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30.xml" ContentType="application/vnd.openxmlformats-officedocument.spreadsheetml.worksheet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ustomProperty28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29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customProperty48.bin" ContentType="application/vnd.openxmlformats-officedocument.spreadsheetml.customProperty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ustomProperty52.bin" ContentType="application/vnd.openxmlformats-officedocument.spreadsheetml.customProperty"/>
  <Override PartName="/xl/customProperty53.bin" ContentType="application/vnd.openxmlformats-officedocument.spreadsheetml.customProperty"/>
  <Override PartName="/xl/customProperty54.bin" ContentType="application/vnd.openxmlformats-officedocument.spreadsheetml.customProperty"/>
  <Override PartName="/xl/customProperty55.bin" ContentType="application/vnd.openxmlformats-officedocument.spreadsheetml.customProperty"/>
  <Override PartName="/xl/customProperty56.bin" ContentType="application/vnd.openxmlformats-officedocument.spreadsheetml.customProperty"/>
  <Override PartName="/xl/customProperty57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fileSharing readOnlyRecommended="1"/>
  <workbookPr filterPrivacy="1" defaultThemeVersion="166925"/>
  <xr:revisionPtr revIDLastSave="58" documentId="13_ncr:1_{DE03CA21-5ABB-4D95-8B5C-DDFA2B6E29FB}" xr6:coauthVersionLast="47" xr6:coauthVersionMax="47" xr10:uidLastSave="{A995236A-3BB3-4553-9E20-0F638F4199EE}"/>
  <bookViews>
    <workbookView xWindow="2280" yWindow="1920" windowWidth="24108" windowHeight="12264" tabRatio="866" activeTab="2" xr2:uid="{1FAA5D4A-94D3-4D7E-993D-4C5AF78344CA}"/>
  </bookViews>
  <sheets>
    <sheet name="Notes" sheetId="56" r:id="rId1"/>
    <sheet name="Print Package &gt;&gt;" sheetId="1" r:id="rId2"/>
    <sheet name="Compare 125 only to As-Filed" sheetId="57" r:id="rId3"/>
    <sheet name="2025 FPSC Accrua Staff 125 only" sheetId="2" r:id="rId4"/>
    <sheet name="Vendor Cost Estimates" sheetId="3" r:id="rId5"/>
    <sheet name="Cost Estimates in 2023" sheetId="4" r:id="rId6"/>
    <sheet name="Reserves Dec 31, 2024" sheetId="5" r:id="rId7"/>
    <sheet name="Inflation Forecast" sheetId="6" r:id="rId8"/>
    <sheet name="Escalation Factors" sheetId="7" r:id="rId9"/>
    <sheet name="Detail Unit Tabs &gt;&gt;" sheetId="8" r:id="rId10"/>
    <sheet name="Bayside Common" sheetId="9" r:id="rId11"/>
    <sheet name="Bayside Unit #1 (3xGT ..." sheetId="10" r:id="rId12"/>
    <sheet name="Bayside Unit #2 (4xGT ..." sheetId="11" r:id="rId13"/>
    <sheet name="Bayside GTs 3-6" sheetId="12" r:id="rId14"/>
    <sheet name="Big Bend Common (Handling)" sheetId="13" r:id="rId15"/>
    <sheet name="Big Bend Unit #4" sheetId="14" r:id="rId16"/>
    <sheet name="Big Bend GT 4" sheetId="15" r:id="rId17"/>
    <sheet name="Big Bend GT's 5-6 (and Unit 1 C" sheetId="16" r:id="rId18"/>
    <sheet name="Polk Common (Handling)" sheetId="17" r:id="rId19"/>
    <sheet name="Polk Unit #1 (Gasifier ..." sheetId="18" r:id="rId20"/>
    <sheet name="Polk 2-5 (4xGT ..." sheetId="19" r:id="rId21"/>
    <sheet name="MacDill Common" sheetId="20" r:id="rId22"/>
    <sheet name="MacDill Unit 1 and 2" sheetId="21" r:id="rId23"/>
    <sheet name="MacDill Unit 3 and 4" sheetId="22" r:id="rId24"/>
    <sheet name="MacDill BESS" sheetId="23" r:id="rId25"/>
    <sheet name="Tampa International Solar" sheetId="24" r:id="rId26"/>
    <sheet name="Big Bend Solar" sheetId="25" r:id="rId27"/>
    <sheet name="Legoland Solar" sheetId="26" r:id="rId28"/>
    <sheet name="Balm Solar" sheetId="27" r:id="rId29"/>
    <sheet name="Bonnie Mine Solar" sheetId="28" r:id="rId30"/>
    <sheet name="Grange Hall Solar" sheetId="29" r:id="rId31"/>
    <sheet name="Lake Hancock Solar" sheetId="30" r:id="rId32"/>
    <sheet name="Lithia Solar" sheetId="31" r:id="rId33"/>
    <sheet name="Little Manatee River Solar" sheetId="32" r:id="rId34"/>
    <sheet name="Payne Creek Solar" sheetId="33" r:id="rId35"/>
    <sheet name="Peace Creek Solar" sheetId="34" r:id="rId36"/>
    <sheet name="Wimauma Solar" sheetId="35" r:id="rId37"/>
    <sheet name="Agrivoltaics Solar" sheetId="36" r:id="rId38"/>
    <sheet name="Alafia Solar" sheetId="37" r:id="rId39"/>
    <sheet name="Big Bend Floating Solar" sheetId="38" r:id="rId40"/>
    <sheet name="Big Bend Solar Phase 2" sheetId="39" r:id="rId41"/>
    <sheet name="Brewster Solar" sheetId="40" r:id="rId42"/>
    <sheet name="Bull Frog Creek Solar" sheetId="41" r:id="rId43"/>
    <sheet name="Cotton Mouth Ranch Solar" sheetId="42" r:id="rId44"/>
    <sheet name="Durrance Solar" sheetId="43" r:id="rId45"/>
    <sheet name="Eastern PVS+ES Solar" sheetId="44" r:id="rId46"/>
    <sheet name="English Creek Solar" sheetId="45" r:id="rId47"/>
    <sheet name="Florida Aquarium Pavilion Solar" sheetId="46" r:id="rId48"/>
    <sheet name="Future Property 1 Solar" sheetId="47" r:id="rId49"/>
    <sheet name="Future Property 2 Solar" sheetId="48" r:id="rId50"/>
    <sheet name="Jamison Solar" sheetId="49" r:id="rId51"/>
    <sheet name="Juniper Solar" sheetId="50" r:id="rId52"/>
    <sheet name="Lake Mabel Solar" sheetId="51" r:id="rId53"/>
    <sheet name="Laurel Oaks Solar" sheetId="52" r:id="rId54"/>
    <sheet name="Magnolia Solar" sheetId="53" r:id="rId55"/>
    <sheet name="Mountain View Solar" sheetId="54" r:id="rId56"/>
    <sheet name="Riverside Solar" sheetId="55" r:id="rId57"/>
  </sheets>
  <definedNames>
    <definedName name="_Fill" hidden="1">#REF!</definedName>
    <definedName name="_Key1" hidden="1">#REF!</definedName>
    <definedName name="_Order1" hidden="1">255</definedName>
    <definedName name="_Sort" hidden="1">#REF!</definedName>
    <definedName name="CIQWBGuid" hidden="1">"f0842c6b-4f67-4da4-8ab9-05f9b8d91da0"</definedName>
    <definedName name="EPMWorkbookOptions_2" hidden="1">"9F3OxBOtzB60hFONCeryveGHd9WJr+7iO45h/1l2AQAA"</definedName>
    <definedName name="EPMWorkbookOptions_4" hidden="1">"6E8MeRREvS+0SUnYctgROJHUxwqaIzX4wXPcx/xMOvmNNbl/cg/z5an9Q+apQ7hbm/7/T6tqTxcJuZJ2ulppmqvR9OFiZW5QrEsa03IVRaNUYmmmfO2KPTcxUkfSBGP2lr12Zi5oLRuCKKp9RT95KbNsucxx3OFLuXSDSzlhMS3Ynt40NKmrajrZEBLh0sxduJlpniDcpqALPbWvidLJyq1UGbpWqx6uXPb2lLuiMS1dXdWFthFX3GvX7Dmp"</definedName>
    <definedName name="EPMWorkbookOptions_5" hidden="1">"KZHH2S/QtnH9L6FzS0ZWun392km5nAJHaJX1P/g9SNOVCssescXmbq+6zTnc2EWS3fX1v4jPyUh8bnUTpf5yVm+rrT5/4llO+fbW7ozBtE4V1YiNd5FmpXmCSGXjT18yRwu1cntCTVjcOHRstw1ZmjfJUu8u2sw0TxCt1tXFvkZ4Fj9Tt9Xb0+0akUSv5K8t3lWameYJKtXlzukHE8fLs3aEPLlqnS0NuErBrJoMkSddLZiVOluw64MqYmoI"</definedName>
    <definedName name="EPMWorkbookOptions_6" hidden="1">"IbAvQJ4zBtMllWzba8W/+sq1q/TMjMRHNXdOVpzQ9TsnGTppSd+vnZHLqe8dSej1Nan3iTW+fntbkITF+f6jK2my2pTvu5CjQKlsdoJSGH8ckMR23DDiqaxbTilrEpt0vX0xbN24fZmM12CAIRypnhqAl1zqSRtjnOgCwrOgqtdDb5AgN80xNrk1R0YWxZwv7vds29Pwqd0wA2sNN10g5PAnwg4yXegAHhK/Re9b9q9fVt6LO3uNfwGmFkse"</definedName>
    <definedName name="EPMWorkbookOptions_7" hidden="1">"7icAAA=="</definedName>
    <definedName name="EV__EVCOM_OPTIONS__" hidden="1">8</definedName>
    <definedName name="EV__EXPOPTIONS__" hidden="1">1</definedName>
    <definedName name="EV__LASTREFTIME__" hidden="1">"(GMT-05:00)4/18/2017 4:58:12 PM"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134217735</definedName>
    <definedName name="EV__WBVERSION__" hidden="1">0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PRICE_TARGET" hidden="1">"c82"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" hidden="1">110000</definedName>
    <definedName name="IQ_CHANGE_AP_BR" hidden="1">"c135"</definedName>
    <definedName name="IQ_CHANGE_AR_BR" hidden="1">"c142"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LASSB_OUTSTANDING_BS_DATE" hidden="1">"c1972"</definedName>
    <definedName name="IQ_CLASSB_OUTSTANDING_FILING_DATE" hidden="1">"c1974"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OF_FUNDING_ASSETS_FDIC" hidden="1">"c6725"</definedName>
    <definedName name="IQ_CQ" hidden="1">5000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CY" hidden="1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 hidden="1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EARNING_ASSETS_FDIC" hidden="1">"c6360"</definedName>
    <definedName name="IQ_EARNING_ASSETS_YIELD_FDIC" hidden="1">"c6724"</definedName>
    <definedName name="IQ_EARNINGS_COVERAGE_NET_CHARGE_OFFS_FDIC" hidden="1">"c6735"</definedName>
    <definedName name="IQ_EBT_BR" hidden="1">"c378"</definedName>
    <definedName name="IQ_EBT_EXCL_BR" hidden="1">"c381"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FFICIENCY_RATIO_FDIC" hidden="1">"c6736"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_EPS_SURPRISE" hidden="1">"c1635"</definedName>
    <definedName name="IQ_ESTIMATED_ASSESSABLE_DEPOSITS_FDIC" hidden="1">"c6490"</definedName>
    <definedName name="IQ_ESTIMATED_INSURED_DEPOSITS_FDIC" hidden="1">"c6491"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H" hidden="1">100000</definedName>
    <definedName name="IQ_FHLB_ADVANCES_FDIC" hidden="1">"c6366"</definedName>
    <definedName name="IQ_FHLB_DUE_AFTER_FIVE" hidden="1">"c2086"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N_DIV_CURRENT_PORT_DEBT_TOTAL" hidden="1">"c5524"</definedName>
    <definedName name="IQ_FIN_DIV_CURRENT_PORT_LEASES_TOTAL" hidden="1">"c5523"</definedName>
    <definedName name="IQ_FIN_DIV_DEBT_LT_TOTAL" hidden="1">"c5526"</definedName>
    <definedName name="IQ_FIN_DIV_LEASES_LT_TOTAL" hidden="1">"c5525"</definedName>
    <definedName name="IQ_FIN_DIV_NOTES_PAY_TOTAL" hidden="1">"c5522"</definedName>
    <definedName name="IQ_FIVE_YEAR_FIXED_AND_FLOATING_RATE_FDIC" hidden="1">"c6422"</definedName>
    <definedName name="IQ_FIVE_YEAR_MORTGAGE_PASS_THROUGHS_FDIC" hidden="1">"c6414"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Q" hidden="1">500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_CONTRACTS_FDIC" hidden="1">"c6517"</definedName>
    <definedName name="IQ_FX_CONTRACTS_SPOT_FDIC" hidden="1">"c6356"</definedName>
    <definedName name="IQ_FY" hidden="1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L_EPS_EST" hidden="1">"c24729"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LT_DEBT" hidden="1">"c2086"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UED_GUARANTEED_US_FDIC" hidden="1">"c6404"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ISTING_CURRENCY" hidden="1">"c2127"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 hidden="1">2000</definedName>
    <definedName name="IQ_LTMMONTH" hidden="1">120000</definedName>
    <definedName name="IQ_MACRO_SURVEY_CONSUMER_SENTIMENT" hidden="1">"c20808"</definedName>
    <definedName name="IQ_MATURITY_ONE_YEAR_LESS_FDIC" hidden="1">"c6425"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RGER_BR" hidden="1">"c715"</definedName>
    <definedName name="IQ_MERGER_RESTRUCTURE_BR" hidden="1">"c721"</definedName>
    <definedName name="IQ_MINORITY_INTEREST_BR" hidden="1">"c729"</definedName>
    <definedName name="IQ_MONEY_MARKET_DEPOSIT_ACCOUNTS_FDIC" hidden="1">"c6553"</definedName>
    <definedName name="IQ_MONTH" hidden="1">15000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41829.3635416667</definedName>
    <definedName name="IQ_NAV_ACT_OR_EST" hidden="1">"c2225"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TM" hidden="1">6000</definedName>
    <definedName name="IQ_NUM_OFFICES" hidden="1">"c2088"</definedName>
    <definedName name="IQ_NUMBER_DEPOSITS_LESS_THAN_100K_FDIC" hidden="1">"c6495"</definedName>
    <definedName name="IQ_NUMBER_DEPOSITS_MORE_THAN_100K_FDIC" hidden="1">"c6493"</definedName>
    <definedName name="IQ_NUMBER_SHAREHOLDERS_CLASSB" hidden="1">"c1969"</definedName>
    <definedName name="IQ_OBLIGATIONS_OF_STATES_TOTAL_LOANS_FOREIGN_FDIC" hidden="1">"c6447"</definedName>
    <definedName name="IQ_OBLIGATIONS_STATES_FDIC" hidden="1">"c6431"</definedName>
    <definedName name="IQ_OG_OTHER_ADJ" hidden="1">"c1999"</definedName>
    <definedName name="IQ_OG_TOTAL_OIL_PRODUCTON" hidden="1">"c2059"</definedName>
    <definedName name="IQ_OPENED55" hidden="1">1</definedName>
    <definedName name="IQ_OPER_INC_BR" hidden="1">"c850"</definedName>
    <definedName name="IQ_OPTIONS_EXCERCISED" hidden="1">"c2116"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RCENT_INSURED_FDIC" hidden="1">"c6374"</definedName>
    <definedName name="IQ_PERIODDATE_FDIC" hidden="1">"c13646"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RETURN_ASSETS_FDIC" hidden="1">"c6731"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QTD" hidden="1">750000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ALUATION_GAINS_FDIC" hidden="1">"c6428"</definedName>
    <definedName name="IQ_REVALUATION_LOSSES_FDIC" hidden="1">"c6429"</definedName>
    <definedName name="IQ_RISK_WEIGHTED_ASSETS_FDIC" hidden="1">"c6370"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ARGET_PRICE_LASTCLOSE" hidden="1">"c1855"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PENSION_OBLIGATION" hidden="1">"c1292"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EEK" hidden="1">50000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" hidden="1">3000</definedName>
    <definedName name="IQ_YTDMONTH" hidden="1">130000</definedName>
    <definedName name="jjj" hidden="1">{"Page 1",#N/A,FALSE,"INDSDUE2";"Page 2",#N/A,FALSE,"INDSDUE2"}</definedName>
    <definedName name="Multiplier_GDP">'Escalation Factors'!$M$1:$P$71</definedName>
    <definedName name="Multiplier_Labor">'Escalation Factors'!$A$1:$D$71</definedName>
    <definedName name="Multiplier_Materials">'Escalation Factors'!$G$1:$J$71</definedName>
    <definedName name="_xlnm.Print_Area" localSheetId="3">'2025 FPSC Accrua Staff 125 only'!$A$1:$F$87,'2025 FPSC Accrua Staff 125 only'!$H$1:$K$87</definedName>
    <definedName name="_xlnm.Print_Area" localSheetId="37">'Agrivoltaics Solar'!$A$1:$L$15,'Agrivoltaics Solar'!$N$1:$U$54</definedName>
    <definedName name="_xlnm.Print_Area" localSheetId="38">'Alafia Solar'!$A$1:$L$15,'Alafia Solar'!$N$1:$U$54</definedName>
    <definedName name="_xlnm.Print_Area" localSheetId="28">'Balm Solar'!$A$1:$L$15,'Balm Solar'!$N$1:$U$50</definedName>
    <definedName name="_xlnm.Print_Area" localSheetId="10">'Bayside Common'!$A$1:$L$15,'Bayside Common'!$N$1:$U$50</definedName>
    <definedName name="_xlnm.Print_Area" localSheetId="13">'Bayside GTs 3-6'!$A$1:$L$15,'Bayside GTs 3-6'!$N$1:$U$50</definedName>
    <definedName name="_xlnm.Print_Area" localSheetId="11">'Bayside Unit #1 (3xGT ...'!$A$1:$L$15,'Bayside Unit #1 (3xGT ...'!$N$1:$U$38</definedName>
    <definedName name="_xlnm.Print_Area" localSheetId="12">'Bayside Unit #2 (4xGT ...'!$A$1:$L$15,'Bayside Unit #2 (4xGT ...'!$N$1:$U$38</definedName>
    <definedName name="_xlnm.Print_Area" localSheetId="14">'Big Bend Common (Handling)'!$A$1:$L$15,'Big Bend Common (Handling)'!$N$1:$U$54</definedName>
    <definedName name="_xlnm.Print_Area" localSheetId="39">'Big Bend Floating Solar'!$A$1:$L$15,'Big Bend Floating Solar'!$N$1:$U$54</definedName>
    <definedName name="_xlnm.Print_Area" localSheetId="16">'Big Bend GT 4'!$A$1:$L$15,'Big Bend GT 4'!$N$1:$U$50</definedName>
    <definedName name="_xlnm.Print_Area" localSheetId="17">'Big Bend GT''s 5-6 (and Unit 1 C'!$A$1:$L$15,'Big Bend GT''s 5-6 (and Unit 1 C'!$N$1:$U$62</definedName>
    <definedName name="_xlnm.Print_Area" localSheetId="26">'Big Bend Solar'!$A$1:$L$15,'Big Bend Solar'!$N$1:$U$46</definedName>
    <definedName name="_xlnm.Print_Area" localSheetId="40">'Big Bend Solar Phase 2'!$A$1:$L$15,'Big Bend Solar Phase 2'!$N$1:$U$54</definedName>
    <definedName name="_xlnm.Print_Area" localSheetId="15">'Big Bend Unit #4'!$A$1:$L$15,'Big Bend Unit #4'!$N$1:$U$46</definedName>
    <definedName name="_xlnm.Print_Area" localSheetId="29">'Bonnie Mine Solar'!$A$1:$L$15,'Bonnie Mine Solar'!$N$1:$U$50</definedName>
    <definedName name="_xlnm.Print_Area" localSheetId="41">'Brewster Solar'!$A$1:$L$15,'Brewster Solar'!$N$1:$U$54</definedName>
    <definedName name="_xlnm.Print_Area" localSheetId="42">'Bull Frog Creek Solar'!$A$1:$L$15,'Bull Frog Creek Solar'!$N$1:$U$54</definedName>
    <definedName name="_xlnm.Print_Area" localSheetId="2">'Compare 125 only to As-Filed'!#REF!,'Compare 125 only to As-Filed'!$A$1:$D$87</definedName>
    <definedName name="_xlnm.Print_Area" localSheetId="5">'Cost Estimates in 2023'!$H$1:$M$87,'Cost Estimates in 2023'!$O$1:$T$87,'Cost Estimates in 2023'!$A$1:$F$87</definedName>
    <definedName name="_xlnm.Print_Area" localSheetId="43">'Cotton Mouth Ranch Solar'!$A$1:$L$15,'Cotton Mouth Ranch Solar'!$N$1:$U$54</definedName>
    <definedName name="_xlnm.Print_Area" localSheetId="9">'Detail Unit Tabs &gt;&gt;'!$B$2:$C$9</definedName>
    <definedName name="_xlnm.Print_Area" localSheetId="44">'Durrance Solar'!$A$1:$L$15,'Durrance Solar'!$N$1:$U$50</definedName>
    <definedName name="_xlnm.Print_Area" localSheetId="45">'Eastern PVS+ES Solar'!$A$1:$L$15,'Eastern PVS+ES Solar'!$N$1:$U$54</definedName>
    <definedName name="_xlnm.Print_Area" localSheetId="46">'English Creek Solar'!$A$1:$L$15,'English Creek Solar'!$N$1:$U$54</definedName>
    <definedName name="_xlnm.Print_Area" localSheetId="8">'Escalation Factors'!$A$1:$P$70</definedName>
    <definedName name="_xlnm.Print_Area" localSheetId="47">'Florida Aquarium Pavilion Solar'!$A$1:$L$15,'Florida Aquarium Pavilion Solar'!$N$1:$U$54</definedName>
    <definedName name="_xlnm.Print_Area" localSheetId="48">'Future Property 1 Solar'!$A$1:$L$15,'Future Property 1 Solar'!$N$1:$U$54</definedName>
    <definedName name="_xlnm.Print_Area" localSheetId="49">'Future Property 2 Solar'!$A$1:$L$15,'Future Property 2 Solar'!$N$1:$U$54</definedName>
    <definedName name="_xlnm.Print_Area" localSheetId="30">'Grange Hall Solar'!$A$1:$L$15,'Grange Hall Solar'!$N$1:$U$50</definedName>
    <definedName name="_xlnm.Print_Area" localSheetId="7">'Inflation Forecast'!$A$1026:$I$1196</definedName>
    <definedName name="_xlnm.Print_Area" localSheetId="50">'Jamison Solar'!$A$1:$L$15,'Jamison Solar'!$N$1:$U$54</definedName>
    <definedName name="_xlnm.Print_Area" localSheetId="51">'Juniper Solar'!$A$1:$L$15,'Juniper Solar'!$N$1:$U$54</definedName>
    <definedName name="_xlnm.Print_Area" localSheetId="31">'Lake Hancock Solar'!$A$1:$L$15,'Lake Hancock Solar'!$N$1:$U$50</definedName>
    <definedName name="_xlnm.Print_Area" localSheetId="52">'Lake Mabel Solar'!$A$1:$L$15,'Lake Mabel Solar'!$N$1:$U$54</definedName>
    <definedName name="_xlnm.Print_Area" localSheetId="53">'Laurel Oaks Solar'!$A$1:$L$15,'Laurel Oaks Solar'!$N$1:$U$54</definedName>
    <definedName name="_xlnm.Print_Area" localSheetId="27">'Legoland Solar'!$A$1:$L$15,'Legoland Solar'!$N$1:$U$46</definedName>
    <definedName name="_xlnm.Print_Area" localSheetId="32">'Lithia Solar'!$A$1:$L$15,'Lithia Solar'!$N$1:$U$50</definedName>
    <definedName name="_xlnm.Print_Area" localSheetId="33">'Little Manatee River Solar'!$A$1:$L$15,'Little Manatee River Solar'!$N$1:$U$50</definedName>
    <definedName name="_xlnm.Print_Area" localSheetId="24">'MacDill BESS'!$A$1:$L$15,'MacDill BESS'!$N$1:$U$58</definedName>
    <definedName name="_xlnm.Print_Area" localSheetId="21">'MacDill Common'!$A$1:$L$15,'MacDill Common'!$N$1:$U$58</definedName>
    <definedName name="_xlnm.Print_Area" localSheetId="22">'MacDill Unit 1 and 2'!$A$1:$L$15,'MacDill Unit 1 and 2'!$N$1:$U$58</definedName>
    <definedName name="_xlnm.Print_Area" localSheetId="23">'MacDill Unit 3 and 4'!$A$1:$L$15,'MacDill Unit 3 and 4'!$N$1:$U$58</definedName>
    <definedName name="_xlnm.Print_Area" localSheetId="54">'Magnolia Solar'!$A$1:$L$15,'Magnolia Solar'!$N$1:$U$54</definedName>
    <definedName name="_xlnm.Print_Area" localSheetId="55">'Mountain View Solar'!$A$1:$L$15,'Mountain View Solar'!$N$1:$U$54</definedName>
    <definedName name="_xlnm.Print_Area" localSheetId="34">'Payne Creek Solar'!$A$1:$L$15,'Payne Creek Solar'!$N$1:$U$49</definedName>
    <definedName name="_xlnm.Print_Area" localSheetId="35">'Peace Creek Solar'!$A$1:$L$15,'Peace Creek Solar'!$N$1:$U$50</definedName>
    <definedName name="_xlnm.Print_Area" localSheetId="20">'Polk 2-5 (4xGT ...'!$A$1:$L$15,'Polk 2-5 (4xGT ...'!$N$1:$U$58</definedName>
    <definedName name="_xlnm.Print_Area" localSheetId="18">'Polk Common (Handling)'!$A$1:$L$15,'Polk Common (Handling)'!$N$1:$U$58</definedName>
    <definedName name="_xlnm.Print_Area" localSheetId="19">'Polk Unit #1 (Gasifier ...'!$A$1:$L$15,'Polk Unit #1 (Gasifier ...'!$N$1:$U$38</definedName>
    <definedName name="_xlnm.Print_Area" localSheetId="1">'Print Package &gt;&gt;'!$B$2:$C$9</definedName>
    <definedName name="_xlnm.Print_Area" localSheetId="6">'Reserves Dec 31, 2024'!$A$1:$F$87,'Reserves Dec 31, 2024'!$H$1:$M$87,'Reserves Dec 31, 2024'!$O$1:$T$87,'Reserves Dec 31, 2024'!$V$1:$AA$87,'Reserves Dec 31, 2024'!$AC$1:$AH$87,'Reserves Dec 31, 2024'!$AJ$1:$AO$87,'Reserves Dec 31, 2024'!$AQ$1:$AV$87,'Reserves Dec 31, 2024'!$AX$1:$BC$87,'Reserves Dec 31, 2024'!$BE$1:$BJ$87,'Reserves Dec 31, 2024'!$BL$1:$BQ$87,'Reserves Dec 31, 2024'!$BS$1:$BX$87</definedName>
    <definedName name="_xlnm.Print_Area" localSheetId="56">'Riverside Solar'!$A$1:$L$15,'Riverside Solar'!$N$1:$U$54</definedName>
    <definedName name="_xlnm.Print_Area" localSheetId="25">'Tampa International Solar'!$A$1:$L$15,'Tampa International Solar'!$N$1:$U$46</definedName>
    <definedName name="_xlnm.Print_Area" localSheetId="4">'Vendor Cost Estimates'!$A$1:$J$58</definedName>
    <definedName name="_xlnm.Print_Area" localSheetId="36">'Wimauma Solar'!$A$1:$L$15,'Wimauma Solar'!$N$1:$U$50</definedName>
    <definedName name="_xlnm.Print_Titles" localSheetId="7">'Inflation Forecast'!$1:$13</definedName>
    <definedName name="wrn.Print." hidden="1">{"Page 1",#N/A,FALSE,"INDSDUE2";"Page 2",#N/A,FALSE,"INDSDUE2"}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71" i="13" l="1"/>
  <c r="P72" i="13" s="1"/>
  <c r="P73" i="13" s="1"/>
  <c r="P74" i="13" s="1"/>
  <c r="P75" i="13" s="1"/>
  <c r="P76" i="13" s="1"/>
  <c r="P77" i="13" s="1"/>
  <c r="P78" i="13" s="1"/>
  <c r="P79" i="13" s="1"/>
  <c r="P80" i="13" s="1"/>
  <c r="P81" i="13" s="1"/>
  <c r="P82" i="13" s="1"/>
  <c r="P83" i="13" s="1"/>
  <c r="P84" i="13" s="1"/>
  <c r="P85" i="13" s="1"/>
  <c r="P86" i="13" s="1"/>
  <c r="P87" i="13" s="1"/>
  <c r="P88" i="13" s="1"/>
  <c r="P89" i="13" s="1"/>
  <c r="P90" i="13" s="1"/>
  <c r="P91" i="13" s="1"/>
  <c r="P92" i="13" s="1"/>
  <c r="P93" i="13" s="1"/>
  <c r="P94" i="13" s="1"/>
  <c r="P95" i="13" s="1"/>
  <c r="P96" i="13" s="1"/>
  <c r="P97" i="13" s="1"/>
  <c r="P98" i="13" s="1"/>
  <c r="P99" i="13" s="1"/>
  <c r="P100" i="13" s="1"/>
  <c r="P101" i="13" s="1"/>
  <c r="P102" i="13" s="1"/>
  <c r="P103" i="13" s="1"/>
  <c r="P104" i="13" s="1"/>
  <c r="P105" i="13" s="1"/>
  <c r="P106" i="13" s="1"/>
  <c r="P107" i="13" s="1"/>
  <c r="P108" i="13" s="1"/>
  <c r="P109" i="13" s="1"/>
  <c r="P110" i="13" s="1"/>
  <c r="P111" i="13" s="1"/>
  <c r="P112" i="13" s="1"/>
  <c r="P113" i="13" s="1"/>
  <c r="P114" i="13" s="1"/>
  <c r="P115" i="13" s="1"/>
  <c r="P116" i="13" s="1"/>
  <c r="P117" i="13" s="1"/>
  <c r="P118" i="13" s="1"/>
  <c r="P119" i="13" s="1"/>
  <c r="P120" i="13" s="1"/>
  <c r="P121" i="13" s="1"/>
  <c r="P122" i="13" s="1"/>
  <c r="P123" i="13" s="1"/>
  <c r="P124" i="13" s="1"/>
  <c r="P125" i="13" s="1"/>
  <c r="P126" i="13" s="1"/>
  <c r="P127" i="13" s="1"/>
  <c r="P128" i="13" s="1"/>
  <c r="P129" i="13" s="1"/>
  <c r="P130" i="13" s="1"/>
  <c r="P131" i="13" s="1"/>
  <c r="P132" i="13" s="1"/>
  <c r="P133" i="13" s="1"/>
  <c r="P134" i="13" s="1"/>
  <c r="P135" i="13" s="1"/>
  <c r="P136" i="13" s="1"/>
  <c r="P137" i="13" s="1"/>
  <c r="P138" i="13" s="1"/>
  <c r="P139" i="13" s="1"/>
  <c r="P140" i="13" s="1"/>
  <c r="P141" i="13" s="1"/>
  <c r="P142" i="13" s="1"/>
  <c r="P143" i="13" s="1"/>
  <c r="P144" i="13" s="1"/>
  <c r="P145" i="13" s="1"/>
  <c r="P146" i="13" s="1"/>
  <c r="P147" i="13" s="1"/>
  <c r="P148" i="13" s="1"/>
  <c r="P149" i="13" s="1"/>
  <c r="P150" i="13" s="1"/>
  <c r="P151" i="13" s="1"/>
  <c r="P152" i="13" s="1"/>
  <c r="P153" i="13" s="1"/>
  <c r="P154" i="13" s="1"/>
  <c r="P155" i="13" s="1"/>
  <c r="P156" i="13" s="1"/>
  <c r="P157" i="13" s="1"/>
  <c r="P158" i="13" s="1"/>
  <c r="P159" i="13" s="1"/>
  <c r="P160" i="13" s="1"/>
  <c r="P161" i="13" s="1"/>
  <c r="P162" i="13" s="1"/>
  <c r="P163" i="13" s="1"/>
  <c r="P164" i="13" s="1"/>
  <c r="P165" i="13" s="1"/>
  <c r="P166" i="13" s="1"/>
  <c r="P167" i="13" s="1"/>
  <c r="P168" i="13" s="1"/>
  <c r="P169" i="13" s="1"/>
  <c r="P170" i="13" s="1"/>
  <c r="P171" i="13" s="1"/>
  <c r="P172" i="13" s="1"/>
  <c r="P173" i="13" s="1"/>
  <c r="P174" i="13" s="1"/>
  <c r="P175" i="13" s="1"/>
  <c r="P176" i="13" s="1"/>
  <c r="P177" i="13" s="1"/>
  <c r="P178" i="13" s="1"/>
  <c r="P179" i="13" s="1"/>
  <c r="P180" i="13" s="1"/>
  <c r="P181" i="13" s="1"/>
  <c r="P182" i="13" s="1"/>
  <c r="P183" i="13" s="1"/>
  <c r="P184" i="13" s="1"/>
  <c r="P185" i="13" s="1"/>
  <c r="P186" i="13" s="1"/>
  <c r="P187" i="13" s="1"/>
  <c r="P188" i="13" s="1"/>
  <c r="P189" i="13" s="1"/>
  <c r="P190" i="13" s="1"/>
  <c r="P191" i="13" s="1"/>
  <c r="P192" i="13" s="1"/>
  <c r="P193" i="13" s="1"/>
  <c r="P194" i="13" s="1"/>
  <c r="P195" i="13" s="1"/>
  <c r="P196" i="13" s="1"/>
  <c r="P197" i="13" s="1"/>
  <c r="P198" i="13" s="1"/>
  <c r="P199" i="13" s="1"/>
  <c r="P200" i="13" s="1"/>
  <c r="P201" i="13" s="1"/>
  <c r="P202" i="13" s="1"/>
  <c r="P203" i="13" s="1"/>
  <c r="P204" i="13" s="1"/>
  <c r="P205" i="13" s="1"/>
  <c r="P206" i="13" s="1"/>
  <c r="P207" i="13" s="1"/>
  <c r="P208" i="13" s="1"/>
  <c r="P209" i="13" s="1"/>
  <c r="P210" i="13" s="1"/>
  <c r="P211" i="13" s="1"/>
  <c r="P212" i="13" s="1"/>
  <c r="P213" i="13" s="1"/>
  <c r="P214" i="13" s="1"/>
  <c r="P215" i="13" s="1"/>
  <c r="P216" i="13" s="1"/>
  <c r="P217" i="13" s="1"/>
  <c r="P218" i="13" s="1"/>
  <c r="P219" i="13" s="1"/>
  <c r="P220" i="13" s="1"/>
  <c r="P221" i="13" s="1"/>
  <c r="P222" i="13" s="1"/>
  <c r="P223" i="13" s="1"/>
  <c r="P224" i="13" s="1"/>
  <c r="P225" i="13" s="1"/>
  <c r="P226" i="13" s="1"/>
  <c r="P227" i="13" s="1"/>
  <c r="P228" i="13" s="1"/>
  <c r="P229" i="13" s="1"/>
  <c r="P230" i="13" s="1"/>
  <c r="P231" i="13" s="1"/>
  <c r="P232" i="13" s="1"/>
  <c r="P233" i="13" s="1"/>
  <c r="P234" i="13" s="1"/>
  <c r="P235" i="13" s="1"/>
  <c r="P236" i="13" s="1"/>
  <c r="P237" i="13" s="1"/>
  <c r="P238" i="13" s="1"/>
  <c r="P239" i="13" s="1"/>
  <c r="P240" i="13" s="1"/>
  <c r="P241" i="13" s="1"/>
  <c r="P242" i="13" s="1"/>
  <c r="P243" i="13" s="1"/>
  <c r="P244" i="13" s="1"/>
  <c r="P245" i="13" s="1"/>
  <c r="P246" i="13" s="1"/>
  <c r="P247" i="13" s="1"/>
  <c r="P248" i="13" s="1"/>
  <c r="P249" i="13" s="1"/>
  <c r="P250" i="13" s="1"/>
  <c r="P251" i="13" s="1"/>
  <c r="P252" i="13" s="1"/>
  <c r="P253" i="13" s="1"/>
  <c r="P254" i="13" s="1"/>
  <c r="P255" i="13" s="1"/>
  <c r="P256" i="13" s="1"/>
  <c r="P257" i="13" s="1"/>
  <c r="P258" i="13" s="1"/>
  <c r="P259" i="13" s="1"/>
  <c r="P260" i="13" s="1"/>
  <c r="P261" i="13" s="1"/>
  <c r="P262" i="13" s="1"/>
  <c r="P263" i="13" s="1"/>
  <c r="P264" i="13" s="1"/>
  <c r="P265" i="13" s="1"/>
  <c r="P266" i="13" s="1"/>
  <c r="P267" i="13" s="1"/>
  <c r="P268" i="13" s="1"/>
  <c r="P269" i="13" s="1"/>
  <c r="P270" i="13" s="1"/>
  <c r="P271" i="13" s="1"/>
  <c r="P272" i="13" s="1"/>
  <c r="P273" i="13" s="1"/>
  <c r="P274" i="13" s="1"/>
  <c r="P275" i="13" s="1"/>
  <c r="P276" i="13" s="1"/>
  <c r="P277" i="13" s="1"/>
  <c r="P278" i="13" s="1"/>
  <c r="P279" i="13" s="1"/>
  <c r="P280" i="13" s="1"/>
  <c r="P281" i="13" s="1"/>
  <c r="P282" i="13" s="1"/>
  <c r="P283" i="13" s="1"/>
  <c r="P284" i="13" s="1"/>
  <c r="P285" i="13" s="1"/>
  <c r="P286" i="13" s="1"/>
  <c r="P287" i="13" s="1"/>
  <c r="P288" i="13" s="1"/>
  <c r="P289" i="13" s="1"/>
  <c r="P290" i="13" s="1"/>
  <c r="P291" i="13" s="1"/>
  <c r="P292" i="13" s="1"/>
  <c r="P293" i="13" s="1"/>
  <c r="P294" i="13" s="1"/>
  <c r="P295" i="13" s="1"/>
  <c r="P296" i="13" s="1"/>
  <c r="P297" i="13" s="1"/>
  <c r="P298" i="13" s="1"/>
  <c r="P299" i="13" s="1"/>
  <c r="P300" i="13" s="1"/>
  <c r="P301" i="13" s="1"/>
  <c r="P302" i="13" s="1"/>
  <c r="P303" i="13" s="1"/>
  <c r="P304" i="13" s="1"/>
  <c r="P305" i="13" s="1"/>
  <c r="P306" i="13" s="1"/>
  <c r="P307" i="13" s="1"/>
  <c r="P308" i="13" s="1"/>
  <c r="P309" i="13" s="1"/>
  <c r="P310" i="13" s="1"/>
  <c r="P311" i="13" s="1"/>
  <c r="P312" i="13" s="1"/>
  <c r="P313" i="13" s="1"/>
  <c r="P314" i="13" s="1"/>
  <c r="P315" i="13" s="1"/>
  <c r="P316" i="13" s="1"/>
  <c r="P317" i="13" s="1"/>
  <c r="P318" i="13" s="1"/>
  <c r="P319" i="13" s="1"/>
  <c r="P320" i="13" s="1"/>
  <c r="P321" i="13" s="1"/>
  <c r="P322" i="13" s="1"/>
  <c r="P323" i="13" s="1"/>
  <c r="P324" i="13" s="1"/>
  <c r="P325" i="13" s="1"/>
  <c r="P326" i="13" s="1"/>
  <c r="P327" i="13" s="1"/>
  <c r="P328" i="13" s="1"/>
  <c r="P329" i="13" s="1"/>
  <c r="P330" i="13" s="1"/>
  <c r="P331" i="13" s="1"/>
  <c r="P332" i="13" s="1"/>
  <c r="P333" i="13" s="1"/>
  <c r="P334" i="13" s="1"/>
  <c r="P335" i="13" s="1"/>
  <c r="P336" i="13" s="1"/>
  <c r="P337" i="13" s="1"/>
  <c r="P338" i="13" s="1"/>
  <c r="P339" i="13" s="1"/>
  <c r="P340" i="13" s="1"/>
  <c r="P341" i="13" s="1"/>
  <c r="P342" i="13" s="1"/>
  <c r="P343" i="13" s="1"/>
  <c r="P344" i="13" s="1"/>
  <c r="P345" i="13" s="1"/>
  <c r="P346" i="13" s="1"/>
  <c r="P347" i="13" s="1"/>
  <c r="P348" i="13" s="1"/>
  <c r="P349" i="13" s="1"/>
  <c r="P350" i="13" s="1"/>
  <c r="P351" i="13" s="1"/>
  <c r="P352" i="13" s="1"/>
  <c r="P353" i="13" s="1"/>
  <c r="P354" i="13" s="1"/>
  <c r="P355" i="13" s="1"/>
  <c r="P356" i="13" s="1"/>
  <c r="P357" i="13" s="1"/>
  <c r="P358" i="13" s="1"/>
  <c r="P359" i="13" s="1"/>
  <c r="P360" i="13" s="1"/>
  <c r="P361" i="13" s="1"/>
  <c r="P362" i="13" s="1"/>
  <c r="P363" i="13" s="1"/>
  <c r="P364" i="13" s="1"/>
  <c r="P365" i="13" s="1"/>
  <c r="P366" i="13" s="1"/>
  <c r="P367" i="13" s="1"/>
  <c r="P368" i="13" s="1"/>
  <c r="P369" i="13" s="1"/>
  <c r="P370" i="13" s="1"/>
  <c r="P371" i="13" s="1"/>
  <c r="P372" i="13" s="1"/>
  <c r="P373" i="13" s="1"/>
  <c r="P374" i="13" s="1"/>
  <c r="P375" i="13" s="1"/>
  <c r="P376" i="13" s="1"/>
  <c r="P377" i="13" s="1"/>
  <c r="P378" i="13" s="1"/>
  <c r="P379" i="13" s="1"/>
  <c r="P380" i="13" s="1"/>
  <c r="P381" i="13" s="1"/>
  <c r="P382" i="13" s="1"/>
  <c r="P383" i="13" s="1"/>
  <c r="P384" i="13" s="1"/>
  <c r="P385" i="13" s="1"/>
  <c r="P386" i="13" s="1"/>
  <c r="P387" i="13" s="1"/>
  <c r="P388" i="13" s="1"/>
  <c r="P389" i="13" s="1"/>
  <c r="P390" i="13" s="1"/>
  <c r="P391" i="13" s="1"/>
  <c r="P392" i="13" s="1"/>
  <c r="P393" i="13" s="1"/>
  <c r="P394" i="13" s="1"/>
  <c r="P395" i="13" s="1"/>
  <c r="P396" i="13" s="1"/>
  <c r="P397" i="13" s="1"/>
  <c r="P398" i="13" s="1"/>
  <c r="P399" i="13" s="1"/>
  <c r="P400" i="13" s="1"/>
  <c r="P401" i="13" s="1"/>
  <c r="P402" i="13" s="1"/>
  <c r="P403" i="13" s="1"/>
  <c r="P404" i="13" s="1"/>
  <c r="P405" i="13" s="1"/>
  <c r="P406" i="13" s="1"/>
  <c r="P407" i="13" s="1"/>
  <c r="P408" i="13" s="1"/>
  <c r="P409" i="13" s="1"/>
  <c r="P410" i="13" s="1"/>
  <c r="P411" i="13" s="1"/>
  <c r="P412" i="13" s="1"/>
  <c r="P413" i="13" s="1"/>
  <c r="P414" i="13" s="1"/>
  <c r="P415" i="13" s="1"/>
  <c r="P416" i="13" s="1"/>
  <c r="P417" i="13" s="1"/>
  <c r="P418" i="13" s="1"/>
  <c r="P419" i="13" s="1"/>
  <c r="P420" i="13" s="1"/>
  <c r="P421" i="13" s="1"/>
  <c r="P422" i="13" s="1"/>
  <c r="P423" i="13" s="1"/>
  <c r="P424" i="13" s="1"/>
  <c r="P425" i="13" s="1"/>
  <c r="P426" i="13" s="1"/>
  <c r="P427" i="13" s="1"/>
  <c r="P428" i="13" s="1"/>
  <c r="P429" i="13" s="1"/>
  <c r="P430" i="13" s="1"/>
  <c r="P431" i="13" s="1"/>
  <c r="P432" i="13" s="1"/>
  <c r="P433" i="13" s="1"/>
  <c r="P434" i="13" s="1"/>
  <c r="P435" i="13" s="1"/>
  <c r="P436" i="13" s="1"/>
  <c r="P437" i="13" s="1"/>
  <c r="P438" i="13" s="1"/>
  <c r="P439" i="13" s="1"/>
  <c r="P440" i="13" s="1"/>
  <c r="P441" i="13" s="1"/>
  <c r="P442" i="13" s="1"/>
  <c r="P443" i="13" s="1"/>
  <c r="P444" i="13" s="1"/>
  <c r="P445" i="13" s="1"/>
  <c r="P446" i="13" s="1"/>
  <c r="P68" i="13"/>
  <c r="P69" i="13" s="1"/>
  <c r="P70" i="13" s="1"/>
  <c r="N68" i="13"/>
  <c r="N69" i="13" s="1"/>
  <c r="N70" i="13" s="1"/>
  <c r="N71" i="13" s="1"/>
  <c r="N72" i="13" s="1"/>
  <c r="N73" i="13" s="1"/>
  <c r="N74" i="13" s="1"/>
  <c r="N75" i="13" s="1"/>
  <c r="N76" i="13" s="1"/>
  <c r="N77" i="13" s="1"/>
  <c r="N78" i="13" s="1"/>
  <c r="N79" i="13" s="1"/>
  <c r="N80" i="13" s="1"/>
  <c r="N81" i="13" s="1"/>
  <c r="N82" i="13" s="1"/>
  <c r="N83" i="13" s="1"/>
  <c r="N84" i="13" s="1"/>
  <c r="N85" i="13" s="1"/>
  <c r="N86" i="13" s="1"/>
  <c r="N87" i="13" s="1"/>
  <c r="N88" i="13" s="1"/>
  <c r="N89" i="13" s="1"/>
  <c r="N90" i="13" s="1"/>
  <c r="N91" i="13" s="1"/>
  <c r="N92" i="13" s="1"/>
  <c r="N93" i="13" s="1"/>
  <c r="N94" i="13" s="1"/>
  <c r="N95" i="13" s="1"/>
  <c r="N96" i="13" s="1"/>
  <c r="N97" i="13" s="1"/>
  <c r="N98" i="13" s="1"/>
  <c r="N99" i="13" s="1"/>
  <c r="N100" i="13" s="1"/>
  <c r="N101" i="13" s="1"/>
  <c r="N102" i="13" s="1"/>
  <c r="N103" i="13" s="1"/>
  <c r="N104" i="13" s="1"/>
  <c r="N105" i="13" s="1"/>
  <c r="N106" i="13" s="1"/>
  <c r="N107" i="13" s="1"/>
  <c r="N108" i="13" s="1"/>
  <c r="N109" i="13" s="1"/>
  <c r="N110" i="13" s="1"/>
  <c r="N111" i="13" s="1"/>
  <c r="N112" i="13" s="1"/>
  <c r="N113" i="13" s="1"/>
  <c r="N114" i="13" s="1"/>
  <c r="N115" i="13" s="1"/>
  <c r="N116" i="13" s="1"/>
  <c r="N117" i="13" s="1"/>
  <c r="N118" i="13" s="1"/>
  <c r="N119" i="13" s="1"/>
  <c r="N120" i="13" s="1"/>
  <c r="N121" i="13" s="1"/>
  <c r="N122" i="13" s="1"/>
  <c r="N123" i="13" s="1"/>
  <c r="N124" i="13" s="1"/>
  <c r="N125" i="13" s="1"/>
  <c r="N126" i="13" s="1"/>
  <c r="N127" i="13" s="1"/>
  <c r="N128" i="13" s="1"/>
  <c r="N129" i="13" s="1"/>
  <c r="N130" i="13" s="1"/>
  <c r="N131" i="13" s="1"/>
  <c r="N132" i="13" s="1"/>
  <c r="N133" i="13" s="1"/>
  <c r="N134" i="13" s="1"/>
  <c r="N135" i="13" s="1"/>
  <c r="N136" i="13" s="1"/>
  <c r="N137" i="13" s="1"/>
  <c r="N138" i="13" s="1"/>
  <c r="N139" i="13" s="1"/>
  <c r="N140" i="13" s="1"/>
  <c r="N141" i="13" s="1"/>
  <c r="N142" i="13" s="1"/>
  <c r="N143" i="13" s="1"/>
  <c r="N144" i="13" s="1"/>
  <c r="N145" i="13" s="1"/>
  <c r="N146" i="13" s="1"/>
  <c r="N147" i="13" s="1"/>
  <c r="N148" i="13" s="1"/>
  <c r="N149" i="13" s="1"/>
  <c r="N150" i="13" s="1"/>
  <c r="N151" i="13" s="1"/>
  <c r="N152" i="13" s="1"/>
  <c r="N153" i="13" s="1"/>
  <c r="N154" i="13" s="1"/>
  <c r="N155" i="13" s="1"/>
  <c r="N156" i="13" s="1"/>
  <c r="N157" i="13" s="1"/>
  <c r="N158" i="13" s="1"/>
  <c r="N159" i="13" s="1"/>
  <c r="N160" i="13" s="1"/>
  <c r="N161" i="13" s="1"/>
  <c r="N162" i="13" s="1"/>
  <c r="N163" i="13" s="1"/>
  <c r="N164" i="13" s="1"/>
  <c r="N165" i="13" s="1"/>
  <c r="N166" i="13" s="1"/>
  <c r="N167" i="13" s="1"/>
  <c r="N168" i="13" s="1"/>
  <c r="N169" i="13" s="1"/>
  <c r="N170" i="13" s="1"/>
  <c r="N171" i="13" s="1"/>
  <c r="N172" i="13" s="1"/>
  <c r="N173" i="13" s="1"/>
  <c r="N174" i="13" s="1"/>
  <c r="N175" i="13" s="1"/>
  <c r="N176" i="13" s="1"/>
  <c r="N177" i="13" s="1"/>
  <c r="N178" i="13" s="1"/>
  <c r="N179" i="13" s="1"/>
  <c r="N180" i="13" s="1"/>
  <c r="N181" i="13" s="1"/>
  <c r="N182" i="13" s="1"/>
  <c r="N183" i="13" s="1"/>
  <c r="N184" i="13" s="1"/>
  <c r="N185" i="13" s="1"/>
  <c r="N186" i="13" s="1"/>
  <c r="N187" i="13" s="1"/>
  <c r="N188" i="13" s="1"/>
  <c r="N189" i="13" s="1"/>
  <c r="N190" i="13" s="1"/>
  <c r="N191" i="13" s="1"/>
  <c r="N192" i="13" s="1"/>
  <c r="N193" i="13" s="1"/>
  <c r="N194" i="13" s="1"/>
  <c r="N195" i="13" s="1"/>
  <c r="N196" i="13" s="1"/>
  <c r="N197" i="13" s="1"/>
  <c r="N198" i="13" s="1"/>
  <c r="N199" i="13" s="1"/>
  <c r="N200" i="13" s="1"/>
  <c r="N201" i="13" s="1"/>
  <c r="N202" i="13" s="1"/>
  <c r="N203" i="13" s="1"/>
  <c r="N204" i="13" s="1"/>
  <c r="N205" i="13" s="1"/>
  <c r="N206" i="13" s="1"/>
  <c r="N207" i="13" s="1"/>
  <c r="N208" i="13" s="1"/>
  <c r="N209" i="13" s="1"/>
  <c r="N210" i="13" s="1"/>
  <c r="N211" i="13" s="1"/>
  <c r="N212" i="13" s="1"/>
  <c r="N213" i="13" s="1"/>
  <c r="N214" i="13" s="1"/>
  <c r="N215" i="13" s="1"/>
  <c r="N216" i="13" s="1"/>
  <c r="N217" i="13" s="1"/>
  <c r="N218" i="13" s="1"/>
  <c r="N219" i="13" s="1"/>
  <c r="N220" i="13" s="1"/>
  <c r="N221" i="13" s="1"/>
  <c r="N222" i="13" s="1"/>
  <c r="N223" i="13" s="1"/>
  <c r="N224" i="13" s="1"/>
  <c r="N225" i="13" s="1"/>
  <c r="N226" i="13" s="1"/>
  <c r="N227" i="13" s="1"/>
  <c r="N228" i="13" s="1"/>
  <c r="N229" i="13" s="1"/>
  <c r="N230" i="13" s="1"/>
  <c r="N231" i="13" s="1"/>
  <c r="N232" i="13" s="1"/>
  <c r="N233" i="13" s="1"/>
  <c r="N234" i="13" s="1"/>
  <c r="N235" i="13" s="1"/>
  <c r="N236" i="13" s="1"/>
  <c r="N237" i="13" s="1"/>
  <c r="N238" i="13" s="1"/>
  <c r="N239" i="13" s="1"/>
  <c r="N240" i="13" s="1"/>
  <c r="N241" i="13" s="1"/>
  <c r="N242" i="13" s="1"/>
  <c r="N243" i="13" s="1"/>
  <c r="N244" i="13" s="1"/>
  <c r="N245" i="13" s="1"/>
  <c r="N246" i="13" s="1"/>
  <c r="N247" i="13" s="1"/>
  <c r="N248" i="13" s="1"/>
  <c r="N249" i="13" s="1"/>
  <c r="N250" i="13" s="1"/>
  <c r="N251" i="13" s="1"/>
  <c r="N252" i="13" s="1"/>
  <c r="N253" i="13" s="1"/>
  <c r="N254" i="13" s="1"/>
  <c r="N255" i="13" s="1"/>
  <c r="N256" i="13" s="1"/>
  <c r="N257" i="13" s="1"/>
  <c r="N258" i="13" s="1"/>
  <c r="N259" i="13" s="1"/>
  <c r="N260" i="13" s="1"/>
  <c r="N261" i="13" s="1"/>
  <c r="N262" i="13" s="1"/>
  <c r="N263" i="13" s="1"/>
  <c r="N264" i="13" s="1"/>
  <c r="N265" i="13" s="1"/>
  <c r="N266" i="13" s="1"/>
  <c r="N267" i="13" s="1"/>
  <c r="N268" i="13" s="1"/>
  <c r="N269" i="13" s="1"/>
  <c r="N270" i="13" s="1"/>
  <c r="N271" i="13" s="1"/>
  <c r="N272" i="13" s="1"/>
  <c r="N273" i="13" s="1"/>
  <c r="N274" i="13" s="1"/>
  <c r="N275" i="13" s="1"/>
  <c r="N276" i="13" s="1"/>
  <c r="N277" i="13" s="1"/>
  <c r="N278" i="13" s="1"/>
  <c r="N279" i="13" s="1"/>
  <c r="N280" i="13" s="1"/>
  <c r="N281" i="13" s="1"/>
  <c r="N282" i="13" s="1"/>
  <c r="N283" i="13" s="1"/>
  <c r="N284" i="13" s="1"/>
  <c r="N285" i="13" s="1"/>
  <c r="N286" i="13" s="1"/>
  <c r="N287" i="13" s="1"/>
  <c r="N288" i="13" s="1"/>
  <c r="N289" i="13" s="1"/>
  <c r="N290" i="13" s="1"/>
  <c r="N291" i="13" s="1"/>
  <c r="N292" i="13" s="1"/>
  <c r="N293" i="13" s="1"/>
  <c r="N294" i="13" s="1"/>
  <c r="N295" i="13" s="1"/>
  <c r="N296" i="13" s="1"/>
  <c r="N297" i="13" s="1"/>
  <c r="N298" i="13" s="1"/>
  <c r="N299" i="13" s="1"/>
  <c r="N300" i="13" s="1"/>
  <c r="N301" i="13" s="1"/>
  <c r="N302" i="13" s="1"/>
  <c r="N303" i="13" s="1"/>
  <c r="N304" i="13" s="1"/>
  <c r="N305" i="13" s="1"/>
  <c r="N306" i="13" s="1"/>
  <c r="N307" i="13" s="1"/>
  <c r="N308" i="13" s="1"/>
  <c r="N309" i="13" s="1"/>
  <c r="N310" i="13" s="1"/>
  <c r="N311" i="13" s="1"/>
  <c r="N312" i="13" s="1"/>
  <c r="N313" i="13" s="1"/>
  <c r="N314" i="13" s="1"/>
  <c r="N315" i="13" s="1"/>
  <c r="N316" i="13" s="1"/>
  <c r="N317" i="13" s="1"/>
  <c r="N318" i="13" s="1"/>
  <c r="N319" i="13" s="1"/>
  <c r="N320" i="13" s="1"/>
  <c r="N321" i="13" s="1"/>
  <c r="N322" i="13" s="1"/>
  <c r="N323" i="13" s="1"/>
  <c r="N324" i="13" s="1"/>
  <c r="N325" i="13" s="1"/>
  <c r="N326" i="13" s="1"/>
  <c r="N327" i="13" s="1"/>
  <c r="N328" i="13" s="1"/>
  <c r="N329" i="13" s="1"/>
  <c r="N330" i="13" s="1"/>
  <c r="N331" i="13" s="1"/>
  <c r="N332" i="13" s="1"/>
  <c r="N333" i="13" s="1"/>
  <c r="N334" i="13" s="1"/>
  <c r="N335" i="13" s="1"/>
  <c r="N336" i="13" s="1"/>
  <c r="N337" i="13" s="1"/>
  <c r="N338" i="13" s="1"/>
  <c r="N339" i="13" s="1"/>
  <c r="N340" i="13" s="1"/>
  <c r="N341" i="13" s="1"/>
  <c r="N342" i="13" s="1"/>
  <c r="N343" i="13" s="1"/>
  <c r="N344" i="13" s="1"/>
  <c r="N345" i="13" s="1"/>
  <c r="N346" i="13" s="1"/>
  <c r="N347" i="13" s="1"/>
  <c r="N348" i="13" s="1"/>
  <c r="N349" i="13" s="1"/>
  <c r="N350" i="13" s="1"/>
  <c r="N351" i="13" s="1"/>
  <c r="N352" i="13" s="1"/>
  <c r="N353" i="13" s="1"/>
  <c r="N354" i="13" s="1"/>
  <c r="N355" i="13" s="1"/>
  <c r="N356" i="13" s="1"/>
  <c r="N357" i="13" s="1"/>
  <c r="N358" i="13" s="1"/>
  <c r="N359" i="13" s="1"/>
  <c r="N360" i="13" s="1"/>
  <c r="N361" i="13" s="1"/>
  <c r="N362" i="13" s="1"/>
  <c r="N363" i="13" s="1"/>
  <c r="N364" i="13" s="1"/>
  <c r="N365" i="13" s="1"/>
  <c r="N366" i="13" s="1"/>
  <c r="N367" i="13" s="1"/>
  <c r="N368" i="13" s="1"/>
  <c r="N369" i="13" s="1"/>
  <c r="N370" i="13" s="1"/>
  <c r="N371" i="13" s="1"/>
  <c r="N372" i="13" s="1"/>
  <c r="N373" i="13" s="1"/>
  <c r="N374" i="13" s="1"/>
  <c r="N375" i="13" s="1"/>
  <c r="N376" i="13" s="1"/>
  <c r="N377" i="13" s="1"/>
  <c r="N378" i="13" s="1"/>
  <c r="N379" i="13" s="1"/>
  <c r="N380" i="13" s="1"/>
  <c r="N381" i="13" s="1"/>
  <c r="N382" i="13" s="1"/>
  <c r="N383" i="13" s="1"/>
  <c r="N384" i="13" s="1"/>
  <c r="N385" i="13" s="1"/>
  <c r="N386" i="13" s="1"/>
  <c r="N387" i="13" s="1"/>
  <c r="N388" i="13" s="1"/>
  <c r="N389" i="13" s="1"/>
  <c r="N390" i="13" s="1"/>
  <c r="N391" i="13" s="1"/>
  <c r="N392" i="13" s="1"/>
  <c r="N393" i="13" s="1"/>
  <c r="N394" i="13" s="1"/>
  <c r="N395" i="13" s="1"/>
  <c r="N396" i="13" s="1"/>
  <c r="N397" i="13" s="1"/>
  <c r="N398" i="13" s="1"/>
  <c r="N399" i="13" s="1"/>
  <c r="N400" i="13" s="1"/>
  <c r="N401" i="13" s="1"/>
  <c r="N402" i="13" s="1"/>
  <c r="N403" i="13" s="1"/>
  <c r="N404" i="13" s="1"/>
  <c r="N405" i="13" s="1"/>
  <c r="N406" i="13" s="1"/>
  <c r="N407" i="13" s="1"/>
  <c r="N408" i="13" s="1"/>
  <c r="N409" i="13" s="1"/>
  <c r="N410" i="13" s="1"/>
  <c r="N411" i="13" s="1"/>
  <c r="N412" i="13" s="1"/>
  <c r="N413" i="13" s="1"/>
  <c r="N414" i="13" s="1"/>
  <c r="N415" i="13" s="1"/>
  <c r="N416" i="13" s="1"/>
  <c r="N417" i="13" s="1"/>
  <c r="N418" i="13" s="1"/>
  <c r="N419" i="13" s="1"/>
  <c r="N420" i="13" s="1"/>
  <c r="N421" i="13" s="1"/>
  <c r="N422" i="13" s="1"/>
  <c r="N423" i="13" s="1"/>
  <c r="N424" i="13" s="1"/>
  <c r="N425" i="13" s="1"/>
  <c r="N426" i="13" s="1"/>
  <c r="N427" i="13" s="1"/>
  <c r="N428" i="13" s="1"/>
  <c r="N429" i="13" s="1"/>
  <c r="N430" i="13" s="1"/>
  <c r="N431" i="13" s="1"/>
  <c r="N432" i="13" s="1"/>
  <c r="N433" i="13" s="1"/>
  <c r="N434" i="13" s="1"/>
  <c r="N435" i="13" s="1"/>
  <c r="N436" i="13" s="1"/>
  <c r="N437" i="13" s="1"/>
  <c r="N438" i="13" s="1"/>
  <c r="N439" i="13" s="1"/>
  <c r="N440" i="13" s="1"/>
  <c r="N441" i="13" s="1"/>
  <c r="N442" i="13" s="1"/>
  <c r="N443" i="13" s="1"/>
  <c r="N444" i="13" s="1"/>
  <c r="N445" i="13" s="1"/>
  <c r="N446" i="13" s="1"/>
  <c r="P66" i="13"/>
  <c r="P67" i="13" s="1"/>
  <c r="P65" i="13"/>
  <c r="N65" i="13"/>
  <c r="N66" i="13" s="1"/>
  <c r="N67" i="13" s="1"/>
  <c r="C10" i="19"/>
  <c r="C10" i="16"/>
  <c r="P202" i="10"/>
  <c r="N202" i="10"/>
  <c r="C10" i="10"/>
  <c r="C10" i="11"/>
  <c r="Z48" i="55" l="1"/>
  <c r="Y48" i="55"/>
  <c r="X48" i="55"/>
  <c r="W48" i="55"/>
  <c r="V48" i="55"/>
  <c r="U48" i="55"/>
  <c r="Z44" i="55"/>
  <c r="Y44" i="55"/>
  <c r="X44" i="55"/>
  <c r="W44" i="55"/>
  <c r="V44" i="55"/>
  <c r="U44" i="55"/>
  <c r="Z40" i="55"/>
  <c r="Y40" i="55"/>
  <c r="X40" i="55"/>
  <c r="W40" i="55"/>
  <c r="V40" i="55"/>
  <c r="U40" i="55"/>
  <c r="Z36" i="55"/>
  <c r="Y36" i="55"/>
  <c r="X36" i="55"/>
  <c r="W36" i="55"/>
  <c r="V36" i="55"/>
  <c r="U36" i="55"/>
  <c r="N40" i="55"/>
  <c r="Q40" i="55" s="1"/>
  <c r="O40" i="55"/>
  <c r="R40" i="55"/>
  <c r="S40" i="55"/>
  <c r="S41" i="55" s="1"/>
  <c r="N41" i="55"/>
  <c r="Q41" i="55" s="1"/>
  <c r="O41" i="55"/>
  <c r="O42" i="55"/>
  <c r="O43" i="55" s="1"/>
  <c r="O44" i="55" s="1"/>
  <c r="O45" i="55" s="1"/>
  <c r="O46" i="55" s="1"/>
  <c r="O47" i="55" s="1"/>
  <c r="O48" i="55" s="1"/>
  <c r="O49" i="55" s="1"/>
  <c r="O50" i="55" s="1"/>
  <c r="O51" i="55" s="1"/>
  <c r="O52" i="55" s="1"/>
  <c r="Z48" i="54"/>
  <c r="Y48" i="54"/>
  <c r="X48" i="54"/>
  <c r="W48" i="54"/>
  <c r="V48" i="54"/>
  <c r="U48" i="54"/>
  <c r="Z44" i="54"/>
  <c r="Y44" i="54"/>
  <c r="X44" i="54"/>
  <c r="W44" i="54"/>
  <c r="V44" i="54"/>
  <c r="U44" i="54"/>
  <c r="Z40" i="54"/>
  <c r="Y40" i="54"/>
  <c r="X40" i="54"/>
  <c r="W40" i="54"/>
  <c r="V40" i="54"/>
  <c r="U40" i="54"/>
  <c r="Z36" i="54"/>
  <c r="Y36" i="54"/>
  <c r="X36" i="54"/>
  <c r="W36" i="54"/>
  <c r="V36" i="54"/>
  <c r="U36" i="54"/>
  <c r="N40" i="54"/>
  <c r="Q40" i="54" s="1"/>
  <c r="O40" i="54"/>
  <c r="T40" i="54"/>
  <c r="N41" i="54"/>
  <c r="N42" i="54" s="1"/>
  <c r="O41" i="54"/>
  <c r="O42" i="54"/>
  <c r="O43" i="54" s="1"/>
  <c r="O44" i="54" s="1"/>
  <c r="O45" i="54" s="1"/>
  <c r="O46" i="54" s="1"/>
  <c r="O47" i="54" s="1"/>
  <c r="O48" i="54" s="1"/>
  <c r="O49" i="54" s="1"/>
  <c r="O50" i="54" s="1"/>
  <c r="O51" i="54" s="1"/>
  <c r="O52" i="54" s="1"/>
  <c r="Z48" i="53"/>
  <c r="Y48" i="53"/>
  <c r="X48" i="53"/>
  <c r="W48" i="53"/>
  <c r="V48" i="53"/>
  <c r="U48" i="53"/>
  <c r="Z44" i="53"/>
  <c r="Y44" i="53"/>
  <c r="X44" i="53"/>
  <c r="W44" i="53"/>
  <c r="V44" i="53"/>
  <c r="U44" i="53"/>
  <c r="Z40" i="53"/>
  <c r="Y40" i="53"/>
  <c r="X40" i="53"/>
  <c r="W40" i="53"/>
  <c r="V40" i="53"/>
  <c r="U40" i="53"/>
  <c r="Z36" i="53"/>
  <c r="Y36" i="53"/>
  <c r="X36" i="53"/>
  <c r="W36" i="53"/>
  <c r="V36" i="53"/>
  <c r="U36" i="53"/>
  <c r="N40" i="53"/>
  <c r="Q40" i="53" s="1"/>
  <c r="O40" i="53"/>
  <c r="R40" i="53"/>
  <c r="S40" i="53"/>
  <c r="N41" i="53"/>
  <c r="S41" i="53" s="1"/>
  <c r="O41" i="53"/>
  <c r="O42" i="53"/>
  <c r="O43" i="53" s="1"/>
  <c r="O44" i="53" s="1"/>
  <c r="O45" i="53" s="1"/>
  <c r="O46" i="53" s="1"/>
  <c r="O47" i="53" s="1"/>
  <c r="O48" i="53" s="1"/>
  <c r="O49" i="53" s="1"/>
  <c r="O50" i="53" s="1"/>
  <c r="O51" i="53" s="1"/>
  <c r="O52" i="53" s="1"/>
  <c r="Z48" i="52"/>
  <c r="Y48" i="52"/>
  <c r="X48" i="52"/>
  <c r="W48" i="52"/>
  <c r="V48" i="52"/>
  <c r="U48" i="52"/>
  <c r="Z44" i="52"/>
  <c r="Y44" i="52"/>
  <c r="X44" i="52"/>
  <c r="W44" i="52"/>
  <c r="V44" i="52"/>
  <c r="U44" i="52"/>
  <c r="Z40" i="52"/>
  <c r="Y40" i="52"/>
  <c r="X40" i="52"/>
  <c r="W40" i="52"/>
  <c r="V40" i="52"/>
  <c r="U40" i="52"/>
  <c r="Z36" i="52"/>
  <c r="Y36" i="52"/>
  <c r="X36" i="52"/>
  <c r="W36" i="52"/>
  <c r="V36" i="52"/>
  <c r="U36" i="52"/>
  <c r="N40" i="52"/>
  <c r="Q40" i="52" s="1"/>
  <c r="O40" i="52"/>
  <c r="O41" i="52" s="1"/>
  <c r="O42" i="52" s="1"/>
  <c r="O43" i="52" s="1"/>
  <c r="O44" i="52" s="1"/>
  <c r="O45" i="52" s="1"/>
  <c r="O46" i="52" s="1"/>
  <c r="O47" i="52" s="1"/>
  <c r="O48" i="52" s="1"/>
  <c r="O49" i="52" s="1"/>
  <c r="O50" i="52" s="1"/>
  <c r="O51" i="52" s="1"/>
  <c r="O52" i="52" s="1"/>
  <c r="R40" i="52"/>
  <c r="S40" i="52"/>
  <c r="S41" i="52" s="1"/>
  <c r="N41" i="52"/>
  <c r="Q41" i="52" s="1"/>
  <c r="Z48" i="51"/>
  <c r="Y48" i="51"/>
  <c r="X48" i="51"/>
  <c r="W48" i="51"/>
  <c r="V48" i="51"/>
  <c r="U48" i="51"/>
  <c r="Z44" i="51"/>
  <c r="Y44" i="51"/>
  <c r="X44" i="51"/>
  <c r="W44" i="51"/>
  <c r="V44" i="51"/>
  <c r="U44" i="51"/>
  <c r="Z40" i="51"/>
  <c r="Y40" i="51"/>
  <c r="X40" i="51"/>
  <c r="W40" i="51"/>
  <c r="V40" i="51"/>
  <c r="U40" i="51"/>
  <c r="Z36" i="51"/>
  <c r="Y36" i="51"/>
  <c r="X36" i="51"/>
  <c r="W36" i="51"/>
  <c r="V36" i="51"/>
  <c r="U36" i="51"/>
  <c r="N40" i="51"/>
  <c r="Q40" i="51" s="1"/>
  <c r="O40" i="51"/>
  <c r="S40" i="51"/>
  <c r="T40" i="51"/>
  <c r="N41" i="51"/>
  <c r="Q41" i="51" s="1"/>
  <c r="O41" i="51"/>
  <c r="O42" i="51"/>
  <c r="O43" i="51" s="1"/>
  <c r="O44" i="51" s="1"/>
  <c r="O45" i="51" s="1"/>
  <c r="O46" i="51" s="1"/>
  <c r="O47" i="51" s="1"/>
  <c r="O48" i="51" s="1"/>
  <c r="O49" i="51" s="1"/>
  <c r="O50" i="51" s="1"/>
  <c r="O51" i="51" s="1"/>
  <c r="O52" i="51" s="1"/>
  <c r="Z48" i="50"/>
  <c r="Y48" i="50"/>
  <c r="X48" i="50"/>
  <c r="W48" i="50"/>
  <c r="V48" i="50"/>
  <c r="U48" i="50"/>
  <c r="Z44" i="50"/>
  <c r="Y44" i="50"/>
  <c r="X44" i="50"/>
  <c r="W44" i="50"/>
  <c r="V44" i="50"/>
  <c r="U44" i="50"/>
  <c r="Z40" i="50"/>
  <c r="Y40" i="50"/>
  <c r="X40" i="50"/>
  <c r="W40" i="50"/>
  <c r="V40" i="50"/>
  <c r="U40" i="50"/>
  <c r="N44" i="50"/>
  <c r="Q44" i="50" s="1"/>
  <c r="O44" i="50"/>
  <c r="S44" i="50"/>
  <c r="T44" i="50"/>
  <c r="N45" i="50"/>
  <c r="N46" i="50" s="1"/>
  <c r="O45" i="50"/>
  <c r="O46" i="50"/>
  <c r="O47" i="50" s="1"/>
  <c r="O48" i="50" s="1"/>
  <c r="O49" i="50" s="1"/>
  <c r="O50" i="50" s="1"/>
  <c r="O51" i="50" s="1"/>
  <c r="O52" i="50" s="1"/>
  <c r="Z48" i="49"/>
  <c r="Y48" i="49"/>
  <c r="X48" i="49"/>
  <c r="W48" i="49"/>
  <c r="V48" i="49"/>
  <c r="U48" i="49"/>
  <c r="Z44" i="49"/>
  <c r="Y44" i="49"/>
  <c r="X44" i="49"/>
  <c r="W44" i="49"/>
  <c r="V44" i="49"/>
  <c r="U44" i="49"/>
  <c r="Z40" i="49"/>
  <c r="Y40" i="49"/>
  <c r="X40" i="49"/>
  <c r="W40" i="49"/>
  <c r="V40" i="49"/>
  <c r="U40" i="49"/>
  <c r="N44" i="49"/>
  <c r="R44" i="49" s="1"/>
  <c r="O44" i="49"/>
  <c r="Q44" i="49"/>
  <c r="P44" i="49" s="1"/>
  <c r="S44" i="49"/>
  <c r="T44" i="49"/>
  <c r="N45" i="49"/>
  <c r="R45" i="49" s="1"/>
  <c r="O45" i="49"/>
  <c r="O46" i="49"/>
  <c r="O47" i="49" s="1"/>
  <c r="O48" i="49" s="1"/>
  <c r="O49" i="49" s="1"/>
  <c r="O50" i="49" s="1"/>
  <c r="O51" i="49" s="1"/>
  <c r="O52" i="49" s="1"/>
  <c r="Z48" i="48"/>
  <c r="Y48" i="48"/>
  <c r="X48" i="48"/>
  <c r="W48" i="48"/>
  <c r="V48" i="48"/>
  <c r="U48" i="48"/>
  <c r="Z44" i="48"/>
  <c r="Y44" i="48"/>
  <c r="X44" i="48"/>
  <c r="W44" i="48"/>
  <c r="V44" i="48"/>
  <c r="U44" i="48"/>
  <c r="Z40" i="48"/>
  <c r="Y40" i="48"/>
  <c r="X40" i="48"/>
  <c r="W40" i="48"/>
  <c r="V40" i="48"/>
  <c r="U40" i="48"/>
  <c r="O46" i="48"/>
  <c r="O47" i="48" s="1"/>
  <c r="O48" i="48" s="1"/>
  <c r="O49" i="48" s="1"/>
  <c r="O50" i="48" s="1"/>
  <c r="O51" i="48" s="1"/>
  <c r="O52" i="48" s="1"/>
  <c r="O45" i="48"/>
  <c r="N45" i="48"/>
  <c r="N46" i="48" s="1"/>
  <c r="O44" i="48"/>
  <c r="N44" i="48"/>
  <c r="Z48" i="47"/>
  <c r="Y48" i="47"/>
  <c r="X48" i="47"/>
  <c r="W48" i="47"/>
  <c r="V48" i="47"/>
  <c r="U48" i="47"/>
  <c r="Z44" i="47"/>
  <c r="Y44" i="47"/>
  <c r="X44" i="47"/>
  <c r="W44" i="47"/>
  <c r="V44" i="47"/>
  <c r="U44" i="47"/>
  <c r="Z40" i="47"/>
  <c r="Y40" i="47"/>
  <c r="X40" i="47"/>
  <c r="W40" i="47"/>
  <c r="V40" i="47"/>
  <c r="U40" i="47"/>
  <c r="O44" i="47"/>
  <c r="O45" i="47" s="1"/>
  <c r="O46" i="47" s="1"/>
  <c r="O47" i="47" s="1"/>
  <c r="O48" i="47" s="1"/>
  <c r="O49" i="47" s="1"/>
  <c r="O50" i="47" s="1"/>
  <c r="O51" i="47" s="1"/>
  <c r="O52" i="47" s="1"/>
  <c r="O43" i="47"/>
  <c r="N43" i="47"/>
  <c r="Z52" i="46"/>
  <c r="Y52" i="46"/>
  <c r="X52" i="46"/>
  <c r="W52" i="46"/>
  <c r="V52" i="46"/>
  <c r="U52" i="46"/>
  <c r="Z48" i="46"/>
  <c r="Y48" i="46"/>
  <c r="X48" i="46"/>
  <c r="W48" i="46"/>
  <c r="V48" i="46"/>
  <c r="U48" i="46"/>
  <c r="Z44" i="46"/>
  <c r="Y44" i="46"/>
  <c r="X44" i="46"/>
  <c r="W44" i="46"/>
  <c r="V44" i="46"/>
  <c r="U44" i="46"/>
  <c r="Z40" i="46"/>
  <c r="Y40" i="46"/>
  <c r="X40" i="46"/>
  <c r="W40" i="46"/>
  <c r="V40" i="46"/>
  <c r="U40" i="46"/>
  <c r="N41" i="46"/>
  <c r="Q41" i="46" s="1"/>
  <c r="P41" i="46" s="1"/>
  <c r="O41" i="46"/>
  <c r="O42" i="46" s="1"/>
  <c r="O43" i="46" s="1"/>
  <c r="O44" i="46" s="1"/>
  <c r="O45" i="46" s="1"/>
  <c r="O46" i="46" s="1"/>
  <c r="O47" i="46" s="1"/>
  <c r="O48" i="46" s="1"/>
  <c r="O49" i="46" s="1"/>
  <c r="O50" i="46" s="1"/>
  <c r="O51" i="46" s="1"/>
  <c r="O52" i="46" s="1"/>
  <c r="R41" i="46"/>
  <c r="S41" i="46"/>
  <c r="T41" i="46"/>
  <c r="N42" i="46"/>
  <c r="Q42" i="46" s="1"/>
  <c r="Z52" i="45"/>
  <c r="Y52" i="45"/>
  <c r="X52" i="45"/>
  <c r="W52" i="45"/>
  <c r="V52" i="45"/>
  <c r="U52" i="45"/>
  <c r="Z48" i="45"/>
  <c r="Y48" i="45"/>
  <c r="X48" i="45"/>
  <c r="W48" i="45"/>
  <c r="V48" i="45"/>
  <c r="U48" i="45"/>
  <c r="Z44" i="45"/>
  <c r="Y44" i="45"/>
  <c r="X44" i="45"/>
  <c r="W44" i="45"/>
  <c r="V44" i="45"/>
  <c r="U44" i="45"/>
  <c r="N46" i="45"/>
  <c r="Q46" i="45" s="1"/>
  <c r="P46" i="45" s="1"/>
  <c r="O46" i="45"/>
  <c r="R46" i="45"/>
  <c r="S46" i="45"/>
  <c r="T46" i="45"/>
  <c r="N47" i="45"/>
  <c r="T47" i="45" s="1"/>
  <c r="O47" i="45"/>
  <c r="O48" i="45"/>
  <c r="O49" i="45" s="1"/>
  <c r="O50" i="45" s="1"/>
  <c r="O51" i="45" s="1"/>
  <c r="O52" i="45" s="1"/>
  <c r="Z52" i="44"/>
  <c r="Y52" i="44"/>
  <c r="X52" i="44"/>
  <c r="W52" i="44"/>
  <c r="V52" i="44"/>
  <c r="U52" i="44"/>
  <c r="Z48" i="44"/>
  <c r="Y48" i="44"/>
  <c r="X48" i="44"/>
  <c r="W48" i="44"/>
  <c r="V48" i="44"/>
  <c r="U48" i="44"/>
  <c r="Z44" i="44"/>
  <c r="Y44" i="44"/>
  <c r="X44" i="44"/>
  <c r="W44" i="44"/>
  <c r="V44" i="44"/>
  <c r="U44" i="44"/>
  <c r="Z40" i="44"/>
  <c r="Y40" i="44"/>
  <c r="X40" i="44"/>
  <c r="W40" i="44"/>
  <c r="V40" i="44"/>
  <c r="U40" i="44"/>
  <c r="Z36" i="44"/>
  <c r="Y36" i="44"/>
  <c r="X36" i="44"/>
  <c r="W36" i="44"/>
  <c r="V36" i="44"/>
  <c r="U36" i="44"/>
  <c r="N40" i="44"/>
  <c r="Q40" i="44" s="1"/>
  <c r="O40" i="44"/>
  <c r="O41" i="44" s="1"/>
  <c r="O42" i="44" s="1"/>
  <c r="O43" i="44" s="1"/>
  <c r="O44" i="44" s="1"/>
  <c r="O45" i="44" s="1"/>
  <c r="O46" i="44" s="1"/>
  <c r="O47" i="44" s="1"/>
  <c r="O48" i="44" s="1"/>
  <c r="O49" i="44" s="1"/>
  <c r="O50" i="44" s="1"/>
  <c r="O51" i="44" s="1"/>
  <c r="O52" i="44" s="1"/>
  <c r="S40" i="44"/>
  <c r="T40" i="44"/>
  <c r="N41" i="44"/>
  <c r="Q41" i="44" s="1"/>
  <c r="Z52" i="42"/>
  <c r="Y52" i="42"/>
  <c r="X52" i="42"/>
  <c r="W52" i="42"/>
  <c r="V52" i="42"/>
  <c r="U52" i="42"/>
  <c r="Z48" i="42"/>
  <c r="Y48" i="42"/>
  <c r="X48" i="42"/>
  <c r="W48" i="42"/>
  <c r="V48" i="42"/>
  <c r="U48" i="42"/>
  <c r="Z44" i="42"/>
  <c r="Y44" i="42"/>
  <c r="X44" i="42"/>
  <c r="W44" i="42"/>
  <c r="V44" i="42"/>
  <c r="U44" i="42"/>
  <c r="Z40" i="42"/>
  <c r="Y40" i="42"/>
  <c r="X40" i="42"/>
  <c r="W40" i="42"/>
  <c r="V40" i="42"/>
  <c r="U40" i="42"/>
  <c r="Z36" i="42"/>
  <c r="Y36" i="42"/>
  <c r="X36" i="42"/>
  <c r="W36" i="42"/>
  <c r="V36" i="42"/>
  <c r="U36" i="42"/>
  <c r="N39" i="42"/>
  <c r="Q39" i="42" s="1"/>
  <c r="O39" i="42"/>
  <c r="O40" i="42" s="1"/>
  <c r="O41" i="42" s="1"/>
  <c r="O42" i="42" s="1"/>
  <c r="O43" i="42" s="1"/>
  <c r="O44" i="42" s="1"/>
  <c r="O45" i="42" s="1"/>
  <c r="O46" i="42" s="1"/>
  <c r="O47" i="42" s="1"/>
  <c r="O48" i="42" s="1"/>
  <c r="O49" i="42" s="1"/>
  <c r="O50" i="42" s="1"/>
  <c r="O51" i="42" s="1"/>
  <c r="O52" i="42" s="1"/>
  <c r="R39" i="42"/>
  <c r="S39" i="42"/>
  <c r="S40" i="42" s="1"/>
  <c r="N40" i="42"/>
  <c r="Q40" i="42" s="1"/>
  <c r="Z52" i="36"/>
  <c r="Y52" i="36"/>
  <c r="X52" i="36"/>
  <c r="W52" i="36"/>
  <c r="V52" i="36"/>
  <c r="U52" i="36"/>
  <c r="Z48" i="36"/>
  <c r="Y48" i="36"/>
  <c r="X48" i="36"/>
  <c r="W48" i="36"/>
  <c r="V48" i="36"/>
  <c r="U48" i="36"/>
  <c r="N103" i="55"/>
  <c r="N104" i="55" s="1"/>
  <c r="N105" i="55" s="1"/>
  <c r="N106" i="55" s="1"/>
  <c r="N107" i="55" s="1"/>
  <c r="N108" i="55" s="1"/>
  <c r="N109" i="55" s="1"/>
  <c r="N110" i="55" s="1"/>
  <c r="N111" i="55" s="1"/>
  <c r="N112" i="55" s="1"/>
  <c r="N113" i="55" s="1"/>
  <c r="N114" i="55" s="1"/>
  <c r="N115" i="55" s="1"/>
  <c r="N116" i="55" s="1"/>
  <c r="N117" i="55" s="1"/>
  <c r="N118" i="55" s="1"/>
  <c r="N119" i="55" s="1"/>
  <c r="N120" i="55" s="1"/>
  <c r="N121" i="55" s="1"/>
  <c r="N122" i="55" s="1"/>
  <c r="N123" i="55" s="1"/>
  <c r="N124" i="55" s="1"/>
  <c r="N125" i="55" s="1"/>
  <c r="N126" i="55" s="1"/>
  <c r="N127" i="55" s="1"/>
  <c r="N128" i="55" s="1"/>
  <c r="N129" i="55" s="1"/>
  <c r="N130" i="55" s="1"/>
  <c r="N131" i="55" s="1"/>
  <c r="N132" i="55" s="1"/>
  <c r="N133" i="55" s="1"/>
  <c r="N134" i="55" s="1"/>
  <c r="N135" i="55" s="1"/>
  <c r="N136" i="55" s="1"/>
  <c r="N137" i="55" s="1"/>
  <c r="N138" i="55" s="1"/>
  <c r="N139" i="55" s="1"/>
  <c r="N140" i="55" s="1"/>
  <c r="N141" i="55" s="1"/>
  <c r="N142" i="55" s="1"/>
  <c r="N143" i="55" s="1"/>
  <c r="N144" i="55" s="1"/>
  <c r="N145" i="55" s="1"/>
  <c r="N146" i="55" s="1"/>
  <c r="N147" i="55" s="1"/>
  <c r="N148" i="55" s="1"/>
  <c r="N149" i="55" s="1"/>
  <c r="N150" i="55" s="1"/>
  <c r="N151" i="55" s="1"/>
  <c r="N152" i="55" s="1"/>
  <c r="N153" i="55" s="1"/>
  <c r="N154" i="55" s="1"/>
  <c r="N155" i="55" s="1"/>
  <c r="N156" i="55" s="1"/>
  <c r="N157" i="55" s="1"/>
  <c r="N158" i="55" s="1"/>
  <c r="N159" i="55" s="1"/>
  <c r="N160" i="55" s="1"/>
  <c r="N161" i="55" s="1"/>
  <c r="N162" i="55" s="1"/>
  <c r="N163" i="55" s="1"/>
  <c r="N164" i="55" s="1"/>
  <c r="N165" i="55" s="1"/>
  <c r="N166" i="55" s="1"/>
  <c r="N167" i="55" s="1"/>
  <c r="N168" i="55" s="1"/>
  <c r="N169" i="55" s="1"/>
  <c r="N170" i="55" s="1"/>
  <c r="N171" i="55" s="1"/>
  <c r="N172" i="55" s="1"/>
  <c r="N173" i="55" s="1"/>
  <c r="N174" i="55" s="1"/>
  <c r="N175" i="55" s="1"/>
  <c r="N176" i="55" s="1"/>
  <c r="N177" i="55" s="1"/>
  <c r="N178" i="55" s="1"/>
  <c r="N179" i="55" s="1"/>
  <c r="N180" i="55" s="1"/>
  <c r="N181" i="55" s="1"/>
  <c r="N182" i="55" s="1"/>
  <c r="N183" i="55" s="1"/>
  <c r="N184" i="55" s="1"/>
  <c r="N185" i="55" s="1"/>
  <c r="N186" i="55" s="1"/>
  <c r="N187" i="55" s="1"/>
  <c r="N188" i="55" s="1"/>
  <c r="N189" i="55" s="1"/>
  <c r="N190" i="55" s="1"/>
  <c r="N191" i="55" s="1"/>
  <c r="N192" i="55" s="1"/>
  <c r="N193" i="55" s="1"/>
  <c r="N194" i="55" s="1"/>
  <c r="N195" i="55" s="1"/>
  <c r="N196" i="55" s="1"/>
  <c r="N197" i="55" s="1"/>
  <c r="N198" i="55" s="1"/>
  <c r="N199" i="55" s="1"/>
  <c r="N200" i="55" s="1"/>
  <c r="N201" i="55" s="1"/>
  <c r="N202" i="55" s="1"/>
  <c r="N203" i="55" s="1"/>
  <c r="N204" i="55" s="1"/>
  <c r="N205" i="55" s="1"/>
  <c r="N206" i="55" s="1"/>
  <c r="N207" i="55" s="1"/>
  <c r="N208" i="55" s="1"/>
  <c r="N209" i="55" s="1"/>
  <c r="N210" i="55" s="1"/>
  <c r="N211" i="55" s="1"/>
  <c r="N212" i="55" s="1"/>
  <c r="N213" i="55" s="1"/>
  <c r="N214" i="55" s="1"/>
  <c r="N215" i="55" s="1"/>
  <c r="N216" i="55" s="1"/>
  <c r="N217" i="55" s="1"/>
  <c r="N218" i="55" s="1"/>
  <c r="N219" i="55" s="1"/>
  <c r="N220" i="55" s="1"/>
  <c r="N221" i="55" s="1"/>
  <c r="N222" i="55" s="1"/>
  <c r="N223" i="55" s="1"/>
  <c r="N224" i="55" s="1"/>
  <c r="N225" i="55" s="1"/>
  <c r="N226" i="55" s="1"/>
  <c r="N227" i="55" s="1"/>
  <c r="N228" i="55" s="1"/>
  <c r="N229" i="55" s="1"/>
  <c r="N230" i="55" s="1"/>
  <c r="N231" i="55" s="1"/>
  <c r="N232" i="55" s="1"/>
  <c r="N233" i="55" s="1"/>
  <c r="N234" i="55" s="1"/>
  <c r="N235" i="55" s="1"/>
  <c r="N236" i="55" s="1"/>
  <c r="N237" i="55" s="1"/>
  <c r="N238" i="55" s="1"/>
  <c r="N239" i="55" s="1"/>
  <c r="N240" i="55" s="1"/>
  <c r="N241" i="55" s="1"/>
  <c r="N242" i="55" s="1"/>
  <c r="N243" i="55" s="1"/>
  <c r="N244" i="55" s="1"/>
  <c r="N245" i="55" s="1"/>
  <c r="N246" i="55" s="1"/>
  <c r="N247" i="55" s="1"/>
  <c r="N248" i="55" s="1"/>
  <c r="N249" i="55" s="1"/>
  <c r="N250" i="55" s="1"/>
  <c r="N251" i="55" s="1"/>
  <c r="N252" i="55" s="1"/>
  <c r="N253" i="55" s="1"/>
  <c r="N254" i="55" s="1"/>
  <c r="N255" i="55" s="1"/>
  <c r="N256" i="55" s="1"/>
  <c r="N257" i="55" s="1"/>
  <c r="N258" i="55" s="1"/>
  <c r="N259" i="55" s="1"/>
  <c r="N260" i="55" s="1"/>
  <c r="N261" i="55" s="1"/>
  <c r="N262" i="55" s="1"/>
  <c r="N263" i="55" s="1"/>
  <c r="N264" i="55" s="1"/>
  <c r="N265" i="55" s="1"/>
  <c r="N266" i="55" s="1"/>
  <c r="N267" i="55" s="1"/>
  <c r="N268" i="55" s="1"/>
  <c r="N269" i="55" s="1"/>
  <c r="N270" i="55" s="1"/>
  <c r="N271" i="55" s="1"/>
  <c r="N272" i="55" s="1"/>
  <c r="N273" i="55" s="1"/>
  <c r="N274" i="55" s="1"/>
  <c r="N275" i="55" s="1"/>
  <c r="N276" i="55" s="1"/>
  <c r="N277" i="55" s="1"/>
  <c r="N278" i="55" s="1"/>
  <c r="N279" i="55" s="1"/>
  <c r="N280" i="55" s="1"/>
  <c r="N281" i="55" s="1"/>
  <c r="N282" i="55" s="1"/>
  <c r="N283" i="55" s="1"/>
  <c r="N284" i="55" s="1"/>
  <c r="N285" i="55" s="1"/>
  <c r="N286" i="55" s="1"/>
  <c r="N287" i="55" s="1"/>
  <c r="N288" i="55" s="1"/>
  <c r="N289" i="55" s="1"/>
  <c r="N290" i="55" s="1"/>
  <c r="N291" i="55" s="1"/>
  <c r="N292" i="55" s="1"/>
  <c r="N293" i="55" s="1"/>
  <c r="N294" i="55" s="1"/>
  <c r="N295" i="55" s="1"/>
  <c r="N296" i="55" s="1"/>
  <c r="N297" i="55" s="1"/>
  <c r="N298" i="55" s="1"/>
  <c r="N299" i="55" s="1"/>
  <c r="N300" i="55" s="1"/>
  <c r="N301" i="55" s="1"/>
  <c r="N302" i="55" s="1"/>
  <c r="N303" i="55" s="1"/>
  <c r="N304" i="55" s="1"/>
  <c r="N305" i="55" s="1"/>
  <c r="N306" i="55" s="1"/>
  <c r="N307" i="55" s="1"/>
  <c r="N308" i="55" s="1"/>
  <c r="N309" i="55" s="1"/>
  <c r="N310" i="55" s="1"/>
  <c r="N311" i="55" s="1"/>
  <c r="N312" i="55" s="1"/>
  <c r="N313" i="55" s="1"/>
  <c r="N314" i="55" s="1"/>
  <c r="N315" i="55" s="1"/>
  <c r="N316" i="55" s="1"/>
  <c r="N317" i="55" s="1"/>
  <c r="N318" i="55" s="1"/>
  <c r="N319" i="55" s="1"/>
  <c r="N320" i="55" s="1"/>
  <c r="N321" i="55" s="1"/>
  <c r="N322" i="55" s="1"/>
  <c r="N323" i="55" s="1"/>
  <c r="N324" i="55" s="1"/>
  <c r="N325" i="55" s="1"/>
  <c r="N326" i="55" s="1"/>
  <c r="N327" i="55" s="1"/>
  <c r="N328" i="55" s="1"/>
  <c r="N329" i="55" s="1"/>
  <c r="N330" i="55" s="1"/>
  <c r="N331" i="55" s="1"/>
  <c r="N332" i="55" s="1"/>
  <c r="N333" i="55" s="1"/>
  <c r="N334" i="55" s="1"/>
  <c r="N335" i="55" s="1"/>
  <c r="N336" i="55" s="1"/>
  <c r="N337" i="55" s="1"/>
  <c r="N338" i="55" s="1"/>
  <c r="N339" i="55" s="1"/>
  <c r="N340" i="55" s="1"/>
  <c r="N341" i="55" s="1"/>
  <c r="N342" i="55" s="1"/>
  <c r="N343" i="55" s="1"/>
  <c r="N344" i="55" s="1"/>
  <c r="N345" i="55" s="1"/>
  <c r="N346" i="55" s="1"/>
  <c r="N347" i="55" s="1"/>
  <c r="N348" i="55" s="1"/>
  <c r="N349" i="55" s="1"/>
  <c r="N350" i="55" s="1"/>
  <c r="N351" i="55" s="1"/>
  <c r="N352" i="55" s="1"/>
  <c r="N353" i="55" s="1"/>
  <c r="N354" i="55" s="1"/>
  <c r="N355" i="55" s="1"/>
  <c r="N356" i="55" s="1"/>
  <c r="N357" i="55" s="1"/>
  <c r="N358" i="55" s="1"/>
  <c r="N359" i="55" s="1"/>
  <c r="N360" i="55" s="1"/>
  <c r="N361" i="55" s="1"/>
  <c r="N362" i="55" s="1"/>
  <c r="N363" i="55" s="1"/>
  <c r="N364" i="55" s="1"/>
  <c r="N365" i="55" s="1"/>
  <c r="N366" i="55" s="1"/>
  <c r="N367" i="55" s="1"/>
  <c r="N368" i="55" s="1"/>
  <c r="N369" i="55" s="1"/>
  <c r="N370" i="55" s="1"/>
  <c r="N371" i="55" s="1"/>
  <c r="N372" i="55" s="1"/>
  <c r="N373" i="55" s="1"/>
  <c r="N374" i="55" s="1"/>
  <c r="N375" i="55" s="1"/>
  <c r="N376" i="55" s="1"/>
  <c r="N377" i="55" s="1"/>
  <c r="N378" i="55" s="1"/>
  <c r="N379" i="55" s="1"/>
  <c r="N380" i="55" s="1"/>
  <c r="N381" i="55" s="1"/>
  <c r="N382" i="55" s="1"/>
  <c r="N383" i="55" s="1"/>
  <c r="N384" i="55" s="1"/>
  <c r="N385" i="55" s="1"/>
  <c r="N386" i="55" s="1"/>
  <c r="N387" i="55" s="1"/>
  <c r="N388" i="55" s="1"/>
  <c r="N389" i="55" s="1"/>
  <c r="N390" i="55" s="1"/>
  <c r="N391" i="55" s="1"/>
  <c r="N392" i="55" s="1"/>
  <c r="N393" i="55" s="1"/>
  <c r="N394" i="55" s="1"/>
  <c r="N395" i="55" s="1"/>
  <c r="N396" i="55" s="1"/>
  <c r="N397" i="55" s="1"/>
  <c r="N398" i="55" s="1"/>
  <c r="N399" i="55" s="1"/>
  <c r="N400" i="55" s="1"/>
  <c r="N401" i="55" s="1"/>
  <c r="N402" i="55" s="1"/>
  <c r="N403" i="55" s="1"/>
  <c r="N404" i="55" s="1"/>
  <c r="N405" i="55" s="1"/>
  <c r="N406" i="55" s="1"/>
  <c r="N407" i="55" s="1"/>
  <c r="N408" i="55" s="1"/>
  <c r="N409" i="55" s="1"/>
  <c r="N410" i="55" s="1"/>
  <c r="N411" i="55" s="1"/>
  <c r="N412" i="55" s="1"/>
  <c r="N413" i="55" s="1"/>
  <c r="N414" i="55" s="1"/>
  <c r="N415" i="55" s="1"/>
  <c r="N416" i="55" s="1"/>
  <c r="N417" i="55" s="1"/>
  <c r="N418" i="55" s="1"/>
  <c r="N419" i="55" s="1"/>
  <c r="N420" i="55" s="1"/>
  <c r="N421" i="55" s="1"/>
  <c r="N422" i="55" s="1"/>
  <c r="N423" i="55" s="1"/>
  <c r="N424" i="55" s="1"/>
  <c r="N425" i="55" s="1"/>
  <c r="N426" i="55" s="1"/>
  <c r="N427" i="55" s="1"/>
  <c r="N428" i="55" s="1"/>
  <c r="N429" i="55" s="1"/>
  <c r="N430" i="55" s="1"/>
  <c r="N431" i="55" s="1"/>
  <c r="N432" i="55" s="1"/>
  <c r="N433" i="55" s="1"/>
  <c r="N434" i="55" s="1"/>
  <c r="N435" i="55" s="1"/>
  <c r="N436" i="55" s="1"/>
  <c r="N437" i="55" s="1"/>
  <c r="N438" i="55" s="1"/>
  <c r="N439" i="55" s="1"/>
  <c r="N440" i="55" s="1"/>
  <c r="N441" i="55" s="1"/>
  <c r="N442" i="55" s="1"/>
  <c r="N443" i="55" s="1"/>
  <c r="N444" i="55" s="1"/>
  <c r="N445" i="55" s="1"/>
  <c r="N446" i="55" s="1"/>
  <c r="P78" i="43"/>
  <c r="P79" i="43" s="1"/>
  <c r="P80" i="43" s="1"/>
  <c r="P81" i="43" s="1"/>
  <c r="P82" i="43" s="1"/>
  <c r="P83" i="43" s="1"/>
  <c r="P84" i="43" s="1"/>
  <c r="P85" i="43" s="1"/>
  <c r="P86" i="43" s="1"/>
  <c r="P87" i="43" s="1"/>
  <c r="P88" i="43" s="1"/>
  <c r="P89" i="43" s="1"/>
  <c r="P90" i="43" s="1"/>
  <c r="P91" i="43" s="1"/>
  <c r="P92" i="43" s="1"/>
  <c r="P93" i="43" s="1"/>
  <c r="P94" i="43" s="1"/>
  <c r="P95" i="43" s="1"/>
  <c r="P96" i="43" s="1"/>
  <c r="P97" i="43" s="1"/>
  <c r="P98" i="43" s="1"/>
  <c r="P99" i="43" s="1"/>
  <c r="P100" i="43" s="1"/>
  <c r="P101" i="43" s="1"/>
  <c r="P102" i="43" s="1"/>
  <c r="P103" i="43" s="1"/>
  <c r="P104" i="43" s="1"/>
  <c r="P105" i="43" s="1"/>
  <c r="P106" i="43" s="1"/>
  <c r="P107" i="43" s="1"/>
  <c r="P108" i="43" s="1"/>
  <c r="P109" i="43" s="1"/>
  <c r="P110" i="43" s="1"/>
  <c r="P111" i="43" s="1"/>
  <c r="P112" i="43" s="1"/>
  <c r="P113" i="43" s="1"/>
  <c r="P114" i="43" s="1"/>
  <c r="P115" i="43" s="1"/>
  <c r="P116" i="43" s="1"/>
  <c r="P117" i="43" s="1"/>
  <c r="P118" i="43" s="1"/>
  <c r="P119" i="43" s="1"/>
  <c r="P120" i="43" s="1"/>
  <c r="P121" i="43" s="1"/>
  <c r="P122" i="43" s="1"/>
  <c r="P123" i="43" s="1"/>
  <c r="P124" i="43" s="1"/>
  <c r="P125" i="43" s="1"/>
  <c r="P126" i="43" s="1"/>
  <c r="P127" i="43" s="1"/>
  <c r="P128" i="43" s="1"/>
  <c r="P129" i="43" s="1"/>
  <c r="P130" i="43" s="1"/>
  <c r="P131" i="43" s="1"/>
  <c r="P132" i="43" s="1"/>
  <c r="P133" i="43" s="1"/>
  <c r="P134" i="43" s="1"/>
  <c r="P135" i="43" s="1"/>
  <c r="P136" i="43" s="1"/>
  <c r="P137" i="43" s="1"/>
  <c r="P138" i="43" s="1"/>
  <c r="P139" i="43" s="1"/>
  <c r="P140" i="43" s="1"/>
  <c r="P141" i="43" s="1"/>
  <c r="P142" i="43" s="1"/>
  <c r="P143" i="43" s="1"/>
  <c r="P144" i="43" s="1"/>
  <c r="P145" i="43" s="1"/>
  <c r="P146" i="43" s="1"/>
  <c r="P147" i="43" s="1"/>
  <c r="P148" i="43" s="1"/>
  <c r="P149" i="43" s="1"/>
  <c r="P150" i="43" s="1"/>
  <c r="P151" i="43" s="1"/>
  <c r="P152" i="43" s="1"/>
  <c r="P153" i="43" s="1"/>
  <c r="P154" i="43" s="1"/>
  <c r="P155" i="43" s="1"/>
  <c r="P156" i="43" s="1"/>
  <c r="P157" i="43" s="1"/>
  <c r="P158" i="43" s="1"/>
  <c r="P159" i="43" s="1"/>
  <c r="P160" i="43" s="1"/>
  <c r="P161" i="43" s="1"/>
  <c r="P162" i="43" s="1"/>
  <c r="P163" i="43" s="1"/>
  <c r="P164" i="43" s="1"/>
  <c r="P165" i="43" s="1"/>
  <c r="P166" i="43" s="1"/>
  <c r="P167" i="43" s="1"/>
  <c r="P168" i="43" s="1"/>
  <c r="P169" i="43" s="1"/>
  <c r="P170" i="43" s="1"/>
  <c r="P171" i="43" s="1"/>
  <c r="P172" i="43" s="1"/>
  <c r="P173" i="43" s="1"/>
  <c r="P174" i="43" s="1"/>
  <c r="P175" i="43" s="1"/>
  <c r="P176" i="43" s="1"/>
  <c r="P177" i="43" s="1"/>
  <c r="P178" i="43" s="1"/>
  <c r="P179" i="43" s="1"/>
  <c r="P180" i="43" s="1"/>
  <c r="P181" i="43" s="1"/>
  <c r="P182" i="43" s="1"/>
  <c r="P183" i="43" s="1"/>
  <c r="P184" i="43" s="1"/>
  <c r="P185" i="43" s="1"/>
  <c r="P186" i="43" s="1"/>
  <c r="P187" i="43" s="1"/>
  <c r="P188" i="43" s="1"/>
  <c r="P189" i="43" s="1"/>
  <c r="P190" i="43" s="1"/>
  <c r="P191" i="43" s="1"/>
  <c r="P192" i="43" s="1"/>
  <c r="P193" i="43" s="1"/>
  <c r="P194" i="43" s="1"/>
  <c r="P195" i="43" s="1"/>
  <c r="P196" i="43" s="1"/>
  <c r="P197" i="43" s="1"/>
  <c r="P198" i="43" s="1"/>
  <c r="P199" i="43" s="1"/>
  <c r="P200" i="43" s="1"/>
  <c r="P201" i="43" s="1"/>
  <c r="P202" i="43" s="1"/>
  <c r="P203" i="43" s="1"/>
  <c r="P204" i="43" s="1"/>
  <c r="P205" i="43" s="1"/>
  <c r="P206" i="43" s="1"/>
  <c r="P207" i="43" s="1"/>
  <c r="P208" i="43" s="1"/>
  <c r="P209" i="43" s="1"/>
  <c r="P210" i="43" s="1"/>
  <c r="P211" i="43" s="1"/>
  <c r="P212" i="43" s="1"/>
  <c r="P213" i="43" s="1"/>
  <c r="P214" i="43" s="1"/>
  <c r="P215" i="43" s="1"/>
  <c r="P216" i="43" s="1"/>
  <c r="P217" i="43" s="1"/>
  <c r="P218" i="43" s="1"/>
  <c r="P219" i="43" s="1"/>
  <c r="P220" i="43" s="1"/>
  <c r="P221" i="43" s="1"/>
  <c r="P222" i="43" s="1"/>
  <c r="P223" i="43" s="1"/>
  <c r="P224" i="43" s="1"/>
  <c r="P225" i="43" s="1"/>
  <c r="P226" i="43" s="1"/>
  <c r="P227" i="43" s="1"/>
  <c r="P228" i="43" s="1"/>
  <c r="P229" i="43" s="1"/>
  <c r="P230" i="43" s="1"/>
  <c r="P231" i="43" s="1"/>
  <c r="P232" i="43" s="1"/>
  <c r="P233" i="43" s="1"/>
  <c r="P234" i="43" s="1"/>
  <c r="P235" i="43" s="1"/>
  <c r="P236" i="43" s="1"/>
  <c r="P237" i="43" s="1"/>
  <c r="P238" i="43" s="1"/>
  <c r="P239" i="43" s="1"/>
  <c r="P240" i="43" s="1"/>
  <c r="P241" i="43" s="1"/>
  <c r="P242" i="43" s="1"/>
  <c r="P243" i="43" s="1"/>
  <c r="P244" i="43" s="1"/>
  <c r="P245" i="43" s="1"/>
  <c r="P246" i="43" s="1"/>
  <c r="P247" i="43" s="1"/>
  <c r="P248" i="43" s="1"/>
  <c r="P249" i="43" s="1"/>
  <c r="P250" i="43" s="1"/>
  <c r="P251" i="43" s="1"/>
  <c r="P252" i="43" s="1"/>
  <c r="P253" i="43" s="1"/>
  <c r="P254" i="43" s="1"/>
  <c r="P255" i="43" s="1"/>
  <c r="P256" i="43" s="1"/>
  <c r="P257" i="43" s="1"/>
  <c r="P258" i="43" s="1"/>
  <c r="P259" i="43" s="1"/>
  <c r="P260" i="43" s="1"/>
  <c r="P261" i="43" s="1"/>
  <c r="P262" i="43" s="1"/>
  <c r="P263" i="43" s="1"/>
  <c r="P264" i="43" s="1"/>
  <c r="P265" i="43" s="1"/>
  <c r="P266" i="43" s="1"/>
  <c r="P267" i="43" s="1"/>
  <c r="P268" i="43" s="1"/>
  <c r="P269" i="43" s="1"/>
  <c r="P270" i="43" s="1"/>
  <c r="P271" i="43" s="1"/>
  <c r="P272" i="43" s="1"/>
  <c r="P273" i="43" s="1"/>
  <c r="P274" i="43" s="1"/>
  <c r="P275" i="43" s="1"/>
  <c r="P276" i="43" s="1"/>
  <c r="P277" i="43" s="1"/>
  <c r="P278" i="43" s="1"/>
  <c r="P279" i="43" s="1"/>
  <c r="P280" i="43" s="1"/>
  <c r="P281" i="43" s="1"/>
  <c r="P282" i="43" s="1"/>
  <c r="P283" i="43" s="1"/>
  <c r="P284" i="43" s="1"/>
  <c r="P285" i="43" s="1"/>
  <c r="P286" i="43" s="1"/>
  <c r="P287" i="43" s="1"/>
  <c r="P288" i="43" s="1"/>
  <c r="P289" i="43" s="1"/>
  <c r="P290" i="43" s="1"/>
  <c r="P291" i="43" s="1"/>
  <c r="P292" i="43" s="1"/>
  <c r="P293" i="43" s="1"/>
  <c r="P294" i="43" s="1"/>
  <c r="P295" i="43" s="1"/>
  <c r="P296" i="43" s="1"/>
  <c r="P297" i="43" s="1"/>
  <c r="P298" i="43" s="1"/>
  <c r="P299" i="43" s="1"/>
  <c r="P300" i="43" s="1"/>
  <c r="P301" i="43" s="1"/>
  <c r="P302" i="43" s="1"/>
  <c r="P303" i="43" s="1"/>
  <c r="P304" i="43" s="1"/>
  <c r="P305" i="43" s="1"/>
  <c r="P306" i="43" s="1"/>
  <c r="P307" i="43" s="1"/>
  <c r="P308" i="43" s="1"/>
  <c r="P309" i="43" s="1"/>
  <c r="P310" i="43" s="1"/>
  <c r="P311" i="43" s="1"/>
  <c r="P312" i="43" s="1"/>
  <c r="P313" i="43" s="1"/>
  <c r="P314" i="43" s="1"/>
  <c r="P315" i="43" s="1"/>
  <c r="P316" i="43" s="1"/>
  <c r="P317" i="43" s="1"/>
  <c r="P318" i="43" s="1"/>
  <c r="P319" i="43" s="1"/>
  <c r="P320" i="43" s="1"/>
  <c r="P321" i="43" s="1"/>
  <c r="P322" i="43" s="1"/>
  <c r="P323" i="43" s="1"/>
  <c r="P324" i="43" s="1"/>
  <c r="P325" i="43" s="1"/>
  <c r="P326" i="43" s="1"/>
  <c r="P327" i="43" s="1"/>
  <c r="P328" i="43" s="1"/>
  <c r="P329" i="43" s="1"/>
  <c r="P330" i="43" s="1"/>
  <c r="P331" i="43" s="1"/>
  <c r="P332" i="43" s="1"/>
  <c r="P333" i="43" s="1"/>
  <c r="P334" i="43" s="1"/>
  <c r="P335" i="43" s="1"/>
  <c r="P336" i="43" s="1"/>
  <c r="P337" i="43" s="1"/>
  <c r="P338" i="43" s="1"/>
  <c r="P339" i="43" s="1"/>
  <c r="P340" i="43" s="1"/>
  <c r="P341" i="43" s="1"/>
  <c r="P342" i="43" s="1"/>
  <c r="P343" i="43" s="1"/>
  <c r="P344" i="43" s="1"/>
  <c r="P345" i="43" s="1"/>
  <c r="P346" i="43" s="1"/>
  <c r="P347" i="43" s="1"/>
  <c r="P348" i="43" s="1"/>
  <c r="P349" i="43" s="1"/>
  <c r="P350" i="43" s="1"/>
  <c r="P351" i="43" s="1"/>
  <c r="P352" i="43" s="1"/>
  <c r="P353" i="43" s="1"/>
  <c r="P354" i="43" s="1"/>
  <c r="P355" i="43" s="1"/>
  <c r="P356" i="43" s="1"/>
  <c r="P357" i="43" s="1"/>
  <c r="P358" i="43" s="1"/>
  <c r="P359" i="43" s="1"/>
  <c r="P360" i="43" s="1"/>
  <c r="P361" i="43" s="1"/>
  <c r="P362" i="43" s="1"/>
  <c r="P363" i="43" s="1"/>
  <c r="P364" i="43" s="1"/>
  <c r="P365" i="43" s="1"/>
  <c r="P366" i="43" s="1"/>
  <c r="P367" i="43" s="1"/>
  <c r="P368" i="43" s="1"/>
  <c r="P369" i="43" s="1"/>
  <c r="P370" i="43" s="1"/>
  <c r="P371" i="43" s="1"/>
  <c r="P372" i="43" s="1"/>
  <c r="P373" i="43" s="1"/>
  <c r="P374" i="43" s="1"/>
  <c r="P375" i="43" s="1"/>
  <c r="P376" i="43" s="1"/>
  <c r="P377" i="43" s="1"/>
  <c r="P378" i="43" s="1"/>
  <c r="P379" i="43" s="1"/>
  <c r="P380" i="43" s="1"/>
  <c r="P381" i="43" s="1"/>
  <c r="P382" i="43" s="1"/>
  <c r="P383" i="43" s="1"/>
  <c r="P384" i="43" s="1"/>
  <c r="P385" i="43" s="1"/>
  <c r="P386" i="43" s="1"/>
  <c r="P387" i="43" s="1"/>
  <c r="P388" i="43" s="1"/>
  <c r="P389" i="43" s="1"/>
  <c r="P390" i="43" s="1"/>
  <c r="P391" i="43" s="1"/>
  <c r="P392" i="43" s="1"/>
  <c r="P393" i="43" s="1"/>
  <c r="P394" i="43" s="1"/>
  <c r="P395" i="43" s="1"/>
  <c r="P396" i="43" s="1"/>
  <c r="P397" i="43" s="1"/>
  <c r="P398" i="43" s="1"/>
  <c r="P399" i="43" s="1"/>
  <c r="P400" i="43" s="1"/>
  <c r="P401" i="43" s="1"/>
  <c r="P402" i="43" s="1"/>
  <c r="P403" i="43" s="1"/>
  <c r="P404" i="43" s="1"/>
  <c r="P405" i="43" s="1"/>
  <c r="P406" i="43" s="1"/>
  <c r="P407" i="43" s="1"/>
  <c r="P408" i="43" s="1"/>
  <c r="P409" i="43" s="1"/>
  <c r="P410" i="43" s="1"/>
  <c r="P411" i="43" s="1"/>
  <c r="P412" i="43" s="1"/>
  <c r="P413" i="43" s="1"/>
  <c r="P414" i="43" s="1"/>
  <c r="P415" i="43" s="1"/>
  <c r="P416" i="43" s="1"/>
  <c r="P417" i="43" s="1"/>
  <c r="P418" i="43" s="1"/>
  <c r="P419" i="43" s="1"/>
  <c r="P420" i="43" s="1"/>
  <c r="P421" i="43" s="1"/>
  <c r="P422" i="43" s="1"/>
  <c r="P423" i="43" s="1"/>
  <c r="P424" i="43" s="1"/>
  <c r="P425" i="43" s="1"/>
  <c r="P426" i="43" s="1"/>
  <c r="P427" i="43" s="1"/>
  <c r="P428" i="43" s="1"/>
  <c r="P429" i="43" s="1"/>
  <c r="P430" i="43" s="1"/>
  <c r="P77" i="43"/>
  <c r="N77" i="43"/>
  <c r="N78" i="43" s="1"/>
  <c r="N79" i="43" s="1"/>
  <c r="N80" i="43" s="1"/>
  <c r="N81" i="43" s="1"/>
  <c r="N82" i="43" s="1"/>
  <c r="N83" i="43" s="1"/>
  <c r="N84" i="43" s="1"/>
  <c r="N85" i="43" s="1"/>
  <c r="N86" i="43" s="1"/>
  <c r="N87" i="43" s="1"/>
  <c r="N88" i="43" s="1"/>
  <c r="N89" i="43" s="1"/>
  <c r="N90" i="43" s="1"/>
  <c r="N91" i="43" s="1"/>
  <c r="N92" i="43" s="1"/>
  <c r="N93" i="43" s="1"/>
  <c r="N94" i="43" s="1"/>
  <c r="N95" i="43" s="1"/>
  <c r="N96" i="43" s="1"/>
  <c r="N97" i="43" s="1"/>
  <c r="N98" i="43" s="1"/>
  <c r="N99" i="43" s="1"/>
  <c r="N100" i="43" s="1"/>
  <c r="N101" i="43" s="1"/>
  <c r="N102" i="43" s="1"/>
  <c r="N103" i="43" s="1"/>
  <c r="N104" i="43" s="1"/>
  <c r="N105" i="43" s="1"/>
  <c r="N106" i="43" s="1"/>
  <c r="N107" i="43" s="1"/>
  <c r="N108" i="43" s="1"/>
  <c r="N109" i="43" s="1"/>
  <c r="N110" i="43" s="1"/>
  <c r="N111" i="43" s="1"/>
  <c r="N112" i="43" s="1"/>
  <c r="N113" i="43" s="1"/>
  <c r="N114" i="43" s="1"/>
  <c r="N115" i="43" s="1"/>
  <c r="N116" i="43" s="1"/>
  <c r="N117" i="43" s="1"/>
  <c r="N118" i="43" s="1"/>
  <c r="N119" i="43" s="1"/>
  <c r="N120" i="43" s="1"/>
  <c r="N121" i="43" s="1"/>
  <c r="N122" i="43" s="1"/>
  <c r="N123" i="43" s="1"/>
  <c r="N124" i="43" s="1"/>
  <c r="N125" i="43" s="1"/>
  <c r="N126" i="43" s="1"/>
  <c r="N127" i="43" s="1"/>
  <c r="N128" i="43" s="1"/>
  <c r="N129" i="43" s="1"/>
  <c r="N130" i="43" s="1"/>
  <c r="N131" i="43" s="1"/>
  <c r="N132" i="43" s="1"/>
  <c r="N133" i="43" s="1"/>
  <c r="N134" i="43" s="1"/>
  <c r="N135" i="43" s="1"/>
  <c r="N136" i="43" s="1"/>
  <c r="N137" i="43" s="1"/>
  <c r="N138" i="43" s="1"/>
  <c r="N139" i="43" s="1"/>
  <c r="N140" i="43" s="1"/>
  <c r="N141" i="43" s="1"/>
  <c r="N142" i="43" s="1"/>
  <c r="N143" i="43" s="1"/>
  <c r="N144" i="43" s="1"/>
  <c r="N145" i="43" s="1"/>
  <c r="N146" i="43" s="1"/>
  <c r="N147" i="43" s="1"/>
  <c r="N148" i="43" s="1"/>
  <c r="N149" i="43" s="1"/>
  <c r="N150" i="43" s="1"/>
  <c r="N151" i="43" s="1"/>
  <c r="N152" i="43" s="1"/>
  <c r="N153" i="43" s="1"/>
  <c r="N154" i="43" s="1"/>
  <c r="N155" i="43" s="1"/>
  <c r="N156" i="43" s="1"/>
  <c r="N157" i="43" s="1"/>
  <c r="N158" i="43" s="1"/>
  <c r="N159" i="43" s="1"/>
  <c r="N160" i="43" s="1"/>
  <c r="N161" i="43" s="1"/>
  <c r="N162" i="43" s="1"/>
  <c r="N163" i="43" s="1"/>
  <c r="N164" i="43" s="1"/>
  <c r="N165" i="43" s="1"/>
  <c r="N166" i="43" s="1"/>
  <c r="N167" i="43" s="1"/>
  <c r="N168" i="43" s="1"/>
  <c r="N169" i="43" s="1"/>
  <c r="N170" i="43" s="1"/>
  <c r="N171" i="43" s="1"/>
  <c r="N172" i="43" s="1"/>
  <c r="N173" i="43" s="1"/>
  <c r="N174" i="43" s="1"/>
  <c r="N175" i="43" s="1"/>
  <c r="N176" i="43" s="1"/>
  <c r="N177" i="43" s="1"/>
  <c r="N178" i="43" s="1"/>
  <c r="N179" i="43" s="1"/>
  <c r="N180" i="43" s="1"/>
  <c r="N181" i="43" s="1"/>
  <c r="N182" i="43" s="1"/>
  <c r="N183" i="43" s="1"/>
  <c r="N184" i="43" s="1"/>
  <c r="N185" i="43" s="1"/>
  <c r="N186" i="43" s="1"/>
  <c r="N187" i="43" s="1"/>
  <c r="N188" i="43" s="1"/>
  <c r="N189" i="43" s="1"/>
  <c r="N190" i="43" s="1"/>
  <c r="N191" i="43" s="1"/>
  <c r="N192" i="43" s="1"/>
  <c r="N193" i="43" s="1"/>
  <c r="N194" i="43" s="1"/>
  <c r="N195" i="43" s="1"/>
  <c r="N196" i="43" s="1"/>
  <c r="N197" i="43" s="1"/>
  <c r="N198" i="43" s="1"/>
  <c r="N199" i="43" s="1"/>
  <c r="N200" i="43" s="1"/>
  <c r="N201" i="43" s="1"/>
  <c r="N202" i="43" s="1"/>
  <c r="N203" i="43" s="1"/>
  <c r="N204" i="43" s="1"/>
  <c r="N205" i="43" s="1"/>
  <c r="N206" i="43" s="1"/>
  <c r="N207" i="43" s="1"/>
  <c r="N208" i="43" s="1"/>
  <c r="N209" i="43" s="1"/>
  <c r="N210" i="43" s="1"/>
  <c r="N211" i="43" s="1"/>
  <c r="N212" i="43" s="1"/>
  <c r="N213" i="43" s="1"/>
  <c r="N214" i="43" s="1"/>
  <c r="N215" i="43" s="1"/>
  <c r="N216" i="43" s="1"/>
  <c r="N217" i="43" s="1"/>
  <c r="N218" i="43" s="1"/>
  <c r="N219" i="43" s="1"/>
  <c r="N220" i="43" s="1"/>
  <c r="N221" i="43" s="1"/>
  <c r="N222" i="43" s="1"/>
  <c r="N223" i="43" s="1"/>
  <c r="N224" i="43" s="1"/>
  <c r="N225" i="43" s="1"/>
  <c r="N226" i="43" s="1"/>
  <c r="N227" i="43" s="1"/>
  <c r="N228" i="43" s="1"/>
  <c r="N229" i="43" s="1"/>
  <c r="N230" i="43" s="1"/>
  <c r="N231" i="43" s="1"/>
  <c r="N232" i="43" s="1"/>
  <c r="N233" i="43" s="1"/>
  <c r="N234" i="43" s="1"/>
  <c r="N235" i="43" s="1"/>
  <c r="N236" i="43" s="1"/>
  <c r="N237" i="43" s="1"/>
  <c r="N238" i="43" s="1"/>
  <c r="N239" i="43" s="1"/>
  <c r="N240" i="43" s="1"/>
  <c r="N241" i="43" s="1"/>
  <c r="N242" i="43" s="1"/>
  <c r="N243" i="43" s="1"/>
  <c r="N244" i="43" s="1"/>
  <c r="N245" i="43" s="1"/>
  <c r="N246" i="43" s="1"/>
  <c r="N247" i="43" s="1"/>
  <c r="N248" i="43" s="1"/>
  <c r="N249" i="43" s="1"/>
  <c r="N250" i="43" s="1"/>
  <c r="N251" i="43" s="1"/>
  <c r="N252" i="43" s="1"/>
  <c r="N253" i="43" s="1"/>
  <c r="N254" i="43" s="1"/>
  <c r="N255" i="43" s="1"/>
  <c r="N256" i="43" s="1"/>
  <c r="N257" i="43" s="1"/>
  <c r="N258" i="43" s="1"/>
  <c r="N259" i="43" s="1"/>
  <c r="N260" i="43" s="1"/>
  <c r="N261" i="43" s="1"/>
  <c r="N262" i="43" s="1"/>
  <c r="N263" i="43" s="1"/>
  <c r="N264" i="43" s="1"/>
  <c r="N265" i="43" s="1"/>
  <c r="N266" i="43" s="1"/>
  <c r="N267" i="43" s="1"/>
  <c r="N268" i="43" s="1"/>
  <c r="N269" i="43" s="1"/>
  <c r="N270" i="43" s="1"/>
  <c r="N271" i="43" s="1"/>
  <c r="N272" i="43" s="1"/>
  <c r="N273" i="43" s="1"/>
  <c r="N274" i="43" s="1"/>
  <c r="N275" i="43" s="1"/>
  <c r="N276" i="43" s="1"/>
  <c r="N277" i="43" s="1"/>
  <c r="N278" i="43" s="1"/>
  <c r="N279" i="43" s="1"/>
  <c r="N280" i="43" s="1"/>
  <c r="N281" i="43" s="1"/>
  <c r="N282" i="43" s="1"/>
  <c r="N283" i="43" s="1"/>
  <c r="N284" i="43" s="1"/>
  <c r="N285" i="43" s="1"/>
  <c r="N286" i="43" s="1"/>
  <c r="N287" i="43" s="1"/>
  <c r="N288" i="43" s="1"/>
  <c r="N289" i="43" s="1"/>
  <c r="N290" i="43" s="1"/>
  <c r="N291" i="43" s="1"/>
  <c r="N292" i="43" s="1"/>
  <c r="N293" i="43" s="1"/>
  <c r="N294" i="43" s="1"/>
  <c r="N295" i="43" s="1"/>
  <c r="N296" i="43" s="1"/>
  <c r="N297" i="43" s="1"/>
  <c r="N298" i="43" s="1"/>
  <c r="N299" i="43" s="1"/>
  <c r="N300" i="43" s="1"/>
  <c r="N301" i="43" s="1"/>
  <c r="N302" i="43" s="1"/>
  <c r="N303" i="43" s="1"/>
  <c r="N304" i="43" s="1"/>
  <c r="N305" i="43" s="1"/>
  <c r="N306" i="43" s="1"/>
  <c r="N307" i="43" s="1"/>
  <c r="N308" i="43" s="1"/>
  <c r="N309" i="43" s="1"/>
  <c r="N310" i="43" s="1"/>
  <c r="N311" i="43" s="1"/>
  <c r="N312" i="43" s="1"/>
  <c r="N313" i="43" s="1"/>
  <c r="N314" i="43" s="1"/>
  <c r="N315" i="43" s="1"/>
  <c r="N316" i="43" s="1"/>
  <c r="N317" i="43" s="1"/>
  <c r="N318" i="43" s="1"/>
  <c r="N319" i="43" s="1"/>
  <c r="N320" i="43" s="1"/>
  <c r="N321" i="43" s="1"/>
  <c r="N322" i="43" s="1"/>
  <c r="N323" i="43" s="1"/>
  <c r="N324" i="43" s="1"/>
  <c r="N325" i="43" s="1"/>
  <c r="N326" i="43" s="1"/>
  <c r="N327" i="43" s="1"/>
  <c r="N328" i="43" s="1"/>
  <c r="N329" i="43" s="1"/>
  <c r="N330" i="43" s="1"/>
  <c r="N331" i="43" s="1"/>
  <c r="N332" i="43" s="1"/>
  <c r="N333" i="43" s="1"/>
  <c r="N334" i="43" s="1"/>
  <c r="N335" i="43" s="1"/>
  <c r="N336" i="43" s="1"/>
  <c r="N337" i="43" s="1"/>
  <c r="N338" i="43" s="1"/>
  <c r="N339" i="43" s="1"/>
  <c r="N340" i="43" s="1"/>
  <c r="N341" i="43" s="1"/>
  <c r="N342" i="43" s="1"/>
  <c r="N343" i="43" s="1"/>
  <c r="N344" i="43" s="1"/>
  <c r="N345" i="43" s="1"/>
  <c r="N346" i="43" s="1"/>
  <c r="N347" i="43" s="1"/>
  <c r="N348" i="43" s="1"/>
  <c r="N349" i="43" s="1"/>
  <c r="N350" i="43" s="1"/>
  <c r="N351" i="43" s="1"/>
  <c r="N352" i="43" s="1"/>
  <c r="N353" i="43" s="1"/>
  <c r="N354" i="43" s="1"/>
  <c r="N355" i="43" s="1"/>
  <c r="N356" i="43" s="1"/>
  <c r="N357" i="43" s="1"/>
  <c r="N358" i="43" s="1"/>
  <c r="N359" i="43" s="1"/>
  <c r="N360" i="43" s="1"/>
  <c r="N361" i="43" s="1"/>
  <c r="N362" i="43" s="1"/>
  <c r="N363" i="43" s="1"/>
  <c r="N364" i="43" s="1"/>
  <c r="N365" i="43" s="1"/>
  <c r="N366" i="43" s="1"/>
  <c r="N367" i="43" s="1"/>
  <c r="N368" i="43" s="1"/>
  <c r="N369" i="43" s="1"/>
  <c r="N370" i="43" s="1"/>
  <c r="N371" i="43" s="1"/>
  <c r="N372" i="43" s="1"/>
  <c r="N373" i="43" s="1"/>
  <c r="N374" i="43" s="1"/>
  <c r="N375" i="43" s="1"/>
  <c r="N376" i="43" s="1"/>
  <c r="N377" i="43" s="1"/>
  <c r="N378" i="43" s="1"/>
  <c r="N379" i="43" s="1"/>
  <c r="N380" i="43" s="1"/>
  <c r="N381" i="43" s="1"/>
  <c r="N382" i="43" s="1"/>
  <c r="N383" i="43" s="1"/>
  <c r="N384" i="43" s="1"/>
  <c r="N385" i="43" s="1"/>
  <c r="N386" i="43" s="1"/>
  <c r="N387" i="43" s="1"/>
  <c r="N388" i="43" s="1"/>
  <c r="N389" i="43" s="1"/>
  <c r="N390" i="43" s="1"/>
  <c r="N391" i="43" s="1"/>
  <c r="N392" i="43" s="1"/>
  <c r="N393" i="43" s="1"/>
  <c r="N394" i="43" s="1"/>
  <c r="N395" i="43" s="1"/>
  <c r="N396" i="43" s="1"/>
  <c r="N397" i="43" s="1"/>
  <c r="N398" i="43" s="1"/>
  <c r="N399" i="43" s="1"/>
  <c r="N400" i="43" s="1"/>
  <c r="N401" i="43" s="1"/>
  <c r="N402" i="43" s="1"/>
  <c r="N403" i="43" s="1"/>
  <c r="N404" i="43" s="1"/>
  <c r="N405" i="43" s="1"/>
  <c r="N406" i="43" s="1"/>
  <c r="N407" i="43" s="1"/>
  <c r="N408" i="43" s="1"/>
  <c r="N409" i="43" s="1"/>
  <c r="N410" i="43" s="1"/>
  <c r="N411" i="43" s="1"/>
  <c r="N412" i="43" s="1"/>
  <c r="N413" i="43" s="1"/>
  <c r="N414" i="43" s="1"/>
  <c r="N415" i="43" s="1"/>
  <c r="N416" i="43" s="1"/>
  <c r="N417" i="43" s="1"/>
  <c r="N418" i="43" s="1"/>
  <c r="N419" i="43" s="1"/>
  <c r="N420" i="43" s="1"/>
  <c r="N421" i="43" s="1"/>
  <c r="N422" i="43" s="1"/>
  <c r="N423" i="43" s="1"/>
  <c r="N424" i="43" s="1"/>
  <c r="N425" i="43" s="1"/>
  <c r="N426" i="43" s="1"/>
  <c r="N427" i="43" s="1"/>
  <c r="N428" i="43" s="1"/>
  <c r="N429" i="43" s="1"/>
  <c r="N430" i="43" s="1"/>
  <c r="N69" i="42"/>
  <c r="N70" i="42" s="1"/>
  <c r="N71" i="42" s="1"/>
  <c r="N72" i="42" s="1"/>
  <c r="N73" i="42" s="1"/>
  <c r="N74" i="42" s="1"/>
  <c r="N75" i="42" s="1"/>
  <c r="N76" i="42" s="1"/>
  <c r="N77" i="42" s="1"/>
  <c r="N78" i="42" s="1"/>
  <c r="N79" i="42" s="1"/>
  <c r="N80" i="42" s="1"/>
  <c r="N81" i="42" s="1"/>
  <c r="N82" i="42" s="1"/>
  <c r="N83" i="42" s="1"/>
  <c r="N84" i="42" s="1"/>
  <c r="N85" i="42" s="1"/>
  <c r="N86" i="42" s="1"/>
  <c r="N87" i="42" s="1"/>
  <c r="N88" i="42" s="1"/>
  <c r="N89" i="42" s="1"/>
  <c r="N90" i="42" s="1"/>
  <c r="N91" i="42" s="1"/>
  <c r="N92" i="42" s="1"/>
  <c r="N93" i="42" s="1"/>
  <c r="N94" i="42" s="1"/>
  <c r="N95" i="42" s="1"/>
  <c r="N96" i="42" s="1"/>
  <c r="N97" i="42" s="1"/>
  <c r="N98" i="42" s="1"/>
  <c r="N99" i="42" s="1"/>
  <c r="N100" i="42" s="1"/>
  <c r="N101" i="42" s="1"/>
  <c r="N102" i="42" s="1"/>
  <c r="N103" i="42" s="1"/>
  <c r="N104" i="42" s="1"/>
  <c r="N105" i="42" s="1"/>
  <c r="N106" i="42" s="1"/>
  <c r="N107" i="42" s="1"/>
  <c r="N108" i="42" s="1"/>
  <c r="N109" i="42" s="1"/>
  <c r="N110" i="42" s="1"/>
  <c r="N111" i="42" s="1"/>
  <c r="N112" i="42" s="1"/>
  <c r="N113" i="42" s="1"/>
  <c r="N114" i="42" s="1"/>
  <c r="N115" i="42" s="1"/>
  <c r="N116" i="42" s="1"/>
  <c r="N117" i="42" s="1"/>
  <c r="N118" i="42" s="1"/>
  <c r="N119" i="42" s="1"/>
  <c r="N120" i="42" s="1"/>
  <c r="N121" i="42" s="1"/>
  <c r="N122" i="42" s="1"/>
  <c r="N123" i="42" s="1"/>
  <c r="N124" i="42" s="1"/>
  <c r="N125" i="42" s="1"/>
  <c r="N126" i="42" s="1"/>
  <c r="N127" i="42" s="1"/>
  <c r="N128" i="42" s="1"/>
  <c r="N129" i="42" s="1"/>
  <c r="N130" i="42" s="1"/>
  <c r="N131" i="42" s="1"/>
  <c r="N132" i="42" s="1"/>
  <c r="N133" i="42" s="1"/>
  <c r="N134" i="42" s="1"/>
  <c r="N135" i="42" s="1"/>
  <c r="N136" i="42" s="1"/>
  <c r="N137" i="42" s="1"/>
  <c r="N138" i="42" s="1"/>
  <c r="N139" i="42" s="1"/>
  <c r="N140" i="42" s="1"/>
  <c r="N141" i="42" s="1"/>
  <c r="N142" i="42" s="1"/>
  <c r="N143" i="42" s="1"/>
  <c r="N144" i="42" s="1"/>
  <c r="N145" i="42" s="1"/>
  <c r="N146" i="42" s="1"/>
  <c r="N147" i="42" s="1"/>
  <c r="N148" i="42" s="1"/>
  <c r="N149" i="42" s="1"/>
  <c r="N150" i="42" s="1"/>
  <c r="N151" i="42" s="1"/>
  <c r="N152" i="42" s="1"/>
  <c r="N153" i="42" s="1"/>
  <c r="N154" i="42" s="1"/>
  <c r="N155" i="42" s="1"/>
  <c r="N156" i="42" s="1"/>
  <c r="N157" i="42" s="1"/>
  <c r="N158" i="42" s="1"/>
  <c r="N159" i="42" s="1"/>
  <c r="N160" i="42" s="1"/>
  <c r="N161" i="42" s="1"/>
  <c r="N162" i="42" s="1"/>
  <c r="N163" i="42" s="1"/>
  <c r="N164" i="42" s="1"/>
  <c r="N165" i="42" s="1"/>
  <c r="N166" i="42" s="1"/>
  <c r="N167" i="42" s="1"/>
  <c r="N168" i="42" s="1"/>
  <c r="N169" i="42" s="1"/>
  <c r="N170" i="42" s="1"/>
  <c r="N171" i="42" s="1"/>
  <c r="N172" i="42" s="1"/>
  <c r="N173" i="42" s="1"/>
  <c r="N174" i="42" s="1"/>
  <c r="N175" i="42" s="1"/>
  <c r="N176" i="42" s="1"/>
  <c r="N177" i="42" s="1"/>
  <c r="N178" i="42" s="1"/>
  <c r="N179" i="42" s="1"/>
  <c r="N180" i="42" s="1"/>
  <c r="N181" i="42" s="1"/>
  <c r="N182" i="42" s="1"/>
  <c r="N183" i="42" s="1"/>
  <c r="N184" i="42" s="1"/>
  <c r="N185" i="42" s="1"/>
  <c r="N186" i="42" s="1"/>
  <c r="N187" i="42" s="1"/>
  <c r="N188" i="42" s="1"/>
  <c r="N189" i="42" s="1"/>
  <c r="N190" i="42" s="1"/>
  <c r="N191" i="42" s="1"/>
  <c r="N192" i="42" s="1"/>
  <c r="N193" i="42" s="1"/>
  <c r="N194" i="42" s="1"/>
  <c r="N195" i="42" s="1"/>
  <c r="N196" i="42" s="1"/>
  <c r="N197" i="42" s="1"/>
  <c r="N198" i="42" s="1"/>
  <c r="N199" i="42" s="1"/>
  <c r="N200" i="42" s="1"/>
  <c r="N201" i="42" s="1"/>
  <c r="N202" i="42" s="1"/>
  <c r="N203" i="42" s="1"/>
  <c r="N204" i="42" s="1"/>
  <c r="N205" i="42" s="1"/>
  <c r="N206" i="42" s="1"/>
  <c r="N207" i="42" s="1"/>
  <c r="N208" i="42" s="1"/>
  <c r="N209" i="42" s="1"/>
  <c r="N210" i="42" s="1"/>
  <c r="N211" i="42" s="1"/>
  <c r="N212" i="42" s="1"/>
  <c r="N213" i="42" s="1"/>
  <c r="N214" i="42" s="1"/>
  <c r="N215" i="42" s="1"/>
  <c r="N216" i="42" s="1"/>
  <c r="N217" i="42" s="1"/>
  <c r="N218" i="42" s="1"/>
  <c r="N219" i="42" s="1"/>
  <c r="N220" i="42" s="1"/>
  <c r="N221" i="42" s="1"/>
  <c r="N222" i="42" s="1"/>
  <c r="N223" i="42" s="1"/>
  <c r="N224" i="42" s="1"/>
  <c r="N225" i="42" s="1"/>
  <c r="N226" i="42" s="1"/>
  <c r="N227" i="42" s="1"/>
  <c r="N228" i="42" s="1"/>
  <c r="N229" i="42" s="1"/>
  <c r="N230" i="42" s="1"/>
  <c r="N231" i="42" s="1"/>
  <c r="N232" i="42" s="1"/>
  <c r="N233" i="42" s="1"/>
  <c r="N234" i="42" s="1"/>
  <c r="N235" i="42" s="1"/>
  <c r="N236" i="42" s="1"/>
  <c r="N237" i="42" s="1"/>
  <c r="N238" i="42" s="1"/>
  <c r="N239" i="42" s="1"/>
  <c r="N240" i="42" s="1"/>
  <c r="N241" i="42" s="1"/>
  <c r="N242" i="42" s="1"/>
  <c r="N243" i="42" s="1"/>
  <c r="N244" i="42" s="1"/>
  <c r="N245" i="42" s="1"/>
  <c r="N246" i="42" s="1"/>
  <c r="N247" i="42" s="1"/>
  <c r="N248" i="42" s="1"/>
  <c r="N249" i="42" s="1"/>
  <c r="N250" i="42" s="1"/>
  <c r="N251" i="42" s="1"/>
  <c r="N252" i="42" s="1"/>
  <c r="N253" i="42" s="1"/>
  <c r="N254" i="42" s="1"/>
  <c r="N255" i="42" s="1"/>
  <c r="N256" i="42" s="1"/>
  <c r="N257" i="42" s="1"/>
  <c r="N258" i="42" s="1"/>
  <c r="N259" i="42" s="1"/>
  <c r="N260" i="42" s="1"/>
  <c r="N261" i="42" s="1"/>
  <c r="N262" i="42" s="1"/>
  <c r="N263" i="42" s="1"/>
  <c r="N264" i="42" s="1"/>
  <c r="N265" i="42" s="1"/>
  <c r="N266" i="42" s="1"/>
  <c r="N267" i="42" s="1"/>
  <c r="N268" i="42" s="1"/>
  <c r="N269" i="42" s="1"/>
  <c r="N270" i="42" s="1"/>
  <c r="N271" i="42" s="1"/>
  <c r="N272" i="42" s="1"/>
  <c r="N273" i="42" s="1"/>
  <c r="N274" i="42" s="1"/>
  <c r="N275" i="42" s="1"/>
  <c r="N276" i="42" s="1"/>
  <c r="N277" i="42" s="1"/>
  <c r="N278" i="42" s="1"/>
  <c r="N279" i="42" s="1"/>
  <c r="N280" i="42" s="1"/>
  <c r="N281" i="42" s="1"/>
  <c r="N282" i="42" s="1"/>
  <c r="N283" i="42" s="1"/>
  <c r="N284" i="42" s="1"/>
  <c r="N285" i="42" s="1"/>
  <c r="N286" i="42" s="1"/>
  <c r="N287" i="42" s="1"/>
  <c r="N288" i="42" s="1"/>
  <c r="N289" i="42" s="1"/>
  <c r="N290" i="42" s="1"/>
  <c r="N291" i="42" s="1"/>
  <c r="N292" i="42" s="1"/>
  <c r="N293" i="42" s="1"/>
  <c r="N294" i="42" s="1"/>
  <c r="N295" i="42" s="1"/>
  <c r="N296" i="42" s="1"/>
  <c r="N297" i="42" s="1"/>
  <c r="N298" i="42" s="1"/>
  <c r="N299" i="42" s="1"/>
  <c r="N300" i="42" s="1"/>
  <c r="N301" i="42" s="1"/>
  <c r="N302" i="42" s="1"/>
  <c r="N303" i="42" s="1"/>
  <c r="N304" i="42" s="1"/>
  <c r="N305" i="42" s="1"/>
  <c r="N306" i="42" s="1"/>
  <c r="N307" i="42" s="1"/>
  <c r="N308" i="42" s="1"/>
  <c r="N309" i="42" s="1"/>
  <c r="N310" i="42" s="1"/>
  <c r="N311" i="42" s="1"/>
  <c r="N312" i="42" s="1"/>
  <c r="N313" i="42" s="1"/>
  <c r="N314" i="42" s="1"/>
  <c r="N315" i="42" s="1"/>
  <c r="N316" i="42" s="1"/>
  <c r="N317" i="42" s="1"/>
  <c r="N318" i="42" s="1"/>
  <c r="N319" i="42" s="1"/>
  <c r="N320" i="42" s="1"/>
  <c r="N321" i="42" s="1"/>
  <c r="N322" i="42" s="1"/>
  <c r="N323" i="42" s="1"/>
  <c r="N324" i="42" s="1"/>
  <c r="N325" i="42" s="1"/>
  <c r="N326" i="42" s="1"/>
  <c r="N327" i="42" s="1"/>
  <c r="N328" i="42" s="1"/>
  <c r="N329" i="42" s="1"/>
  <c r="N330" i="42" s="1"/>
  <c r="N331" i="42" s="1"/>
  <c r="N332" i="42" s="1"/>
  <c r="N333" i="42" s="1"/>
  <c r="N334" i="42" s="1"/>
  <c r="N335" i="42" s="1"/>
  <c r="N336" i="42" s="1"/>
  <c r="N337" i="42" s="1"/>
  <c r="N338" i="42" s="1"/>
  <c r="N339" i="42" s="1"/>
  <c r="N340" i="42" s="1"/>
  <c r="N341" i="42" s="1"/>
  <c r="N342" i="42" s="1"/>
  <c r="N343" i="42" s="1"/>
  <c r="N344" i="42" s="1"/>
  <c r="N345" i="42" s="1"/>
  <c r="N346" i="42" s="1"/>
  <c r="N347" i="42" s="1"/>
  <c r="N348" i="42" s="1"/>
  <c r="N349" i="42" s="1"/>
  <c r="N350" i="42" s="1"/>
  <c r="N351" i="42" s="1"/>
  <c r="N352" i="42" s="1"/>
  <c r="N353" i="42" s="1"/>
  <c r="N354" i="42" s="1"/>
  <c r="N355" i="42" s="1"/>
  <c r="N356" i="42" s="1"/>
  <c r="N357" i="42" s="1"/>
  <c r="N358" i="42" s="1"/>
  <c r="N359" i="42" s="1"/>
  <c r="N360" i="42" s="1"/>
  <c r="N361" i="42" s="1"/>
  <c r="N362" i="42" s="1"/>
  <c r="N363" i="42" s="1"/>
  <c r="N364" i="42" s="1"/>
  <c r="N365" i="42" s="1"/>
  <c r="N366" i="42" s="1"/>
  <c r="N367" i="42" s="1"/>
  <c r="N368" i="42" s="1"/>
  <c r="N369" i="42" s="1"/>
  <c r="N370" i="42" s="1"/>
  <c r="N371" i="42" s="1"/>
  <c r="N372" i="42" s="1"/>
  <c r="N373" i="42" s="1"/>
  <c r="N374" i="42" s="1"/>
  <c r="N375" i="42" s="1"/>
  <c r="N376" i="42" s="1"/>
  <c r="N377" i="42" s="1"/>
  <c r="N378" i="42" s="1"/>
  <c r="N379" i="42" s="1"/>
  <c r="N380" i="42" s="1"/>
  <c r="N381" i="42" s="1"/>
  <c r="N382" i="42" s="1"/>
  <c r="N383" i="42" s="1"/>
  <c r="N384" i="42" s="1"/>
  <c r="N385" i="42" s="1"/>
  <c r="N386" i="42" s="1"/>
  <c r="N387" i="42" s="1"/>
  <c r="N388" i="42" s="1"/>
  <c r="N389" i="42" s="1"/>
  <c r="N390" i="42" s="1"/>
  <c r="N391" i="42" s="1"/>
  <c r="N392" i="42" s="1"/>
  <c r="N393" i="42" s="1"/>
  <c r="N394" i="42" s="1"/>
  <c r="N395" i="42" s="1"/>
  <c r="N396" i="42" s="1"/>
  <c r="N397" i="42" s="1"/>
  <c r="N398" i="42" s="1"/>
  <c r="N399" i="42" s="1"/>
  <c r="N400" i="42" s="1"/>
  <c r="N401" i="42" s="1"/>
  <c r="N402" i="42" s="1"/>
  <c r="N403" i="42" s="1"/>
  <c r="N404" i="42" s="1"/>
  <c r="N405" i="42" s="1"/>
  <c r="N406" i="42" s="1"/>
  <c r="N407" i="42" s="1"/>
  <c r="N408" i="42" s="1"/>
  <c r="N409" i="42" s="1"/>
  <c r="N410" i="42" s="1"/>
  <c r="N411" i="42" s="1"/>
  <c r="N412" i="42" s="1"/>
  <c r="N413" i="42" s="1"/>
  <c r="N414" i="42" s="1"/>
  <c r="N415" i="42" s="1"/>
  <c r="N416" i="42" s="1"/>
  <c r="N417" i="42" s="1"/>
  <c r="N418" i="42" s="1"/>
  <c r="N419" i="42" s="1"/>
  <c r="N420" i="42" s="1"/>
  <c r="N421" i="42" s="1"/>
  <c r="N422" i="42" s="1"/>
  <c r="N423" i="42" s="1"/>
  <c r="N424" i="42" s="1"/>
  <c r="N425" i="42" s="1"/>
  <c r="N426" i="42" s="1"/>
  <c r="N427" i="42" s="1"/>
  <c r="N428" i="42" s="1"/>
  <c r="N429" i="42" s="1"/>
  <c r="N430" i="42" s="1"/>
  <c r="N431" i="42" s="1"/>
  <c r="N432" i="42" s="1"/>
  <c r="N433" i="42" s="1"/>
  <c r="N434" i="42" s="1"/>
  <c r="N435" i="42" s="1"/>
  <c r="N436" i="42" s="1"/>
  <c r="N437" i="42" s="1"/>
  <c r="N438" i="42" s="1"/>
  <c r="N439" i="42" s="1"/>
  <c r="N440" i="42" s="1"/>
  <c r="N441" i="42" s="1"/>
  <c r="N442" i="42" s="1"/>
  <c r="N443" i="42" s="1"/>
  <c r="N444" i="42" s="1"/>
  <c r="N445" i="42" s="1"/>
  <c r="N446" i="42" s="1"/>
  <c r="N447" i="42" s="1"/>
  <c r="N448" i="42" s="1"/>
  <c r="N449" i="42" s="1"/>
  <c r="N450" i="42" s="1"/>
  <c r="N451" i="42" s="1"/>
  <c r="N452" i="42" s="1"/>
  <c r="N453" i="42" s="1"/>
  <c r="N454" i="42" s="1"/>
  <c r="N455" i="42" s="1"/>
  <c r="N456" i="42" s="1"/>
  <c r="N457" i="42" s="1"/>
  <c r="N458" i="42" s="1"/>
  <c r="N459" i="42" s="1"/>
  <c r="N460" i="42" s="1"/>
  <c r="N461" i="42" s="1"/>
  <c r="N462" i="42" s="1"/>
  <c r="N463" i="42" s="1"/>
  <c r="N464" i="42" s="1"/>
  <c r="N465" i="42" s="1"/>
  <c r="N466" i="42" s="1"/>
  <c r="N467" i="42" s="1"/>
  <c r="N468" i="42" s="1"/>
  <c r="N469" i="42" s="1"/>
  <c r="N470" i="42" s="1"/>
  <c r="P80" i="35"/>
  <c r="P81" i="35" s="1"/>
  <c r="P82" i="35" s="1"/>
  <c r="P83" i="35" s="1"/>
  <c r="P84" i="35" s="1"/>
  <c r="P85" i="35" s="1"/>
  <c r="P86" i="35" s="1"/>
  <c r="P87" i="35" s="1"/>
  <c r="P88" i="35" s="1"/>
  <c r="P89" i="35" s="1"/>
  <c r="P90" i="35" s="1"/>
  <c r="P91" i="35" s="1"/>
  <c r="P92" i="35" s="1"/>
  <c r="P93" i="35" s="1"/>
  <c r="P94" i="35" s="1"/>
  <c r="P95" i="35" s="1"/>
  <c r="P96" i="35" s="1"/>
  <c r="P97" i="35" s="1"/>
  <c r="P98" i="35" s="1"/>
  <c r="P99" i="35" s="1"/>
  <c r="P100" i="35" s="1"/>
  <c r="P101" i="35" s="1"/>
  <c r="P102" i="35" s="1"/>
  <c r="P103" i="35" s="1"/>
  <c r="P104" i="35" s="1"/>
  <c r="P105" i="35" s="1"/>
  <c r="P106" i="35" s="1"/>
  <c r="P107" i="35" s="1"/>
  <c r="P108" i="35" s="1"/>
  <c r="P109" i="35" s="1"/>
  <c r="P110" i="35" s="1"/>
  <c r="P111" i="35" s="1"/>
  <c r="P112" i="35" s="1"/>
  <c r="P113" i="35" s="1"/>
  <c r="P114" i="35" s="1"/>
  <c r="P115" i="35" s="1"/>
  <c r="P116" i="35" s="1"/>
  <c r="P117" i="35" s="1"/>
  <c r="P118" i="35" s="1"/>
  <c r="P119" i="35" s="1"/>
  <c r="P120" i="35" s="1"/>
  <c r="P121" i="35" s="1"/>
  <c r="P122" i="35" s="1"/>
  <c r="P123" i="35" s="1"/>
  <c r="P124" i="35" s="1"/>
  <c r="P125" i="35" s="1"/>
  <c r="P126" i="35" s="1"/>
  <c r="P127" i="35" s="1"/>
  <c r="P128" i="35" s="1"/>
  <c r="P129" i="35" s="1"/>
  <c r="P130" i="35" s="1"/>
  <c r="P131" i="35" s="1"/>
  <c r="P132" i="35" s="1"/>
  <c r="P133" i="35" s="1"/>
  <c r="P134" i="35" s="1"/>
  <c r="P135" i="35" s="1"/>
  <c r="P136" i="35" s="1"/>
  <c r="P137" i="35" s="1"/>
  <c r="P138" i="35" s="1"/>
  <c r="P139" i="35" s="1"/>
  <c r="P140" i="35" s="1"/>
  <c r="P141" i="35" s="1"/>
  <c r="P142" i="35" s="1"/>
  <c r="P143" i="35" s="1"/>
  <c r="P144" i="35" s="1"/>
  <c r="P145" i="35" s="1"/>
  <c r="P146" i="35" s="1"/>
  <c r="P147" i="35" s="1"/>
  <c r="P148" i="35" s="1"/>
  <c r="P149" i="35" s="1"/>
  <c r="P150" i="35" s="1"/>
  <c r="P151" i="35" s="1"/>
  <c r="P152" i="35" s="1"/>
  <c r="P153" i="35" s="1"/>
  <c r="P154" i="35" s="1"/>
  <c r="P155" i="35" s="1"/>
  <c r="P156" i="35" s="1"/>
  <c r="P157" i="35" s="1"/>
  <c r="P158" i="35" s="1"/>
  <c r="P159" i="35" s="1"/>
  <c r="P160" i="35" s="1"/>
  <c r="P161" i="35" s="1"/>
  <c r="P162" i="35" s="1"/>
  <c r="P163" i="35" s="1"/>
  <c r="P164" i="35" s="1"/>
  <c r="P165" i="35" s="1"/>
  <c r="P166" i="35" s="1"/>
  <c r="P167" i="35" s="1"/>
  <c r="P168" i="35" s="1"/>
  <c r="P169" i="35" s="1"/>
  <c r="P170" i="35" s="1"/>
  <c r="P171" i="35" s="1"/>
  <c r="P172" i="35" s="1"/>
  <c r="P173" i="35" s="1"/>
  <c r="P174" i="35" s="1"/>
  <c r="P175" i="35" s="1"/>
  <c r="P176" i="35" s="1"/>
  <c r="P177" i="35" s="1"/>
  <c r="P178" i="35" s="1"/>
  <c r="P179" i="35" s="1"/>
  <c r="P180" i="35" s="1"/>
  <c r="P181" i="35" s="1"/>
  <c r="P182" i="35" s="1"/>
  <c r="P183" i="35" s="1"/>
  <c r="P184" i="35" s="1"/>
  <c r="P185" i="35" s="1"/>
  <c r="P186" i="35" s="1"/>
  <c r="P187" i="35" s="1"/>
  <c r="P188" i="35" s="1"/>
  <c r="P189" i="35" s="1"/>
  <c r="P190" i="35" s="1"/>
  <c r="P191" i="35" s="1"/>
  <c r="P192" i="35" s="1"/>
  <c r="P193" i="35" s="1"/>
  <c r="P194" i="35" s="1"/>
  <c r="P195" i="35" s="1"/>
  <c r="P196" i="35" s="1"/>
  <c r="P197" i="35" s="1"/>
  <c r="P198" i="35" s="1"/>
  <c r="P199" i="35" s="1"/>
  <c r="P200" i="35" s="1"/>
  <c r="P201" i="35" s="1"/>
  <c r="P202" i="35" s="1"/>
  <c r="P203" i="35" s="1"/>
  <c r="P204" i="35" s="1"/>
  <c r="P205" i="35" s="1"/>
  <c r="P206" i="35" s="1"/>
  <c r="P207" i="35" s="1"/>
  <c r="P208" i="35" s="1"/>
  <c r="P209" i="35" s="1"/>
  <c r="P210" i="35" s="1"/>
  <c r="P211" i="35" s="1"/>
  <c r="P212" i="35" s="1"/>
  <c r="P213" i="35" s="1"/>
  <c r="P214" i="35" s="1"/>
  <c r="P215" i="35" s="1"/>
  <c r="P216" i="35" s="1"/>
  <c r="P217" i="35" s="1"/>
  <c r="P218" i="35" s="1"/>
  <c r="P219" i="35" s="1"/>
  <c r="P220" i="35" s="1"/>
  <c r="P221" i="35" s="1"/>
  <c r="P222" i="35" s="1"/>
  <c r="P223" i="35" s="1"/>
  <c r="P224" i="35" s="1"/>
  <c r="P225" i="35" s="1"/>
  <c r="P226" i="35" s="1"/>
  <c r="P227" i="35" s="1"/>
  <c r="P228" i="35" s="1"/>
  <c r="P229" i="35" s="1"/>
  <c r="P230" i="35" s="1"/>
  <c r="P231" i="35" s="1"/>
  <c r="P232" i="35" s="1"/>
  <c r="P233" i="35" s="1"/>
  <c r="P234" i="35" s="1"/>
  <c r="P235" i="35" s="1"/>
  <c r="P236" i="35" s="1"/>
  <c r="P237" i="35" s="1"/>
  <c r="P238" i="35" s="1"/>
  <c r="P239" i="35" s="1"/>
  <c r="P240" i="35" s="1"/>
  <c r="P241" i="35" s="1"/>
  <c r="P242" i="35" s="1"/>
  <c r="P243" i="35" s="1"/>
  <c r="P244" i="35" s="1"/>
  <c r="P245" i="35" s="1"/>
  <c r="P246" i="35" s="1"/>
  <c r="P247" i="35" s="1"/>
  <c r="P248" i="35" s="1"/>
  <c r="P249" i="35" s="1"/>
  <c r="P250" i="35" s="1"/>
  <c r="P251" i="35" s="1"/>
  <c r="P252" i="35" s="1"/>
  <c r="P253" i="35" s="1"/>
  <c r="P254" i="35" s="1"/>
  <c r="P255" i="35" s="1"/>
  <c r="P256" i="35" s="1"/>
  <c r="P257" i="35" s="1"/>
  <c r="P258" i="35" s="1"/>
  <c r="P259" i="35" s="1"/>
  <c r="P260" i="35" s="1"/>
  <c r="P261" i="35" s="1"/>
  <c r="P262" i="35" s="1"/>
  <c r="P263" i="35" s="1"/>
  <c r="P264" i="35" s="1"/>
  <c r="P265" i="35" s="1"/>
  <c r="P266" i="35" s="1"/>
  <c r="P267" i="35" s="1"/>
  <c r="P268" i="35" s="1"/>
  <c r="P269" i="35" s="1"/>
  <c r="P270" i="35" s="1"/>
  <c r="P271" i="35" s="1"/>
  <c r="P272" i="35" s="1"/>
  <c r="P273" i="35" s="1"/>
  <c r="P274" i="35" s="1"/>
  <c r="P275" i="35" s="1"/>
  <c r="P276" i="35" s="1"/>
  <c r="P277" i="35" s="1"/>
  <c r="P278" i="35" s="1"/>
  <c r="P279" i="35" s="1"/>
  <c r="P280" i="35" s="1"/>
  <c r="P281" i="35" s="1"/>
  <c r="P282" i="35" s="1"/>
  <c r="P283" i="35" s="1"/>
  <c r="P284" i="35" s="1"/>
  <c r="P285" i="35" s="1"/>
  <c r="P286" i="35" s="1"/>
  <c r="P287" i="35" s="1"/>
  <c r="P288" i="35" s="1"/>
  <c r="P289" i="35" s="1"/>
  <c r="P290" i="35" s="1"/>
  <c r="P291" i="35" s="1"/>
  <c r="P292" i="35" s="1"/>
  <c r="P293" i="35" s="1"/>
  <c r="P294" i="35" s="1"/>
  <c r="P295" i="35" s="1"/>
  <c r="P296" i="35" s="1"/>
  <c r="P297" i="35" s="1"/>
  <c r="P298" i="35" s="1"/>
  <c r="P299" i="35" s="1"/>
  <c r="P300" i="35" s="1"/>
  <c r="P301" i="35" s="1"/>
  <c r="P302" i="35" s="1"/>
  <c r="P303" i="35" s="1"/>
  <c r="P304" i="35" s="1"/>
  <c r="P305" i="35" s="1"/>
  <c r="P306" i="35" s="1"/>
  <c r="P307" i="35" s="1"/>
  <c r="P308" i="35" s="1"/>
  <c r="P309" i="35" s="1"/>
  <c r="P310" i="35" s="1"/>
  <c r="P311" i="35" s="1"/>
  <c r="P312" i="35" s="1"/>
  <c r="P313" i="35" s="1"/>
  <c r="P314" i="35" s="1"/>
  <c r="P315" i="35" s="1"/>
  <c r="P316" i="35" s="1"/>
  <c r="P317" i="35" s="1"/>
  <c r="P318" i="35" s="1"/>
  <c r="P319" i="35" s="1"/>
  <c r="P320" i="35" s="1"/>
  <c r="P321" i="35" s="1"/>
  <c r="P322" i="35" s="1"/>
  <c r="P323" i="35" s="1"/>
  <c r="P324" i="35" s="1"/>
  <c r="P325" i="35" s="1"/>
  <c r="P326" i="35" s="1"/>
  <c r="P327" i="35" s="1"/>
  <c r="P328" i="35" s="1"/>
  <c r="P329" i="35" s="1"/>
  <c r="P330" i="35" s="1"/>
  <c r="P331" i="35" s="1"/>
  <c r="P332" i="35" s="1"/>
  <c r="P333" i="35" s="1"/>
  <c r="P334" i="35" s="1"/>
  <c r="P335" i="35" s="1"/>
  <c r="P336" i="35" s="1"/>
  <c r="P337" i="35" s="1"/>
  <c r="P338" i="35" s="1"/>
  <c r="P339" i="35" s="1"/>
  <c r="P340" i="35" s="1"/>
  <c r="P341" i="35" s="1"/>
  <c r="P342" i="35" s="1"/>
  <c r="P343" i="35" s="1"/>
  <c r="P344" i="35" s="1"/>
  <c r="P345" i="35" s="1"/>
  <c r="P346" i="35" s="1"/>
  <c r="P347" i="35" s="1"/>
  <c r="P348" i="35" s="1"/>
  <c r="P349" i="35" s="1"/>
  <c r="P350" i="35" s="1"/>
  <c r="P351" i="35" s="1"/>
  <c r="P352" i="35" s="1"/>
  <c r="P353" i="35" s="1"/>
  <c r="P354" i="35" s="1"/>
  <c r="P355" i="35" s="1"/>
  <c r="P356" i="35" s="1"/>
  <c r="P357" i="35" s="1"/>
  <c r="P358" i="35" s="1"/>
  <c r="P359" i="35" s="1"/>
  <c r="P360" i="35" s="1"/>
  <c r="P361" i="35" s="1"/>
  <c r="P362" i="35" s="1"/>
  <c r="P363" i="35" s="1"/>
  <c r="P364" i="35" s="1"/>
  <c r="P365" i="35" s="1"/>
  <c r="P366" i="35" s="1"/>
  <c r="P367" i="35" s="1"/>
  <c r="P368" i="35" s="1"/>
  <c r="P369" i="35" s="1"/>
  <c r="P370" i="35" s="1"/>
  <c r="P371" i="35" s="1"/>
  <c r="P372" i="35" s="1"/>
  <c r="P373" i="35" s="1"/>
  <c r="P374" i="35" s="1"/>
  <c r="P375" i="35" s="1"/>
  <c r="P376" i="35" s="1"/>
  <c r="P377" i="35" s="1"/>
  <c r="P378" i="35" s="1"/>
  <c r="P379" i="35" s="1"/>
  <c r="P380" i="35" s="1"/>
  <c r="P381" i="35" s="1"/>
  <c r="P382" i="35" s="1"/>
  <c r="P383" i="35" s="1"/>
  <c r="P384" i="35" s="1"/>
  <c r="P385" i="35" s="1"/>
  <c r="P386" i="35" s="1"/>
  <c r="P387" i="35" s="1"/>
  <c r="P388" i="35" s="1"/>
  <c r="P389" i="35" s="1"/>
  <c r="P390" i="35" s="1"/>
  <c r="P391" i="35" s="1"/>
  <c r="P392" i="35" s="1"/>
  <c r="P393" i="35" s="1"/>
  <c r="P394" i="35" s="1"/>
  <c r="P395" i="35" s="1"/>
  <c r="P396" i="35" s="1"/>
  <c r="P397" i="35" s="1"/>
  <c r="P398" i="35" s="1"/>
  <c r="P399" i="35" s="1"/>
  <c r="P400" i="35" s="1"/>
  <c r="P401" i="35" s="1"/>
  <c r="P402" i="35" s="1"/>
  <c r="P403" i="35" s="1"/>
  <c r="P404" i="35" s="1"/>
  <c r="P405" i="35" s="1"/>
  <c r="P406" i="35" s="1"/>
  <c r="P407" i="35" s="1"/>
  <c r="P408" i="35" s="1"/>
  <c r="P409" i="35" s="1"/>
  <c r="P410" i="35" s="1"/>
  <c r="P411" i="35" s="1"/>
  <c r="P412" i="35" s="1"/>
  <c r="P413" i="35" s="1"/>
  <c r="P414" i="35" s="1"/>
  <c r="P415" i="35" s="1"/>
  <c r="P416" i="35" s="1"/>
  <c r="P417" i="35" s="1"/>
  <c r="P418" i="35" s="1"/>
  <c r="N80" i="35"/>
  <c r="N81" i="35" s="1"/>
  <c r="N82" i="35" s="1"/>
  <c r="N83" i="35" s="1"/>
  <c r="N84" i="35" s="1"/>
  <c r="N85" i="35" s="1"/>
  <c r="N86" i="35" s="1"/>
  <c r="N87" i="35" s="1"/>
  <c r="N88" i="35" s="1"/>
  <c r="N89" i="35" s="1"/>
  <c r="N90" i="35" s="1"/>
  <c r="N91" i="35" s="1"/>
  <c r="N92" i="35" s="1"/>
  <c r="N93" i="35" s="1"/>
  <c r="N94" i="35" s="1"/>
  <c r="N95" i="35" s="1"/>
  <c r="N96" i="35" s="1"/>
  <c r="N97" i="35" s="1"/>
  <c r="N98" i="35" s="1"/>
  <c r="N99" i="35" s="1"/>
  <c r="N100" i="35" s="1"/>
  <c r="N101" i="35" s="1"/>
  <c r="N102" i="35" s="1"/>
  <c r="N103" i="35" s="1"/>
  <c r="N104" i="35" s="1"/>
  <c r="N105" i="35" s="1"/>
  <c r="N106" i="35" s="1"/>
  <c r="N107" i="35" s="1"/>
  <c r="N108" i="35" s="1"/>
  <c r="N109" i="35" s="1"/>
  <c r="N110" i="35" s="1"/>
  <c r="N111" i="35" s="1"/>
  <c r="N112" i="35" s="1"/>
  <c r="N113" i="35" s="1"/>
  <c r="N114" i="35" s="1"/>
  <c r="N115" i="35" s="1"/>
  <c r="N116" i="35" s="1"/>
  <c r="N117" i="35" s="1"/>
  <c r="N118" i="35" s="1"/>
  <c r="N119" i="35" s="1"/>
  <c r="N120" i="35" s="1"/>
  <c r="N121" i="35" s="1"/>
  <c r="N122" i="35" s="1"/>
  <c r="N123" i="35" s="1"/>
  <c r="N124" i="35" s="1"/>
  <c r="N125" i="35" s="1"/>
  <c r="N126" i="35" s="1"/>
  <c r="N127" i="35" s="1"/>
  <c r="N128" i="35" s="1"/>
  <c r="N129" i="35" s="1"/>
  <c r="N130" i="35" s="1"/>
  <c r="N131" i="35" s="1"/>
  <c r="N132" i="35" s="1"/>
  <c r="N133" i="35" s="1"/>
  <c r="N134" i="35" s="1"/>
  <c r="N135" i="35" s="1"/>
  <c r="N136" i="35" s="1"/>
  <c r="N137" i="35" s="1"/>
  <c r="N138" i="35" s="1"/>
  <c r="N139" i="35" s="1"/>
  <c r="N140" i="35" s="1"/>
  <c r="N141" i="35" s="1"/>
  <c r="N142" i="35" s="1"/>
  <c r="N143" i="35" s="1"/>
  <c r="N144" i="35" s="1"/>
  <c r="N145" i="35" s="1"/>
  <c r="N146" i="35" s="1"/>
  <c r="N147" i="35" s="1"/>
  <c r="N148" i="35" s="1"/>
  <c r="N149" i="35" s="1"/>
  <c r="N150" i="35" s="1"/>
  <c r="N151" i="35" s="1"/>
  <c r="N152" i="35" s="1"/>
  <c r="N153" i="35" s="1"/>
  <c r="N154" i="35" s="1"/>
  <c r="N155" i="35" s="1"/>
  <c r="N156" i="35" s="1"/>
  <c r="N157" i="35" s="1"/>
  <c r="N158" i="35" s="1"/>
  <c r="N159" i="35" s="1"/>
  <c r="N160" i="35" s="1"/>
  <c r="N161" i="35" s="1"/>
  <c r="N162" i="35" s="1"/>
  <c r="N163" i="35" s="1"/>
  <c r="N164" i="35" s="1"/>
  <c r="N165" i="35" s="1"/>
  <c r="N166" i="35" s="1"/>
  <c r="N167" i="35" s="1"/>
  <c r="N168" i="35" s="1"/>
  <c r="N169" i="35" s="1"/>
  <c r="N170" i="35" s="1"/>
  <c r="N171" i="35" s="1"/>
  <c r="N172" i="35" s="1"/>
  <c r="N173" i="35" s="1"/>
  <c r="N174" i="35" s="1"/>
  <c r="N175" i="35" s="1"/>
  <c r="N176" i="35" s="1"/>
  <c r="N177" i="35" s="1"/>
  <c r="N178" i="35" s="1"/>
  <c r="N179" i="35" s="1"/>
  <c r="N180" i="35" s="1"/>
  <c r="N181" i="35" s="1"/>
  <c r="N182" i="35" s="1"/>
  <c r="N183" i="35" s="1"/>
  <c r="N184" i="35" s="1"/>
  <c r="N185" i="35" s="1"/>
  <c r="N186" i="35" s="1"/>
  <c r="N187" i="35" s="1"/>
  <c r="N188" i="35" s="1"/>
  <c r="N189" i="35" s="1"/>
  <c r="N190" i="35" s="1"/>
  <c r="N191" i="35" s="1"/>
  <c r="N192" i="35" s="1"/>
  <c r="N193" i="35" s="1"/>
  <c r="N194" i="35" s="1"/>
  <c r="N195" i="35" s="1"/>
  <c r="N196" i="35" s="1"/>
  <c r="N197" i="35" s="1"/>
  <c r="N198" i="35" s="1"/>
  <c r="N199" i="35" s="1"/>
  <c r="N200" i="35" s="1"/>
  <c r="N201" i="35" s="1"/>
  <c r="N202" i="35" s="1"/>
  <c r="N203" i="35" s="1"/>
  <c r="N204" i="35" s="1"/>
  <c r="N205" i="35" s="1"/>
  <c r="N206" i="35" s="1"/>
  <c r="N207" i="35" s="1"/>
  <c r="N208" i="35" s="1"/>
  <c r="N209" i="35" s="1"/>
  <c r="N210" i="35" s="1"/>
  <c r="N211" i="35" s="1"/>
  <c r="N212" i="35" s="1"/>
  <c r="N213" i="35" s="1"/>
  <c r="N214" i="35" s="1"/>
  <c r="N215" i="35" s="1"/>
  <c r="N216" i="35" s="1"/>
  <c r="N217" i="35" s="1"/>
  <c r="N218" i="35" s="1"/>
  <c r="N219" i="35" s="1"/>
  <c r="N220" i="35" s="1"/>
  <c r="N221" i="35" s="1"/>
  <c r="N222" i="35" s="1"/>
  <c r="N223" i="35" s="1"/>
  <c r="N224" i="35" s="1"/>
  <c r="N225" i="35" s="1"/>
  <c r="N226" i="35" s="1"/>
  <c r="N227" i="35" s="1"/>
  <c r="N228" i="35" s="1"/>
  <c r="N229" i="35" s="1"/>
  <c r="N230" i="35" s="1"/>
  <c r="N231" i="35" s="1"/>
  <c r="N232" i="35" s="1"/>
  <c r="N233" i="35" s="1"/>
  <c r="N234" i="35" s="1"/>
  <c r="N235" i="35" s="1"/>
  <c r="N236" i="35" s="1"/>
  <c r="N237" i="35" s="1"/>
  <c r="N238" i="35" s="1"/>
  <c r="N239" i="35" s="1"/>
  <c r="N240" i="35" s="1"/>
  <c r="N241" i="35" s="1"/>
  <c r="N242" i="35" s="1"/>
  <c r="N243" i="35" s="1"/>
  <c r="N244" i="35" s="1"/>
  <c r="N245" i="35" s="1"/>
  <c r="N246" i="35" s="1"/>
  <c r="N247" i="35" s="1"/>
  <c r="N248" i="35" s="1"/>
  <c r="N249" i="35" s="1"/>
  <c r="N250" i="35" s="1"/>
  <c r="N251" i="35" s="1"/>
  <c r="N252" i="35" s="1"/>
  <c r="N253" i="35" s="1"/>
  <c r="N254" i="35" s="1"/>
  <c r="N255" i="35" s="1"/>
  <c r="N256" i="35" s="1"/>
  <c r="N257" i="35" s="1"/>
  <c r="N258" i="35" s="1"/>
  <c r="N259" i="35" s="1"/>
  <c r="N260" i="35" s="1"/>
  <c r="N261" i="35" s="1"/>
  <c r="N262" i="35" s="1"/>
  <c r="N263" i="35" s="1"/>
  <c r="N264" i="35" s="1"/>
  <c r="N265" i="35" s="1"/>
  <c r="N266" i="35" s="1"/>
  <c r="N267" i="35" s="1"/>
  <c r="N268" i="35" s="1"/>
  <c r="N269" i="35" s="1"/>
  <c r="N270" i="35" s="1"/>
  <c r="N271" i="35" s="1"/>
  <c r="N272" i="35" s="1"/>
  <c r="N273" i="35" s="1"/>
  <c r="N274" i="35" s="1"/>
  <c r="N275" i="35" s="1"/>
  <c r="N276" i="35" s="1"/>
  <c r="N277" i="35" s="1"/>
  <c r="N278" i="35" s="1"/>
  <c r="N279" i="35" s="1"/>
  <c r="N280" i="35" s="1"/>
  <c r="N281" i="35" s="1"/>
  <c r="N282" i="35" s="1"/>
  <c r="N283" i="35" s="1"/>
  <c r="N284" i="35" s="1"/>
  <c r="N285" i="35" s="1"/>
  <c r="N286" i="35" s="1"/>
  <c r="N287" i="35" s="1"/>
  <c r="N288" i="35" s="1"/>
  <c r="N289" i="35" s="1"/>
  <c r="N290" i="35" s="1"/>
  <c r="N291" i="35" s="1"/>
  <c r="N292" i="35" s="1"/>
  <c r="N293" i="35" s="1"/>
  <c r="N294" i="35" s="1"/>
  <c r="N295" i="35" s="1"/>
  <c r="N296" i="35" s="1"/>
  <c r="N297" i="35" s="1"/>
  <c r="N298" i="35" s="1"/>
  <c r="N299" i="35" s="1"/>
  <c r="N300" i="35" s="1"/>
  <c r="N301" i="35" s="1"/>
  <c r="N302" i="35" s="1"/>
  <c r="N303" i="35" s="1"/>
  <c r="N304" i="35" s="1"/>
  <c r="N305" i="35" s="1"/>
  <c r="N306" i="35" s="1"/>
  <c r="N307" i="35" s="1"/>
  <c r="N308" i="35" s="1"/>
  <c r="N309" i="35" s="1"/>
  <c r="N310" i="35" s="1"/>
  <c r="N311" i="35" s="1"/>
  <c r="N312" i="35" s="1"/>
  <c r="N313" i="35" s="1"/>
  <c r="N314" i="35" s="1"/>
  <c r="N315" i="35" s="1"/>
  <c r="N316" i="35" s="1"/>
  <c r="N317" i="35" s="1"/>
  <c r="N318" i="35" s="1"/>
  <c r="N319" i="35" s="1"/>
  <c r="N320" i="35" s="1"/>
  <c r="N321" i="35" s="1"/>
  <c r="N322" i="35" s="1"/>
  <c r="N323" i="35" s="1"/>
  <c r="N324" i="35" s="1"/>
  <c r="N325" i="35" s="1"/>
  <c r="N326" i="35" s="1"/>
  <c r="N327" i="35" s="1"/>
  <c r="N328" i="35" s="1"/>
  <c r="N329" i="35" s="1"/>
  <c r="N330" i="35" s="1"/>
  <c r="N331" i="35" s="1"/>
  <c r="N332" i="35" s="1"/>
  <c r="N333" i="35" s="1"/>
  <c r="N334" i="35" s="1"/>
  <c r="N335" i="35" s="1"/>
  <c r="N336" i="35" s="1"/>
  <c r="N337" i="35" s="1"/>
  <c r="N338" i="35" s="1"/>
  <c r="N339" i="35" s="1"/>
  <c r="N340" i="35" s="1"/>
  <c r="N341" i="35" s="1"/>
  <c r="N342" i="35" s="1"/>
  <c r="N343" i="35" s="1"/>
  <c r="N344" i="35" s="1"/>
  <c r="N345" i="35" s="1"/>
  <c r="N346" i="35" s="1"/>
  <c r="N347" i="35" s="1"/>
  <c r="N348" i="35" s="1"/>
  <c r="N349" i="35" s="1"/>
  <c r="N350" i="35" s="1"/>
  <c r="N351" i="35" s="1"/>
  <c r="N352" i="35" s="1"/>
  <c r="N353" i="35" s="1"/>
  <c r="N354" i="35" s="1"/>
  <c r="N355" i="35" s="1"/>
  <c r="N356" i="35" s="1"/>
  <c r="N357" i="35" s="1"/>
  <c r="N358" i="35" s="1"/>
  <c r="N359" i="35" s="1"/>
  <c r="N360" i="35" s="1"/>
  <c r="N361" i="35" s="1"/>
  <c r="N362" i="35" s="1"/>
  <c r="N363" i="35" s="1"/>
  <c r="N364" i="35" s="1"/>
  <c r="N365" i="35" s="1"/>
  <c r="N366" i="35" s="1"/>
  <c r="N367" i="35" s="1"/>
  <c r="N368" i="35" s="1"/>
  <c r="N369" i="35" s="1"/>
  <c r="N370" i="35" s="1"/>
  <c r="N371" i="35" s="1"/>
  <c r="N372" i="35" s="1"/>
  <c r="N373" i="35" s="1"/>
  <c r="N374" i="35" s="1"/>
  <c r="N375" i="35" s="1"/>
  <c r="N376" i="35" s="1"/>
  <c r="N377" i="35" s="1"/>
  <c r="N378" i="35" s="1"/>
  <c r="N379" i="35" s="1"/>
  <c r="N380" i="35" s="1"/>
  <c r="N381" i="35" s="1"/>
  <c r="N382" i="35" s="1"/>
  <c r="N383" i="35" s="1"/>
  <c r="N384" i="35" s="1"/>
  <c r="N385" i="35" s="1"/>
  <c r="N386" i="35" s="1"/>
  <c r="N387" i="35" s="1"/>
  <c r="N388" i="35" s="1"/>
  <c r="N389" i="35" s="1"/>
  <c r="N390" i="35" s="1"/>
  <c r="N391" i="35" s="1"/>
  <c r="N392" i="35" s="1"/>
  <c r="N393" i="35" s="1"/>
  <c r="N394" i="35" s="1"/>
  <c r="N395" i="35" s="1"/>
  <c r="N396" i="35" s="1"/>
  <c r="N397" i="35" s="1"/>
  <c r="N398" i="35" s="1"/>
  <c r="N399" i="35" s="1"/>
  <c r="N400" i="35" s="1"/>
  <c r="N401" i="35" s="1"/>
  <c r="N402" i="35" s="1"/>
  <c r="N403" i="35" s="1"/>
  <c r="N404" i="35" s="1"/>
  <c r="N405" i="35" s="1"/>
  <c r="N406" i="35" s="1"/>
  <c r="N407" i="35" s="1"/>
  <c r="N408" i="35" s="1"/>
  <c r="N409" i="35" s="1"/>
  <c r="N410" i="35" s="1"/>
  <c r="N411" i="35" s="1"/>
  <c r="N412" i="35" s="1"/>
  <c r="N413" i="35" s="1"/>
  <c r="N414" i="35" s="1"/>
  <c r="N415" i="35" s="1"/>
  <c r="N416" i="35" s="1"/>
  <c r="N417" i="35" s="1"/>
  <c r="N418" i="35" s="1"/>
  <c r="N98" i="34"/>
  <c r="N99" i="34" s="1"/>
  <c r="N100" i="34" s="1"/>
  <c r="N101" i="34" s="1"/>
  <c r="N102" i="34" s="1"/>
  <c r="N103" i="34" s="1"/>
  <c r="N104" i="34" s="1"/>
  <c r="N105" i="34" s="1"/>
  <c r="N106" i="34" s="1"/>
  <c r="N107" i="34" s="1"/>
  <c r="N108" i="34" s="1"/>
  <c r="N109" i="34" s="1"/>
  <c r="N110" i="34" s="1"/>
  <c r="N111" i="34" s="1"/>
  <c r="N112" i="34" s="1"/>
  <c r="N113" i="34" s="1"/>
  <c r="N114" i="34" s="1"/>
  <c r="N115" i="34" s="1"/>
  <c r="N116" i="34" s="1"/>
  <c r="N117" i="34" s="1"/>
  <c r="N118" i="34" s="1"/>
  <c r="N119" i="34" s="1"/>
  <c r="N120" i="34" s="1"/>
  <c r="N121" i="34" s="1"/>
  <c r="N122" i="34" s="1"/>
  <c r="N123" i="34" s="1"/>
  <c r="N124" i="34" s="1"/>
  <c r="N125" i="34" s="1"/>
  <c r="N126" i="34" s="1"/>
  <c r="N127" i="34" s="1"/>
  <c r="N128" i="34" s="1"/>
  <c r="N129" i="34" s="1"/>
  <c r="N130" i="34" s="1"/>
  <c r="N131" i="34" s="1"/>
  <c r="N132" i="34" s="1"/>
  <c r="N133" i="34" s="1"/>
  <c r="N134" i="34" s="1"/>
  <c r="N135" i="34" s="1"/>
  <c r="N136" i="34" s="1"/>
  <c r="N137" i="34" s="1"/>
  <c r="N138" i="34" s="1"/>
  <c r="N139" i="34" s="1"/>
  <c r="N140" i="34" s="1"/>
  <c r="N141" i="34" s="1"/>
  <c r="N142" i="34" s="1"/>
  <c r="N143" i="34" s="1"/>
  <c r="N144" i="34" s="1"/>
  <c r="N145" i="34" s="1"/>
  <c r="N146" i="34" s="1"/>
  <c r="N147" i="34" s="1"/>
  <c r="N148" i="34" s="1"/>
  <c r="N149" i="34" s="1"/>
  <c r="N150" i="34" s="1"/>
  <c r="N151" i="34" s="1"/>
  <c r="N152" i="34" s="1"/>
  <c r="N153" i="34" s="1"/>
  <c r="N154" i="34" s="1"/>
  <c r="N155" i="34" s="1"/>
  <c r="N156" i="34" s="1"/>
  <c r="N157" i="34" s="1"/>
  <c r="N158" i="34" s="1"/>
  <c r="N159" i="34" s="1"/>
  <c r="N160" i="34" s="1"/>
  <c r="N161" i="34" s="1"/>
  <c r="N162" i="34" s="1"/>
  <c r="N163" i="34" s="1"/>
  <c r="N164" i="34" s="1"/>
  <c r="N165" i="34" s="1"/>
  <c r="N166" i="34" s="1"/>
  <c r="N167" i="34" s="1"/>
  <c r="N168" i="34" s="1"/>
  <c r="N169" i="34" s="1"/>
  <c r="N170" i="34" s="1"/>
  <c r="N171" i="34" s="1"/>
  <c r="N172" i="34" s="1"/>
  <c r="N173" i="34" s="1"/>
  <c r="N174" i="34" s="1"/>
  <c r="N175" i="34" s="1"/>
  <c r="N176" i="34" s="1"/>
  <c r="N177" i="34" s="1"/>
  <c r="N178" i="34" s="1"/>
  <c r="N179" i="34" s="1"/>
  <c r="N180" i="34" s="1"/>
  <c r="N181" i="34" s="1"/>
  <c r="N182" i="34" s="1"/>
  <c r="N183" i="34" s="1"/>
  <c r="N184" i="34" s="1"/>
  <c r="N185" i="34" s="1"/>
  <c r="N186" i="34" s="1"/>
  <c r="N187" i="34" s="1"/>
  <c r="N188" i="34" s="1"/>
  <c r="N189" i="34" s="1"/>
  <c r="N190" i="34" s="1"/>
  <c r="N191" i="34" s="1"/>
  <c r="N192" i="34" s="1"/>
  <c r="N193" i="34" s="1"/>
  <c r="N194" i="34" s="1"/>
  <c r="N195" i="34" s="1"/>
  <c r="N196" i="34" s="1"/>
  <c r="N197" i="34" s="1"/>
  <c r="N198" i="34" s="1"/>
  <c r="N199" i="34" s="1"/>
  <c r="N200" i="34" s="1"/>
  <c r="N201" i="34" s="1"/>
  <c r="N202" i="34" s="1"/>
  <c r="N203" i="34" s="1"/>
  <c r="N204" i="34" s="1"/>
  <c r="N205" i="34" s="1"/>
  <c r="N206" i="34" s="1"/>
  <c r="N207" i="34" s="1"/>
  <c r="N208" i="34" s="1"/>
  <c r="N209" i="34" s="1"/>
  <c r="N210" i="34" s="1"/>
  <c r="N211" i="34" s="1"/>
  <c r="N212" i="34" s="1"/>
  <c r="N213" i="34" s="1"/>
  <c r="N214" i="34" s="1"/>
  <c r="N215" i="34" s="1"/>
  <c r="N216" i="34" s="1"/>
  <c r="N217" i="34" s="1"/>
  <c r="N218" i="34" s="1"/>
  <c r="N219" i="34" s="1"/>
  <c r="N220" i="34" s="1"/>
  <c r="N221" i="34" s="1"/>
  <c r="N222" i="34" s="1"/>
  <c r="N223" i="34" s="1"/>
  <c r="N224" i="34" s="1"/>
  <c r="N225" i="34" s="1"/>
  <c r="N226" i="34" s="1"/>
  <c r="N227" i="34" s="1"/>
  <c r="N228" i="34" s="1"/>
  <c r="N229" i="34" s="1"/>
  <c r="N230" i="34" s="1"/>
  <c r="N231" i="34" s="1"/>
  <c r="N232" i="34" s="1"/>
  <c r="N233" i="34" s="1"/>
  <c r="N234" i="34" s="1"/>
  <c r="N235" i="34" s="1"/>
  <c r="N236" i="34" s="1"/>
  <c r="N237" i="34" s="1"/>
  <c r="N238" i="34" s="1"/>
  <c r="N239" i="34" s="1"/>
  <c r="N240" i="34" s="1"/>
  <c r="N241" i="34" s="1"/>
  <c r="N242" i="34" s="1"/>
  <c r="N243" i="34" s="1"/>
  <c r="N244" i="34" s="1"/>
  <c r="N245" i="34" s="1"/>
  <c r="N246" i="34" s="1"/>
  <c r="N247" i="34" s="1"/>
  <c r="N248" i="34" s="1"/>
  <c r="N249" i="34" s="1"/>
  <c r="N250" i="34" s="1"/>
  <c r="N251" i="34" s="1"/>
  <c r="N252" i="34" s="1"/>
  <c r="N253" i="34" s="1"/>
  <c r="N254" i="34" s="1"/>
  <c r="N255" i="34" s="1"/>
  <c r="N256" i="34" s="1"/>
  <c r="N257" i="34" s="1"/>
  <c r="N258" i="34" s="1"/>
  <c r="N259" i="34" s="1"/>
  <c r="N260" i="34" s="1"/>
  <c r="N261" i="34" s="1"/>
  <c r="N262" i="34" s="1"/>
  <c r="N263" i="34" s="1"/>
  <c r="N264" i="34" s="1"/>
  <c r="N265" i="34" s="1"/>
  <c r="N266" i="34" s="1"/>
  <c r="N267" i="34" s="1"/>
  <c r="N268" i="34" s="1"/>
  <c r="N269" i="34" s="1"/>
  <c r="N270" i="34" s="1"/>
  <c r="N271" i="34" s="1"/>
  <c r="N272" i="34" s="1"/>
  <c r="N273" i="34" s="1"/>
  <c r="N274" i="34" s="1"/>
  <c r="N275" i="34" s="1"/>
  <c r="N276" i="34" s="1"/>
  <c r="N277" i="34" s="1"/>
  <c r="N278" i="34" s="1"/>
  <c r="N279" i="34" s="1"/>
  <c r="N280" i="34" s="1"/>
  <c r="N281" i="34" s="1"/>
  <c r="N282" i="34" s="1"/>
  <c r="N283" i="34" s="1"/>
  <c r="N284" i="34" s="1"/>
  <c r="N285" i="34" s="1"/>
  <c r="N286" i="34" s="1"/>
  <c r="N287" i="34" s="1"/>
  <c r="N288" i="34" s="1"/>
  <c r="N289" i="34" s="1"/>
  <c r="N290" i="34" s="1"/>
  <c r="N291" i="34" s="1"/>
  <c r="N292" i="34" s="1"/>
  <c r="N293" i="34" s="1"/>
  <c r="N294" i="34" s="1"/>
  <c r="N295" i="34" s="1"/>
  <c r="N296" i="34" s="1"/>
  <c r="N297" i="34" s="1"/>
  <c r="N298" i="34" s="1"/>
  <c r="N299" i="34" s="1"/>
  <c r="N300" i="34" s="1"/>
  <c r="N301" i="34" s="1"/>
  <c r="N302" i="34" s="1"/>
  <c r="N303" i="34" s="1"/>
  <c r="N304" i="34" s="1"/>
  <c r="N305" i="34" s="1"/>
  <c r="N306" i="34" s="1"/>
  <c r="N307" i="34" s="1"/>
  <c r="N308" i="34" s="1"/>
  <c r="N309" i="34" s="1"/>
  <c r="N310" i="34" s="1"/>
  <c r="N311" i="34" s="1"/>
  <c r="N312" i="34" s="1"/>
  <c r="N313" i="34" s="1"/>
  <c r="N314" i="34" s="1"/>
  <c r="N315" i="34" s="1"/>
  <c r="N316" i="34" s="1"/>
  <c r="N317" i="34" s="1"/>
  <c r="N318" i="34" s="1"/>
  <c r="N319" i="34" s="1"/>
  <c r="N320" i="34" s="1"/>
  <c r="N321" i="34" s="1"/>
  <c r="N322" i="34" s="1"/>
  <c r="N323" i="34" s="1"/>
  <c r="N324" i="34" s="1"/>
  <c r="N325" i="34" s="1"/>
  <c r="N326" i="34" s="1"/>
  <c r="N327" i="34" s="1"/>
  <c r="N328" i="34" s="1"/>
  <c r="N329" i="34" s="1"/>
  <c r="N330" i="34" s="1"/>
  <c r="N331" i="34" s="1"/>
  <c r="N332" i="34" s="1"/>
  <c r="N333" i="34" s="1"/>
  <c r="N334" i="34" s="1"/>
  <c r="N335" i="34" s="1"/>
  <c r="N336" i="34" s="1"/>
  <c r="N337" i="34" s="1"/>
  <c r="N338" i="34" s="1"/>
  <c r="N339" i="34" s="1"/>
  <c r="N340" i="34" s="1"/>
  <c r="N341" i="34" s="1"/>
  <c r="N342" i="34" s="1"/>
  <c r="N343" i="34" s="1"/>
  <c r="N344" i="34" s="1"/>
  <c r="N345" i="34" s="1"/>
  <c r="N346" i="34" s="1"/>
  <c r="N347" i="34" s="1"/>
  <c r="N348" i="34" s="1"/>
  <c r="N349" i="34" s="1"/>
  <c r="N350" i="34" s="1"/>
  <c r="N351" i="34" s="1"/>
  <c r="N352" i="34" s="1"/>
  <c r="N353" i="34" s="1"/>
  <c r="N354" i="34" s="1"/>
  <c r="N355" i="34" s="1"/>
  <c r="N356" i="34" s="1"/>
  <c r="N357" i="34" s="1"/>
  <c r="N358" i="34" s="1"/>
  <c r="N359" i="34" s="1"/>
  <c r="N360" i="34" s="1"/>
  <c r="N361" i="34" s="1"/>
  <c r="N362" i="34" s="1"/>
  <c r="N363" i="34" s="1"/>
  <c r="N364" i="34" s="1"/>
  <c r="N365" i="34" s="1"/>
  <c r="N366" i="34" s="1"/>
  <c r="N367" i="34" s="1"/>
  <c r="N368" i="34" s="1"/>
  <c r="N369" i="34" s="1"/>
  <c r="N370" i="34" s="1"/>
  <c r="N371" i="34" s="1"/>
  <c r="N372" i="34" s="1"/>
  <c r="N373" i="34" s="1"/>
  <c r="N374" i="34" s="1"/>
  <c r="N375" i="34" s="1"/>
  <c r="N376" i="34" s="1"/>
  <c r="N377" i="34" s="1"/>
  <c r="N378" i="34" s="1"/>
  <c r="N379" i="34" s="1"/>
  <c r="N380" i="34" s="1"/>
  <c r="N381" i="34" s="1"/>
  <c r="N382" i="34" s="1"/>
  <c r="N383" i="34" s="1"/>
  <c r="N384" i="34" s="1"/>
  <c r="N385" i="34" s="1"/>
  <c r="N386" i="34" s="1"/>
  <c r="N387" i="34" s="1"/>
  <c r="N388" i="34" s="1"/>
  <c r="N389" i="34" s="1"/>
  <c r="N390" i="34" s="1"/>
  <c r="N391" i="34" s="1"/>
  <c r="N392" i="34" s="1"/>
  <c r="N393" i="34" s="1"/>
  <c r="N394" i="34" s="1"/>
  <c r="N395" i="34" s="1"/>
  <c r="N396" i="34" s="1"/>
  <c r="N397" i="34" s="1"/>
  <c r="N398" i="34" s="1"/>
  <c r="N399" i="34" s="1"/>
  <c r="N400" i="34" s="1"/>
  <c r="N401" i="34" s="1"/>
  <c r="N402" i="34" s="1"/>
  <c r="N403" i="34" s="1"/>
  <c r="N404" i="34" s="1"/>
  <c r="N405" i="34" s="1"/>
  <c r="N406" i="34" s="1"/>
  <c r="P96" i="34"/>
  <c r="P97" i="34" s="1"/>
  <c r="P98" i="34" s="1"/>
  <c r="P99" i="34" s="1"/>
  <c r="P100" i="34" s="1"/>
  <c r="P101" i="34" s="1"/>
  <c r="P102" i="34" s="1"/>
  <c r="P103" i="34" s="1"/>
  <c r="P104" i="34" s="1"/>
  <c r="P105" i="34" s="1"/>
  <c r="P106" i="34" s="1"/>
  <c r="P107" i="34" s="1"/>
  <c r="P108" i="34" s="1"/>
  <c r="P109" i="34" s="1"/>
  <c r="P110" i="34" s="1"/>
  <c r="P111" i="34" s="1"/>
  <c r="P112" i="34" s="1"/>
  <c r="P113" i="34" s="1"/>
  <c r="P114" i="34" s="1"/>
  <c r="P115" i="34" s="1"/>
  <c r="P116" i="34" s="1"/>
  <c r="P117" i="34" s="1"/>
  <c r="P118" i="34" s="1"/>
  <c r="P119" i="34" s="1"/>
  <c r="P120" i="34" s="1"/>
  <c r="P121" i="34" s="1"/>
  <c r="P122" i="34" s="1"/>
  <c r="P123" i="34" s="1"/>
  <c r="P124" i="34" s="1"/>
  <c r="P125" i="34" s="1"/>
  <c r="P126" i="34" s="1"/>
  <c r="P127" i="34" s="1"/>
  <c r="P128" i="34" s="1"/>
  <c r="P129" i="34" s="1"/>
  <c r="P130" i="34" s="1"/>
  <c r="P131" i="34" s="1"/>
  <c r="P132" i="34" s="1"/>
  <c r="P133" i="34" s="1"/>
  <c r="P134" i="34" s="1"/>
  <c r="P135" i="34" s="1"/>
  <c r="P136" i="34" s="1"/>
  <c r="P137" i="34" s="1"/>
  <c r="P138" i="34" s="1"/>
  <c r="P139" i="34" s="1"/>
  <c r="P140" i="34" s="1"/>
  <c r="P141" i="34" s="1"/>
  <c r="P142" i="34" s="1"/>
  <c r="P143" i="34" s="1"/>
  <c r="P144" i="34" s="1"/>
  <c r="P145" i="34" s="1"/>
  <c r="P146" i="34" s="1"/>
  <c r="P147" i="34" s="1"/>
  <c r="P148" i="34" s="1"/>
  <c r="P149" i="34" s="1"/>
  <c r="P150" i="34" s="1"/>
  <c r="P151" i="34" s="1"/>
  <c r="P152" i="34" s="1"/>
  <c r="P153" i="34" s="1"/>
  <c r="P154" i="34" s="1"/>
  <c r="P155" i="34" s="1"/>
  <c r="P156" i="34" s="1"/>
  <c r="P157" i="34" s="1"/>
  <c r="P158" i="34" s="1"/>
  <c r="P159" i="34" s="1"/>
  <c r="P160" i="34" s="1"/>
  <c r="P161" i="34" s="1"/>
  <c r="P162" i="34" s="1"/>
  <c r="P163" i="34" s="1"/>
  <c r="P164" i="34" s="1"/>
  <c r="P165" i="34" s="1"/>
  <c r="P166" i="34" s="1"/>
  <c r="P167" i="34" s="1"/>
  <c r="P168" i="34" s="1"/>
  <c r="P169" i="34" s="1"/>
  <c r="P170" i="34" s="1"/>
  <c r="P171" i="34" s="1"/>
  <c r="P172" i="34" s="1"/>
  <c r="P173" i="34" s="1"/>
  <c r="P174" i="34" s="1"/>
  <c r="P175" i="34" s="1"/>
  <c r="P176" i="34" s="1"/>
  <c r="P177" i="34" s="1"/>
  <c r="P178" i="34" s="1"/>
  <c r="P179" i="34" s="1"/>
  <c r="P180" i="34" s="1"/>
  <c r="P181" i="34" s="1"/>
  <c r="P182" i="34" s="1"/>
  <c r="P183" i="34" s="1"/>
  <c r="P184" i="34" s="1"/>
  <c r="P185" i="34" s="1"/>
  <c r="P186" i="34" s="1"/>
  <c r="P187" i="34" s="1"/>
  <c r="P188" i="34" s="1"/>
  <c r="P189" i="34" s="1"/>
  <c r="P190" i="34" s="1"/>
  <c r="P191" i="34" s="1"/>
  <c r="P192" i="34" s="1"/>
  <c r="P193" i="34" s="1"/>
  <c r="P194" i="34" s="1"/>
  <c r="P195" i="34" s="1"/>
  <c r="P196" i="34" s="1"/>
  <c r="P197" i="34" s="1"/>
  <c r="P198" i="34" s="1"/>
  <c r="P199" i="34" s="1"/>
  <c r="P200" i="34" s="1"/>
  <c r="P201" i="34" s="1"/>
  <c r="P202" i="34" s="1"/>
  <c r="P203" i="34" s="1"/>
  <c r="P204" i="34" s="1"/>
  <c r="P205" i="34" s="1"/>
  <c r="P206" i="34" s="1"/>
  <c r="P207" i="34" s="1"/>
  <c r="P208" i="34" s="1"/>
  <c r="P209" i="34" s="1"/>
  <c r="P210" i="34" s="1"/>
  <c r="P211" i="34" s="1"/>
  <c r="P212" i="34" s="1"/>
  <c r="P213" i="34" s="1"/>
  <c r="P214" i="34" s="1"/>
  <c r="P215" i="34" s="1"/>
  <c r="P216" i="34" s="1"/>
  <c r="P217" i="34" s="1"/>
  <c r="P218" i="34" s="1"/>
  <c r="P219" i="34" s="1"/>
  <c r="P220" i="34" s="1"/>
  <c r="P221" i="34" s="1"/>
  <c r="P222" i="34" s="1"/>
  <c r="P223" i="34" s="1"/>
  <c r="P224" i="34" s="1"/>
  <c r="P225" i="34" s="1"/>
  <c r="P226" i="34" s="1"/>
  <c r="P227" i="34" s="1"/>
  <c r="P228" i="34" s="1"/>
  <c r="P229" i="34" s="1"/>
  <c r="P230" i="34" s="1"/>
  <c r="P231" i="34" s="1"/>
  <c r="P232" i="34" s="1"/>
  <c r="P233" i="34" s="1"/>
  <c r="P234" i="34" s="1"/>
  <c r="P235" i="34" s="1"/>
  <c r="P236" i="34" s="1"/>
  <c r="P237" i="34" s="1"/>
  <c r="P238" i="34" s="1"/>
  <c r="P239" i="34" s="1"/>
  <c r="P240" i="34" s="1"/>
  <c r="P241" i="34" s="1"/>
  <c r="P242" i="34" s="1"/>
  <c r="P243" i="34" s="1"/>
  <c r="P244" i="34" s="1"/>
  <c r="P245" i="34" s="1"/>
  <c r="P246" i="34" s="1"/>
  <c r="P247" i="34" s="1"/>
  <c r="P248" i="34" s="1"/>
  <c r="P249" i="34" s="1"/>
  <c r="P250" i="34" s="1"/>
  <c r="P251" i="34" s="1"/>
  <c r="P252" i="34" s="1"/>
  <c r="P253" i="34" s="1"/>
  <c r="P254" i="34" s="1"/>
  <c r="P255" i="34" s="1"/>
  <c r="P256" i="34" s="1"/>
  <c r="P257" i="34" s="1"/>
  <c r="P258" i="34" s="1"/>
  <c r="P259" i="34" s="1"/>
  <c r="P260" i="34" s="1"/>
  <c r="P261" i="34" s="1"/>
  <c r="P262" i="34" s="1"/>
  <c r="P263" i="34" s="1"/>
  <c r="P264" i="34" s="1"/>
  <c r="P265" i="34" s="1"/>
  <c r="P266" i="34" s="1"/>
  <c r="P267" i="34" s="1"/>
  <c r="P268" i="34" s="1"/>
  <c r="P269" i="34" s="1"/>
  <c r="P270" i="34" s="1"/>
  <c r="P271" i="34" s="1"/>
  <c r="P272" i="34" s="1"/>
  <c r="P273" i="34" s="1"/>
  <c r="P274" i="34" s="1"/>
  <c r="P275" i="34" s="1"/>
  <c r="P276" i="34" s="1"/>
  <c r="P277" i="34" s="1"/>
  <c r="P278" i="34" s="1"/>
  <c r="P279" i="34" s="1"/>
  <c r="P280" i="34" s="1"/>
  <c r="P281" i="34" s="1"/>
  <c r="P282" i="34" s="1"/>
  <c r="P283" i="34" s="1"/>
  <c r="P284" i="34" s="1"/>
  <c r="P285" i="34" s="1"/>
  <c r="P286" i="34" s="1"/>
  <c r="P287" i="34" s="1"/>
  <c r="P288" i="34" s="1"/>
  <c r="P289" i="34" s="1"/>
  <c r="P290" i="34" s="1"/>
  <c r="P291" i="34" s="1"/>
  <c r="P292" i="34" s="1"/>
  <c r="P293" i="34" s="1"/>
  <c r="P294" i="34" s="1"/>
  <c r="P295" i="34" s="1"/>
  <c r="P296" i="34" s="1"/>
  <c r="P297" i="34" s="1"/>
  <c r="P298" i="34" s="1"/>
  <c r="P299" i="34" s="1"/>
  <c r="P300" i="34" s="1"/>
  <c r="P301" i="34" s="1"/>
  <c r="P302" i="34" s="1"/>
  <c r="P303" i="34" s="1"/>
  <c r="P304" i="34" s="1"/>
  <c r="P305" i="34" s="1"/>
  <c r="P306" i="34" s="1"/>
  <c r="P307" i="34" s="1"/>
  <c r="P308" i="34" s="1"/>
  <c r="P309" i="34" s="1"/>
  <c r="P310" i="34" s="1"/>
  <c r="P311" i="34" s="1"/>
  <c r="P312" i="34" s="1"/>
  <c r="P313" i="34" s="1"/>
  <c r="P314" i="34" s="1"/>
  <c r="P315" i="34" s="1"/>
  <c r="P316" i="34" s="1"/>
  <c r="P317" i="34" s="1"/>
  <c r="P318" i="34" s="1"/>
  <c r="P319" i="34" s="1"/>
  <c r="P320" i="34" s="1"/>
  <c r="P321" i="34" s="1"/>
  <c r="P322" i="34" s="1"/>
  <c r="P323" i="34" s="1"/>
  <c r="P324" i="34" s="1"/>
  <c r="P325" i="34" s="1"/>
  <c r="P326" i="34" s="1"/>
  <c r="P327" i="34" s="1"/>
  <c r="P328" i="34" s="1"/>
  <c r="P329" i="34" s="1"/>
  <c r="P330" i="34" s="1"/>
  <c r="P331" i="34" s="1"/>
  <c r="P332" i="34" s="1"/>
  <c r="P333" i="34" s="1"/>
  <c r="P334" i="34" s="1"/>
  <c r="P335" i="34" s="1"/>
  <c r="P336" i="34" s="1"/>
  <c r="P337" i="34" s="1"/>
  <c r="P338" i="34" s="1"/>
  <c r="P339" i="34" s="1"/>
  <c r="P340" i="34" s="1"/>
  <c r="P341" i="34" s="1"/>
  <c r="P342" i="34" s="1"/>
  <c r="P343" i="34" s="1"/>
  <c r="P344" i="34" s="1"/>
  <c r="P345" i="34" s="1"/>
  <c r="P346" i="34" s="1"/>
  <c r="P347" i="34" s="1"/>
  <c r="P348" i="34" s="1"/>
  <c r="P349" i="34" s="1"/>
  <c r="P350" i="34" s="1"/>
  <c r="P351" i="34" s="1"/>
  <c r="P352" i="34" s="1"/>
  <c r="P353" i="34" s="1"/>
  <c r="P354" i="34" s="1"/>
  <c r="P355" i="34" s="1"/>
  <c r="P356" i="34" s="1"/>
  <c r="P357" i="34" s="1"/>
  <c r="P358" i="34" s="1"/>
  <c r="P359" i="34" s="1"/>
  <c r="P360" i="34" s="1"/>
  <c r="P361" i="34" s="1"/>
  <c r="P362" i="34" s="1"/>
  <c r="P363" i="34" s="1"/>
  <c r="P364" i="34" s="1"/>
  <c r="P365" i="34" s="1"/>
  <c r="P366" i="34" s="1"/>
  <c r="P367" i="34" s="1"/>
  <c r="P368" i="34" s="1"/>
  <c r="P369" i="34" s="1"/>
  <c r="P370" i="34" s="1"/>
  <c r="P371" i="34" s="1"/>
  <c r="P372" i="34" s="1"/>
  <c r="P373" i="34" s="1"/>
  <c r="P374" i="34" s="1"/>
  <c r="P375" i="34" s="1"/>
  <c r="P376" i="34" s="1"/>
  <c r="P377" i="34" s="1"/>
  <c r="P378" i="34" s="1"/>
  <c r="P379" i="34" s="1"/>
  <c r="P380" i="34" s="1"/>
  <c r="P381" i="34" s="1"/>
  <c r="P382" i="34" s="1"/>
  <c r="P383" i="34" s="1"/>
  <c r="P384" i="34" s="1"/>
  <c r="P385" i="34" s="1"/>
  <c r="P386" i="34" s="1"/>
  <c r="P387" i="34" s="1"/>
  <c r="P388" i="34" s="1"/>
  <c r="P389" i="34" s="1"/>
  <c r="P390" i="34" s="1"/>
  <c r="P391" i="34" s="1"/>
  <c r="P392" i="34" s="1"/>
  <c r="P393" i="34" s="1"/>
  <c r="P394" i="34" s="1"/>
  <c r="P395" i="34" s="1"/>
  <c r="P396" i="34" s="1"/>
  <c r="P397" i="34" s="1"/>
  <c r="P398" i="34" s="1"/>
  <c r="P399" i="34" s="1"/>
  <c r="P400" i="34" s="1"/>
  <c r="P401" i="34" s="1"/>
  <c r="P402" i="34" s="1"/>
  <c r="P403" i="34" s="1"/>
  <c r="P404" i="34" s="1"/>
  <c r="P405" i="34" s="1"/>
  <c r="P406" i="34" s="1"/>
  <c r="P95" i="34"/>
  <c r="N95" i="34"/>
  <c r="N96" i="34" s="1"/>
  <c r="N97" i="34" s="1"/>
  <c r="P92" i="33"/>
  <c r="P93" i="33" s="1"/>
  <c r="P94" i="33" s="1"/>
  <c r="P95" i="33" s="1"/>
  <c r="P96" i="33" s="1"/>
  <c r="P97" i="33" s="1"/>
  <c r="P98" i="33" s="1"/>
  <c r="P99" i="33" s="1"/>
  <c r="P100" i="33" s="1"/>
  <c r="P101" i="33" s="1"/>
  <c r="P102" i="33" s="1"/>
  <c r="P103" i="33" s="1"/>
  <c r="P104" i="33" s="1"/>
  <c r="P105" i="33" s="1"/>
  <c r="P106" i="33" s="1"/>
  <c r="P107" i="33" s="1"/>
  <c r="P108" i="33" s="1"/>
  <c r="P109" i="33" s="1"/>
  <c r="P110" i="33" s="1"/>
  <c r="P111" i="33" s="1"/>
  <c r="P112" i="33" s="1"/>
  <c r="P113" i="33" s="1"/>
  <c r="P114" i="33" s="1"/>
  <c r="P115" i="33" s="1"/>
  <c r="P116" i="33" s="1"/>
  <c r="P117" i="33" s="1"/>
  <c r="P118" i="33" s="1"/>
  <c r="P119" i="33" s="1"/>
  <c r="P120" i="33" s="1"/>
  <c r="P121" i="33" s="1"/>
  <c r="P122" i="33" s="1"/>
  <c r="P123" i="33" s="1"/>
  <c r="P124" i="33" s="1"/>
  <c r="P125" i="33" s="1"/>
  <c r="P126" i="33" s="1"/>
  <c r="P127" i="33" s="1"/>
  <c r="P128" i="33" s="1"/>
  <c r="P129" i="33" s="1"/>
  <c r="P130" i="33" s="1"/>
  <c r="P131" i="33" s="1"/>
  <c r="P132" i="33" s="1"/>
  <c r="P133" i="33" s="1"/>
  <c r="P134" i="33" s="1"/>
  <c r="P135" i="33" s="1"/>
  <c r="P136" i="33" s="1"/>
  <c r="P137" i="33" s="1"/>
  <c r="P138" i="33" s="1"/>
  <c r="P139" i="33" s="1"/>
  <c r="P140" i="33" s="1"/>
  <c r="P141" i="33" s="1"/>
  <c r="P142" i="33" s="1"/>
  <c r="P143" i="33" s="1"/>
  <c r="P144" i="33" s="1"/>
  <c r="P145" i="33" s="1"/>
  <c r="P146" i="33" s="1"/>
  <c r="P147" i="33" s="1"/>
  <c r="P148" i="33" s="1"/>
  <c r="P149" i="33" s="1"/>
  <c r="P150" i="33" s="1"/>
  <c r="P151" i="33" s="1"/>
  <c r="P152" i="33" s="1"/>
  <c r="P153" i="33" s="1"/>
  <c r="P154" i="33" s="1"/>
  <c r="P155" i="33" s="1"/>
  <c r="P156" i="33" s="1"/>
  <c r="P157" i="33" s="1"/>
  <c r="P158" i="33" s="1"/>
  <c r="P159" i="33" s="1"/>
  <c r="P160" i="33" s="1"/>
  <c r="P161" i="33" s="1"/>
  <c r="P162" i="33" s="1"/>
  <c r="P163" i="33" s="1"/>
  <c r="P164" i="33" s="1"/>
  <c r="P165" i="33" s="1"/>
  <c r="P166" i="33" s="1"/>
  <c r="P167" i="33" s="1"/>
  <c r="P168" i="33" s="1"/>
  <c r="P169" i="33" s="1"/>
  <c r="P170" i="33" s="1"/>
  <c r="P171" i="33" s="1"/>
  <c r="P172" i="33" s="1"/>
  <c r="P173" i="33" s="1"/>
  <c r="P174" i="33" s="1"/>
  <c r="P175" i="33" s="1"/>
  <c r="P176" i="33" s="1"/>
  <c r="P177" i="33" s="1"/>
  <c r="P178" i="33" s="1"/>
  <c r="P179" i="33" s="1"/>
  <c r="P180" i="33" s="1"/>
  <c r="P181" i="33" s="1"/>
  <c r="P182" i="33" s="1"/>
  <c r="P183" i="33" s="1"/>
  <c r="P184" i="33" s="1"/>
  <c r="P185" i="33" s="1"/>
  <c r="P186" i="33" s="1"/>
  <c r="P187" i="33" s="1"/>
  <c r="P188" i="33" s="1"/>
  <c r="P189" i="33" s="1"/>
  <c r="P190" i="33" s="1"/>
  <c r="P191" i="33" s="1"/>
  <c r="P192" i="33" s="1"/>
  <c r="P193" i="33" s="1"/>
  <c r="P194" i="33" s="1"/>
  <c r="P195" i="33" s="1"/>
  <c r="P196" i="33" s="1"/>
  <c r="P197" i="33" s="1"/>
  <c r="P198" i="33" s="1"/>
  <c r="P199" i="33" s="1"/>
  <c r="P200" i="33" s="1"/>
  <c r="P201" i="33" s="1"/>
  <c r="P202" i="33" s="1"/>
  <c r="P203" i="33" s="1"/>
  <c r="P204" i="33" s="1"/>
  <c r="P205" i="33" s="1"/>
  <c r="P206" i="33" s="1"/>
  <c r="P207" i="33" s="1"/>
  <c r="P208" i="33" s="1"/>
  <c r="P209" i="33" s="1"/>
  <c r="P210" i="33" s="1"/>
  <c r="P211" i="33" s="1"/>
  <c r="P212" i="33" s="1"/>
  <c r="P213" i="33" s="1"/>
  <c r="P214" i="33" s="1"/>
  <c r="P215" i="33" s="1"/>
  <c r="P216" i="33" s="1"/>
  <c r="P217" i="33" s="1"/>
  <c r="P218" i="33" s="1"/>
  <c r="P219" i="33" s="1"/>
  <c r="P220" i="33" s="1"/>
  <c r="P221" i="33" s="1"/>
  <c r="P222" i="33" s="1"/>
  <c r="P223" i="33" s="1"/>
  <c r="P224" i="33" s="1"/>
  <c r="P225" i="33" s="1"/>
  <c r="P226" i="33" s="1"/>
  <c r="P227" i="33" s="1"/>
  <c r="P228" i="33" s="1"/>
  <c r="P229" i="33" s="1"/>
  <c r="P230" i="33" s="1"/>
  <c r="P231" i="33" s="1"/>
  <c r="P232" i="33" s="1"/>
  <c r="P233" i="33" s="1"/>
  <c r="P234" i="33" s="1"/>
  <c r="P235" i="33" s="1"/>
  <c r="P236" i="33" s="1"/>
  <c r="P237" i="33" s="1"/>
  <c r="P238" i="33" s="1"/>
  <c r="P239" i="33" s="1"/>
  <c r="P240" i="33" s="1"/>
  <c r="P241" i="33" s="1"/>
  <c r="P242" i="33" s="1"/>
  <c r="P243" i="33" s="1"/>
  <c r="P244" i="33" s="1"/>
  <c r="P245" i="33" s="1"/>
  <c r="P246" i="33" s="1"/>
  <c r="P247" i="33" s="1"/>
  <c r="P248" i="33" s="1"/>
  <c r="P249" i="33" s="1"/>
  <c r="P250" i="33" s="1"/>
  <c r="P251" i="33" s="1"/>
  <c r="P252" i="33" s="1"/>
  <c r="P253" i="33" s="1"/>
  <c r="P254" i="33" s="1"/>
  <c r="P255" i="33" s="1"/>
  <c r="P256" i="33" s="1"/>
  <c r="P257" i="33" s="1"/>
  <c r="P258" i="33" s="1"/>
  <c r="P259" i="33" s="1"/>
  <c r="P260" i="33" s="1"/>
  <c r="P261" i="33" s="1"/>
  <c r="P262" i="33" s="1"/>
  <c r="P263" i="33" s="1"/>
  <c r="P264" i="33" s="1"/>
  <c r="P265" i="33" s="1"/>
  <c r="P266" i="33" s="1"/>
  <c r="P267" i="33" s="1"/>
  <c r="P268" i="33" s="1"/>
  <c r="P269" i="33" s="1"/>
  <c r="P270" i="33" s="1"/>
  <c r="P271" i="33" s="1"/>
  <c r="P272" i="33" s="1"/>
  <c r="P273" i="33" s="1"/>
  <c r="P274" i="33" s="1"/>
  <c r="P275" i="33" s="1"/>
  <c r="P276" i="33" s="1"/>
  <c r="P277" i="33" s="1"/>
  <c r="P278" i="33" s="1"/>
  <c r="P279" i="33" s="1"/>
  <c r="P280" i="33" s="1"/>
  <c r="P281" i="33" s="1"/>
  <c r="P282" i="33" s="1"/>
  <c r="P283" i="33" s="1"/>
  <c r="P284" i="33" s="1"/>
  <c r="P285" i="33" s="1"/>
  <c r="P286" i="33" s="1"/>
  <c r="P287" i="33" s="1"/>
  <c r="P288" i="33" s="1"/>
  <c r="P289" i="33" s="1"/>
  <c r="P290" i="33" s="1"/>
  <c r="P291" i="33" s="1"/>
  <c r="P292" i="33" s="1"/>
  <c r="P293" i="33" s="1"/>
  <c r="P294" i="33" s="1"/>
  <c r="P295" i="33" s="1"/>
  <c r="P296" i="33" s="1"/>
  <c r="P297" i="33" s="1"/>
  <c r="P298" i="33" s="1"/>
  <c r="P299" i="33" s="1"/>
  <c r="P300" i="33" s="1"/>
  <c r="P301" i="33" s="1"/>
  <c r="P302" i="33" s="1"/>
  <c r="P303" i="33" s="1"/>
  <c r="P304" i="33" s="1"/>
  <c r="P305" i="33" s="1"/>
  <c r="P306" i="33" s="1"/>
  <c r="P307" i="33" s="1"/>
  <c r="P308" i="33" s="1"/>
  <c r="P309" i="33" s="1"/>
  <c r="P310" i="33" s="1"/>
  <c r="P311" i="33" s="1"/>
  <c r="P312" i="33" s="1"/>
  <c r="P313" i="33" s="1"/>
  <c r="P314" i="33" s="1"/>
  <c r="P315" i="33" s="1"/>
  <c r="P316" i="33" s="1"/>
  <c r="P317" i="33" s="1"/>
  <c r="P318" i="33" s="1"/>
  <c r="P319" i="33" s="1"/>
  <c r="P320" i="33" s="1"/>
  <c r="P321" i="33" s="1"/>
  <c r="P322" i="33" s="1"/>
  <c r="P323" i="33" s="1"/>
  <c r="P324" i="33" s="1"/>
  <c r="P325" i="33" s="1"/>
  <c r="P326" i="33" s="1"/>
  <c r="P327" i="33" s="1"/>
  <c r="P328" i="33" s="1"/>
  <c r="P329" i="33" s="1"/>
  <c r="P330" i="33" s="1"/>
  <c r="P331" i="33" s="1"/>
  <c r="P332" i="33" s="1"/>
  <c r="P333" i="33" s="1"/>
  <c r="P334" i="33" s="1"/>
  <c r="P335" i="33" s="1"/>
  <c r="P336" i="33" s="1"/>
  <c r="P337" i="33" s="1"/>
  <c r="P338" i="33" s="1"/>
  <c r="P339" i="33" s="1"/>
  <c r="P340" i="33" s="1"/>
  <c r="P341" i="33" s="1"/>
  <c r="P342" i="33" s="1"/>
  <c r="P343" i="33" s="1"/>
  <c r="P344" i="33" s="1"/>
  <c r="P345" i="33" s="1"/>
  <c r="P346" i="33" s="1"/>
  <c r="P347" i="33" s="1"/>
  <c r="P348" i="33" s="1"/>
  <c r="P349" i="33" s="1"/>
  <c r="P350" i="33" s="1"/>
  <c r="P351" i="33" s="1"/>
  <c r="P352" i="33" s="1"/>
  <c r="P353" i="33" s="1"/>
  <c r="P354" i="33" s="1"/>
  <c r="P355" i="33" s="1"/>
  <c r="P356" i="33" s="1"/>
  <c r="P357" i="33" s="1"/>
  <c r="P358" i="33" s="1"/>
  <c r="P359" i="33" s="1"/>
  <c r="P360" i="33" s="1"/>
  <c r="P361" i="33" s="1"/>
  <c r="P362" i="33" s="1"/>
  <c r="P363" i="33" s="1"/>
  <c r="P364" i="33" s="1"/>
  <c r="P365" i="33" s="1"/>
  <c r="P366" i="33" s="1"/>
  <c r="P367" i="33" s="1"/>
  <c r="P368" i="33" s="1"/>
  <c r="P369" i="33" s="1"/>
  <c r="P370" i="33" s="1"/>
  <c r="P371" i="33" s="1"/>
  <c r="P372" i="33" s="1"/>
  <c r="P373" i="33" s="1"/>
  <c r="P374" i="33" s="1"/>
  <c r="P375" i="33" s="1"/>
  <c r="P376" i="33" s="1"/>
  <c r="P377" i="33" s="1"/>
  <c r="P378" i="33" s="1"/>
  <c r="P379" i="33" s="1"/>
  <c r="P380" i="33" s="1"/>
  <c r="P381" i="33" s="1"/>
  <c r="P382" i="33" s="1"/>
  <c r="P383" i="33" s="1"/>
  <c r="P384" i="33" s="1"/>
  <c r="P385" i="33" s="1"/>
  <c r="P386" i="33" s="1"/>
  <c r="P387" i="33" s="1"/>
  <c r="P388" i="33" s="1"/>
  <c r="P389" i="33" s="1"/>
  <c r="P390" i="33" s="1"/>
  <c r="P391" i="33" s="1"/>
  <c r="P392" i="33" s="1"/>
  <c r="P393" i="33" s="1"/>
  <c r="N92" i="33"/>
  <c r="N93" i="33" s="1"/>
  <c r="N94" i="33" s="1"/>
  <c r="N95" i="33" s="1"/>
  <c r="N96" i="33" s="1"/>
  <c r="N97" i="33" s="1"/>
  <c r="N98" i="33" s="1"/>
  <c r="N99" i="33" s="1"/>
  <c r="N100" i="33" s="1"/>
  <c r="N101" i="33" s="1"/>
  <c r="N102" i="33" s="1"/>
  <c r="N103" i="33" s="1"/>
  <c r="N104" i="33" s="1"/>
  <c r="N105" i="33" s="1"/>
  <c r="N106" i="33" s="1"/>
  <c r="N107" i="33" s="1"/>
  <c r="N108" i="33" s="1"/>
  <c r="N109" i="33" s="1"/>
  <c r="N110" i="33" s="1"/>
  <c r="N111" i="33" s="1"/>
  <c r="N112" i="33" s="1"/>
  <c r="N113" i="33" s="1"/>
  <c r="N114" i="33" s="1"/>
  <c r="N115" i="33" s="1"/>
  <c r="N116" i="33" s="1"/>
  <c r="N117" i="33" s="1"/>
  <c r="N118" i="33" s="1"/>
  <c r="N119" i="33" s="1"/>
  <c r="N120" i="33" s="1"/>
  <c r="N121" i="33" s="1"/>
  <c r="N122" i="33" s="1"/>
  <c r="N123" i="33" s="1"/>
  <c r="N124" i="33" s="1"/>
  <c r="N125" i="33" s="1"/>
  <c r="N126" i="33" s="1"/>
  <c r="N127" i="33" s="1"/>
  <c r="N128" i="33" s="1"/>
  <c r="N129" i="33" s="1"/>
  <c r="N130" i="33" s="1"/>
  <c r="N131" i="33" s="1"/>
  <c r="N132" i="33" s="1"/>
  <c r="N133" i="33" s="1"/>
  <c r="N134" i="33" s="1"/>
  <c r="N135" i="33" s="1"/>
  <c r="N136" i="33" s="1"/>
  <c r="N137" i="33" s="1"/>
  <c r="N138" i="33" s="1"/>
  <c r="N139" i="33" s="1"/>
  <c r="N140" i="33" s="1"/>
  <c r="N141" i="33" s="1"/>
  <c r="N142" i="33" s="1"/>
  <c r="N143" i="33" s="1"/>
  <c r="N144" i="33" s="1"/>
  <c r="N145" i="33" s="1"/>
  <c r="N146" i="33" s="1"/>
  <c r="N147" i="33" s="1"/>
  <c r="N148" i="33" s="1"/>
  <c r="N149" i="33" s="1"/>
  <c r="N150" i="33" s="1"/>
  <c r="N151" i="33" s="1"/>
  <c r="N152" i="33" s="1"/>
  <c r="N153" i="33" s="1"/>
  <c r="N154" i="33" s="1"/>
  <c r="N155" i="33" s="1"/>
  <c r="N156" i="33" s="1"/>
  <c r="N157" i="33" s="1"/>
  <c r="N158" i="33" s="1"/>
  <c r="N159" i="33" s="1"/>
  <c r="N160" i="33" s="1"/>
  <c r="N161" i="33" s="1"/>
  <c r="N162" i="33" s="1"/>
  <c r="N163" i="33" s="1"/>
  <c r="N164" i="33" s="1"/>
  <c r="N165" i="33" s="1"/>
  <c r="N166" i="33" s="1"/>
  <c r="N167" i="33" s="1"/>
  <c r="N168" i="33" s="1"/>
  <c r="N169" i="33" s="1"/>
  <c r="N170" i="33" s="1"/>
  <c r="N171" i="33" s="1"/>
  <c r="N172" i="33" s="1"/>
  <c r="N173" i="33" s="1"/>
  <c r="N174" i="33" s="1"/>
  <c r="N175" i="33" s="1"/>
  <c r="N176" i="33" s="1"/>
  <c r="N177" i="33" s="1"/>
  <c r="N178" i="33" s="1"/>
  <c r="N179" i="33" s="1"/>
  <c r="N180" i="33" s="1"/>
  <c r="N181" i="33" s="1"/>
  <c r="N182" i="33" s="1"/>
  <c r="N183" i="33" s="1"/>
  <c r="N184" i="33" s="1"/>
  <c r="N185" i="33" s="1"/>
  <c r="N186" i="33" s="1"/>
  <c r="N187" i="33" s="1"/>
  <c r="N188" i="33" s="1"/>
  <c r="N189" i="33" s="1"/>
  <c r="N190" i="33" s="1"/>
  <c r="N191" i="33" s="1"/>
  <c r="N192" i="33" s="1"/>
  <c r="N193" i="33" s="1"/>
  <c r="N194" i="33" s="1"/>
  <c r="N195" i="33" s="1"/>
  <c r="N196" i="33" s="1"/>
  <c r="N197" i="33" s="1"/>
  <c r="N198" i="33" s="1"/>
  <c r="N199" i="33" s="1"/>
  <c r="N200" i="33" s="1"/>
  <c r="N201" i="33" s="1"/>
  <c r="N202" i="33" s="1"/>
  <c r="N203" i="33" s="1"/>
  <c r="N204" i="33" s="1"/>
  <c r="N205" i="33" s="1"/>
  <c r="N206" i="33" s="1"/>
  <c r="N207" i="33" s="1"/>
  <c r="N208" i="33" s="1"/>
  <c r="N209" i="33" s="1"/>
  <c r="N210" i="33" s="1"/>
  <c r="N211" i="33" s="1"/>
  <c r="N212" i="33" s="1"/>
  <c r="N213" i="33" s="1"/>
  <c r="N214" i="33" s="1"/>
  <c r="N215" i="33" s="1"/>
  <c r="N216" i="33" s="1"/>
  <c r="N217" i="33" s="1"/>
  <c r="N218" i="33" s="1"/>
  <c r="N219" i="33" s="1"/>
  <c r="N220" i="33" s="1"/>
  <c r="N221" i="33" s="1"/>
  <c r="N222" i="33" s="1"/>
  <c r="N223" i="33" s="1"/>
  <c r="N224" i="33" s="1"/>
  <c r="N225" i="33" s="1"/>
  <c r="N226" i="33" s="1"/>
  <c r="N227" i="33" s="1"/>
  <c r="N228" i="33" s="1"/>
  <c r="N229" i="33" s="1"/>
  <c r="N230" i="33" s="1"/>
  <c r="N231" i="33" s="1"/>
  <c r="N232" i="33" s="1"/>
  <c r="N233" i="33" s="1"/>
  <c r="N234" i="33" s="1"/>
  <c r="N235" i="33" s="1"/>
  <c r="N236" i="33" s="1"/>
  <c r="N237" i="33" s="1"/>
  <c r="N238" i="33" s="1"/>
  <c r="N239" i="33" s="1"/>
  <c r="N240" i="33" s="1"/>
  <c r="N241" i="33" s="1"/>
  <c r="N242" i="33" s="1"/>
  <c r="N243" i="33" s="1"/>
  <c r="N244" i="33" s="1"/>
  <c r="N245" i="33" s="1"/>
  <c r="N246" i="33" s="1"/>
  <c r="N247" i="33" s="1"/>
  <c r="N248" i="33" s="1"/>
  <c r="N249" i="33" s="1"/>
  <c r="N250" i="33" s="1"/>
  <c r="N251" i="33" s="1"/>
  <c r="N252" i="33" s="1"/>
  <c r="N253" i="33" s="1"/>
  <c r="N254" i="33" s="1"/>
  <c r="N255" i="33" s="1"/>
  <c r="N256" i="33" s="1"/>
  <c r="N257" i="33" s="1"/>
  <c r="N258" i="33" s="1"/>
  <c r="N259" i="33" s="1"/>
  <c r="N260" i="33" s="1"/>
  <c r="N261" i="33" s="1"/>
  <c r="N262" i="33" s="1"/>
  <c r="N263" i="33" s="1"/>
  <c r="N264" i="33" s="1"/>
  <c r="N265" i="33" s="1"/>
  <c r="N266" i="33" s="1"/>
  <c r="N267" i="33" s="1"/>
  <c r="N268" i="33" s="1"/>
  <c r="N269" i="33" s="1"/>
  <c r="N270" i="33" s="1"/>
  <c r="N271" i="33" s="1"/>
  <c r="N272" i="33" s="1"/>
  <c r="N273" i="33" s="1"/>
  <c r="N274" i="33" s="1"/>
  <c r="N275" i="33" s="1"/>
  <c r="N276" i="33" s="1"/>
  <c r="N277" i="33" s="1"/>
  <c r="N278" i="33" s="1"/>
  <c r="N279" i="33" s="1"/>
  <c r="N280" i="33" s="1"/>
  <c r="N281" i="33" s="1"/>
  <c r="N282" i="33" s="1"/>
  <c r="N283" i="33" s="1"/>
  <c r="N284" i="33" s="1"/>
  <c r="N285" i="33" s="1"/>
  <c r="N286" i="33" s="1"/>
  <c r="N287" i="33" s="1"/>
  <c r="N288" i="33" s="1"/>
  <c r="N289" i="33" s="1"/>
  <c r="N290" i="33" s="1"/>
  <c r="N291" i="33" s="1"/>
  <c r="N292" i="33" s="1"/>
  <c r="N293" i="33" s="1"/>
  <c r="N294" i="33" s="1"/>
  <c r="N295" i="33" s="1"/>
  <c r="N296" i="33" s="1"/>
  <c r="N297" i="33" s="1"/>
  <c r="N298" i="33" s="1"/>
  <c r="N299" i="33" s="1"/>
  <c r="N300" i="33" s="1"/>
  <c r="N301" i="33" s="1"/>
  <c r="N302" i="33" s="1"/>
  <c r="N303" i="33" s="1"/>
  <c r="N304" i="33" s="1"/>
  <c r="N305" i="33" s="1"/>
  <c r="N306" i="33" s="1"/>
  <c r="N307" i="33" s="1"/>
  <c r="N308" i="33" s="1"/>
  <c r="N309" i="33" s="1"/>
  <c r="N310" i="33" s="1"/>
  <c r="N311" i="33" s="1"/>
  <c r="N312" i="33" s="1"/>
  <c r="N313" i="33" s="1"/>
  <c r="N314" i="33" s="1"/>
  <c r="N315" i="33" s="1"/>
  <c r="N316" i="33" s="1"/>
  <c r="N317" i="33" s="1"/>
  <c r="N318" i="33" s="1"/>
  <c r="N319" i="33" s="1"/>
  <c r="N320" i="33" s="1"/>
  <c r="N321" i="33" s="1"/>
  <c r="N322" i="33" s="1"/>
  <c r="N323" i="33" s="1"/>
  <c r="N324" i="33" s="1"/>
  <c r="N325" i="33" s="1"/>
  <c r="N326" i="33" s="1"/>
  <c r="N327" i="33" s="1"/>
  <c r="N328" i="33" s="1"/>
  <c r="N329" i="33" s="1"/>
  <c r="N330" i="33" s="1"/>
  <c r="N331" i="33" s="1"/>
  <c r="N332" i="33" s="1"/>
  <c r="N333" i="33" s="1"/>
  <c r="N334" i="33" s="1"/>
  <c r="N335" i="33" s="1"/>
  <c r="N336" i="33" s="1"/>
  <c r="N337" i="33" s="1"/>
  <c r="N338" i="33" s="1"/>
  <c r="N339" i="33" s="1"/>
  <c r="N340" i="33" s="1"/>
  <c r="N341" i="33" s="1"/>
  <c r="N342" i="33" s="1"/>
  <c r="N343" i="33" s="1"/>
  <c r="N344" i="33" s="1"/>
  <c r="N345" i="33" s="1"/>
  <c r="N346" i="33" s="1"/>
  <c r="N347" i="33" s="1"/>
  <c r="N348" i="33" s="1"/>
  <c r="N349" i="33" s="1"/>
  <c r="N350" i="33" s="1"/>
  <c r="N351" i="33" s="1"/>
  <c r="N352" i="33" s="1"/>
  <c r="N353" i="33" s="1"/>
  <c r="N354" i="33" s="1"/>
  <c r="N355" i="33" s="1"/>
  <c r="N356" i="33" s="1"/>
  <c r="N357" i="33" s="1"/>
  <c r="N358" i="33" s="1"/>
  <c r="N359" i="33" s="1"/>
  <c r="N360" i="33" s="1"/>
  <c r="N361" i="33" s="1"/>
  <c r="N362" i="33" s="1"/>
  <c r="N363" i="33" s="1"/>
  <c r="N364" i="33" s="1"/>
  <c r="N365" i="33" s="1"/>
  <c r="N366" i="33" s="1"/>
  <c r="N367" i="33" s="1"/>
  <c r="N368" i="33" s="1"/>
  <c r="N369" i="33" s="1"/>
  <c r="N370" i="33" s="1"/>
  <c r="N371" i="33" s="1"/>
  <c r="N372" i="33" s="1"/>
  <c r="N373" i="33" s="1"/>
  <c r="N374" i="33" s="1"/>
  <c r="N375" i="33" s="1"/>
  <c r="N376" i="33" s="1"/>
  <c r="N377" i="33" s="1"/>
  <c r="N378" i="33" s="1"/>
  <c r="N379" i="33" s="1"/>
  <c r="N380" i="33" s="1"/>
  <c r="N381" i="33" s="1"/>
  <c r="N382" i="33" s="1"/>
  <c r="N383" i="33" s="1"/>
  <c r="N384" i="33" s="1"/>
  <c r="N385" i="33" s="1"/>
  <c r="N386" i="33" s="1"/>
  <c r="N387" i="33" s="1"/>
  <c r="N388" i="33" s="1"/>
  <c r="N389" i="33" s="1"/>
  <c r="N390" i="33" s="1"/>
  <c r="N391" i="33" s="1"/>
  <c r="N392" i="33" s="1"/>
  <c r="N393" i="33" s="1"/>
  <c r="P93" i="32"/>
  <c r="P94" i="32" s="1"/>
  <c r="P95" i="32" s="1"/>
  <c r="P96" i="32" s="1"/>
  <c r="P97" i="32" s="1"/>
  <c r="P98" i="32" s="1"/>
  <c r="P99" i="32" s="1"/>
  <c r="P100" i="32" s="1"/>
  <c r="P101" i="32" s="1"/>
  <c r="P102" i="32" s="1"/>
  <c r="P103" i="32" s="1"/>
  <c r="P104" i="32" s="1"/>
  <c r="P105" i="32" s="1"/>
  <c r="P106" i="32" s="1"/>
  <c r="P107" i="32" s="1"/>
  <c r="P108" i="32" s="1"/>
  <c r="P109" i="32" s="1"/>
  <c r="P110" i="32" s="1"/>
  <c r="P111" i="32" s="1"/>
  <c r="P112" i="32" s="1"/>
  <c r="P113" i="32" s="1"/>
  <c r="P114" i="32" s="1"/>
  <c r="P115" i="32" s="1"/>
  <c r="P116" i="32" s="1"/>
  <c r="P117" i="32" s="1"/>
  <c r="P118" i="32" s="1"/>
  <c r="P119" i="32" s="1"/>
  <c r="P120" i="32" s="1"/>
  <c r="P121" i="32" s="1"/>
  <c r="P122" i="32" s="1"/>
  <c r="P123" i="32" s="1"/>
  <c r="P124" i="32" s="1"/>
  <c r="P125" i="32" s="1"/>
  <c r="P126" i="32" s="1"/>
  <c r="P127" i="32" s="1"/>
  <c r="P128" i="32" s="1"/>
  <c r="P129" i="32" s="1"/>
  <c r="P130" i="32" s="1"/>
  <c r="P131" i="32" s="1"/>
  <c r="P132" i="32" s="1"/>
  <c r="P133" i="32" s="1"/>
  <c r="P134" i="32" s="1"/>
  <c r="P135" i="32" s="1"/>
  <c r="P136" i="32" s="1"/>
  <c r="P137" i="32" s="1"/>
  <c r="P138" i="32" s="1"/>
  <c r="P139" i="32" s="1"/>
  <c r="P140" i="32" s="1"/>
  <c r="P141" i="32" s="1"/>
  <c r="P142" i="32" s="1"/>
  <c r="P143" i="32" s="1"/>
  <c r="P144" i="32" s="1"/>
  <c r="P145" i="32" s="1"/>
  <c r="P146" i="32" s="1"/>
  <c r="P147" i="32" s="1"/>
  <c r="P148" i="32" s="1"/>
  <c r="P149" i="32" s="1"/>
  <c r="P150" i="32" s="1"/>
  <c r="P151" i="32" s="1"/>
  <c r="P152" i="32" s="1"/>
  <c r="P153" i="32" s="1"/>
  <c r="P154" i="32" s="1"/>
  <c r="P155" i="32" s="1"/>
  <c r="P156" i="32" s="1"/>
  <c r="P157" i="32" s="1"/>
  <c r="P158" i="32" s="1"/>
  <c r="P159" i="32" s="1"/>
  <c r="P160" i="32" s="1"/>
  <c r="P161" i="32" s="1"/>
  <c r="P162" i="32" s="1"/>
  <c r="P163" i="32" s="1"/>
  <c r="P164" i="32" s="1"/>
  <c r="P165" i="32" s="1"/>
  <c r="P166" i="32" s="1"/>
  <c r="P167" i="32" s="1"/>
  <c r="P168" i="32" s="1"/>
  <c r="P169" i="32" s="1"/>
  <c r="P170" i="32" s="1"/>
  <c r="P171" i="32" s="1"/>
  <c r="P172" i="32" s="1"/>
  <c r="P173" i="32" s="1"/>
  <c r="P174" i="32" s="1"/>
  <c r="P175" i="32" s="1"/>
  <c r="P176" i="32" s="1"/>
  <c r="P177" i="32" s="1"/>
  <c r="P178" i="32" s="1"/>
  <c r="P179" i="32" s="1"/>
  <c r="P180" i="32" s="1"/>
  <c r="P181" i="32" s="1"/>
  <c r="P182" i="32" s="1"/>
  <c r="P183" i="32" s="1"/>
  <c r="P184" i="32" s="1"/>
  <c r="P185" i="32" s="1"/>
  <c r="P186" i="32" s="1"/>
  <c r="P187" i="32" s="1"/>
  <c r="P188" i="32" s="1"/>
  <c r="P189" i="32" s="1"/>
  <c r="P190" i="32" s="1"/>
  <c r="P191" i="32" s="1"/>
  <c r="P192" i="32" s="1"/>
  <c r="P193" i="32" s="1"/>
  <c r="P194" i="32" s="1"/>
  <c r="P195" i="32" s="1"/>
  <c r="P196" i="32" s="1"/>
  <c r="P197" i="32" s="1"/>
  <c r="P198" i="32" s="1"/>
  <c r="P199" i="32" s="1"/>
  <c r="P200" i="32" s="1"/>
  <c r="P201" i="32" s="1"/>
  <c r="P202" i="32" s="1"/>
  <c r="P203" i="32" s="1"/>
  <c r="P204" i="32" s="1"/>
  <c r="P205" i="32" s="1"/>
  <c r="P206" i="32" s="1"/>
  <c r="P207" i="32" s="1"/>
  <c r="P208" i="32" s="1"/>
  <c r="P209" i="32" s="1"/>
  <c r="P210" i="32" s="1"/>
  <c r="P211" i="32" s="1"/>
  <c r="P212" i="32" s="1"/>
  <c r="P213" i="32" s="1"/>
  <c r="P214" i="32" s="1"/>
  <c r="P215" i="32" s="1"/>
  <c r="P216" i="32" s="1"/>
  <c r="P217" i="32" s="1"/>
  <c r="P218" i="32" s="1"/>
  <c r="P219" i="32" s="1"/>
  <c r="P220" i="32" s="1"/>
  <c r="P221" i="32" s="1"/>
  <c r="P222" i="32" s="1"/>
  <c r="P223" i="32" s="1"/>
  <c r="P224" i="32" s="1"/>
  <c r="P225" i="32" s="1"/>
  <c r="P226" i="32" s="1"/>
  <c r="P227" i="32" s="1"/>
  <c r="P228" i="32" s="1"/>
  <c r="P229" i="32" s="1"/>
  <c r="P230" i="32" s="1"/>
  <c r="P231" i="32" s="1"/>
  <c r="P232" i="32" s="1"/>
  <c r="P233" i="32" s="1"/>
  <c r="P234" i="32" s="1"/>
  <c r="P235" i="32" s="1"/>
  <c r="P236" i="32" s="1"/>
  <c r="P237" i="32" s="1"/>
  <c r="P238" i="32" s="1"/>
  <c r="P239" i="32" s="1"/>
  <c r="P240" i="32" s="1"/>
  <c r="P241" i="32" s="1"/>
  <c r="P242" i="32" s="1"/>
  <c r="P243" i="32" s="1"/>
  <c r="P244" i="32" s="1"/>
  <c r="P245" i="32" s="1"/>
  <c r="P246" i="32" s="1"/>
  <c r="P247" i="32" s="1"/>
  <c r="P248" i="32" s="1"/>
  <c r="P249" i="32" s="1"/>
  <c r="P250" i="32" s="1"/>
  <c r="P251" i="32" s="1"/>
  <c r="P252" i="32" s="1"/>
  <c r="P253" i="32" s="1"/>
  <c r="P254" i="32" s="1"/>
  <c r="P255" i="32" s="1"/>
  <c r="P256" i="32" s="1"/>
  <c r="P257" i="32" s="1"/>
  <c r="P258" i="32" s="1"/>
  <c r="P259" i="32" s="1"/>
  <c r="P260" i="32" s="1"/>
  <c r="P261" i="32" s="1"/>
  <c r="P262" i="32" s="1"/>
  <c r="P263" i="32" s="1"/>
  <c r="P264" i="32" s="1"/>
  <c r="P265" i="32" s="1"/>
  <c r="P266" i="32" s="1"/>
  <c r="P267" i="32" s="1"/>
  <c r="P268" i="32" s="1"/>
  <c r="P269" i="32" s="1"/>
  <c r="P270" i="32" s="1"/>
  <c r="P271" i="32" s="1"/>
  <c r="P272" i="32" s="1"/>
  <c r="P273" i="32" s="1"/>
  <c r="P274" i="32" s="1"/>
  <c r="P275" i="32" s="1"/>
  <c r="P276" i="32" s="1"/>
  <c r="P277" i="32" s="1"/>
  <c r="P278" i="32" s="1"/>
  <c r="P279" i="32" s="1"/>
  <c r="P280" i="32" s="1"/>
  <c r="P281" i="32" s="1"/>
  <c r="P282" i="32" s="1"/>
  <c r="P283" i="32" s="1"/>
  <c r="P284" i="32" s="1"/>
  <c r="P285" i="32" s="1"/>
  <c r="P286" i="32" s="1"/>
  <c r="P287" i="32" s="1"/>
  <c r="P288" i="32" s="1"/>
  <c r="P289" i="32" s="1"/>
  <c r="P290" i="32" s="1"/>
  <c r="P291" i="32" s="1"/>
  <c r="P292" i="32" s="1"/>
  <c r="P293" i="32" s="1"/>
  <c r="P294" i="32" s="1"/>
  <c r="P295" i="32" s="1"/>
  <c r="P296" i="32" s="1"/>
  <c r="P297" i="32" s="1"/>
  <c r="P298" i="32" s="1"/>
  <c r="P299" i="32" s="1"/>
  <c r="P300" i="32" s="1"/>
  <c r="P301" i="32" s="1"/>
  <c r="P302" i="32" s="1"/>
  <c r="P303" i="32" s="1"/>
  <c r="P304" i="32" s="1"/>
  <c r="P305" i="32" s="1"/>
  <c r="P306" i="32" s="1"/>
  <c r="P307" i="32" s="1"/>
  <c r="P308" i="32" s="1"/>
  <c r="P309" i="32" s="1"/>
  <c r="P310" i="32" s="1"/>
  <c r="P311" i="32" s="1"/>
  <c r="P312" i="32" s="1"/>
  <c r="P313" i="32" s="1"/>
  <c r="P314" i="32" s="1"/>
  <c r="P315" i="32" s="1"/>
  <c r="P316" i="32" s="1"/>
  <c r="P317" i="32" s="1"/>
  <c r="P318" i="32" s="1"/>
  <c r="P319" i="32" s="1"/>
  <c r="P320" i="32" s="1"/>
  <c r="P321" i="32" s="1"/>
  <c r="P322" i="32" s="1"/>
  <c r="P323" i="32" s="1"/>
  <c r="P324" i="32" s="1"/>
  <c r="P325" i="32" s="1"/>
  <c r="P326" i="32" s="1"/>
  <c r="P327" i="32" s="1"/>
  <c r="P328" i="32" s="1"/>
  <c r="P329" i="32" s="1"/>
  <c r="P330" i="32" s="1"/>
  <c r="P331" i="32" s="1"/>
  <c r="P332" i="32" s="1"/>
  <c r="P333" i="32" s="1"/>
  <c r="P334" i="32" s="1"/>
  <c r="P335" i="32" s="1"/>
  <c r="P336" i="32" s="1"/>
  <c r="P337" i="32" s="1"/>
  <c r="P338" i="32" s="1"/>
  <c r="P339" i="32" s="1"/>
  <c r="P340" i="32" s="1"/>
  <c r="P341" i="32" s="1"/>
  <c r="P342" i="32" s="1"/>
  <c r="P343" i="32" s="1"/>
  <c r="P344" i="32" s="1"/>
  <c r="P345" i="32" s="1"/>
  <c r="P346" i="32" s="1"/>
  <c r="P347" i="32" s="1"/>
  <c r="P348" i="32" s="1"/>
  <c r="P349" i="32" s="1"/>
  <c r="P350" i="32" s="1"/>
  <c r="P351" i="32" s="1"/>
  <c r="P352" i="32" s="1"/>
  <c r="P353" i="32" s="1"/>
  <c r="P354" i="32" s="1"/>
  <c r="P355" i="32" s="1"/>
  <c r="P356" i="32" s="1"/>
  <c r="P357" i="32" s="1"/>
  <c r="P358" i="32" s="1"/>
  <c r="P359" i="32" s="1"/>
  <c r="P360" i="32" s="1"/>
  <c r="P361" i="32" s="1"/>
  <c r="P362" i="32" s="1"/>
  <c r="P363" i="32" s="1"/>
  <c r="P364" i="32" s="1"/>
  <c r="P365" i="32" s="1"/>
  <c r="P366" i="32" s="1"/>
  <c r="P367" i="32" s="1"/>
  <c r="P368" i="32" s="1"/>
  <c r="P369" i="32" s="1"/>
  <c r="P370" i="32" s="1"/>
  <c r="P371" i="32" s="1"/>
  <c r="P372" i="32" s="1"/>
  <c r="P373" i="32" s="1"/>
  <c r="P374" i="32" s="1"/>
  <c r="P375" i="32" s="1"/>
  <c r="P376" i="32" s="1"/>
  <c r="P377" i="32" s="1"/>
  <c r="P378" i="32" s="1"/>
  <c r="P379" i="32" s="1"/>
  <c r="P380" i="32" s="1"/>
  <c r="P381" i="32" s="1"/>
  <c r="P382" i="32" s="1"/>
  <c r="P383" i="32" s="1"/>
  <c r="P384" i="32" s="1"/>
  <c r="P385" i="32" s="1"/>
  <c r="P386" i="32" s="1"/>
  <c r="P387" i="32" s="1"/>
  <c r="P388" i="32" s="1"/>
  <c r="P389" i="32" s="1"/>
  <c r="P390" i="32" s="1"/>
  <c r="P391" i="32" s="1"/>
  <c r="P392" i="32" s="1"/>
  <c r="P393" i="32" s="1"/>
  <c r="P394" i="32" s="1"/>
  <c r="P395" i="32" s="1"/>
  <c r="P396" i="32" s="1"/>
  <c r="P397" i="32" s="1"/>
  <c r="P398" i="32" s="1"/>
  <c r="P399" i="32" s="1"/>
  <c r="P400" i="32" s="1"/>
  <c r="P401" i="32" s="1"/>
  <c r="P402" i="32" s="1"/>
  <c r="P403" i="32" s="1"/>
  <c r="P404" i="32" s="1"/>
  <c r="P405" i="32" s="1"/>
  <c r="P406" i="32" s="1"/>
  <c r="P407" i="32" s="1"/>
  <c r="P408" i="32" s="1"/>
  <c r="P409" i="32" s="1"/>
  <c r="P410" i="32" s="1"/>
  <c r="P411" i="32" s="1"/>
  <c r="P412" i="32" s="1"/>
  <c r="P413" i="32" s="1"/>
  <c r="P414" i="32" s="1"/>
  <c r="P415" i="32" s="1"/>
  <c r="P416" i="32" s="1"/>
  <c r="P417" i="32" s="1"/>
  <c r="P418" i="32" s="1"/>
  <c r="P92" i="32"/>
  <c r="N92" i="32"/>
  <c r="N93" i="32" s="1"/>
  <c r="N94" i="32" s="1"/>
  <c r="N95" i="32" s="1"/>
  <c r="N96" i="32" s="1"/>
  <c r="N97" i="32" s="1"/>
  <c r="N98" i="32" s="1"/>
  <c r="N99" i="32" s="1"/>
  <c r="N100" i="32" s="1"/>
  <c r="N101" i="32" s="1"/>
  <c r="N102" i="32" s="1"/>
  <c r="N103" i="32" s="1"/>
  <c r="N104" i="32" s="1"/>
  <c r="N105" i="32" s="1"/>
  <c r="N106" i="32" s="1"/>
  <c r="N107" i="32" s="1"/>
  <c r="N108" i="32" s="1"/>
  <c r="N109" i="32" s="1"/>
  <c r="N110" i="32" s="1"/>
  <c r="N111" i="32" s="1"/>
  <c r="N112" i="32" s="1"/>
  <c r="N113" i="32" s="1"/>
  <c r="N114" i="32" s="1"/>
  <c r="N115" i="32" s="1"/>
  <c r="N116" i="32" s="1"/>
  <c r="N117" i="32" s="1"/>
  <c r="N118" i="32" s="1"/>
  <c r="N119" i="32" s="1"/>
  <c r="N120" i="32" s="1"/>
  <c r="N121" i="32" s="1"/>
  <c r="N122" i="32" s="1"/>
  <c r="N123" i="32" s="1"/>
  <c r="N124" i="32" s="1"/>
  <c r="N125" i="32" s="1"/>
  <c r="N126" i="32" s="1"/>
  <c r="N127" i="32" s="1"/>
  <c r="N128" i="32" s="1"/>
  <c r="N129" i="32" s="1"/>
  <c r="N130" i="32" s="1"/>
  <c r="N131" i="32" s="1"/>
  <c r="N132" i="32" s="1"/>
  <c r="N133" i="32" s="1"/>
  <c r="N134" i="32" s="1"/>
  <c r="N135" i="32" s="1"/>
  <c r="N136" i="32" s="1"/>
  <c r="N137" i="32" s="1"/>
  <c r="N138" i="32" s="1"/>
  <c r="N139" i="32" s="1"/>
  <c r="N140" i="32" s="1"/>
  <c r="N141" i="32" s="1"/>
  <c r="N142" i="32" s="1"/>
  <c r="N143" i="32" s="1"/>
  <c r="N144" i="32" s="1"/>
  <c r="N145" i="32" s="1"/>
  <c r="N146" i="32" s="1"/>
  <c r="N147" i="32" s="1"/>
  <c r="N148" i="32" s="1"/>
  <c r="N149" i="32" s="1"/>
  <c r="N150" i="32" s="1"/>
  <c r="N151" i="32" s="1"/>
  <c r="N152" i="32" s="1"/>
  <c r="N153" i="32" s="1"/>
  <c r="N154" i="32" s="1"/>
  <c r="N155" i="32" s="1"/>
  <c r="N156" i="32" s="1"/>
  <c r="N157" i="32" s="1"/>
  <c r="N158" i="32" s="1"/>
  <c r="N159" i="32" s="1"/>
  <c r="N160" i="32" s="1"/>
  <c r="N161" i="32" s="1"/>
  <c r="N162" i="32" s="1"/>
  <c r="N163" i="32" s="1"/>
  <c r="N164" i="32" s="1"/>
  <c r="N165" i="32" s="1"/>
  <c r="N166" i="32" s="1"/>
  <c r="N167" i="32" s="1"/>
  <c r="N168" i="32" s="1"/>
  <c r="N169" i="32" s="1"/>
  <c r="N170" i="32" s="1"/>
  <c r="N171" i="32" s="1"/>
  <c r="N172" i="32" s="1"/>
  <c r="N173" i="32" s="1"/>
  <c r="N174" i="32" s="1"/>
  <c r="N175" i="32" s="1"/>
  <c r="N176" i="32" s="1"/>
  <c r="N177" i="32" s="1"/>
  <c r="N178" i="32" s="1"/>
  <c r="N179" i="32" s="1"/>
  <c r="N180" i="32" s="1"/>
  <c r="N181" i="32" s="1"/>
  <c r="N182" i="32" s="1"/>
  <c r="N183" i="32" s="1"/>
  <c r="N184" i="32" s="1"/>
  <c r="N185" i="32" s="1"/>
  <c r="N186" i="32" s="1"/>
  <c r="N187" i="32" s="1"/>
  <c r="N188" i="32" s="1"/>
  <c r="N189" i="32" s="1"/>
  <c r="N190" i="32" s="1"/>
  <c r="N191" i="32" s="1"/>
  <c r="N192" i="32" s="1"/>
  <c r="N193" i="32" s="1"/>
  <c r="N194" i="32" s="1"/>
  <c r="N195" i="32" s="1"/>
  <c r="N196" i="32" s="1"/>
  <c r="N197" i="32" s="1"/>
  <c r="N198" i="32" s="1"/>
  <c r="N199" i="32" s="1"/>
  <c r="N200" i="32" s="1"/>
  <c r="N201" i="32" s="1"/>
  <c r="N202" i="32" s="1"/>
  <c r="N203" i="32" s="1"/>
  <c r="N204" i="32" s="1"/>
  <c r="N205" i="32" s="1"/>
  <c r="N206" i="32" s="1"/>
  <c r="N207" i="32" s="1"/>
  <c r="N208" i="32" s="1"/>
  <c r="N209" i="32" s="1"/>
  <c r="N210" i="32" s="1"/>
  <c r="N211" i="32" s="1"/>
  <c r="N212" i="32" s="1"/>
  <c r="N213" i="32" s="1"/>
  <c r="N214" i="32" s="1"/>
  <c r="N215" i="32" s="1"/>
  <c r="N216" i="32" s="1"/>
  <c r="N217" i="32" s="1"/>
  <c r="N218" i="32" s="1"/>
  <c r="N219" i="32" s="1"/>
  <c r="N220" i="32" s="1"/>
  <c r="N221" i="32" s="1"/>
  <c r="N222" i="32" s="1"/>
  <c r="N223" i="32" s="1"/>
  <c r="N224" i="32" s="1"/>
  <c r="N225" i="32" s="1"/>
  <c r="N226" i="32" s="1"/>
  <c r="N227" i="32" s="1"/>
  <c r="N228" i="32" s="1"/>
  <c r="N229" i="32" s="1"/>
  <c r="N230" i="32" s="1"/>
  <c r="N231" i="32" s="1"/>
  <c r="N232" i="32" s="1"/>
  <c r="N233" i="32" s="1"/>
  <c r="N234" i="32" s="1"/>
  <c r="N235" i="32" s="1"/>
  <c r="N236" i="32" s="1"/>
  <c r="N237" i="32" s="1"/>
  <c r="N238" i="32" s="1"/>
  <c r="N239" i="32" s="1"/>
  <c r="N240" i="32" s="1"/>
  <c r="N241" i="32" s="1"/>
  <c r="N242" i="32" s="1"/>
  <c r="N243" i="32" s="1"/>
  <c r="N244" i="32" s="1"/>
  <c r="N245" i="32" s="1"/>
  <c r="N246" i="32" s="1"/>
  <c r="N247" i="32" s="1"/>
  <c r="N248" i="32" s="1"/>
  <c r="N249" i="32" s="1"/>
  <c r="N250" i="32" s="1"/>
  <c r="N251" i="32" s="1"/>
  <c r="N252" i="32" s="1"/>
  <c r="N253" i="32" s="1"/>
  <c r="N254" i="32" s="1"/>
  <c r="N255" i="32" s="1"/>
  <c r="N256" i="32" s="1"/>
  <c r="N257" i="32" s="1"/>
  <c r="N258" i="32" s="1"/>
  <c r="N259" i="32" s="1"/>
  <c r="N260" i="32" s="1"/>
  <c r="N261" i="32" s="1"/>
  <c r="N262" i="32" s="1"/>
  <c r="N263" i="32" s="1"/>
  <c r="N264" i="32" s="1"/>
  <c r="N265" i="32" s="1"/>
  <c r="N266" i="32" s="1"/>
  <c r="N267" i="32" s="1"/>
  <c r="N268" i="32" s="1"/>
  <c r="N269" i="32" s="1"/>
  <c r="N270" i="32" s="1"/>
  <c r="N271" i="32" s="1"/>
  <c r="N272" i="32" s="1"/>
  <c r="N273" i="32" s="1"/>
  <c r="N274" i="32" s="1"/>
  <c r="N275" i="32" s="1"/>
  <c r="N276" i="32" s="1"/>
  <c r="N277" i="32" s="1"/>
  <c r="N278" i="32" s="1"/>
  <c r="N279" i="32" s="1"/>
  <c r="N280" i="32" s="1"/>
  <c r="N281" i="32" s="1"/>
  <c r="N282" i="32" s="1"/>
  <c r="N283" i="32" s="1"/>
  <c r="N284" i="32" s="1"/>
  <c r="N285" i="32" s="1"/>
  <c r="N286" i="32" s="1"/>
  <c r="N287" i="32" s="1"/>
  <c r="N288" i="32" s="1"/>
  <c r="N289" i="32" s="1"/>
  <c r="N290" i="32" s="1"/>
  <c r="N291" i="32" s="1"/>
  <c r="N292" i="32" s="1"/>
  <c r="N293" i="32" s="1"/>
  <c r="N294" i="32" s="1"/>
  <c r="N295" i="32" s="1"/>
  <c r="N296" i="32" s="1"/>
  <c r="N297" i="32" s="1"/>
  <c r="N298" i="32" s="1"/>
  <c r="N299" i="32" s="1"/>
  <c r="N300" i="32" s="1"/>
  <c r="N301" i="32" s="1"/>
  <c r="N302" i="32" s="1"/>
  <c r="N303" i="32" s="1"/>
  <c r="N304" i="32" s="1"/>
  <c r="N305" i="32" s="1"/>
  <c r="N306" i="32" s="1"/>
  <c r="N307" i="32" s="1"/>
  <c r="N308" i="32" s="1"/>
  <c r="N309" i="32" s="1"/>
  <c r="N310" i="32" s="1"/>
  <c r="N311" i="32" s="1"/>
  <c r="N312" i="32" s="1"/>
  <c r="N313" i="32" s="1"/>
  <c r="N314" i="32" s="1"/>
  <c r="N315" i="32" s="1"/>
  <c r="N316" i="32" s="1"/>
  <c r="N317" i="32" s="1"/>
  <c r="N318" i="32" s="1"/>
  <c r="N319" i="32" s="1"/>
  <c r="N320" i="32" s="1"/>
  <c r="N321" i="32" s="1"/>
  <c r="N322" i="32" s="1"/>
  <c r="N323" i="32" s="1"/>
  <c r="N324" i="32" s="1"/>
  <c r="N325" i="32" s="1"/>
  <c r="N326" i="32" s="1"/>
  <c r="N327" i="32" s="1"/>
  <c r="N328" i="32" s="1"/>
  <c r="N329" i="32" s="1"/>
  <c r="N330" i="32" s="1"/>
  <c r="N331" i="32" s="1"/>
  <c r="N332" i="32" s="1"/>
  <c r="N333" i="32" s="1"/>
  <c r="N334" i="32" s="1"/>
  <c r="N335" i="32" s="1"/>
  <c r="N336" i="32" s="1"/>
  <c r="N337" i="32" s="1"/>
  <c r="N338" i="32" s="1"/>
  <c r="N339" i="32" s="1"/>
  <c r="N340" i="32" s="1"/>
  <c r="N341" i="32" s="1"/>
  <c r="N342" i="32" s="1"/>
  <c r="N343" i="32" s="1"/>
  <c r="N344" i="32" s="1"/>
  <c r="N345" i="32" s="1"/>
  <c r="N346" i="32" s="1"/>
  <c r="N347" i="32" s="1"/>
  <c r="N348" i="32" s="1"/>
  <c r="N349" i="32" s="1"/>
  <c r="N350" i="32" s="1"/>
  <c r="N351" i="32" s="1"/>
  <c r="N352" i="32" s="1"/>
  <c r="N353" i="32" s="1"/>
  <c r="N354" i="32" s="1"/>
  <c r="N355" i="32" s="1"/>
  <c r="N356" i="32" s="1"/>
  <c r="N357" i="32" s="1"/>
  <c r="N358" i="32" s="1"/>
  <c r="N359" i="32" s="1"/>
  <c r="N360" i="32" s="1"/>
  <c r="N361" i="32" s="1"/>
  <c r="N362" i="32" s="1"/>
  <c r="N363" i="32" s="1"/>
  <c r="N364" i="32" s="1"/>
  <c r="N365" i="32" s="1"/>
  <c r="N366" i="32" s="1"/>
  <c r="N367" i="32" s="1"/>
  <c r="N368" i="32" s="1"/>
  <c r="N369" i="32" s="1"/>
  <c r="N370" i="32" s="1"/>
  <c r="N371" i="32" s="1"/>
  <c r="N372" i="32" s="1"/>
  <c r="N373" i="32" s="1"/>
  <c r="N374" i="32" s="1"/>
  <c r="N375" i="32" s="1"/>
  <c r="N376" i="32" s="1"/>
  <c r="N377" i="32" s="1"/>
  <c r="N378" i="32" s="1"/>
  <c r="N379" i="32" s="1"/>
  <c r="N380" i="32" s="1"/>
  <c r="N381" i="32" s="1"/>
  <c r="N382" i="32" s="1"/>
  <c r="N383" i="32" s="1"/>
  <c r="N384" i="32" s="1"/>
  <c r="N385" i="32" s="1"/>
  <c r="N386" i="32" s="1"/>
  <c r="N387" i="32" s="1"/>
  <c r="N388" i="32" s="1"/>
  <c r="N389" i="32" s="1"/>
  <c r="N390" i="32" s="1"/>
  <c r="N391" i="32" s="1"/>
  <c r="N392" i="32" s="1"/>
  <c r="N393" i="32" s="1"/>
  <c r="N394" i="32" s="1"/>
  <c r="N395" i="32" s="1"/>
  <c r="N396" i="32" s="1"/>
  <c r="N397" i="32" s="1"/>
  <c r="N398" i="32" s="1"/>
  <c r="N399" i="32" s="1"/>
  <c r="N400" i="32" s="1"/>
  <c r="N401" i="32" s="1"/>
  <c r="N402" i="32" s="1"/>
  <c r="N403" i="32" s="1"/>
  <c r="N404" i="32" s="1"/>
  <c r="N405" i="32" s="1"/>
  <c r="N406" i="32" s="1"/>
  <c r="N407" i="32" s="1"/>
  <c r="N408" i="32" s="1"/>
  <c r="N409" i="32" s="1"/>
  <c r="N410" i="32" s="1"/>
  <c r="N411" i="32" s="1"/>
  <c r="N412" i="32" s="1"/>
  <c r="N413" i="32" s="1"/>
  <c r="N414" i="32" s="1"/>
  <c r="N415" i="32" s="1"/>
  <c r="N416" i="32" s="1"/>
  <c r="N417" i="32" s="1"/>
  <c r="N418" i="32" s="1"/>
  <c r="P91" i="32"/>
  <c r="N91" i="32"/>
  <c r="P88" i="31"/>
  <c r="P89" i="31" s="1"/>
  <c r="P90" i="31" s="1"/>
  <c r="P91" i="31" s="1"/>
  <c r="P92" i="31" s="1"/>
  <c r="P93" i="31" s="1"/>
  <c r="P94" i="31" s="1"/>
  <c r="P95" i="31" s="1"/>
  <c r="P96" i="31" s="1"/>
  <c r="P97" i="31" s="1"/>
  <c r="P98" i="31" s="1"/>
  <c r="P99" i="31" s="1"/>
  <c r="P100" i="31" s="1"/>
  <c r="P101" i="31" s="1"/>
  <c r="P102" i="31" s="1"/>
  <c r="P103" i="31" s="1"/>
  <c r="P104" i="31" s="1"/>
  <c r="P105" i="31" s="1"/>
  <c r="P106" i="31" s="1"/>
  <c r="P107" i="31" s="1"/>
  <c r="P108" i="31" s="1"/>
  <c r="P109" i="31" s="1"/>
  <c r="P110" i="31" s="1"/>
  <c r="P111" i="31" s="1"/>
  <c r="P112" i="31" s="1"/>
  <c r="P113" i="31" s="1"/>
  <c r="P114" i="31" s="1"/>
  <c r="P115" i="31" s="1"/>
  <c r="P116" i="31" s="1"/>
  <c r="P117" i="31" s="1"/>
  <c r="P118" i="31" s="1"/>
  <c r="P119" i="31" s="1"/>
  <c r="P120" i="31" s="1"/>
  <c r="P121" i="31" s="1"/>
  <c r="P122" i="31" s="1"/>
  <c r="P123" i="31" s="1"/>
  <c r="P124" i="31" s="1"/>
  <c r="P125" i="31" s="1"/>
  <c r="P126" i="31" s="1"/>
  <c r="P127" i="31" s="1"/>
  <c r="P128" i="31" s="1"/>
  <c r="P129" i="31" s="1"/>
  <c r="P130" i="31" s="1"/>
  <c r="P131" i="31" s="1"/>
  <c r="P132" i="31" s="1"/>
  <c r="P133" i="31" s="1"/>
  <c r="P134" i="31" s="1"/>
  <c r="P135" i="31" s="1"/>
  <c r="P136" i="31" s="1"/>
  <c r="P137" i="31" s="1"/>
  <c r="P138" i="31" s="1"/>
  <c r="P139" i="31" s="1"/>
  <c r="P140" i="31" s="1"/>
  <c r="P141" i="31" s="1"/>
  <c r="P142" i="31" s="1"/>
  <c r="P143" i="31" s="1"/>
  <c r="P144" i="31" s="1"/>
  <c r="P145" i="31" s="1"/>
  <c r="P146" i="31" s="1"/>
  <c r="P147" i="31" s="1"/>
  <c r="P148" i="31" s="1"/>
  <c r="P149" i="31" s="1"/>
  <c r="P150" i="31" s="1"/>
  <c r="P151" i="31" s="1"/>
  <c r="P152" i="31" s="1"/>
  <c r="P153" i="31" s="1"/>
  <c r="P154" i="31" s="1"/>
  <c r="P155" i="31" s="1"/>
  <c r="P156" i="31" s="1"/>
  <c r="P157" i="31" s="1"/>
  <c r="P158" i="31" s="1"/>
  <c r="P159" i="31" s="1"/>
  <c r="P160" i="31" s="1"/>
  <c r="P161" i="31" s="1"/>
  <c r="P162" i="31" s="1"/>
  <c r="P163" i="31" s="1"/>
  <c r="P164" i="31" s="1"/>
  <c r="P165" i="31" s="1"/>
  <c r="P166" i="31" s="1"/>
  <c r="P167" i="31" s="1"/>
  <c r="P168" i="31" s="1"/>
  <c r="P169" i="31" s="1"/>
  <c r="P170" i="31" s="1"/>
  <c r="P171" i="31" s="1"/>
  <c r="P172" i="31" s="1"/>
  <c r="P173" i="31" s="1"/>
  <c r="P174" i="31" s="1"/>
  <c r="P175" i="31" s="1"/>
  <c r="P176" i="31" s="1"/>
  <c r="P177" i="31" s="1"/>
  <c r="P178" i="31" s="1"/>
  <c r="P179" i="31" s="1"/>
  <c r="P180" i="31" s="1"/>
  <c r="P181" i="31" s="1"/>
  <c r="P182" i="31" s="1"/>
  <c r="P183" i="31" s="1"/>
  <c r="P184" i="31" s="1"/>
  <c r="P185" i="31" s="1"/>
  <c r="P186" i="31" s="1"/>
  <c r="P187" i="31" s="1"/>
  <c r="P188" i="31" s="1"/>
  <c r="P189" i="31" s="1"/>
  <c r="P190" i="31" s="1"/>
  <c r="P191" i="31" s="1"/>
  <c r="P192" i="31" s="1"/>
  <c r="P193" i="31" s="1"/>
  <c r="P194" i="31" s="1"/>
  <c r="P195" i="31" s="1"/>
  <c r="P196" i="31" s="1"/>
  <c r="P197" i="31" s="1"/>
  <c r="P198" i="31" s="1"/>
  <c r="P199" i="31" s="1"/>
  <c r="P200" i="31" s="1"/>
  <c r="P201" i="31" s="1"/>
  <c r="P202" i="31" s="1"/>
  <c r="P203" i="31" s="1"/>
  <c r="P204" i="31" s="1"/>
  <c r="P205" i="31" s="1"/>
  <c r="P206" i="31" s="1"/>
  <c r="P207" i="31" s="1"/>
  <c r="P208" i="31" s="1"/>
  <c r="P209" i="31" s="1"/>
  <c r="P210" i="31" s="1"/>
  <c r="P211" i="31" s="1"/>
  <c r="P212" i="31" s="1"/>
  <c r="P213" i="31" s="1"/>
  <c r="P214" i="31" s="1"/>
  <c r="P215" i="31" s="1"/>
  <c r="P216" i="31" s="1"/>
  <c r="P217" i="31" s="1"/>
  <c r="P218" i="31" s="1"/>
  <c r="P219" i="31" s="1"/>
  <c r="P220" i="31" s="1"/>
  <c r="P221" i="31" s="1"/>
  <c r="P222" i="31" s="1"/>
  <c r="P223" i="31" s="1"/>
  <c r="P224" i="31" s="1"/>
  <c r="P225" i="31" s="1"/>
  <c r="P226" i="31" s="1"/>
  <c r="P227" i="31" s="1"/>
  <c r="P228" i="31" s="1"/>
  <c r="P229" i="31" s="1"/>
  <c r="P230" i="31" s="1"/>
  <c r="P231" i="31" s="1"/>
  <c r="P232" i="31" s="1"/>
  <c r="P233" i="31" s="1"/>
  <c r="P234" i="31" s="1"/>
  <c r="P235" i="31" s="1"/>
  <c r="P236" i="31" s="1"/>
  <c r="P237" i="31" s="1"/>
  <c r="P238" i="31" s="1"/>
  <c r="P239" i="31" s="1"/>
  <c r="P240" i="31" s="1"/>
  <c r="P241" i="31" s="1"/>
  <c r="P242" i="31" s="1"/>
  <c r="P243" i="31" s="1"/>
  <c r="P244" i="31" s="1"/>
  <c r="P245" i="31" s="1"/>
  <c r="P246" i="31" s="1"/>
  <c r="P247" i="31" s="1"/>
  <c r="P248" i="31" s="1"/>
  <c r="P249" i="31" s="1"/>
  <c r="P250" i="31" s="1"/>
  <c r="P251" i="31" s="1"/>
  <c r="P252" i="31" s="1"/>
  <c r="P253" i="31" s="1"/>
  <c r="P254" i="31" s="1"/>
  <c r="P255" i="31" s="1"/>
  <c r="P256" i="31" s="1"/>
  <c r="P257" i="31" s="1"/>
  <c r="P258" i="31" s="1"/>
  <c r="P259" i="31" s="1"/>
  <c r="P260" i="31" s="1"/>
  <c r="P261" i="31" s="1"/>
  <c r="P262" i="31" s="1"/>
  <c r="P263" i="31" s="1"/>
  <c r="P264" i="31" s="1"/>
  <c r="P265" i="31" s="1"/>
  <c r="P266" i="31" s="1"/>
  <c r="P267" i="31" s="1"/>
  <c r="P268" i="31" s="1"/>
  <c r="P269" i="31" s="1"/>
  <c r="P270" i="31" s="1"/>
  <c r="P271" i="31" s="1"/>
  <c r="P272" i="31" s="1"/>
  <c r="P273" i="31" s="1"/>
  <c r="P274" i="31" s="1"/>
  <c r="P275" i="31" s="1"/>
  <c r="P276" i="31" s="1"/>
  <c r="P277" i="31" s="1"/>
  <c r="P278" i="31" s="1"/>
  <c r="P279" i="31" s="1"/>
  <c r="P280" i="31" s="1"/>
  <c r="P281" i="31" s="1"/>
  <c r="P282" i="31" s="1"/>
  <c r="P283" i="31" s="1"/>
  <c r="P284" i="31" s="1"/>
  <c r="P285" i="31" s="1"/>
  <c r="P286" i="31" s="1"/>
  <c r="P287" i="31" s="1"/>
  <c r="P288" i="31" s="1"/>
  <c r="P289" i="31" s="1"/>
  <c r="P290" i="31" s="1"/>
  <c r="P291" i="31" s="1"/>
  <c r="P292" i="31" s="1"/>
  <c r="P293" i="31" s="1"/>
  <c r="P294" i="31" s="1"/>
  <c r="P295" i="31" s="1"/>
  <c r="P296" i="31" s="1"/>
  <c r="P297" i="31" s="1"/>
  <c r="P298" i="31" s="1"/>
  <c r="P299" i="31" s="1"/>
  <c r="P300" i="31" s="1"/>
  <c r="P301" i="31" s="1"/>
  <c r="P302" i="31" s="1"/>
  <c r="P303" i="31" s="1"/>
  <c r="P304" i="31" s="1"/>
  <c r="P305" i="31" s="1"/>
  <c r="P306" i="31" s="1"/>
  <c r="P307" i="31" s="1"/>
  <c r="P308" i="31" s="1"/>
  <c r="P309" i="31" s="1"/>
  <c r="P310" i="31" s="1"/>
  <c r="P311" i="31" s="1"/>
  <c r="P312" i="31" s="1"/>
  <c r="P313" i="31" s="1"/>
  <c r="P314" i="31" s="1"/>
  <c r="P315" i="31" s="1"/>
  <c r="P316" i="31" s="1"/>
  <c r="P317" i="31" s="1"/>
  <c r="P318" i="31" s="1"/>
  <c r="P319" i="31" s="1"/>
  <c r="P320" i="31" s="1"/>
  <c r="P321" i="31" s="1"/>
  <c r="P322" i="31" s="1"/>
  <c r="P323" i="31" s="1"/>
  <c r="P324" i="31" s="1"/>
  <c r="P325" i="31" s="1"/>
  <c r="P326" i="31" s="1"/>
  <c r="P327" i="31" s="1"/>
  <c r="P328" i="31" s="1"/>
  <c r="P329" i="31" s="1"/>
  <c r="P330" i="31" s="1"/>
  <c r="P331" i="31" s="1"/>
  <c r="P332" i="31" s="1"/>
  <c r="P333" i="31" s="1"/>
  <c r="P334" i="31" s="1"/>
  <c r="P335" i="31" s="1"/>
  <c r="P336" i="31" s="1"/>
  <c r="P337" i="31" s="1"/>
  <c r="P338" i="31" s="1"/>
  <c r="P339" i="31" s="1"/>
  <c r="P340" i="31" s="1"/>
  <c r="P341" i="31" s="1"/>
  <c r="P342" i="31" s="1"/>
  <c r="P343" i="31" s="1"/>
  <c r="P344" i="31" s="1"/>
  <c r="P345" i="31" s="1"/>
  <c r="P346" i="31" s="1"/>
  <c r="P347" i="31" s="1"/>
  <c r="P348" i="31" s="1"/>
  <c r="P349" i="31" s="1"/>
  <c r="P350" i="31" s="1"/>
  <c r="P351" i="31" s="1"/>
  <c r="P352" i="31" s="1"/>
  <c r="P353" i="31" s="1"/>
  <c r="P354" i="31" s="1"/>
  <c r="P355" i="31" s="1"/>
  <c r="P356" i="31" s="1"/>
  <c r="P357" i="31" s="1"/>
  <c r="P358" i="31" s="1"/>
  <c r="P359" i="31" s="1"/>
  <c r="P360" i="31" s="1"/>
  <c r="P361" i="31" s="1"/>
  <c r="P362" i="31" s="1"/>
  <c r="P363" i="31" s="1"/>
  <c r="P364" i="31" s="1"/>
  <c r="P365" i="31" s="1"/>
  <c r="P366" i="31" s="1"/>
  <c r="P367" i="31" s="1"/>
  <c r="P368" i="31" s="1"/>
  <c r="P369" i="31" s="1"/>
  <c r="P370" i="31" s="1"/>
  <c r="P371" i="31" s="1"/>
  <c r="P372" i="31" s="1"/>
  <c r="P373" i="31" s="1"/>
  <c r="P374" i="31" s="1"/>
  <c r="P375" i="31" s="1"/>
  <c r="P376" i="31" s="1"/>
  <c r="P377" i="31" s="1"/>
  <c r="P378" i="31" s="1"/>
  <c r="P379" i="31" s="1"/>
  <c r="P380" i="31" s="1"/>
  <c r="P381" i="31" s="1"/>
  <c r="P382" i="31" s="1"/>
  <c r="P383" i="31" s="1"/>
  <c r="P384" i="31" s="1"/>
  <c r="P385" i="31" s="1"/>
  <c r="P386" i="31" s="1"/>
  <c r="P387" i="31" s="1"/>
  <c r="P388" i="31" s="1"/>
  <c r="P389" i="31" s="1"/>
  <c r="P390" i="31" s="1"/>
  <c r="P391" i="31" s="1"/>
  <c r="P392" i="31" s="1"/>
  <c r="P393" i="31" s="1"/>
  <c r="P394" i="31" s="1"/>
  <c r="P395" i="31" s="1"/>
  <c r="P396" i="31" s="1"/>
  <c r="P397" i="31" s="1"/>
  <c r="P398" i="31" s="1"/>
  <c r="P399" i="31" s="1"/>
  <c r="P400" i="31" s="1"/>
  <c r="P401" i="31" s="1"/>
  <c r="P402" i="31" s="1"/>
  <c r="P403" i="31" s="1"/>
  <c r="P404" i="31" s="1"/>
  <c r="P405" i="31" s="1"/>
  <c r="P406" i="31" s="1"/>
  <c r="N88" i="31"/>
  <c r="N89" i="31" s="1"/>
  <c r="N90" i="31" s="1"/>
  <c r="N91" i="31" s="1"/>
  <c r="N92" i="31" s="1"/>
  <c r="N93" i="31" s="1"/>
  <c r="N94" i="31" s="1"/>
  <c r="N95" i="31" s="1"/>
  <c r="N96" i="31" s="1"/>
  <c r="N97" i="31" s="1"/>
  <c r="N98" i="31" s="1"/>
  <c r="N99" i="31" s="1"/>
  <c r="N100" i="31" s="1"/>
  <c r="N101" i="31" s="1"/>
  <c r="N102" i="31" s="1"/>
  <c r="N103" i="31" s="1"/>
  <c r="N104" i="31" s="1"/>
  <c r="N105" i="31" s="1"/>
  <c r="N106" i="31" s="1"/>
  <c r="N107" i="31" s="1"/>
  <c r="N108" i="31" s="1"/>
  <c r="N109" i="31" s="1"/>
  <c r="N110" i="31" s="1"/>
  <c r="N111" i="31" s="1"/>
  <c r="N112" i="31" s="1"/>
  <c r="N113" i="31" s="1"/>
  <c r="N114" i="31" s="1"/>
  <c r="N115" i="31" s="1"/>
  <c r="N116" i="31" s="1"/>
  <c r="N117" i="31" s="1"/>
  <c r="N118" i="31" s="1"/>
  <c r="N119" i="31" s="1"/>
  <c r="N120" i="31" s="1"/>
  <c r="N121" i="31" s="1"/>
  <c r="N122" i="31" s="1"/>
  <c r="N123" i="31" s="1"/>
  <c r="N124" i="31" s="1"/>
  <c r="N125" i="31" s="1"/>
  <c r="N126" i="31" s="1"/>
  <c r="N127" i="31" s="1"/>
  <c r="N128" i="31" s="1"/>
  <c r="N129" i="31" s="1"/>
  <c r="N130" i="31" s="1"/>
  <c r="N131" i="31" s="1"/>
  <c r="N132" i="31" s="1"/>
  <c r="N133" i="31" s="1"/>
  <c r="N134" i="31" s="1"/>
  <c r="N135" i="31" s="1"/>
  <c r="N136" i="31" s="1"/>
  <c r="N137" i="31" s="1"/>
  <c r="N138" i="31" s="1"/>
  <c r="N139" i="31" s="1"/>
  <c r="N140" i="31" s="1"/>
  <c r="N141" i="31" s="1"/>
  <c r="N142" i="31" s="1"/>
  <c r="N143" i="31" s="1"/>
  <c r="N144" i="31" s="1"/>
  <c r="N145" i="31" s="1"/>
  <c r="N146" i="31" s="1"/>
  <c r="N147" i="31" s="1"/>
  <c r="N148" i="31" s="1"/>
  <c r="N149" i="31" s="1"/>
  <c r="N150" i="31" s="1"/>
  <c r="N151" i="31" s="1"/>
  <c r="N152" i="31" s="1"/>
  <c r="N153" i="31" s="1"/>
  <c r="N154" i="31" s="1"/>
  <c r="N155" i="31" s="1"/>
  <c r="N156" i="31" s="1"/>
  <c r="N157" i="31" s="1"/>
  <c r="N158" i="31" s="1"/>
  <c r="N159" i="31" s="1"/>
  <c r="N160" i="31" s="1"/>
  <c r="N161" i="31" s="1"/>
  <c r="N162" i="31" s="1"/>
  <c r="N163" i="31" s="1"/>
  <c r="N164" i="31" s="1"/>
  <c r="N165" i="31" s="1"/>
  <c r="N166" i="31" s="1"/>
  <c r="N167" i="31" s="1"/>
  <c r="N168" i="31" s="1"/>
  <c r="N169" i="31" s="1"/>
  <c r="N170" i="31" s="1"/>
  <c r="N171" i="31" s="1"/>
  <c r="N172" i="31" s="1"/>
  <c r="N173" i="31" s="1"/>
  <c r="N174" i="31" s="1"/>
  <c r="N175" i="31" s="1"/>
  <c r="N176" i="31" s="1"/>
  <c r="N177" i="31" s="1"/>
  <c r="N178" i="31" s="1"/>
  <c r="N179" i="31" s="1"/>
  <c r="N180" i="31" s="1"/>
  <c r="N181" i="31" s="1"/>
  <c r="N182" i="31" s="1"/>
  <c r="N183" i="31" s="1"/>
  <c r="N184" i="31" s="1"/>
  <c r="N185" i="31" s="1"/>
  <c r="N186" i="31" s="1"/>
  <c r="N187" i="31" s="1"/>
  <c r="N188" i="31" s="1"/>
  <c r="N189" i="31" s="1"/>
  <c r="N190" i="31" s="1"/>
  <c r="N191" i="31" s="1"/>
  <c r="N192" i="31" s="1"/>
  <c r="N193" i="31" s="1"/>
  <c r="N194" i="31" s="1"/>
  <c r="N195" i="31" s="1"/>
  <c r="N196" i="31" s="1"/>
  <c r="N197" i="31" s="1"/>
  <c r="N198" i="31" s="1"/>
  <c r="N199" i="31" s="1"/>
  <c r="N200" i="31" s="1"/>
  <c r="N201" i="31" s="1"/>
  <c r="N202" i="31" s="1"/>
  <c r="N203" i="31" s="1"/>
  <c r="N204" i="31" s="1"/>
  <c r="N205" i="31" s="1"/>
  <c r="N206" i="31" s="1"/>
  <c r="N207" i="31" s="1"/>
  <c r="N208" i="31" s="1"/>
  <c r="N209" i="31" s="1"/>
  <c r="N210" i="31" s="1"/>
  <c r="N211" i="31" s="1"/>
  <c r="N212" i="31" s="1"/>
  <c r="N213" i="31" s="1"/>
  <c r="N214" i="31" s="1"/>
  <c r="N215" i="31" s="1"/>
  <c r="N216" i="31" s="1"/>
  <c r="N217" i="31" s="1"/>
  <c r="N218" i="31" s="1"/>
  <c r="N219" i="31" s="1"/>
  <c r="N220" i="31" s="1"/>
  <c r="N221" i="31" s="1"/>
  <c r="N222" i="31" s="1"/>
  <c r="N223" i="31" s="1"/>
  <c r="N224" i="31" s="1"/>
  <c r="N225" i="31" s="1"/>
  <c r="N226" i="31" s="1"/>
  <c r="N227" i="31" s="1"/>
  <c r="N228" i="31" s="1"/>
  <c r="N229" i="31" s="1"/>
  <c r="N230" i="31" s="1"/>
  <c r="N231" i="31" s="1"/>
  <c r="N232" i="31" s="1"/>
  <c r="N233" i="31" s="1"/>
  <c r="N234" i="31" s="1"/>
  <c r="N235" i="31" s="1"/>
  <c r="N236" i="31" s="1"/>
  <c r="N237" i="31" s="1"/>
  <c r="N238" i="31" s="1"/>
  <c r="N239" i="31" s="1"/>
  <c r="N240" i="31" s="1"/>
  <c r="N241" i="31" s="1"/>
  <c r="N242" i="31" s="1"/>
  <c r="N243" i="31" s="1"/>
  <c r="N244" i="31" s="1"/>
  <c r="N245" i="31" s="1"/>
  <c r="N246" i="31" s="1"/>
  <c r="N247" i="31" s="1"/>
  <c r="N248" i="31" s="1"/>
  <c r="N249" i="31" s="1"/>
  <c r="N250" i="31" s="1"/>
  <c r="N251" i="31" s="1"/>
  <c r="N252" i="31" s="1"/>
  <c r="N253" i="31" s="1"/>
  <c r="N254" i="31" s="1"/>
  <c r="N255" i="31" s="1"/>
  <c r="N256" i="31" s="1"/>
  <c r="N257" i="31" s="1"/>
  <c r="N258" i="31" s="1"/>
  <c r="N259" i="31" s="1"/>
  <c r="N260" i="31" s="1"/>
  <c r="N261" i="31" s="1"/>
  <c r="N262" i="31" s="1"/>
  <c r="N263" i="31" s="1"/>
  <c r="N264" i="31" s="1"/>
  <c r="N265" i="31" s="1"/>
  <c r="N266" i="31" s="1"/>
  <c r="N267" i="31" s="1"/>
  <c r="N268" i="31" s="1"/>
  <c r="N269" i="31" s="1"/>
  <c r="N270" i="31" s="1"/>
  <c r="N271" i="31" s="1"/>
  <c r="N272" i="31" s="1"/>
  <c r="N273" i="31" s="1"/>
  <c r="N274" i="31" s="1"/>
  <c r="N275" i="31" s="1"/>
  <c r="N276" i="31" s="1"/>
  <c r="N277" i="31" s="1"/>
  <c r="N278" i="31" s="1"/>
  <c r="N279" i="31" s="1"/>
  <c r="N280" i="31" s="1"/>
  <c r="N281" i="31" s="1"/>
  <c r="N282" i="31" s="1"/>
  <c r="N283" i="31" s="1"/>
  <c r="N284" i="31" s="1"/>
  <c r="N285" i="31" s="1"/>
  <c r="N286" i="31" s="1"/>
  <c r="N287" i="31" s="1"/>
  <c r="N288" i="31" s="1"/>
  <c r="N289" i="31" s="1"/>
  <c r="N290" i="31" s="1"/>
  <c r="N291" i="31" s="1"/>
  <c r="N292" i="31" s="1"/>
  <c r="N293" i="31" s="1"/>
  <c r="N294" i="31" s="1"/>
  <c r="N295" i="31" s="1"/>
  <c r="N296" i="31" s="1"/>
  <c r="N297" i="31" s="1"/>
  <c r="N298" i="31" s="1"/>
  <c r="N299" i="31" s="1"/>
  <c r="N300" i="31" s="1"/>
  <c r="N301" i="31" s="1"/>
  <c r="N302" i="31" s="1"/>
  <c r="N303" i="31" s="1"/>
  <c r="N304" i="31" s="1"/>
  <c r="N305" i="31" s="1"/>
  <c r="N306" i="31" s="1"/>
  <c r="N307" i="31" s="1"/>
  <c r="N308" i="31" s="1"/>
  <c r="N309" i="31" s="1"/>
  <c r="N310" i="31" s="1"/>
  <c r="N311" i="31" s="1"/>
  <c r="N312" i="31" s="1"/>
  <c r="N313" i="31" s="1"/>
  <c r="N314" i="31" s="1"/>
  <c r="N315" i="31" s="1"/>
  <c r="N316" i="31" s="1"/>
  <c r="N317" i="31" s="1"/>
  <c r="N318" i="31" s="1"/>
  <c r="N319" i="31" s="1"/>
  <c r="N320" i="31" s="1"/>
  <c r="N321" i="31" s="1"/>
  <c r="N322" i="31" s="1"/>
  <c r="N323" i="31" s="1"/>
  <c r="N324" i="31" s="1"/>
  <c r="N325" i="31" s="1"/>
  <c r="N326" i="31" s="1"/>
  <c r="N327" i="31" s="1"/>
  <c r="N328" i="31" s="1"/>
  <c r="N329" i="31" s="1"/>
  <c r="N330" i="31" s="1"/>
  <c r="N331" i="31" s="1"/>
  <c r="N332" i="31" s="1"/>
  <c r="N333" i="31" s="1"/>
  <c r="N334" i="31" s="1"/>
  <c r="N335" i="31" s="1"/>
  <c r="N336" i="31" s="1"/>
  <c r="N337" i="31" s="1"/>
  <c r="N338" i="31" s="1"/>
  <c r="N339" i="31" s="1"/>
  <c r="N340" i="31" s="1"/>
  <c r="N341" i="31" s="1"/>
  <c r="N342" i="31" s="1"/>
  <c r="N343" i="31" s="1"/>
  <c r="N344" i="31" s="1"/>
  <c r="N345" i="31" s="1"/>
  <c r="N346" i="31" s="1"/>
  <c r="N347" i="31" s="1"/>
  <c r="N348" i="31" s="1"/>
  <c r="N349" i="31" s="1"/>
  <c r="N350" i="31" s="1"/>
  <c r="N351" i="31" s="1"/>
  <c r="N352" i="31" s="1"/>
  <c r="N353" i="31" s="1"/>
  <c r="N354" i="31" s="1"/>
  <c r="N355" i="31" s="1"/>
  <c r="N356" i="31" s="1"/>
  <c r="N357" i="31" s="1"/>
  <c r="N358" i="31" s="1"/>
  <c r="N359" i="31" s="1"/>
  <c r="N360" i="31" s="1"/>
  <c r="N361" i="31" s="1"/>
  <c r="N362" i="31" s="1"/>
  <c r="N363" i="31" s="1"/>
  <c r="N364" i="31" s="1"/>
  <c r="N365" i="31" s="1"/>
  <c r="N366" i="31" s="1"/>
  <c r="N367" i="31" s="1"/>
  <c r="N368" i="31" s="1"/>
  <c r="N369" i="31" s="1"/>
  <c r="N370" i="31" s="1"/>
  <c r="N371" i="31" s="1"/>
  <c r="N372" i="31" s="1"/>
  <c r="N373" i="31" s="1"/>
  <c r="N374" i="31" s="1"/>
  <c r="N375" i="31" s="1"/>
  <c r="N376" i="31" s="1"/>
  <c r="N377" i="31" s="1"/>
  <c r="N378" i="31" s="1"/>
  <c r="N379" i="31" s="1"/>
  <c r="N380" i="31" s="1"/>
  <c r="N381" i="31" s="1"/>
  <c r="N382" i="31" s="1"/>
  <c r="N383" i="31" s="1"/>
  <c r="N384" i="31" s="1"/>
  <c r="N385" i="31" s="1"/>
  <c r="N386" i="31" s="1"/>
  <c r="N387" i="31" s="1"/>
  <c r="N388" i="31" s="1"/>
  <c r="N389" i="31" s="1"/>
  <c r="N390" i="31" s="1"/>
  <c r="N391" i="31" s="1"/>
  <c r="N392" i="31" s="1"/>
  <c r="N393" i="31" s="1"/>
  <c r="N394" i="31" s="1"/>
  <c r="N395" i="31" s="1"/>
  <c r="N396" i="31" s="1"/>
  <c r="N397" i="31" s="1"/>
  <c r="N398" i="31" s="1"/>
  <c r="N399" i="31" s="1"/>
  <c r="N400" i="31" s="1"/>
  <c r="N401" i="31" s="1"/>
  <c r="N402" i="31" s="1"/>
  <c r="N403" i="31" s="1"/>
  <c r="N404" i="31" s="1"/>
  <c r="N405" i="31" s="1"/>
  <c r="N406" i="31" s="1"/>
  <c r="P91" i="30"/>
  <c r="P92" i="30" s="1"/>
  <c r="P93" i="30" s="1"/>
  <c r="P94" i="30" s="1"/>
  <c r="P95" i="30" s="1"/>
  <c r="P96" i="30" s="1"/>
  <c r="P97" i="30" s="1"/>
  <c r="P98" i="30" s="1"/>
  <c r="P99" i="30" s="1"/>
  <c r="P100" i="30" s="1"/>
  <c r="P101" i="30" s="1"/>
  <c r="P102" i="30" s="1"/>
  <c r="P103" i="30" s="1"/>
  <c r="P104" i="30" s="1"/>
  <c r="P105" i="30" s="1"/>
  <c r="P106" i="30" s="1"/>
  <c r="P107" i="30" s="1"/>
  <c r="P108" i="30" s="1"/>
  <c r="P109" i="30" s="1"/>
  <c r="P110" i="30" s="1"/>
  <c r="P111" i="30" s="1"/>
  <c r="P112" i="30" s="1"/>
  <c r="P113" i="30" s="1"/>
  <c r="P114" i="30" s="1"/>
  <c r="P115" i="30" s="1"/>
  <c r="P116" i="30" s="1"/>
  <c r="P117" i="30" s="1"/>
  <c r="P118" i="30" s="1"/>
  <c r="P119" i="30" s="1"/>
  <c r="P120" i="30" s="1"/>
  <c r="P121" i="30" s="1"/>
  <c r="P122" i="30" s="1"/>
  <c r="P123" i="30" s="1"/>
  <c r="P124" i="30" s="1"/>
  <c r="P125" i="30" s="1"/>
  <c r="P126" i="30" s="1"/>
  <c r="P127" i="30" s="1"/>
  <c r="P128" i="30" s="1"/>
  <c r="P129" i="30" s="1"/>
  <c r="P130" i="30" s="1"/>
  <c r="P131" i="30" s="1"/>
  <c r="P132" i="30" s="1"/>
  <c r="P133" i="30" s="1"/>
  <c r="P134" i="30" s="1"/>
  <c r="P135" i="30" s="1"/>
  <c r="P136" i="30" s="1"/>
  <c r="P137" i="30" s="1"/>
  <c r="P138" i="30" s="1"/>
  <c r="P139" i="30" s="1"/>
  <c r="P140" i="30" s="1"/>
  <c r="P141" i="30" s="1"/>
  <c r="P142" i="30" s="1"/>
  <c r="P143" i="30" s="1"/>
  <c r="P144" i="30" s="1"/>
  <c r="P145" i="30" s="1"/>
  <c r="P146" i="30" s="1"/>
  <c r="P147" i="30" s="1"/>
  <c r="P148" i="30" s="1"/>
  <c r="P149" i="30" s="1"/>
  <c r="P150" i="30" s="1"/>
  <c r="P151" i="30" s="1"/>
  <c r="P152" i="30" s="1"/>
  <c r="P153" i="30" s="1"/>
  <c r="P154" i="30" s="1"/>
  <c r="P155" i="30" s="1"/>
  <c r="P156" i="30" s="1"/>
  <c r="P157" i="30" s="1"/>
  <c r="P158" i="30" s="1"/>
  <c r="P159" i="30" s="1"/>
  <c r="P160" i="30" s="1"/>
  <c r="P161" i="30" s="1"/>
  <c r="P162" i="30" s="1"/>
  <c r="P163" i="30" s="1"/>
  <c r="P164" i="30" s="1"/>
  <c r="P165" i="30" s="1"/>
  <c r="P166" i="30" s="1"/>
  <c r="P167" i="30" s="1"/>
  <c r="P168" i="30" s="1"/>
  <c r="P169" i="30" s="1"/>
  <c r="P170" i="30" s="1"/>
  <c r="P171" i="30" s="1"/>
  <c r="P172" i="30" s="1"/>
  <c r="P173" i="30" s="1"/>
  <c r="P174" i="30" s="1"/>
  <c r="P175" i="30" s="1"/>
  <c r="P176" i="30" s="1"/>
  <c r="P177" i="30" s="1"/>
  <c r="P178" i="30" s="1"/>
  <c r="P179" i="30" s="1"/>
  <c r="P180" i="30" s="1"/>
  <c r="P181" i="30" s="1"/>
  <c r="P182" i="30" s="1"/>
  <c r="P183" i="30" s="1"/>
  <c r="P184" i="30" s="1"/>
  <c r="P185" i="30" s="1"/>
  <c r="P186" i="30" s="1"/>
  <c r="P187" i="30" s="1"/>
  <c r="P188" i="30" s="1"/>
  <c r="P189" i="30" s="1"/>
  <c r="P190" i="30" s="1"/>
  <c r="P191" i="30" s="1"/>
  <c r="P192" i="30" s="1"/>
  <c r="P193" i="30" s="1"/>
  <c r="P194" i="30" s="1"/>
  <c r="P195" i="30" s="1"/>
  <c r="P196" i="30" s="1"/>
  <c r="P197" i="30" s="1"/>
  <c r="P198" i="30" s="1"/>
  <c r="P199" i="30" s="1"/>
  <c r="P200" i="30" s="1"/>
  <c r="P201" i="30" s="1"/>
  <c r="P202" i="30" s="1"/>
  <c r="P203" i="30" s="1"/>
  <c r="P204" i="30" s="1"/>
  <c r="P205" i="30" s="1"/>
  <c r="P206" i="30" s="1"/>
  <c r="P207" i="30" s="1"/>
  <c r="P208" i="30" s="1"/>
  <c r="P209" i="30" s="1"/>
  <c r="P210" i="30" s="1"/>
  <c r="P211" i="30" s="1"/>
  <c r="P212" i="30" s="1"/>
  <c r="P213" i="30" s="1"/>
  <c r="P214" i="30" s="1"/>
  <c r="P215" i="30" s="1"/>
  <c r="P216" i="30" s="1"/>
  <c r="P217" i="30" s="1"/>
  <c r="P218" i="30" s="1"/>
  <c r="P219" i="30" s="1"/>
  <c r="P220" i="30" s="1"/>
  <c r="P221" i="30" s="1"/>
  <c r="P222" i="30" s="1"/>
  <c r="P223" i="30" s="1"/>
  <c r="P224" i="30" s="1"/>
  <c r="P225" i="30" s="1"/>
  <c r="P226" i="30" s="1"/>
  <c r="P227" i="30" s="1"/>
  <c r="P228" i="30" s="1"/>
  <c r="P229" i="30" s="1"/>
  <c r="P230" i="30" s="1"/>
  <c r="P231" i="30" s="1"/>
  <c r="P232" i="30" s="1"/>
  <c r="P233" i="30" s="1"/>
  <c r="P234" i="30" s="1"/>
  <c r="P235" i="30" s="1"/>
  <c r="P236" i="30" s="1"/>
  <c r="P237" i="30" s="1"/>
  <c r="P238" i="30" s="1"/>
  <c r="P239" i="30" s="1"/>
  <c r="P240" i="30" s="1"/>
  <c r="P241" i="30" s="1"/>
  <c r="P242" i="30" s="1"/>
  <c r="P243" i="30" s="1"/>
  <c r="P244" i="30" s="1"/>
  <c r="P245" i="30" s="1"/>
  <c r="P246" i="30" s="1"/>
  <c r="P247" i="30" s="1"/>
  <c r="P248" i="30" s="1"/>
  <c r="P249" i="30" s="1"/>
  <c r="P250" i="30" s="1"/>
  <c r="P251" i="30" s="1"/>
  <c r="P252" i="30" s="1"/>
  <c r="P253" i="30" s="1"/>
  <c r="P254" i="30" s="1"/>
  <c r="P255" i="30" s="1"/>
  <c r="P256" i="30" s="1"/>
  <c r="P257" i="30" s="1"/>
  <c r="P258" i="30" s="1"/>
  <c r="P259" i="30" s="1"/>
  <c r="P260" i="30" s="1"/>
  <c r="P261" i="30" s="1"/>
  <c r="P262" i="30" s="1"/>
  <c r="P263" i="30" s="1"/>
  <c r="P264" i="30" s="1"/>
  <c r="P265" i="30" s="1"/>
  <c r="P266" i="30" s="1"/>
  <c r="P267" i="30" s="1"/>
  <c r="P268" i="30" s="1"/>
  <c r="P269" i="30" s="1"/>
  <c r="P270" i="30" s="1"/>
  <c r="P271" i="30" s="1"/>
  <c r="P272" i="30" s="1"/>
  <c r="P273" i="30" s="1"/>
  <c r="P274" i="30" s="1"/>
  <c r="P275" i="30" s="1"/>
  <c r="P276" i="30" s="1"/>
  <c r="P277" i="30" s="1"/>
  <c r="P278" i="30" s="1"/>
  <c r="P279" i="30" s="1"/>
  <c r="P280" i="30" s="1"/>
  <c r="P281" i="30" s="1"/>
  <c r="P282" i="30" s="1"/>
  <c r="P283" i="30" s="1"/>
  <c r="P284" i="30" s="1"/>
  <c r="P285" i="30" s="1"/>
  <c r="P286" i="30" s="1"/>
  <c r="P287" i="30" s="1"/>
  <c r="P288" i="30" s="1"/>
  <c r="P289" i="30" s="1"/>
  <c r="P290" i="30" s="1"/>
  <c r="P291" i="30" s="1"/>
  <c r="P292" i="30" s="1"/>
  <c r="P293" i="30" s="1"/>
  <c r="P294" i="30" s="1"/>
  <c r="P295" i="30" s="1"/>
  <c r="P296" i="30" s="1"/>
  <c r="P297" i="30" s="1"/>
  <c r="P298" i="30" s="1"/>
  <c r="P299" i="30" s="1"/>
  <c r="P300" i="30" s="1"/>
  <c r="P301" i="30" s="1"/>
  <c r="P302" i="30" s="1"/>
  <c r="P303" i="30" s="1"/>
  <c r="P304" i="30" s="1"/>
  <c r="P305" i="30" s="1"/>
  <c r="P306" i="30" s="1"/>
  <c r="P307" i="30" s="1"/>
  <c r="P308" i="30" s="1"/>
  <c r="P309" i="30" s="1"/>
  <c r="P310" i="30" s="1"/>
  <c r="P311" i="30" s="1"/>
  <c r="P312" i="30" s="1"/>
  <c r="P313" i="30" s="1"/>
  <c r="P314" i="30" s="1"/>
  <c r="P315" i="30" s="1"/>
  <c r="P316" i="30" s="1"/>
  <c r="P317" i="30" s="1"/>
  <c r="P318" i="30" s="1"/>
  <c r="P319" i="30" s="1"/>
  <c r="P320" i="30" s="1"/>
  <c r="P321" i="30" s="1"/>
  <c r="P322" i="30" s="1"/>
  <c r="P323" i="30" s="1"/>
  <c r="P324" i="30" s="1"/>
  <c r="P325" i="30" s="1"/>
  <c r="P326" i="30" s="1"/>
  <c r="P327" i="30" s="1"/>
  <c r="P328" i="30" s="1"/>
  <c r="P329" i="30" s="1"/>
  <c r="P330" i="30" s="1"/>
  <c r="P331" i="30" s="1"/>
  <c r="P332" i="30" s="1"/>
  <c r="P333" i="30" s="1"/>
  <c r="P334" i="30" s="1"/>
  <c r="P335" i="30" s="1"/>
  <c r="P336" i="30" s="1"/>
  <c r="P337" i="30" s="1"/>
  <c r="P338" i="30" s="1"/>
  <c r="P339" i="30" s="1"/>
  <c r="P340" i="30" s="1"/>
  <c r="P341" i="30" s="1"/>
  <c r="P342" i="30" s="1"/>
  <c r="P343" i="30" s="1"/>
  <c r="P344" i="30" s="1"/>
  <c r="P345" i="30" s="1"/>
  <c r="P346" i="30" s="1"/>
  <c r="P347" i="30" s="1"/>
  <c r="P348" i="30" s="1"/>
  <c r="P349" i="30" s="1"/>
  <c r="P350" i="30" s="1"/>
  <c r="P351" i="30" s="1"/>
  <c r="P352" i="30" s="1"/>
  <c r="P353" i="30" s="1"/>
  <c r="P354" i="30" s="1"/>
  <c r="P355" i="30" s="1"/>
  <c r="P356" i="30" s="1"/>
  <c r="P357" i="30" s="1"/>
  <c r="P358" i="30" s="1"/>
  <c r="P359" i="30" s="1"/>
  <c r="P360" i="30" s="1"/>
  <c r="P361" i="30" s="1"/>
  <c r="P362" i="30" s="1"/>
  <c r="P363" i="30" s="1"/>
  <c r="P364" i="30" s="1"/>
  <c r="P365" i="30" s="1"/>
  <c r="P366" i="30" s="1"/>
  <c r="P367" i="30" s="1"/>
  <c r="P368" i="30" s="1"/>
  <c r="P369" i="30" s="1"/>
  <c r="P370" i="30" s="1"/>
  <c r="P371" i="30" s="1"/>
  <c r="P372" i="30" s="1"/>
  <c r="P373" i="30" s="1"/>
  <c r="P374" i="30" s="1"/>
  <c r="P375" i="30" s="1"/>
  <c r="P376" i="30" s="1"/>
  <c r="P377" i="30" s="1"/>
  <c r="P378" i="30" s="1"/>
  <c r="P379" i="30" s="1"/>
  <c r="P380" i="30" s="1"/>
  <c r="P381" i="30" s="1"/>
  <c r="P382" i="30" s="1"/>
  <c r="P383" i="30" s="1"/>
  <c r="P384" i="30" s="1"/>
  <c r="P385" i="30" s="1"/>
  <c r="P386" i="30" s="1"/>
  <c r="P387" i="30" s="1"/>
  <c r="P388" i="30" s="1"/>
  <c r="P389" i="30" s="1"/>
  <c r="P390" i="30" s="1"/>
  <c r="P391" i="30" s="1"/>
  <c r="P392" i="30" s="1"/>
  <c r="P393" i="30" s="1"/>
  <c r="P394" i="30" s="1"/>
  <c r="P395" i="30" s="1"/>
  <c r="P396" i="30" s="1"/>
  <c r="P397" i="30" s="1"/>
  <c r="P398" i="30" s="1"/>
  <c r="P399" i="30" s="1"/>
  <c r="P400" i="30" s="1"/>
  <c r="P401" i="30" s="1"/>
  <c r="P402" i="30" s="1"/>
  <c r="P403" i="30" s="1"/>
  <c r="P404" i="30" s="1"/>
  <c r="P405" i="30" s="1"/>
  <c r="P406" i="30" s="1"/>
  <c r="N91" i="30"/>
  <c r="N92" i="30" s="1"/>
  <c r="N93" i="30" s="1"/>
  <c r="N94" i="30" s="1"/>
  <c r="N95" i="30" s="1"/>
  <c r="N96" i="30" s="1"/>
  <c r="N97" i="30" s="1"/>
  <c r="N98" i="30" s="1"/>
  <c r="N99" i="30" s="1"/>
  <c r="N100" i="30" s="1"/>
  <c r="N101" i="30" s="1"/>
  <c r="N102" i="30" s="1"/>
  <c r="N103" i="30" s="1"/>
  <c r="N104" i="30" s="1"/>
  <c r="N105" i="30" s="1"/>
  <c r="N106" i="30" s="1"/>
  <c r="N107" i="30" s="1"/>
  <c r="N108" i="30" s="1"/>
  <c r="N109" i="30" s="1"/>
  <c r="N110" i="30" s="1"/>
  <c r="N111" i="30" s="1"/>
  <c r="N112" i="30" s="1"/>
  <c r="N113" i="30" s="1"/>
  <c r="N114" i="30" s="1"/>
  <c r="N115" i="30" s="1"/>
  <c r="N116" i="30" s="1"/>
  <c r="N117" i="30" s="1"/>
  <c r="N118" i="30" s="1"/>
  <c r="N119" i="30" s="1"/>
  <c r="N120" i="30" s="1"/>
  <c r="N121" i="30" s="1"/>
  <c r="N122" i="30" s="1"/>
  <c r="N123" i="30" s="1"/>
  <c r="N124" i="30" s="1"/>
  <c r="N125" i="30" s="1"/>
  <c r="N126" i="30" s="1"/>
  <c r="N127" i="30" s="1"/>
  <c r="N128" i="30" s="1"/>
  <c r="N129" i="30" s="1"/>
  <c r="N130" i="30" s="1"/>
  <c r="N131" i="30" s="1"/>
  <c r="N132" i="30" s="1"/>
  <c r="N133" i="30" s="1"/>
  <c r="N134" i="30" s="1"/>
  <c r="N135" i="30" s="1"/>
  <c r="N136" i="30" s="1"/>
  <c r="N137" i="30" s="1"/>
  <c r="N138" i="30" s="1"/>
  <c r="N139" i="30" s="1"/>
  <c r="N140" i="30" s="1"/>
  <c r="N141" i="30" s="1"/>
  <c r="N142" i="30" s="1"/>
  <c r="N143" i="30" s="1"/>
  <c r="N144" i="30" s="1"/>
  <c r="N145" i="30" s="1"/>
  <c r="N146" i="30" s="1"/>
  <c r="N147" i="30" s="1"/>
  <c r="N148" i="30" s="1"/>
  <c r="N149" i="30" s="1"/>
  <c r="N150" i="30" s="1"/>
  <c r="N151" i="30" s="1"/>
  <c r="N152" i="30" s="1"/>
  <c r="N153" i="30" s="1"/>
  <c r="N154" i="30" s="1"/>
  <c r="N155" i="30" s="1"/>
  <c r="N156" i="30" s="1"/>
  <c r="N157" i="30" s="1"/>
  <c r="N158" i="30" s="1"/>
  <c r="N159" i="30" s="1"/>
  <c r="N160" i="30" s="1"/>
  <c r="N161" i="30" s="1"/>
  <c r="N162" i="30" s="1"/>
  <c r="N163" i="30" s="1"/>
  <c r="N164" i="30" s="1"/>
  <c r="N165" i="30" s="1"/>
  <c r="N166" i="30" s="1"/>
  <c r="N167" i="30" s="1"/>
  <c r="N168" i="30" s="1"/>
  <c r="N169" i="30" s="1"/>
  <c r="N170" i="30" s="1"/>
  <c r="N171" i="30" s="1"/>
  <c r="N172" i="30" s="1"/>
  <c r="N173" i="30" s="1"/>
  <c r="N174" i="30" s="1"/>
  <c r="N175" i="30" s="1"/>
  <c r="N176" i="30" s="1"/>
  <c r="N177" i="30" s="1"/>
  <c r="N178" i="30" s="1"/>
  <c r="N179" i="30" s="1"/>
  <c r="N180" i="30" s="1"/>
  <c r="N181" i="30" s="1"/>
  <c r="N182" i="30" s="1"/>
  <c r="N183" i="30" s="1"/>
  <c r="N184" i="30" s="1"/>
  <c r="N185" i="30" s="1"/>
  <c r="N186" i="30" s="1"/>
  <c r="N187" i="30" s="1"/>
  <c r="N188" i="30" s="1"/>
  <c r="N189" i="30" s="1"/>
  <c r="N190" i="30" s="1"/>
  <c r="N191" i="30" s="1"/>
  <c r="N192" i="30" s="1"/>
  <c r="N193" i="30" s="1"/>
  <c r="N194" i="30" s="1"/>
  <c r="N195" i="30" s="1"/>
  <c r="N196" i="30" s="1"/>
  <c r="N197" i="30" s="1"/>
  <c r="N198" i="30" s="1"/>
  <c r="N199" i="30" s="1"/>
  <c r="N200" i="30" s="1"/>
  <c r="N201" i="30" s="1"/>
  <c r="N202" i="30" s="1"/>
  <c r="N203" i="30" s="1"/>
  <c r="N204" i="30" s="1"/>
  <c r="N205" i="30" s="1"/>
  <c r="N206" i="30" s="1"/>
  <c r="N207" i="30" s="1"/>
  <c r="N208" i="30" s="1"/>
  <c r="N209" i="30" s="1"/>
  <c r="N210" i="30" s="1"/>
  <c r="N211" i="30" s="1"/>
  <c r="N212" i="30" s="1"/>
  <c r="N213" i="30" s="1"/>
  <c r="N214" i="30" s="1"/>
  <c r="N215" i="30" s="1"/>
  <c r="N216" i="30" s="1"/>
  <c r="N217" i="30" s="1"/>
  <c r="N218" i="30" s="1"/>
  <c r="N219" i="30" s="1"/>
  <c r="N220" i="30" s="1"/>
  <c r="N221" i="30" s="1"/>
  <c r="N222" i="30" s="1"/>
  <c r="N223" i="30" s="1"/>
  <c r="N224" i="30" s="1"/>
  <c r="N225" i="30" s="1"/>
  <c r="N226" i="30" s="1"/>
  <c r="N227" i="30" s="1"/>
  <c r="N228" i="30" s="1"/>
  <c r="N229" i="30" s="1"/>
  <c r="N230" i="30" s="1"/>
  <c r="N231" i="30" s="1"/>
  <c r="N232" i="30" s="1"/>
  <c r="N233" i="30" s="1"/>
  <c r="N234" i="30" s="1"/>
  <c r="N235" i="30" s="1"/>
  <c r="N236" i="30" s="1"/>
  <c r="N237" i="30" s="1"/>
  <c r="N238" i="30" s="1"/>
  <c r="N239" i="30" s="1"/>
  <c r="N240" i="30" s="1"/>
  <c r="N241" i="30" s="1"/>
  <c r="N242" i="30" s="1"/>
  <c r="N243" i="30" s="1"/>
  <c r="N244" i="30" s="1"/>
  <c r="N245" i="30" s="1"/>
  <c r="N246" i="30" s="1"/>
  <c r="N247" i="30" s="1"/>
  <c r="N248" i="30" s="1"/>
  <c r="N249" i="30" s="1"/>
  <c r="N250" i="30" s="1"/>
  <c r="N251" i="30" s="1"/>
  <c r="N252" i="30" s="1"/>
  <c r="N253" i="30" s="1"/>
  <c r="N254" i="30" s="1"/>
  <c r="N255" i="30" s="1"/>
  <c r="N256" i="30" s="1"/>
  <c r="N257" i="30" s="1"/>
  <c r="N258" i="30" s="1"/>
  <c r="N259" i="30" s="1"/>
  <c r="N260" i="30" s="1"/>
  <c r="N261" i="30" s="1"/>
  <c r="N262" i="30" s="1"/>
  <c r="N263" i="30" s="1"/>
  <c r="N264" i="30" s="1"/>
  <c r="N265" i="30" s="1"/>
  <c r="N266" i="30" s="1"/>
  <c r="N267" i="30" s="1"/>
  <c r="N268" i="30" s="1"/>
  <c r="N269" i="30" s="1"/>
  <c r="N270" i="30" s="1"/>
  <c r="N271" i="30" s="1"/>
  <c r="N272" i="30" s="1"/>
  <c r="N273" i="30" s="1"/>
  <c r="N274" i="30" s="1"/>
  <c r="N275" i="30" s="1"/>
  <c r="N276" i="30" s="1"/>
  <c r="N277" i="30" s="1"/>
  <c r="N278" i="30" s="1"/>
  <c r="N279" i="30" s="1"/>
  <c r="N280" i="30" s="1"/>
  <c r="N281" i="30" s="1"/>
  <c r="N282" i="30" s="1"/>
  <c r="N283" i="30" s="1"/>
  <c r="N284" i="30" s="1"/>
  <c r="N285" i="30" s="1"/>
  <c r="N286" i="30" s="1"/>
  <c r="N287" i="30" s="1"/>
  <c r="N288" i="30" s="1"/>
  <c r="N289" i="30" s="1"/>
  <c r="N290" i="30" s="1"/>
  <c r="N291" i="30" s="1"/>
  <c r="N292" i="30" s="1"/>
  <c r="N293" i="30" s="1"/>
  <c r="N294" i="30" s="1"/>
  <c r="N295" i="30" s="1"/>
  <c r="N296" i="30" s="1"/>
  <c r="N297" i="30" s="1"/>
  <c r="N298" i="30" s="1"/>
  <c r="N299" i="30" s="1"/>
  <c r="N300" i="30" s="1"/>
  <c r="N301" i="30" s="1"/>
  <c r="N302" i="30" s="1"/>
  <c r="N303" i="30" s="1"/>
  <c r="N304" i="30" s="1"/>
  <c r="N305" i="30" s="1"/>
  <c r="N306" i="30" s="1"/>
  <c r="N307" i="30" s="1"/>
  <c r="N308" i="30" s="1"/>
  <c r="N309" i="30" s="1"/>
  <c r="N310" i="30" s="1"/>
  <c r="N311" i="30" s="1"/>
  <c r="N312" i="30" s="1"/>
  <c r="N313" i="30" s="1"/>
  <c r="N314" i="30" s="1"/>
  <c r="N315" i="30" s="1"/>
  <c r="N316" i="30" s="1"/>
  <c r="N317" i="30" s="1"/>
  <c r="N318" i="30" s="1"/>
  <c r="N319" i="30" s="1"/>
  <c r="N320" i="30" s="1"/>
  <c r="N321" i="30" s="1"/>
  <c r="N322" i="30" s="1"/>
  <c r="N323" i="30" s="1"/>
  <c r="N324" i="30" s="1"/>
  <c r="N325" i="30" s="1"/>
  <c r="N326" i="30" s="1"/>
  <c r="N327" i="30" s="1"/>
  <c r="N328" i="30" s="1"/>
  <c r="N329" i="30" s="1"/>
  <c r="N330" i="30" s="1"/>
  <c r="N331" i="30" s="1"/>
  <c r="N332" i="30" s="1"/>
  <c r="N333" i="30" s="1"/>
  <c r="N334" i="30" s="1"/>
  <c r="N335" i="30" s="1"/>
  <c r="N336" i="30" s="1"/>
  <c r="N337" i="30" s="1"/>
  <c r="N338" i="30" s="1"/>
  <c r="N339" i="30" s="1"/>
  <c r="N340" i="30" s="1"/>
  <c r="N341" i="30" s="1"/>
  <c r="N342" i="30" s="1"/>
  <c r="N343" i="30" s="1"/>
  <c r="N344" i="30" s="1"/>
  <c r="N345" i="30" s="1"/>
  <c r="N346" i="30" s="1"/>
  <c r="N347" i="30" s="1"/>
  <c r="N348" i="30" s="1"/>
  <c r="N349" i="30" s="1"/>
  <c r="N350" i="30" s="1"/>
  <c r="N351" i="30" s="1"/>
  <c r="N352" i="30" s="1"/>
  <c r="N353" i="30" s="1"/>
  <c r="N354" i="30" s="1"/>
  <c r="N355" i="30" s="1"/>
  <c r="N356" i="30" s="1"/>
  <c r="N357" i="30" s="1"/>
  <c r="N358" i="30" s="1"/>
  <c r="N359" i="30" s="1"/>
  <c r="N360" i="30" s="1"/>
  <c r="N361" i="30" s="1"/>
  <c r="N362" i="30" s="1"/>
  <c r="N363" i="30" s="1"/>
  <c r="N364" i="30" s="1"/>
  <c r="N365" i="30" s="1"/>
  <c r="N366" i="30" s="1"/>
  <c r="N367" i="30" s="1"/>
  <c r="N368" i="30" s="1"/>
  <c r="N369" i="30" s="1"/>
  <c r="N370" i="30" s="1"/>
  <c r="N371" i="30" s="1"/>
  <c r="N372" i="30" s="1"/>
  <c r="N373" i="30" s="1"/>
  <c r="N374" i="30" s="1"/>
  <c r="N375" i="30" s="1"/>
  <c r="N376" i="30" s="1"/>
  <c r="N377" i="30" s="1"/>
  <c r="N378" i="30" s="1"/>
  <c r="N379" i="30" s="1"/>
  <c r="N380" i="30" s="1"/>
  <c r="N381" i="30" s="1"/>
  <c r="N382" i="30" s="1"/>
  <c r="N383" i="30" s="1"/>
  <c r="N384" i="30" s="1"/>
  <c r="N385" i="30" s="1"/>
  <c r="N386" i="30" s="1"/>
  <c r="N387" i="30" s="1"/>
  <c r="N388" i="30" s="1"/>
  <c r="N389" i="30" s="1"/>
  <c r="N390" i="30" s="1"/>
  <c r="N391" i="30" s="1"/>
  <c r="N392" i="30" s="1"/>
  <c r="N393" i="30" s="1"/>
  <c r="N394" i="30" s="1"/>
  <c r="N395" i="30" s="1"/>
  <c r="N396" i="30" s="1"/>
  <c r="N397" i="30" s="1"/>
  <c r="N398" i="30" s="1"/>
  <c r="N399" i="30" s="1"/>
  <c r="N400" i="30" s="1"/>
  <c r="N401" i="30" s="1"/>
  <c r="N402" i="30" s="1"/>
  <c r="N403" i="30" s="1"/>
  <c r="N404" i="30" s="1"/>
  <c r="N405" i="30" s="1"/>
  <c r="N406" i="30" s="1"/>
  <c r="P90" i="30"/>
  <c r="N90" i="30"/>
  <c r="P105" i="29"/>
  <c r="P106" i="29" s="1"/>
  <c r="P107" i="29" s="1"/>
  <c r="P108" i="29" s="1"/>
  <c r="P109" i="29" s="1"/>
  <c r="P110" i="29" s="1"/>
  <c r="P111" i="29" s="1"/>
  <c r="P112" i="29" s="1"/>
  <c r="P113" i="29" s="1"/>
  <c r="P114" i="29" s="1"/>
  <c r="P115" i="29" s="1"/>
  <c r="P116" i="29" s="1"/>
  <c r="P117" i="29" s="1"/>
  <c r="P118" i="29" s="1"/>
  <c r="P119" i="29" s="1"/>
  <c r="P120" i="29" s="1"/>
  <c r="P121" i="29" s="1"/>
  <c r="P122" i="29" s="1"/>
  <c r="P123" i="29" s="1"/>
  <c r="P124" i="29" s="1"/>
  <c r="P125" i="29" s="1"/>
  <c r="P126" i="29" s="1"/>
  <c r="P127" i="29" s="1"/>
  <c r="P128" i="29" s="1"/>
  <c r="P129" i="29" s="1"/>
  <c r="P130" i="29" s="1"/>
  <c r="P131" i="29" s="1"/>
  <c r="P132" i="29" s="1"/>
  <c r="P133" i="29" s="1"/>
  <c r="P134" i="29" s="1"/>
  <c r="P135" i="29" s="1"/>
  <c r="P136" i="29" s="1"/>
  <c r="P137" i="29" s="1"/>
  <c r="P138" i="29" s="1"/>
  <c r="P139" i="29" s="1"/>
  <c r="P140" i="29" s="1"/>
  <c r="P141" i="29" s="1"/>
  <c r="P142" i="29" s="1"/>
  <c r="P143" i="29" s="1"/>
  <c r="P144" i="29" s="1"/>
  <c r="P145" i="29" s="1"/>
  <c r="P146" i="29" s="1"/>
  <c r="P147" i="29" s="1"/>
  <c r="P148" i="29" s="1"/>
  <c r="P149" i="29" s="1"/>
  <c r="P150" i="29" s="1"/>
  <c r="P151" i="29" s="1"/>
  <c r="P152" i="29" s="1"/>
  <c r="P153" i="29" s="1"/>
  <c r="P154" i="29" s="1"/>
  <c r="P155" i="29" s="1"/>
  <c r="P156" i="29" s="1"/>
  <c r="P157" i="29" s="1"/>
  <c r="P158" i="29" s="1"/>
  <c r="P159" i="29" s="1"/>
  <c r="P160" i="29" s="1"/>
  <c r="P161" i="29" s="1"/>
  <c r="P162" i="29" s="1"/>
  <c r="P163" i="29" s="1"/>
  <c r="P164" i="29" s="1"/>
  <c r="P165" i="29" s="1"/>
  <c r="P166" i="29" s="1"/>
  <c r="P167" i="29" s="1"/>
  <c r="P168" i="29" s="1"/>
  <c r="P169" i="29" s="1"/>
  <c r="P170" i="29" s="1"/>
  <c r="P171" i="29" s="1"/>
  <c r="P172" i="29" s="1"/>
  <c r="P173" i="29" s="1"/>
  <c r="P174" i="29" s="1"/>
  <c r="P175" i="29" s="1"/>
  <c r="P176" i="29" s="1"/>
  <c r="P177" i="29" s="1"/>
  <c r="P178" i="29" s="1"/>
  <c r="P179" i="29" s="1"/>
  <c r="P180" i="29" s="1"/>
  <c r="P181" i="29" s="1"/>
  <c r="P182" i="29" s="1"/>
  <c r="P183" i="29" s="1"/>
  <c r="P184" i="29" s="1"/>
  <c r="P185" i="29" s="1"/>
  <c r="P186" i="29" s="1"/>
  <c r="P187" i="29" s="1"/>
  <c r="P188" i="29" s="1"/>
  <c r="P189" i="29" s="1"/>
  <c r="P190" i="29" s="1"/>
  <c r="P191" i="29" s="1"/>
  <c r="P192" i="29" s="1"/>
  <c r="P193" i="29" s="1"/>
  <c r="P194" i="29" s="1"/>
  <c r="P195" i="29" s="1"/>
  <c r="P196" i="29" s="1"/>
  <c r="P197" i="29" s="1"/>
  <c r="P198" i="29" s="1"/>
  <c r="P199" i="29" s="1"/>
  <c r="P200" i="29" s="1"/>
  <c r="P201" i="29" s="1"/>
  <c r="P202" i="29" s="1"/>
  <c r="P203" i="29" s="1"/>
  <c r="P204" i="29" s="1"/>
  <c r="P205" i="29" s="1"/>
  <c r="P206" i="29" s="1"/>
  <c r="P207" i="29" s="1"/>
  <c r="P208" i="29" s="1"/>
  <c r="P209" i="29" s="1"/>
  <c r="P210" i="29" s="1"/>
  <c r="P211" i="29" s="1"/>
  <c r="P212" i="29" s="1"/>
  <c r="P213" i="29" s="1"/>
  <c r="P214" i="29" s="1"/>
  <c r="P215" i="29" s="1"/>
  <c r="P216" i="29" s="1"/>
  <c r="P217" i="29" s="1"/>
  <c r="P218" i="29" s="1"/>
  <c r="P219" i="29" s="1"/>
  <c r="P220" i="29" s="1"/>
  <c r="P221" i="29" s="1"/>
  <c r="P222" i="29" s="1"/>
  <c r="P223" i="29" s="1"/>
  <c r="P224" i="29" s="1"/>
  <c r="P225" i="29" s="1"/>
  <c r="P226" i="29" s="1"/>
  <c r="P227" i="29" s="1"/>
  <c r="P228" i="29" s="1"/>
  <c r="P229" i="29" s="1"/>
  <c r="P230" i="29" s="1"/>
  <c r="P231" i="29" s="1"/>
  <c r="P232" i="29" s="1"/>
  <c r="P233" i="29" s="1"/>
  <c r="P234" i="29" s="1"/>
  <c r="P235" i="29" s="1"/>
  <c r="P236" i="29" s="1"/>
  <c r="P237" i="29" s="1"/>
  <c r="P238" i="29" s="1"/>
  <c r="P239" i="29" s="1"/>
  <c r="P240" i="29" s="1"/>
  <c r="P241" i="29" s="1"/>
  <c r="P242" i="29" s="1"/>
  <c r="P243" i="29" s="1"/>
  <c r="P244" i="29" s="1"/>
  <c r="P245" i="29" s="1"/>
  <c r="P246" i="29" s="1"/>
  <c r="P247" i="29" s="1"/>
  <c r="P248" i="29" s="1"/>
  <c r="P249" i="29" s="1"/>
  <c r="P250" i="29" s="1"/>
  <c r="P251" i="29" s="1"/>
  <c r="P252" i="29" s="1"/>
  <c r="P253" i="29" s="1"/>
  <c r="P254" i="29" s="1"/>
  <c r="P255" i="29" s="1"/>
  <c r="P256" i="29" s="1"/>
  <c r="P257" i="29" s="1"/>
  <c r="P258" i="29" s="1"/>
  <c r="P259" i="29" s="1"/>
  <c r="P260" i="29" s="1"/>
  <c r="P261" i="29" s="1"/>
  <c r="P262" i="29" s="1"/>
  <c r="P263" i="29" s="1"/>
  <c r="P264" i="29" s="1"/>
  <c r="P265" i="29" s="1"/>
  <c r="P266" i="29" s="1"/>
  <c r="P267" i="29" s="1"/>
  <c r="P268" i="29" s="1"/>
  <c r="P269" i="29" s="1"/>
  <c r="P270" i="29" s="1"/>
  <c r="P271" i="29" s="1"/>
  <c r="P272" i="29" s="1"/>
  <c r="P273" i="29" s="1"/>
  <c r="P274" i="29" s="1"/>
  <c r="P275" i="29" s="1"/>
  <c r="P276" i="29" s="1"/>
  <c r="P277" i="29" s="1"/>
  <c r="P278" i="29" s="1"/>
  <c r="P279" i="29" s="1"/>
  <c r="P280" i="29" s="1"/>
  <c r="P281" i="29" s="1"/>
  <c r="P282" i="29" s="1"/>
  <c r="P283" i="29" s="1"/>
  <c r="P284" i="29" s="1"/>
  <c r="P285" i="29" s="1"/>
  <c r="P286" i="29" s="1"/>
  <c r="P287" i="29" s="1"/>
  <c r="P288" i="29" s="1"/>
  <c r="P289" i="29" s="1"/>
  <c r="P290" i="29" s="1"/>
  <c r="P291" i="29" s="1"/>
  <c r="P292" i="29" s="1"/>
  <c r="P293" i="29" s="1"/>
  <c r="P294" i="29" s="1"/>
  <c r="P295" i="29" s="1"/>
  <c r="P296" i="29" s="1"/>
  <c r="P297" i="29" s="1"/>
  <c r="P298" i="29" s="1"/>
  <c r="P299" i="29" s="1"/>
  <c r="P300" i="29" s="1"/>
  <c r="P301" i="29" s="1"/>
  <c r="P302" i="29" s="1"/>
  <c r="P303" i="29" s="1"/>
  <c r="P304" i="29" s="1"/>
  <c r="P305" i="29" s="1"/>
  <c r="P306" i="29" s="1"/>
  <c r="P307" i="29" s="1"/>
  <c r="P308" i="29" s="1"/>
  <c r="P309" i="29" s="1"/>
  <c r="P310" i="29" s="1"/>
  <c r="P311" i="29" s="1"/>
  <c r="P312" i="29" s="1"/>
  <c r="P313" i="29" s="1"/>
  <c r="P314" i="29" s="1"/>
  <c r="P315" i="29" s="1"/>
  <c r="P316" i="29" s="1"/>
  <c r="P317" i="29" s="1"/>
  <c r="P318" i="29" s="1"/>
  <c r="P319" i="29" s="1"/>
  <c r="P320" i="29" s="1"/>
  <c r="P321" i="29" s="1"/>
  <c r="P322" i="29" s="1"/>
  <c r="P323" i="29" s="1"/>
  <c r="P324" i="29" s="1"/>
  <c r="P325" i="29" s="1"/>
  <c r="P326" i="29" s="1"/>
  <c r="P327" i="29" s="1"/>
  <c r="P328" i="29" s="1"/>
  <c r="P329" i="29" s="1"/>
  <c r="P330" i="29" s="1"/>
  <c r="P331" i="29" s="1"/>
  <c r="P332" i="29" s="1"/>
  <c r="P333" i="29" s="1"/>
  <c r="P334" i="29" s="1"/>
  <c r="P335" i="29" s="1"/>
  <c r="P336" i="29" s="1"/>
  <c r="P337" i="29" s="1"/>
  <c r="P338" i="29" s="1"/>
  <c r="P339" i="29" s="1"/>
  <c r="P340" i="29" s="1"/>
  <c r="P341" i="29" s="1"/>
  <c r="P342" i="29" s="1"/>
  <c r="P343" i="29" s="1"/>
  <c r="P344" i="29" s="1"/>
  <c r="P345" i="29" s="1"/>
  <c r="P346" i="29" s="1"/>
  <c r="P347" i="29" s="1"/>
  <c r="P348" i="29" s="1"/>
  <c r="P349" i="29" s="1"/>
  <c r="P350" i="29" s="1"/>
  <c r="P351" i="29" s="1"/>
  <c r="P352" i="29" s="1"/>
  <c r="P353" i="29" s="1"/>
  <c r="P354" i="29" s="1"/>
  <c r="P355" i="29" s="1"/>
  <c r="P356" i="29" s="1"/>
  <c r="P357" i="29" s="1"/>
  <c r="P358" i="29" s="1"/>
  <c r="P359" i="29" s="1"/>
  <c r="P360" i="29" s="1"/>
  <c r="P361" i="29" s="1"/>
  <c r="P362" i="29" s="1"/>
  <c r="P363" i="29" s="1"/>
  <c r="P364" i="29" s="1"/>
  <c r="P365" i="29" s="1"/>
  <c r="P366" i="29" s="1"/>
  <c r="P367" i="29" s="1"/>
  <c r="P368" i="29" s="1"/>
  <c r="P369" i="29" s="1"/>
  <c r="P370" i="29" s="1"/>
  <c r="P371" i="29" s="1"/>
  <c r="P372" i="29" s="1"/>
  <c r="P373" i="29" s="1"/>
  <c r="P374" i="29" s="1"/>
  <c r="P375" i="29" s="1"/>
  <c r="P376" i="29" s="1"/>
  <c r="P377" i="29" s="1"/>
  <c r="P378" i="29" s="1"/>
  <c r="P379" i="29" s="1"/>
  <c r="P380" i="29" s="1"/>
  <c r="P381" i="29" s="1"/>
  <c r="P382" i="29" s="1"/>
  <c r="P383" i="29" s="1"/>
  <c r="P384" i="29" s="1"/>
  <c r="P385" i="29" s="1"/>
  <c r="P386" i="29" s="1"/>
  <c r="P387" i="29" s="1"/>
  <c r="P388" i="29" s="1"/>
  <c r="P389" i="29" s="1"/>
  <c r="P390" i="29" s="1"/>
  <c r="P391" i="29" s="1"/>
  <c r="P392" i="29" s="1"/>
  <c r="P393" i="29" s="1"/>
  <c r="P394" i="29" s="1"/>
  <c r="P395" i="29" s="1"/>
  <c r="P396" i="29" s="1"/>
  <c r="P397" i="29" s="1"/>
  <c r="P398" i="29" s="1"/>
  <c r="P399" i="29" s="1"/>
  <c r="P400" i="29" s="1"/>
  <c r="P401" i="29" s="1"/>
  <c r="P402" i="29" s="1"/>
  <c r="P403" i="29" s="1"/>
  <c r="P404" i="29" s="1"/>
  <c r="P405" i="29" s="1"/>
  <c r="P406" i="29" s="1"/>
  <c r="P100" i="29"/>
  <c r="P101" i="29" s="1"/>
  <c r="P102" i="29" s="1"/>
  <c r="P103" i="29" s="1"/>
  <c r="P104" i="29" s="1"/>
  <c r="N100" i="29"/>
  <c r="N101" i="29" s="1"/>
  <c r="N102" i="29" s="1"/>
  <c r="N103" i="29" s="1"/>
  <c r="N104" i="29" s="1"/>
  <c r="N105" i="29" s="1"/>
  <c r="N106" i="29" s="1"/>
  <c r="N107" i="29" s="1"/>
  <c r="N108" i="29" s="1"/>
  <c r="N109" i="29" s="1"/>
  <c r="N110" i="29" s="1"/>
  <c r="N111" i="29" s="1"/>
  <c r="N112" i="29" s="1"/>
  <c r="N113" i="29" s="1"/>
  <c r="N114" i="29" s="1"/>
  <c r="N115" i="29" s="1"/>
  <c r="N116" i="29" s="1"/>
  <c r="N117" i="29" s="1"/>
  <c r="N118" i="29" s="1"/>
  <c r="N119" i="29" s="1"/>
  <c r="N120" i="29" s="1"/>
  <c r="N121" i="29" s="1"/>
  <c r="N122" i="29" s="1"/>
  <c r="N123" i="29" s="1"/>
  <c r="N124" i="29" s="1"/>
  <c r="N125" i="29" s="1"/>
  <c r="N126" i="29" s="1"/>
  <c r="N127" i="29" s="1"/>
  <c r="N128" i="29" s="1"/>
  <c r="N129" i="29" s="1"/>
  <c r="N130" i="29" s="1"/>
  <c r="N131" i="29" s="1"/>
  <c r="N132" i="29" s="1"/>
  <c r="N133" i="29" s="1"/>
  <c r="N134" i="29" s="1"/>
  <c r="N135" i="29" s="1"/>
  <c r="N136" i="29" s="1"/>
  <c r="N137" i="29" s="1"/>
  <c r="N138" i="29" s="1"/>
  <c r="N139" i="29" s="1"/>
  <c r="N140" i="29" s="1"/>
  <c r="N141" i="29" s="1"/>
  <c r="N142" i="29" s="1"/>
  <c r="N143" i="29" s="1"/>
  <c r="N144" i="29" s="1"/>
  <c r="N145" i="29" s="1"/>
  <c r="N146" i="29" s="1"/>
  <c r="N147" i="29" s="1"/>
  <c r="N148" i="29" s="1"/>
  <c r="N149" i="29" s="1"/>
  <c r="N150" i="29" s="1"/>
  <c r="N151" i="29" s="1"/>
  <c r="N152" i="29" s="1"/>
  <c r="N153" i="29" s="1"/>
  <c r="N154" i="29" s="1"/>
  <c r="N155" i="29" s="1"/>
  <c r="N156" i="29" s="1"/>
  <c r="N157" i="29" s="1"/>
  <c r="N158" i="29" s="1"/>
  <c r="N159" i="29" s="1"/>
  <c r="N160" i="29" s="1"/>
  <c r="N161" i="29" s="1"/>
  <c r="N162" i="29" s="1"/>
  <c r="N163" i="29" s="1"/>
  <c r="N164" i="29" s="1"/>
  <c r="N165" i="29" s="1"/>
  <c r="N166" i="29" s="1"/>
  <c r="N167" i="29" s="1"/>
  <c r="N168" i="29" s="1"/>
  <c r="N169" i="29" s="1"/>
  <c r="N170" i="29" s="1"/>
  <c r="N171" i="29" s="1"/>
  <c r="N172" i="29" s="1"/>
  <c r="N173" i="29" s="1"/>
  <c r="N174" i="29" s="1"/>
  <c r="N175" i="29" s="1"/>
  <c r="N176" i="29" s="1"/>
  <c r="N177" i="29" s="1"/>
  <c r="N178" i="29" s="1"/>
  <c r="N179" i="29" s="1"/>
  <c r="N180" i="29" s="1"/>
  <c r="N181" i="29" s="1"/>
  <c r="N182" i="29" s="1"/>
  <c r="N183" i="29" s="1"/>
  <c r="N184" i="29" s="1"/>
  <c r="N185" i="29" s="1"/>
  <c r="N186" i="29" s="1"/>
  <c r="N187" i="29" s="1"/>
  <c r="N188" i="29" s="1"/>
  <c r="N189" i="29" s="1"/>
  <c r="N190" i="29" s="1"/>
  <c r="N191" i="29" s="1"/>
  <c r="N192" i="29" s="1"/>
  <c r="N193" i="29" s="1"/>
  <c r="N194" i="29" s="1"/>
  <c r="N195" i="29" s="1"/>
  <c r="N196" i="29" s="1"/>
  <c r="N197" i="29" s="1"/>
  <c r="N198" i="29" s="1"/>
  <c r="N199" i="29" s="1"/>
  <c r="N200" i="29" s="1"/>
  <c r="N201" i="29" s="1"/>
  <c r="N202" i="29" s="1"/>
  <c r="N203" i="29" s="1"/>
  <c r="N204" i="29" s="1"/>
  <c r="N205" i="29" s="1"/>
  <c r="N206" i="29" s="1"/>
  <c r="N207" i="29" s="1"/>
  <c r="N208" i="29" s="1"/>
  <c r="N209" i="29" s="1"/>
  <c r="N210" i="29" s="1"/>
  <c r="N211" i="29" s="1"/>
  <c r="N212" i="29" s="1"/>
  <c r="N213" i="29" s="1"/>
  <c r="N214" i="29" s="1"/>
  <c r="N215" i="29" s="1"/>
  <c r="N216" i="29" s="1"/>
  <c r="N217" i="29" s="1"/>
  <c r="N218" i="29" s="1"/>
  <c r="N219" i="29" s="1"/>
  <c r="N220" i="29" s="1"/>
  <c r="N221" i="29" s="1"/>
  <c r="N222" i="29" s="1"/>
  <c r="N223" i="29" s="1"/>
  <c r="N224" i="29" s="1"/>
  <c r="N225" i="29" s="1"/>
  <c r="N226" i="29" s="1"/>
  <c r="N227" i="29" s="1"/>
  <c r="N228" i="29" s="1"/>
  <c r="N229" i="29" s="1"/>
  <c r="N230" i="29" s="1"/>
  <c r="N231" i="29" s="1"/>
  <c r="N232" i="29" s="1"/>
  <c r="N233" i="29" s="1"/>
  <c r="N234" i="29" s="1"/>
  <c r="N235" i="29" s="1"/>
  <c r="N236" i="29" s="1"/>
  <c r="N237" i="29" s="1"/>
  <c r="N238" i="29" s="1"/>
  <c r="N239" i="29" s="1"/>
  <c r="N240" i="29" s="1"/>
  <c r="N241" i="29" s="1"/>
  <c r="N242" i="29" s="1"/>
  <c r="N243" i="29" s="1"/>
  <c r="N244" i="29" s="1"/>
  <c r="N245" i="29" s="1"/>
  <c r="N246" i="29" s="1"/>
  <c r="N247" i="29" s="1"/>
  <c r="N248" i="29" s="1"/>
  <c r="N249" i="29" s="1"/>
  <c r="N250" i="29" s="1"/>
  <c r="N251" i="29" s="1"/>
  <c r="N252" i="29" s="1"/>
  <c r="N253" i="29" s="1"/>
  <c r="N254" i="29" s="1"/>
  <c r="N255" i="29" s="1"/>
  <c r="N256" i="29" s="1"/>
  <c r="N257" i="29" s="1"/>
  <c r="N258" i="29" s="1"/>
  <c r="N259" i="29" s="1"/>
  <c r="N260" i="29" s="1"/>
  <c r="N261" i="29" s="1"/>
  <c r="N262" i="29" s="1"/>
  <c r="N263" i="29" s="1"/>
  <c r="N264" i="29" s="1"/>
  <c r="N265" i="29" s="1"/>
  <c r="N266" i="29" s="1"/>
  <c r="N267" i="29" s="1"/>
  <c r="N268" i="29" s="1"/>
  <c r="N269" i="29" s="1"/>
  <c r="N270" i="29" s="1"/>
  <c r="N271" i="29" s="1"/>
  <c r="N272" i="29" s="1"/>
  <c r="N273" i="29" s="1"/>
  <c r="N274" i="29" s="1"/>
  <c r="N275" i="29" s="1"/>
  <c r="N276" i="29" s="1"/>
  <c r="N277" i="29" s="1"/>
  <c r="N278" i="29" s="1"/>
  <c r="N279" i="29" s="1"/>
  <c r="N280" i="29" s="1"/>
  <c r="N281" i="29" s="1"/>
  <c r="N282" i="29" s="1"/>
  <c r="N283" i="29" s="1"/>
  <c r="N284" i="29" s="1"/>
  <c r="N285" i="29" s="1"/>
  <c r="N286" i="29" s="1"/>
  <c r="N287" i="29" s="1"/>
  <c r="N288" i="29" s="1"/>
  <c r="N289" i="29" s="1"/>
  <c r="N290" i="29" s="1"/>
  <c r="N291" i="29" s="1"/>
  <c r="N292" i="29" s="1"/>
  <c r="N293" i="29" s="1"/>
  <c r="N294" i="29" s="1"/>
  <c r="N295" i="29" s="1"/>
  <c r="N296" i="29" s="1"/>
  <c r="N297" i="29" s="1"/>
  <c r="N298" i="29" s="1"/>
  <c r="N299" i="29" s="1"/>
  <c r="N300" i="29" s="1"/>
  <c r="N301" i="29" s="1"/>
  <c r="N302" i="29" s="1"/>
  <c r="N303" i="29" s="1"/>
  <c r="N304" i="29" s="1"/>
  <c r="N305" i="29" s="1"/>
  <c r="N306" i="29" s="1"/>
  <c r="N307" i="29" s="1"/>
  <c r="N308" i="29" s="1"/>
  <c r="N309" i="29" s="1"/>
  <c r="N310" i="29" s="1"/>
  <c r="N311" i="29" s="1"/>
  <c r="N312" i="29" s="1"/>
  <c r="N313" i="29" s="1"/>
  <c r="N314" i="29" s="1"/>
  <c r="N315" i="29" s="1"/>
  <c r="N316" i="29" s="1"/>
  <c r="N317" i="29" s="1"/>
  <c r="N318" i="29" s="1"/>
  <c r="N319" i="29" s="1"/>
  <c r="N320" i="29" s="1"/>
  <c r="N321" i="29" s="1"/>
  <c r="N322" i="29" s="1"/>
  <c r="N323" i="29" s="1"/>
  <c r="N324" i="29" s="1"/>
  <c r="N325" i="29" s="1"/>
  <c r="N326" i="29" s="1"/>
  <c r="N327" i="29" s="1"/>
  <c r="N328" i="29" s="1"/>
  <c r="N329" i="29" s="1"/>
  <c r="N330" i="29" s="1"/>
  <c r="N331" i="29" s="1"/>
  <c r="N332" i="29" s="1"/>
  <c r="N333" i="29" s="1"/>
  <c r="N334" i="29" s="1"/>
  <c r="N335" i="29" s="1"/>
  <c r="N336" i="29" s="1"/>
  <c r="N337" i="29" s="1"/>
  <c r="N338" i="29" s="1"/>
  <c r="N339" i="29" s="1"/>
  <c r="N340" i="29" s="1"/>
  <c r="N341" i="29" s="1"/>
  <c r="N342" i="29" s="1"/>
  <c r="N343" i="29" s="1"/>
  <c r="N344" i="29" s="1"/>
  <c r="N345" i="29" s="1"/>
  <c r="N346" i="29" s="1"/>
  <c r="N347" i="29" s="1"/>
  <c r="N348" i="29" s="1"/>
  <c r="N349" i="29" s="1"/>
  <c r="N350" i="29" s="1"/>
  <c r="N351" i="29" s="1"/>
  <c r="N352" i="29" s="1"/>
  <c r="N353" i="29" s="1"/>
  <c r="N354" i="29" s="1"/>
  <c r="N355" i="29" s="1"/>
  <c r="N356" i="29" s="1"/>
  <c r="N357" i="29" s="1"/>
  <c r="N358" i="29" s="1"/>
  <c r="N359" i="29" s="1"/>
  <c r="N360" i="29" s="1"/>
  <c r="N361" i="29" s="1"/>
  <c r="N362" i="29" s="1"/>
  <c r="N363" i="29" s="1"/>
  <c r="N364" i="29" s="1"/>
  <c r="N365" i="29" s="1"/>
  <c r="N366" i="29" s="1"/>
  <c r="N367" i="29" s="1"/>
  <c r="N368" i="29" s="1"/>
  <c r="N369" i="29" s="1"/>
  <c r="N370" i="29" s="1"/>
  <c r="N371" i="29" s="1"/>
  <c r="N372" i="29" s="1"/>
  <c r="N373" i="29" s="1"/>
  <c r="N374" i="29" s="1"/>
  <c r="N375" i="29" s="1"/>
  <c r="N376" i="29" s="1"/>
  <c r="N377" i="29" s="1"/>
  <c r="N378" i="29" s="1"/>
  <c r="N379" i="29" s="1"/>
  <c r="N380" i="29" s="1"/>
  <c r="N381" i="29" s="1"/>
  <c r="N382" i="29" s="1"/>
  <c r="N383" i="29" s="1"/>
  <c r="N384" i="29" s="1"/>
  <c r="N385" i="29" s="1"/>
  <c r="N386" i="29" s="1"/>
  <c r="N387" i="29" s="1"/>
  <c r="N388" i="29" s="1"/>
  <c r="N389" i="29" s="1"/>
  <c r="N390" i="29" s="1"/>
  <c r="N391" i="29" s="1"/>
  <c r="N392" i="29" s="1"/>
  <c r="N393" i="29" s="1"/>
  <c r="N394" i="29" s="1"/>
  <c r="N395" i="29" s="1"/>
  <c r="N396" i="29" s="1"/>
  <c r="N397" i="29" s="1"/>
  <c r="N398" i="29" s="1"/>
  <c r="N399" i="29" s="1"/>
  <c r="N400" i="29" s="1"/>
  <c r="N401" i="29" s="1"/>
  <c r="N402" i="29" s="1"/>
  <c r="N403" i="29" s="1"/>
  <c r="N404" i="29" s="1"/>
  <c r="N405" i="29" s="1"/>
  <c r="N406" i="29" s="1"/>
  <c r="P83" i="28"/>
  <c r="P84" i="28" s="1"/>
  <c r="P85" i="28" s="1"/>
  <c r="P86" i="28" s="1"/>
  <c r="P87" i="28" s="1"/>
  <c r="P88" i="28" s="1"/>
  <c r="P89" i="28" s="1"/>
  <c r="P90" i="28" s="1"/>
  <c r="P91" i="28" s="1"/>
  <c r="P92" i="28" s="1"/>
  <c r="P93" i="28" s="1"/>
  <c r="P94" i="28" s="1"/>
  <c r="P95" i="28" s="1"/>
  <c r="P96" i="28" s="1"/>
  <c r="P97" i="28" s="1"/>
  <c r="P98" i="28" s="1"/>
  <c r="P99" i="28" s="1"/>
  <c r="P100" i="28" s="1"/>
  <c r="P101" i="28" s="1"/>
  <c r="P102" i="28" s="1"/>
  <c r="P103" i="28" s="1"/>
  <c r="P104" i="28" s="1"/>
  <c r="P105" i="28" s="1"/>
  <c r="P106" i="28" s="1"/>
  <c r="P107" i="28" s="1"/>
  <c r="P108" i="28" s="1"/>
  <c r="P109" i="28" s="1"/>
  <c r="P110" i="28" s="1"/>
  <c r="P111" i="28" s="1"/>
  <c r="P112" i="28" s="1"/>
  <c r="P113" i="28" s="1"/>
  <c r="P114" i="28" s="1"/>
  <c r="P115" i="28" s="1"/>
  <c r="P116" i="28" s="1"/>
  <c r="P117" i="28" s="1"/>
  <c r="P118" i="28" s="1"/>
  <c r="P119" i="28" s="1"/>
  <c r="P120" i="28" s="1"/>
  <c r="P121" i="28" s="1"/>
  <c r="P122" i="28" s="1"/>
  <c r="P123" i="28" s="1"/>
  <c r="P124" i="28" s="1"/>
  <c r="P125" i="28" s="1"/>
  <c r="P126" i="28" s="1"/>
  <c r="P127" i="28" s="1"/>
  <c r="P128" i="28" s="1"/>
  <c r="P129" i="28" s="1"/>
  <c r="P130" i="28" s="1"/>
  <c r="P131" i="28" s="1"/>
  <c r="P132" i="28" s="1"/>
  <c r="P133" i="28" s="1"/>
  <c r="P134" i="28" s="1"/>
  <c r="P135" i="28" s="1"/>
  <c r="P136" i="28" s="1"/>
  <c r="P137" i="28" s="1"/>
  <c r="P138" i="28" s="1"/>
  <c r="P139" i="28" s="1"/>
  <c r="P140" i="28" s="1"/>
  <c r="P141" i="28" s="1"/>
  <c r="P142" i="28" s="1"/>
  <c r="P143" i="28" s="1"/>
  <c r="P144" i="28" s="1"/>
  <c r="P145" i="28" s="1"/>
  <c r="P146" i="28" s="1"/>
  <c r="P147" i="28" s="1"/>
  <c r="P148" i="28" s="1"/>
  <c r="P149" i="28" s="1"/>
  <c r="P150" i="28" s="1"/>
  <c r="P151" i="28" s="1"/>
  <c r="P152" i="28" s="1"/>
  <c r="P153" i="28" s="1"/>
  <c r="P154" i="28" s="1"/>
  <c r="P155" i="28" s="1"/>
  <c r="P156" i="28" s="1"/>
  <c r="P157" i="28" s="1"/>
  <c r="P158" i="28" s="1"/>
  <c r="P159" i="28" s="1"/>
  <c r="P160" i="28" s="1"/>
  <c r="P161" i="28" s="1"/>
  <c r="P162" i="28" s="1"/>
  <c r="P163" i="28" s="1"/>
  <c r="P164" i="28" s="1"/>
  <c r="P165" i="28" s="1"/>
  <c r="P166" i="28" s="1"/>
  <c r="P167" i="28" s="1"/>
  <c r="P168" i="28" s="1"/>
  <c r="P169" i="28" s="1"/>
  <c r="P170" i="28" s="1"/>
  <c r="P171" i="28" s="1"/>
  <c r="P172" i="28" s="1"/>
  <c r="P173" i="28" s="1"/>
  <c r="P174" i="28" s="1"/>
  <c r="P175" i="28" s="1"/>
  <c r="P176" i="28" s="1"/>
  <c r="P177" i="28" s="1"/>
  <c r="P178" i="28" s="1"/>
  <c r="P179" i="28" s="1"/>
  <c r="P180" i="28" s="1"/>
  <c r="P181" i="28" s="1"/>
  <c r="P182" i="28" s="1"/>
  <c r="P183" i="28" s="1"/>
  <c r="P184" i="28" s="1"/>
  <c r="P185" i="28" s="1"/>
  <c r="P186" i="28" s="1"/>
  <c r="P187" i="28" s="1"/>
  <c r="P188" i="28" s="1"/>
  <c r="P189" i="28" s="1"/>
  <c r="P190" i="28" s="1"/>
  <c r="P191" i="28" s="1"/>
  <c r="P192" i="28" s="1"/>
  <c r="P193" i="28" s="1"/>
  <c r="P194" i="28" s="1"/>
  <c r="P195" i="28" s="1"/>
  <c r="P196" i="28" s="1"/>
  <c r="P197" i="28" s="1"/>
  <c r="P198" i="28" s="1"/>
  <c r="P199" i="28" s="1"/>
  <c r="P200" i="28" s="1"/>
  <c r="P201" i="28" s="1"/>
  <c r="P202" i="28" s="1"/>
  <c r="P203" i="28" s="1"/>
  <c r="P204" i="28" s="1"/>
  <c r="P205" i="28" s="1"/>
  <c r="P206" i="28" s="1"/>
  <c r="P207" i="28" s="1"/>
  <c r="P208" i="28" s="1"/>
  <c r="P209" i="28" s="1"/>
  <c r="P210" i="28" s="1"/>
  <c r="P211" i="28" s="1"/>
  <c r="P212" i="28" s="1"/>
  <c r="P213" i="28" s="1"/>
  <c r="P214" i="28" s="1"/>
  <c r="P215" i="28" s="1"/>
  <c r="P216" i="28" s="1"/>
  <c r="P217" i="28" s="1"/>
  <c r="P218" i="28" s="1"/>
  <c r="P219" i="28" s="1"/>
  <c r="P220" i="28" s="1"/>
  <c r="P221" i="28" s="1"/>
  <c r="P222" i="28" s="1"/>
  <c r="P223" i="28" s="1"/>
  <c r="P224" i="28" s="1"/>
  <c r="P225" i="28" s="1"/>
  <c r="P226" i="28" s="1"/>
  <c r="P227" i="28" s="1"/>
  <c r="P228" i="28" s="1"/>
  <c r="P229" i="28" s="1"/>
  <c r="P230" i="28" s="1"/>
  <c r="P231" i="28" s="1"/>
  <c r="P232" i="28" s="1"/>
  <c r="P233" i="28" s="1"/>
  <c r="P234" i="28" s="1"/>
  <c r="P235" i="28" s="1"/>
  <c r="P236" i="28" s="1"/>
  <c r="P237" i="28" s="1"/>
  <c r="P238" i="28" s="1"/>
  <c r="P239" i="28" s="1"/>
  <c r="P240" i="28" s="1"/>
  <c r="P241" i="28" s="1"/>
  <c r="P242" i="28" s="1"/>
  <c r="P243" i="28" s="1"/>
  <c r="P244" i="28" s="1"/>
  <c r="P245" i="28" s="1"/>
  <c r="P246" i="28" s="1"/>
  <c r="P247" i="28" s="1"/>
  <c r="P248" i="28" s="1"/>
  <c r="P249" i="28" s="1"/>
  <c r="P250" i="28" s="1"/>
  <c r="P251" i="28" s="1"/>
  <c r="P252" i="28" s="1"/>
  <c r="P253" i="28" s="1"/>
  <c r="P254" i="28" s="1"/>
  <c r="P255" i="28" s="1"/>
  <c r="P256" i="28" s="1"/>
  <c r="P257" i="28" s="1"/>
  <c r="P258" i="28" s="1"/>
  <c r="P259" i="28" s="1"/>
  <c r="P260" i="28" s="1"/>
  <c r="P261" i="28" s="1"/>
  <c r="P262" i="28" s="1"/>
  <c r="P263" i="28" s="1"/>
  <c r="P264" i="28" s="1"/>
  <c r="P265" i="28" s="1"/>
  <c r="P266" i="28" s="1"/>
  <c r="P267" i="28" s="1"/>
  <c r="P268" i="28" s="1"/>
  <c r="P269" i="28" s="1"/>
  <c r="P270" i="28" s="1"/>
  <c r="P271" i="28" s="1"/>
  <c r="P272" i="28" s="1"/>
  <c r="P273" i="28" s="1"/>
  <c r="P274" i="28" s="1"/>
  <c r="P275" i="28" s="1"/>
  <c r="P276" i="28" s="1"/>
  <c r="P277" i="28" s="1"/>
  <c r="P278" i="28" s="1"/>
  <c r="P279" i="28" s="1"/>
  <c r="P280" i="28" s="1"/>
  <c r="P281" i="28" s="1"/>
  <c r="P282" i="28" s="1"/>
  <c r="P283" i="28" s="1"/>
  <c r="P284" i="28" s="1"/>
  <c r="P285" i="28" s="1"/>
  <c r="P286" i="28" s="1"/>
  <c r="P287" i="28" s="1"/>
  <c r="P288" i="28" s="1"/>
  <c r="P289" i="28" s="1"/>
  <c r="P290" i="28" s="1"/>
  <c r="P291" i="28" s="1"/>
  <c r="P292" i="28" s="1"/>
  <c r="P293" i="28" s="1"/>
  <c r="P294" i="28" s="1"/>
  <c r="P295" i="28" s="1"/>
  <c r="P296" i="28" s="1"/>
  <c r="P297" i="28" s="1"/>
  <c r="P298" i="28" s="1"/>
  <c r="P299" i="28" s="1"/>
  <c r="P300" i="28" s="1"/>
  <c r="P301" i="28" s="1"/>
  <c r="P302" i="28" s="1"/>
  <c r="P303" i="28" s="1"/>
  <c r="P304" i="28" s="1"/>
  <c r="P305" i="28" s="1"/>
  <c r="P306" i="28" s="1"/>
  <c r="P307" i="28" s="1"/>
  <c r="P308" i="28" s="1"/>
  <c r="P309" i="28" s="1"/>
  <c r="P310" i="28" s="1"/>
  <c r="P311" i="28" s="1"/>
  <c r="P312" i="28" s="1"/>
  <c r="P313" i="28" s="1"/>
  <c r="P314" i="28" s="1"/>
  <c r="P315" i="28" s="1"/>
  <c r="P316" i="28" s="1"/>
  <c r="P317" i="28" s="1"/>
  <c r="P318" i="28" s="1"/>
  <c r="P319" i="28" s="1"/>
  <c r="P320" i="28" s="1"/>
  <c r="P321" i="28" s="1"/>
  <c r="P322" i="28" s="1"/>
  <c r="P323" i="28" s="1"/>
  <c r="P324" i="28" s="1"/>
  <c r="P325" i="28" s="1"/>
  <c r="P326" i="28" s="1"/>
  <c r="P327" i="28" s="1"/>
  <c r="P328" i="28" s="1"/>
  <c r="P329" i="28" s="1"/>
  <c r="P330" i="28" s="1"/>
  <c r="P331" i="28" s="1"/>
  <c r="P332" i="28" s="1"/>
  <c r="P333" i="28" s="1"/>
  <c r="P334" i="28" s="1"/>
  <c r="P335" i="28" s="1"/>
  <c r="P336" i="28" s="1"/>
  <c r="P337" i="28" s="1"/>
  <c r="P338" i="28" s="1"/>
  <c r="P339" i="28" s="1"/>
  <c r="P340" i="28" s="1"/>
  <c r="P341" i="28" s="1"/>
  <c r="P342" i="28" s="1"/>
  <c r="P343" i="28" s="1"/>
  <c r="P344" i="28" s="1"/>
  <c r="P345" i="28" s="1"/>
  <c r="P346" i="28" s="1"/>
  <c r="P347" i="28" s="1"/>
  <c r="P348" i="28" s="1"/>
  <c r="P349" i="28" s="1"/>
  <c r="P350" i="28" s="1"/>
  <c r="P351" i="28" s="1"/>
  <c r="P352" i="28" s="1"/>
  <c r="P353" i="28" s="1"/>
  <c r="P354" i="28" s="1"/>
  <c r="P355" i="28" s="1"/>
  <c r="P356" i="28" s="1"/>
  <c r="P357" i="28" s="1"/>
  <c r="P358" i="28" s="1"/>
  <c r="P359" i="28" s="1"/>
  <c r="P360" i="28" s="1"/>
  <c r="P361" i="28" s="1"/>
  <c r="P362" i="28" s="1"/>
  <c r="P363" i="28" s="1"/>
  <c r="P364" i="28" s="1"/>
  <c r="P365" i="28" s="1"/>
  <c r="P366" i="28" s="1"/>
  <c r="P367" i="28" s="1"/>
  <c r="P368" i="28" s="1"/>
  <c r="P369" i="28" s="1"/>
  <c r="P370" i="28" s="1"/>
  <c r="P371" i="28" s="1"/>
  <c r="P372" i="28" s="1"/>
  <c r="P373" i="28" s="1"/>
  <c r="P374" i="28" s="1"/>
  <c r="P375" i="28" s="1"/>
  <c r="P376" i="28" s="1"/>
  <c r="P377" i="28" s="1"/>
  <c r="P378" i="28" s="1"/>
  <c r="P379" i="28" s="1"/>
  <c r="P380" i="28" s="1"/>
  <c r="P381" i="28" s="1"/>
  <c r="P382" i="28" s="1"/>
  <c r="P383" i="28" s="1"/>
  <c r="P384" i="28" s="1"/>
  <c r="P385" i="28" s="1"/>
  <c r="P386" i="28" s="1"/>
  <c r="P387" i="28" s="1"/>
  <c r="P388" i="28" s="1"/>
  <c r="P389" i="28" s="1"/>
  <c r="P390" i="28" s="1"/>
  <c r="P391" i="28" s="1"/>
  <c r="P392" i="28" s="1"/>
  <c r="P393" i="28" s="1"/>
  <c r="P394" i="28" s="1"/>
  <c r="P395" i="28" s="1"/>
  <c r="P396" i="28" s="1"/>
  <c r="P397" i="28" s="1"/>
  <c r="P398" i="28" s="1"/>
  <c r="P399" i="28" s="1"/>
  <c r="P400" i="28" s="1"/>
  <c r="P401" i="28" s="1"/>
  <c r="P402" i="28" s="1"/>
  <c r="P403" i="28" s="1"/>
  <c r="P404" i="28" s="1"/>
  <c r="P405" i="28" s="1"/>
  <c r="P406" i="28" s="1"/>
  <c r="N83" i="28"/>
  <c r="N84" i="28" s="1"/>
  <c r="N85" i="28" s="1"/>
  <c r="N86" i="28" s="1"/>
  <c r="N87" i="28" s="1"/>
  <c r="N88" i="28" s="1"/>
  <c r="N89" i="28" s="1"/>
  <c r="N90" i="28" s="1"/>
  <c r="N91" i="28" s="1"/>
  <c r="N92" i="28" s="1"/>
  <c r="N93" i="28" s="1"/>
  <c r="N94" i="28" s="1"/>
  <c r="N95" i="28" s="1"/>
  <c r="N96" i="28" s="1"/>
  <c r="N97" i="28" s="1"/>
  <c r="N98" i="28" s="1"/>
  <c r="N99" i="28" s="1"/>
  <c r="N100" i="28" s="1"/>
  <c r="N101" i="28" s="1"/>
  <c r="N102" i="28" s="1"/>
  <c r="N103" i="28" s="1"/>
  <c r="N104" i="28" s="1"/>
  <c r="N105" i="28" s="1"/>
  <c r="N106" i="28" s="1"/>
  <c r="N107" i="28" s="1"/>
  <c r="N108" i="28" s="1"/>
  <c r="N109" i="28" s="1"/>
  <c r="N110" i="28" s="1"/>
  <c r="N111" i="28" s="1"/>
  <c r="N112" i="28" s="1"/>
  <c r="N113" i="28" s="1"/>
  <c r="N114" i="28" s="1"/>
  <c r="N115" i="28" s="1"/>
  <c r="N116" i="28" s="1"/>
  <c r="N117" i="28" s="1"/>
  <c r="N118" i="28" s="1"/>
  <c r="N119" i="28" s="1"/>
  <c r="N120" i="28" s="1"/>
  <c r="N121" i="28" s="1"/>
  <c r="N122" i="28" s="1"/>
  <c r="N123" i="28" s="1"/>
  <c r="N124" i="28" s="1"/>
  <c r="N125" i="28" s="1"/>
  <c r="N126" i="28" s="1"/>
  <c r="N127" i="28" s="1"/>
  <c r="N128" i="28" s="1"/>
  <c r="N129" i="28" s="1"/>
  <c r="N130" i="28" s="1"/>
  <c r="N131" i="28" s="1"/>
  <c r="N132" i="28" s="1"/>
  <c r="N133" i="28" s="1"/>
  <c r="N134" i="28" s="1"/>
  <c r="N135" i="28" s="1"/>
  <c r="N136" i="28" s="1"/>
  <c r="N137" i="28" s="1"/>
  <c r="N138" i="28" s="1"/>
  <c r="N139" i="28" s="1"/>
  <c r="N140" i="28" s="1"/>
  <c r="N141" i="28" s="1"/>
  <c r="N142" i="28" s="1"/>
  <c r="N143" i="28" s="1"/>
  <c r="N144" i="28" s="1"/>
  <c r="N145" i="28" s="1"/>
  <c r="N146" i="28" s="1"/>
  <c r="N147" i="28" s="1"/>
  <c r="N148" i="28" s="1"/>
  <c r="N149" i="28" s="1"/>
  <c r="N150" i="28" s="1"/>
  <c r="N151" i="28" s="1"/>
  <c r="N152" i="28" s="1"/>
  <c r="N153" i="28" s="1"/>
  <c r="N154" i="28" s="1"/>
  <c r="N155" i="28" s="1"/>
  <c r="N156" i="28" s="1"/>
  <c r="N157" i="28" s="1"/>
  <c r="N158" i="28" s="1"/>
  <c r="N159" i="28" s="1"/>
  <c r="N160" i="28" s="1"/>
  <c r="N161" i="28" s="1"/>
  <c r="N162" i="28" s="1"/>
  <c r="N163" i="28" s="1"/>
  <c r="N164" i="28" s="1"/>
  <c r="N165" i="28" s="1"/>
  <c r="N166" i="28" s="1"/>
  <c r="N167" i="28" s="1"/>
  <c r="N168" i="28" s="1"/>
  <c r="N169" i="28" s="1"/>
  <c r="N170" i="28" s="1"/>
  <c r="N171" i="28" s="1"/>
  <c r="N172" i="28" s="1"/>
  <c r="N173" i="28" s="1"/>
  <c r="N174" i="28" s="1"/>
  <c r="N175" i="28" s="1"/>
  <c r="N176" i="28" s="1"/>
  <c r="N177" i="28" s="1"/>
  <c r="N178" i="28" s="1"/>
  <c r="N179" i="28" s="1"/>
  <c r="N180" i="28" s="1"/>
  <c r="N181" i="28" s="1"/>
  <c r="N182" i="28" s="1"/>
  <c r="N183" i="28" s="1"/>
  <c r="N184" i="28" s="1"/>
  <c r="N185" i="28" s="1"/>
  <c r="N186" i="28" s="1"/>
  <c r="N187" i="28" s="1"/>
  <c r="N188" i="28" s="1"/>
  <c r="N189" i="28" s="1"/>
  <c r="N190" i="28" s="1"/>
  <c r="N191" i="28" s="1"/>
  <c r="N192" i="28" s="1"/>
  <c r="N193" i="28" s="1"/>
  <c r="N194" i="28" s="1"/>
  <c r="N195" i="28" s="1"/>
  <c r="N196" i="28" s="1"/>
  <c r="N197" i="28" s="1"/>
  <c r="N198" i="28" s="1"/>
  <c r="N199" i="28" s="1"/>
  <c r="N200" i="28" s="1"/>
  <c r="N201" i="28" s="1"/>
  <c r="N202" i="28" s="1"/>
  <c r="N203" i="28" s="1"/>
  <c r="N204" i="28" s="1"/>
  <c r="N205" i="28" s="1"/>
  <c r="N206" i="28" s="1"/>
  <c r="N207" i="28" s="1"/>
  <c r="N208" i="28" s="1"/>
  <c r="N209" i="28" s="1"/>
  <c r="N210" i="28" s="1"/>
  <c r="N211" i="28" s="1"/>
  <c r="N212" i="28" s="1"/>
  <c r="N213" i="28" s="1"/>
  <c r="N214" i="28" s="1"/>
  <c r="N215" i="28" s="1"/>
  <c r="N216" i="28" s="1"/>
  <c r="N217" i="28" s="1"/>
  <c r="N218" i="28" s="1"/>
  <c r="N219" i="28" s="1"/>
  <c r="N220" i="28" s="1"/>
  <c r="N221" i="28" s="1"/>
  <c r="N222" i="28" s="1"/>
  <c r="N223" i="28" s="1"/>
  <c r="N224" i="28" s="1"/>
  <c r="N225" i="28" s="1"/>
  <c r="N226" i="28" s="1"/>
  <c r="N227" i="28" s="1"/>
  <c r="N228" i="28" s="1"/>
  <c r="N229" i="28" s="1"/>
  <c r="N230" i="28" s="1"/>
  <c r="N231" i="28" s="1"/>
  <c r="N232" i="28" s="1"/>
  <c r="N233" i="28" s="1"/>
  <c r="N234" i="28" s="1"/>
  <c r="N235" i="28" s="1"/>
  <c r="N236" i="28" s="1"/>
  <c r="N237" i="28" s="1"/>
  <c r="N238" i="28" s="1"/>
  <c r="N239" i="28" s="1"/>
  <c r="N240" i="28" s="1"/>
  <c r="N241" i="28" s="1"/>
  <c r="N242" i="28" s="1"/>
  <c r="N243" i="28" s="1"/>
  <c r="N244" i="28" s="1"/>
  <c r="N245" i="28" s="1"/>
  <c r="N246" i="28" s="1"/>
  <c r="N247" i="28" s="1"/>
  <c r="N248" i="28" s="1"/>
  <c r="N249" i="28" s="1"/>
  <c r="N250" i="28" s="1"/>
  <c r="N251" i="28" s="1"/>
  <c r="N252" i="28" s="1"/>
  <c r="N253" i="28" s="1"/>
  <c r="N254" i="28" s="1"/>
  <c r="N255" i="28" s="1"/>
  <c r="N256" i="28" s="1"/>
  <c r="N257" i="28" s="1"/>
  <c r="N258" i="28" s="1"/>
  <c r="N259" i="28" s="1"/>
  <c r="N260" i="28" s="1"/>
  <c r="N261" i="28" s="1"/>
  <c r="N262" i="28" s="1"/>
  <c r="N263" i="28" s="1"/>
  <c r="N264" i="28" s="1"/>
  <c r="N265" i="28" s="1"/>
  <c r="N266" i="28" s="1"/>
  <c r="N267" i="28" s="1"/>
  <c r="N268" i="28" s="1"/>
  <c r="N269" i="28" s="1"/>
  <c r="N270" i="28" s="1"/>
  <c r="N271" i="28" s="1"/>
  <c r="N272" i="28" s="1"/>
  <c r="N273" i="28" s="1"/>
  <c r="N274" i="28" s="1"/>
  <c r="N275" i="28" s="1"/>
  <c r="N276" i="28" s="1"/>
  <c r="N277" i="28" s="1"/>
  <c r="N278" i="28" s="1"/>
  <c r="N279" i="28" s="1"/>
  <c r="N280" i="28" s="1"/>
  <c r="N281" i="28" s="1"/>
  <c r="N282" i="28" s="1"/>
  <c r="N283" i="28" s="1"/>
  <c r="N284" i="28" s="1"/>
  <c r="N285" i="28" s="1"/>
  <c r="N286" i="28" s="1"/>
  <c r="N287" i="28" s="1"/>
  <c r="N288" i="28" s="1"/>
  <c r="N289" i="28" s="1"/>
  <c r="N290" i="28" s="1"/>
  <c r="N291" i="28" s="1"/>
  <c r="N292" i="28" s="1"/>
  <c r="N293" i="28" s="1"/>
  <c r="N294" i="28" s="1"/>
  <c r="N295" i="28" s="1"/>
  <c r="N296" i="28" s="1"/>
  <c r="N297" i="28" s="1"/>
  <c r="N298" i="28" s="1"/>
  <c r="N299" i="28" s="1"/>
  <c r="N300" i="28" s="1"/>
  <c r="N301" i="28" s="1"/>
  <c r="N302" i="28" s="1"/>
  <c r="N303" i="28" s="1"/>
  <c r="N304" i="28" s="1"/>
  <c r="N305" i="28" s="1"/>
  <c r="N306" i="28" s="1"/>
  <c r="N307" i="28" s="1"/>
  <c r="N308" i="28" s="1"/>
  <c r="N309" i="28" s="1"/>
  <c r="N310" i="28" s="1"/>
  <c r="N311" i="28" s="1"/>
  <c r="N312" i="28" s="1"/>
  <c r="N313" i="28" s="1"/>
  <c r="N314" i="28" s="1"/>
  <c r="N315" i="28" s="1"/>
  <c r="N316" i="28" s="1"/>
  <c r="N317" i="28" s="1"/>
  <c r="N318" i="28" s="1"/>
  <c r="N319" i="28" s="1"/>
  <c r="N320" i="28" s="1"/>
  <c r="N321" i="28" s="1"/>
  <c r="N322" i="28" s="1"/>
  <c r="N323" i="28" s="1"/>
  <c r="N324" i="28" s="1"/>
  <c r="N325" i="28" s="1"/>
  <c r="N326" i="28" s="1"/>
  <c r="N327" i="28" s="1"/>
  <c r="N328" i="28" s="1"/>
  <c r="N329" i="28" s="1"/>
  <c r="N330" i="28" s="1"/>
  <c r="N331" i="28" s="1"/>
  <c r="N332" i="28" s="1"/>
  <c r="N333" i="28" s="1"/>
  <c r="N334" i="28" s="1"/>
  <c r="N335" i="28" s="1"/>
  <c r="N336" i="28" s="1"/>
  <c r="N337" i="28" s="1"/>
  <c r="N338" i="28" s="1"/>
  <c r="N339" i="28" s="1"/>
  <c r="N340" i="28" s="1"/>
  <c r="N341" i="28" s="1"/>
  <c r="N342" i="28" s="1"/>
  <c r="N343" i="28" s="1"/>
  <c r="N344" i="28" s="1"/>
  <c r="N345" i="28" s="1"/>
  <c r="N346" i="28" s="1"/>
  <c r="N347" i="28" s="1"/>
  <c r="N348" i="28" s="1"/>
  <c r="N349" i="28" s="1"/>
  <c r="N350" i="28" s="1"/>
  <c r="N351" i="28" s="1"/>
  <c r="N352" i="28" s="1"/>
  <c r="N353" i="28" s="1"/>
  <c r="N354" i="28" s="1"/>
  <c r="N355" i="28" s="1"/>
  <c r="N356" i="28" s="1"/>
  <c r="N357" i="28" s="1"/>
  <c r="N358" i="28" s="1"/>
  <c r="N359" i="28" s="1"/>
  <c r="N360" i="28" s="1"/>
  <c r="N361" i="28" s="1"/>
  <c r="N362" i="28" s="1"/>
  <c r="N363" i="28" s="1"/>
  <c r="N364" i="28" s="1"/>
  <c r="N365" i="28" s="1"/>
  <c r="N366" i="28" s="1"/>
  <c r="N367" i="28" s="1"/>
  <c r="N368" i="28" s="1"/>
  <c r="N369" i="28" s="1"/>
  <c r="N370" i="28" s="1"/>
  <c r="N371" i="28" s="1"/>
  <c r="N372" i="28" s="1"/>
  <c r="N373" i="28" s="1"/>
  <c r="N374" i="28" s="1"/>
  <c r="N375" i="28" s="1"/>
  <c r="N376" i="28" s="1"/>
  <c r="N377" i="28" s="1"/>
  <c r="N378" i="28" s="1"/>
  <c r="N379" i="28" s="1"/>
  <c r="N380" i="28" s="1"/>
  <c r="N381" i="28" s="1"/>
  <c r="N382" i="28" s="1"/>
  <c r="N383" i="28" s="1"/>
  <c r="N384" i="28" s="1"/>
  <c r="N385" i="28" s="1"/>
  <c r="N386" i="28" s="1"/>
  <c r="N387" i="28" s="1"/>
  <c r="N388" i="28" s="1"/>
  <c r="N389" i="28" s="1"/>
  <c r="N390" i="28" s="1"/>
  <c r="N391" i="28" s="1"/>
  <c r="N392" i="28" s="1"/>
  <c r="N393" i="28" s="1"/>
  <c r="N394" i="28" s="1"/>
  <c r="N395" i="28" s="1"/>
  <c r="N396" i="28" s="1"/>
  <c r="N397" i="28" s="1"/>
  <c r="N398" i="28" s="1"/>
  <c r="N399" i="28" s="1"/>
  <c r="N400" i="28" s="1"/>
  <c r="N401" i="28" s="1"/>
  <c r="N402" i="28" s="1"/>
  <c r="N403" i="28" s="1"/>
  <c r="N404" i="28" s="1"/>
  <c r="N405" i="28" s="1"/>
  <c r="N406" i="28" s="1"/>
  <c r="N92" i="27"/>
  <c r="N93" i="27" s="1"/>
  <c r="N94" i="27" s="1"/>
  <c r="N95" i="27" s="1"/>
  <c r="N96" i="27" s="1"/>
  <c r="N97" i="27" s="1"/>
  <c r="N98" i="27" s="1"/>
  <c r="N99" i="27" s="1"/>
  <c r="N100" i="27" s="1"/>
  <c r="N101" i="27" s="1"/>
  <c r="N102" i="27" s="1"/>
  <c r="N103" i="27" s="1"/>
  <c r="N104" i="27" s="1"/>
  <c r="N105" i="27" s="1"/>
  <c r="N106" i="27" s="1"/>
  <c r="N107" i="27" s="1"/>
  <c r="N108" i="27" s="1"/>
  <c r="N109" i="27" s="1"/>
  <c r="N110" i="27" s="1"/>
  <c r="N111" i="27" s="1"/>
  <c r="N112" i="27" s="1"/>
  <c r="N113" i="27" s="1"/>
  <c r="N114" i="27" s="1"/>
  <c r="N115" i="27" s="1"/>
  <c r="N116" i="27" s="1"/>
  <c r="N117" i="27" s="1"/>
  <c r="N118" i="27" s="1"/>
  <c r="N119" i="27" s="1"/>
  <c r="N120" i="27" s="1"/>
  <c r="N121" i="27" s="1"/>
  <c r="N122" i="27" s="1"/>
  <c r="N123" i="27" s="1"/>
  <c r="N124" i="27" s="1"/>
  <c r="N125" i="27" s="1"/>
  <c r="N126" i="27" s="1"/>
  <c r="N127" i="27" s="1"/>
  <c r="N128" i="27" s="1"/>
  <c r="N129" i="27" s="1"/>
  <c r="N130" i="27" s="1"/>
  <c r="N131" i="27" s="1"/>
  <c r="N132" i="27" s="1"/>
  <c r="N133" i="27" s="1"/>
  <c r="N134" i="27" s="1"/>
  <c r="N135" i="27" s="1"/>
  <c r="N136" i="27" s="1"/>
  <c r="N137" i="27" s="1"/>
  <c r="N138" i="27" s="1"/>
  <c r="N139" i="27" s="1"/>
  <c r="N140" i="27" s="1"/>
  <c r="N141" i="27" s="1"/>
  <c r="N142" i="27" s="1"/>
  <c r="N143" i="27" s="1"/>
  <c r="N144" i="27" s="1"/>
  <c r="N145" i="27" s="1"/>
  <c r="N146" i="27" s="1"/>
  <c r="N147" i="27" s="1"/>
  <c r="N148" i="27" s="1"/>
  <c r="N149" i="27" s="1"/>
  <c r="N150" i="27" s="1"/>
  <c r="N151" i="27" s="1"/>
  <c r="N152" i="27" s="1"/>
  <c r="N153" i="27" s="1"/>
  <c r="N154" i="27" s="1"/>
  <c r="N155" i="27" s="1"/>
  <c r="N156" i="27" s="1"/>
  <c r="N157" i="27" s="1"/>
  <c r="N158" i="27" s="1"/>
  <c r="N159" i="27" s="1"/>
  <c r="N160" i="27" s="1"/>
  <c r="N161" i="27" s="1"/>
  <c r="N162" i="27" s="1"/>
  <c r="N163" i="27" s="1"/>
  <c r="N164" i="27" s="1"/>
  <c r="N165" i="27" s="1"/>
  <c r="N166" i="27" s="1"/>
  <c r="N167" i="27" s="1"/>
  <c r="N168" i="27" s="1"/>
  <c r="N169" i="27" s="1"/>
  <c r="N170" i="27" s="1"/>
  <c r="N171" i="27" s="1"/>
  <c r="N172" i="27" s="1"/>
  <c r="N173" i="27" s="1"/>
  <c r="N174" i="27" s="1"/>
  <c r="N175" i="27" s="1"/>
  <c r="N176" i="27" s="1"/>
  <c r="N177" i="27" s="1"/>
  <c r="N178" i="27" s="1"/>
  <c r="N179" i="27" s="1"/>
  <c r="N180" i="27" s="1"/>
  <c r="N181" i="27" s="1"/>
  <c r="N182" i="27" s="1"/>
  <c r="N183" i="27" s="1"/>
  <c r="N184" i="27" s="1"/>
  <c r="N185" i="27" s="1"/>
  <c r="N186" i="27" s="1"/>
  <c r="N187" i="27" s="1"/>
  <c r="N188" i="27" s="1"/>
  <c r="N189" i="27" s="1"/>
  <c r="N190" i="27" s="1"/>
  <c r="N191" i="27" s="1"/>
  <c r="N192" i="27" s="1"/>
  <c r="N193" i="27" s="1"/>
  <c r="N194" i="27" s="1"/>
  <c r="N195" i="27" s="1"/>
  <c r="N196" i="27" s="1"/>
  <c r="N197" i="27" s="1"/>
  <c r="N198" i="27" s="1"/>
  <c r="N199" i="27" s="1"/>
  <c r="N200" i="27" s="1"/>
  <c r="N201" i="27" s="1"/>
  <c r="N202" i="27" s="1"/>
  <c r="N203" i="27" s="1"/>
  <c r="N204" i="27" s="1"/>
  <c r="N205" i="27" s="1"/>
  <c r="N206" i="27" s="1"/>
  <c r="N207" i="27" s="1"/>
  <c r="N208" i="27" s="1"/>
  <c r="N209" i="27" s="1"/>
  <c r="N210" i="27" s="1"/>
  <c r="N211" i="27" s="1"/>
  <c r="N212" i="27" s="1"/>
  <c r="N213" i="27" s="1"/>
  <c r="N214" i="27" s="1"/>
  <c r="N215" i="27" s="1"/>
  <c r="N216" i="27" s="1"/>
  <c r="N217" i="27" s="1"/>
  <c r="N218" i="27" s="1"/>
  <c r="N219" i="27" s="1"/>
  <c r="N220" i="27" s="1"/>
  <c r="N221" i="27" s="1"/>
  <c r="N222" i="27" s="1"/>
  <c r="N223" i="27" s="1"/>
  <c r="N224" i="27" s="1"/>
  <c r="N225" i="27" s="1"/>
  <c r="N226" i="27" s="1"/>
  <c r="N227" i="27" s="1"/>
  <c r="N228" i="27" s="1"/>
  <c r="N229" i="27" s="1"/>
  <c r="N230" i="27" s="1"/>
  <c r="N231" i="27" s="1"/>
  <c r="N232" i="27" s="1"/>
  <c r="N233" i="27" s="1"/>
  <c r="N234" i="27" s="1"/>
  <c r="N235" i="27" s="1"/>
  <c r="N236" i="27" s="1"/>
  <c r="N237" i="27" s="1"/>
  <c r="N238" i="27" s="1"/>
  <c r="N239" i="27" s="1"/>
  <c r="N240" i="27" s="1"/>
  <c r="N241" i="27" s="1"/>
  <c r="N242" i="27" s="1"/>
  <c r="N243" i="27" s="1"/>
  <c r="N244" i="27" s="1"/>
  <c r="N245" i="27" s="1"/>
  <c r="N246" i="27" s="1"/>
  <c r="N247" i="27" s="1"/>
  <c r="N248" i="27" s="1"/>
  <c r="N249" i="27" s="1"/>
  <c r="N250" i="27" s="1"/>
  <c r="N251" i="27" s="1"/>
  <c r="N252" i="27" s="1"/>
  <c r="N253" i="27" s="1"/>
  <c r="N254" i="27" s="1"/>
  <c r="N255" i="27" s="1"/>
  <c r="N256" i="27" s="1"/>
  <c r="N257" i="27" s="1"/>
  <c r="N258" i="27" s="1"/>
  <c r="N259" i="27" s="1"/>
  <c r="N260" i="27" s="1"/>
  <c r="N261" i="27" s="1"/>
  <c r="N262" i="27" s="1"/>
  <c r="N263" i="27" s="1"/>
  <c r="N264" i="27" s="1"/>
  <c r="N265" i="27" s="1"/>
  <c r="N266" i="27" s="1"/>
  <c r="N267" i="27" s="1"/>
  <c r="N268" i="27" s="1"/>
  <c r="N269" i="27" s="1"/>
  <c r="N270" i="27" s="1"/>
  <c r="N271" i="27" s="1"/>
  <c r="N272" i="27" s="1"/>
  <c r="N273" i="27" s="1"/>
  <c r="N274" i="27" s="1"/>
  <c r="N275" i="27" s="1"/>
  <c r="N276" i="27" s="1"/>
  <c r="N277" i="27" s="1"/>
  <c r="N278" i="27" s="1"/>
  <c r="N279" i="27" s="1"/>
  <c r="N280" i="27" s="1"/>
  <c r="N281" i="27" s="1"/>
  <c r="N282" i="27" s="1"/>
  <c r="N283" i="27" s="1"/>
  <c r="N284" i="27" s="1"/>
  <c r="N285" i="27" s="1"/>
  <c r="N286" i="27" s="1"/>
  <c r="N287" i="27" s="1"/>
  <c r="N288" i="27" s="1"/>
  <c r="N289" i="27" s="1"/>
  <c r="N290" i="27" s="1"/>
  <c r="N291" i="27" s="1"/>
  <c r="N292" i="27" s="1"/>
  <c r="N293" i="27" s="1"/>
  <c r="N294" i="27" s="1"/>
  <c r="N295" i="27" s="1"/>
  <c r="N296" i="27" s="1"/>
  <c r="N297" i="27" s="1"/>
  <c r="N298" i="27" s="1"/>
  <c r="N299" i="27" s="1"/>
  <c r="N300" i="27" s="1"/>
  <c r="N301" i="27" s="1"/>
  <c r="N302" i="27" s="1"/>
  <c r="N303" i="27" s="1"/>
  <c r="N304" i="27" s="1"/>
  <c r="N305" i="27" s="1"/>
  <c r="N306" i="27" s="1"/>
  <c r="N307" i="27" s="1"/>
  <c r="N308" i="27" s="1"/>
  <c r="N309" i="27" s="1"/>
  <c r="N310" i="27" s="1"/>
  <c r="N311" i="27" s="1"/>
  <c r="N312" i="27" s="1"/>
  <c r="N313" i="27" s="1"/>
  <c r="N314" i="27" s="1"/>
  <c r="N315" i="27" s="1"/>
  <c r="N316" i="27" s="1"/>
  <c r="N317" i="27" s="1"/>
  <c r="N318" i="27" s="1"/>
  <c r="N319" i="27" s="1"/>
  <c r="N320" i="27" s="1"/>
  <c r="N321" i="27" s="1"/>
  <c r="N322" i="27" s="1"/>
  <c r="N323" i="27" s="1"/>
  <c r="N324" i="27" s="1"/>
  <c r="N325" i="27" s="1"/>
  <c r="N326" i="27" s="1"/>
  <c r="N327" i="27" s="1"/>
  <c r="N328" i="27" s="1"/>
  <c r="N329" i="27" s="1"/>
  <c r="N330" i="27" s="1"/>
  <c r="N331" i="27" s="1"/>
  <c r="N332" i="27" s="1"/>
  <c r="N333" i="27" s="1"/>
  <c r="N334" i="27" s="1"/>
  <c r="N335" i="27" s="1"/>
  <c r="N336" i="27" s="1"/>
  <c r="N337" i="27" s="1"/>
  <c r="N338" i="27" s="1"/>
  <c r="N339" i="27" s="1"/>
  <c r="N340" i="27" s="1"/>
  <c r="N341" i="27" s="1"/>
  <c r="N342" i="27" s="1"/>
  <c r="N343" i="27" s="1"/>
  <c r="N344" i="27" s="1"/>
  <c r="N345" i="27" s="1"/>
  <c r="N346" i="27" s="1"/>
  <c r="N347" i="27" s="1"/>
  <c r="N348" i="27" s="1"/>
  <c r="N349" i="27" s="1"/>
  <c r="N350" i="27" s="1"/>
  <c r="N351" i="27" s="1"/>
  <c r="N352" i="27" s="1"/>
  <c r="N353" i="27" s="1"/>
  <c r="N354" i="27" s="1"/>
  <c r="N355" i="27" s="1"/>
  <c r="N356" i="27" s="1"/>
  <c r="N357" i="27" s="1"/>
  <c r="N358" i="27" s="1"/>
  <c r="N359" i="27" s="1"/>
  <c r="N360" i="27" s="1"/>
  <c r="N361" i="27" s="1"/>
  <c r="N362" i="27" s="1"/>
  <c r="N363" i="27" s="1"/>
  <c r="N364" i="27" s="1"/>
  <c r="N365" i="27" s="1"/>
  <c r="N366" i="27" s="1"/>
  <c r="N367" i="27" s="1"/>
  <c r="N368" i="27" s="1"/>
  <c r="N369" i="27" s="1"/>
  <c r="N370" i="27" s="1"/>
  <c r="N371" i="27" s="1"/>
  <c r="N372" i="27" s="1"/>
  <c r="N373" i="27" s="1"/>
  <c r="N374" i="27" s="1"/>
  <c r="N375" i="27" s="1"/>
  <c r="N376" i="27" s="1"/>
  <c r="N377" i="27" s="1"/>
  <c r="N378" i="27" s="1"/>
  <c r="N379" i="27" s="1"/>
  <c r="N380" i="27" s="1"/>
  <c r="N381" i="27" s="1"/>
  <c r="N382" i="27" s="1"/>
  <c r="N383" i="27" s="1"/>
  <c r="N384" i="27" s="1"/>
  <c r="N385" i="27" s="1"/>
  <c r="N386" i="27" s="1"/>
  <c r="N387" i="27" s="1"/>
  <c r="N388" i="27" s="1"/>
  <c r="N389" i="27" s="1"/>
  <c r="N390" i="27" s="1"/>
  <c r="N391" i="27" s="1"/>
  <c r="N392" i="27" s="1"/>
  <c r="N393" i="27" s="1"/>
  <c r="N394" i="27" s="1"/>
  <c r="P91" i="27"/>
  <c r="P92" i="27" s="1"/>
  <c r="P93" i="27" s="1"/>
  <c r="P94" i="27" s="1"/>
  <c r="P95" i="27" s="1"/>
  <c r="P96" i="27" s="1"/>
  <c r="P97" i="27" s="1"/>
  <c r="P98" i="27" s="1"/>
  <c r="P99" i="27" s="1"/>
  <c r="P100" i="27" s="1"/>
  <c r="P101" i="27" s="1"/>
  <c r="P102" i="27" s="1"/>
  <c r="P103" i="27" s="1"/>
  <c r="P104" i="27" s="1"/>
  <c r="P105" i="27" s="1"/>
  <c r="P106" i="27" s="1"/>
  <c r="P107" i="27" s="1"/>
  <c r="P108" i="27" s="1"/>
  <c r="P109" i="27" s="1"/>
  <c r="P110" i="27" s="1"/>
  <c r="P111" i="27" s="1"/>
  <c r="P112" i="27" s="1"/>
  <c r="P113" i="27" s="1"/>
  <c r="P114" i="27" s="1"/>
  <c r="P115" i="27" s="1"/>
  <c r="P116" i="27" s="1"/>
  <c r="P117" i="27" s="1"/>
  <c r="P118" i="27" s="1"/>
  <c r="P119" i="27" s="1"/>
  <c r="P120" i="27" s="1"/>
  <c r="P121" i="27" s="1"/>
  <c r="P122" i="27" s="1"/>
  <c r="P123" i="27" s="1"/>
  <c r="P124" i="27" s="1"/>
  <c r="P125" i="27" s="1"/>
  <c r="P126" i="27" s="1"/>
  <c r="P127" i="27" s="1"/>
  <c r="P128" i="27" s="1"/>
  <c r="P129" i="27" s="1"/>
  <c r="P130" i="27" s="1"/>
  <c r="P131" i="27" s="1"/>
  <c r="P132" i="27" s="1"/>
  <c r="P133" i="27" s="1"/>
  <c r="P134" i="27" s="1"/>
  <c r="P135" i="27" s="1"/>
  <c r="P136" i="27" s="1"/>
  <c r="P137" i="27" s="1"/>
  <c r="P138" i="27" s="1"/>
  <c r="P139" i="27" s="1"/>
  <c r="P140" i="27" s="1"/>
  <c r="P141" i="27" s="1"/>
  <c r="P142" i="27" s="1"/>
  <c r="P143" i="27" s="1"/>
  <c r="P144" i="27" s="1"/>
  <c r="P145" i="27" s="1"/>
  <c r="P146" i="27" s="1"/>
  <c r="P147" i="27" s="1"/>
  <c r="P148" i="27" s="1"/>
  <c r="P149" i="27" s="1"/>
  <c r="P150" i="27" s="1"/>
  <c r="P151" i="27" s="1"/>
  <c r="P152" i="27" s="1"/>
  <c r="P153" i="27" s="1"/>
  <c r="P154" i="27" s="1"/>
  <c r="P155" i="27" s="1"/>
  <c r="P156" i="27" s="1"/>
  <c r="P157" i="27" s="1"/>
  <c r="P158" i="27" s="1"/>
  <c r="P159" i="27" s="1"/>
  <c r="P160" i="27" s="1"/>
  <c r="P161" i="27" s="1"/>
  <c r="P162" i="27" s="1"/>
  <c r="P163" i="27" s="1"/>
  <c r="P164" i="27" s="1"/>
  <c r="P165" i="27" s="1"/>
  <c r="P166" i="27" s="1"/>
  <c r="P167" i="27" s="1"/>
  <c r="P168" i="27" s="1"/>
  <c r="P169" i="27" s="1"/>
  <c r="P170" i="27" s="1"/>
  <c r="P171" i="27" s="1"/>
  <c r="P172" i="27" s="1"/>
  <c r="P173" i="27" s="1"/>
  <c r="P174" i="27" s="1"/>
  <c r="P175" i="27" s="1"/>
  <c r="P176" i="27" s="1"/>
  <c r="P177" i="27" s="1"/>
  <c r="P178" i="27" s="1"/>
  <c r="P179" i="27" s="1"/>
  <c r="P180" i="27" s="1"/>
  <c r="P181" i="27" s="1"/>
  <c r="P182" i="27" s="1"/>
  <c r="P183" i="27" s="1"/>
  <c r="P184" i="27" s="1"/>
  <c r="P185" i="27" s="1"/>
  <c r="P186" i="27" s="1"/>
  <c r="P187" i="27" s="1"/>
  <c r="P188" i="27" s="1"/>
  <c r="P189" i="27" s="1"/>
  <c r="P190" i="27" s="1"/>
  <c r="P191" i="27" s="1"/>
  <c r="P192" i="27" s="1"/>
  <c r="P193" i="27" s="1"/>
  <c r="P194" i="27" s="1"/>
  <c r="P195" i="27" s="1"/>
  <c r="P196" i="27" s="1"/>
  <c r="P197" i="27" s="1"/>
  <c r="P198" i="27" s="1"/>
  <c r="P199" i="27" s="1"/>
  <c r="P200" i="27" s="1"/>
  <c r="P201" i="27" s="1"/>
  <c r="P202" i="27" s="1"/>
  <c r="P203" i="27" s="1"/>
  <c r="P204" i="27" s="1"/>
  <c r="P205" i="27" s="1"/>
  <c r="P206" i="27" s="1"/>
  <c r="P207" i="27" s="1"/>
  <c r="P208" i="27" s="1"/>
  <c r="P209" i="27" s="1"/>
  <c r="P210" i="27" s="1"/>
  <c r="P211" i="27" s="1"/>
  <c r="P212" i="27" s="1"/>
  <c r="P213" i="27" s="1"/>
  <c r="P214" i="27" s="1"/>
  <c r="P215" i="27" s="1"/>
  <c r="P216" i="27" s="1"/>
  <c r="P217" i="27" s="1"/>
  <c r="P218" i="27" s="1"/>
  <c r="P219" i="27" s="1"/>
  <c r="P220" i="27" s="1"/>
  <c r="P221" i="27" s="1"/>
  <c r="P222" i="27" s="1"/>
  <c r="P223" i="27" s="1"/>
  <c r="P224" i="27" s="1"/>
  <c r="P225" i="27" s="1"/>
  <c r="P226" i="27" s="1"/>
  <c r="P227" i="27" s="1"/>
  <c r="P228" i="27" s="1"/>
  <c r="P229" i="27" s="1"/>
  <c r="P230" i="27" s="1"/>
  <c r="P231" i="27" s="1"/>
  <c r="P232" i="27" s="1"/>
  <c r="P233" i="27" s="1"/>
  <c r="P234" i="27" s="1"/>
  <c r="P235" i="27" s="1"/>
  <c r="P236" i="27" s="1"/>
  <c r="P237" i="27" s="1"/>
  <c r="P238" i="27" s="1"/>
  <c r="P239" i="27" s="1"/>
  <c r="P240" i="27" s="1"/>
  <c r="P241" i="27" s="1"/>
  <c r="P242" i="27" s="1"/>
  <c r="P243" i="27" s="1"/>
  <c r="P244" i="27" s="1"/>
  <c r="P245" i="27" s="1"/>
  <c r="P246" i="27" s="1"/>
  <c r="P247" i="27" s="1"/>
  <c r="P248" i="27" s="1"/>
  <c r="P249" i="27" s="1"/>
  <c r="P250" i="27" s="1"/>
  <c r="P251" i="27" s="1"/>
  <c r="P252" i="27" s="1"/>
  <c r="P253" i="27" s="1"/>
  <c r="P254" i="27" s="1"/>
  <c r="P255" i="27" s="1"/>
  <c r="P256" i="27" s="1"/>
  <c r="P257" i="27" s="1"/>
  <c r="P258" i="27" s="1"/>
  <c r="P259" i="27" s="1"/>
  <c r="P260" i="27" s="1"/>
  <c r="P261" i="27" s="1"/>
  <c r="P262" i="27" s="1"/>
  <c r="P263" i="27" s="1"/>
  <c r="P264" i="27" s="1"/>
  <c r="P265" i="27" s="1"/>
  <c r="P266" i="27" s="1"/>
  <c r="P267" i="27" s="1"/>
  <c r="P268" i="27" s="1"/>
  <c r="P269" i="27" s="1"/>
  <c r="P270" i="27" s="1"/>
  <c r="P271" i="27" s="1"/>
  <c r="P272" i="27" s="1"/>
  <c r="P273" i="27" s="1"/>
  <c r="P274" i="27" s="1"/>
  <c r="P275" i="27" s="1"/>
  <c r="P276" i="27" s="1"/>
  <c r="P277" i="27" s="1"/>
  <c r="P278" i="27" s="1"/>
  <c r="P279" i="27" s="1"/>
  <c r="P280" i="27" s="1"/>
  <c r="P281" i="27" s="1"/>
  <c r="P282" i="27" s="1"/>
  <c r="P283" i="27" s="1"/>
  <c r="P284" i="27" s="1"/>
  <c r="P285" i="27" s="1"/>
  <c r="P286" i="27" s="1"/>
  <c r="P287" i="27" s="1"/>
  <c r="P288" i="27" s="1"/>
  <c r="P289" i="27" s="1"/>
  <c r="P290" i="27" s="1"/>
  <c r="P291" i="27" s="1"/>
  <c r="P292" i="27" s="1"/>
  <c r="P293" i="27" s="1"/>
  <c r="P294" i="27" s="1"/>
  <c r="P295" i="27" s="1"/>
  <c r="P296" i="27" s="1"/>
  <c r="P297" i="27" s="1"/>
  <c r="P298" i="27" s="1"/>
  <c r="P299" i="27" s="1"/>
  <c r="P300" i="27" s="1"/>
  <c r="P301" i="27" s="1"/>
  <c r="P302" i="27" s="1"/>
  <c r="P303" i="27" s="1"/>
  <c r="P304" i="27" s="1"/>
  <c r="P305" i="27" s="1"/>
  <c r="P306" i="27" s="1"/>
  <c r="P307" i="27" s="1"/>
  <c r="P308" i="27" s="1"/>
  <c r="P309" i="27" s="1"/>
  <c r="P310" i="27" s="1"/>
  <c r="P311" i="27" s="1"/>
  <c r="P312" i="27" s="1"/>
  <c r="P313" i="27" s="1"/>
  <c r="P314" i="27" s="1"/>
  <c r="P315" i="27" s="1"/>
  <c r="P316" i="27" s="1"/>
  <c r="P317" i="27" s="1"/>
  <c r="P318" i="27" s="1"/>
  <c r="P319" i="27" s="1"/>
  <c r="P320" i="27" s="1"/>
  <c r="P321" i="27" s="1"/>
  <c r="P322" i="27" s="1"/>
  <c r="P323" i="27" s="1"/>
  <c r="P324" i="27" s="1"/>
  <c r="P325" i="27" s="1"/>
  <c r="P326" i="27" s="1"/>
  <c r="P327" i="27" s="1"/>
  <c r="P328" i="27" s="1"/>
  <c r="P329" i="27" s="1"/>
  <c r="P330" i="27" s="1"/>
  <c r="P331" i="27" s="1"/>
  <c r="P332" i="27" s="1"/>
  <c r="P333" i="27" s="1"/>
  <c r="P334" i="27" s="1"/>
  <c r="P335" i="27" s="1"/>
  <c r="P336" i="27" s="1"/>
  <c r="P337" i="27" s="1"/>
  <c r="P338" i="27" s="1"/>
  <c r="P339" i="27" s="1"/>
  <c r="P340" i="27" s="1"/>
  <c r="P341" i="27" s="1"/>
  <c r="P342" i="27" s="1"/>
  <c r="P343" i="27" s="1"/>
  <c r="P344" i="27" s="1"/>
  <c r="P345" i="27" s="1"/>
  <c r="P346" i="27" s="1"/>
  <c r="P347" i="27" s="1"/>
  <c r="P348" i="27" s="1"/>
  <c r="P349" i="27" s="1"/>
  <c r="P350" i="27" s="1"/>
  <c r="P351" i="27" s="1"/>
  <c r="P352" i="27" s="1"/>
  <c r="P353" i="27" s="1"/>
  <c r="P354" i="27" s="1"/>
  <c r="P355" i="27" s="1"/>
  <c r="P356" i="27" s="1"/>
  <c r="P357" i="27" s="1"/>
  <c r="P358" i="27" s="1"/>
  <c r="P359" i="27" s="1"/>
  <c r="P360" i="27" s="1"/>
  <c r="P361" i="27" s="1"/>
  <c r="P362" i="27" s="1"/>
  <c r="P363" i="27" s="1"/>
  <c r="P364" i="27" s="1"/>
  <c r="P365" i="27" s="1"/>
  <c r="P366" i="27" s="1"/>
  <c r="P367" i="27" s="1"/>
  <c r="P368" i="27" s="1"/>
  <c r="P369" i="27" s="1"/>
  <c r="P370" i="27" s="1"/>
  <c r="P371" i="27" s="1"/>
  <c r="P372" i="27" s="1"/>
  <c r="P373" i="27" s="1"/>
  <c r="P374" i="27" s="1"/>
  <c r="P375" i="27" s="1"/>
  <c r="P376" i="27" s="1"/>
  <c r="P377" i="27" s="1"/>
  <c r="P378" i="27" s="1"/>
  <c r="P379" i="27" s="1"/>
  <c r="P380" i="27" s="1"/>
  <c r="P381" i="27" s="1"/>
  <c r="P382" i="27" s="1"/>
  <c r="P383" i="27" s="1"/>
  <c r="P384" i="27" s="1"/>
  <c r="P385" i="27" s="1"/>
  <c r="P386" i="27" s="1"/>
  <c r="P387" i="27" s="1"/>
  <c r="P388" i="27" s="1"/>
  <c r="P389" i="27" s="1"/>
  <c r="P390" i="27" s="1"/>
  <c r="P391" i="27" s="1"/>
  <c r="P392" i="27" s="1"/>
  <c r="P393" i="27" s="1"/>
  <c r="P394" i="27" s="1"/>
  <c r="N91" i="27"/>
  <c r="P102" i="26"/>
  <c r="P103" i="26" s="1"/>
  <c r="P104" i="26" s="1"/>
  <c r="P105" i="26" s="1"/>
  <c r="P106" i="26" s="1"/>
  <c r="P107" i="26" s="1"/>
  <c r="P108" i="26" s="1"/>
  <c r="P109" i="26" s="1"/>
  <c r="P110" i="26" s="1"/>
  <c r="P111" i="26" s="1"/>
  <c r="P112" i="26" s="1"/>
  <c r="P113" i="26" s="1"/>
  <c r="P114" i="26" s="1"/>
  <c r="P115" i="26" s="1"/>
  <c r="P116" i="26" s="1"/>
  <c r="P117" i="26" s="1"/>
  <c r="P118" i="26" s="1"/>
  <c r="P119" i="26" s="1"/>
  <c r="P120" i="26" s="1"/>
  <c r="P121" i="26" s="1"/>
  <c r="P122" i="26" s="1"/>
  <c r="P123" i="26" s="1"/>
  <c r="P124" i="26" s="1"/>
  <c r="P125" i="26" s="1"/>
  <c r="P126" i="26" s="1"/>
  <c r="P127" i="26" s="1"/>
  <c r="P128" i="26" s="1"/>
  <c r="P129" i="26" s="1"/>
  <c r="P130" i="26" s="1"/>
  <c r="P131" i="26" s="1"/>
  <c r="P132" i="26" s="1"/>
  <c r="P133" i="26" s="1"/>
  <c r="P134" i="26" s="1"/>
  <c r="P135" i="26" s="1"/>
  <c r="P136" i="26" s="1"/>
  <c r="P137" i="26" s="1"/>
  <c r="P138" i="26" s="1"/>
  <c r="P139" i="26" s="1"/>
  <c r="P140" i="26" s="1"/>
  <c r="P141" i="26" s="1"/>
  <c r="P142" i="26" s="1"/>
  <c r="P143" i="26" s="1"/>
  <c r="P144" i="26" s="1"/>
  <c r="P145" i="26" s="1"/>
  <c r="P146" i="26" s="1"/>
  <c r="P147" i="26" s="1"/>
  <c r="P148" i="26" s="1"/>
  <c r="P149" i="26" s="1"/>
  <c r="P150" i="26" s="1"/>
  <c r="P151" i="26" s="1"/>
  <c r="P152" i="26" s="1"/>
  <c r="P153" i="26" s="1"/>
  <c r="P154" i="26" s="1"/>
  <c r="P155" i="26" s="1"/>
  <c r="P156" i="26" s="1"/>
  <c r="P157" i="26" s="1"/>
  <c r="P158" i="26" s="1"/>
  <c r="P159" i="26" s="1"/>
  <c r="P160" i="26" s="1"/>
  <c r="P161" i="26" s="1"/>
  <c r="P162" i="26" s="1"/>
  <c r="P163" i="26" s="1"/>
  <c r="P164" i="26" s="1"/>
  <c r="P165" i="26" s="1"/>
  <c r="P166" i="26" s="1"/>
  <c r="P167" i="26" s="1"/>
  <c r="P168" i="26" s="1"/>
  <c r="P169" i="26" s="1"/>
  <c r="P170" i="26" s="1"/>
  <c r="P171" i="26" s="1"/>
  <c r="P172" i="26" s="1"/>
  <c r="P173" i="26" s="1"/>
  <c r="P174" i="26" s="1"/>
  <c r="P175" i="26" s="1"/>
  <c r="P176" i="26" s="1"/>
  <c r="P177" i="26" s="1"/>
  <c r="P178" i="26" s="1"/>
  <c r="P179" i="26" s="1"/>
  <c r="P180" i="26" s="1"/>
  <c r="P181" i="26" s="1"/>
  <c r="P182" i="26" s="1"/>
  <c r="P183" i="26" s="1"/>
  <c r="P184" i="26" s="1"/>
  <c r="P185" i="26" s="1"/>
  <c r="P186" i="26" s="1"/>
  <c r="P187" i="26" s="1"/>
  <c r="P188" i="26" s="1"/>
  <c r="P189" i="26" s="1"/>
  <c r="P190" i="26" s="1"/>
  <c r="P191" i="26" s="1"/>
  <c r="P192" i="26" s="1"/>
  <c r="P193" i="26" s="1"/>
  <c r="P194" i="26" s="1"/>
  <c r="P195" i="26" s="1"/>
  <c r="P196" i="26" s="1"/>
  <c r="P197" i="26" s="1"/>
  <c r="P198" i="26" s="1"/>
  <c r="P199" i="26" s="1"/>
  <c r="P200" i="26" s="1"/>
  <c r="P201" i="26" s="1"/>
  <c r="P202" i="26" s="1"/>
  <c r="P203" i="26" s="1"/>
  <c r="P204" i="26" s="1"/>
  <c r="P205" i="26" s="1"/>
  <c r="P206" i="26" s="1"/>
  <c r="P207" i="26" s="1"/>
  <c r="P208" i="26" s="1"/>
  <c r="P209" i="26" s="1"/>
  <c r="P210" i="26" s="1"/>
  <c r="P211" i="26" s="1"/>
  <c r="P212" i="26" s="1"/>
  <c r="P213" i="26" s="1"/>
  <c r="P214" i="26" s="1"/>
  <c r="P215" i="26" s="1"/>
  <c r="P216" i="26" s="1"/>
  <c r="P217" i="26" s="1"/>
  <c r="P218" i="26" s="1"/>
  <c r="P219" i="26" s="1"/>
  <c r="P220" i="26" s="1"/>
  <c r="P221" i="26" s="1"/>
  <c r="P222" i="26" s="1"/>
  <c r="P223" i="26" s="1"/>
  <c r="P224" i="26" s="1"/>
  <c r="P225" i="26" s="1"/>
  <c r="P226" i="26" s="1"/>
  <c r="P227" i="26" s="1"/>
  <c r="P228" i="26" s="1"/>
  <c r="P229" i="26" s="1"/>
  <c r="P230" i="26" s="1"/>
  <c r="P231" i="26" s="1"/>
  <c r="P232" i="26" s="1"/>
  <c r="P233" i="26" s="1"/>
  <c r="P234" i="26" s="1"/>
  <c r="P235" i="26" s="1"/>
  <c r="P236" i="26" s="1"/>
  <c r="P237" i="26" s="1"/>
  <c r="P238" i="26" s="1"/>
  <c r="P239" i="26" s="1"/>
  <c r="P240" i="26" s="1"/>
  <c r="P241" i="26" s="1"/>
  <c r="P242" i="26" s="1"/>
  <c r="P243" i="26" s="1"/>
  <c r="P244" i="26" s="1"/>
  <c r="P245" i="26" s="1"/>
  <c r="P246" i="26" s="1"/>
  <c r="P247" i="26" s="1"/>
  <c r="P248" i="26" s="1"/>
  <c r="P249" i="26" s="1"/>
  <c r="P250" i="26" s="1"/>
  <c r="P251" i="26" s="1"/>
  <c r="P252" i="26" s="1"/>
  <c r="P253" i="26" s="1"/>
  <c r="P254" i="26" s="1"/>
  <c r="P255" i="26" s="1"/>
  <c r="P256" i="26" s="1"/>
  <c r="P257" i="26" s="1"/>
  <c r="P258" i="26" s="1"/>
  <c r="P259" i="26" s="1"/>
  <c r="P260" i="26" s="1"/>
  <c r="P261" i="26" s="1"/>
  <c r="P262" i="26" s="1"/>
  <c r="P263" i="26" s="1"/>
  <c r="P264" i="26" s="1"/>
  <c r="P265" i="26" s="1"/>
  <c r="P266" i="26" s="1"/>
  <c r="P267" i="26" s="1"/>
  <c r="P268" i="26" s="1"/>
  <c r="P269" i="26" s="1"/>
  <c r="P270" i="26" s="1"/>
  <c r="P271" i="26" s="1"/>
  <c r="P272" i="26" s="1"/>
  <c r="P273" i="26" s="1"/>
  <c r="P274" i="26" s="1"/>
  <c r="P275" i="26" s="1"/>
  <c r="P276" i="26" s="1"/>
  <c r="P277" i="26" s="1"/>
  <c r="P278" i="26" s="1"/>
  <c r="P279" i="26" s="1"/>
  <c r="P280" i="26" s="1"/>
  <c r="P281" i="26" s="1"/>
  <c r="P282" i="26" s="1"/>
  <c r="P283" i="26" s="1"/>
  <c r="P284" i="26" s="1"/>
  <c r="P285" i="26" s="1"/>
  <c r="P286" i="26" s="1"/>
  <c r="P287" i="26" s="1"/>
  <c r="P288" i="26" s="1"/>
  <c r="P289" i="26" s="1"/>
  <c r="P290" i="26" s="1"/>
  <c r="P291" i="26" s="1"/>
  <c r="P292" i="26" s="1"/>
  <c r="P293" i="26" s="1"/>
  <c r="P294" i="26" s="1"/>
  <c r="P295" i="26" s="1"/>
  <c r="P296" i="26" s="1"/>
  <c r="P297" i="26" s="1"/>
  <c r="P298" i="26" s="1"/>
  <c r="P299" i="26" s="1"/>
  <c r="P300" i="26" s="1"/>
  <c r="P301" i="26" s="1"/>
  <c r="P302" i="26" s="1"/>
  <c r="P303" i="26" s="1"/>
  <c r="P304" i="26" s="1"/>
  <c r="P305" i="26" s="1"/>
  <c r="P306" i="26" s="1"/>
  <c r="P307" i="26" s="1"/>
  <c r="P308" i="26" s="1"/>
  <c r="P309" i="26" s="1"/>
  <c r="P310" i="26" s="1"/>
  <c r="P311" i="26" s="1"/>
  <c r="P312" i="26" s="1"/>
  <c r="P313" i="26" s="1"/>
  <c r="P314" i="26" s="1"/>
  <c r="P315" i="26" s="1"/>
  <c r="P316" i="26" s="1"/>
  <c r="P317" i="26" s="1"/>
  <c r="P318" i="26" s="1"/>
  <c r="P319" i="26" s="1"/>
  <c r="P320" i="26" s="1"/>
  <c r="P321" i="26" s="1"/>
  <c r="P322" i="26" s="1"/>
  <c r="P323" i="26" s="1"/>
  <c r="P324" i="26" s="1"/>
  <c r="P325" i="26" s="1"/>
  <c r="P326" i="26" s="1"/>
  <c r="P327" i="26" s="1"/>
  <c r="P328" i="26" s="1"/>
  <c r="P329" i="26" s="1"/>
  <c r="P330" i="26" s="1"/>
  <c r="P331" i="26" s="1"/>
  <c r="P332" i="26" s="1"/>
  <c r="P333" i="26" s="1"/>
  <c r="P334" i="26" s="1"/>
  <c r="P335" i="26" s="1"/>
  <c r="P336" i="26" s="1"/>
  <c r="P337" i="26" s="1"/>
  <c r="P338" i="26" s="1"/>
  <c r="P339" i="26" s="1"/>
  <c r="P340" i="26" s="1"/>
  <c r="P341" i="26" s="1"/>
  <c r="P342" i="26" s="1"/>
  <c r="P343" i="26" s="1"/>
  <c r="P344" i="26" s="1"/>
  <c r="P345" i="26" s="1"/>
  <c r="P346" i="26" s="1"/>
  <c r="P347" i="26" s="1"/>
  <c r="P348" i="26" s="1"/>
  <c r="P349" i="26" s="1"/>
  <c r="P350" i="26" s="1"/>
  <c r="P351" i="26" s="1"/>
  <c r="P352" i="26" s="1"/>
  <c r="P353" i="26" s="1"/>
  <c r="P354" i="26" s="1"/>
  <c r="P355" i="26" s="1"/>
  <c r="P356" i="26" s="1"/>
  <c r="P357" i="26" s="1"/>
  <c r="P358" i="26" s="1"/>
  <c r="P359" i="26" s="1"/>
  <c r="P360" i="26" s="1"/>
  <c r="P361" i="26" s="1"/>
  <c r="P362" i="26" s="1"/>
  <c r="P363" i="26" s="1"/>
  <c r="P364" i="26" s="1"/>
  <c r="P365" i="26" s="1"/>
  <c r="P366" i="26" s="1"/>
  <c r="P101" i="26"/>
  <c r="N101" i="26"/>
  <c r="N102" i="26" s="1"/>
  <c r="N103" i="26" s="1"/>
  <c r="N104" i="26" s="1"/>
  <c r="N105" i="26" s="1"/>
  <c r="N106" i="26" s="1"/>
  <c r="N107" i="26" s="1"/>
  <c r="N108" i="26" s="1"/>
  <c r="N109" i="26" s="1"/>
  <c r="N110" i="26" s="1"/>
  <c r="N111" i="26" s="1"/>
  <c r="N112" i="26" s="1"/>
  <c r="N113" i="26" s="1"/>
  <c r="N114" i="26" s="1"/>
  <c r="N115" i="26" s="1"/>
  <c r="N116" i="26" s="1"/>
  <c r="N117" i="26" s="1"/>
  <c r="N118" i="26" s="1"/>
  <c r="N119" i="26" s="1"/>
  <c r="N120" i="26" s="1"/>
  <c r="N121" i="26" s="1"/>
  <c r="N122" i="26" s="1"/>
  <c r="N123" i="26" s="1"/>
  <c r="N124" i="26" s="1"/>
  <c r="N125" i="26" s="1"/>
  <c r="N126" i="26" s="1"/>
  <c r="N127" i="26" s="1"/>
  <c r="N128" i="26" s="1"/>
  <c r="N129" i="26" s="1"/>
  <c r="N130" i="26" s="1"/>
  <c r="N131" i="26" s="1"/>
  <c r="N132" i="26" s="1"/>
  <c r="N133" i="26" s="1"/>
  <c r="N134" i="26" s="1"/>
  <c r="N135" i="26" s="1"/>
  <c r="N136" i="26" s="1"/>
  <c r="N137" i="26" s="1"/>
  <c r="N138" i="26" s="1"/>
  <c r="N139" i="26" s="1"/>
  <c r="N140" i="26" s="1"/>
  <c r="N141" i="26" s="1"/>
  <c r="N142" i="26" s="1"/>
  <c r="N143" i="26" s="1"/>
  <c r="N144" i="26" s="1"/>
  <c r="N145" i="26" s="1"/>
  <c r="N146" i="26" s="1"/>
  <c r="N147" i="26" s="1"/>
  <c r="N148" i="26" s="1"/>
  <c r="N149" i="26" s="1"/>
  <c r="N150" i="26" s="1"/>
  <c r="N151" i="26" s="1"/>
  <c r="N152" i="26" s="1"/>
  <c r="N153" i="26" s="1"/>
  <c r="N154" i="26" s="1"/>
  <c r="N155" i="26" s="1"/>
  <c r="N156" i="26" s="1"/>
  <c r="N157" i="26" s="1"/>
  <c r="N158" i="26" s="1"/>
  <c r="N159" i="26" s="1"/>
  <c r="N160" i="26" s="1"/>
  <c r="N161" i="26" s="1"/>
  <c r="N162" i="26" s="1"/>
  <c r="N163" i="26" s="1"/>
  <c r="N164" i="26" s="1"/>
  <c r="N165" i="26" s="1"/>
  <c r="N166" i="26" s="1"/>
  <c r="N167" i="26" s="1"/>
  <c r="N168" i="26" s="1"/>
  <c r="N169" i="26" s="1"/>
  <c r="N170" i="26" s="1"/>
  <c r="N171" i="26" s="1"/>
  <c r="N172" i="26" s="1"/>
  <c r="N173" i="26" s="1"/>
  <c r="N174" i="26" s="1"/>
  <c r="N175" i="26" s="1"/>
  <c r="N176" i="26" s="1"/>
  <c r="N177" i="26" s="1"/>
  <c r="N178" i="26" s="1"/>
  <c r="N179" i="26" s="1"/>
  <c r="N180" i="26" s="1"/>
  <c r="N181" i="26" s="1"/>
  <c r="N182" i="26" s="1"/>
  <c r="N183" i="26" s="1"/>
  <c r="N184" i="26" s="1"/>
  <c r="N185" i="26" s="1"/>
  <c r="N186" i="26" s="1"/>
  <c r="N187" i="26" s="1"/>
  <c r="N188" i="26" s="1"/>
  <c r="N189" i="26" s="1"/>
  <c r="N190" i="26" s="1"/>
  <c r="N191" i="26" s="1"/>
  <c r="N192" i="26" s="1"/>
  <c r="N193" i="26" s="1"/>
  <c r="N194" i="26" s="1"/>
  <c r="N195" i="26" s="1"/>
  <c r="N196" i="26" s="1"/>
  <c r="N197" i="26" s="1"/>
  <c r="N198" i="26" s="1"/>
  <c r="N199" i="26" s="1"/>
  <c r="N200" i="26" s="1"/>
  <c r="N201" i="26" s="1"/>
  <c r="N202" i="26" s="1"/>
  <c r="N203" i="26" s="1"/>
  <c r="N204" i="26" s="1"/>
  <c r="N205" i="26" s="1"/>
  <c r="N206" i="26" s="1"/>
  <c r="N207" i="26" s="1"/>
  <c r="N208" i="26" s="1"/>
  <c r="N209" i="26" s="1"/>
  <c r="N210" i="26" s="1"/>
  <c r="N211" i="26" s="1"/>
  <c r="N212" i="26" s="1"/>
  <c r="N213" i="26" s="1"/>
  <c r="N214" i="26" s="1"/>
  <c r="N215" i="26" s="1"/>
  <c r="N216" i="26" s="1"/>
  <c r="N217" i="26" s="1"/>
  <c r="N218" i="26" s="1"/>
  <c r="N219" i="26" s="1"/>
  <c r="N220" i="26" s="1"/>
  <c r="N221" i="26" s="1"/>
  <c r="N222" i="26" s="1"/>
  <c r="N223" i="26" s="1"/>
  <c r="N224" i="26" s="1"/>
  <c r="N225" i="26" s="1"/>
  <c r="N226" i="26" s="1"/>
  <c r="N227" i="26" s="1"/>
  <c r="N228" i="26" s="1"/>
  <c r="N229" i="26" s="1"/>
  <c r="N230" i="26" s="1"/>
  <c r="N231" i="26" s="1"/>
  <c r="N232" i="26" s="1"/>
  <c r="N233" i="26" s="1"/>
  <c r="N234" i="26" s="1"/>
  <c r="N235" i="26" s="1"/>
  <c r="N236" i="26" s="1"/>
  <c r="N237" i="26" s="1"/>
  <c r="N238" i="26" s="1"/>
  <c r="N239" i="26" s="1"/>
  <c r="N240" i="26" s="1"/>
  <c r="N241" i="26" s="1"/>
  <c r="N242" i="26" s="1"/>
  <c r="N243" i="26" s="1"/>
  <c r="N244" i="26" s="1"/>
  <c r="N245" i="26" s="1"/>
  <c r="N246" i="26" s="1"/>
  <c r="N247" i="26" s="1"/>
  <c r="N248" i="26" s="1"/>
  <c r="N249" i="26" s="1"/>
  <c r="N250" i="26" s="1"/>
  <c r="N251" i="26" s="1"/>
  <c r="N252" i="26" s="1"/>
  <c r="N253" i="26" s="1"/>
  <c r="N254" i="26" s="1"/>
  <c r="N255" i="26" s="1"/>
  <c r="N256" i="26" s="1"/>
  <c r="N257" i="26" s="1"/>
  <c r="N258" i="26" s="1"/>
  <c r="N259" i="26" s="1"/>
  <c r="N260" i="26" s="1"/>
  <c r="N261" i="26" s="1"/>
  <c r="N262" i="26" s="1"/>
  <c r="N263" i="26" s="1"/>
  <c r="N264" i="26" s="1"/>
  <c r="N265" i="26" s="1"/>
  <c r="N266" i="26" s="1"/>
  <c r="N267" i="26" s="1"/>
  <c r="N268" i="26" s="1"/>
  <c r="N269" i="26" s="1"/>
  <c r="N270" i="26" s="1"/>
  <c r="N271" i="26" s="1"/>
  <c r="N272" i="26" s="1"/>
  <c r="N273" i="26" s="1"/>
  <c r="N274" i="26" s="1"/>
  <c r="N275" i="26" s="1"/>
  <c r="N276" i="26" s="1"/>
  <c r="N277" i="26" s="1"/>
  <c r="N278" i="26" s="1"/>
  <c r="N279" i="26" s="1"/>
  <c r="N280" i="26" s="1"/>
  <c r="N281" i="26" s="1"/>
  <c r="N282" i="26" s="1"/>
  <c r="N283" i="26" s="1"/>
  <c r="N284" i="26" s="1"/>
  <c r="N285" i="26" s="1"/>
  <c r="N286" i="26" s="1"/>
  <c r="N287" i="26" s="1"/>
  <c r="N288" i="26" s="1"/>
  <c r="N289" i="26" s="1"/>
  <c r="N290" i="26" s="1"/>
  <c r="N291" i="26" s="1"/>
  <c r="N292" i="26" s="1"/>
  <c r="N293" i="26" s="1"/>
  <c r="N294" i="26" s="1"/>
  <c r="N295" i="26" s="1"/>
  <c r="N296" i="26" s="1"/>
  <c r="N297" i="26" s="1"/>
  <c r="N298" i="26" s="1"/>
  <c r="N299" i="26" s="1"/>
  <c r="N300" i="26" s="1"/>
  <c r="N301" i="26" s="1"/>
  <c r="N302" i="26" s="1"/>
  <c r="N303" i="26" s="1"/>
  <c r="N304" i="26" s="1"/>
  <c r="N305" i="26" s="1"/>
  <c r="N306" i="26" s="1"/>
  <c r="N307" i="26" s="1"/>
  <c r="N308" i="26" s="1"/>
  <c r="N309" i="26" s="1"/>
  <c r="N310" i="26" s="1"/>
  <c r="N311" i="26" s="1"/>
  <c r="N312" i="26" s="1"/>
  <c r="N313" i="26" s="1"/>
  <c r="N314" i="26" s="1"/>
  <c r="N315" i="26" s="1"/>
  <c r="N316" i="26" s="1"/>
  <c r="N317" i="26" s="1"/>
  <c r="N318" i="26" s="1"/>
  <c r="N319" i="26" s="1"/>
  <c r="N320" i="26" s="1"/>
  <c r="N321" i="26" s="1"/>
  <c r="N322" i="26" s="1"/>
  <c r="N323" i="26" s="1"/>
  <c r="N324" i="26" s="1"/>
  <c r="N325" i="26" s="1"/>
  <c r="N326" i="26" s="1"/>
  <c r="N327" i="26" s="1"/>
  <c r="N328" i="26" s="1"/>
  <c r="N329" i="26" s="1"/>
  <c r="N330" i="26" s="1"/>
  <c r="N331" i="26" s="1"/>
  <c r="N332" i="26" s="1"/>
  <c r="N333" i="26" s="1"/>
  <c r="N334" i="26" s="1"/>
  <c r="N335" i="26" s="1"/>
  <c r="N336" i="26" s="1"/>
  <c r="N337" i="26" s="1"/>
  <c r="N338" i="26" s="1"/>
  <c r="N339" i="26" s="1"/>
  <c r="N340" i="26" s="1"/>
  <c r="N341" i="26" s="1"/>
  <c r="N342" i="26" s="1"/>
  <c r="N343" i="26" s="1"/>
  <c r="N344" i="26" s="1"/>
  <c r="N345" i="26" s="1"/>
  <c r="N346" i="26" s="1"/>
  <c r="N347" i="26" s="1"/>
  <c r="N348" i="26" s="1"/>
  <c r="N349" i="26" s="1"/>
  <c r="N350" i="26" s="1"/>
  <c r="N351" i="26" s="1"/>
  <c r="N352" i="26" s="1"/>
  <c r="N353" i="26" s="1"/>
  <c r="N354" i="26" s="1"/>
  <c r="N355" i="26" s="1"/>
  <c r="N356" i="26" s="1"/>
  <c r="N357" i="26" s="1"/>
  <c r="N358" i="26" s="1"/>
  <c r="N359" i="26" s="1"/>
  <c r="N360" i="26" s="1"/>
  <c r="N361" i="26" s="1"/>
  <c r="N362" i="26" s="1"/>
  <c r="N363" i="26" s="1"/>
  <c r="N364" i="26" s="1"/>
  <c r="N365" i="26" s="1"/>
  <c r="N366" i="26" s="1"/>
  <c r="P100" i="26"/>
  <c r="N100" i="26"/>
  <c r="N104" i="25"/>
  <c r="N105" i="25" s="1"/>
  <c r="N106" i="25" s="1"/>
  <c r="N107" i="25" s="1"/>
  <c r="N108" i="25" s="1"/>
  <c r="N109" i="25" s="1"/>
  <c r="N110" i="25" s="1"/>
  <c r="N111" i="25" s="1"/>
  <c r="N112" i="25" s="1"/>
  <c r="N113" i="25" s="1"/>
  <c r="N114" i="25" s="1"/>
  <c r="N115" i="25" s="1"/>
  <c r="N116" i="25" s="1"/>
  <c r="N117" i="25" s="1"/>
  <c r="N118" i="25" s="1"/>
  <c r="N119" i="25" s="1"/>
  <c r="N120" i="25" s="1"/>
  <c r="N121" i="25" s="1"/>
  <c r="N122" i="25" s="1"/>
  <c r="N123" i="25" s="1"/>
  <c r="N124" i="25" s="1"/>
  <c r="N125" i="25" s="1"/>
  <c r="N126" i="25" s="1"/>
  <c r="N127" i="25" s="1"/>
  <c r="N128" i="25" s="1"/>
  <c r="N129" i="25" s="1"/>
  <c r="N130" i="25" s="1"/>
  <c r="N131" i="25" s="1"/>
  <c r="N132" i="25" s="1"/>
  <c r="N133" i="25" s="1"/>
  <c r="N134" i="25" s="1"/>
  <c r="N135" i="25" s="1"/>
  <c r="N136" i="25" s="1"/>
  <c r="N137" i="25" s="1"/>
  <c r="N138" i="25" s="1"/>
  <c r="N139" i="25" s="1"/>
  <c r="N140" i="25" s="1"/>
  <c r="N141" i="25" s="1"/>
  <c r="N142" i="25" s="1"/>
  <c r="N143" i="25" s="1"/>
  <c r="N144" i="25" s="1"/>
  <c r="N145" i="25" s="1"/>
  <c r="N146" i="25" s="1"/>
  <c r="N147" i="25" s="1"/>
  <c r="N148" i="25" s="1"/>
  <c r="N149" i="25" s="1"/>
  <c r="N150" i="25" s="1"/>
  <c r="N151" i="25" s="1"/>
  <c r="N152" i="25" s="1"/>
  <c r="N153" i="25" s="1"/>
  <c r="N154" i="25" s="1"/>
  <c r="N155" i="25" s="1"/>
  <c r="N156" i="25" s="1"/>
  <c r="N157" i="25" s="1"/>
  <c r="N158" i="25" s="1"/>
  <c r="N159" i="25" s="1"/>
  <c r="N160" i="25" s="1"/>
  <c r="N161" i="25" s="1"/>
  <c r="N162" i="25" s="1"/>
  <c r="N163" i="25" s="1"/>
  <c r="N164" i="25" s="1"/>
  <c r="N165" i="25" s="1"/>
  <c r="N166" i="25" s="1"/>
  <c r="N167" i="25" s="1"/>
  <c r="N168" i="25" s="1"/>
  <c r="N169" i="25" s="1"/>
  <c r="N170" i="25" s="1"/>
  <c r="N171" i="25" s="1"/>
  <c r="N172" i="25" s="1"/>
  <c r="N173" i="25" s="1"/>
  <c r="N174" i="25" s="1"/>
  <c r="N175" i="25" s="1"/>
  <c r="N176" i="25" s="1"/>
  <c r="N177" i="25" s="1"/>
  <c r="N178" i="25" s="1"/>
  <c r="N179" i="25" s="1"/>
  <c r="N180" i="25" s="1"/>
  <c r="N181" i="25" s="1"/>
  <c r="N182" i="25" s="1"/>
  <c r="N183" i="25" s="1"/>
  <c r="N184" i="25" s="1"/>
  <c r="N185" i="25" s="1"/>
  <c r="N186" i="25" s="1"/>
  <c r="N187" i="25" s="1"/>
  <c r="N188" i="25" s="1"/>
  <c r="N189" i="25" s="1"/>
  <c r="N190" i="25" s="1"/>
  <c r="N191" i="25" s="1"/>
  <c r="N192" i="25" s="1"/>
  <c r="N193" i="25" s="1"/>
  <c r="N194" i="25" s="1"/>
  <c r="N195" i="25" s="1"/>
  <c r="N196" i="25" s="1"/>
  <c r="N197" i="25" s="1"/>
  <c r="N198" i="25" s="1"/>
  <c r="N199" i="25" s="1"/>
  <c r="N200" i="25" s="1"/>
  <c r="N201" i="25" s="1"/>
  <c r="N202" i="25" s="1"/>
  <c r="N203" i="25" s="1"/>
  <c r="N204" i="25" s="1"/>
  <c r="N205" i="25" s="1"/>
  <c r="N206" i="25" s="1"/>
  <c r="N207" i="25" s="1"/>
  <c r="N208" i="25" s="1"/>
  <c r="N209" i="25" s="1"/>
  <c r="N210" i="25" s="1"/>
  <c r="N211" i="25" s="1"/>
  <c r="N212" i="25" s="1"/>
  <c r="N213" i="25" s="1"/>
  <c r="N214" i="25" s="1"/>
  <c r="N215" i="25" s="1"/>
  <c r="N216" i="25" s="1"/>
  <c r="N217" i="25" s="1"/>
  <c r="N218" i="25" s="1"/>
  <c r="N219" i="25" s="1"/>
  <c r="N220" i="25" s="1"/>
  <c r="N221" i="25" s="1"/>
  <c r="N222" i="25" s="1"/>
  <c r="N223" i="25" s="1"/>
  <c r="N224" i="25" s="1"/>
  <c r="N225" i="25" s="1"/>
  <c r="N226" i="25" s="1"/>
  <c r="N227" i="25" s="1"/>
  <c r="N228" i="25" s="1"/>
  <c r="N229" i="25" s="1"/>
  <c r="N230" i="25" s="1"/>
  <c r="N231" i="25" s="1"/>
  <c r="N232" i="25" s="1"/>
  <c r="N233" i="25" s="1"/>
  <c r="N234" i="25" s="1"/>
  <c r="N235" i="25" s="1"/>
  <c r="N236" i="25" s="1"/>
  <c r="N237" i="25" s="1"/>
  <c r="N238" i="25" s="1"/>
  <c r="N239" i="25" s="1"/>
  <c r="N240" i="25" s="1"/>
  <c r="N241" i="25" s="1"/>
  <c r="N242" i="25" s="1"/>
  <c r="N243" i="25" s="1"/>
  <c r="N244" i="25" s="1"/>
  <c r="N245" i="25" s="1"/>
  <c r="N246" i="25" s="1"/>
  <c r="N247" i="25" s="1"/>
  <c r="N248" i="25" s="1"/>
  <c r="N249" i="25" s="1"/>
  <c r="N250" i="25" s="1"/>
  <c r="N251" i="25" s="1"/>
  <c r="N252" i="25" s="1"/>
  <c r="N253" i="25" s="1"/>
  <c r="N254" i="25" s="1"/>
  <c r="N255" i="25" s="1"/>
  <c r="N256" i="25" s="1"/>
  <c r="N257" i="25" s="1"/>
  <c r="N258" i="25" s="1"/>
  <c r="N259" i="25" s="1"/>
  <c r="N260" i="25" s="1"/>
  <c r="N261" i="25" s="1"/>
  <c r="N262" i="25" s="1"/>
  <c r="N263" i="25" s="1"/>
  <c r="N264" i="25" s="1"/>
  <c r="N265" i="25" s="1"/>
  <c r="N266" i="25" s="1"/>
  <c r="N267" i="25" s="1"/>
  <c r="N268" i="25" s="1"/>
  <c r="N269" i="25" s="1"/>
  <c r="N270" i="25" s="1"/>
  <c r="N271" i="25" s="1"/>
  <c r="N272" i="25" s="1"/>
  <c r="N273" i="25" s="1"/>
  <c r="N274" i="25" s="1"/>
  <c r="N275" i="25" s="1"/>
  <c r="N276" i="25" s="1"/>
  <c r="N277" i="25" s="1"/>
  <c r="N278" i="25" s="1"/>
  <c r="N279" i="25" s="1"/>
  <c r="N280" i="25" s="1"/>
  <c r="N281" i="25" s="1"/>
  <c r="N282" i="25" s="1"/>
  <c r="N283" i="25" s="1"/>
  <c r="N284" i="25" s="1"/>
  <c r="N285" i="25" s="1"/>
  <c r="N286" i="25" s="1"/>
  <c r="N287" i="25" s="1"/>
  <c r="N288" i="25" s="1"/>
  <c r="N289" i="25" s="1"/>
  <c r="N290" i="25" s="1"/>
  <c r="N291" i="25" s="1"/>
  <c r="N292" i="25" s="1"/>
  <c r="N293" i="25" s="1"/>
  <c r="N294" i="25" s="1"/>
  <c r="N295" i="25" s="1"/>
  <c r="N296" i="25" s="1"/>
  <c r="N297" i="25" s="1"/>
  <c r="N298" i="25" s="1"/>
  <c r="N299" i="25" s="1"/>
  <c r="N300" i="25" s="1"/>
  <c r="N301" i="25" s="1"/>
  <c r="N302" i="25" s="1"/>
  <c r="N303" i="25" s="1"/>
  <c r="N304" i="25" s="1"/>
  <c r="N305" i="25" s="1"/>
  <c r="N306" i="25" s="1"/>
  <c r="N307" i="25" s="1"/>
  <c r="N308" i="25" s="1"/>
  <c r="N309" i="25" s="1"/>
  <c r="N310" i="25" s="1"/>
  <c r="N311" i="25" s="1"/>
  <c r="N312" i="25" s="1"/>
  <c r="N313" i="25" s="1"/>
  <c r="N314" i="25" s="1"/>
  <c r="N315" i="25" s="1"/>
  <c r="N316" i="25" s="1"/>
  <c r="N317" i="25" s="1"/>
  <c r="N318" i="25" s="1"/>
  <c r="N319" i="25" s="1"/>
  <c r="N320" i="25" s="1"/>
  <c r="N321" i="25" s="1"/>
  <c r="N322" i="25" s="1"/>
  <c r="N323" i="25" s="1"/>
  <c r="N324" i="25" s="1"/>
  <c r="N325" i="25" s="1"/>
  <c r="N326" i="25" s="1"/>
  <c r="N327" i="25" s="1"/>
  <c r="N328" i="25" s="1"/>
  <c r="N329" i="25" s="1"/>
  <c r="N330" i="25" s="1"/>
  <c r="N331" i="25" s="1"/>
  <c r="N332" i="25" s="1"/>
  <c r="N333" i="25" s="1"/>
  <c r="N334" i="25" s="1"/>
  <c r="N335" i="25" s="1"/>
  <c r="N336" i="25" s="1"/>
  <c r="N337" i="25" s="1"/>
  <c r="N338" i="25" s="1"/>
  <c r="N339" i="25" s="1"/>
  <c r="N340" i="25" s="1"/>
  <c r="N341" i="25" s="1"/>
  <c r="N342" i="25" s="1"/>
  <c r="N343" i="25" s="1"/>
  <c r="N344" i="25" s="1"/>
  <c r="N345" i="25" s="1"/>
  <c r="N346" i="25" s="1"/>
  <c r="N347" i="25" s="1"/>
  <c r="N348" i="25" s="1"/>
  <c r="N349" i="25" s="1"/>
  <c r="N350" i="25" s="1"/>
  <c r="N351" i="25" s="1"/>
  <c r="N352" i="25" s="1"/>
  <c r="N353" i="25" s="1"/>
  <c r="N354" i="25" s="1"/>
  <c r="N355" i="25" s="1"/>
  <c r="N356" i="25" s="1"/>
  <c r="N357" i="25" s="1"/>
  <c r="N358" i="25" s="1"/>
  <c r="N359" i="25" s="1"/>
  <c r="N360" i="25" s="1"/>
  <c r="N361" i="25" s="1"/>
  <c r="N362" i="25" s="1"/>
  <c r="N363" i="25" s="1"/>
  <c r="N364" i="25" s="1"/>
  <c r="N365" i="25" s="1"/>
  <c r="N366" i="25" s="1"/>
  <c r="N367" i="25" s="1"/>
  <c r="N368" i="25" s="1"/>
  <c r="N369" i="25" s="1"/>
  <c r="N370" i="25" s="1"/>
  <c r="N371" i="25" s="1"/>
  <c r="N372" i="25" s="1"/>
  <c r="N373" i="25" s="1"/>
  <c r="N374" i="25" s="1"/>
  <c r="N375" i="25" s="1"/>
  <c r="N376" i="25" s="1"/>
  <c r="N377" i="25" s="1"/>
  <c r="N378" i="25" s="1"/>
  <c r="N102" i="25"/>
  <c r="N103" i="25" s="1"/>
  <c r="N101" i="25"/>
  <c r="P100" i="25"/>
  <c r="P101" i="25" s="1"/>
  <c r="P102" i="25" s="1"/>
  <c r="P103" i="25" s="1"/>
  <c r="P104" i="25" s="1"/>
  <c r="P105" i="25" s="1"/>
  <c r="P106" i="25" s="1"/>
  <c r="P107" i="25" s="1"/>
  <c r="P108" i="25" s="1"/>
  <c r="P109" i="25" s="1"/>
  <c r="P110" i="25" s="1"/>
  <c r="P111" i="25" s="1"/>
  <c r="P112" i="25" s="1"/>
  <c r="P113" i="25" s="1"/>
  <c r="P114" i="25" s="1"/>
  <c r="P115" i="25" s="1"/>
  <c r="P116" i="25" s="1"/>
  <c r="P117" i="25" s="1"/>
  <c r="P118" i="25" s="1"/>
  <c r="P119" i="25" s="1"/>
  <c r="P120" i="25" s="1"/>
  <c r="P121" i="25" s="1"/>
  <c r="P122" i="25" s="1"/>
  <c r="P123" i="25" s="1"/>
  <c r="P124" i="25" s="1"/>
  <c r="P125" i="25" s="1"/>
  <c r="P126" i="25" s="1"/>
  <c r="P127" i="25" s="1"/>
  <c r="P128" i="25" s="1"/>
  <c r="P129" i="25" s="1"/>
  <c r="P130" i="25" s="1"/>
  <c r="P131" i="25" s="1"/>
  <c r="P132" i="25" s="1"/>
  <c r="P133" i="25" s="1"/>
  <c r="P134" i="25" s="1"/>
  <c r="P135" i="25" s="1"/>
  <c r="P136" i="25" s="1"/>
  <c r="P137" i="25" s="1"/>
  <c r="P138" i="25" s="1"/>
  <c r="P139" i="25" s="1"/>
  <c r="P140" i="25" s="1"/>
  <c r="P141" i="25" s="1"/>
  <c r="P142" i="25" s="1"/>
  <c r="P143" i="25" s="1"/>
  <c r="P144" i="25" s="1"/>
  <c r="P145" i="25" s="1"/>
  <c r="P146" i="25" s="1"/>
  <c r="P147" i="25" s="1"/>
  <c r="P148" i="25" s="1"/>
  <c r="P149" i="25" s="1"/>
  <c r="P150" i="25" s="1"/>
  <c r="P151" i="25" s="1"/>
  <c r="P152" i="25" s="1"/>
  <c r="P153" i="25" s="1"/>
  <c r="P154" i="25" s="1"/>
  <c r="P155" i="25" s="1"/>
  <c r="P156" i="25" s="1"/>
  <c r="P157" i="25" s="1"/>
  <c r="P158" i="25" s="1"/>
  <c r="P159" i="25" s="1"/>
  <c r="P160" i="25" s="1"/>
  <c r="P161" i="25" s="1"/>
  <c r="P162" i="25" s="1"/>
  <c r="P163" i="25" s="1"/>
  <c r="P164" i="25" s="1"/>
  <c r="P165" i="25" s="1"/>
  <c r="P166" i="25" s="1"/>
  <c r="P167" i="25" s="1"/>
  <c r="P168" i="25" s="1"/>
  <c r="P169" i="25" s="1"/>
  <c r="P170" i="25" s="1"/>
  <c r="P171" i="25" s="1"/>
  <c r="P172" i="25" s="1"/>
  <c r="P173" i="25" s="1"/>
  <c r="P174" i="25" s="1"/>
  <c r="P175" i="25" s="1"/>
  <c r="P176" i="25" s="1"/>
  <c r="P177" i="25" s="1"/>
  <c r="P178" i="25" s="1"/>
  <c r="P179" i="25" s="1"/>
  <c r="P180" i="25" s="1"/>
  <c r="P181" i="25" s="1"/>
  <c r="P182" i="25" s="1"/>
  <c r="P183" i="25" s="1"/>
  <c r="P184" i="25" s="1"/>
  <c r="P185" i="25" s="1"/>
  <c r="P186" i="25" s="1"/>
  <c r="P187" i="25" s="1"/>
  <c r="P188" i="25" s="1"/>
  <c r="P189" i="25" s="1"/>
  <c r="P190" i="25" s="1"/>
  <c r="P191" i="25" s="1"/>
  <c r="P192" i="25" s="1"/>
  <c r="P193" i="25" s="1"/>
  <c r="P194" i="25" s="1"/>
  <c r="P195" i="25" s="1"/>
  <c r="P196" i="25" s="1"/>
  <c r="P197" i="25" s="1"/>
  <c r="P198" i="25" s="1"/>
  <c r="P199" i="25" s="1"/>
  <c r="P200" i="25" s="1"/>
  <c r="P201" i="25" s="1"/>
  <c r="P202" i="25" s="1"/>
  <c r="P203" i="25" s="1"/>
  <c r="P204" i="25" s="1"/>
  <c r="P205" i="25" s="1"/>
  <c r="P206" i="25" s="1"/>
  <c r="P207" i="25" s="1"/>
  <c r="P208" i="25" s="1"/>
  <c r="P209" i="25" s="1"/>
  <c r="P210" i="25" s="1"/>
  <c r="P211" i="25" s="1"/>
  <c r="P212" i="25" s="1"/>
  <c r="P213" i="25" s="1"/>
  <c r="P214" i="25" s="1"/>
  <c r="P215" i="25" s="1"/>
  <c r="P216" i="25" s="1"/>
  <c r="P217" i="25" s="1"/>
  <c r="P218" i="25" s="1"/>
  <c r="P219" i="25" s="1"/>
  <c r="P220" i="25" s="1"/>
  <c r="P221" i="25" s="1"/>
  <c r="P222" i="25" s="1"/>
  <c r="P223" i="25" s="1"/>
  <c r="P224" i="25" s="1"/>
  <c r="P225" i="25" s="1"/>
  <c r="P226" i="25" s="1"/>
  <c r="P227" i="25" s="1"/>
  <c r="P228" i="25" s="1"/>
  <c r="P229" i="25" s="1"/>
  <c r="P230" i="25" s="1"/>
  <c r="P231" i="25" s="1"/>
  <c r="P232" i="25" s="1"/>
  <c r="P233" i="25" s="1"/>
  <c r="P234" i="25" s="1"/>
  <c r="P235" i="25" s="1"/>
  <c r="P236" i="25" s="1"/>
  <c r="P237" i="25" s="1"/>
  <c r="P238" i="25" s="1"/>
  <c r="P239" i="25" s="1"/>
  <c r="P240" i="25" s="1"/>
  <c r="P241" i="25" s="1"/>
  <c r="P242" i="25" s="1"/>
  <c r="P243" i="25" s="1"/>
  <c r="P244" i="25" s="1"/>
  <c r="P245" i="25" s="1"/>
  <c r="P246" i="25" s="1"/>
  <c r="P247" i="25" s="1"/>
  <c r="P248" i="25" s="1"/>
  <c r="P249" i="25" s="1"/>
  <c r="P250" i="25" s="1"/>
  <c r="P251" i="25" s="1"/>
  <c r="P252" i="25" s="1"/>
  <c r="P253" i="25" s="1"/>
  <c r="P254" i="25" s="1"/>
  <c r="P255" i="25" s="1"/>
  <c r="P256" i="25" s="1"/>
  <c r="P257" i="25" s="1"/>
  <c r="P258" i="25" s="1"/>
  <c r="P259" i="25" s="1"/>
  <c r="P260" i="25" s="1"/>
  <c r="P261" i="25" s="1"/>
  <c r="P262" i="25" s="1"/>
  <c r="P263" i="25" s="1"/>
  <c r="P264" i="25" s="1"/>
  <c r="P265" i="25" s="1"/>
  <c r="P266" i="25" s="1"/>
  <c r="P267" i="25" s="1"/>
  <c r="P268" i="25" s="1"/>
  <c r="P269" i="25" s="1"/>
  <c r="P270" i="25" s="1"/>
  <c r="P271" i="25" s="1"/>
  <c r="P272" i="25" s="1"/>
  <c r="P273" i="25" s="1"/>
  <c r="P274" i="25" s="1"/>
  <c r="P275" i="25" s="1"/>
  <c r="P276" i="25" s="1"/>
  <c r="P277" i="25" s="1"/>
  <c r="P278" i="25" s="1"/>
  <c r="P279" i="25" s="1"/>
  <c r="P280" i="25" s="1"/>
  <c r="P281" i="25" s="1"/>
  <c r="P282" i="25" s="1"/>
  <c r="P283" i="25" s="1"/>
  <c r="P284" i="25" s="1"/>
  <c r="P285" i="25" s="1"/>
  <c r="P286" i="25" s="1"/>
  <c r="P287" i="25" s="1"/>
  <c r="P288" i="25" s="1"/>
  <c r="P289" i="25" s="1"/>
  <c r="P290" i="25" s="1"/>
  <c r="P291" i="25" s="1"/>
  <c r="P292" i="25" s="1"/>
  <c r="P293" i="25" s="1"/>
  <c r="P294" i="25" s="1"/>
  <c r="P295" i="25" s="1"/>
  <c r="P296" i="25" s="1"/>
  <c r="P297" i="25" s="1"/>
  <c r="P298" i="25" s="1"/>
  <c r="P299" i="25" s="1"/>
  <c r="P300" i="25" s="1"/>
  <c r="P301" i="25" s="1"/>
  <c r="P302" i="25" s="1"/>
  <c r="P303" i="25" s="1"/>
  <c r="P304" i="25" s="1"/>
  <c r="P305" i="25" s="1"/>
  <c r="P306" i="25" s="1"/>
  <c r="P307" i="25" s="1"/>
  <c r="P308" i="25" s="1"/>
  <c r="P309" i="25" s="1"/>
  <c r="P310" i="25" s="1"/>
  <c r="P311" i="25" s="1"/>
  <c r="P312" i="25" s="1"/>
  <c r="P313" i="25" s="1"/>
  <c r="P314" i="25" s="1"/>
  <c r="P315" i="25" s="1"/>
  <c r="P316" i="25" s="1"/>
  <c r="P317" i="25" s="1"/>
  <c r="P318" i="25" s="1"/>
  <c r="P319" i="25" s="1"/>
  <c r="P320" i="25" s="1"/>
  <c r="P321" i="25" s="1"/>
  <c r="P322" i="25" s="1"/>
  <c r="P323" i="25" s="1"/>
  <c r="P324" i="25" s="1"/>
  <c r="P325" i="25" s="1"/>
  <c r="P326" i="25" s="1"/>
  <c r="P327" i="25" s="1"/>
  <c r="P328" i="25" s="1"/>
  <c r="P329" i="25" s="1"/>
  <c r="P330" i="25" s="1"/>
  <c r="P331" i="25" s="1"/>
  <c r="P332" i="25" s="1"/>
  <c r="P333" i="25" s="1"/>
  <c r="P334" i="25" s="1"/>
  <c r="P335" i="25" s="1"/>
  <c r="P336" i="25" s="1"/>
  <c r="P337" i="25" s="1"/>
  <c r="P338" i="25" s="1"/>
  <c r="P339" i="25" s="1"/>
  <c r="P340" i="25" s="1"/>
  <c r="P341" i="25" s="1"/>
  <c r="P342" i="25" s="1"/>
  <c r="P343" i="25" s="1"/>
  <c r="P344" i="25" s="1"/>
  <c r="P345" i="25" s="1"/>
  <c r="P346" i="25" s="1"/>
  <c r="P347" i="25" s="1"/>
  <c r="P348" i="25" s="1"/>
  <c r="P349" i="25" s="1"/>
  <c r="P350" i="25" s="1"/>
  <c r="P351" i="25" s="1"/>
  <c r="P352" i="25" s="1"/>
  <c r="P353" i="25" s="1"/>
  <c r="P354" i="25" s="1"/>
  <c r="P355" i="25" s="1"/>
  <c r="P356" i="25" s="1"/>
  <c r="P357" i="25" s="1"/>
  <c r="P358" i="25" s="1"/>
  <c r="P359" i="25" s="1"/>
  <c r="P360" i="25" s="1"/>
  <c r="P361" i="25" s="1"/>
  <c r="P362" i="25" s="1"/>
  <c r="P363" i="25" s="1"/>
  <c r="P364" i="25" s="1"/>
  <c r="P365" i="25" s="1"/>
  <c r="P366" i="25" s="1"/>
  <c r="P367" i="25" s="1"/>
  <c r="P368" i="25" s="1"/>
  <c r="P369" i="25" s="1"/>
  <c r="P370" i="25" s="1"/>
  <c r="P371" i="25" s="1"/>
  <c r="P372" i="25" s="1"/>
  <c r="P373" i="25" s="1"/>
  <c r="P374" i="25" s="1"/>
  <c r="P375" i="25" s="1"/>
  <c r="P376" i="25" s="1"/>
  <c r="P377" i="25" s="1"/>
  <c r="P378" i="25" s="1"/>
  <c r="N100" i="25"/>
  <c r="P102" i="24"/>
  <c r="P103" i="24" s="1"/>
  <c r="P104" i="24" s="1"/>
  <c r="P105" i="24" s="1"/>
  <c r="P106" i="24" s="1"/>
  <c r="P107" i="24" s="1"/>
  <c r="P108" i="24" s="1"/>
  <c r="P109" i="24" s="1"/>
  <c r="P110" i="24" s="1"/>
  <c r="P111" i="24" s="1"/>
  <c r="P112" i="24" s="1"/>
  <c r="P113" i="24" s="1"/>
  <c r="P114" i="24" s="1"/>
  <c r="P115" i="24" s="1"/>
  <c r="P116" i="24" s="1"/>
  <c r="P117" i="24" s="1"/>
  <c r="P118" i="24" s="1"/>
  <c r="P119" i="24" s="1"/>
  <c r="P120" i="24" s="1"/>
  <c r="P121" i="24" s="1"/>
  <c r="P122" i="24" s="1"/>
  <c r="P123" i="24" s="1"/>
  <c r="P124" i="24" s="1"/>
  <c r="P125" i="24" s="1"/>
  <c r="P126" i="24" s="1"/>
  <c r="P127" i="24" s="1"/>
  <c r="P128" i="24" s="1"/>
  <c r="P129" i="24" s="1"/>
  <c r="P130" i="24" s="1"/>
  <c r="P131" i="24" s="1"/>
  <c r="P132" i="24" s="1"/>
  <c r="P133" i="24" s="1"/>
  <c r="P134" i="24" s="1"/>
  <c r="P135" i="24" s="1"/>
  <c r="P136" i="24" s="1"/>
  <c r="P137" i="24" s="1"/>
  <c r="P138" i="24" s="1"/>
  <c r="P139" i="24" s="1"/>
  <c r="P140" i="24" s="1"/>
  <c r="P141" i="24" s="1"/>
  <c r="P142" i="24" s="1"/>
  <c r="P143" i="24" s="1"/>
  <c r="P144" i="24" s="1"/>
  <c r="P145" i="24" s="1"/>
  <c r="P146" i="24" s="1"/>
  <c r="P147" i="24" s="1"/>
  <c r="P148" i="24" s="1"/>
  <c r="P149" i="24" s="1"/>
  <c r="P150" i="24" s="1"/>
  <c r="P151" i="24" s="1"/>
  <c r="P152" i="24" s="1"/>
  <c r="P153" i="24" s="1"/>
  <c r="P154" i="24" s="1"/>
  <c r="P155" i="24" s="1"/>
  <c r="P156" i="24" s="1"/>
  <c r="P157" i="24" s="1"/>
  <c r="P158" i="24" s="1"/>
  <c r="P159" i="24" s="1"/>
  <c r="P160" i="24" s="1"/>
  <c r="P161" i="24" s="1"/>
  <c r="P162" i="24" s="1"/>
  <c r="P163" i="24" s="1"/>
  <c r="P164" i="24" s="1"/>
  <c r="P165" i="24" s="1"/>
  <c r="P166" i="24" s="1"/>
  <c r="P167" i="24" s="1"/>
  <c r="P168" i="24" s="1"/>
  <c r="P169" i="24" s="1"/>
  <c r="P170" i="24" s="1"/>
  <c r="P171" i="24" s="1"/>
  <c r="P172" i="24" s="1"/>
  <c r="P173" i="24" s="1"/>
  <c r="P174" i="24" s="1"/>
  <c r="P175" i="24" s="1"/>
  <c r="P176" i="24" s="1"/>
  <c r="P177" i="24" s="1"/>
  <c r="P178" i="24" s="1"/>
  <c r="P179" i="24" s="1"/>
  <c r="P180" i="24" s="1"/>
  <c r="P181" i="24" s="1"/>
  <c r="P182" i="24" s="1"/>
  <c r="P183" i="24" s="1"/>
  <c r="P184" i="24" s="1"/>
  <c r="P185" i="24" s="1"/>
  <c r="P186" i="24" s="1"/>
  <c r="P187" i="24" s="1"/>
  <c r="P188" i="24" s="1"/>
  <c r="P189" i="24" s="1"/>
  <c r="P190" i="24" s="1"/>
  <c r="P191" i="24" s="1"/>
  <c r="P192" i="24" s="1"/>
  <c r="P193" i="24" s="1"/>
  <c r="P194" i="24" s="1"/>
  <c r="P195" i="24" s="1"/>
  <c r="P196" i="24" s="1"/>
  <c r="P197" i="24" s="1"/>
  <c r="P198" i="24" s="1"/>
  <c r="P199" i="24" s="1"/>
  <c r="P200" i="24" s="1"/>
  <c r="P201" i="24" s="1"/>
  <c r="P202" i="24" s="1"/>
  <c r="P203" i="24" s="1"/>
  <c r="P204" i="24" s="1"/>
  <c r="P205" i="24" s="1"/>
  <c r="P206" i="24" s="1"/>
  <c r="P207" i="24" s="1"/>
  <c r="P208" i="24" s="1"/>
  <c r="P209" i="24" s="1"/>
  <c r="P210" i="24" s="1"/>
  <c r="P211" i="24" s="1"/>
  <c r="P212" i="24" s="1"/>
  <c r="P213" i="24" s="1"/>
  <c r="P214" i="24" s="1"/>
  <c r="P215" i="24" s="1"/>
  <c r="P216" i="24" s="1"/>
  <c r="P217" i="24" s="1"/>
  <c r="P218" i="24" s="1"/>
  <c r="P219" i="24" s="1"/>
  <c r="P220" i="24" s="1"/>
  <c r="P221" i="24" s="1"/>
  <c r="P222" i="24" s="1"/>
  <c r="P223" i="24" s="1"/>
  <c r="P224" i="24" s="1"/>
  <c r="P225" i="24" s="1"/>
  <c r="P226" i="24" s="1"/>
  <c r="P227" i="24" s="1"/>
  <c r="P228" i="24" s="1"/>
  <c r="P229" i="24" s="1"/>
  <c r="P230" i="24" s="1"/>
  <c r="P231" i="24" s="1"/>
  <c r="P232" i="24" s="1"/>
  <c r="P233" i="24" s="1"/>
  <c r="P234" i="24" s="1"/>
  <c r="P235" i="24" s="1"/>
  <c r="P236" i="24" s="1"/>
  <c r="P237" i="24" s="1"/>
  <c r="P238" i="24" s="1"/>
  <c r="P239" i="24" s="1"/>
  <c r="P240" i="24" s="1"/>
  <c r="P241" i="24" s="1"/>
  <c r="P242" i="24" s="1"/>
  <c r="P243" i="24" s="1"/>
  <c r="P244" i="24" s="1"/>
  <c r="P245" i="24" s="1"/>
  <c r="P246" i="24" s="1"/>
  <c r="P247" i="24" s="1"/>
  <c r="P248" i="24" s="1"/>
  <c r="P249" i="24" s="1"/>
  <c r="P250" i="24" s="1"/>
  <c r="P251" i="24" s="1"/>
  <c r="P252" i="24" s="1"/>
  <c r="P253" i="24" s="1"/>
  <c r="P254" i="24" s="1"/>
  <c r="P255" i="24" s="1"/>
  <c r="P256" i="24" s="1"/>
  <c r="P257" i="24" s="1"/>
  <c r="P258" i="24" s="1"/>
  <c r="P259" i="24" s="1"/>
  <c r="P260" i="24" s="1"/>
  <c r="P261" i="24" s="1"/>
  <c r="P262" i="24" s="1"/>
  <c r="P263" i="24" s="1"/>
  <c r="P264" i="24" s="1"/>
  <c r="P265" i="24" s="1"/>
  <c r="P266" i="24" s="1"/>
  <c r="P267" i="24" s="1"/>
  <c r="P268" i="24" s="1"/>
  <c r="P269" i="24" s="1"/>
  <c r="P270" i="24" s="1"/>
  <c r="P271" i="24" s="1"/>
  <c r="P272" i="24" s="1"/>
  <c r="P273" i="24" s="1"/>
  <c r="P274" i="24" s="1"/>
  <c r="P275" i="24" s="1"/>
  <c r="P276" i="24" s="1"/>
  <c r="P277" i="24" s="1"/>
  <c r="P278" i="24" s="1"/>
  <c r="P279" i="24" s="1"/>
  <c r="P280" i="24" s="1"/>
  <c r="P281" i="24" s="1"/>
  <c r="P282" i="24" s="1"/>
  <c r="P283" i="24" s="1"/>
  <c r="P284" i="24" s="1"/>
  <c r="P285" i="24" s="1"/>
  <c r="P286" i="24" s="1"/>
  <c r="P287" i="24" s="1"/>
  <c r="P288" i="24" s="1"/>
  <c r="P289" i="24" s="1"/>
  <c r="P290" i="24" s="1"/>
  <c r="P291" i="24" s="1"/>
  <c r="P292" i="24" s="1"/>
  <c r="P293" i="24" s="1"/>
  <c r="P294" i="24" s="1"/>
  <c r="P295" i="24" s="1"/>
  <c r="P296" i="24" s="1"/>
  <c r="P297" i="24" s="1"/>
  <c r="P298" i="24" s="1"/>
  <c r="P299" i="24" s="1"/>
  <c r="P300" i="24" s="1"/>
  <c r="P301" i="24" s="1"/>
  <c r="P302" i="24" s="1"/>
  <c r="P303" i="24" s="1"/>
  <c r="P304" i="24" s="1"/>
  <c r="P305" i="24" s="1"/>
  <c r="P306" i="24" s="1"/>
  <c r="P307" i="24" s="1"/>
  <c r="P308" i="24" s="1"/>
  <c r="P309" i="24" s="1"/>
  <c r="P310" i="24" s="1"/>
  <c r="P311" i="24" s="1"/>
  <c r="P312" i="24" s="1"/>
  <c r="P313" i="24" s="1"/>
  <c r="P314" i="24" s="1"/>
  <c r="P315" i="24" s="1"/>
  <c r="P316" i="24" s="1"/>
  <c r="P317" i="24" s="1"/>
  <c r="P318" i="24" s="1"/>
  <c r="P319" i="24" s="1"/>
  <c r="P320" i="24" s="1"/>
  <c r="P321" i="24" s="1"/>
  <c r="P322" i="24" s="1"/>
  <c r="P323" i="24" s="1"/>
  <c r="P324" i="24" s="1"/>
  <c r="P325" i="24" s="1"/>
  <c r="P326" i="24" s="1"/>
  <c r="P327" i="24" s="1"/>
  <c r="P328" i="24" s="1"/>
  <c r="P329" i="24" s="1"/>
  <c r="P330" i="24" s="1"/>
  <c r="P331" i="24" s="1"/>
  <c r="P332" i="24" s="1"/>
  <c r="P333" i="24" s="1"/>
  <c r="P334" i="24" s="1"/>
  <c r="P335" i="24" s="1"/>
  <c r="P336" i="24" s="1"/>
  <c r="P337" i="24" s="1"/>
  <c r="P338" i="24" s="1"/>
  <c r="P339" i="24" s="1"/>
  <c r="P340" i="24" s="1"/>
  <c r="P341" i="24" s="1"/>
  <c r="P342" i="24" s="1"/>
  <c r="P343" i="24" s="1"/>
  <c r="P344" i="24" s="1"/>
  <c r="P345" i="24" s="1"/>
  <c r="P346" i="24" s="1"/>
  <c r="P347" i="24" s="1"/>
  <c r="P348" i="24" s="1"/>
  <c r="P349" i="24" s="1"/>
  <c r="P350" i="24" s="1"/>
  <c r="P351" i="24" s="1"/>
  <c r="P352" i="24" s="1"/>
  <c r="P353" i="24" s="1"/>
  <c r="P354" i="24" s="1"/>
  <c r="N102" i="24"/>
  <c r="N103" i="24" s="1"/>
  <c r="N104" i="24" s="1"/>
  <c r="N105" i="24" s="1"/>
  <c r="N106" i="24" s="1"/>
  <c r="N107" i="24" s="1"/>
  <c r="N108" i="24" s="1"/>
  <c r="N109" i="24" s="1"/>
  <c r="N110" i="24" s="1"/>
  <c r="N111" i="24" s="1"/>
  <c r="N112" i="24" s="1"/>
  <c r="N113" i="24" s="1"/>
  <c r="N114" i="24" s="1"/>
  <c r="N115" i="24" s="1"/>
  <c r="N116" i="24" s="1"/>
  <c r="N117" i="24" s="1"/>
  <c r="N118" i="24" s="1"/>
  <c r="N119" i="24" s="1"/>
  <c r="N120" i="24" s="1"/>
  <c r="N121" i="24" s="1"/>
  <c r="N122" i="24" s="1"/>
  <c r="N123" i="24" s="1"/>
  <c r="N124" i="24" s="1"/>
  <c r="N125" i="24" s="1"/>
  <c r="N126" i="24" s="1"/>
  <c r="N127" i="24" s="1"/>
  <c r="N128" i="24" s="1"/>
  <c r="N129" i="24" s="1"/>
  <c r="N130" i="24" s="1"/>
  <c r="N131" i="24" s="1"/>
  <c r="N132" i="24" s="1"/>
  <c r="N133" i="24" s="1"/>
  <c r="N134" i="24" s="1"/>
  <c r="N135" i="24" s="1"/>
  <c r="N136" i="24" s="1"/>
  <c r="N137" i="24" s="1"/>
  <c r="N138" i="24" s="1"/>
  <c r="N139" i="24" s="1"/>
  <c r="N140" i="24" s="1"/>
  <c r="N141" i="24" s="1"/>
  <c r="N142" i="24" s="1"/>
  <c r="N143" i="24" s="1"/>
  <c r="N144" i="24" s="1"/>
  <c r="N145" i="24" s="1"/>
  <c r="N146" i="24" s="1"/>
  <c r="N147" i="24" s="1"/>
  <c r="N148" i="24" s="1"/>
  <c r="N149" i="24" s="1"/>
  <c r="N150" i="24" s="1"/>
  <c r="N151" i="24" s="1"/>
  <c r="N152" i="24" s="1"/>
  <c r="N153" i="24" s="1"/>
  <c r="N154" i="24" s="1"/>
  <c r="N155" i="24" s="1"/>
  <c r="N156" i="24" s="1"/>
  <c r="N157" i="24" s="1"/>
  <c r="N158" i="24" s="1"/>
  <c r="N159" i="24" s="1"/>
  <c r="N160" i="24" s="1"/>
  <c r="N161" i="24" s="1"/>
  <c r="N162" i="24" s="1"/>
  <c r="N163" i="24" s="1"/>
  <c r="N164" i="24" s="1"/>
  <c r="N165" i="24" s="1"/>
  <c r="N166" i="24" s="1"/>
  <c r="N167" i="24" s="1"/>
  <c r="N168" i="24" s="1"/>
  <c r="N169" i="24" s="1"/>
  <c r="N170" i="24" s="1"/>
  <c r="N171" i="24" s="1"/>
  <c r="N172" i="24" s="1"/>
  <c r="N173" i="24" s="1"/>
  <c r="N174" i="24" s="1"/>
  <c r="N175" i="24" s="1"/>
  <c r="N176" i="24" s="1"/>
  <c r="N177" i="24" s="1"/>
  <c r="N178" i="24" s="1"/>
  <c r="N179" i="24" s="1"/>
  <c r="N180" i="24" s="1"/>
  <c r="N181" i="24" s="1"/>
  <c r="N182" i="24" s="1"/>
  <c r="N183" i="24" s="1"/>
  <c r="N184" i="24" s="1"/>
  <c r="N185" i="24" s="1"/>
  <c r="N186" i="24" s="1"/>
  <c r="N187" i="24" s="1"/>
  <c r="N188" i="24" s="1"/>
  <c r="N189" i="24" s="1"/>
  <c r="N190" i="24" s="1"/>
  <c r="N191" i="24" s="1"/>
  <c r="N192" i="24" s="1"/>
  <c r="N193" i="24" s="1"/>
  <c r="N194" i="24" s="1"/>
  <c r="N195" i="24" s="1"/>
  <c r="N196" i="24" s="1"/>
  <c r="N197" i="24" s="1"/>
  <c r="N198" i="24" s="1"/>
  <c r="N199" i="24" s="1"/>
  <c r="N200" i="24" s="1"/>
  <c r="N201" i="24" s="1"/>
  <c r="N202" i="24" s="1"/>
  <c r="N203" i="24" s="1"/>
  <c r="N204" i="24" s="1"/>
  <c r="N205" i="24" s="1"/>
  <c r="N206" i="24" s="1"/>
  <c r="N207" i="24" s="1"/>
  <c r="N208" i="24" s="1"/>
  <c r="N209" i="24" s="1"/>
  <c r="N210" i="24" s="1"/>
  <c r="N211" i="24" s="1"/>
  <c r="N212" i="24" s="1"/>
  <c r="N213" i="24" s="1"/>
  <c r="N214" i="24" s="1"/>
  <c r="N215" i="24" s="1"/>
  <c r="N216" i="24" s="1"/>
  <c r="N217" i="24" s="1"/>
  <c r="N218" i="24" s="1"/>
  <c r="N219" i="24" s="1"/>
  <c r="N220" i="24" s="1"/>
  <c r="N221" i="24" s="1"/>
  <c r="N222" i="24" s="1"/>
  <c r="N223" i="24" s="1"/>
  <c r="N224" i="24" s="1"/>
  <c r="N225" i="24" s="1"/>
  <c r="N226" i="24" s="1"/>
  <c r="N227" i="24" s="1"/>
  <c r="N228" i="24" s="1"/>
  <c r="N229" i="24" s="1"/>
  <c r="N230" i="24" s="1"/>
  <c r="N231" i="24" s="1"/>
  <c r="N232" i="24" s="1"/>
  <c r="N233" i="24" s="1"/>
  <c r="N234" i="24" s="1"/>
  <c r="N235" i="24" s="1"/>
  <c r="N236" i="24" s="1"/>
  <c r="N237" i="24" s="1"/>
  <c r="N238" i="24" s="1"/>
  <c r="N239" i="24" s="1"/>
  <c r="N240" i="24" s="1"/>
  <c r="N241" i="24" s="1"/>
  <c r="N242" i="24" s="1"/>
  <c r="N243" i="24" s="1"/>
  <c r="N244" i="24" s="1"/>
  <c r="N245" i="24" s="1"/>
  <c r="N246" i="24" s="1"/>
  <c r="N247" i="24" s="1"/>
  <c r="N248" i="24" s="1"/>
  <c r="N249" i="24" s="1"/>
  <c r="N250" i="24" s="1"/>
  <c r="N251" i="24" s="1"/>
  <c r="N252" i="24" s="1"/>
  <c r="N253" i="24" s="1"/>
  <c r="N254" i="24" s="1"/>
  <c r="N255" i="24" s="1"/>
  <c r="N256" i="24" s="1"/>
  <c r="N257" i="24" s="1"/>
  <c r="N258" i="24" s="1"/>
  <c r="N259" i="24" s="1"/>
  <c r="N260" i="24" s="1"/>
  <c r="N261" i="24" s="1"/>
  <c r="N262" i="24" s="1"/>
  <c r="N263" i="24" s="1"/>
  <c r="N264" i="24" s="1"/>
  <c r="N265" i="24" s="1"/>
  <c r="N266" i="24" s="1"/>
  <c r="N267" i="24" s="1"/>
  <c r="N268" i="24" s="1"/>
  <c r="N269" i="24" s="1"/>
  <c r="N270" i="24" s="1"/>
  <c r="N271" i="24" s="1"/>
  <c r="N272" i="24" s="1"/>
  <c r="N273" i="24" s="1"/>
  <c r="N274" i="24" s="1"/>
  <c r="N275" i="24" s="1"/>
  <c r="N276" i="24" s="1"/>
  <c r="N277" i="24" s="1"/>
  <c r="N278" i="24" s="1"/>
  <c r="N279" i="24" s="1"/>
  <c r="N280" i="24" s="1"/>
  <c r="N281" i="24" s="1"/>
  <c r="N282" i="24" s="1"/>
  <c r="N283" i="24" s="1"/>
  <c r="N284" i="24" s="1"/>
  <c r="N285" i="24" s="1"/>
  <c r="N286" i="24" s="1"/>
  <c r="N287" i="24" s="1"/>
  <c r="N288" i="24" s="1"/>
  <c r="N289" i="24" s="1"/>
  <c r="N290" i="24" s="1"/>
  <c r="N291" i="24" s="1"/>
  <c r="N292" i="24" s="1"/>
  <c r="N293" i="24" s="1"/>
  <c r="N294" i="24" s="1"/>
  <c r="N295" i="24" s="1"/>
  <c r="N296" i="24" s="1"/>
  <c r="N297" i="24" s="1"/>
  <c r="N298" i="24" s="1"/>
  <c r="N299" i="24" s="1"/>
  <c r="N300" i="24" s="1"/>
  <c r="N301" i="24" s="1"/>
  <c r="N302" i="24" s="1"/>
  <c r="N303" i="24" s="1"/>
  <c r="N304" i="24" s="1"/>
  <c r="N305" i="24" s="1"/>
  <c r="N306" i="24" s="1"/>
  <c r="N307" i="24" s="1"/>
  <c r="N308" i="24" s="1"/>
  <c r="N309" i="24" s="1"/>
  <c r="N310" i="24" s="1"/>
  <c r="N311" i="24" s="1"/>
  <c r="N312" i="24" s="1"/>
  <c r="N313" i="24" s="1"/>
  <c r="N314" i="24" s="1"/>
  <c r="N315" i="24" s="1"/>
  <c r="N316" i="24" s="1"/>
  <c r="N317" i="24" s="1"/>
  <c r="N318" i="24" s="1"/>
  <c r="N319" i="24" s="1"/>
  <c r="N320" i="24" s="1"/>
  <c r="N321" i="24" s="1"/>
  <c r="N322" i="24" s="1"/>
  <c r="N323" i="24" s="1"/>
  <c r="N324" i="24" s="1"/>
  <c r="N325" i="24" s="1"/>
  <c r="N326" i="24" s="1"/>
  <c r="N327" i="24" s="1"/>
  <c r="N328" i="24" s="1"/>
  <c r="N329" i="24" s="1"/>
  <c r="N330" i="24" s="1"/>
  <c r="N331" i="24" s="1"/>
  <c r="N332" i="24" s="1"/>
  <c r="N333" i="24" s="1"/>
  <c r="N334" i="24" s="1"/>
  <c r="N335" i="24" s="1"/>
  <c r="N336" i="24" s="1"/>
  <c r="N337" i="24" s="1"/>
  <c r="N338" i="24" s="1"/>
  <c r="N339" i="24" s="1"/>
  <c r="N340" i="24" s="1"/>
  <c r="N341" i="24" s="1"/>
  <c r="N342" i="24" s="1"/>
  <c r="N343" i="24" s="1"/>
  <c r="N344" i="24" s="1"/>
  <c r="N345" i="24" s="1"/>
  <c r="N346" i="24" s="1"/>
  <c r="N347" i="24" s="1"/>
  <c r="N348" i="24" s="1"/>
  <c r="N349" i="24" s="1"/>
  <c r="N350" i="24" s="1"/>
  <c r="N351" i="24" s="1"/>
  <c r="N352" i="24" s="1"/>
  <c r="N353" i="24" s="1"/>
  <c r="N354" i="24" s="1"/>
  <c r="N101" i="24"/>
  <c r="P100" i="24"/>
  <c r="P101" i="24" s="1"/>
  <c r="N100" i="24"/>
  <c r="C10" i="25"/>
  <c r="C10" i="26"/>
  <c r="C10" i="27"/>
  <c r="C10" i="28"/>
  <c r="C10" i="29"/>
  <c r="C10" i="30"/>
  <c r="P7" i="30" s="1"/>
  <c r="C10" i="31"/>
  <c r="P7" i="31" s="1"/>
  <c r="C10" i="32"/>
  <c r="J10" i="32" s="1"/>
  <c r="C10" i="33"/>
  <c r="C10" i="34"/>
  <c r="C10" i="35"/>
  <c r="C10" i="36"/>
  <c r="J10" i="36" s="1"/>
  <c r="C10" i="37"/>
  <c r="AD10" i="37" s="1"/>
  <c r="C10" i="38"/>
  <c r="AD10" i="38" s="1"/>
  <c r="C10" i="39"/>
  <c r="AD10" i="39" s="1"/>
  <c r="C10" i="40"/>
  <c r="J10" i="40" s="1"/>
  <c r="C10" i="41"/>
  <c r="AD10" i="41" s="1"/>
  <c r="C10" i="42"/>
  <c r="AD10" i="42" s="1"/>
  <c r="C10" i="43"/>
  <c r="C10" i="44"/>
  <c r="AD10" i="44" s="1"/>
  <c r="C10" i="45"/>
  <c r="AD10" i="45" s="1"/>
  <c r="C10" i="46"/>
  <c r="J10" i="46" s="1"/>
  <c r="C10" i="47"/>
  <c r="J10" i="47" s="1"/>
  <c r="C10" i="48"/>
  <c r="P7" i="48" s="1"/>
  <c r="C10" i="49"/>
  <c r="P7" i="49" s="1"/>
  <c r="C10" i="50"/>
  <c r="J10" i="50" s="1"/>
  <c r="C10" i="51"/>
  <c r="AD10" i="51" s="1"/>
  <c r="C10" i="52"/>
  <c r="P7" i="52" s="1"/>
  <c r="C10" i="53"/>
  <c r="P7" i="53" s="1"/>
  <c r="C10" i="54"/>
  <c r="P7" i="54" s="1"/>
  <c r="C10" i="55"/>
  <c r="P7" i="55" s="1"/>
  <c r="C10" i="24"/>
  <c r="J10" i="24" s="1"/>
  <c r="J10" i="10"/>
  <c r="B90" i="57"/>
  <c r="C82" i="57"/>
  <c r="D82" i="57" s="1"/>
  <c r="C80" i="57"/>
  <c r="C78" i="57"/>
  <c r="C76" i="57"/>
  <c r="D76" i="57" s="1"/>
  <c r="C74" i="57"/>
  <c r="D74" i="57" s="1"/>
  <c r="C72" i="57"/>
  <c r="B87" i="57"/>
  <c r="B84" i="57"/>
  <c r="B70" i="57"/>
  <c r="B68" i="57"/>
  <c r="B33" i="57"/>
  <c r="B27" i="57"/>
  <c r="B18" i="57"/>
  <c r="B12" i="57"/>
  <c r="C32" i="57"/>
  <c r="C31" i="57"/>
  <c r="C30" i="57"/>
  <c r="C29" i="57"/>
  <c r="C25" i="57"/>
  <c r="C24" i="57"/>
  <c r="C23" i="57"/>
  <c r="C22" i="57"/>
  <c r="C21" i="57"/>
  <c r="C16" i="57"/>
  <c r="C15" i="57"/>
  <c r="C11" i="57"/>
  <c r="C8" i="57"/>
  <c r="D80" i="57"/>
  <c r="D78" i="57"/>
  <c r="D72" i="57"/>
  <c r="D25" i="57"/>
  <c r="D24" i="57"/>
  <c r="D23" i="57"/>
  <c r="D22" i="57"/>
  <c r="AT16" i="5"/>
  <c r="R16" i="5" s="1"/>
  <c r="D16" i="5" s="1"/>
  <c r="S16" i="15" s="1"/>
  <c r="AU16" i="5"/>
  <c r="S16" i="5" s="1"/>
  <c r="E16" i="5" s="1"/>
  <c r="T16" i="15" s="1"/>
  <c r="AU21" i="5"/>
  <c r="S21" i="5" s="1"/>
  <c r="E21" i="5" s="1"/>
  <c r="T16" i="18" s="1"/>
  <c r="AT39" i="5"/>
  <c r="R39" i="5" s="1"/>
  <c r="D39" i="5" s="1"/>
  <c r="S16" i="27" s="1"/>
  <c r="AS43" i="5"/>
  <c r="Q43" i="5" s="1"/>
  <c r="C43" i="5" s="1"/>
  <c r="R16" i="31" s="1"/>
  <c r="AT47" i="5"/>
  <c r="R47" i="5" s="1"/>
  <c r="D47" i="5" s="1"/>
  <c r="S16" i="35" s="1"/>
  <c r="O5" i="55"/>
  <c r="G7" i="55"/>
  <c r="P6" i="55" s="1"/>
  <c r="O17" i="55" s="1"/>
  <c r="O18" i="55" s="1"/>
  <c r="O19" i="55" s="1"/>
  <c r="O20" i="55" s="1"/>
  <c r="O21" i="55" s="1"/>
  <c r="O22" i="55" s="1"/>
  <c r="O23" i="55" s="1"/>
  <c r="O24" i="55" s="1"/>
  <c r="O25" i="55" s="1"/>
  <c r="O26" i="55" s="1"/>
  <c r="O27" i="55" s="1"/>
  <c r="O28" i="55" s="1"/>
  <c r="O29" i="55" s="1"/>
  <c r="O30" i="55" s="1"/>
  <c r="O31" i="55" s="1"/>
  <c r="O32" i="55" s="1"/>
  <c r="O33" i="55" s="1"/>
  <c r="O34" i="55" s="1"/>
  <c r="O35" i="55" s="1"/>
  <c r="O36" i="55" s="1"/>
  <c r="O37" i="55" s="1"/>
  <c r="O38" i="55" s="1"/>
  <c r="O39" i="55" s="1"/>
  <c r="AF7" i="55"/>
  <c r="B10" i="55"/>
  <c r="AA10" i="55"/>
  <c r="N17" i="55"/>
  <c r="N64" i="55"/>
  <c r="N65" i="55" s="1"/>
  <c r="N66" i="55" s="1"/>
  <c r="N67" i="55" s="1"/>
  <c r="N68" i="55" s="1"/>
  <c r="N69" i="55" s="1"/>
  <c r="N70" i="55" s="1"/>
  <c r="N71" i="55" s="1"/>
  <c r="N72" i="55" s="1"/>
  <c r="N73" i="55" s="1"/>
  <c r="N74" i="55" s="1"/>
  <c r="N75" i="55" s="1"/>
  <c r="N76" i="55" s="1"/>
  <c r="N77" i="55" s="1"/>
  <c r="N78" i="55" s="1"/>
  <c r="N79" i="55" s="1"/>
  <c r="N80" i="55" s="1"/>
  <c r="N81" i="55" s="1"/>
  <c r="N82" i="55" s="1"/>
  <c r="N83" i="55" s="1"/>
  <c r="N84" i="55" s="1"/>
  <c r="N85" i="55" s="1"/>
  <c r="N86" i="55" s="1"/>
  <c r="N87" i="55" s="1"/>
  <c r="N88" i="55" s="1"/>
  <c r="N89" i="55" s="1"/>
  <c r="N90" i="55" s="1"/>
  <c r="N91" i="55" s="1"/>
  <c r="N92" i="55" s="1"/>
  <c r="N93" i="55" s="1"/>
  <c r="N94" i="55" s="1"/>
  <c r="N95" i="55" s="1"/>
  <c r="N96" i="55" s="1"/>
  <c r="N97" i="55" s="1"/>
  <c r="N98" i="55" s="1"/>
  <c r="N99" i="55" s="1"/>
  <c r="N100" i="55" s="1"/>
  <c r="N101" i="55" s="1"/>
  <c r="N102" i="55" s="1"/>
  <c r="O5" i="54"/>
  <c r="G7" i="54"/>
  <c r="P6" i="54" s="1"/>
  <c r="O8" i="54" s="1"/>
  <c r="AF7" i="54"/>
  <c r="B10" i="54"/>
  <c r="AA10" i="54"/>
  <c r="N17" i="54"/>
  <c r="N18" i="54" s="1"/>
  <c r="N64" i="54"/>
  <c r="N65" i="54" s="1"/>
  <c r="N66" i="54" s="1"/>
  <c r="N67" i="54" s="1"/>
  <c r="N68" i="54" s="1"/>
  <c r="N69" i="54" s="1"/>
  <c r="N70" i="54" s="1"/>
  <c r="N71" i="54" s="1"/>
  <c r="N72" i="54" s="1"/>
  <c r="N73" i="54" s="1"/>
  <c r="N74" i="54" s="1"/>
  <c r="N75" i="54" s="1"/>
  <c r="N76" i="54" s="1"/>
  <c r="N77" i="54" s="1"/>
  <c r="N78" i="54" s="1"/>
  <c r="N79" i="54" s="1"/>
  <c r="N80" i="54" s="1"/>
  <c r="N81" i="54" s="1"/>
  <c r="N82" i="54" s="1"/>
  <c r="N83" i="54" s="1"/>
  <c r="N84" i="54" s="1"/>
  <c r="N85" i="54" s="1"/>
  <c r="N86" i="54" s="1"/>
  <c r="N87" i="54" s="1"/>
  <c r="N88" i="54" s="1"/>
  <c r="N89" i="54" s="1"/>
  <c r="N90" i="54" s="1"/>
  <c r="N91" i="54" s="1"/>
  <c r="N92" i="54" s="1"/>
  <c r="N93" i="54" s="1"/>
  <c r="N94" i="54" s="1"/>
  <c r="N95" i="54" s="1"/>
  <c r="N96" i="54" s="1"/>
  <c r="N97" i="54" s="1"/>
  <c r="N98" i="54" s="1"/>
  <c r="N99" i="54" s="1"/>
  <c r="N100" i="54" s="1"/>
  <c r="N101" i="54" s="1"/>
  <c r="N102" i="54" s="1"/>
  <c r="N103" i="54" s="1"/>
  <c r="N104" i="54" s="1"/>
  <c r="N105" i="54" s="1"/>
  <c r="N106" i="54" s="1"/>
  <c r="N107" i="54" s="1"/>
  <c r="N108" i="54" s="1"/>
  <c r="N109" i="54" s="1"/>
  <c r="N110" i="54" s="1"/>
  <c r="N111" i="54" s="1"/>
  <c r="N112" i="54" s="1"/>
  <c r="N113" i="54" s="1"/>
  <c r="N114" i="54" s="1"/>
  <c r="N115" i="54" s="1"/>
  <c r="N116" i="54" s="1"/>
  <c r="N117" i="54" s="1"/>
  <c r="N118" i="54" s="1"/>
  <c r="N119" i="54" s="1"/>
  <c r="N120" i="54" s="1"/>
  <c r="N121" i="54" s="1"/>
  <c r="N122" i="54" s="1"/>
  <c r="N123" i="54" s="1"/>
  <c r="N124" i="54" s="1"/>
  <c r="N125" i="54" s="1"/>
  <c r="N126" i="54" s="1"/>
  <c r="N127" i="54" s="1"/>
  <c r="N128" i="54" s="1"/>
  <c r="N129" i="54" s="1"/>
  <c r="N130" i="54" s="1"/>
  <c r="N131" i="54" s="1"/>
  <c r="N132" i="54" s="1"/>
  <c r="N133" i="54" s="1"/>
  <c r="N134" i="54" s="1"/>
  <c r="N135" i="54" s="1"/>
  <c r="N136" i="54" s="1"/>
  <c r="N137" i="54" s="1"/>
  <c r="N138" i="54" s="1"/>
  <c r="N139" i="54" s="1"/>
  <c r="N140" i="54" s="1"/>
  <c r="N141" i="54" s="1"/>
  <c r="N142" i="54" s="1"/>
  <c r="N143" i="54" s="1"/>
  <c r="N144" i="54" s="1"/>
  <c r="N145" i="54" s="1"/>
  <c r="N146" i="54" s="1"/>
  <c r="N147" i="54" s="1"/>
  <c r="N148" i="54" s="1"/>
  <c r="N149" i="54" s="1"/>
  <c r="N150" i="54" s="1"/>
  <c r="N151" i="54" s="1"/>
  <c r="N152" i="54" s="1"/>
  <c r="N153" i="54" s="1"/>
  <c r="N154" i="54" s="1"/>
  <c r="N155" i="54" s="1"/>
  <c r="N156" i="54" s="1"/>
  <c r="N157" i="54" s="1"/>
  <c r="N158" i="54" s="1"/>
  <c r="N159" i="54" s="1"/>
  <c r="N160" i="54" s="1"/>
  <c r="N161" i="54" s="1"/>
  <c r="N162" i="54" s="1"/>
  <c r="N163" i="54" s="1"/>
  <c r="N164" i="54" s="1"/>
  <c r="N165" i="54" s="1"/>
  <c r="N166" i="54" s="1"/>
  <c r="N167" i="54" s="1"/>
  <c r="N168" i="54" s="1"/>
  <c r="N169" i="54" s="1"/>
  <c r="N170" i="54" s="1"/>
  <c r="N171" i="54" s="1"/>
  <c r="N172" i="54" s="1"/>
  <c r="N173" i="54" s="1"/>
  <c r="N174" i="54" s="1"/>
  <c r="N175" i="54" s="1"/>
  <c r="N176" i="54" s="1"/>
  <c r="N177" i="54" s="1"/>
  <c r="N178" i="54" s="1"/>
  <c r="N179" i="54" s="1"/>
  <c r="N180" i="54" s="1"/>
  <c r="N181" i="54" s="1"/>
  <c r="N182" i="54" s="1"/>
  <c r="N183" i="54" s="1"/>
  <c r="N184" i="54" s="1"/>
  <c r="N185" i="54" s="1"/>
  <c r="N186" i="54" s="1"/>
  <c r="N187" i="54" s="1"/>
  <c r="N188" i="54" s="1"/>
  <c r="N189" i="54" s="1"/>
  <c r="N190" i="54" s="1"/>
  <c r="N191" i="54" s="1"/>
  <c r="N192" i="54" s="1"/>
  <c r="N193" i="54" s="1"/>
  <c r="N194" i="54" s="1"/>
  <c r="N195" i="54" s="1"/>
  <c r="N196" i="54" s="1"/>
  <c r="N197" i="54" s="1"/>
  <c r="N198" i="54" s="1"/>
  <c r="N199" i="54" s="1"/>
  <c r="N200" i="54" s="1"/>
  <c r="N201" i="54" s="1"/>
  <c r="N202" i="54" s="1"/>
  <c r="N203" i="54" s="1"/>
  <c r="N204" i="54" s="1"/>
  <c r="N205" i="54" s="1"/>
  <c r="N206" i="54" s="1"/>
  <c r="N207" i="54" s="1"/>
  <c r="N208" i="54" s="1"/>
  <c r="N209" i="54" s="1"/>
  <c r="N210" i="54" s="1"/>
  <c r="N211" i="54" s="1"/>
  <c r="N212" i="54" s="1"/>
  <c r="N213" i="54" s="1"/>
  <c r="N214" i="54" s="1"/>
  <c r="N215" i="54" s="1"/>
  <c r="N216" i="54" s="1"/>
  <c r="N217" i="54" s="1"/>
  <c r="N218" i="54" s="1"/>
  <c r="N219" i="54" s="1"/>
  <c r="N220" i="54" s="1"/>
  <c r="N221" i="54" s="1"/>
  <c r="N222" i="54" s="1"/>
  <c r="N223" i="54" s="1"/>
  <c r="N224" i="54" s="1"/>
  <c r="N225" i="54" s="1"/>
  <c r="N226" i="54" s="1"/>
  <c r="N227" i="54" s="1"/>
  <c r="N228" i="54" s="1"/>
  <c r="N229" i="54" s="1"/>
  <c r="N230" i="54" s="1"/>
  <c r="N231" i="54" s="1"/>
  <c r="N232" i="54" s="1"/>
  <c r="N233" i="54" s="1"/>
  <c r="N234" i="54" s="1"/>
  <c r="N235" i="54" s="1"/>
  <c r="N236" i="54" s="1"/>
  <c r="N237" i="54" s="1"/>
  <c r="N238" i="54" s="1"/>
  <c r="N239" i="54" s="1"/>
  <c r="N240" i="54" s="1"/>
  <c r="N241" i="54" s="1"/>
  <c r="N242" i="54" s="1"/>
  <c r="N243" i="54" s="1"/>
  <c r="N244" i="54" s="1"/>
  <c r="N245" i="54" s="1"/>
  <c r="N246" i="54" s="1"/>
  <c r="N247" i="54" s="1"/>
  <c r="N248" i="54" s="1"/>
  <c r="N249" i="54" s="1"/>
  <c r="N250" i="54" s="1"/>
  <c r="N251" i="54" s="1"/>
  <c r="N252" i="54" s="1"/>
  <c r="N253" i="54" s="1"/>
  <c r="N254" i="54" s="1"/>
  <c r="N255" i="54" s="1"/>
  <c r="N256" i="54" s="1"/>
  <c r="N257" i="54" s="1"/>
  <c r="N258" i="54" s="1"/>
  <c r="N259" i="54" s="1"/>
  <c r="N260" i="54" s="1"/>
  <c r="N261" i="54" s="1"/>
  <c r="N262" i="54" s="1"/>
  <c r="N263" i="54" s="1"/>
  <c r="N264" i="54" s="1"/>
  <c r="N265" i="54" s="1"/>
  <c r="N266" i="54" s="1"/>
  <c r="N267" i="54" s="1"/>
  <c r="N268" i="54" s="1"/>
  <c r="N269" i="54" s="1"/>
  <c r="N270" i="54" s="1"/>
  <c r="N271" i="54" s="1"/>
  <c r="N272" i="54" s="1"/>
  <c r="N273" i="54" s="1"/>
  <c r="N274" i="54" s="1"/>
  <c r="N275" i="54" s="1"/>
  <c r="N276" i="54" s="1"/>
  <c r="N277" i="54" s="1"/>
  <c r="N278" i="54" s="1"/>
  <c r="N279" i="54" s="1"/>
  <c r="N280" i="54" s="1"/>
  <c r="N281" i="54" s="1"/>
  <c r="N282" i="54" s="1"/>
  <c r="N283" i="54" s="1"/>
  <c r="N284" i="54" s="1"/>
  <c r="N285" i="54" s="1"/>
  <c r="N286" i="54" s="1"/>
  <c r="N287" i="54" s="1"/>
  <c r="N288" i="54" s="1"/>
  <c r="N289" i="54" s="1"/>
  <c r="N290" i="54" s="1"/>
  <c r="N291" i="54" s="1"/>
  <c r="N292" i="54" s="1"/>
  <c r="N293" i="54" s="1"/>
  <c r="N294" i="54" s="1"/>
  <c r="N295" i="54" s="1"/>
  <c r="N296" i="54" s="1"/>
  <c r="N297" i="54" s="1"/>
  <c r="N298" i="54" s="1"/>
  <c r="N299" i="54" s="1"/>
  <c r="N300" i="54" s="1"/>
  <c r="N301" i="54" s="1"/>
  <c r="N302" i="54" s="1"/>
  <c r="N303" i="54" s="1"/>
  <c r="N304" i="54" s="1"/>
  <c r="N305" i="54" s="1"/>
  <c r="N306" i="54" s="1"/>
  <c r="N307" i="54" s="1"/>
  <c r="N308" i="54" s="1"/>
  <c r="N309" i="54" s="1"/>
  <c r="N310" i="54" s="1"/>
  <c r="N311" i="54" s="1"/>
  <c r="N312" i="54" s="1"/>
  <c r="N313" i="54" s="1"/>
  <c r="N314" i="54" s="1"/>
  <c r="N315" i="54" s="1"/>
  <c r="N316" i="54" s="1"/>
  <c r="N317" i="54" s="1"/>
  <c r="N318" i="54" s="1"/>
  <c r="N319" i="54" s="1"/>
  <c r="N320" i="54" s="1"/>
  <c r="N321" i="54" s="1"/>
  <c r="N322" i="54" s="1"/>
  <c r="N323" i="54" s="1"/>
  <c r="N324" i="54" s="1"/>
  <c r="N325" i="54" s="1"/>
  <c r="N326" i="54" s="1"/>
  <c r="N327" i="54" s="1"/>
  <c r="N328" i="54" s="1"/>
  <c r="N329" i="54" s="1"/>
  <c r="N330" i="54" s="1"/>
  <c r="N331" i="54" s="1"/>
  <c r="N332" i="54" s="1"/>
  <c r="N333" i="54" s="1"/>
  <c r="N334" i="54" s="1"/>
  <c r="N335" i="54" s="1"/>
  <c r="N336" i="54" s="1"/>
  <c r="N337" i="54" s="1"/>
  <c r="N338" i="54" s="1"/>
  <c r="N339" i="54" s="1"/>
  <c r="N340" i="54" s="1"/>
  <c r="N341" i="54" s="1"/>
  <c r="N342" i="54" s="1"/>
  <c r="N343" i="54" s="1"/>
  <c r="N344" i="54" s="1"/>
  <c r="N345" i="54" s="1"/>
  <c r="N346" i="54" s="1"/>
  <c r="N347" i="54" s="1"/>
  <c r="N348" i="54" s="1"/>
  <c r="N349" i="54" s="1"/>
  <c r="N350" i="54" s="1"/>
  <c r="N351" i="54" s="1"/>
  <c r="N352" i="54" s="1"/>
  <c r="N353" i="54" s="1"/>
  <c r="N354" i="54" s="1"/>
  <c r="N355" i="54" s="1"/>
  <c r="N356" i="54" s="1"/>
  <c r="N357" i="54" s="1"/>
  <c r="N358" i="54" s="1"/>
  <c r="N359" i="54" s="1"/>
  <c r="N360" i="54" s="1"/>
  <c r="N361" i="54" s="1"/>
  <c r="N362" i="54" s="1"/>
  <c r="N363" i="54" s="1"/>
  <c r="N364" i="54" s="1"/>
  <c r="N365" i="54" s="1"/>
  <c r="N366" i="54" s="1"/>
  <c r="N367" i="54" s="1"/>
  <c r="N368" i="54" s="1"/>
  <c r="N369" i="54" s="1"/>
  <c r="N370" i="54" s="1"/>
  <c r="N371" i="54" s="1"/>
  <c r="N372" i="54" s="1"/>
  <c r="N373" i="54" s="1"/>
  <c r="N374" i="54" s="1"/>
  <c r="N375" i="54" s="1"/>
  <c r="N376" i="54" s="1"/>
  <c r="N377" i="54" s="1"/>
  <c r="N378" i="54" s="1"/>
  <c r="N379" i="54" s="1"/>
  <c r="N380" i="54" s="1"/>
  <c r="N381" i="54" s="1"/>
  <c r="N382" i="54" s="1"/>
  <c r="N383" i="54" s="1"/>
  <c r="N384" i="54" s="1"/>
  <c r="N385" i="54" s="1"/>
  <c r="N386" i="54" s="1"/>
  <c r="N387" i="54" s="1"/>
  <c r="N388" i="54" s="1"/>
  <c r="N389" i="54" s="1"/>
  <c r="N390" i="54" s="1"/>
  <c r="N391" i="54" s="1"/>
  <c r="N392" i="54" s="1"/>
  <c r="N393" i="54" s="1"/>
  <c r="N394" i="54" s="1"/>
  <c r="N395" i="54" s="1"/>
  <c r="N396" i="54" s="1"/>
  <c r="N397" i="54" s="1"/>
  <c r="N398" i="54" s="1"/>
  <c r="N399" i="54" s="1"/>
  <c r="N400" i="54" s="1"/>
  <c r="N401" i="54" s="1"/>
  <c r="N402" i="54" s="1"/>
  <c r="N403" i="54" s="1"/>
  <c r="N404" i="54" s="1"/>
  <c r="N405" i="54" s="1"/>
  <c r="N406" i="54" s="1"/>
  <c r="N407" i="54" s="1"/>
  <c r="N408" i="54" s="1"/>
  <c r="N409" i="54" s="1"/>
  <c r="N410" i="54" s="1"/>
  <c r="N411" i="54" s="1"/>
  <c r="N412" i="54" s="1"/>
  <c r="N413" i="54" s="1"/>
  <c r="N414" i="54" s="1"/>
  <c r="N415" i="54" s="1"/>
  <c r="N416" i="54" s="1"/>
  <c r="N417" i="54" s="1"/>
  <c r="N418" i="54" s="1"/>
  <c r="N419" i="54" s="1"/>
  <c r="N420" i="54" s="1"/>
  <c r="N421" i="54" s="1"/>
  <c r="N422" i="54" s="1"/>
  <c r="N423" i="54" s="1"/>
  <c r="N424" i="54" s="1"/>
  <c r="N425" i="54" s="1"/>
  <c r="N426" i="54" s="1"/>
  <c r="N427" i="54" s="1"/>
  <c r="N428" i="54" s="1"/>
  <c r="N429" i="54" s="1"/>
  <c r="N430" i="54" s="1"/>
  <c r="N431" i="54" s="1"/>
  <c r="N432" i="54" s="1"/>
  <c r="N433" i="54" s="1"/>
  <c r="N434" i="54" s="1"/>
  <c r="N435" i="54" s="1"/>
  <c r="N436" i="54" s="1"/>
  <c r="N437" i="54" s="1"/>
  <c r="N438" i="54" s="1"/>
  <c r="N439" i="54" s="1"/>
  <c r="N440" i="54" s="1"/>
  <c r="N441" i="54" s="1"/>
  <c r="N442" i="54" s="1"/>
  <c r="N443" i="54" s="1"/>
  <c r="N444" i="54" s="1"/>
  <c r="N445" i="54" s="1"/>
  <c r="N446" i="54" s="1"/>
  <c r="O5" i="53"/>
  <c r="G7" i="53"/>
  <c r="P6" i="53" s="1"/>
  <c r="AF7" i="53"/>
  <c r="B10" i="53"/>
  <c r="AA10" i="53"/>
  <c r="N17" i="53"/>
  <c r="N64" i="53"/>
  <c r="N65" i="53" s="1"/>
  <c r="N66" i="53" s="1"/>
  <c r="N67" i="53" s="1"/>
  <c r="N68" i="53" s="1"/>
  <c r="N69" i="53" s="1"/>
  <c r="N70" i="53" s="1"/>
  <c r="N71" i="53" s="1"/>
  <c r="N72" i="53" s="1"/>
  <c r="N73" i="53" s="1"/>
  <c r="N74" i="53" s="1"/>
  <c r="N75" i="53" s="1"/>
  <c r="N76" i="53" s="1"/>
  <c r="N77" i="53" s="1"/>
  <c r="N78" i="53" s="1"/>
  <c r="N79" i="53" s="1"/>
  <c r="N80" i="53" s="1"/>
  <c r="N81" i="53" s="1"/>
  <c r="N82" i="53" s="1"/>
  <c r="N83" i="53" s="1"/>
  <c r="N84" i="53" s="1"/>
  <c r="N85" i="53" s="1"/>
  <c r="N86" i="53" s="1"/>
  <c r="N87" i="53" s="1"/>
  <c r="N88" i="53" s="1"/>
  <c r="N89" i="53" s="1"/>
  <c r="N90" i="53" s="1"/>
  <c r="N91" i="53" s="1"/>
  <c r="N92" i="53" s="1"/>
  <c r="N93" i="53" s="1"/>
  <c r="N94" i="53" s="1"/>
  <c r="N95" i="53" s="1"/>
  <c r="N96" i="53" s="1"/>
  <c r="N97" i="53" s="1"/>
  <c r="N98" i="53" s="1"/>
  <c r="N99" i="53" s="1"/>
  <c r="N100" i="53" s="1"/>
  <c r="N101" i="53" s="1"/>
  <c r="N102" i="53" s="1"/>
  <c r="N103" i="53" s="1"/>
  <c r="N104" i="53" s="1"/>
  <c r="N105" i="53" s="1"/>
  <c r="N106" i="53" s="1"/>
  <c r="N107" i="53" s="1"/>
  <c r="N108" i="53" s="1"/>
  <c r="N109" i="53" s="1"/>
  <c r="N110" i="53" s="1"/>
  <c r="N111" i="53" s="1"/>
  <c r="N112" i="53" s="1"/>
  <c r="N113" i="53" s="1"/>
  <c r="N114" i="53" s="1"/>
  <c r="N115" i="53" s="1"/>
  <c r="N116" i="53" s="1"/>
  <c r="N117" i="53" s="1"/>
  <c r="N118" i="53" s="1"/>
  <c r="N119" i="53" s="1"/>
  <c r="N120" i="53" s="1"/>
  <c r="N121" i="53" s="1"/>
  <c r="N122" i="53" s="1"/>
  <c r="N123" i="53" s="1"/>
  <c r="N124" i="53" s="1"/>
  <c r="N125" i="53" s="1"/>
  <c r="N126" i="53" s="1"/>
  <c r="N127" i="53" s="1"/>
  <c r="N128" i="53" s="1"/>
  <c r="N129" i="53" s="1"/>
  <c r="N130" i="53" s="1"/>
  <c r="N131" i="53" s="1"/>
  <c r="N132" i="53" s="1"/>
  <c r="N133" i="53" s="1"/>
  <c r="N134" i="53" s="1"/>
  <c r="N135" i="53" s="1"/>
  <c r="N136" i="53" s="1"/>
  <c r="N137" i="53" s="1"/>
  <c r="N138" i="53" s="1"/>
  <c r="N139" i="53" s="1"/>
  <c r="N140" i="53" s="1"/>
  <c r="N141" i="53" s="1"/>
  <c r="N142" i="53" s="1"/>
  <c r="N143" i="53" s="1"/>
  <c r="N144" i="53" s="1"/>
  <c r="N145" i="53" s="1"/>
  <c r="N146" i="53" s="1"/>
  <c r="N147" i="53" s="1"/>
  <c r="N148" i="53" s="1"/>
  <c r="N149" i="53" s="1"/>
  <c r="N150" i="53" s="1"/>
  <c r="N151" i="53" s="1"/>
  <c r="N152" i="53" s="1"/>
  <c r="N153" i="53" s="1"/>
  <c r="N154" i="53" s="1"/>
  <c r="N155" i="53" s="1"/>
  <c r="N156" i="53" s="1"/>
  <c r="N157" i="53" s="1"/>
  <c r="N158" i="53" s="1"/>
  <c r="N159" i="53" s="1"/>
  <c r="N160" i="53" s="1"/>
  <c r="N161" i="53" s="1"/>
  <c r="N162" i="53" s="1"/>
  <c r="N163" i="53" s="1"/>
  <c r="N164" i="53" s="1"/>
  <c r="N165" i="53" s="1"/>
  <c r="N166" i="53" s="1"/>
  <c r="N167" i="53" s="1"/>
  <c r="N168" i="53" s="1"/>
  <c r="N169" i="53" s="1"/>
  <c r="N170" i="53" s="1"/>
  <c r="N171" i="53" s="1"/>
  <c r="N172" i="53" s="1"/>
  <c r="N173" i="53" s="1"/>
  <c r="N174" i="53" s="1"/>
  <c r="N175" i="53" s="1"/>
  <c r="N176" i="53" s="1"/>
  <c r="N177" i="53" s="1"/>
  <c r="N178" i="53" s="1"/>
  <c r="N179" i="53" s="1"/>
  <c r="N180" i="53" s="1"/>
  <c r="N181" i="53" s="1"/>
  <c r="N182" i="53" s="1"/>
  <c r="N183" i="53" s="1"/>
  <c r="N184" i="53" s="1"/>
  <c r="N185" i="53" s="1"/>
  <c r="N186" i="53" s="1"/>
  <c r="N187" i="53" s="1"/>
  <c r="N188" i="53" s="1"/>
  <c r="N189" i="53" s="1"/>
  <c r="N190" i="53" s="1"/>
  <c r="N191" i="53" s="1"/>
  <c r="N192" i="53" s="1"/>
  <c r="N193" i="53" s="1"/>
  <c r="N194" i="53" s="1"/>
  <c r="N195" i="53" s="1"/>
  <c r="N196" i="53" s="1"/>
  <c r="N197" i="53" s="1"/>
  <c r="N198" i="53" s="1"/>
  <c r="N199" i="53" s="1"/>
  <c r="N200" i="53" s="1"/>
  <c r="N201" i="53" s="1"/>
  <c r="N202" i="53" s="1"/>
  <c r="N203" i="53" s="1"/>
  <c r="N204" i="53" s="1"/>
  <c r="N205" i="53" s="1"/>
  <c r="N206" i="53" s="1"/>
  <c r="N207" i="53" s="1"/>
  <c r="N208" i="53" s="1"/>
  <c r="N209" i="53" s="1"/>
  <c r="N210" i="53" s="1"/>
  <c r="N211" i="53" s="1"/>
  <c r="N212" i="53" s="1"/>
  <c r="N213" i="53" s="1"/>
  <c r="N214" i="53" s="1"/>
  <c r="N215" i="53" s="1"/>
  <c r="N216" i="53" s="1"/>
  <c r="N217" i="53" s="1"/>
  <c r="N218" i="53" s="1"/>
  <c r="N219" i="53" s="1"/>
  <c r="N220" i="53" s="1"/>
  <c r="N221" i="53" s="1"/>
  <c r="N222" i="53" s="1"/>
  <c r="N223" i="53" s="1"/>
  <c r="N224" i="53" s="1"/>
  <c r="N225" i="53" s="1"/>
  <c r="N226" i="53" s="1"/>
  <c r="N227" i="53" s="1"/>
  <c r="N228" i="53" s="1"/>
  <c r="N229" i="53" s="1"/>
  <c r="N230" i="53" s="1"/>
  <c r="N231" i="53" s="1"/>
  <c r="N232" i="53" s="1"/>
  <c r="N233" i="53" s="1"/>
  <c r="N234" i="53" s="1"/>
  <c r="N235" i="53" s="1"/>
  <c r="N236" i="53" s="1"/>
  <c r="N237" i="53" s="1"/>
  <c r="N238" i="53" s="1"/>
  <c r="N239" i="53" s="1"/>
  <c r="N240" i="53" s="1"/>
  <c r="N241" i="53" s="1"/>
  <c r="N242" i="53" s="1"/>
  <c r="N243" i="53" s="1"/>
  <c r="N244" i="53" s="1"/>
  <c r="N245" i="53" s="1"/>
  <c r="N246" i="53" s="1"/>
  <c r="N247" i="53" s="1"/>
  <c r="N248" i="53" s="1"/>
  <c r="N249" i="53" s="1"/>
  <c r="N250" i="53" s="1"/>
  <c r="N251" i="53" s="1"/>
  <c r="N252" i="53" s="1"/>
  <c r="N253" i="53" s="1"/>
  <c r="N254" i="53" s="1"/>
  <c r="N255" i="53" s="1"/>
  <c r="N256" i="53" s="1"/>
  <c r="N257" i="53" s="1"/>
  <c r="N258" i="53" s="1"/>
  <c r="N259" i="53" s="1"/>
  <c r="N260" i="53" s="1"/>
  <c r="N261" i="53" s="1"/>
  <c r="N262" i="53" s="1"/>
  <c r="N263" i="53" s="1"/>
  <c r="N264" i="53" s="1"/>
  <c r="N265" i="53" s="1"/>
  <c r="N266" i="53" s="1"/>
  <c r="N267" i="53" s="1"/>
  <c r="N268" i="53" s="1"/>
  <c r="N269" i="53" s="1"/>
  <c r="N270" i="53" s="1"/>
  <c r="N271" i="53" s="1"/>
  <c r="N272" i="53" s="1"/>
  <c r="N273" i="53" s="1"/>
  <c r="N274" i="53" s="1"/>
  <c r="N275" i="53" s="1"/>
  <c r="N276" i="53" s="1"/>
  <c r="N277" i="53" s="1"/>
  <c r="N278" i="53" s="1"/>
  <c r="N279" i="53" s="1"/>
  <c r="N280" i="53" s="1"/>
  <c r="N281" i="53" s="1"/>
  <c r="N282" i="53" s="1"/>
  <c r="N283" i="53" s="1"/>
  <c r="N284" i="53" s="1"/>
  <c r="N285" i="53" s="1"/>
  <c r="N286" i="53" s="1"/>
  <c r="N287" i="53" s="1"/>
  <c r="N288" i="53" s="1"/>
  <c r="N289" i="53" s="1"/>
  <c r="N290" i="53" s="1"/>
  <c r="N291" i="53" s="1"/>
  <c r="N292" i="53" s="1"/>
  <c r="N293" i="53" s="1"/>
  <c r="N294" i="53" s="1"/>
  <c r="N295" i="53" s="1"/>
  <c r="N296" i="53" s="1"/>
  <c r="N297" i="53" s="1"/>
  <c r="N298" i="53" s="1"/>
  <c r="N299" i="53" s="1"/>
  <c r="N300" i="53" s="1"/>
  <c r="N301" i="53" s="1"/>
  <c r="N302" i="53" s="1"/>
  <c r="N303" i="53" s="1"/>
  <c r="N304" i="53" s="1"/>
  <c r="N305" i="53" s="1"/>
  <c r="N306" i="53" s="1"/>
  <c r="N307" i="53" s="1"/>
  <c r="N308" i="53" s="1"/>
  <c r="N309" i="53" s="1"/>
  <c r="N310" i="53" s="1"/>
  <c r="N311" i="53" s="1"/>
  <c r="N312" i="53" s="1"/>
  <c r="N313" i="53" s="1"/>
  <c r="N314" i="53" s="1"/>
  <c r="N315" i="53" s="1"/>
  <c r="N316" i="53" s="1"/>
  <c r="N317" i="53" s="1"/>
  <c r="N318" i="53" s="1"/>
  <c r="N319" i="53" s="1"/>
  <c r="N320" i="53" s="1"/>
  <c r="N321" i="53" s="1"/>
  <c r="N322" i="53" s="1"/>
  <c r="N323" i="53" s="1"/>
  <c r="N324" i="53" s="1"/>
  <c r="N325" i="53" s="1"/>
  <c r="N326" i="53" s="1"/>
  <c r="N327" i="53" s="1"/>
  <c r="N328" i="53" s="1"/>
  <c r="N329" i="53" s="1"/>
  <c r="N330" i="53" s="1"/>
  <c r="N331" i="53" s="1"/>
  <c r="N332" i="53" s="1"/>
  <c r="N333" i="53" s="1"/>
  <c r="N334" i="53" s="1"/>
  <c r="N335" i="53" s="1"/>
  <c r="N336" i="53" s="1"/>
  <c r="N337" i="53" s="1"/>
  <c r="N338" i="53" s="1"/>
  <c r="N339" i="53" s="1"/>
  <c r="N340" i="53" s="1"/>
  <c r="N341" i="53" s="1"/>
  <c r="N342" i="53" s="1"/>
  <c r="N343" i="53" s="1"/>
  <c r="N344" i="53" s="1"/>
  <c r="N345" i="53" s="1"/>
  <c r="N346" i="53" s="1"/>
  <c r="N347" i="53" s="1"/>
  <c r="N348" i="53" s="1"/>
  <c r="N349" i="53" s="1"/>
  <c r="N350" i="53" s="1"/>
  <c r="N351" i="53" s="1"/>
  <c r="N352" i="53" s="1"/>
  <c r="N353" i="53" s="1"/>
  <c r="N354" i="53" s="1"/>
  <c r="N355" i="53" s="1"/>
  <c r="N356" i="53" s="1"/>
  <c r="N357" i="53" s="1"/>
  <c r="N358" i="53" s="1"/>
  <c r="N359" i="53" s="1"/>
  <c r="N360" i="53" s="1"/>
  <c r="N361" i="53" s="1"/>
  <c r="N362" i="53" s="1"/>
  <c r="N363" i="53" s="1"/>
  <c r="N364" i="53" s="1"/>
  <c r="N365" i="53" s="1"/>
  <c r="N366" i="53" s="1"/>
  <c r="N367" i="53" s="1"/>
  <c r="N368" i="53" s="1"/>
  <c r="N369" i="53" s="1"/>
  <c r="N370" i="53" s="1"/>
  <c r="N371" i="53" s="1"/>
  <c r="N372" i="53" s="1"/>
  <c r="N373" i="53" s="1"/>
  <c r="N374" i="53" s="1"/>
  <c r="N375" i="53" s="1"/>
  <c r="N376" i="53" s="1"/>
  <c r="N377" i="53" s="1"/>
  <c r="N378" i="53" s="1"/>
  <c r="N379" i="53" s="1"/>
  <c r="N380" i="53" s="1"/>
  <c r="N381" i="53" s="1"/>
  <c r="N382" i="53" s="1"/>
  <c r="N383" i="53" s="1"/>
  <c r="N384" i="53" s="1"/>
  <c r="N385" i="53" s="1"/>
  <c r="N386" i="53" s="1"/>
  <c r="N387" i="53" s="1"/>
  <c r="N388" i="53" s="1"/>
  <c r="N389" i="53" s="1"/>
  <c r="N390" i="53" s="1"/>
  <c r="N391" i="53" s="1"/>
  <c r="N392" i="53" s="1"/>
  <c r="N393" i="53" s="1"/>
  <c r="N394" i="53" s="1"/>
  <c r="N395" i="53" s="1"/>
  <c r="N396" i="53" s="1"/>
  <c r="N397" i="53" s="1"/>
  <c r="N398" i="53" s="1"/>
  <c r="N399" i="53" s="1"/>
  <c r="N400" i="53" s="1"/>
  <c r="N401" i="53" s="1"/>
  <c r="N402" i="53" s="1"/>
  <c r="N403" i="53" s="1"/>
  <c r="N404" i="53" s="1"/>
  <c r="N405" i="53" s="1"/>
  <c r="N406" i="53" s="1"/>
  <c r="N407" i="53" s="1"/>
  <c r="N408" i="53" s="1"/>
  <c r="N409" i="53" s="1"/>
  <c r="N410" i="53" s="1"/>
  <c r="N411" i="53" s="1"/>
  <c r="N412" i="53" s="1"/>
  <c r="N413" i="53" s="1"/>
  <c r="N414" i="53" s="1"/>
  <c r="N415" i="53" s="1"/>
  <c r="N416" i="53" s="1"/>
  <c r="N417" i="53" s="1"/>
  <c r="N418" i="53" s="1"/>
  <c r="N419" i="53" s="1"/>
  <c r="N420" i="53" s="1"/>
  <c r="N421" i="53" s="1"/>
  <c r="N422" i="53" s="1"/>
  <c r="N423" i="53" s="1"/>
  <c r="N424" i="53" s="1"/>
  <c r="N425" i="53" s="1"/>
  <c r="N426" i="53" s="1"/>
  <c r="N427" i="53" s="1"/>
  <c r="N428" i="53" s="1"/>
  <c r="N429" i="53" s="1"/>
  <c r="N430" i="53" s="1"/>
  <c r="N431" i="53" s="1"/>
  <c r="N432" i="53" s="1"/>
  <c r="N433" i="53" s="1"/>
  <c r="N434" i="53" s="1"/>
  <c r="N435" i="53" s="1"/>
  <c r="N436" i="53" s="1"/>
  <c r="N437" i="53" s="1"/>
  <c r="N438" i="53" s="1"/>
  <c r="N439" i="53" s="1"/>
  <c r="N440" i="53" s="1"/>
  <c r="N441" i="53" s="1"/>
  <c r="N442" i="53" s="1"/>
  <c r="N443" i="53" s="1"/>
  <c r="N444" i="53" s="1"/>
  <c r="N445" i="53" s="1"/>
  <c r="N446" i="53" s="1"/>
  <c r="O5" i="52"/>
  <c r="G7" i="52"/>
  <c r="AF7" i="52"/>
  <c r="B10" i="52"/>
  <c r="AA10" i="52"/>
  <c r="N17" i="52"/>
  <c r="N64" i="52"/>
  <c r="N65" i="52" s="1"/>
  <c r="N66" i="52" s="1"/>
  <c r="N67" i="52" s="1"/>
  <c r="N68" i="52" s="1"/>
  <c r="N69" i="52" s="1"/>
  <c r="N70" i="52" s="1"/>
  <c r="N71" i="52" s="1"/>
  <c r="N72" i="52" s="1"/>
  <c r="N73" i="52" s="1"/>
  <c r="N74" i="52" s="1"/>
  <c r="N75" i="52" s="1"/>
  <c r="N76" i="52" s="1"/>
  <c r="N77" i="52" s="1"/>
  <c r="N78" i="52" s="1"/>
  <c r="N79" i="52" s="1"/>
  <c r="N80" i="52" s="1"/>
  <c r="N81" i="52" s="1"/>
  <c r="N82" i="52" s="1"/>
  <c r="N83" i="52" s="1"/>
  <c r="N84" i="52" s="1"/>
  <c r="N85" i="52" s="1"/>
  <c r="N86" i="52" s="1"/>
  <c r="N87" i="52" s="1"/>
  <c r="N88" i="52" s="1"/>
  <c r="N89" i="52" s="1"/>
  <c r="N90" i="52" s="1"/>
  <c r="N91" i="52" s="1"/>
  <c r="N92" i="52" s="1"/>
  <c r="N93" i="52" s="1"/>
  <c r="N94" i="52" s="1"/>
  <c r="N95" i="52" s="1"/>
  <c r="N96" i="52" s="1"/>
  <c r="N97" i="52" s="1"/>
  <c r="N98" i="52" s="1"/>
  <c r="N99" i="52" s="1"/>
  <c r="N100" i="52" s="1"/>
  <c r="N101" i="52" s="1"/>
  <c r="N102" i="52" s="1"/>
  <c r="N103" i="52" s="1"/>
  <c r="N104" i="52" s="1"/>
  <c r="N105" i="52" s="1"/>
  <c r="N106" i="52" s="1"/>
  <c r="N107" i="52" s="1"/>
  <c r="N108" i="52" s="1"/>
  <c r="N109" i="52" s="1"/>
  <c r="N110" i="52" s="1"/>
  <c r="N111" i="52" s="1"/>
  <c r="N112" i="52" s="1"/>
  <c r="N113" i="52" s="1"/>
  <c r="N114" i="52" s="1"/>
  <c r="N115" i="52" s="1"/>
  <c r="N116" i="52" s="1"/>
  <c r="N117" i="52" s="1"/>
  <c r="N118" i="52" s="1"/>
  <c r="N119" i="52" s="1"/>
  <c r="N120" i="52" s="1"/>
  <c r="N121" i="52" s="1"/>
  <c r="N122" i="52" s="1"/>
  <c r="N123" i="52" s="1"/>
  <c r="N124" i="52" s="1"/>
  <c r="N125" i="52" s="1"/>
  <c r="N126" i="52" s="1"/>
  <c r="N127" i="52" s="1"/>
  <c r="N128" i="52" s="1"/>
  <c r="N129" i="52" s="1"/>
  <c r="N130" i="52" s="1"/>
  <c r="N131" i="52" s="1"/>
  <c r="N132" i="52" s="1"/>
  <c r="N133" i="52" s="1"/>
  <c r="N134" i="52" s="1"/>
  <c r="N135" i="52" s="1"/>
  <c r="N136" i="52" s="1"/>
  <c r="N137" i="52" s="1"/>
  <c r="N138" i="52" s="1"/>
  <c r="N139" i="52" s="1"/>
  <c r="N140" i="52" s="1"/>
  <c r="N141" i="52" s="1"/>
  <c r="N142" i="52" s="1"/>
  <c r="N143" i="52" s="1"/>
  <c r="N144" i="52" s="1"/>
  <c r="N145" i="52" s="1"/>
  <c r="N146" i="52" s="1"/>
  <c r="N147" i="52" s="1"/>
  <c r="N148" i="52" s="1"/>
  <c r="N149" i="52" s="1"/>
  <c r="N150" i="52" s="1"/>
  <c r="N151" i="52" s="1"/>
  <c r="N152" i="52" s="1"/>
  <c r="N153" i="52" s="1"/>
  <c r="N154" i="52" s="1"/>
  <c r="N155" i="52" s="1"/>
  <c r="N156" i="52" s="1"/>
  <c r="N157" i="52" s="1"/>
  <c r="N158" i="52" s="1"/>
  <c r="N159" i="52" s="1"/>
  <c r="N160" i="52" s="1"/>
  <c r="N161" i="52" s="1"/>
  <c r="N162" i="52" s="1"/>
  <c r="N163" i="52" s="1"/>
  <c r="N164" i="52" s="1"/>
  <c r="N165" i="52" s="1"/>
  <c r="N166" i="52" s="1"/>
  <c r="N167" i="52" s="1"/>
  <c r="N168" i="52" s="1"/>
  <c r="N169" i="52" s="1"/>
  <c r="N170" i="52" s="1"/>
  <c r="N171" i="52" s="1"/>
  <c r="N172" i="52" s="1"/>
  <c r="N173" i="52" s="1"/>
  <c r="N174" i="52" s="1"/>
  <c r="N175" i="52" s="1"/>
  <c r="N176" i="52" s="1"/>
  <c r="N177" i="52" s="1"/>
  <c r="N178" i="52" s="1"/>
  <c r="N179" i="52" s="1"/>
  <c r="N180" i="52" s="1"/>
  <c r="N181" i="52" s="1"/>
  <c r="N182" i="52" s="1"/>
  <c r="N183" i="52" s="1"/>
  <c r="N184" i="52" s="1"/>
  <c r="N185" i="52" s="1"/>
  <c r="N186" i="52" s="1"/>
  <c r="N187" i="52" s="1"/>
  <c r="N188" i="52" s="1"/>
  <c r="N189" i="52" s="1"/>
  <c r="N190" i="52" s="1"/>
  <c r="N191" i="52" s="1"/>
  <c r="N192" i="52" s="1"/>
  <c r="N193" i="52" s="1"/>
  <c r="N194" i="52" s="1"/>
  <c r="N195" i="52" s="1"/>
  <c r="N196" i="52" s="1"/>
  <c r="N197" i="52" s="1"/>
  <c r="N198" i="52" s="1"/>
  <c r="N199" i="52" s="1"/>
  <c r="N200" i="52" s="1"/>
  <c r="N201" i="52" s="1"/>
  <c r="N202" i="52" s="1"/>
  <c r="N203" i="52" s="1"/>
  <c r="N204" i="52" s="1"/>
  <c r="N205" i="52" s="1"/>
  <c r="N206" i="52" s="1"/>
  <c r="N207" i="52" s="1"/>
  <c r="N208" i="52" s="1"/>
  <c r="N209" i="52" s="1"/>
  <c r="N210" i="52" s="1"/>
  <c r="N211" i="52" s="1"/>
  <c r="N212" i="52" s="1"/>
  <c r="N213" i="52" s="1"/>
  <c r="N214" i="52" s="1"/>
  <c r="N215" i="52" s="1"/>
  <c r="N216" i="52" s="1"/>
  <c r="N217" i="52" s="1"/>
  <c r="N218" i="52" s="1"/>
  <c r="N219" i="52" s="1"/>
  <c r="N220" i="52" s="1"/>
  <c r="N221" i="52" s="1"/>
  <c r="N222" i="52" s="1"/>
  <c r="N223" i="52" s="1"/>
  <c r="N224" i="52" s="1"/>
  <c r="N225" i="52" s="1"/>
  <c r="N226" i="52" s="1"/>
  <c r="N227" i="52" s="1"/>
  <c r="N228" i="52" s="1"/>
  <c r="N229" i="52" s="1"/>
  <c r="N230" i="52" s="1"/>
  <c r="N231" i="52" s="1"/>
  <c r="N232" i="52" s="1"/>
  <c r="N233" i="52" s="1"/>
  <c r="N234" i="52" s="1"/>
  <c r="N235" i="52" s="1"/>
  <c r="N236" i="52" s="1"/>
  <c r="N237" i="52" s="1"/>
  <c r="N238" i="52" s="1"/>
  <c r="N239" i="52" s="1"/>
  <c r="N240" i="52" s="1"/>
  <c r="N241" i="52" s="1"/>
  <c r="N242" i="52" s="1"/>
  <c r="N243" i="52" s="1"/>
  <c r="N244" i="52" s="1"/>
  <c r="N245" i="52" s="1"/>
  <c r="N246" i="52" s="1"/>
  <c r="N247" i="52" s="1"/>
  <c r="N248" i="52" s="1"/>
  <c r="N249" i="52" s="1"/>
  <c r="N250" i="52" s="1"/>
  <c r="N251" i="52" s="1"/>
  <c r="N252" i="52" s="1"/>
  <c r="N253" i="52" s="1"/>
  <c r="N254" i="52" s="1"/>
  <c r="N255" i="52" s="1"/>
  <c r="N256" i="52" s="1"/>
  <c r="N257" i="52" s="1"/>
  <c r="N258" i="52" s="1"/>
  <c r="N259" i="52" s="1"/>
  <c r="N260" i="52" s="1"/>
  <c r="N261" i="52" s="1"/>
  <c r="N262" i="52" s="1"/>
  <c r="N263" i="52" s="1"/>
  <c r="N264" i="52" s="1"/>
  <c r="N265" i="52" s="1"/>
  <c r="N266" i="52" s="1"/>
  <c r="N267" i="52" s="1"/>
  <c r="N268" i="52" s="1"/>
  <c r="N269" i="52" s="1"/>
  <c r="N270" i="52" s="1"/>
  <c r="N271" i="52" s="1"/>
  <c r="N272" i="52" s="1"/>
  <c r="N273" i="52" s="1"/>
  <c r="N274" i="52" s="1"/>
  <c r="N275" i="52" s="1"/>
  <c r="N276" i="52" s="1"/>
  <c r="N277" i="52" s="1"/>
  <c r="N278" i="52" s="1"/>
  <c r="N279" i="52" s="1"/>
  <c r="N280" i="52" s="1"/>
  <c r="N281" i="52" s="1"/>
  <c r="N282" i="52" s="1"/>
  <c r="N283" i="52" s="1"/>
  <c r="N284" i="52" s="1"/>
  <c r="N285" i="52" s="1"/>
  <c r="N286" i="52" s="1"/>
  <c r="N287" i="52" s="1"/>
  <c r="N288" i="52" s="1"/>
  <c r="N289" i="52" s="1"/>
  <c r="N290" i="52" s="1"/>
  <c r="N291" i="52" s="1"/>
  <c r="N292" i="52" s="1"/>
  <c r="N293" i="52" s="1"/>
  <c r="N294" i="52" s="1"/>
  <c r="N295" i="52" s="1"/>
  <c r="N296" i="52" s="1"/>
  <c r="N297" i="52" s="1"/>
  <c r="N298" i="52" s="1"/>
  <c r="N299" i="52" s="1"/>
  <c r="N300" i="52" s="1"/>
  <c r="N301" i="52" s="1"/>
  <c r="N302" i="52" s="1"/>
  <c r="N303" i="52" s="1"/>
  <c r="N304" i="52" s="1"/>
  <c r="N305" i="52" s="1"/>
  <c r="N306" i="52" s="1"/>
  <c r="N307" i="52" s="1"/>
  <c r="N308" i="52" s="1"/>
  <c r="N309" i="52" s="1"/>
  <c r="N310" i="52" s="1"/>
  <c r="N311" i="52" s="1"/>
  <c r="N312" i="52" s="1"/>
  <c r="N313" i="52" s="1"/>
  <c r="N314" i="52" s="1"/>
  <c r="N315" i="52" s="1"/>
  <c r="N316" i="52" s="1"/>
  <c r="N317" i="52" s="1"/>
  <c r="N318" i="52" s="1"/>
  <c r="N319" i="52" s="1"/>
  <c r="N320" i="52" s="1"/>
  <c r="N321" i="52" s="1"/>
  <c r="N322" i="52" s="1"/>
  <c r="N323" i="52" s="1"/>
  <c r="N324" i="52" s="1"/>
  <c r="N325" i="52" s="1"/>
  <c r="N326" i="52" s="1"/>
  <c r="N327" i="52" s="1"/>
  <c r="N328" i="52" s="1"/>
  <c r="N329" i="52" s="1"/>
  <c r="N330" i="52" s="1"/>
  <c r="N331" i="52" s="1"/>
  <c r="N332" i="52" s="1"/>
  <c r="N333" i="52" s="1"/>
  <c r="N334" i="52" s="1"/>
  <c r="N335" i="52" s="1"/>
  <c r="N336" i="52" s="1"/>
  <c r="N337" i="52" s="1"/>
  <c r="N338" i="52" s="1"/>
  <c r="N339" i="52" s="1"/>
  <c r="N340" i="52" s="1"/>
  <c r="N341" i="52" s="1"/>
  <c r="N342" i="52" s="1"/>
  <c r="N343" i="52" s="1"/>
  <c r="N344" i="52" s="1"/>
  <c r="N345" i="52" s="1"/>
  <c r="N346" i="52" s="1"/>
  <c r="N347" i="52" s="1"/>
  <c r="N348" i="52" s="1"/>
  <c r="N349" i="52" s="1"/>
  <c r="N350" i="52" s="1"/>
  <c r="N351" i="52" s="1"/>
  <c r="N352" i="52" s="1"/>
  <c r="N353" i="52" s="1"/>
  <c r="N354" i="52" s="1"/>
  <c r="N355" i="52" s="1"/>
  <c r="N356" i="52" s="1"/>
  <c r="N357" i="52" s="1"/>
  <c r="N358" i="52" s="1"/>
  <c r="N359" i="52" s="1"/>
  <c r="N360" i="52" s="1"/>
  <c r="N361" i="52" s="1"/>
  <c r="N362" i="52" s="1"/>
  <c r="N363" i="52" s="1"/>
  <c r="N364" i="52" s="1"/>
  <c r="N365" i="52" s="1"/>
  <c r="N366" i="52" s="1"/>
  <c r="N367" i="52" s="1"/>
  <c r="N368" i="52" s="1"/>
  <c r="N369" i="52" s="1"/>
  <c r="N370" i="52" s="1"/>
  <c r="N371" i="52" s="1"/>
  <c r="N372" i="52" s="1"/>
  <c r="N373" i="52" s="1"/>
  <c r="N374" i="52" s="1"/>
  <c r="N375" i="52" s="1"/>
  <c r="N376" i="52" s="1"/>
  <c r="N377" i="52" s="1"/>
  <c r="N378" i="52" s="1"/>
  <c r="N379" i="52" s="1"/>
  <c r="N380" i="52" s="1"/>
  <c r="N381" i="52" s="1"/>
  <c r="N382" i="52" s="1"/>
  <c r="N383" i="52" s="1"/>
  <c r="N384" i="52" s="1"/>
  <c r="N385" i="52" s="1"/>
  <c r="N386" i="52" s="1"/>
  <c r="N387" i="52" s="1"/>
  <c r="N388" i="52" s="1"/>
  <c r="N389" i="52" s="1"/>
  <c r="N390" i="52" s="1"/>
  <c r="N391" i="52" s="1"/>
  <c r="N392" i="52" s="1"/>
  <c r="N393" i="52" s="1"/>
  <c r="N394" i="52" s="1"/>
  <c r="N395" i="52" s="1"/>
  <c r="N396" i="52" s="1"/>
  <c r="N397" i="52" s="1"/>
  <c r="N398" i="52" s="1"/>
  <c r="N399" i="52" s="1"/>
  <c r="N400" i="52" s="1"/>
  <c r="N401" i="52" s="1"/>
  <c r="N402" i="52" s="1"/>
  <c r="N403" i="52" s="1"/>
  <c r="N404" i="52" s="1"/>
  <c r="N405" i="52" s="1"/>
  <c r="N406" i="52" s="1"/>
  <c r="N407" i="52" s="1"/>
  <c r="N408" i="52" s="1"/>
  <c r="N409" i="52" s="1"/>
  <c r="N410" i="52" s="1"/>
  <c r="N411" i="52" s="1"/>
  <c r="N412" i="52" s="1"/>
  <c r="N413" i="52" s="1"/>
  <c r="N414" i="52" s="1"/>
  <c r="N415" i="52" s="1"/>
  <c r="N416" i="52" s="1"/>
  <c r="N417" i="52" s="1"/>
  <c r="N418" i="52" s="1"/>
  <c r="N419" i="52" s="1"/>
  <c r="N420" i="52" s="1"/>
  <c r="N421" i="52" s="1"/>
  <c r="N422" i="52" s="1"/>
  <c r="N423" i="52" s="1"/>
  <c r="N424" i="52" s="1"/>
  <c r="N425" i="52" s="1"/>
  <c r="N426" i="52" s="1"/>
  <c r="N427" i="52" s="1"/>
  <c r="N428" i="52" s="1"/>
  <c r="N429" i="52" s="1"/>
  <c r="N430" i="52" s="1"/>
  <c r="N431" i="52" s="1"/>
  <c r="N432" i="52" s="1"/>
  <c r="N433" i="52" s="1"/>
  <c r="N434" i="52" s="1"/>
  <c r="N435" i="52" s="1"/>
  <c r="N436" i="52" s="1"/>
  <c r="N437" i="52" s="1"/>
  <c r="N438" i="52" s="1"/>
  <c r="N439" i="52" s="1"/>
  <c r="N440" i="52" s="1"/>
  <c r="N441" i="52" s="1"/>
  <c r="N442" i="52" s="1"/>
  <c r="N443" i="52" s="1"/>
  <c r="N444" i="52" s="1"/>
  <c r="N445" i="52" s="1"/>
  <c r="N446" i="52" s="1"/>
  <c r="O5" i="51"/>
  <c r="G7" i="51"/>
  <c r="AF7" i="51"/>
  <c r="B10" i="51"/>
  <c r="AA10" i="51"/>
  <c r="N17" i="51"/>
  <c r="N18" i="51" s="1"/>
  <c r="N19" i="51" s="1"/>
  <c r="N20" i="51" s="1"/>
  <c r="N21" i="51" s="1"/>
  <c r="N64" i="51"/>
  <c r="N65" i="51" s="1"/>
  <c r="N66" i="51" s="1"/>
  <c r="N67" i="51" s="1"/>
  <c r="N68" i="51" s="1"/>
  <c r="N69" i="51" s="1"/>
  <c r="N70" i="51" s="1"/>
  <c r="N71" i="51" s="1"/>
  <c r="N72" i="51" s="1"/>
  <c r="N73" i="51" s="1"/>
  <c r="N74" i="51" s="1"/>
  <c r="N75" i="51" s="1"/>
  <c r="N76" i="51" s="1"/>
  <c r="N77" i="51" s="1"/>
  <c r="N78" i="51" s="1"/>
  <c r="N79" i="51" s="1"/>
  <c r="N80" i="51" s="1"/>
  <c r="N81" i="51" s="1"/>
  <c r="N82" i="51" s="1"/>
  <c r="N83" i="51" s="1"/>
  <c r="N84" i="51" s="1"/>
  <c r="N85" i="51" s="1"/>
  <c r="N86" i="51" s="1"/>
  <c r="N87" i="51" s="1"/>
  <c r="N88" i="51" s="1"/>
  <c r="N89" i="51" s="1"/>
  <c r="N90" i="51" s="1"/>
  <c r="N91" i="51" s="1"/>
  <c r="N92" i="51" s="1"/>
  <c r="N93" i="51" s="1"/>
  <c r="N94" i="51" s="1"/>
  <c r="N95" i="51" s="1"/>
  <c r="N96" i="51" s="1"/>
  <c r="N97" i="51" s="1"/>
  <c r="N98" i="51" s="1"/>
  <c r="N99" i="51" s="1"/>
  <c r="N100" i="51" s="1"/>
  <c r="N101" i="51" s="1"/>
  <c r="N102" i="51" s="1"/>
  <c r="N103" i="51" s="1"/>
  <c r="N104" i="51" s="1"/>
  <c r="N105" i="51" s="1"/>
  <c r="N106" i="51" s="1"/>
  <c r="N107" i="51" s="1"/>
  <c r="N108" i="51" s="1"/>
  <c r="N109" i="51" s="1"/>
  <c r="N110" i="51" s="1"/>
  <c r="N111" i="51" s="1"/>
  <c r="N112" i="51" s="1"/>
  <c r="N113" i="51" s="1"/>
  <c r="N114" i="51" s="1"/>
  <c r="N115" i="51" s="1"/>
  <c r="N116" i="51" s="1"/>
  <c r="N117" i="51" s="1"/>
  <c r="N118" i="51" s="1"/>
  <c r="N119" i="51" s="1"/>
  <c r="N120" i="51" s="1"/>
  <c r="N121" i="51" s="1"/>
  <c r="N122" i="51" s="1"/>
  <c r="N123" i="51" s="1"/>
  <c r="N124" i="51" s="1"/>
  <c r="N125" i="51" s="1"/>
  <c r="N126" i="51" s="1"/>
  <c r="N127" i="51" s="1"/>
  <c r="N128" i="51" s="1"/>
  <c r="N129" i="51" s="1"/>
  <c r="N130" i="51" s="1"/>
  <c r="N131" i="51" s="1"/>
  <c r="N132" i="51" s="1"/>
  <c r="N133" i="51" s="1"/>
  <c r="N134" i="51" s="1"/>
  <c r="N135" i="51" s="1"/>
  <c r="N136" i="51" s="1"/>
  <c r="N137" i="51" s="1"/>
  <c r="N138" i="51" s="1"/>
  <c r="N139" i="51" s="1"/>
  <c r="N140" i="51" s="1"/>
  <c r="N141" i="51" s="1"/>
  <c r="N142" i="51" s="1"/>
  <c r="N143" i="51" s="1"/>
  <c r="N144" i="51" s="1"/>
  <c r="N145" i="51" s="1"/>
  <c r="N146" i="51" s="1"/>
  <c r="N147" i="51" s="1"/>
  <c r="N148" i="51" s="1"/>
  <c r="N149" i="51" s="1"/>
  <c r="N150" i="51" s="1"/>
  <c r="N151" i="51" s="1"/>
  <c r="N152" i="51" s="1"/>
  <c r="N153" i="51" s="1"/>
  <c r="N154" i="51" s="1"/>
  <c r="N155" i="51" s="1"/>
  <c r="N156" i="51" s="1"/>
  <c r="N157" i="51" s="1"/>
  <c r="N158" i="51" s="1"/>
  <c r="N159" i="51" s="1"/>
  <c r="N160" i="51" s="1"/>
  <c r="N161" i="51" s="1"/>
  <c r="N162" i="51" s="1"/>
  <c r="N163" i="51" s="1"/>
  <c r="N164" i="51" s="1"/>
  <c r="N165" i="51" s="1"/>
  <c r="N166" i="51" s="1"/>
  <c r="N167" i="51" s="1"/>
  <c r="N168" i="51" s="1"/>
  <c r="N169" i="51" s="1"/>
  <c r="N170" i="51" s="1"/>
  <c r="N171" i="51" s="1"/>
  <c r="N172" i="51" s="1"/>
  <c r="N173" i="51" s="1"/>
  <c r="N174" i="51" s="1"/>
  <c r="N175" i="51" s="1"/>
  <c r="N176" i="51" s="1"/>
  <c r="N177" i="51" s="1"/>
  <c r="N178" i="51" s="1"/>
  <c r="N179" i="51" s="1"/>
  <c r="N180" i="51" s="1"/>
  <c r="N181" i="51" s="1"/>
  <c r="N182" i="51" s="1"/>
  <c r="N183" i="51" s="1"/>
  <c r="N184" i="51" s="1"/>
  <c r="N185" i="51" s="1"/>
  <c r="N186" i="51" s="1"/>
  <c r="N187" i="51" s="1"/>
  <c r="N188" i="51" s="1"/>
  <c r="N189" i="51" s="1"/>
  <c r="N190" i="51" s="1"/>
  <c r="N191" i="51" s="1"/>
  <c r="N192" i="51" s="1"/>
  <c r="N193" i="51" s="1"/>
  <c r="N194" i="51" s="1"/>
  <c r="N195" i="51" s="1"/>
  <c r="N196" i="51" s="1"/>
  <c r="N197" i="51" s="1"/>
  <c r="N198" i="51" s="1"/>
  <c r="N199" i="51" s="1"/>
  <c r="N200" i="51" s="1"/>
  <c r="N201" i="51" s="1"/>
  <c r="N202" i="51" s="1"/>
  <c r="N203" i="51" s="1"/>
  <c r="N204" i="51" s="1"/>
  <c r="N205" i="51" s="1"/>
  <c r="N206" i="51" s="1"/>
  <c r="N207" i="51" s="1"/>
  <c r="N208" i="51" s="1"/>
  <c r="N209" i="51" s="1"/>
  <c r="N210" i="51" s="1"/>
  <c r="N211" i="51" s="1"/>
  <c r="N212" i="51" s="1"/>
  <c r="N213" i="51" s="1"/>
  <c r="N214" i="51" s="1"/>
  <c r="N215" i="51" s="1"/>
  <c r="N216" i="51" s="1"/>
  <c r="N217" i="51" s="1"/>
  <c r="N218" i="51" s="1"/>
  <c r="N219" i="51" s="1"/>
  <c r="N220" i="51" s="1"/>
  <c r="N221" i="51" s="1"/>
  <c r="N222" i="51" s="1"/>
  <c r="N223" i="51" s="1"/>
  <c r="N224" i="51" s="1"/>
  <c r="N225" i="51" s="1"/>
  <c r="N226" i="51" s="1"/>
  <c r="N227" i="51" s="1"/>
  <c r="N228" i="51" s="1"/>
  <c r="N229" i="51" s="1"/>
  <c r="N230" i="51" s="1"/>
  <c r="N231" i="51" s="1"/>
  <c r="N232" i="51" s="1"/>
  <c r="N233" i="51" s="1"/>
  <c r="N234" i="51" s="1"/>
  <c r="N235" i="51" s="1"/>
  <c r="N236" i="51" s="1"/>
  <c r="N237" i="51" s="1"/>
  <c r="N238" i="51" s="1"/>
  <c r="N239" i="51" s="1"/>
  <c r="N240" i="51" s="1"/>
  <c r="N241" i="51" s="1"/>
  <c r="N242" i="51" s="1"/>
  <c r="N243" i="51" s="1"/>
  <c r="N244" i="51" s="1"/>
  <c r="N245" i="51" s="1"/>
  <c r="N246" i="51" s="1"/>
  <c r="N247" i="51" s="1"/>
  <c r="N248" i="51" s="1"/>
  <c r="N249" i="51" s="1"/>
  <c r="N250" i="51" s="1"/>
  <c r="N251" i="51" s="1"/>
  <c r="N252" i="51" s="1"/>
  <c r="N253" i="51" s="1"/>
  <c r="N254" i="51" s="1"/>
  <c r="N255" i="51" s="1"/>
  <c r="N256" i="51" s="1"/>
  <c r="N257" i="51" s="1"/>
  <c r="N258" i="51" s="1"/>
  <c r="N259" i="51" s="1"/>
  <c r="N260" i="51" s="1"/>
  <c r="N261" i="51" s="1"/>
  <c r="N262" i="51" s="1"/>
  <c r="N263" i="51" s="1"/>
  <c r="N264" i="51" s="1"/>
  <c r="N265" i="51" s="1"/>
  <c r="N266" i="51" s="1"/>
  <c r="N267" i="51" s="1"/>
  <c r="N268" i="51" s="1"/>
  <c r="N269" i="51" s="1"/>
  <c r="N270" i="51" s="1"/>
  <c r="N271" i="51" s="1"/>
  <c r="N272" i="51" s="1"/>
  <c r="N273" i="51" s="1"/>
  <c r="N274" i="51" s="1"/>
  <c r="N275" i="51" s="1"/>
  <c r="N276" i="51" s="1"/>
  <c r="N277" i="51" s="1"/>
  <c r="N278" i="51" s="1"/>
  <c r="N279" i="51" s="1"/>
  <c r="N280" i="51" s="1"/>
  <c r="N281" i="51" s="1"/>
  <c r="N282" i="51" s="1"/>
  <c r="N283" i="51" s="1"/>
  <c r="N284" i="51" s="1"/>
  <c r="N285" i="51" s="1"/>
  <c r="N286" i="51" s="1"/>
  <c r="N287" i="51" s="1"/>
  <c r="N288" i="51" s="1"/>
  <c r="N289" i="51" s="1"/>
  <c r="N290" i="51" s="1"/>
  <c r="N291" i="51" s="1"/>
  <c r="N292" i="51" s="1"/>
  <c r="N293" i="51" s="1"/>
  <c r="N294" i="51" s="1"/>
  <c r="N295" i="51" s="1"/>
  <c r="N296" i="51" s="1"/>
  <c r="N297" i="51" s="1"/>
  <c r="N298" i="51" s="1"/>
  <c r="N299" i="51" s="1"/>
  <c r="N300" i="51" s="1"/>
  <c r="N301" i="51" s="1"/>
  <c r="N302" i="51" s="1"/>
  <c r="N303" i="51" s="1"/>
  <c r="N304" i="51" s="1"/>
  <c r="N305" i="51" s="1"/>
  <c r="N306" i="51" s="1"/>
  <c r="N307" i="51" s="1"/>
  <c r="N308" i="51" s="1"/>
  <c r="N309" i="51" s="1"/>
  <c r="N310" i="51" s="1"/>
  <c r="N311" i="51" s="1"/>
  <c r="N312" i="51" s="1"/>
  <c r="N313" i="51" s="1"/>
  <c r="N314" i="51" s="1"/>
  <c r="N315" i="51" s="1"/>
  <c r="N316" i="51" s="1"/>
  <c r="N317" i="51" s="1"/>
  <c r="N318" i="51" s="1"/>
  <c r="N319" i="51" s="1"/>
  <c r="N320" i="51" s="1"/>
  <c r="N321" i="51" s="1"/>
  <c r="N322" i="51" s="1"/>
  <c r="N323" i="51" s="1"/>
  <c r="N324" i="51" s="1"/>
  <c r="N325" i="51" s="1"/>
  <c r="N326" i="51" s="1"/>
  <c r="N327" i="51" s="1"/>
  <c r="N328" i="51" s="1"/>
  <c r="N329" i="51" s="1"/>
  <c r="N330" i="51" s="1"/>
  <c r="N331" i="51" s="1"/>
  <c r="N332" i="51" s="1"/>
  <c r="N333" i="51" s="1"/>
  <c r="N334" i="51" s="1"/>
  <c r="N335" i="51" s="1"/>
  <c r="N336" i="51" s="1"/>
  <c r="N337" i="51" s="1"/>
  <c r="N338" i="51" s="1"/>
  <c r="N339" i="51" s="1"/>
  <c r="N340" i="51" s="1"/>
  <c r="N341" i="51" s="1"/>
  <c r="N342" i="51" s="1"/>
  <c r="N343" i="51" s="1"/>
  <c r="N344" i="51" s="1"/>
  <c r="N345" i="51" s="1"/>
  <c r="N346" i="51" s="1"/>
  <c r="N347" i="51" s="1"/>
  <c r="N348" i="51" s="1"/>
  <c r="N349" i="51" s="1"/>
  <c r="N350" i="51" s="1"/>
  <c r="N351" i="51" s="1"/>
  <c r="N352" i="51" s="1"/>
  <c r="N353" i="51" s="1"/>
  <c r="N354" i="51" s="1"/>
  <c r="N355" i="51" s="1"/>
  <c r="N356" i="51" s="1"/>
  <c r="N357" i="51" s="1"/>
  <c r="N358" i="51" s="1"/>
  <c r="N359" i="51" s="1"/>
  <c r="N360" i="51" s="1"/>
  <c r="N361" i="51" s="1"/>
  <c r="N362" i="51" s="1"/>
  <c r="N363" i="51" s="1"/>
  <c r="N364" i="51" s="1"/>
  <c r="N365" i="51" s="1"/>
  <c r="N366" i="51" s="1"/>
  <c r="N367" i="51" s="1"/>
  <c r="N368" i="51" s="1"/>
  <c r="N369" i="51" s="1"/>
  <c r="N370" i="51" s="1"/>
  <c r="N371" i="51" s="1"/>
  <c r="N372" i="51" s="1"/>
  <c r="N373" i="51" s="1"/>
  <c r="N374" i="51" s="1"/>
  <c r="N375" i="51" s="1"/>
  <c r="N376" i="51" s="1"/>
  <c r="N377" i="51" s="1"/>
  <c r="N378" i="51" s="1"/>
  <c r="N379" i="51" s="1"/>
  <c r="N380" i="51" s="1"/>
  <c r="N381" i="51" s="1"/>
  <c r="N382" i="51" s="1"/>
  <c r="N383" i="51" s="1"/>
  <c r="N384" i="51" s="1"/>
  <c r="N385" i="51" s="1"/>
  <c r="N386" i="51" s="1"/>
  <c r="N387" i="51" s="1"/>
  <c r="N388" i="51" s="1"/>
  <c r="N389" i="51" s="1"/>
  <c r="N390" i="51" s="1"/>
  <c r="N391" i="51" s="1"/>
  <c r="N392" i="51" s="1"/>
  <c r="N393" i="51" s="1"/>
  <c r="N394" i="51" s="1"/>
  <c r="N395" i="51" s="1"/>
  <c r="N396" i="51" s="1"/>
  <c r="N397" i="51" s="1"/>
  <c r="N398" i="51" s="1"/>
  <c r="N399" i="51" s="1"/>
  <c r="N400" i="51" s="1"/>
  <c r="N401" i="51" s="1"/>
  <c r="N402" i="51" s="1"/>
  <c r="N403" i="51" s="1"/>
  <c r="N404" i="51" s="1"/>
  <c r="N405" i="51" s="1"/>
  <c r="N406" i="51" s="1"/>
  <c r="N407" i="51" s="1"/>
  <c r="N408" i="51" s="1"/>
  <c r="N409" i="51" s="1"/>
  <c r="N410" i="51" s="1"/>
  <c r="N411" i="51" s="1"/>
  <c r="N412" i="51" s="1"/>
  <c r="N413" i="51" s="1"/>
  <c r="N414" i="51" s="1"/>
  <c r="N415" i="51" s="1"/>
  <c r="N416" i="51" s="1"/>
  <c r="N417" i="51" s="1"/>
  <c r="N418" i="51" s="1"/>
  <c r="N419" i="51" s="1"/>
  <c r="N420" i="51" s="1"/>
  <c r="N421" i="51" s="1"/>
  <c r="N422" i="51" s="1"/>
  <c r="N423" i="51" s="1"/>
  <c r="N424" i="51" s="1"/>
  <c r="N425" i="51" s="1"/>
  <c r="N426" i="51" s="1"/>
  <c r="N427" i="51" s="1"/>
  <c r="N428" i="51" s="1"/>
  <c r="N429" i="51" s="1"/>
  <c r="N430" i="51" s="1"/>
  <c r="N431" i="51" s="1"/>
  <c r="N432" i="51" s="1"/>
  <c r="N433" i="51" s="1"/>
  <c r="N434" i="51" s="1"/>
  <c r="N435" i="51" s="1"/>
  <c r="N436" i="51" s="1"/>
  <c r="N437" i="51" s="1"/>
  <c r="N438" i="51" s="1"/>
  <c r="N439" i="51" s="1"/>
  <c r="N440" i="51" s="1"/>
  <c r="N441" i="51" s="1"/>
  <c r="N442" i="51" s="1"/>
  <c r="N443" i="51" s="1"/>
  <c r="N444" i="51" s="1"/>
  <c r="N445" i="51" s="1"/>
  <c r="N446" i="51" s="1"/>
  <c r="N447" i="51" s="1"/>
  <c r="N448" i="51" s="1"/>
  <c r="N449" i="51" s="1"/>
  <c r="N450" i="51" s="1"/>
  <c r="N451" i="51" s="1"/>
  <c r="N452" i="51" s="1"/>
  <c r="N453" i="51" s="1"/>
  <c r="N454" i="51" s="1"/>
  <c r="N455" i="51" s="1"/>
  <c r="N456" i="51" s="1"/>
  <c r="N457" i="51" s="1"/>
  <c r="N458" i="51" s="1"/>
  <c r="N459" i="51" s="1"/>
  <c r="N460" i="51" s="1"/>
  <c r="N461" i="51" s="1"/>
  <c r="N462" i="51" s="1"/>
  <c r="N463" i="51" s="1"/>
  <c r="N464" i="51" s="1"/>
  <c r="N465" i="51" s="1"/>
  <c r="N466" i="51" s="1"/>
  <c r="N467" i="51" s="1"/>
  <c r="N468" i="51" s="1"/>
  <c r="N469" i="51" s="1"/>
  <c r="N470" i="51" s="1"/>
  <c r="O5" i="50"/>
  <c r="G7" i="50"/>
  <c r="AC10" i="50" s="1"/>
  <c r="AF7" i="50"/>
  <c r="B10" i="50"/>
  <c r="AA10" i="50"/>
  <c r="N17" i="50"/>
  <c r="N18" i="50" s="1"/>
  <c r="N64" i="50"/>
  <c r="N65" i="50" s="1"/>
  <c r="N66" i="50" s="1"/>
  <c r="N67" i="50" s="1"/>
  <c r="N68" i="50" s="1"/>
  <c r="N69" i="50" s="1"/>
  <c r="N70" i="50" s="1"/>
  <c r="N71" i="50" s="1"/>
  <c r="N72" i="50" s="1"/>
  <c r="N73" i="50" s="1"/>
  <c r="N74" i="50" s="1"/>
  <c r="N75" i="50" s="1"/>
  <c r="N76" i="50" s="1"/>
  <c r="N77" i="50" s="1"/>
  <c r="N78" i="50" s="1"/>
  <c r="N79" i="50" s="1"/>
  <c r="N80" i="50" s="1"/>
  <c r="N81" i="50" s="1"/>
  <c r="N82" i="50" s="1"/>
  <c r="N83" i="50" s="1"/>
  <c r="N84" i="50" s="1"/>
  <c r="N85" i="50" s="1"/>
  <c r="N86" i="50" s="1"/>
  <c r="N87" i="50" s="1"/>
  <c r="N88" i="50" s="1"/>
  <c r="N89" i="50" s="1"/>
  <c r="N90" i="50" s="1"/>
  <c r="N91" i="50" s="1"/>
  <c r="N92" i="50" s="1"/>
  <c r="N93" i="50" s="1"/>
  <c r="N94" i="50" s="1"/>
  <c r="N95" i="50" s="1"/>
  <c r="N96" i="50" s="1"/>
  <c r="N97" i="50" s="1"/>
  <c r="N98" i="50" s="1"/>
  <c r="N99" i="50" s="1"/>
  <c r="N100" i="50" s="1"/>
  <c r="N101" i="50" s="1"/>
  <c r="N102" i="50" s="1"/>
  <c r="N103" i="50" s="1"/>
  <c r="N104" i="50" s="1"/>
  <c r="N105" i="50" s="1"/>
  <c r="N106" i="50" s="1"/>
  <c r="N107" i="50" s="1"/>
  <c r="N108" i="50" s="1"/>
  <c r="N109" i="50" s="1"/>
  <c r="N110" i="50" s="1"/>
  <c r="N111" i="50" s="1"/>
  <c r="N112" i="50" s="1"/>
  <c r="N113" i="50" s="1"/>
  <c r="N114" i="50" s="1"/>
  <c r="N115" i="50" s="1"/>
  <c r="N116" i="50" s="1"/>
  <c r="N117" i="50" s="1"/>
  <c r="N118" i="50" s="1"/>
  <c r="N119" i="50" s="1"/>
  <c r="N120" i="50" s="1"/>
  <c r="N121" i="50" s="1"/>
  <c r="N122" i="50" s="1"/>
  <c r="N123" i="50" s="1"/>
  <c r="N124" i="50" s="1"/>
  <c r="N125" i="50" s="1"/>
  <c r="N126" i="50" s="1"/>
  <c r="N127" i="50" s="1"/>
  <c r="N128" i="50" s="1"/>
  <c r="N129" i="50" s="1"/>
  <c r="N130" i="50" s="1"/>
  <c r="N131" i="50" s="1"/>
  <c r="N132" i="50" s="1"/>
  <c r="N133" i="50" s="1"/>
  <c r="N134" i="50" s="1"/>
  <c r="N135" i="50" s="1"/>
  <c r="N136" i="50" s="1"/>
  <c r="N137" i="50" s="1"/>
  <c r="N138" i="50" s="1"/>
  <c r="N139" i="50" s="1"/>
  <c r="N140" i="50" s="1"/>
  <c r="N141" i="50" s="1"/>
  <c r="N142" i="50" s="1"/>
  <c r="N143" i="50" s="1"/>
  <c r="N144" i="50" s="1"/>
  <c r="N145" i="50" s="1"/>
  <c r="N146" i="50" s="1"/>
  <c r="N147" i="50" s="1"/>
  <c r="N148" i="50" s="1"/>
  <c r="N149" i="50" s="1"/>
  <c r="N150" i="50" s="1"/>
  <c r="N151" i="50" s="1"/>
  <c r="N152" i="50" s="1"/>
  <c r="N153" i="50" s="1"/>
  <c r="N154" i="50" s="1"/>
  <c r="N155" i="50" s="1"/>
  <c r="N156" i="50" s="1"/>
  <c r="N157" i="50" s="1"/>
  <c r="N158" i="50" s="1"/>
  <c r="N159" i="50" s="1"/>
  <c r="N160" i="50" s="1"/>
  <c r="N161" i="50" s="1"/>
  <c r="N162" i="50" s="1"/>
  <c r="N163" i="50" s="1"/>
  <c r="N164" i="50" s="1"/>
  <c r="N165" i="50" s="1"/>
  <c r="N166" i="50" s="1"/>
  <c r="N167" i="50" s="1"/>
  <c r="N168" i="50" s="1"/>
  <c r="N169" i="50" s="1"/>
  <c r="N170" i="50" s="1"/>
  <c r="N171" i="50" s="1"/>
  <c r="N172" i="50" s="1"/>
  <c r="N173" i="50" s="1"/>
  <c r="N174" i="50" s="1"/>
  <c r="N175" i="50" s="1"/>
  <c r="N176" i="50" s="1"/>
  <c r="N177" i="50" s="1"/>
  <c r="N178" i="50" s="1"/>
  <c r="N179" i="50" s="1"/>
  <c r="N180" i="50" s="1"/>
  <c r="N181" i="50" s="1"/>
  <c r="N182" i="50" s="1"/>
  <c r="N183" i="50" s="1"/>
  <c r="N184" i="50" s="1"/>
  <c r="N185" i="50" s="1"/>
  <c r="N186" i="50" s="1"/>
  <c r="N187" i="50" s="1"/>
  <c r="N188" i="50" s="1"/>
  <c r="N189" i="50" s="1"/>
  <c r="N190" i="50" s="1"/>
  <c r="N191" i="50" s="1"/>
  <c r="N192" i="50" s="1"/>
  <c r="N193" i="50" s="1"/>
  <c r="N194" i="50" s="1"/>
  <c r="N195" i="50" s="1"/>
  <c r="N196" i="50" s="1"/>
  <c r="N197" i="50" s="1"/>
  <c r="N198" i="50" s="1"/>
  <c r="N199" i="50" s="1"/>
  <c r="N200" i="50" s="1"/>
  <c r="N201" i="50" s="1"/>
  <c r="N202" i="50" s="1"/>
  <c r="N203" i="50" s="1"/>
  <c r="N204" i="50" s="1"/>
  <c r="N205" i="50" s="1"/>
  <c r="N206" i="50" s="1"/>
  <c r="N207" i="50" s="1"/>
  <c r="N208" i="50" s="1"/>
  <c r="N209" i="50" s="1"/>
  <c r="N210" i="50" s="1"/>
  <c r="N211" i="50" s="1"/>
  <c r="N212" i="50" s="1"/>
  <c r="N213" i="50" s="1"/>
  <c r="N214" i="50" s="1"/>
  <c r="N215" i="50" s="1"/>
  <c r="N216" i="50" s="1"/>
  <c r="N217" i="50" s="1"/>
  <c r="N218" i="50" s="1"/>
  <c r="N219" i="50" s="1"/>
  <c r="N220" i="50" s="1"/>
  <c r="N221" i="50" s="1"/>
  <c r="N222" i="50" s="1"/>
  <c r="N223" i="50" s="1"/>
  <c r="N224" i="50" s="1"/>
  <c r="N225" i="50" s="1"/>
  <c r="N226" i="50" s="1"/>
  <c r="N227" i="50" s="1"/>
  <c r="N228" i="50" s="1"/>
  <c r="N229" i="50" s="1"/>
  <c r="N230" i="50" s="1"/>
  <c r="N231" i="50" s="1"/>
  <c r="N232" i="50" s="1"/>
  <c r="N233" i="50" s="1"/>
  <c r="N234" i="50" s="1"/>
  <c r="N235" i="50" s="1"/>
  <c r="N236" i="50" s="1"/>
  <c r="N237" i="50" s="1"/>
  <c r="N238" i="50" s="1"/>
  <c r="N239" i="50" s="1"/>
  <c r="N240" i="50" s="1"/>
  <c r="N241" i="50" s="1"/>
  <c r="N242" i="50" s="1"/>
  <c r="N243" i="50" s="1"/>
  <c r="N244" i="50" s="1"/>
  <c r="N245" i="50" s="1"/>
  <c r="N246" i="50" s="1"/>
  <c r="N247" i="50" s="1"/>
  <c r="N248" i="50" s="1"/>
  <c r="N249" i="50" s="1"/>
  <c r="N250" i="50" s="1"/>
  <c r="N251" i="50" s="1"/>
  <c r="N252" i="50" s="1"/>
  <c r="N253" i="50" s="1"/>
  <c r="N254" i="50" s="1"/>
  <c r="N255" i="50" s="1"/>
  <c r="N256" i="50" s="1"/>
  <c r="N257" i="50" s="1"/>
  <c r="N258" i="50" s="1"/>
  <c r="N259" i="50" s="1"/>
  <c r="N260" i="50" s="1"/>
  <c r="N261" i="50" s="1"/>
  <c r="N262" i="50" s="1"/>
  <c r="N263" i="50" s="1"/>
  <c r="N264" i="50" s="1"/>
  <c r="N265" i="50" s="1"/>
  <c r="N266" i="50" s="1"/>
  <c r="N267" i="50" s="1"/>
  <c r="N268" i="50" s="1"/>
  <c r="N269" i="50" s="1"/>
  <c r="N270" i="50" s="1"/>
  <c r="N271" i="50" s="1"/>
  <c r="N272" i="50" s="1"/>
  <c r="N273" i="50" s="1"/>
  <c r="N274" i="50" s="1"/>
  <c r="N275" i="50" s="1"/>
  <c r="N276" i="50" s="1"/>
  <c r="N277" i="50" s="1"/>
  <c r="N278" i="50" s="1"/>
  <c r="N279" i="50" s="1"/>
  <c r="N280" i="50" s="1"/>
  <c r="N281" i="50" s="1"/>
  <c r="N282" i="50" s="1"/>
  <c r="N283" i="50" s="1"/>
  <c r="N284" i="50" s="1"/>
  <c r="N285" i="50" s="1"/>
  <c r="N286" i="50" s="1"/>
  <c r="N287" i="50" s="1"/>
  <c r="N288" i="50" s="1"/>
  <c r="N289" i="50" s="1"/>
  <c r="N290" i="50" s="1"/>
  <c r="N291" i="50" s="1"/>
  <c r="N292" i="50" s="1"/>
  <c r="N293" i="50" s="1"/>
  <c r="N294" i="50" s="1"/>
  <c r="N295" i="50" s="1"/>
  <c r="N296" i="50" s="1"/>
  <c r="N297" i="50" s="1"/>
  <c r="N298" i="50" s="1"/>
  <c r="N299" i="50" s="1"/>
  <c r="N300" i="50" s="1"/>
  <c r="N301" i="50" s="1"/>
  <c r="N302" i="50" s="1"/>
  <c r="N303" i="50" s="1"/>
  <c r="N304" i="50" s="1"/>
  <c r="N305" i="50" s="1"/>
  <c r="N306" i="50" s="1"/>
  <c r="N307" i="50" s="1"/>
  <c r="N308" i="50" s="1"/>
  <c r="N309" i="50" s="1"/>
  <c r="N310" i="50" s="1"/>
  <c r="N311" i="50" s="1"/>
  <c r="N312" i="50" s="1"/>
  <c r="N313" i="50" s="1"/>
  <c r="N314" i="50" s="1"/>
  <c r="N315" i="50" s="1"/>
  <c r="N316" i="50" s="1"/>
  <c r="N317" i="50" s="1"/>
  <c r="N318" i="50" s="1"/>
  <c r="N319" i="50" s="1"/>
  <c r="N320" i="50" s="1"/>
  <c r="N321" i="50" s="1"/>
  <c r="N322" i="50" s="1"/>
  <c r="N323" i="50" s="1"/>
  <c r="N324" i="50" s="1"/>
  <c r="N325" i="50" s="1"/>
  <c r="N326" i="50" s="1"/>
  <c r="N327" i="50" s="1"/>
  <c r="N328" i="50" s="1"/>
  <c r="N329" i="50" s="1"/>
  <c r="N330" i="50" s="1"/>
  <c r="N331" i="50" s="1"/>
  <c r="N332" i="50" s="1"/>
  <c r="N333" i="50" s="1"/>
  <c r="N334" i="50" s="1"/>
  <c r="N335" i="50" s="1"/>
  <c r="N336" i="50" s="1"/>
  <c r="N337" i="50" s="1"/>
  <c r="N338" i="50" s="1"/>
  <c r="N339" i="50" s="1"/>
  <c r="N340" i="50" s="1"/>
  <c r="N341" i="50" s="1"/>
  <c r="N342" i="50" s="1"/>
  <c r="N343" i="50" s="1"/>
  <c r="N344" i="50" s="1"/>
  <c r="N345" i="50" s="1"/>
  <c r="N346" i="50" s="1"/>
  <c r="N347" i="50" s="1"/>
  <c r="N348" i="50" s="1"/>
  <c r="N349" i="50" s="1"/>
  <c r="N350" i="50" s="1"/>
  <c r="N351" i="50" s="1"/>
  <c r="N352" i="50" s="1"/>
  <c r="N353" i="50" s="1"/>
  <c r="N354" i="50" s="1"/>
  <c r="N355" i="50" s="1"/>
  <c r="N356" i="50" s="1"/>
  <c r="N357" i="50" s="1"/>
  <c r="N358" i="50" s="1"/>
  <c r="N359" i="50" s="1"/>
  <c r="N360" i="50" s="1"/>
  <c r="N361" i="50" s="1"/>
  <c r="N362" i="50" s="1"/>
  <c r="N363" i="50" s="1"/>
  <c r="N364" i="50" s="1"/>
  <c r="N365" i="50" s="1"/>
  <c r="N366" i="50" s="1"/>
  <c r="N367" i="50" s="1"/>
  <c r="N368" i="50" s="1"/>
  <c r="N369" i="50" s="1"/>
  <c r="N370" i="50" s="1"/>
  <c r="N371" i="50" s="1"/>
  <c r="N372" i="50" s="1"/>
  <c r="N373" i="50" s="1"/>
  <c r="N374" i="50" s="1"/>
  <c r="N375" i="50" s="1"/>
  <c r="N376" i="50" s="1"/>
  <c r="N377" i="50" s="1"/>
  <c r="N378" i="50" s="1"/>
  <c r="N379" i="50" s="1"/>
  <c r="N380" i="50" s="1"/>
  <c r="N381" i="50" s="1"/>
  <c r="N382" i="50" s="1"/>
  <c r="N383" i="50" s="1"/>
  <c r="N384" i="50" s="1"/>
  <c r="N385" i="50" s="1"/>
  <c r="N386" i="50" s="1"/>
  <c r="N387" i="50" s="1"/>
  <c r="N388" i="50" s="1"/>
  <c r="N389" i="50" s="1"/>
  <c r="N390" i="50" s="1"/>
  <c r="N391" i="50" s="1"/>
  <c r="N392" i="50" s="1"/>
  <c r="N393" i="50" s="1"/>
  <c r="N394" i="50" s="1"/>
  <c r="N395" i="50" s="1"/>
  <c r="N396" i="50" s="1"/>
  <c r="N397" i="50" s="1"/>
  <c r="N398" i="50" s="1"/>
  <c r="N399" i="50" s="1"/>
  <c r="N400" i="50" s="1"/>
  <c r="N401" i="50" s="1"/>
  <c r="N402" i="50" s="1"/>
  <c r="N403" i="50" s="1"/>
  <c r="N404" i="50" s="1"/>
  <c r="N405" i="50" s="1"/>
  <c r="N406" i="50" s="1"/>
  <c r="N407" i="50" s="1"/>
  <c r="N408" i="50" s="1"/>
  <c r="N409" i="50" s="1"/>
  <c r="N410" i="50" s="1"/>
  <c r="N411" i="50" s="1"/>
  <c r="N412" i="50" s="1"/>
  <c r="N413" i="50" s="1"/>
  <c r="N414" i="50" s="1"/>
  <c r="N415" i="50" s="1"/>
  <c r="N416" i="50" s="1"/>
  <c r="N417" i="50" s="1"/>
  <c r="N418" i="50" s="1"/>
  <c r="N419" i="50" s="1"/>
  <c r="N420" i="50" s="1"/>
  <c r="N421" i="50" s="1"/>
  <c r="N422" i="50" s="1"/>
  <c r="N423" i="50" s="1"/>
  <c r="N424" i="50" s="1"/>
  <c r="N425" i="50" s="1"/>
  <c r="N426" i="50" s="1"/>
  <c r="N427" i="50" s="1"/>
  <c r="N428" i="50" s="1"/>
  <c r="N429" i="50" s="1"/>
  <c r="N430" i="50" s="1"/>
  <c r="N431" i="50" s="1"/>
  <c r="N432" i="50" s="1"/>
  <c r="N433" i="50" s="1"/>
  <c r="N434" i="50" s="1"/>
  <c r="N435" i="50" s="1"/>
  <c r="N436" i="50" s="1"/>
  <c r="N437" i="50" s="1"/>
  <c r="N438" i="50" s="1"/>
  <c r="N439" i="50" s="1"/>
  <c r="N440" i="50" s="1"/>
  <c r="N441" i="50" s="1"/>
  <c r="N442" i="50" s="1"/>
  <c r="N443" i="50" s="1"/>
  <c r="N444" i="50" s="1"/>
  <c r="N445" i="50" s="1"/>
  <c r="N446" i="50" s="1"/>
  <c r="N447" i="50" s="1"/>
  <c r="N448" i="50" s="1"/>
  <c r="N449" i="50" s="1"/>
  <c r="N450" i="50" s="1"/>
  <c r="N451" i="50" s="1"/>
  <c r="N452" i="50" s="1"/>
  <c r="N453" i="50" s="1"/>
  <c r="N454" i="50" s="1"/>
  <c r="N455" i="50" s="1"/>
  <c r="N456" i="50" s="1"/>
  <c r="N457" i="50" s="1"/>
  <c r="N458" i="50" s="1"/>
  <c r="N459" i="50" s="1"/>
  <c r="N460" i="50" s="1"/>
  <c r="N461" i="50" s="1"/>
  <c r="N462" i="50" s="1"/>
  <c r="N463" i="50" s="1"/>
  <c r="N464" i="50" s="1"/>
  <c r="N465" i="50" s="1"/>
  <c r="N466" i="50" s="1"/>
  <c r="N467" i="50" s="1"/>
  <c r="N468" i="50" s="1"/>
  <c r="N469" i="50" s="1"/>
  <c r="N470" i="50" s="1"/>
  <c r="O5" i="49"/>
  <c r="G7" i="49"/>
  <c r="AC10" i="49" s="1"/>
  <c r="AF7" i="49"/>
  <c r="B10" i="49"/>
  <c r="AA10" i="49"/>
  <c r="AD10" i="49"/>
  <c r="N17" i="49"/>
  <c r="N18" i="49" s="1"/>
  <c r="N19" i="49" s="1"/>
  <c r="N20" i="49" s="1"/>
  <c r="N64" i="49"/>
  <c r="N65" i="49" s="1"/>
  <c r="N66" i="49" s="1"/>
  <c r="N67" i="49" s="1"/>
  <c r="N68" i="49" s="1"/>
  <c r="N69" i="49" s="1"/>
  <c r="N70" i="49" s="1"/>
  <c r="N71" i="49" s="1"/>
  <c r="N72" i="49" s="1"/>
  <c r="N73" i="49" s="1"/>
  <c r="N74" i="49" s="1"/>
  <c r="N75" i="49" s="1"/>
  <c r="N76" i="49" s="1"/>
  <c r="N77" i="49" s="1"/>
  <c r="N78" i="49" s="1"/>
  <c r="N79" i="49" s="1"/>
  <c r="N80" i="49" s="1"/>
  <c r="N81" i="49" s="1"/>
  <c r="N82" i="49" s="1"/>
  <c r="N83" i="49" s="1"/>
  <c r="N84" i="49" s="1"/>
  <c r="N85" i="49" s="1"/>
  <c r="N86" i="49" s="1"/>
  <c r="N87" i="49" s="1"/>
  <c r="N88" i="49" s="1"/>
  <c r="N89" i="49" s="1"/>
  <c r="N90" i="49" s="1"/>
  <c r="N91" i="49" s="1"/>
  <c r="N92" i="49" s="1"/>
  <c r="N93" i="49" s="1"/>
  <c r="N94" i="49" s="1"/>
  <c r="N95" i="49" s="1"/>
  <c r="N96" i="49" s="1"/>
  <c r="N97" i="49" s="1"/>
  <c r="N98" i="49" s="1"/>
  <c r="N99" i="49" s="1"/>
  <c r="N100" i="49" s="1"/>
  <c r="N101" i="49" s="1"/>
  <c r="N102" i="49" s="1"/>
  <c r="N103" i="49" s="1"/>
  <c r="N104" i="49" s="1"/>
  <c r="N105" i="49" s="1"/>
  <c r="N106" i="49" s="1"/>
  <c r="N107" i="49" s="1"/>
  <c r="N108" i="49" s="1"/>
  <c r="N109" i="49" s="1"/>
  <c r="N110" i="49" s="1"/>
  <c r="N111" i="49" s="1"/>
  <c r="N112" i="49" s="1"/>
  <c r="N113" i="49" s="1"/>
  <c r="N114" i="49" s="1"/>
  <c r="N115" i="49" s="1"/>
  <c r="N116" i="49" s="1"/>
  <c r="N117" i="49" s="1"/>
  <c r="N118" i="49" s="1"/>
  <c r="N119" i="49" s="1"/>
  <c r="N120" i="49" s="1"/>
  <c r="N121" i="49" s="1"/>
  <c r="N122" i="49" s="1"/>
  <c r="N123" i="49" s="1"/>
  <c r="N124" i="49" s="1"/>
  <c r="N125" i="49" s="1"/>
  <c r="N126" i="49" s="1"/>
  <c r="N127" i="49" s="1"/>
  <c r="N128" i="49" s="1"/>
  <c r="N129" i="49" s="1"/>
  <c r="N130" i="49" s="1"/>
  <c r="N131" i="49" s="1"/>
  <c r="N132" i="49" s="1"/>
  <c r="N133" i="49" s="1"/>
  <c r="N134" i="49" s="1"/>
  <c r="N135" i="49" s="1"/>
  <c r="N136" i="49" s="1"/>
  <c r="N137" i="49" s="1"/>
  <c r="N138" i="49" s="1"/>
  <c r="N139" i="49" s="1"/>
  <c r="N140" i="49" s="1"/>
  <c r="N141" i="49" s="1"/>
  <c r="N142" i="49" s="1"/>
  <c r="N143" i="49" s="1"/>
  <c r="N144" i="49" s="1"/>
  <c r="N145" i="49" s="1"/>
  <c r="N146" i="49" s="1"/>
  <c r="N147" i="49" s="1"/>
  <c r="N148" i="49" s="1"/>
  <c r="N149" i="49" s="1"/>
  <c r="N150" i="49" s="1"/>
  <c r="N151" i="49" s="1"/>
  <c r="N152" i="49" s="1"/>
  <c r="N153" i="49" s="1"/>
  <c r="N154" i="49" s="1"/>
  <c r="N155" i="49" s="1"/>
  <c r="N156" i="49" s="1"/>
  <c r="N157" i="49" s="1"/>
  <c r="N158" i="49" s="1"/>
  <c r="N159" i="49" s="1"/>
  <c r="N160" i="49" s="1"/>
  <c r="N161" i="49" s="1"/>
  <c r="N162" i="49" s="1"/>
  <c r="N163" i="49" s="1"/>
  <c r="N164" i="49" s="1"/>
  <c r="N165" i="49" s="1"/>
  <c r="N166" i="49" s="1"/>
  <c r="N167" i="49" s="1"/>
  <c r="N168" i="49" s="1"/>
  <c r="N169" i="49" s="1"/>
  <c r="N170" i="49" s="1"/>
  <c r="N171" i="49" s="1"/>
  <c r="N172" i="49" s="1"/>
  <c r="N173" i="49" s="1"/>
  <c r="N174" i="49" s="1"/>
  <c r="N175" i="49" s="1"/>
  <c r="N176" i="49" s="1"/>
  <c r="N177" i="49" s="1"/>
  <c r="N178" i="49" s="1"/>
  <c r="N179" i="49" s="1"/>
  <c r="N180" i="49" s="1"/>
  <c r="N181" i="49" s="1"/>
  <c r="N182" i="49" s="1"/>
  <c r="N183" i="49" s="1"/>
  <c r="N184" i="49" s="1"/>
  <c r="N185" i="49" s="1"/>
  <c r="N186" i="49" s="1"/>
  <c r="N187" i="49" s="1"/>
  <c r="N188" i="49" s="1"/>
  <c r="N189" i="49" s="1"/>
  <c r="N190" i="49" s="1"/>
  <c r="N191" i="49" s="1"/>
  <c r="N192" i="49" s="1"/>
  <c r="N193" i="49" s="1"/>
  <c r="N194" i="49" s="1"/>
  <c r="N195" i="49" s="1"/>
  <c r="N196" i="49" s="1"/>
  <c r="N197" i="49" s="1"/>
  <c r="N198" i="49" s="1"/>
  <c r="N199" i="49" s="1"/>
  <c r="N200" i="49" s="1"/>
  <c r="N201" i="49" s="1"/>
  <c r="N202" i="49" s="1"/>
  <c r="N203" i="49" s="1"/>
  <c r="N204" i="49" s="1"/>
  <c r="N205" i="49" s="1"/>
  <c r="N206" i="49" s="1"/>
  <c r="N207" i="49" s="1"/>
  <c r="N208" i="49" s="1"/>
  <c r="N209" i="49" s="1"/>
  <c r="N210" i="49" s="1"/>
  <c r="N211" i="49" s="1"/>
  <c r="N212" i="49" s="1"/>
  <c r="N213" i="49" s="1"/>
  <c r="N214" i="49" s="1"/>
  <c r="N215" i="49" s="1"/>
  <c r="N216" i="49" s="1"/>
  <c r="N217" i="49" s="1"/>
  <c r="N218" i="49" s="1"/>
  <c r="N219" i="49" s="1"/>
  <c r="N220" i="49" s="1"/>
  <c r="N221" i="49" s="1"/>
  <c r="N222" i="49" s="1"/>
  <c r="N223" i="49" s="1"/>
  <c r="N224" i="49" s="1"/>
  <c r="N225" i="49" s="1"/>
  <c r="N226" i="49" s="1"/>
  <c r="N227" i="49" s="1"/>
  <c r="N228" i="49" s="1"/>
  <c r="N229" i="49" s="1"/>
  <c r="N230" i="49" s="1"/>
  <c r="N231" i="49" s="1"/>
  <c r="N232" i="49" s="1"/>
  <c r="N233" i="49" s="1"/>
  <c r="N234" i="49" s="1"/>
  <c r="N235" i="49" s="1"/>
  <c r="N236" i="49" s="1"/>
  <c r="N237" i="49" s="1"/>
  <c r="N238" i="49" s="1"/>
  <c r="N239" i="49" s="1"/>
  <c r="N240" i="49" s="1"/>
  <c r="N241" i="49" s="1"/>
  <c r="N242" i="49" s="1"/>
  <c r="N243" i="49" s="1"/>
  <c r="N244" i="49" s="1"/>
  <c r="N245" i="49" s="1"/>
  <c r="N246" i="49" s="1"/>
  <c r="N247" i="49" s="1"/>
  <c r="N248" i="49" s="1"/>
  <c r="N249" i="49" s="1"/>
  <c r="N250" i="49" s="1"/>
  <c r="N251" i="49" s="1"/>
  <c r="N252" i="49" s="1"/>
  <c r="N253" i="49" s="1"/>
  <c r="N254" i="49" s="1"/>
  <c r="N255" i="49" s="1"/>
  <c r="N256" i="49" s="1"/>
  <c r="N257" i="49" s="1"/>
  <c r="N258" i="49" s="1"/>
  <c r="N259" i="49" s="1"/>
  <c r="N260" i="49" s="1"/>
  <c r="N261" i="49" s="1"/>
  <c r="N262" i="49" s="1"/>
  <c r="N263" i="49" s="1"/>
  <c r="N264" i="49" s="1"/>
  <c r="N265" i="49" s="1"/>
  <c r="N266" i="49" s="1"/>
  <c r="N267" i="49" s="1"/>
  <c r="N268" i="49" s="1"/>
  <c r="N269" i="49" s="1"/>
  <c r="N270" i="49" s="1"/>
  <c r="N271" i="49" s="1"/>
  <c r="N272" i="49" s="1"/>
  <c r="N273" i="49" s="1"/>
  <c r="N274" i="49" s="1"/>
  <c r="N275" i="49" s="1"/>
  <c r="N276" i="49" s="1"/>
  <c r="N277" i="49" s="1"/>
  <c r="N278" i="49" s="1"/>
  <c r="N279" i="49" s="1"/>
  <c r="N280" i="49" s="1"/>
  <c r="N281" i="49" s="1"/>
  <c r="N282" i="49" s="1"/>
  <c r="N283" i="49" s="1"/>
  <c r="N284" i="49" s="1"/>
  <c r="N285" i="49" s="1"/>
  <c r="N286" i="49" s="1"/>
  <c r="N287" i="49" s="1"/>
  <c r="N288" i="49" s="1"/>
  <c r="N289" i="49" s="1"/>
  <c r="N290" i="49" s="1"/>
  <c r="N291" i="49" s="1"/>
  <c r="N292" i="49" s="1"/>
  <c r="N293" i="49" s="1"/>
  <c r="N294" i="49" s="1"/>
  <c r="N295" i="49" s="1"/>
  <c r="N296" i="49" s="1"/>
  <c r="N297" i="49" s="1"/>
  <c r="N298" i="49" s="1"/>
  <c r="N299" i="49" s="1"/>
  <c r="N300" i="49" s="1"/>
  <c r="N301" i="49" s="1"/>
  <c r="N302" i="49" s="1"/>
  <c r="N303" i="49" s="1"/>
  <c r="N304" i="49" s="1"/>
  <c r="N305" i="49" s="1"/>
  <c r="N306" i="49" s="1"/>
  <c r="N307" i="49" s="1"/>
  <c r="N308" i="49" s="1"/>
  <c r="N309" i="49" s="1"/>
  <c r="N310" i="49" s="1"/>
  <c r="N311" i="49" s="1"/>
  <c r="N312" i="49" s="1"/>
  <c r="N313" i="49" s="1"/>
  <c r="N314" i="49" s="1"/>
  <c r="N315" i="49" s="1"/>
  <c r="N316" i="49" s="1"/>
  <c r="N317" i="49" s="1"/>
  <c r="N318" i="49" s="1"/>
  <c r="N319" i="49" s="1"/>
  <c r="N320" i="49" s="1"/>
  <c r="N321" i="49" s="1"/>
  <c r="N322" i="49" s="1"/>
  <c r="N323" i="49" s="1"/>
  <c r="N324" i="49" s="1"/>
  <c r="N325" i="49" s="1"/>
  <c r="N326" i="49" s="1"/>
  <c r="N327" i="49" s="1"/>
  <c r="N328" i="49" s="1"/>
  <c r="N329" i="49" s="1"/>
  <c r="N330" i="49" s="1"/>
  <c r="N331" i="49" s="1"/>
  <c r="N332" i="49" s="1"/>
  <c r="N333" i="49" s="1"/>
  <c r="N334" i="49" s="1"/>
  <c r="N335" i="49" s="1"/>
  <c r="N336" i="49" s="1"/>
  <c r="N337" i="49" s="1"/>
  <c r="N338" i="49" s="1"/>
  <c r="N339" i="49" s="1"/>
  <c r="N340" i="49" s="1"/>
  <c r="N341" i="49" s="1"/>
  <c r="N342" i="49" s="1"/>
  <c r="N343" i="49" s="1"/>
  <c r="N344" i="49" s="1"/>
  <c r="N345" i="49" s="1"/>
  <c r="N346" i="49" s="1"/>
  <c r="N347" i="49" s="1"/>
  <c r="N348" i="49" s="1"/>
  <c r="N349" i="49" s="1"/>
  <c r="N350" i="49" s="1"/>
  <c r="N351" i="49" s="1"/>
  <c r="N352" i="49" s="1"/>
  <c r="N353" i="49" s="1"/>
  <c r="N354" i="49" s="1"/>
  <c r="N355" i="49" s="1"/>
  <c r="N356" i="49" s="1"/>
  <c r="N357" i="49" s="1"/>
  <c r="N358" i="49" s="1"/>
  <c r="N359" i="49" s="1"/>
  <c r="N360" i="49" s="1"/>
  <c r="N361" i="49" s="1"/>
  <c r="N362" i="49" s="1"/>
  <c r="N363" i="49" s="1"/>
  <c r="N364" i="49" s="1"/>
  <c r="N365" i="49" s="1"/>
  <c r="N366" i="49" s="1"/>
  <c r="N367" i="49" s="1"/>
  <c r="N368" i="49" s="1"/>
  <c r="N369" i="49" s="1"/>
  <c r="N370" i="49" s="1"/>
  <c r="N371" i="49" s="1"/>
  <c r="N372" i="49" s="1"/>
  <c r="N373" i="49" s="1"/>
  <c r="N374" i="49" s="1"/>
  <c r="N375" i="49" s="1"/>
  <c r="N376" i="49" s="1"/>
  <c r="N377" i="49" s="1"/>
  <c r="N378" i="49" s="1"/>
  <c r="N379" i="49" s="1"/>
  <c r="N380" i="49" s="1"/>
  <c r="N381" i="49" s="1"/>
  <c r="N382" i="49" s="1"/>
  <c r="N383" i="49" s="1"/>
  <c r="N384" i="49" s="1"/>
  <c r="N385" i="49" s="1"/>
  <c r="N386" i="49" s="1"/>
  <c r="N387" i="49" s="1"/>
  <c r="N388" i="49" s="1"/>
  <c r="N389" i="49" s="1"/>
  <c r="N390" i="49" s="1"/>
  <c r="N391" i="49" s="1"/>
  <c r="N392" i="49" s="1"/>
  <c r="N393" i="49" s="1"/>
  <c r="N394" i="49" s="1"/>
  <c r="N395" i="49" s="1"/>
  <c r="N396" i="49" s="1"/>
  <c r="N397" i="49" s="1"/>
  <c r="N398" i="49" s="1"/>
  <c r="N399" i="49" s="1"/>
  <c r="N400" i="49" s="1"/>
  <c r="N401" i="49" s="1"/>
  <c r="N402" i="49" s="1"/>
  <c r="N403" i="49" s="1"/>
  <c r="N404" i="49" s="1"/>
  <c r="N405" i="49" s="1"/>
  <c r="N406" i="49" s="1"/>
  <c r="N407" i="49" s="1"/>
  <c r="N408" i="49" s="1"/>
  <c r="N409" i="49" s="1"/>
  <c r="N410" i="49" s="1"/>
  <c r="N411" i="49" s="1"/>
  <c r="N412" i="49" s="1"/>
  <c r="N413" i="49" s="1"/>
  <c r="N414" i="49" s="1"/>
  <c r="N415" i="49" s="1"/>
  <c r="N416" i="49" s="1"/>
  <c r="N417" i="49" s="1"/>
  <c r="N418" i="49" s="1"/>
  <c r="N419" i="49" s="1"/>
  <c r="N420" i="49" s="1"/>
  <c r="N421" i="49" s="1"/>
  <c r="N422" i="49" s="1"/>
  <c r="N423" i="49" s="1"/>
  <c r="N424" i="49" s="1"/>
  <c r="N425" i="49" s="1"/>
  <c r="N426" i="49" s="1"/>
  <c r="N427" i="49" s="1"/>
  <c r="N428" i="49" s="1"/>
  <c r="N429" i="49" s="1"/>
  <c r="N430" i="49" s="1"/>
  <c r="N431" i="49" s="1"/>
  <c r="N432" i="49" s="1"/>
  <c r="N433" i="49" s="1"/>
  <c r="N434" i="49" s="1"/>
  <c r="N435" i="49" s="1"/>
  <c r="N436" i="49" s="1"/>
  <c r="N437" i="49" s="1"/>
  <c r="N438" i="49" s="1"/>
  <c r="N439" i="49" s="1"/>
  <c r="N440" i="49" s="1"/>
  <c r="N441" i="49" s="1"/>
  <c r="N442" i="49" s="1"/>
  <c r="N443" i="49" s="1"/>
  <c r="N444" i="49" s="1"/>
  <c r="N445" i="49" s="1"/>
  <c r="N446" i="49" s="1"/>
  <c r="O5" i="48"/>
  <c r="G7" i="48"/>
  <c r="P6" i="48" s="1"/>
  <c r="AF7" i="48"/>
  <c r="B10" i="48"/>
  <c r="AA10" i="48"/>
  <c r="N17" i="48"/>
  <c r="N18" i="48" s="1"/>
  <c r="N19" i="48" s="1"/>
  <c r="N64" i="48"/>
  <c r="N65" i="48" s="1"/>
  <c r="N66" i="48" s="1"/>
  <c r="N67" i="48" s="1"/>
  <c r="N68" i="48" s="1"/>
  <c r="N69" i="48" s="1"/>
  <c r="N70" i="48" s="1"/>
  <c r="N71" i="48" s="1"/>
  <c r="N72" i="48" s="1"/>
  <c r="N73" i="48" s="1"/>
  <c r="N74" i="48" s="1"/>
  <c r="N75" i="48" s="1"/>
  <c r="N76" i="48" s="1"/>
  <c r="N77" i="48" s="1"/>
  <c r="N78" i="48" s="1"/>
  <c r="N79" i="48" s="1"/>
  <c r="N80" i="48" s="1"/>
  <c r="N81" i="48" s="1"/>
  <c r="N82" i="48" s="1"/>
  <c r="N83" i="48" s="1"/>
  <c r="N84" i="48" s="1"/>
  <c r="N85" i="48" s="1"/>
  <c r="N86" i="48" s="1"/>
  <c r="N87" i="48" s="1"/>
  <c r="N88" i="48" s="1"/>
  <c r="N89" i="48" s="1"/>
  <c r="N90" i="48" s="1"/>
  <c r="N91" i="48" s="1"/>
  <c r="N92" i="48" s="1"/>
  <c r="N93" i="48" s="1"/>
  <c r="N94" i="48" s="1"/>
  <c r="N95" i="48" s="1"/>
  <c r="N96" i="48" s="1"/>
  <c r="N97" i="48" s="1"/>
  <c r="N98" i="48" s="1"/>
  <c r="N99" i="48" s="1"/>
  <c r="N100" i="48" s="1"/>
  <c r="N101" i="48" s="1"/>
  <c r="N102" i="48" s="1"/>
  <c r="N103" i="48" s="1"/>
  <c r="N104" i="48" s="1"/>
  <c r="N105" i="48" s="1"/>
  <c r="N106" i="48" s="1"/>
  <c r="N107" i="48" s="1"/>
  <c r="N108" i="48" s="1"/>
  <c r="N109" i="48" s="1"/>
  <c r="N110" i="48" s="1"/>
  <c r="N111" i="48" s="1"/>
  <c r="N112" i="48" s="1"/>
  <c r="N113" i="48" s="1"/>
  <c r="N114" i="48" s="1"/>
  <c r="N115" i="48" s="1"/>
  <c r="N116" i="48" s="1"/>
  <c r="N117" i="48" s="1"/>
  <c r="N118" i="48" s="1"/>
  <c r="N119" i="48" s="1"/>
  <c r="N120" i="48" s="1"/>
  <c r="N121" i="48" s="1"/>
  <c r="N122" i="48" s="1"/>
  <c r="N123" i="48" s="1"/>
  <c r="N124" i="48" s="1"/>
  <c r="N125" i="48" s="1"/>
  <c r="N126" i="48" s="1"/>
  <c r="N127" i="48" s="1"/>
  <c r="N128" i="48" s="1"/>
  <c r="N129" i="48" s="1"/>
  <c r="N130" i="48" s="1"/>
  <c r="N131" i="48" s="1"/>
  <c r="N132" i="48" s="1"/>
  <c r="N133" i="48" s="1"/>
  <c r="N134" i="48" s="1"/>
  <c r="N135" i="48" s="1"/>
  <c r="N136" i="48" s="1"/>
  <c r="N137" i="48" s="1"/>
  <c r="N138" i="48" s="1"/>
  <c r="N139" i="48" s="1"/>
  <c r="N140" i="48" s="1"/>
  <c r="N141" i="48" s="1"/>
  <c r="N142" i="48" s="1"/>
  <c r="N143" i="48" s="1"/>
  <c r="N144" i="48" s="1"/>
  <c r="N145" i="48" s="1"/>
  <c r="N146" i="48" s="1"/>
  <c r="N147" i="48" s="1"/>
  <c r="N148" i="48" s="1"/>
  <c r="N149" i="48" s="1"/>
  <c r="N150" i="48" s="1"/>
  <c r="N151" i="48" s="1"/>
  <c r="N152" i="48" s="1"/>
  <c r="N153" i="48" s="1"/>
  <c r="N154" i="48" s="1"/>
  <c r="N155" i="48" s="1"/>
  <c r="N156" i="48" s="1"/>
  <c r="N157" i="48" s="1"/>
  <c r="N158" i="48" s="1"/>
  <c r="N159" i="48" s="1"/>
  <c r="N160" i="48" s="1"/>
  <c r="N161" i="48" s="1"/>
  <c r="N162" i="48" s="1"/>
  <c r="N163" i="48" s="1"/>
  <c r="N164" i="48" s="1"/>
  <c r="N165" i="48" s="1"/>
  <c r="N166" i="48" s="1"/>
  <c r="N167" i="48" s="1"/>
  <c r="N168" i="48" s="1"/>
  <c r="N169" i="48" s="1"/>
  <c r="N170" i="48" s="1"/>
  <c r="N171" i="48" s="1"/>
  <c r="N172" i="48" s="1"/>
  <c r="N173" i="48" s="1"/>
  <c r="N174" i="48" s="1"/>
  <c r="N175" i="48" s="1"/>
  <c r="N176" i="48" s="1"/>
  <c r="N177" i="48" s="1"/>
  <c r="N178" i="48" s="1"/>
  <c r="N179" i="48" s="1"/>
  <c r="N180" i="48" s="1"/>
  <c r="N181" i="48" s="1"/>
  <c r="N182" i="48" s="1"/>
  <c r="N183" i="48" s="1"/>
  <c r="N184" i="48" s="1"/>
  <c r="N185" i="48" s="1"/>
  <c r="N186" i="48" s="1"/>
  <c r="N187" i="48" s="1"/>
  <c r="N188" i="48" s="1"/>
  <c r="N189" i="48" s="1"/>
  <c r="N190" i="48" s="1"/>
  <c r="N191" i="48" s="1"/>
  <c r="N192" i="48" s="1"/>
  <c r="N193" i="48" s="1"/>
  <c r="N194" i="48" s="1"/>
  <c r="N195" i="48" s="1"/>
  <c r="N196" i="48" s="1"/>
  <c r="N197" i="48" s="1"/>
  <c r="N198" i="48" s="1"/>
  <c r="N199" i="48" s="1"/>
  <c r="N200" i="48" s="1"/>
  <c r="N201" i="48" s="1"/>
  <c r="N202" i="48" s="1"/>
  <c r="N203" i="48" s="1"/>
  <c r="N204" i="48" s="1"/>
  <c r="N205" i="48" s="1"/>
  <c r="N206" i="48" s="1"/>
  <c r="N207" i="48" s="1"/>
  <c r="N208" i="48" s="1"/>
  <c r="N209" i="48" s="1"/>
  <c r="N210" i="48" s="1"/>
  <c r="N211" i="48" s="1"/>
  <c r="N212" i="48" s="1"/>
  <c r="N213" i="48" s="1"/>
  <c r="N214" i="48" s="1"/>
  <c r="N215" i="48" s="1"/>
  <c r="N216" i="48" s="1"/>
  <c r="N217" i="48" s="1"/>
  <c r="N218" i="48" s="1"/>
  <c r="N219" i="48" s="1"/>
  <c r="N220" i="48" s="1"/>
  <c r="N221" i="48" s="1"/>
  <c r="N222" i="48" s="1"/>
  <c r="N223" i="48" s="1"/>
  <c r="N224" i="48" s="1"/>
  <c r="N225" i="48" s="1"/>
  <c r="N226" i="48" s="1"/>
  <c r="N227" i="48" s="1"/>
  <c r="N228" i="48" s="1"/>
  <c r="N229" i="48" s="1"/>
  <c r="N230" i="48" s="1"/>
  <c r="N231" i="48" s="1"/>
  <c r="N232" i="48" s="1"/>
  <c r="N233" i="48" s="1"/>
  <c r="N234" i="48" s="1"/>
  <c r="N235" i="48" s="1"/>
  <c r="N236" i="48" s="1"/>
  <c r="N237" i="48" s="1"/>
  <c r="N238" i="48" s="1"/>
  <c r="N239" i="48" s="1"/>
  <c r="N240" i="48" s="1"/>
  <c r="N241" i="48" s="1"/>
  <c r="N242" i="48" s="1"/>
  <c r="N243" i="48" s="1"/>
  <c r="N244" i="48" s="1"/>
  <c r="N245" i="48" s="1"/>
  <c r="N246" i="48" s="1"/>
  <c r="N247" i="48" s="1"/>
  <c r="N248" i="48" s="1"/>
  <c r="N249" i="48" s="1"/>
  <c r="N250" i="48" s="1"/>
  <c r="N251" i="48" s="1"/>
  <c r="N252" i="48" s="1"/>
  <c r="N253" i="48" s="1"/>
  <c r="N254" i="48" s="1"/>
  <c r="N255" i="48" s="1"/>
  <c r="N256" i="48" s="1"/>
  <c r="N257" i="48" s="1"/>
  <c r="N258" i="48" s="1"/>
  <c r="N259" i="48" s="1"/>
  <c r="N260" i="48" s="1"/>
  <c r="N261" i="48" s="1"/>
  <c r="N262" i="48" s="1"/>
  <c r="N263" i="48" s="1"/>
  <c r="N264" i="48" s="1"/>
  <c r="N265" i="48" s="1"/>
  <c r="N266" i="48" s="1"/>
  <c r="N267" i="48" s="1"/>
  <c r="N268" i="48" s="1"/>
  <c r="N269" i="48" s="1"/>
  <c r="N270" i="48" s="1"/>
  <c r="N271" i="48" s="1"/>
  <c r="N272" i="48" s="1"/>
  <c r="N273" i="48" s="1"/>
  <c r="N274" i="48" s="1"/>
  <c r="N275" i="48" s="1"/>
  <c r="N276" i="48" s="1"/>
  <c r="N277" i="48" s="1"/>
  <c r="N278" i="48" s="1"/>
  <c r="N279" i="48" s="1"/>
  <c r="N280" i="48" s="1"/>
  <c r="N281" i="48" s="1"/>
  <c r="N282" i="48" s="1"/>
  <c r="N283" i="48" s="1"/>
  <c r="N284" i="48" s="1"/>
  <c r="N285" i="48" s="1"/>
  <c r="N286" i="48" s="1"/>
  <c r="N287" i="48" s="1"/>
  <c r="N288" i="48" s="1"/>
  <c r="N289" i="48" s="1"/>
  <c r="N290" i="48" s="1"/>
  <c r="N291" i="48" s="1"/>
  <c r="N292" i="48" s="1"/>
  <c r="N293" i="48" s="1"/>
  <c r="N294" i="48" s="1"/>
  <c r="N295" i="48" s="1"/>
  <c r="N296" i="48" s="1"/>
  <c r="N297" i="48" s="1"/>
  <c r="N298" i="48" s="1"/>
  <c r="N299" i="48" s="1"/>
  <c r="N300" i="48" s="1"/>
  <c r="N301" i="48" s="1"/>
  <c r="N302" i="48" s="1"/>
  <c r="N303" i="48" s="1"/>
  <c r="N304" i="48" s="1"/>
  <c r="N305" i="48" s="1"/>
  <c r="N306" i="48" s="1"/>
  <c r="N307" i="48" s="1"/>
  <c r="N308" i="48" s="1"/>
  <c r="N309" i="48" s="1"/>
  <c r="N310" i="48" s="1"/>
  <c r="N311" i="48" s="1"/>
  <c r="N312" i="48" s="1"/>
  <c r="N313" i="48" s="1"/>
  <c r="N314" i="48" s="1"/>
  <c r="N315" i="48" s="1"/>
  <c r="N316" i="48" s="1"/>
  <c r="N317" i="48" s="1"/>
  <c r="N318" i="48" s="1"/>
  <c r="N319" i="48" s="1"/>
  <c r="N320" i="48" s="1"/>
  <c r="N321" i="48" s="1"/>
  <c r="N322" i="48" s="1"/>
  <c r="N323" i="48" s="1"/>
  <c r="N324" i="48" s="1"/>
  <c r="N325" i="48" s="1"/>
  <c r="N326" i="48" s="1"/>
  <c r="N327" i="48" s="1"/>
  <c r="N328" i="48" s="1"/>
  <c r="N329" i="48" s="1"/>
  <c r="N330" i="48" s="1"/>
  <c r="N331" i="48" s="1"/>
  <c r="N332" i="48" s="1"/>
  <c r="N333" i="48" s="1"/>
  <c r="N334" i="48" s="1"/>
  <c r="N335" i="48" s="1"/>
  <c r="N336" i="48" s="1"/>
  <c r="N337" i="48" s="1"/>
  <c r="N338" i="48" s="1"/>
  <c r="N339" i="48" s="1"/>
  <c r="N340" i="48" s="1"/>
  <c r="N341" i="48" s="1"/>
  <c r="N342" i="48" s="1"/>
  <c r="N343" i="48" s="1"/>
  <c r="N344" i="48" s="1"/>
  <c r="N345" i="48" s="1"/>
  <c r="N346" i="48" s="1"/>
  <c r="N347" i="48" s="1"/>
  <c r="N348" i="48" s="1"/>
  <c r="N349" i="48" s="1"/>
  <c r="N350" i="48" s="1"/>
  <c r="N351" i="48" s="1"/>
  <c r="N352" i="48" s="1"/>
  <c r="N353" i="48" s="1"/>
  <c r="N354" i="48" s="1"/>
  <c r="N355" i="48" s="1"/>
  <c r="N356" i="48" s="1"/>
  <c r="N357" i="48" s="1"/>
  <c r="N358" i="48" s="1"/>
  <c r="N359" i="48" s="1"/>
  <c r="N360" i="48" s="1"/>
  <c r="N361" i="48" s="1"/>
  <c r="N362" i="48" s="1"/>
  <c r="N363" i="48" s="1"/>
  <c r="N364" i="48" s="1"/>
  <c r="N365" i="48" s="1"/>
  <c r="N366" i="48" s="1"/>
  <c r="N367" i="48" s="1"/>
  <c r="N368" i="48" s="1"/>
  <c r="N369" i="48" s="1"/>
  <c r="N370" i="48" s="1"/>
  <c r="N371" i="48" s="1"/>
  <c r="N372" i="48" s="1"/>
  <c r="N373" i="48" s="1"/>
  <c r="N374" i="48" s="1"/>
  <c r="N375" i="48" s="1"/>
  <c r="N376" i="48" s="1"/>
  <c r="N377" i="48" s="1"/>
  <c r="N378" i="48" s="1"/>
  <c r="N379" i="48" s="1"/>
  <c r="N380" i="48" s="1"/>
  <c r="N381" i="48" s="1"/>
  <c r="N382" i="48" s="1"/>
  <c r="N383" i="48" s="1"/>
  <c r="N384" i="48" s="1"/>
  <c r="N385" i="48" s="1"/>
  <c r="N386" i="48" s="1"/>
  <c r="N387" i="48" s="1"/>
  <c r="N388" i="48" s="1"/>
  <c r="N389" i="48" s="1"/>
  <c r="N390" i="48" s="1"/>
  <c r="N391" i="48" s="1"/>
  <c r="N392" i="48" s="1"/>
  <c r="N393" i="48" s="1"/>
  <c r="N394" i="48" s="1"/>
  <c r="N395" i="48" s="1"/>
  <c r="N396" i="48" s="1"/>
  <c r="N397" i="48" s="1"/>
  <c r="N398" i="48" s="1"/>
  <c r="N399" i="48" s="1"/>
  <c r="N400" i="48" s="1"/>
  <c r="N401" i="48" s="1"/>
  <c r="N402" i="48" s="1"/>
  <c r="N403" i="48" s="1"/>
  <c r="N404" i="48" s="1"/>
  <c r="N405" i="48" s="1"/>
  <c r="N406" i="48" s="1"/>
  <c r="N407" i="48" s="1"/>
  <c r="N408" i="48" s="1"/>
  <c r="N409" i="48" s="1"/>
  <c r="N410" i="48" s="1"/>
  <c r="N411" i="48" s="1"/>
  <c r="N412" i="48" s="1"/>
  <c r="N413" i="48" s="1"/>
  <c r="N414" i="48" s="1"/>
  <c r="N415" i="48" s="1"/>
  <c r="N416" i="48" s="1"/>
  <c r="N417" i="48" s="1"/>
  <c r="N418" i="48" s="1"/>
  <c r="N419" i="48" s="1"/>
  <c r="N420" i="48" s="1"/>
  <c r="N421" i="48" s="1"/>
  <c r="N422" i="48" s="1"/>
  <c r="N423" i="48" s="1"/>
  <c r="N424" i="48" s="1"/>
  <c r="N425" i="48" s="1"/>
  <c r="N426" i="48" s="1"/>
  <c r="N427" i="48" s="1"/>
  <c r="N428" i="48" s="1"/>
  <c r="N429" i="48" s="1"/>
  <c r="N430" i="48" s="1"/>
  <c r="N431" i="48" s="1"/>
  <c r="N432" i="48" s="1"/>
  <c r="N433" i="48" s="1"/>
  <c r="N434" i="48" s="1"/>
  <c r="N435" i="48" s="1"/>
  <c r="N436" i="48" s="1"/>
  <c r="N437" i="48" s="1"/>
  <c r="N438" i="48" s="1"/>
  <c r="N439" i="48" s="1"/>
  <c r="N440" i="48" s="1"/>
  <c r="N441" i="48" s="1"/>
  <c r="N442" i="48" s="1"/>
  <c r="N443" i="48" s="1"/>
  <c r="N444" i="48" s="1"/>
  <c r="N445" i="48" s="1"/>
  <c r="N446" i="48" s="1"/>
  <c r="N447" i="48" s="1"/>
  <c r="N448" i="48" s="1"/>
  <c r="N449" i="48" s="1"/>
  <c r="N450" i="48" s="1"/>
  <c r="N451" i="48" s="1"/>
  <c r="N452" i="48" s="1"/>
  <c r="N453" i="48" s="1"/>
  <c r="N454" i="48" s="1"/>
  <c r="N455" i="48" s="1"/>
  <c r="N456" i="48" s="1"/>
  <c r="N457" i="48" s="1"/>
  <c r="N458" i="48" s="1"/>
  <c r="N459" i="48" s="1"/>
  <c r="N460" i="48" s="1"/>
  <c r="N461" i="48" s="1"/>
  <c r="N462" i="48" s="1"/>
  <c r="N463" i="48" s="1"/>
  <c r="N464" i="48" s="1"/>
  <c r="N465" i="48" s="1"/>
  <c r="N466" i="48" s="1"/>
  <c r="N467" i="48" s="1"/>
  <c r="N468" i="48" s="1"/>
  <c r="N469" i="48" s="1"/>
  <c r="N470" i="48" s="1"/>
  <c r="N471" i="48" s="1"/>
  <c r="N472" i="48" s="1"/>
  <c r="N473" i="48" s="1"/>
  <c r="N474" i="48" s="1"/>
  <c r="N475" i="48" s="1"/>
  <c r="N476" i="48" s="1"/>
  <c r="N477" i="48" s="1"/>
  <c r="N478" i="48" s="1"/>
  <c r="N479" i="48" s="1"/>
  <c r="N480" i="48" s="1"/>
  <c r="N481" i="48" s="1"/>
  <c r="N482" i="48" s="1"/>
  <c r="O5" i="47"/>
  <c r="G7" i="47"/>
  <c r="AC10" i="47" s="1"/>
  <c r="AF7" i="47"/>
  <c r="B10" i="47"/>
  <c r="AA10" i="47"/>
  <c r="N17" i="47"/>
  <c r="N18" i="47" s="1"/>
  <c r="N64" i="47"/>
  <c r="N65" i="47" s="1"/>
  <c r="N66" i="47" s="1"/>
  <c r="N67" i="47" s="1"/>
  <c r="N68" i="47" s="1"/>
  <c r="N69" i="47" s="1"/>
  <c r="N70" i="47" s="1"/>
  <c r="N71" i="47" s="1"/>
  <c r="N72" i="47" s="1"/>
  <c r="N73" i="47" s="1"/>
  <c r="N74" i="47" s="1"/>
  <c r="N75" i="47" s="1"/>
  <c r="N76" i="47" s="1"/>
  <c r="N77" i="47" s="1"/>
  <c r="N78" i="47" s="1"/>
  <c r="N79" i="47" s="1"/>
  <c r="N80" i="47" s="1"/>
  <c r="N81" i="47" s="1"/>
  <c r="N82" i="47" s="1"/>
  <c r="N83" i="47" s="1"/>
  <c r="N84" i="47" s="1"/>
  <c r="N85" i="47" s="1"/>
  <c r="N86" i="47" s="1"/>
  <c r="N87" i="47" s="1"/>
  <c r="N88" i="47" s="1"/>
  <c r="N89" i="47" s="1"/>
  <c r="N90" i="47" s="1"/>
  <c r="N91" i="47" s="1"/>
  <c r="N92" i="47" s="1"/>
  <c r="N93" i="47" s="1"/>
  <c r="N94" i="47" s="1"/>
  <c r="N95" i="47" s="1"/>
  <c r="N96" i="47" s="1"/>
  <c r="N97" i="47" s="1"/>
  <c r="N98" i="47" s="1"/>
  <c r="N99" i="47" s="1"/>
  <c r="N100" i="47" s="1"/>
  <c r="N101" i="47" s="1"/>
  <c r="N102" i="47" s="1"/>
  <c r="N103" i="47" s="1"/>
  <c r="N104" i="47" s="1"/>
  <c r="N105" i="47" s="1"/>
  <c r="N106" i="47" s="1"/>
  <c r="N107" i="47" s="1"/>
  <c r="N108" i="47" s="1"/>
  <c r="N109" i="47" s="1"/>
  <c r="N110" i="47" s="1"/>
  <c r="N111" i="47" s="1"/>
  <c r="N112" i="47" s="1"/>
  <c r="N113" i="47" s="1"/>
  <c r="N114" i="47" s="1"/>
  <c r="N115" i="47" s="1"/>
  <c r="N116" i="47" s="1"/>
  <c r="N117" i="47" s="1"/>
  <c r="N118" i="47" s="1"/>
  <c r="N119" i="47" s="1"/>
  <c r="N120" i="47" s="1"/>
  <c r="N121" i="47" s="1"/>
  <c r="N122" i="47" s="1"/>
  <c r="N123" i="47" s="1"/>
  <c r="N124" i="47" s="1"/>
  <c r="N125" i="47" s="1"/>
  <c r="N126" i="47" s="1"/>
  <c r="N127" i="47" s="1"/>
  <c r="N128" i="47" s="1"/>
  <c r="N129" i="47" s="1"/>
  <c r="N130" i="47" s="1"/>
  <c r="N131" i="47" s="1"/>
  <c r="N132" i="47" s="1"/>
  <c r="N133" i="47" s="1"/>
  <c r="N134" i="47" s="1"/>
  <c r="N135" i="47" s="1"/>
  <c r="N136" i="47" s="1"/>
  <c r="N137" i="47" s="1"/>
  <c r="N138" i="47" s="1"/>
  <c r="N139" i="47" s="1"/>
  <c r="N140" i="47" s="1"/>
  <c r="N141" i="47" s="1"/>
  <c r="N142" i="47" s="1"/>
  <c r="N143" i="47" s="1"/>
  <c r="N144" i="47" s="1"/>
  <c r="N145" i="47" s="1"/>
  <c r="N146" i="47" s="1"/>
  <c r="N147" i="47" s="1"/>
  <c r="N148" i="47" s="1"/>
  <c r="N149" i="47" s="1"/>
  <c r="N150" i="47" s="1"/>
  <c r="N151" i="47" s="1"/>
  <c r="N152" i="47" s="1"/>
  <c r="N153" i="47" s="1"/>
  <c r="N154" i="47" s="1"/>
  <c r="N155" i="47" s="1"/>
  <c r="N156" i="47" s="1"/>
  <c r="N157" i="47" s="1"/>
  <c r="N158" i="47" s="1"/>
  <c r="N159" i="47" s="1"/>
  <c r="N160" i="47" s="1"/>
  <c r="N161" i="47" s="1"/>
  <c r="N162" i="47" s="1"/>
  <c r="N163" i="47" s="1"/>
  <c r="N164" i="47" s="1"/>
  <c r="N165" i="47" s="1"/>
  <c r="N166" i="47" s="1"/>
  <c r="N167" i="47" s="1"/>
  <c r="N168" i="47" s="1"/>
  <c r="N169" i="47" s="1"/>
  <c r="N170" i="47" s="1"/>
  <c r="N171" i="47" s="1"/>
  <c r="N172" i="47" s="1"/>
  <c r="N173" i="47" s="1"/>
  <c r="N174" i="47" s="1"/>
  <c r="N175" i="47" s="1"/>
  <c r="N176" i="47" s="1"/>
  <c r="N177" i="47" s="1"/>
  <c r="N178" i="47" s="1"/>
  <c r="N179" i="47" s="1"/>
  <c r="N180" i="47" s="1"/>
  <c r="N181" i="47" s="1"/>
  <c r="N182" i="47" s="1"/>
  <c r="N183" i="47" s="1"/>
  <c r="N184" i="47" s="1"/>
  <c r="N185" i="47" s="1"/>
  <c r="N186" i="47" s="1"/>
  <c r="N187" i="47" s="1"/>
  <c r="N188" i="47" s="1"/>
  <c r="N189" i="47" s="1"/>
  <c r="N190" i="47" s="1"/>
  <c r="N191" i="47" s="1"/>
  <c r="N192" i="47" s="1"/>
  <c r="N193" i="47" s="1"/>
  <c r="N194" i="47" s="1"/>
  <c r="N195" i="47" s="1"/>
  <c r="N196" i="47" s="1"/>
  <c r="N197" i="47" s="1"/>
  <c r="N198" i="47" s="1"/>
  <c r="N199" i="47" s="1"/>
  <c r="N200" i="47" s="1"/>
  <c r="N201" i="47" s="1"/>
  <c r="N202" i="47" s="1"/>
  <c r="N203" i="47" s="1"/>
  <c r="N204" i="47" s="1"/>
  <c r="N205" i="47" s="1"/>
  <c r="N206" i="47" s="1"/>
  <c r="N207" i="47" s="1"/>
  <c r="N208" i="47" s="1"/>
  <c r="N209" i="47" s="1"/>
  <c r="N210" i="47" s="1"/>
  <c r="N211" i="47" s="1"/>
  <c r="N212" i="47" s="1"/>
  <c r="N213" i="47" s="1"/>
  <c r="N214" i="47" s="1"/>
  <c r="N215" i="47" s="1"/>
  <c r="N216" i="47" s="1"/>
  <c r="N217" i="47" s="1"/>
  <c r="N218" i="47" s="1"/>
  <c r="N219" i="47" s="1"/>
  <c r="N220" i="47" s="1"/>
  <c r="N221" i="47" s="1"/>
  <c r="N222" i="47" s="1"/>
  <c r="N223" i="47" s="1"/>
  <c r="N224" i="47" s="1"/>
  <c r="N225" i="47" s="1"/>
  <c r="N226" i="47" s="1"/>
  <c r="N227" i="47" s="1"/>
  <c r="N228" i="47" s="1"/>
  <c r="N229" i="47" s="1"/>
  <c r="N230" i="47" s="1"/>
  <c r="N231" i="47" s="1"/>
  <c r="N232" i="47" s="1"/>
  <c r="N233" i="47" s="1"/>
  <c r="N234" i="47" s="1"/>
  <c r="N235" i="47" s="1"/>
  <c r="N236" i="47" s="1"/>
  <c r="N237" i="47" s="1"/>
  <c r="N238" i="47" s="1"/>
  <c r="N239" i="47" s="1"/>
  <c r="N240" i="47" s="1"/>
  <c r="N241" i="47" s="1"/>
  <c r="N242" i="47" s="1"/>
  <c r="N243" i="47" s="1"/>
  <c r="N244" i="47" s="1"/>
  <c r="N245" i="47" s="1"/>
  <c r="N246" i="47" s="1"/>
  <c r="N247" i="47" s="1"/>
  <c r="N248" i="47" s="1"/>
  <c r="N249" i="47" s="1"/>
  <c r="N250" i="47" s="1"/>
  <c r="N251" i="47" s="1"/>
  <c r="N252" i="47" s="1"/>
  <c r="N253" i="47" s="1"/>
  <c r="N254" i="47" s="1"/>
  <c r="N255" i="47" s="1"/>
  <c r="N256" i="47" s="1"/>
  <c r="N257" i="47" s="1"/>
  <c r="N258" i="47" s="1"/>
  <c r="N259" i="47" s="1"/>
  <c r="N260" i="47" s="1"/>
  <c r="N261" i="47" s="1"/>
  <c r="N262" i="47" s="1"/>
  <c r="N263" i="47" s="1"/>
  <c r="N264" i="47" s="1"/>
  <c r="N265" i="47" s="1"/>
  <c r="N266" i="47" s="1"/>
  <c r="N267" i="47" s="1"/>
  <c r="N268" i="47" s="1"/>
  <c r="N269" i="47" s="1"/>
  <c r="N270" i="47" s="1"/>
  <c r="N271" i="47" s="1"/>
  <c r="N272" i="47" s="1"/>
  <c r="N273" i="47" s="1"/>
  <c r="N274" i="47" s="1"/>
  <c r="N275" i="47" s="1"/>
  <c r="N276" i="47" s="1"/>
  <c r="N277" i="47" s="1"/>
  <c r="N278" i="47" s="1"/>
  <c r="N279" i="47" s="1"/>
  <c r="N280" i="47" s="1"/>
  <c r="N281" i="47" s="1"/>
  <c r="N282" i="47" s="1"/>
  <c r="N283" i="47" s="1"/>
  <c r="N284" i="47" s="1"/>
  <c r="N285" i="47" s="1"/>
  <c r="N286" i="47" s="1"/>
  <c r="N287" i="47" s="1"/>
  <c r="N288" i="47" s="1"/>
  <c r="N289" i="47" s="1"/>
  <c r="N290" i="47" s="1"/>
  <c r="N291" i="47" s="1"/>
  <c r="N292" i="47" s="1"/>
  <c r="N293" i="47" s="1"/>
  <c r="N294" i="47" s="1"/>
  <c r="N295" i="47" s="1"/>
  <c r="N296" i="47" s="1"/>
  <c r="N297" i="47" s="1"/>
  <c r="N298" i="47" s="1"/>
  <c r="N299" i="47" s="1"/>
  <c r="N300" i="47" s="1"/>
  <c r="N301" i="47" s="1"/>
  <c r="N302" i="47" s="1"/>
  <c r="N303" i="47" s="1"/>
  <c r="N304" i="47" s="1"/>
  <c r="N305" i="47" s="1"/>
  <c r="N306" i="47" s="1"/>
  <c r="N307" i="47" s="1"/>
  <c r="N308" i="47" s="1"/>
  <c r="N309" i="47" s="1"/>
  <c r="N310" i="47" s="1"/>
  <c r="N311" i="47" s="1"/>
  <c r="N312" i="47" s="1"/>
  <c r="N313" i="47" s="1"/>
  <c r="N314" i="47" s="1"/>
  <c r="N315" i="47" s="1"/>
  <c r="N316" i="47" s="1"/>
  <c r="N317" i="47" s="1"/>
  <c r="N318" i="47" s="1"/>
  <c r="N319" i="47" s="1"/>
  <c r="N320" i="47" s="1"/>
  <c r="N321" i="47" s="1"/>
  <c r="N322" i="47" s="1"/>
  <c r="N323" i="47" s="1"/>
  <c r="N324" i="47" s="1"/>
  <c r="N325" i="47" s="1"/>
  <c r="N326" i="47" s="1"/>
  <c r="N327" i="47" s="1"/>
  <c r="N328" i="47" s="1"/>
  <c r="N329" i="47" s="1"/>
  <c r="N330" i="47" s="1"/>
  <c r="N331" i="47" s="1"/>
  <c r="N332" i="47" s="1"/>
  <c r="N333" i="47" s="1"/>
  <c r="N334" i="47" s="1"/>
  <c r="N335" i="47" s="1"/>
  <c r="N336" i="47" s="1"/>
  <c r="N337" i="47" s="1"/>
  <c r="N338" i="47" s="1"/>
  <c r="N339" i="47" s="1"/>
  <c r="N340" i="47" s="1"/>
  <c r="N341" i="47" s="1"/>
  <c r="N342" i="47" s="1"/>
  <c r="N343" i="47" s="1"/>
  <c r="N344" i="47" s="1"/>
  <c r="N345" i="47" s="1"/>
  <c r="N346" i="47" s="1"/>
  <c r="N347" i="47" s="1"/>
  <c r="N348" i="47" s="1"/>
  <c r="N349" i="47" s="1"/>
  <c r="N350" i="47" s="1"/>
  <c r="N351" i="47" s="1"/>
  <c r="N352" i="47" s="1"/>
  <c r="N353" i="47" s="1"/>
  <c r="N354" i="47" s="1"/>
  <c r="N355" i="47" s="1"/>
  <c r="N356" i="47" s="1"/>
  <c r="N357" i="47" s="1"/>
  <c r="N358" i="47" s="1"/>
  <c r="N359" i="47" s="1"/>
  <c r="N360" i="47" s="1"/>
  <c r="N361" i="47" s="1"/>
  <c r="N362" i="47" s="1"/>
  <c r="N363" i="47" s="1"/>
  <c r="N364" i="47" s="1"/>
  <c r="N365" i="47" s="1"/>
  <c r="N366" i="47" s="1"/>
  <c r="N367" i="47" s="1"/>
  <c r="N368" i="47" s="1"/>
  <c r="N369" i="47" s="1"/>
  <c r="N370" i="47" s="1"/>
  <c r="N371" i="47" s="1"/>
  <c r="N372" i="47" s="1"/>
  <c r="N373" i="47" s="1"/>
  <c r="N374" i="47" s="1"/>
  <c r="N375" i="47" s="1"/>
  <c r="N376" i="47" s="1"/>
  <c r="N377" i="47" s="1"/>
  <c r="N378" i="47" s="1"/>
  <c r="N379" i="47" s="1"/>
  <c r="N380" i="47" s="1"/>
  <c r="N381" i="47" s="1"/>
  <c r="N382" i="47" s="1"/>
  <c r="N383" i="47" s="1"/>
  <c r="N384" i="47" s="1"/>
  <c r="N385" i="47" s="1"/>
  <c r="N386" i="47" s="1"/>
  <c r="N387" i="47" s="1"/>
  <c r="N388" i="47" s="1"/>
  <c r="N389" i="47" s="1"/>
  <c r="N390" i="47" s="1"/>
  <c r="N391" i="47" s="1"/>
  <c r="N392" i="47" s="1"/>
  <c r="N393" i="47" s="1"/>
  <c r="N394" i="47" s="1"/>
  <c r="N395" i="47" s="1"/>
  <c r="N396" i="47" s="1"/>
  <c r="N397" i="47" s="1"/>
  <c r="N398" i="47" s="1"/>
  <c r="N399" i="47" s="1"/>
  <c r="N400" i="47" s="1"/>
  <c r="N401" i="47" s="1"/>
  <c r="N402" i="47" s="1"/>
  <c r="N403" i="47" s="1"/>
  <c r="N404" i="47" s="1"/>
  <c r="N405" i="47" s="1"/>
  <c r="N406" i="47" s="1"/>
  <c r="N407" i="47" s="1"/>
  <c r="N408" i="47" s="1"/>
  <c r="N409" i="47" s="1"/>
  <c r="N410" i="47" s="1"/>
  <c r="N411" i="47" s="1"/>
  <c r="N412" i="47" s="1"/>
  <c r="N413" i="47" s="1"/>
  <c r="N414" i="47" s="1"/>
  <c r="N415" i="47" s="1"/>
  <c r="N416" i="47" s="1"/>
  <c r="N417" i="47" s="1"/>
  <c r="N418" i="47" s="1"/>
  <c r="N419" i="47" s="1"/>
  <c r="N420" i="47" s="1"/>
  <c r="N421" i="47" s="1"/>
  <c r="N422" i="47" s="1"/>
  <c r="N423" i="47" s="1"/>
  <c r="N424" i="47" s="1"/>
  <c r="N425" i="47" s="1"/>
  <c r="N426" i="47" s="1"/>
  <c r="N427" i="47" s="1"/>
  <c r="N428" i="47" s="1"/>
  <c r="N429" i="47" s="1"/>
  <c r="N430" i="47" s="1"/>
  <c r="N431" i="47" s="1"/>
  <c r="N432" i="47" s="1"/>
  <c r="N433" i="47" s="1"/>
  <c r="N434" i="47" s="1"/>
  <c r="N435" i="47" s="1"/>
  <c r="N436" i="47" s="1"/>
  <c r="N437" i="47" s="1"/>
  <c r="N438" i="47" s="1"/>
  <c r="N439" i="47" s="1"/>
  <c r="N440" i="47" s="1"/>
  <c r="N441" i="47" s="1"/>
  <c r="N442" i="47" s="1"/>
  <c r="N443" i="47" s="1"/>
  <c r="N444" i="47" s="1"/>
  <c r="N445" i="47" s="1"/>
  <c r="N446" i="47" s="1"/>
  <c r="N447" i="47" s="1"/>
  <c r="N448" i="47" s="1"/>
  <c r="N449" i="47" s="1"/>
  <c r="N450" i="47" s="1"/>
  <c r="N451" i="47" s="1"/>
  <c r="N452" i="47" s="1"/>
  <c r="N453" i="47" s="1"/>
  <c r="N454" i="47" s="1"/>
  <c r="N455" i="47" s="1"/>
  <c r="N456" i="47" s="1"/>
  <c r="N457" i="47" s="1"/>
  <c r="N458" i="47" s="1"/>
  <c r="N459" i="47" s="1"/>
  <c r="N460" i="47" s="1"/>
  <c r="N461" i="47" s="1"/>
  <c r="N462" i="47" s="1"/>
  <c r="N463" i="47" s="1"/>
  <c r="N464" i="47" s="1"/>
  <c r="N465" i="47" s="1"/>
  <c r="N466" i="47" s="1"/>
  <c r="N467" i="47" s="1"/>
  <c r="N468" i="47" s="1"/>
  <c r="N469" i="47" s="1"/>
  <c r="N470" i="47" s="1"/>
  <c r="N471" i="47" s="1"/>
  <c r="N472" i="47" s="1"/>
  <c r="N473" i="47" s="1"/>
  <c r="N474" i="47" s="1"/>
  <c r="N475" i="47" s="1"/>
  <c r="N476" i="47" s="1"/>
  <c r="N477" i="47" s="1"/>
  <c r="N478" i="47" s="1"/>
  <c r="N479" i="47" s="1"/>
  <c r="N480" i="47" s="1"/>
  <c r="N481" i="47" s="1"/>
  <c r="N482" i="47" s="1"/>
  <c r="O5" i="46"/>
  <c r="P6" i="46"/>
  <c r="G7" i="46"/>
  <c r="AF7" i="46"/>
  <c r="B10" i="46"/>
  <c r="AA10" i="46"/>
  <c r="N17" i="46"/>
  <c r="N18" i="46" s="1"/>
  <c r="N19" i="46" s="1"/>
  <c r="N64" i="46"/>
  <c r="N65" i="46" s="1"/>
  <c r="N66" i="46" s="1"/>
  <c r="N67" i="46" s="1"/>
  <c r="N68" i="46" s="1"/>
  <c r="N69" i="46" s="1"/>
  <c r="N70" i="46" s="1"/>
  <c r="N71" i="46" s="1"/>
  <c r="N72" i="46" s="1"/>
  <c r="N73" i="46" s="1"/>
  <c r="N74" i="46" s="1"/>
  <c r="N75" i="46" s="1"/>
  <c r="N76" i="46" s="1"/>
  <c r="N77" i="46" s="1"/>
  <c r="N78" i="46" s="1"/>
  <c r="N79" i="46" s="1"/>
  <c r="N80" i="46" s="1"/>
  <c r="N81" i="46" s="1"/>
  <c r="N82" i="46" s="1"/>
  <c r="N83" i="46" s="1"/>
  <c r="N84" i="46" s="1"/>
  <c r="N85" i="46" s="1"/>
  <c r="N86" i="46" s="1"/>
  <c r="N87" i="46" s="1"/>
  <c r="N88" i="46" s="1"/>
  <c r="N89" i="46" s="1"/>
  <c r="N90" i="46" s="1"/>
  <c r="N91" i="46" s="1"/>
  <c r="N92" i="46" s="1"/>
  <c r="N93" i="46" s="1"/>
  <c r="N94" i="46" s="1"/>
  <c r="N95" i="46" s="1"/>
  <c r="N96" i="46" s="1"/>
  <c r="N97" i="46" s="1"/>
  <c r="N98" i="46" s="1"/>
  <c r="N99" i="46" s="1"/>
  <c r="N100" i="46" s="1"/>
  <c r="N101" i="46" s="1"/>
  <c r="N102" i="46" s="1"/>
  <c r="N103" i="46" s="1"/>
  <c r="N104" i="46" s="1"/>
  <c r="N105" i="46" s="1"/>
  <c r="N106" i="46" s="1"/>
  <c r="N107" i="46" s="1"/>
  <c r="N108" i="46" s="1"/>
  <c r="N109" i="46" s="1"/>
  <c r="N110" i="46" s="1"/>
  <c r="N111" i="46" s="1"/>
  <c r="N112" i="46" s="1"/>
  <c r="N113" i="46" s="1"/>
  <c r="N114" i="46" s="1"/>
  <c r="N115" i="46" s="1"/>
  <c r="N116" i="46" s="1"/>
  <c r="N117" i="46" s="1"/>
  <c r="N118" i="46" s="1"/>
  <c r="N119" i="46" s="1"/>
  <c r="N120" i="46" s="1"/>
  <c r="N121" i="46" s="1"/>
  <c r="N122" i="46" s="1"/>
  <c r="N123" i="46" s="1"/>
  <c r="N124" i="46" s="1"/>
  <c r="N125" i="46" s="1"/>
  <c r="N126" i="46" s="1"/>
  <c r="N127" i="46" s="1"/>
  <c r="N128" i="46" s="1"/>
  <c r="N129" i="46" s="1"/>
  <c r="N130" i="46" s="1"/>
  <c r="N131" i="46" s="1"/>
  <c r="N132" i="46" s="1"/>
  <c r="N133" i="46" s="1"/>
  <c r="N134" i="46" s="1"/>
  <c r="N135" i="46" s="1"/>
  <c r="N136" i="46" s="1"/>
  <c r="N137" i="46" s="1"/>
  <c r="N138" i="46" s="1"/>
  <c r="N139" i="46" s="1"/>
  <c r="N140" i="46" s="1"/>
  <c r="N141" i="46" s="1"/>
  <c r="N142" i="46" s="1"/>
  <c r="N143" i="46" s="1"/>
  <c r="N144" i="46" s="1"/>
  <c r="N145" i="46" s="1"/>
  <c r="N146" i="46" s="1"/>
  <c r="N147" i="46" s="1"/>
  <c r="N148" i="46" s="1"/>
  <c r="N149" i="46" s="1"/>
  <c r="N150" i="46" s="1"/>
  <c r="N151" i="46" s="1"/>
  <c r="N152" i="46" s="1"/>
  <c r="N153" i="46" s="1"/>
  <c r="N154" i="46" s="1"/>
  <c r="N155" i="46" s="1"/>
  <c r="N156" i="46" s="1"/>
  <c r="N157" i="46" s="1"/>
  <c r="N158" i="46" s="1"/>
  <c r="N159" i="46" s="1"/>
  <c r="N160" i="46" s="1"/>
  <c r="N161" i="46" s="1"/>
  <c r="N162" i="46" s="1"/>
  <c r="N163" i="46" s="1"/>
  <c r="N164" i="46" s="1"/>
  <c r="N165" i="46" s="1"/>
  <c r="N166" i="46" s="1"/>
  <c r="N167" i="46" s="1"/>
  <c r="N168" i="46" s="1"/>
  <c r="N169" i="46" s="1"/>
  <c r="N170" i="46" s="1"/>
  <c r="N171" i="46" s="1"/>
  <c r="N172" i="46" s="1"/>
  <c r="N173" i="46" s="1"/>
  <c r="N174" i="46" s="1"/>
  <c r="N175" i="46" s="1"/>
  <c r="N176" i="46" s="1"/>
  <c r="N177" i="46" s="1"/>
  <c r="N178" i="46" s="1"/>
  <c r="N179" i="46" s="1"/>
  <c r="N180" i="46" s="1"/>
  <c r="N181" i="46" s="1"/>
  <c r="N182" i="46" s="1"/>
  <c r="N183" i="46" s="1"/>
  <c r="N184" i="46" s="1"/>
  <c r="N185" i="46" s="1"/>
  <c r="N186" i="46" s="1"/>
  <c r="N187" i="46" s="1"/>
  <c r="N188" i="46" s="1"/>
  <c r="N189" i="46" s="1"/>
  <c r="N190" i="46" s="1"/>
  <c r="N191" i="46" s="1"/>
  <c r="N192" i="46" s="1"/>
  <c r="N193" i="46" s="1"/>
  <c r="N194" i="46" s="1"/>
  <c r="N195" i="46" s="1"/>
  <c r="N196" i="46" s="1"/>
  <c r="N197" i="46" s="1"/>
  <c r="N198" i="46" s="1"/>
  <c r="N199" i="46" s="1"/>
  <c r="N200" i="46" s="1"/>
  <c r="N201" i="46" s="1"/>
  <c r="N202" i="46" s="1"/>
  <c r="N203" i="46" s="1"/>
  <c r="N204" i="46" s="1"/>
  <c r="N205" i="46" s="1"/>
  <c r="N206" i="46" s="1"/>
  <c r="N207" i="46" s="1"/>
  <c r="N208" i="46" s="1"/>
  <c r="N209" i="46" s="1"/>
  <c r="N210" i="46" s="1"/>
  <c r="N211" i="46" s="1"/>
  <c r="N212" i="46" s="1"/>
  <c r="N213" i="46" s="1"/>
  <c r="N214" i="46" s="1"/>
  <c r="N215" i="46" s="1"/>
  <c r="N216" i="46" s="1"/>
  <c r="N217" i="46" s="1"/>
  <c r="N218" i="46" s="1"/>
  <c r="N219" i="46" s="1"/>
  <c r="N220" i="46" s="1"/>
  <c r="N221" i="46" s="1"/>
  <c r="N222" i="46" s="1"/>
  <c r="N223" i="46" s="1"/>
  <c r="N224" i="46" s="1"/>
  <c r="N225" i="46" s="1"/>
  <c r="N226" i="46" s="1"/>
  <c r="N227" i="46" s="1"/>
  <c r="N228" i="46" s="1"/>
  <c r="N229" i="46" s="1"/>
  <c r="N230" i="46" s="1"/>
  <c r="N231" i="46" s="1"/>
  <c r="N232" i="46" s="1"/>
  <c r="N233" i="46" s="1"/>
  <c r="N234" i="46" s="1"/>
  <c r="N235" i="46" s="1"/>
  <c r="N236" i="46" s="1"/>
  <c r="N237" i="46" s="1"/>
  <c r="N238" i="46" s="1"/>
  <c r="N239" i="46" s="1"/>
  <c r="N240" i="46" s="1"/>
  <c r="N241" i="46" s="1"/>
  <c r="N242" i="46" s="1"/>
  <c r="N243" i="46" s="1"/>
  <c r="N244" i="46" s="1"/>
  <c r="N245" i="46" s="1"/>
  <c r="N246" i="46" s="1"/>
  <c r="N247" i="46" s="1"/>
  <c r="N248" i="46" s="1"/>
  <c r="N249" i="46" s="1"/>
  <c r="N250" i="46" s="1"/>
  <c r="N251" i="46" s="1"/>
  <c r="N252" i="46" s="1"/>
  <c r="N253" i="46" s="1"/>
  <c r="N254" i="46" s="1"/>
  <c r="N255" i="46" s="1"/>
  <c r="N256" i="46" s="1"/>
  <c r="N257" i="46" s="1"/>
  <c r="N258" i="46" s="1"/>
  <c r="N259" i="46" s="1"/>
  <c r="N260" i="46" s="1"/>
  <c r="N261" i="46" s="1"/>
  <c r="N262" i="46" s="1"/>
  <c r="N263" i="46" s="1"/>
  <c r="N264" i="46" s="1"/>
  <c r="N265" i="46" s="1"/>
  <c r="N266" i="46" s="1"/>
  <c r="N267" i="46" s="1"/>
  <c r="N268" i="46" s="1"/>
  <c r="N269" i="46" s="1"/>
  <c r="N270" i="46" s="1"/>
  <c r="N271" i="46" s="1"/>
  <c r="N272" i="46" s="1"/>
  <c r="N273" i="46" s="1"/>
  <c r="N274" i="46" s="1"/>
  <c r="N275" i="46" s="1"/>
  <c r="N276" i="46" s="1"/>
  <c r="N277" i="46" s="1"/>
  <c r="N278" i="46" s="1"/>
  <c r="N279" i="46" s="1"/>
  <c r="N280" i="46" s="1"/>
  <c r="N281" i="46" s="1"/>
  <c r="N282" i="46" s="1"/>
  <c r="N283" i="46" s="1"/>
  <c r="N284" i="46" s="1"/>
  <c r="N285" i="46" s="1"/>
  <c r="N286" i="46" s="1"/>
  <c r="N287" i="46" s="1"/>
  <c r="N288" i="46" s="1"/>
  <c r="N289" i="46" s="1"/>
  <c r="N290" i="46" s="1"/>
  <c r="N291" i="46" s="1"/>
  <c r="N292" i="46" s="1"/>
  <c r="N293" i="46" s="1"/>
  <c r="N294" i="46" s="1"/>
  <c r="N295" i="46" s="1"/>
  <c r="N296" i="46" s="1"/>
  <c r="N297" i="46" s="1"/>
  <c r="N298" i="46" s="1"/>
  <c r="N299" i="46" s="1"/>
  <c r="N300" i="46" s="1"/>
  <c r="N301" i="46" s="1"/>
  <c r="N302" i="46" s="1"/>
  <c r="N303" i="46" s="1"/>
  <c r="N304" i="46" s="1"/>
  <c r="N305" i="46" s="1"/>
  <c r="N306" i="46" s="1"/>
  <c r="N307" i="46" s="1"/>
  <c r="N308" i="46" s="1"/>
  <c r="N309" i="46" s="1"/>
  <c r="N310" i="46" s="1"/>
  <c r="N311" i="46" s="1"/>
  <c r="N312" i="46" s="1"/>
  <c r="N313" i="46" s="1"/>
  <c r="N314" i="46" s="1"/>
  <c r="N315" i="46" s="1"/>
  <c r="N316" i="46" s="1"/>
  <c r="N317" i="46" s="1"/>
  <c r="N318" i="46" s="1"/>
  <c r="N319" i="46" s="1"/>
  <c r="N320" i="46" s="1"/>
  <c r="N321" i="46" s="1"/>
  <c r="N322" i="46" s="1"/>
  <c r="N323" i="46" s="1"/>
  <c r="N324" i="46" s="1"/>
  <c r="N325" i="46" s="1"/>
  <c r="N326" i="46" s="1"/>
  <c r="N327" i="46" s="1"/>
  <c r="N328" i="46" s="1"/>
  <c r="N329" i="46" s="1"/>
  <c r="N330" i="46" s="1"/>
  <c r="N331" i="46" s="1"/>
  <c r="N332" i="46" s="1"/>
  <c r="N333" i="46" s="1"/>
  <c r="N334" i="46" s="1"/>
  <c r="N335" i="46" s="1"/>
  <c r="N336" i="46" s="1"/>
  <c r="N337" i="46" s="1"/>
  <c r="N338" i="46" s="1"/>
  <c r="N339" i="46" s="1"/>
  <c r="N340" i="46" s="1"/>
  <c r="N341" i="46" s="1"/>
  <c r="N342" i="46" s="1"/>
  <c r="N343" i="46" s="1"/>
  <c r="N344" i="46" s="1"/>
  <c r="N345" i="46" s="1"/>
  <c r="N346" i="46" s="1"/>
  <c r="N347" i="46" s="1"/>
  <c r="N348" i="46" s="1"/>
  <c r="N349" i="46" s="1"/>
  <c r="N350" i="46" s="1"/>
  <c r="N351" i="46" s="1"/>
  <c r="N352" i="46" s="1"/>
  <c r="N353" i="46" s="1"/>
  <c r="N354" i="46" s="1"/>
  <c r="N355" i="46" s="1"/>
  <c r="N356" i="46" s="1"/>
  <c r="N357" i="46" s="1"/>
  <c r="N358" i="46" s="1"/>
  <c r="N359" i="46" s="1"/>
  <c r="N360" i="46" s="1"/>
  <c r="N361" i="46" s="1"/>
  <c r="N362" i="46" s="1"/>
  <c r="N363" i="46" s="1"/>
  <c r="N364" i="46" s="1"/>
  <c r="N365" i="46" s="1"/>
  <c r="N366" i="46" s="1"/>
  <c r="N367" i="46" s="1"/>
  <c r="N368" i="46" s="1"/>
  <c r="N369" i="46" s="1"/>
  <c r="N370" i="46" s="1"/>
  <c r="N371" i="46" s="1"/>
  <c r="N372" i="46" s="1"/>
  <c r="N373" i="46" s="1"/>
  <c r="N374" i="46" s="1"/>
  <c r="N375" i="46" s="1"/>
  <c r="N376" i="46" s="1"/>
  <c r="N377" i="46" s="1"/>
  <c r="N378" i="46" s="1"/>
  <c r="N379" i="46" s="1"/>
  <c r="N380" i="46" s="1"/>
  <c r="N381" i="46" s="1"/>
  <c r="N382" i="46" s="1"/>
  <c r="N383" i="46" s="1"/>
  <c r="N384" i="46" s="1"/>
  <c r="N385" i="46" s="1"/>
  <c r="N386" i="46" s="1"/>
  <c r="N387" i="46" s="1"/>
  <c r="N388" i="46" s="1"/>
  <c r="N389" i="46" s="1"/>
  <c r="N390" i="46" s="1"/>
  <c r="N391" i="46" s="1"/>
  <c r="N392" i="46" s="1"/>
  <c r="N393" i="46" s="1"/>
  <c r="N394" i="46" s="1"/>
  <c r="N395" i="46" s="1"/>
  <c r="N396" i="46" s="1"/>
  <c r="N397" i="46" s="1"/>
  <c r="N398" i="46" s="1"/>
  <c r="N399" i="46" s="1"/>
  <c r="N400" i="46" s="1"/>
  <c r="N401" i="46" s="1"/>
  <c r="N402" i="46" s="1"/>
  <c r="N403" i="46" s="1"/>
  <c r="N404" i="46" s="1"/>
  <c r="N405" i="46" s="1"/>
  <c r="N406" i="46" s="1"/>
  <c r="N407" i="46" s="1"/>
  <c r="N408" i="46" s="1"/>
  <c r="N409" i="46" s="1"/>
  <c r="N410" i="46" s="1"/>
  <c r="N411" i="46" s="1"/>
  <c r="N412" i="46" s="1"/>
  <c r="N413" i="46" s="1"/>
  <c r="N414" i="46" s="1"/>
  <c r="N415" i="46" s="1"/>
  <c r="N416" i="46" s="1"/>
  <c r="N417" i="46" s="1"/>
  <c r="N418" i="46" s="1"/>
  <c r="N419" i="46" s="1"/>
  <c r="N420" i="46" s="1"/>
  <c r="N421" i="46" s="1"/>
  <c r="N422" i="46" s="1"/>
  <c r="O5" i="45"/>
  <c r="G7" i="45"/>
  <c r="P6" i="45" s="1"/>
  <c r="AF7" i="45"/>
  <c r="B10" i="45"/>
  <c r="AA10" i="45"/>
  <c r="N17" i="45"/>
  <c r="N64" i="45"/>
  <c r="N65" i="45" s="1"/>
  <c r="N66" i="45" s="1"/>
  <c r="N67" i="45" s="1"/>
  <c r="N68" i="45" s="1"/>
  <c r="N69" i="45" s="1"/>
  <c r="N70" i="45" s="1"/>
  <c r="N71" i="45" s="1"/>
  <c r="N72" i="45" s="1"/>
  <c r="N73" i="45" s="1"/>
  <c r="N74" i="45" s="1"/>
  <c r="N75" i="45" s="1"/>
  <c r="N76" i="45" s="1"/>
  <c r="N77" i="45" s="1"/>
  <c r="N78" i="45" s="1"/>
  <c r="N79" i="45" s="1"/>
  <c r="N80" i="45" s="1"/>
  <c r="N81" i="45" s="1"/>
  <c r="N82" i="45" s="1"/>
  <c r="N83" i="45" s="1"/>
  <c r="N84" i="45" s="1"/>
  <c r="N85" i="45" s="1"/>
  <c r="N86" i="45" s="1"/>
  <c r="N87" i="45" s="1"/>
  <c r="N88" i="45" s="1"/>
  <c r="N89" i="45" s="1"/>
  <c r="N90" i="45" s="1"/>
  <c r="N91" i="45" s="1"/>
  <c r="N92" i="45" s="1"/>
  <c r="N93" i="45" s="1"/>
  <c r="N94" i="45" s="1"/>
  <c r="N95" i="45" s="1"/>
  <c r="N96" i="45" s="1"/>
  <c r="N97" i="45" s="1"/>
  <c r="N98" i="45" s="1"/>
  <c r="N99" i="45" s="1"/>
  <c r="N100" i="45" s="1"/>
  <c r="N101" i="45" s="1"/>
  <c r="N102" i="45" s="1"/>
  <c r="N103" i="45" s="1"/>
  <c r="N104" i="45" s="1"/>
  <c r="N105" i="45" s="1"/>
  <c r="N106" i="45" s="1"/>
  <c r="N107" i="45" s="1"/>
  <c r="N108" i="45" s="1"/>
  <c r="N109" i="45" s="1"/>
  <c r="N110" i="45" s="1"/>
  <c r="N111" i="45" s="1"/>
  <c r="N112" i="45" s="1"/>
  <c r="N113" i="45" s="1"/>
  <c r="N114" i="45" s="1"/>
  <c r="N115" i="45" s="1"/>
  <c r="N116" i="45" s="1"/>
  <c r="N117" i="45" s="1"/>
  <c r="N118" i="45" s="1"/>
  <c r="N119" i="45" s="1"/>
  <c r="N120" i="45" s="1"/>
  <c r="N121" i="45" s="1"/>
  <c r="N122" i="45" s="1"/>
  <c r="N123" i="45" s="1"/>
  <c r="N124" i="45" s="1"/>
  <c r="N125" i="45" s="1"/>
  <c r="N126" i="45" s="1"/>
  <c r="N127" i="45" s="1"/>
  <c r="N128" i="45" s="1"/>
  <c r="N129" i="45" s="1"/>
  <c r="N130" i="45" s="1"/>
  <c r="N131" i="45" s="1"/>
  <c r="N132" i="45" s="1"/>
  <c r="N133" i="45" s="1"/>
  <c r="N134" i="45" s="1"/>
  <c r="N135" i="45" s="1"/>
  <c r="N136" i="45" s="1"/>
  <c r="N137" i="45" s="1"/>
  <c r="N138" i="45" s="1"/>
  <c r="N139" i="45" s="1"/>
  <c r="N140" i="45" s="1"/>
  <c r="N141" i="45" s="1"/>
  <c r="N142" i="45" s="1"/>
  <c r="N143" i="45" s="1"/>
  <c r="N144" i="45" s="1"/>
  <c r="N145" i="45" s="1"/>
  <c r="N146" i="45" s="1"/>
  <c r="N147" i="45" s="1"/>
  <c r="N148" i="45" s="1"/>
  <c r="N149" i="45" s="1"/>
  <c r="N150" i="45" s="1"/>
  <c r="N151" i="45" s="1"/>
  <c r="N152" i="45" s="1"/>
  <c r="N153" i="45" s="1"/>
  <c r="N154" i="45" s="1"/>
  <c r="N155" i="45" s="1"/>
  <c r="N156" i="45" s="1"/>
  <c r="N157" i="45" s="1"/>
  <c r="N158" i="45" s="1"/>
  <c r="N159" i="45" s="1"/>
  <c r="N160" i="45" s="1"/>
  <c r="N161" i="45" s="1"/>
  <c r="N162" i="45" s="1"/>
  <c r="N163" i="45" s="1"/>
  <c r="N164" i="45" s="1"/>
  <c r="N165" i="45" s="1"/>
  <c r="N166" i="45" s="1"/>
  <c r="N167" i="45" s="1"/>
  <c r="N168" i="45" s="1"/>
  <c r="N169" i="45" s="1"/>
  <c r="N170" i="45" s="1"/>
  <c r="N171" i="45" s="1"/>
  <c r="N172" i="45" s="1"/>
  <c r="N173" i="45" s="1"/>
  <c r="N174" i="45" s="1"/>
  <c r="N175" i="45" s="1"/>
  <c r="N176" i="45" s="1"/>
  <c r="N177" i="45" s="1"/>
  <c r="N178" i="45" s="1"/>
  <c r="N179" i="45" s="1"/>
  <c r="N180" i="45" s="1"/>
  <c r="N181" i="45" s="1"/>
  <c r="N182" i="45" s="1"/>
  <c r="N183" i="45" s="1"/>
  <c r="N184" i="45" s="1"/>
  <c r="N185" i="45" s="1"/>
  <c r="N186" i="45" s="1"/>
  <c r="N187" i="45" s="1"/>
  <c r="N188" i="45" s="1"/>
  <c r="N189" i="45" s="1"/>
  <c r="N190" i="45" s="1"/>
  <c r="N191" i="45" s="1"/>
  <c r="N192" i="45" s="1"/>
  <c r="N193" i="45" s="1"/>
  <c r="N194" i="45" s="1"/>
  <c r="N195" i="45" s="1"/>
  <c r="N196" i="45" s="1"/>
  <c r="N197" i="45" s="1"/>
  <c r="N198" i="45" s="1"/>
  <c r="N199" i="45" s="1"/>
  <c r="N200" i="45" s="1"/>
  <c r="N201" i="45" s="1"/>
  <c r="N202" i="45" s="1"/>
  <c r="N203" i="45" s="1"/>
  <c r="N204" i="45" s="1"/>
  <c r="N205" i="45" s="1"/>
  <c r="N206" i="45" s="1"/>
  <c r="N207" i="45" s="1"/>
  <c r="N208" i="45" s="1"/>
  <c r="N209" i="45" s="1"/>
  <c r="N210" i="45" s="1"/>
  <c r="N211" i="45" s="1"/>
  <c r="N212" i="45" s="1"/>
  <c r="N213" i="45" s="1"/>
  <c r="N214" i="45" s="1"/>
  <c r="N215" i="45" s="1"/>
  <c r="N216" i="45" s="1"/>
  <c r="N217" i="45" s="1"/>
  <c r="N218" i="45" s="1"/>
  <c r="N219" i="45" s="1"/>
  <c r="N220" i="45" s="1"/>
  <c r="N221" i="45" s="1"/>
  <c r="N222" i="45" s="1"/>
  <c r="N223" i="45" s="1"/>
  <c r="N224" i="45" s="1"/>
  <c r="N225" i="45" s="1"/>
  <c r="N226" i="45" s="1"/>
  <c r="N227" i="45" s="1"/>
  <c r="N228" i="45" s="1"/>
  <c r="N229" i="45" s="1"/>
  <c r="N230" i="45" s="1"/>
  <c r="N231" i="45" s="1"/>
  <c r="N232" i="45" s="1"/>
  <c r="N233" i="45" s="1"/>
  <c r="N234" i="45" s="1"/>
  <c r="N235" i="45" s="1"/>
  <c r="N236" i="45" s="1"/>
  <c r="N237" i="45" s="1"/>
  <c r="N238" i="45" s="1"/>
  <c r="N239" i="45" s="1"/>
  <c r="N240" i="45" s="1"/>
  <c r="N241" i="45" s="1"/>
  <c r="N242" i="45" s="1"/>
  <c r="N243" i="45" s="1"/>
  <c r="N244" i="45" s="1"/>
  <c r="N245" i="45" s="1"/>
  <c r="N246" i="45" s="1"/>
  <c r="N247" i="45" s="1"/>
  <c r="N248" i="45" s="1"/>
  <c r="N249" i="45" s="1"/>
  <c r="N250" i="45" s="1"/>
  <c r="N251" i="45" s="1"/>
  <c r="N252" i="45" s="1"/>
  <c r="N253" i="45" s="1"/>
  <c r="N254" i="45" s="1"/>
  <c r="N255" i="45" s="1"/>
  <c r="N256" i="45" s="1"/>
  <c r="N257" i="45" s="1"/>
  <c r="N258" i="45" s="1"/>
  <c r="N259" i="45" s="1"/>
  <c r="N260" i="45" s="1"/>
  <c r="N261" i="45" s="1"/>
  <c r="N262" i="45" s="1"/>
  <c r="N263" i="45" s="1"/>
  <c r="N264" i="45" s="1"/>
  <c r="N265" i="45" s="1"/>
  <c r="N266" i="45" s="1"/>
  <c r="N267" i="45" s="1"/>
  <c r="N268" i="45" s="1"/>
  <c r="N269" i="45" s="1"/>
  <c r="N270" i="45" s="1"/>
  <c r="N271" i="45" s="1"/>
  <c r="N272" i="45" s="1"/>
  <c r="N273" i="45" s="1"/>
  <c r="N274" i="45" s="1"/>
  <c r="N275" i="45" s="1"/>
  <c r="N276" i="45" s="1"/>
  <c r="N277" i="45" s="1"/>
  <c r="N278" i="45" s="1"/>
  <c r="N279" i="45" s="1"/>
  <c r="N280" i="45" s="1"/>
  <c r="N281" i="45" s="1"/>
  <c r="N282" i="45" s="1"/>
  <c r="N283" i="45" s="1"/>
  <c r="N284" i="45" s="1"/>
  <c r="N285" i="45" s="1"/>
  <c r="N286" i="45" s="1"/>
  <c r="N287" i="45" s="1"/>
  <c r="N288" i="45" s="1"/>
  <c r="N289" i="45" s="1"/>
  <c r="N290" i="45" s="1"/>
  <c r="N291" i="45" s="1"/>
  <c r="N292" i="45" s="1"/>
  <c r="N293" i="45" s="1"/>
  <c r="N294" i="45" s="1"/>
  <c r="N295" i="45" s="1"/>
  <c r="N296" i="45" s="1"/>
  <c r="N297" i="45" s="1"/>
  <c r="N298" i="45" s="1"/>
  <c r="N299" i="45" s="1"/>
  <c r="N300" i="45" s="1"/>
  <c r="N301" i="45" s="1"/>
  <c r="N302" i="45" s="1"/>
  <c r="N303" i="45" s="1"/>
  <c r="N304" i="45" s="1"/>
  <c r="N305" i="45" s="1"/>
  <c r="N306" i="45" s="1"/>
  <c r="N307" i="45" s="1"/>
  <c r="N308" i="45" s="1"/>
  <c r="N309" i="45" s="1"/>
  <c r="N310" i="45" s="1"/>
  <c r="N311" i="45" s="1"/>
  <c r="N312" i="45" s="1"/>
  <c r="N313" i="45" s="1"/>
  <c r="N314" i="45" s="1"/>
  <c r="N315" i="45" s="1"/>
  <c r="N316" i="45" s="1"/>
  <c r="N317" i="45" s="1"/>
  <c r="N318" i="45" s="1"/>
  <c r="N319" i="45" s="1"/>
  <c r="N320" i="45" s="1"/>
  <c r="N321" i="45" s="1"/>
  <c r="N322" i="45" s="1"/>
  <c r="N323" i="45" s="1"/>
  <c r="N324" i="45" s="1"/>
  <c r="N325" i="45" s="1"/>
  <c r="N326" i="45" s="1"/>
  <c r="N327" i="45" s="1"/>
  <c r="N328" i="45" s="1"/>
  <c r="N329" i="45" s="1"/>
  <c r="N330" i="45" s="1"/>
  <c r="N331" i="45" s="1"/>
  <c r="N332" i="45" s="1"/>
  <c r="N333" i="45" s="1"/>
  <c r="N334" i="45" s="1"/>
  <c r="N335" i="45" s="1"/>
  <c r="N336" i="45" s="1"/>
  <c r="N337" i="45" s="1"/>
  <c r="N338" i="45" s="1"/>
  <c r="N339" i="45" s="1"/>
  <c r="N340" i="45" s="1"/>
  <c r="N341" i="45" s="1"/>
  <c r="N342" i="45" s="1"/>
  <c r="N343" i="45" s="1"/>
  <c r="N344" i="45" s="1"/>
  <c r="N345" i="45" s="1"/>
  <c r="N346" i="45" s="1"/>
  <c r="N347" i="45" s="1"/>
  <c r="N348" i="45" s="1"/>
  <c r="N349" i="45" s="1"/>
  <c r="N350" i="45" s="1"/>
  <c r="N351" i="45" s="1"/>
  <c r="N352" i="45" s="1"/>
  <c r="N353" i="45" s="1"/>
  <c r="N354" i="45" s="1"/>
  <c r="N355" i="45" s="1"/>
  <c r="N356" i="45" s="1"/>
  <c r="N357" i="45" s="1"/>
  <c r="N358" i="45" s="1"/>
  <c r="N359" i="45" s="1"/>
  <c r="N360" i="45" s="1"/>
  <c r="N361" i="45" s="1"/>
  <c r="N362" i="45" s="1"/>
  <c r="N363" i="45" s="1"/>
  <c r="N364" i="45" s="1"/>
  <c r="N365" i="45" s="1"/>
  <c r="N366" i="45" s="1"/>
  <c r="N367" i="45" s="1"/>
  <c r="N368" i="45" s="1"/>
  <c r="N369" i="45" s="1"/>
  <c r="N370" i="45" s="1"/>
  <c r="N371" i="45" s="1"/>
  <c r="N372" i="45" s="1"/>
  <c r="N373" i="45" s="1"/>
  <c r="N374" i="45" s="1"/>
  <c r="N375" i="45" s="1"/>
  <c r="N376" i="45" s="1"/>
  <c r="N377" i="45" s="1"/>
  <c r="N378" i="45" s="1"/>
  <c r="N379" i="45" s="1"/>
  <c r="N380" i="45" s="1"/>
  <c r="N381" i="45" s="1"/>
  <c r="N382" i="45" s="1"/>
  <c r="N383" i="45" s="1"/>
  <c r="N384" i="45" s="1"/>
  <c r="N385" i="45" s="1"/>
  <c r="N386" i="45" s="1"/>
  <c r="N387" i="45" s="1"/>
  <c r="N388" i="45" s="1"/>
  <c r="N389" i="45" s="1"/>
  <c r="N390" i="45" s="1"/>
  <c r="N391" i="45" s="1"/>
  <c r="N392" i="45" s="1"/>
  <c r="N393" i="45" s="1"/>
  <c r="N394" i="45" s="1"/>
  <c r="N395" i="45" s="1"/>
  <c r="N396" i="45" s="1"/>
  <c r="N397" i="45" s="1"/>
  <c r="N398" i="45" s="1"/>
  <c r="N399" i="45" s="1"/>
  <c r="N400" i="45" s="1"/>
  <c r="N401" i="45" s="1"/>
  <c r="N402" i="45" s="1"/>
  <c r="N403" i="45" s="1"/>
  <c r="N404" i="45" s="1"/>
  <c r="N405" i="45" s="1"/>
  <c r="N406" i="45" s="1"/>
  <c r="N407" i="45" s="1"/>
  <c r="N408" i="45" s="1"/>
  <c r="N409" i="45" s="1"/>
  <c r="N410" i="45" s="1"/>
  <c r="N411" i="45" s="1"/>
  <c r="N412" i="45" s="1"/>
  <c r="N413" i="45" s="1"/>
  <c r="N414" i="45" s="1"/>
  <c r="N415" i="45" s="1"/>
  <c r="N416" i="45" s="1"/>
  <c r="N417" i="45" s="1"/>
  <c r="N418" i="45" s="1"/>
  <c r="N419" i="45" s="1"/>
  <c r="N420" i="45" s="1"/>
  <c r="N421" i="45" s="1"/>
  <c r="N422" i="45" s="1"/>
  <c r="N423" i="45" s="1"/>
  <c r="N424" i="45" s="1"/>
  <c r="N425" i="45" s="1"/>
  <c r="N426" i="45" s="1"/>
  <c r="N427" i="45" s="1"/>
  <c r="N428" i="45" s="1"/>
  <c r="N429" i="45" s="1"/>
  <c r="N430" i="45" s="1"/>
  <c r="N431" i="45" s="1"/>
  <c r="N432" i="45" s="1"/>
  <c r="N433" i="45" s="1"/>
  <c r="N434" i="45" s="1"/>
  <c r="N435" i="45" s="1"/>
  <c r="N436" i="45" s="1"/>
  <c r="N437" i="45" s="1"/>
  <c r="N438" i="45" s="1"/>
  <c r="N439" i="45" s="1"/>
  <c r="N440" i="45" s="1"/>
  <c r="N441" i="45" s="1"/>
  <c r="N442" i="45" s="1"/>
  <c r="N443" i="45" s="1"/>
  <c r="N444" i="45" s="1"/>
  <c r="N445" i="45" s="1"/>
  <c r="N446" i="45" s="1"/>
  <c r="N447" i="45" s="1"/>
  <c r="N448" i="45" s="1"/>
  <c r="N449" i="45" s="1"/>
  <c r="N450" i="45" s="1"/>
  <c r="N451" i="45" s="1"/>
  <c r="N452" i="45" s="1"/>
  <c r="N453" i="45" s="1"/>
  <c r="N454" i="45" s="1"/>
  <c r="N455" i="45" s="1"/>
  <c r="N456" i="45" s="1"/>
  <c r="N457" i="45" s="1"/>
  <c r="N458" i="45" s="1"/>
  <c r="N459" i="45" s="1"/>
  <c r="N460" i="45" s="1"/>
  <c r="N461" i="45" s="1"/>
  <c r="N462" i="45" s="1"/>
  <c r="N463" i="45" s="1"/>
  <c r="N464" i="45" s="1"/>
  <c r="N465" i="45" s="1"/>
  <c r="N466" i="45" s="1"/>
  <c r="N467" i="45" s="1"/>
  <c r="N468" i="45" s="1"/>
  <c r="N469" i="45" s="1"/>
  <c r="N470" i="45" s="1"/>
  <c r="O5" i="44"/>
  <c r="G7" i="44"/>
  <c r="P6" i="44" s="1"/>
  <c r="O8" i="44" s="1"/>
  <c r="AF7" i="44"/>
  <c r="B10" i="44"/>
  <c r="AA10" i="44"/>
  <c r="N17" i="44"/>
  <c r="N18" i="44" s="1"/>
  <c r="N64" i="44"/>
  <c r="N65" i="44" s="1"/>
  <c r="N66" i="44" s="1"/>
  <c r="N67" i="44" s="1"/>
  <c r="N68" i="44" s="1"/>
  <c r="N69" i="44" s="1"/>
  <c r="N70" i="44" s="1"/>
  <c r="N71" i="44" s="1"/>
  <c r="N72" i="44" s="1"/>
  <c r="N73" i="44" s="1"/>
  <c r="N74" i="44" s="1"/>
  <c r="N75" i="44" s="1"/>
  <c r="N76" i="44" s="1"/>
  <c r="N77" i="44" s="1"/>
  <c r="N78" i="44" s="1"/>
  <c r="N79" i="44" s="1"/>
  <c r="N80" i="44" s="1"/>
  <c r="N81" i="44" s="1"/>
  <c r="N82" i="44" s="1"/>
  <c r="N83" i="44" s="1"/>
  <c r="N84" i="44" s="1"/>
  <c r="N85" i="44" s="1"/>
  <c r="N86" i="44" s="1"/>
  <c r="N87" i="44" s="1"/>
  <c r="N88" i="44" s="1"/>
  <c r="N89" i="44" s="1"/>
  <c r="N90" i="44" s="1"/>
  <c r="N91" i="44" s="1"/>
  <c r="N92" i="44" s="1"/>
  <c r="N93" i="44" s="1"/>
  <c r="N94" i="44" s="1"/>
  <c r="N95" i="44" s="1"/>
  <c r="N96" i="44" s="1"/>
  <c r="N97" i="44" s="1"/>
  <c r="N98" i="44" s="1"/>
  <c r="N99" i="44" s="1"/>
  <c r="N100" i="44" s="1"/>
  <c r="N101" i="44" s="1"/>
  <c r="N102" i="44" s="1"/>
  <c r="N103" i="44" s="1"/>
  <c r="N104" i="44" s="1"/>
  <c r="N105" i="44" s="1"/>
  <c r="N106" i="44" s="1"/>
  <c r="N107" i="44" s="1"/>
  <c r="N108" i="44" s="1"/>
  <c r="N109" i="44" s="1"/>
  <c r="N110" i="44" s="1"/>
  <c r="N111" i="44" s="1"/>
  <c r="N112" i="44" s="1"/>
  <c r="N113" i="44" s="1"/>
  <c r="N114" i="44" s="1"/>
  <c r="N115" i="44" s="1"/>
  <c r="N116" i="44" s="1"/>
  <c r="N117" i="44" s="1"/>
  <c r="N118" i="44" s="1"/>
  <c r="N119" i="44" s="1"/>
  <c r="N120" i="44" s="1"/>
  <c r="N121" i="44" s="1"/>
  <c r="N122" i="44" s="1"/>
  <c r="N123" i="44" s="1"/>
  <c r="N124" i="44" s="1"/>
  <c r="N125" i="44" s="1"/>
  <c r="N126" i="44" s="1"/>
  <c r="N127" i="44" s="1"/>
  <c r="N128" i="44" s="1"/>
  <c r="N129" i="44" s="1"/>
  <c r="N130" i="44" s="1"/>
  <c r="N131" i="44" s="1"/>
  <c r="N132" i="44" s="1"/>
  <c r="N133" i="44" s="1"/>
  <c r="N134" i="44" s="1"/>
  <c r="N135" i="44" s="1"/>
  <c r="N136" i="44" s="1"/>
  <c r="N137" i="44" s="1"/>
  <c r="N138" i="44" s="1"/>
  <c r="N139" i="44" s="1"/>
  <c r="N140" i="44" s="1"/>
  <c r="N141" i="44" s="1"/>
  <c r="N142" i="44" s="1"/>
  <c r="N143" i="44" s="1"/>
  <c r="N144" i="44" s="1"/>
  <c r="N145" i="44" s="1"/>
  <c r="N146" i="44" s="1"/>
  <c r="N147" i="44" s="1"/>
  <c r="N148" i="44" s="1"/>
  <c r="N149" i="44" s="1"/>
  <c r="N150" i="44" s="1"/>
  <c r="N151" i="44" s="1"/>
  <c r="N152" i="44" s="1"/>
  <c r="N153" i="44" s="1"/>
  <c r="N154" i="44" s="1"/>
  <c r="N155" i="44" s="1"/>
  <c r="N156" i="44" s="1"/>
  <c r="N157" i="44" s="1"/>
  <c r="N158" i="44" s="1"/>
  <c r="N159" i="44" s="1"/>
  <c r="N160" i="44" s="1"/>
  <c r="N161" i="44" s="1"/>
  <c r="N162" i="44" s="1"/>
  <c r="N163" i="44" s="1"/>
  <c r="N164" i="44" s="1"/>
  <c r="N165" i="44" s="1"/>
  <c r="N166" i="44" s="1"/>
  <c r="N167" i="44" s="1"/>
  <c r="N168" i="44" s="1"/>
  <c r="N169" i="44" s="1"/>
  <c r="N170" i="44" s="1"/>
  <c r="N171" i="44" s="1"/>
  <c r="N172" i="44" s="1"/>
  <c r="N173" i="44" s="1"/>
  <c r="N174" i="44" s="1"/>
  <c r="N175" i="44" s="1"/>
  <c r="N176" i="44" s="1"/>
  <c r="N177" i="44" s="1"/>
  <c r="N178" i="44" s="1"/>
  <c r="N179" i="44" s="1"/>
  <c r="N180" i="44" s="1"/>
  <c r="N181" i="44" s="1"/>
  <c r="N182" i="44" s="1"/>
  <c r="N183" i="44" s="1"/>
  <c r="N184" i="44" s="1"/>
  <c r="N185" i="44" s="1"/>
  <c r="N186" i="44" s="1"/>
  <c r="N187" i="44" s="1"/>
  <c r="N188" i="44" s="1"/>
  <c r="N189" i="44" s="1"/>
  <c r="N190" i="44" s="1"/>
  <c r="N191" i="44" s="1"/>
  <c r="N192" i="44" s="1"/>
  <c r="N193" i="44" s="1"/>
  <c r="N194" i="44" s="1"/>
  <c r="N195" i="44" s="1"/>
  <c r="N196" i="44" s="1"/>
  <c r="N197" i="44" s="1"/>
  <c r="N198" i="44" s="1"/>
  <c r="N199" i="44" s="1"/>
  <c r="N200" i="44" s="1"/>
  <c r="N201" i="44" s="1"/>
  <c r="N202" i="44" s="1"/>
  <c r="N203" i="44" s="1"/>
  <c r="N204" i="44" s="1"/>
  <c r="N205" i="44" s="1"/>
  <c r="N206" i="44" s="1"/>
  <c r="N207" i="44" s="1"/>
  <c r="N208" i="44" s="1"/>
  <c r="N209" i="44" s="1"/>
  <c r="N210" i="44" s="1"/>
  <c r="N211" i="44" s="1"/>
  <c r="N212" i="44" s="1"/>
  <c r="N213" i="44" s="1"/>
  <c r="N214" i="44" s="1"/>
  <c r="N215" i="44" s="1"/>
  <c r="N216" i="44" s="1"/>
  <c r="N217" i="44" s="1"/>
  <c r="N218" i="44" s="1"/>
  <c r="N219" i="44" s="1"/>
  <c r="N220" i="44" s="1"/>
  <c r="N221" i="44" s="1"/>
  <c r="N222" i="44" s="1"/>
  <c r="N223" i="44" s="1"/>
  <c r="N224" i="44" s="1"/>
  <c r="N225" i="44" s="1"/>
  <c r="N226" i="44" s="1"/>
  <c r="N227" i="44" s="1"/>
  <c r="N228" i="44" s="1"/>
  <c r="N229" i="44" s="1"/>
  <c r="N230" i="44" s="1"/>
  <c r="N231" i="44" s="1"/>
  <c r="N232" i="44" s="1"/>
  <c r="N233" i="44" s="1"/>
  <c r="N234" i="44" s="1"/>
  <c r="N235" i="44" s="1"/>
  <c r="N236" i="44" s="1"/>
  <c r="N237" i="44" s="1"/>
  <c r="N238" i="44" s="1"/>
  <c r="N239" i="44" s="1"/>
  <c r="N240" i="44" s="1"/>
  <c r="N241" i="44" s="1"/>
  <c r="N242" i="44" s="1"/>
  <c r="N243" i="44" s="1"/>
  <c r="N244" i="44" s="1"/>
  <c r="N245" i="44" s="1"/>
  <c r="N246" i="44" s="1"/>
  <c r="N247" i="44" s="1"/>
  <c r="N248" i="44" s="1"/>
  <c r="N249" i="44" s="1"/>
  <c r="N250" i="44" s="1"/>
  <c r="N251" i="44" s="1"/>
  <c r="N252" i="44" s="1"/>
  <c r="N253" i="44" s="1"/>
  <c r="N254" i="44" s="1"/>
  <c r="N255" i="44" s="1"/>
  <c r="N256" i="44" s="1"/>
  <c r="N257" i="44" s="1"/>
  <c r="N258" i="44" s="1"/>
  <c r="N259" i="44" s="1"/>
  <c r="N260" i="44" s="1"/>
  <c r="N261" i="44" s="1"/>
  <c r="N262" i="44" s="1"/>
  <c r="N263" i="44" s="1"/>
  <c r="N264" i="44" s="1"/>
  <c r="N265" i="44" s="1"/>
  <c r="N266" i="44" s="1"/>
  <c r="N267" i="44" s="1"/>
  <c r="N268" i="44" s="1"/>
  <c r="N269" i="44" s="1"/>
  <c r="N270" i="44" s="1"/>
  <c r="N271" i="44" s="1"/>
  <c r="N272" i="44" s="1"/>
  <c r="N273" i="44" s="1"/>
  <c r="N274" i="44" s="1"/>
  <c r="N275" i="44" s="1"/>
  <c r="N276" i="44" s="1"/>
  <c r="N277" i="44" s="1"/>
  <c r="N278" i="44" s="1"/>
  <c r="N279" i="44" s="1"/>
  <c r="N280" i="44" s="1"/>
  <c r="N281" i="44" s="1"/>
  <c r="N282" i="44" s="1"/>
  <c r="N283" i="44" s="1"/>
  <c r="N284" i="44" s="1"/>
  <c r="N285" i="44" s="1"/>
  <c r="N286" i="44" s="1"/>
  <c r="N287" i="44" s="1"/>
  <c r="N288" i="44" s="1"/>
  <c r="N289" i="44" s="1"/>
  <c r="N290" i="44" s="1"/>
  <c r="N291" i="44" s="1"/>
  <c r="N292" i="44" s="1"/>
  <c r="N293" i="44" s="1"/>
  <c r="N294" i="44" s="1"/>
  <c r="N295" i="44" s="1"/>
  <c r="N296" i="44" s="1"/>
  <c r="N297" i="44" s="1"/>
  <c r="N298" i="44" s="1"/>
  <c r="N299" i="44" s="1"/>
  <c r="N300" i="44" s="1"/>
  <c r="N301" i="44" s="1"/>
  <c r="N302" i="44" s="1"/>
  <c r="N303" i="44" s="1"/>
  <c r="N304" i="44" s="1"/>
  <c r="N305" i="44" s="1"/>
  <c r="N306" i="44" s="1"/>
  <c r="N307" i="44" s="1"/>
  <c r="N308" i="44" s="1"/>
  <c r="N309" i="44" s="1"/>
  <c r="N310" i="44" s="1"/>
  <c r="N311" i="44" s="1"/>
  <c r="N312" i="44" s="1"/>
  <c r="N313" i="44" s="1"/>
  <c r="N314" i="44" s="1"/>
  <c r="N315" i="44" s="1"/>
  <c r="N316" i="44" s="1"/>
  <c r="N317" i="44" s="1"/>
  <c r="N318" i="44" s="1"/>
  <c r="N319" i="44" s="1"/>
  <c r="N320" i="44" s="1"/>
  <c r="N321" i="44" s="1"/>
  <c r="N322" i="44" s="1"/>
  <c r="N323" i="44" s="1"/>
  <c r="N324" i="44" s="1"/>
  <c r="N325" i="44" s="1"/>
  <c r="N326" i="44" s="1"/>
  <c r="N327" i="44" s="1"/>
  <c r="N328" i="44" s="1"/>
  <c r="N329" i="44" s="1"/>
  <c r="N330" i="44" s="1"/>
  <c r="N331" i="44" s="1"/>
  <c r="N332" i="44" s="1"/>
  <c r="N333" i="44" s="1"/>
  <c r="N334" i="44" s="1"/>
  <c r="N335" i="44" s="1"/>
  <c r="N336" i="44" s="1"/>
  <c r="N337" i="44" s="1"/>
  <c r="N338" i="44" s="1"/>
  <c r="N339" i="44" s="1"/>
  <c r="N340" i="44" s="1"/>
  <c r="N341" i="44" s="1"/>
  <c r="N342" i="44" s="1"/>
  <c r="N343" i="44" s="1"/>
  <c r="N344" i="44" s="1"/>
  <c r="N345" i="44" s="1"/>
  <c r="N346" i="44" s="1"/>
  <c r="N347" i="44" s="1"/>
  <c r="N348" i="44" s="1"/>
  <c r="N349" i="44" s="1"/>
  <c r="N350" i="44" s="1"/>
  <c r="N351" i="44" s="1"/>
  <c r="N352" i="44" s="1"/>
  <c r="N353" i="44" s="1"/>
  <c r="N354" i="44" s="1"/>
  <c r="N355" i="44" s="1"/>
  <c r="N356" i="44" s="1"/>
  <c r="N357" i="44" s="1"/>
  <c r="N358" i="44" s="1"/>
  <c r="N359" i="44" s="1"/>
  <c r="N360" i="44" s="1"/>
  <c r="N361" i="44" s="1"/>
  <c r="N362" i="44" s="1"/>
  <c r="N363" i="44" s="1"/>
  <c r="N364" i="44" s="1"/>
  <c r="N365" i="44" s="1"/>
  <c r="N366" i="44" s="1"/>
  <c r="N367" i="44" s="1"/>
  <c r="N368" i="44" s="1"/>
  <c r="N369" i="44" s="1"/>
  <c r="N370" i="44" s="1"/>
  <c r="N371" i="44" s="1"/>
  <c r="N372" i="44" s="1"/>
  <c r="N373" i="44" s="1"/>
  <c r="N374" i="44" s="1"/>
  <c r="N375" i="44" s="1"/>
  <c r="N376" i="44" s="1"/>
  <c r="N377" i="44" s="1"/>
  <c r="N378" i="44" s="1"/>
  <c r="N379" i="44" s="1"/>
  <c r="N380" i="44" s="1"/>
  <c r="N381" i="44" s="1"/>
  <c r="N382" i="44" s="1"/>
  <c r="N383" i="44" s="1"/>
  <c r="N384" i="44" s="1"/>
  <c r="N385" i="44" s="1"/>
  <c r="N386" i="44" s="1"/>
  <c r="N387" i="44" s="1"/>
  <c r="N388" i="44" s="1"/>
  <c r="N389" i="44" s="1"/>
  <c r="N390" i="44" s="1"/>
  <c r="N391" i="44" s="1"/>
  <c r="N392" i="44" s="1"/>
  <c r="N393" i="44" s="1"/>
  <c r="N394" i="44" s="1"/>
  <c r="N395" i="44" s="1"/>
  <c r="N396" i="44" s="1"/>
  <c r="N397" i="44" s="1"/>
  <c r="N398" i="44" s="1"/>
  <c r="N399" i="44" s="1"/>
  <c r="N400" i="44" s="1"/>
  <c r="N401" i="44" s="1"/>
  <c r="N402" i="44" s="1"/>
  <c r="N403" i="44" s="1"/>
  <c r="N404" i="44" s="1"/>
  <c r="N405" i="44" s="1"/>
  <c r="N406" i="44" s="1"/>
  <c r="N407" i="44" s="1"/>
  <c r="N408" i="44" s="1"/>
  <c r="N409" i="44" s="1"/>
  <c r="N410" i="44" s="1"/>
  <c r="N411" i="44" s="1"/>
  <c r="N412" i="44" s="1"/>
  <c r="N413" i="44" s="1"/>
  <c r="N414" i="44" s="1"/>
  <c r="N415" i="44" s="1"/>
  <c r="N416" i="44" s="1"/>
  <c r="N417" i="44" s="1"/>
  <c r="N418" i="44" s="1"/>
  <c r="N419" i="44" s="1"/>
  <c r="N420" i="44" s="1"/>
  <c r="N421" i="44" s="1"/>
  <c r="N422" i="44" s="1"/>
  <c r="N423" i="44" s="1"/>
  <c r="N424" i="44" s="1"/>
  <c r="N425" i="44" s="1"/>
  <c r="N426" i="44" s="1"/>
  <c r="N427" i="44" s="1"/>
  <c r="N428" i="44" s="1"/>
  <c r="N429" i="44" s="1"/>
  <c r="N430" i="44" s="1"/>
  <c r="N431" i="44" s="1"/>
  <c r="N432" i="44" s="1"/>
  <c r="N433" i="44" s="1"/>
  <c r="N434" i="44" s="1"/>
  <c r="N435" i="44" s="1"/>
  <c r="N436" i="44" s="1"/>
  <c r="N437" i="44" s="1"/>
  <c r="N438" i="44" s="1"/>
  <c r="N439" i="44" s="1"/>
  <c r="N440" i="44" s="1"/>
  <c r="N441" i="44" s="1"/>
  <c r="N442" i="44" s="1"/>
  <c r="N443" i="44" s="1"/>
  <c r="N444" i="44" s="1"/>
  <c r="N445" i="44" s="1"/>
  <c r="N446" i="44" s="1"/>
  <c r="N447" i="44" s="1"/>
  <c r="N448" i="44" s="1"/>
  <c r="N449" i="44" s="1"/>
  <c r="N450" i="44" s="1"/>
  <c r="N451" i="44" s="1"/>
  <c r="N452" i="44" s="1"/>
  <c r="N453" i="44" s="1"/>
  <c r="N454" i="44" s="1"/>
  <c r="N455" i="44" s="1"/>
  <c r="N456" i="44" s="1"/>
  <c r="N457" i="44" s="1"/>
  <c r="N458" i="44" s="1"/>
  <c r="O5" i="43"/>
  <c r="G7" i="43"/>
  <c r="P7" i="43"/>
  <c r="AF7" i="43"/>
  <c r="B10" i="43"/>
  <c r="J10" i="43"/>
  <c r="AA10" i="43"/>
  <c r="AD10" i="43"/>
  <c r="N17" i="43"/>
  <c r="N60" i="43"/>
  <c r="N61" i="43" s="1"/>
  <c r="N62" i="43" s="1"/>
  <c r="N63" i="43" s="1"/>
  <c r="N64" i="43" s="1"/>
  <c r="N65" i="43" s="1"/>
  <c r="N66" i="43" s="1"/>
  <c r="N67" i="43" s="1"/>
  <c r="N68" i="43" s="1"/>
  <c r="N69" i="43" s="1"/>
  <c r="N70" i="43" s="1"/>
  <c r="N71" i="43" s="1"/>
  <c r="N72" i="43" s="1"/>
  <c r="N73" i="43" s="1"/>
  <c r="N74" i="43" s="1"/>
  <c r="N75" i="43" s="1"/>
  <c r="N76" i="43" s="1"/>
  <c r="O5" i="42"/>
  <c r="G7" i="42"/>
  <c r="P6" i="42" s="1"/>
  <c r="P7" i="42"/>
  <c r="AF7" i="42"/>
  <c r="B10" i="42"/>
  <c r="J10" i="42"/>
  <c r="AA10" i="42"/>
  <c r="AC10" i="42"/>
  <c r="N17" i="42"/>
  <c r="N18" i="42"/>
  <c r="N19" i="42" s="1"/>
  <c r="N20" i="42" s="1"/>
  <c r="N64" i="42"/>
  <c r="N65" i="42"/>
  <c r="N66" i="42" s="1"/>
  <c r="N67" i="42" s="1"/>
  <c r="N68" i="42" s="1"/>
  <c r="O5" i="41"/>
  <c r="G7" i="41"/>
  <c r="P6" i="41" s="1"/>
  <c r="AF7" i="41"/>
  <c r="B10" i="41"/>
  <c r="AA10" i="41"/>
  <c r="N17" i="41"/>
  <c r="N64" i="41"/>
  <c r="N65" i="41" s="1"/>
  <c r="N66" i="41" s="1"/>
  <c r="N67" i="41" s="1"/>
  <c r="N68" i="41" s="1"/>
  <c r="N69" i="41" s="1"/>
  <c r="N70" i="41" s="1"/>
  <c r="N71" i="41" s="1"/>
  <c r="N72" i="41" s="1"/>
  <c r="N73" i="41" s="1"/>
  <c r="N74" i="41" s="1"/>
  <c r="N75" i="41" s="1"/>
  <c r="N76" i="41" s="1"/>
  <c r="N77" i="41" s="1"/>
  <c r="N78" i="41" s="1"/>
  <c r="N79" i="41" s="1"/>
  <c r="N80" i="41" s="1"/>
  <c r="N81" i="41" s="1"/>
  <c r="N82" i="41" s="1"/>
  <c r="N83" i="41" s="1"/>
  <c r="N84" i="41" s="1"/>
  <c r="N85" i="41" s="1"/>
  <c r="N86" i="41" s="1"/>
  <c r="N87" i="41" s="1"/>
  <c r="N88" i="41" s="1"/>
  <c r="N89" i="41" s="1"/>
  <c r="N90" i="41" s="1"/>
  <c r="N91" i="41" s="1"/>
  <c r="N92" i="41" s="1"/>
  <c r="N93" i="41" s="1"/>
  <c r="N94" i="41" s="1"/>
  <c r="N95" i="41" s="1"/>
  <c r="N96" i="41" s="1"/>
  <c r="N97" i="41" s="1"/>
  <c r="N98" i="41" s="1"/>
  <c r="N99" i="41" s="1"/>
  <c r="N100" i="41" s="1"/>
  <c r="N101" i="41" s="1"/>
  <c r="N102" i="41" s="1"/>
  <c r="N103" i="41" s="1"/>
  <c r="N104" i="41" s="1"/>
  <c r="N105" i="41" s="1"/>
  <c r="N106" i="41" s="1"/>
  <c r="N107" i="41" s="1"/>
  <c r="N108" i="41" s="1"/>
  <c r="N109" i="41" s="1"/>
  <c r="N110" i="41" s="1"/>
  <c r="N111" i="41" s="1"/>
  <c r="N112" i="41" s="1"/>
  <c r="N113" i="41" s="1"/>
  <c r="N114" i="41" s="1"/>
  <c r="N115" i="41" s="1"/>
  <c r="N116" i="41" s="1"/>
  <c r="N117" i="41" s="1"/>
  <c r="N118" i="41" s="1"/>
  <c r="N119" i="41" s="1"/>
  <c r="N120" i="41" s="1"/>
  <c r="N121" i="41" s="1"/>
  <c r="N122" i="41" s="1"/>
  <c r="N123" i="41" s="1"/>
  <c r="N124" i="41" s="1"/>
  <c r="N125" i="41" s="1"/>
  <c r="N126" i="41" s="1"/>
  <c r="N127" i="41" s="1"/>
  <c r="N128" i="41" s="1"/>
  <c r="N129" i="41" s="1"/>
  <c r="N130" i="41" s="1"/>
  <c r="N131" i="41" s="1"/>
  <c r="N132" i="41" s="1"/>
  <c r="N133" i="41" s="1"/>
  <c r="N134" i="41" s="1"/>
  <c r="N135" i="41" s="1"/>
  <c r="N136" i="41" s="1"/>
  <c r="N137" i="41" s="1"/>
  <c r="N138" i="41" s="1"/>
  <c r="N139" i="41" s="1"/>
  <c r="N140" i="41" s="1"/>
  <c r="N141" i="41" s="1"/>
  <c r="N142" i="41" s="1"/>
  <c r="N143" i="41" s="1"/>
  <c r="N144" i="41" s="1"/>
  <c r="N145" i="41" s="1"/>
  <c r="N146" i="41" s="1"/>
  <c r="N147" i="41" s="1"/>
  <c r="N148" i="41" s="1"/>
  <c r="N149" i="41" s="1"/>
  <c r="N150" i="41" s="1"/>
  <c r="N151" i="41" s="1"/>
  <c r="N152" i="41" s="1"/>
  <c r="N153" i="41" s="1"/>
  <c r="N154" i="41" s="1"/>
  <c r="N155" i="41" s="1"/>
  <c r="N156" i="41" s="1"/>
  <c r="N157" i="41" s="1"/>
  <c r="N158" i="41" s="1"/>
  <c r="N159" i="41" s="1"/>
  <c r="N160" i="41" s="1"/>
  <c r="N161" i="41" s="1"/>
  <c r="N162" i="41" s="1"/>
  <c r="N163" i="41" s="1"/>
  <c r="N164" i="41" s="1"/>
  <c r="N165" i="41" s="1"/>
  <c r="N166" i="41" s="1"/>
  <c r="N167" i="41" s="1"/>
  <c r="N168" i="41" s="1"/>
  <c r="N169" i="41" s="1"/>
  <c r="N170" i="41" s="1"/>
  <c r="N171" i="41" s="1"/>
  <c r="N172" i="41" s="1"/>
  <c r="N173" i="41" s="1"/>
  <c r="N174" i="41" s="1"/>
  <c r="N175" i="41" s="1"/>
  <c r="N176" i="41" s="1"/>
  <c r="N177" i="41" s="1"/>
  <c r="N178" i="41" s="1"/>
  <c r="N179" i="41" s="1"/>
  <c r="N180" i="41" s="1"/>
  <c r="N181" i="41" s="1"/>
  <c r="N182" i="41" s="1"/>
  <c r="N183" i="41" s="1"/>
  <c r="N184" i="41" s="1"/>
  <c r="N185" i="41" s="1"/>
  <c r="N186" i="41" s="1"/>
  <c r="N187" i="41" s="1"/>
  <c r="N188" i="41" s="1"/>
  <c r="N189" i="41" s="1"/>
  <c r="N190" i="41" s="1"/>
  <c r="N191" i="41" s="1"/>
  <c r="N192" i="41" s="1"/>
  <c r="N193" i="41" s="1"/>
  <c r="N194" i="41" s="1"/>
  <c r="N195" i="41" s="1"/>
  <c r="N196" i="41" s="1"/>
  <c r="N197" i="41" s="1"/>
  <c r="N198" i="41" s="1"/>
  <c r="N199" i="41" s="1"/>
  <c r="N200" i="41" s="1"/>
  <c r="N201" i="41" s="1"/>
  <c r="N202" i="41" s="1"/>
  <c r="N203" i="41" s="1"/>
  <c r="N204" i="41" s="1"/>
  <c r="N205" i="41" s="1"/>
  <c r="N206" i="41" s="1"/>
  <c r="N207" i="41" s="1"/>
  <c r="N208" i="41" s="1"/>
  <c r="N209" i="41" s="1"/>
  <c r="N210" i="41" s="1"/>
  <c r="N211" i="41" s="1"/>
  <c r="N212" i="41" s="1"/>
  <c r="N213" i="41" s="1"/>
  <c r="N214" i="41" s="1"/>
  <c r="N215" i="41" s="1"/>
  <c r="N216" i="41" s="1"/>
  <c r="N217" i="41" s="1"/>
  <c r="N218" i="41" s="1"/>
  <c r="N219" i="41" s="1"/>
  <c r="N220" i="41" s="1"/>
  <c r="N221" i="41" s="1"/>
  <c r="N222" i="41" s="1"/>
  <c r="N223" i="41" s="1"/>
  <c r="N224" i="41" s="1"/>
  <c r="N225" i="41" s="1"/>
  <c r="N226" i="41" s="1"/>
  <c r="N227" i="41" s="1"/>
  <c r="N228" i="41" s="1"/>
  <c r="N229" i="41" s="1"/>
  <c r="N230" i="41" s="1"/>
  <c r="N231" i="41" s="1"/>
  <c r="N232" i="41" s="1"/>
  <c r="N233" i="41" s="1"/>
  <c r="N234" i="41" s="1"/>
  <c r="N235" i="41" s="1"/>
  <c r="N236" i="41" s="1"/>
  <c r="N237" i="41" s="1"/>
  <c r="N238" i="41" s="1"/>
  <c r="N239" i="41" s="1"/>
  <c r="N240" i="41" s="1"/>
  <c r="N241" i="41" s="1"/>
  <c r="N242" i="41" s="1"/>
  <c r="N243" i="41" s="1"/>
  <c r="N244" i="41" s="1"/>
  <c r="N245" i="41" s="1"/>
  <c r="N246" i="41" s="1"/>
  <c r="N247" i="41" s="1"/>
  <c r="N248" i="41" s="1"/>
  <c r="N249" i="41" s="1"/>
  <c r="N250" i="41" s="1"/>
  <c r="N251" i="41" s="1"/>
  <c r="N252" i="41" s="1"/>
  <c r="N253" i="41" s="1"/>
  <c r="N254" i="41" s="1"/>
  <c r="N255" i="41" s="1"/>
  <c r="N256" i="41" s="1"/>
  <c r="N257" i="41" s="1"/>
  <c r="N258" i="41" s="1"/>
  <c r="N259" i="41" s="1"/>
  <c r="N260" i="41" s="1"/>
  <c r="N261" i="41" s="1"/>
  <c r="N262" i="41" s="1"/>
  <c r="N263" i="41" s="1"/>
  <c r="N264" i="41" s="1"/>
  <c r="N265" i="41" s="1"/>
  <c r="N266" i="41" s="1"/>
  <c r="N267" i="41" s="1"/>
  <c r="N268" i="41" s="1"/>
  <c r="N269" i="41" s="1"/>
  <c r="N270" i="41" s="1"/>
  <c r="N271" i="41" s="1"/>
  <c r="N272" i="41" s="1"/>
  <c r="N273" i="41" s="1"/>
  <c r="N274" i="41" s="1"/>
  <c r="N275" i="41" s="1"/>
  <c r="N276" i="41" s="1"/>
  <c r="N277" i="41" s="1"/>
  <c r="N278" i="41" s="1"/>
  <c r="N279" i="41" s="1"/>
  <c r="N280" i="41" s="1"/>
  <c r="N281" i="41" s="1"/>
  <c r="N282" i="41" s="1"/>
  <c r="N283" i="41" s="1"/>
  <c r="N284" i="41" s="1"/>
  <c r="N285" i="41" s="1"/>
  <c r="N286" i="41" s="1"/>
  <c r="N287" i="41" s="1"/>
  <c r="N288" i="41" s="1"/>
  <c r="N289" i="41" s="1"/>
  <c r="N290" i="41" s="1"/>
  <c r="N291" i="41" s="1"/>
  <c r="N292" i="41" s="1"/>
  <c r="N293" i="41" s="1"/>
  <c r="N294" i="41" s="1"/>
  <c r="N295" i="41" s="1"/>
  <c r="N296" i="41" s="1"/>
  <c r="N297" i="41" s="1"/>
  <c r="N298" i="41" s="1"/>
  <c r="N299" i="41" s="1"/>
  <c r="N300" i="41" s="1"/>
  <c r="N301" i="41" s="1"/>
  <c r="N302" i="41" s="1"/>
  <c r="N303" i="41" s="1"/>
  <c r="N304" i="41" s="1"/>
  <c r="N305" i="41" s="1"/>
  <c r="N306" i="41" s="1"/>
  <c r="N307" i="41" s="1"/>
  <c r="N308" i="41" s="1"/>
  <c r="N309" i="41" s="1"/>
  <c r="N310" i="41" s="1"/>
  <c r="N311" i="41" s="1"/>
  <c r="N312" i="41" s="1"/>
  <c r="N313" i="41" s="1"/>
  <c r="N314" i="41" s="1"/>
  <c r="N315" i="41" s="1"/>
  <c r="N316" i="41" s="1"/>
  <c r="N317" i="41" s="1"/>
  <c r="N318" i="41" s="1"/>
  <c r="N319" i="41" s="1"/>
  <c r="N320" i="41" s="1"/>
  <c r="N321" i="41" s="1"/>
  <c r="N322" i="41" s="1"/>
  <c r="N323" i="41" s="1"/>
  <c r="N324" i="41" s="1"/>
  <c r="N325" i="41" s="1"/>
  <c r="N326" i="41" s="1"/>
  <c r="N327" i="41" s="1"/>
  <c r="N328" i="41" s="1"/>
  <c r="N329" i="41" s="1"/>
  <c r="N330" i="41" s="1"/>
  <c r="N331" i="41" s="1"/>
  <c r="N332" i="41" s="1"/>
  <c r="N333" i="41" s="1"/>
  <c r="N334" i="41" s="1"/>
  <c r="N335" i="41" s="1"/>
  <c r="N336" i="41" s="1"/>
  <c r="N337" i="41" s="1"/>
  <c r="N338" i="41" s="1"/>
  <c r="N339" i="41" s="1"/>
  <c r="N340" i="41" s="1"/>
  <c r="N341" i="41" s="1"/>
  <c r="N342" i="41" s="1"/>
  <c r="N343" i="41" s="1"/>
  <c r="N344" i="41" s="1"/>
  <c r="N345" i="41" s="1"/>
  <c r="N346" i="41" s="1"/>
  <c r="N347" i="41" s="1"/>
  <c r="N348" i="41" s="1"/>
  <c r="N349" i="41" s="1"/>
  <c r="N350" i="41" s="1"/>
  <c r="N351" i="41" s="1"/>
  <c r="N352" i="41" s="1"/>
  <c r="N353" i="41" s="1"/>
  <c r="N354" i="41" s="1"/>
  <c r="N355" i="41" s="1"/>
  <c r="N356" i="41" s="1"/>
  <c r="N357" i="41" s="1"/>
  <c r="N358" i="41" s="1"/>
  <c r="N359" i="41" s="1"/>
  <c r="N360" i="41" s="1"/>
  <c r="N361" i="41" s="1"/>
  <c r="N362" i="41" s="1"/>
  <c r="N363" i="41" s="1"/>
  <c r="N364" i="41" s="1"/>
  <c r="N365" i="41" s="1"/>
  <c r="N366" i="41" s="1"/>
  <c r="N367" i="41" s="1"/>
  <c r="N368" i="41" s="1"/>
  <c r="N369" i="41" s="1"/>
  <c r="N370" i="41" s="1"/>
  <c r="N371" i="41" s="1"/>
  <c r="N372" i="41" s="1"/>
  <c r="N373" i="41" s="1"/>
  <c r="N374" i="41" s="1"/>
  <c r="N375" i="41" s="1"/>
  <c r="N376" i="41" s="1"/>
  <c r="N377" i="41" s="1"/>
  <c r="N378" i="41" s="1"/>
  <c r="N379" i="41" s="1"/>
  <c r="N380" i="41" s="1"/>
  <c r="N381" i="41" s="1"/>
  <c r="N382" i="41" s="1"/>
  <c r="N383" i="41" s="1"/>
  <c r="N384" i="41" s="1"/>
  <c r="N385" i="41" s="1"/>
  <c r="N386" i="41" s="1"/>
  <c r="N387" i="41" s="1"/>
  <c r="N388" i="41" s="1"/>
  <c r="N389" i="41" s="1"/>
  <c r="N390" i="41" s="1"/>
  <c r="N391" i="41" s="1"/>
  <c r="N392" i="41" s="1"/>
  <c r="N393" i="41" s="1"/>
  <c r="N394" i="41" s="1"/>
  <c r="N395" i="41" s="1"/>
  <c r="N396" i="41" s="1"/>
  <c r="N397" i="41" s="1"/>
  <c r="N398" i="41" s="1"/>
  <c r="N399" i="41" s="1"/>
  <c r="N400" i="41" s="1"/>
  <c r="N401" i="41" s="1"/>
  <c r="N402" i="41" s="1"/>
  <c r="N403" i="41" s="1"/>
  <c r="N404" i="41" s="1"/>
  <c r="N405" i="41" s="1"/>
  <c r="N406" i="41" s="1"/>
  <c r="N407" i="41" s="1"/>
  <c r="N408" i="41" s="1"/>
  <c r="N409" i="41" s="1"/>
  <c r="N410" i="41" s="1"/>
  <c r="N411" i="41" s="1"/>
  <c r="N412" i="41" s="1"/>
  <c r="N413" i="41" s="1"/>
  <c r="N414" i="41" s="1"/>
  <c r="N415" i="41" s="1"/>
  <c r="N416" i="41" s="1"/>
  <c r="N417" i="41" s="1"/>
  <c r="N418" i="41" s="1"/>
  <c r="N419" i="41" s="1"/>
  <c r="N420" i="41" s="1"/>
  <c r="N421" i="41" s="1"/>
  <c r="N422" i="41" s="1"/>
  <c r="N423" i="41" s="1"/>
  <c r="N424" i="41" s="1"/>
  <c r="N425" i="41" s="1"/>
  <c r="N426" i="41" s="1"/>
  <c r="N427" i="41" s="1"/>
  <c r="N428" i="41" s="1"/>
  <c r="N429" i="41" s="1"/>
  <c r="N430" i="41" s="1"/>
  <c r="N431" i="41" s="1"/>
  <c r="N432" i="41" s="1"/>
  <c r="N433" i="41" s="1"/>
  <c r="N434" i="41" s="1"/>
  <c r="N435" i="41" s="1"/>
  <c r="N436" i="41" s="1"/>
  <c r="N437" i="41" s="1"/>
  <c r="N438" i="41" s="1"/>
  <c r="N439" i="41" s="1"/>
  <c r="N440" i="41" s="1"/>
  <c r="N441" i="41" s="1"/>
  <c r="N442" i="41" s="1"/>
  <c r="N443" i="41" s="1"/>
  <c r="N444" i="41" s="1"/>
  <c r="N445" i="41" s="1"/>
  <c r="N446" i="41" s="1"/>
  <c r="N447" i="41" s="1"/>
  <c r="N448" i="41" s="1"/>
  <c r="N449" i="41" s="1"/>
  <c r="N450" i="41" s="1"/>
  <c r="N451" i="41" s="1"/>
  <c r="N452" i="41" s="1"/>
  <c r="N453" i="41" s="1"/>
  <c r="N454" i="41" s="1"/>
  <c r="N455" i="41" s="1"/>
  <c r="N456" i="41" s="1"/>
  <c r="N457" i="41" s="1"/>
  <c r="N458" i="41" s="1"/>
  <c r="N459" i="41" s="1"/>
  <c r="N460" i="41" s="1"/>
  <c r="N461" i="41" s="1"/>
  <c r="N462" i="41" s="1"/>
  <c r="N463" i="41" s="1"/>
  <c r="N464" i="41" s="1"/>
  <c r="N465" i="41" s="1"/>
  <c r="N466" i="41" s="1"/>
  <c r="N467" i="41" s="1"/>
  <c r="N468" i="41" s="1"/>
  <c r="N469" i="41" s="1"/>
  <c r="N470" i="41" s="1"/>
  <c r="O5" i="40"/>
  <c r="G7" i="40"/>
  <c r="AF7" i="40"/>
  <c r="B10" i="40"/>
  <c r="AA10" i="40"/>
  <c r="N17" i="40"/>
  <c r="N18" i="40" s="1"/>
  <c r="N19" i="40" s="1"/>
  <c r="N64" i="40"/>
  <c r="N65" i="40" s="1"/>
  <c r="N66" i="40" s="1"/>
  <c r="N67" i="40" s="1"/>
  <c r="N68" i="40" s="1"/>
  <c r="N69" i="40" s="1"/>
  <c r="N70" i="40" s="1"/>
  <c r="N71" i="40" s="1"/>
  <c r="N72" i="40" s="1"/>
  <c r="N73" i="40" s="1"/>
  <c r="N74" i="40" s="1"/>
  <c r="N75" i="40" s="1"/>
  <c r="N76" i="40" s="1"/>
  <c r="N77" i="40" s="1"/>
  <c r="N78" i="40" s="1"/>
  <c r="N79" i="40" s="1"/>
  <c r="N80" i="40" s="1"/>
  <c r="N81" i="40" s="1"/>
  <c r="N82" i="40" s="1"/>
  <c r="N83" i="40" s="1"/>
  <c r="N84" i="40" s="1"/>
  <c r="N85" i="40" s="1"/>
  <c r="N86" i="40" s="1"/>
  <c r="N87" i="40" s="1"/>
  <c r="N88" i="40" s="1"/>
  <c r="N89" i="40" s="1"/>
  <c r="N90" i="40" s="1"/>
  <c r="N91" i="40" s="1"/>
  <c r="N92" i="40" s="1"/>
  <c r="N93" i="40" s="1"/>
  <c r="N94" i="40" s="1"/>
  <c r="N95" i="40" s="1"/>
  <c r="N96" i="40" s="1"/>
  <c r="N97" i="40" s="1"/>
  <c r="N98" i="40" s="1"/>
  <c r="N99" i="40" s="1"/>
  <c r="N100" i="40" s="1"/>
  <c r="N101" i="40" s="1"/>
  <c r="N102" i="40" s="1"/>
  <c r="N103" i="40" s="1"/>
  <c r="N104" i="40" s="1"/>
  <c r="N105" i="40" s="1"/>
  <c r="N106" i="40" s="1"/>
  <c r="N107" i="40" s="1"/>
  <c r="N108" i="40" s="1"/>
  <c r="N109" i="40" s="1"/>
  <c r="N110" i="40" s="1"/>
  <c r="N111" i="40" s="1"/>
  <c r="N112" i="40" s="1"/>
  <c r="N113" i="40" s="1"/>
  <c r="N114" i="40" s="1"/>
  <c r="N115" i="40" s="1"/>
  <c r="N116" i="40" s="1"/>
  <c r="N117" i="40" s="1"/>
  <c r="N118" i="40" s="1"/>
  <c r="N119" i="40" s="1"/>
  <c r="N120" i="40" s="1"/>
  <c r="N121" i="40" s="1"/>
  <c r="N122" i="40" s="1"/>
  <c r="N123" i="40" s="1"/>
  <c r="N124" i="40" s="1"/>
  <c r="N125" i="40" s="1"/>
  <c r="N126" i="40" s="1"/>
  <c r="N127" i="40" s="1"/>
  <c r="N128" i="40" s="1"/>
  <c r="N129" i="40" s="1"/>
  <c r="N130" i="40" s="1"/>
  <c r="N131" i="40" s="1"/>
  <c r="N132" i="40" s="1"/>
  <c r="N133" i="40" s="1"/>
  <c r="N134" i="40" s="1"/>
  <c r="N135" i="40" s="1"/>
  <c r="N136" i="40" s="1"/>
  <c r="N137" i="40" s="1"/>
  <c r="N138" i="40" s="1"/>
  <c r="N139" i="40" s="1"/>
  <c r="N140" i="40" s="1"/>
  <c r="N141" i="40" s="1"/>
  <c r="N142" i="40" s="1"/>
  <c r="N143" i="40" s="1"/>
  <c r="N144" i="40" s="1"/>
  <c r="N145" i="40" s="1"/>
  <c r="N146" i="40" s="1"/>
  <c r="N147" i="40" s="1"/>
  <c r="N148" i="40" s="1"/>
  <c r="N149" i="40" s="1"/>
  <c r="N150" i="40" s="1"/>
  <c r="N151" i="40" s="1"/>
  <c r="N152" i="40" s="1"/>
  <c r="N153" i="40" s="1"/>
  <c r="N154" i="40" s="1"/>
  <c r="N155" i="40" s="1"/>
  <c r="N156" i="40" s="1"/>
  <c r="N157" i="40" s="1"/>
  <c r="N158" i="40" s="1"/>
  <c r="N159" i="40" s="1"/>
  <c r="N160" i="40" s="1"/>
  <c r="N161" i="40" s="1"/>
  <c r="N162" i="40" s="1"/>
  <c r="N163" i="40" s="1"/>
  <c r="N164" i="40" s="1"/>
  <c r="N165" i="40" s="1"/>
  <c r="N166" i="40" s="1"/>
  <c r="N167" i="40" s="1"/>
  <c r="N168" i="40" s="1"/>
  <c r="N169" i="40" s="1"/>
  <c r="N170" i="40" s="1"/>
  <c r="N171" i="40" s="1"/>
  <c r="N172" i="40" s="1"/>
  <c r="N173" i="40" s="1"/>
  <c r="N174" i="40" s="1"/>
  <c r="N175" i="40" s="1"/>
  <c r="N176" i="40" s="1"/>
  <c r="N177" i="40" s="1"/>
  <c r="N178" i="40" s="1"/>
  <c r="N179" i="40" s="1"/>
  <c r="N180" i="40" s="1"/>
  <c r="N181" i="40" s="1"/>
  <c r="N182" i="40" s="1"/>
  <c r="N183" i="40" s="1"/>
  <c r="N184" i="40" s="1"/>
  <c r="N185" i="40" s="1"/>
  <c r="N186" i="40" s="1"/>
  <c r="N187" i="40" s="1"/>
  <c r="N188" i="40" s="1"/>
  <c r="N189" i="40" s="1"/>
  <c r="N190" i="40" s="1"/>
  <c r="N191" i="40" s="1"/>
  <c r="N192" i="40" s="1"/>
  <c r="N193" i="40" s="1"/>
  <c r="N194" i="40" s="1"/>
  <c r="N195" i="40" s="1"/>
  <c r="N196" i="40" s="1"/>
  <c r="N197" i="40" s="1"/>
  <c r="N198" i="40" s="1"/>
  <c r="N199" i="40" s="1"/>
  <c r="N200" i="40" s="1"/>
  <c r="N201" i="40" s="1"/>
  <c r="N202" i="40" s="1"/>
  <c r="N203" i="40" s="1"/>
  <c r="N204" i="40" s="1"/>
  <c r="N205" i="40" s="1"/>
  <c r="N206" i="40" s="1"/>
  <c r="N207" i="40" s="1"/>
  <c r="N208" i="40" s="1"/>
  <c r="N209" i="40" s="1"/>
  <c r="N210" i="40" s="1"/>
  <c r="N211" i="40" s="1"/>
  <c r="N212" i="40" s="1"/>
  <c r="N213" i="40" s="1"/>
  <c r="N214" i="40" s="1"/>
  <c r="N215" i="40" s="1"/>
  <c r="N216" i="40" s="1"/>
  <c r="N217" i="40" s="1"/>
  <c r="N218" i="40" s="1"/>
  <c r="N219" i="40" s="1"/>
  <c r="N220" i="40" s="1"/>
  <c r="N221" i="40" s="1"/>
  <c r="N222" i="40" s="1"/>
  <c r="N223" i="40" s="1"/>
  <c r="N224" i="40" s="1"/>
  <c r="N225" i="40" s="1"/>
  <c r="N226" i="40" s="1"/>
  <c r="N227" i="40" s="1"/>
  <c r="N228" i="40" s="1"/>
  <c r="N229" i="40" s="1"/>
  <c r="N230" i="40" s="1"/>
  <c r="N231" i="40" s="1"/>
  <c r="N232" i="40" s="1"/>
  <c r="N233" i="40" s="1"/>
  <c r="N234" i="40" s="1"/>
  <c r="N235" i="40" s="1"/>
  <c r="N236" i="40" s="1"/>
  <c r="N237" i="40" s="1"/>
  <c r="N238" i="40" s="1"/>
  <c r="N239" i="40" s="1"/>
  <c r="N240" i="40" s="1"/>
  <c r="N241" i="40" s="1"/>
  <c r="N242" i="40" s="1"/>
  <c r="N243" i="40" s="1"/>
  <c r="N244" i="40" s="1"/>
  <c r="N245" i="40" s="1"/>
  <c r="N246" i="40" s="1"/>
  <c r="N247" i="40" s="1"/>
  <c r="N248" i="40" s="1"/>
  <c r="N249" i="40" s="1"/>
  <c r="N250" i="40" s="1"/>
  <c r="N251" i="40" s="1"/>
  <c r="N252" i="40" s="1"/>
  <c r="N253" i="40" s="1"/>
  <c r="N254" i="40" s="1"/>
  <c r="N255" i="40" s="1"/>
  <c r="N256" i="40" s="1"/>
  <c r="N257" i="40" s="1"/>
  <c r="N258" i="40" s="1"/>
  <c r="N259" i="40" s="1"/>
  <c r="N260" i="40" s="1"/>
  <c r="N261" i="40" s="1"/>
  <c r="N262" i="40" s="1"/>
  <c r="N263" i="40" s="1"/>
  <c r="N264" i="40" s="1"/>
  <c r="N265" i="40" s="1"/>
  <c r="N266" i="40" s="1"/>
  <c r="N267" i="40" s="1"/>
  <c r="N268" i="40" s="1"/>
  <c r="N269" i="40" s="1"/>
  <c r="N270" i="40" s="1"/>
  <c r="N271" i="40" s="1"/>
  <c r="N272" i="40" s="1"/>
  <c r="N273" i="40" s="1"/>
  <c r="N274" i="40" s="1"/>
  <c r="N275" i="40" s="1"/>
  <c r="N276" i="40" s="1"/>
  <c r="N277" i="40" s="1"/>
  <c r="N278" i="40" s="1"/>
  <c r="N279" i="40" s="1"/>
  <c r="N280" i="40" s="1"/>
  <c r="N281" i="40" s="1"/>
  <c r="N282" i="40" s="1"/>
  <c r="N283" i="40" s="1"/>
  <c r="N284" i="40" s="1"/>
  <c r="N285" i="40" s="1"/>
  <c r="N286" i="40" s="1"/>
  <c r="N287" i="40" s="1"/>
  <c r="N288" i="40" s="1"/>
  <c r="N289" i="40" s="1"/>
  <c r="N290" i="40" s="1"/>
  <c r="N291" i="40" s="1"/>
  <c r="N292" i="40" s="1"/>
  <c r="N293" i="40" s="1"/>
  <c r="N294" i="40" s="1"/>
  <c r="N295" i="40" s="1"/>
  <c r="N296" i="40" s="1"/>
  <c r="N297" i="40" s="1"/>
  <c r="N298" i="40" s="1"/>
  <c r="N299" i="40" s="1"/>
  <c r="N300" i="40" s="1"/>
  <c r="N301" i="40" s="1"/>
  <c r="N302" i="40" s="1"/>
  <c r="N303" i="40" s="1"/>
  <c r="N304" i="40" s="1"/>
  <c r="N305" i="40" s="1"/>
  <c r="N306" i="40" s="1"/>
  <c r="N307" i="40" s="1"/>
  <c r="N308" i="40" s="1"/>
  <c r="N309" i="40" s="1"/>
  <c r="N310" i="40" s="1"/>
  <c r="N311" i="40" s="1"/>
  <c r="N312" i="40" s="1"/>
  <c r="N313" i="40" s="1"/>
  <c r="N314" i="40" s="1"/>
  <c r="N315" i="40" s="1"/>
  <c r="N316" i="40" s="1"/>
  <c r="N317" i="40" s="1"/>
  <c r="N318" i="40" s="1"/>
  <c r="N319" i="40" s="1"/>
  <c r="N320" i="40" s="1"/>
  <c r="N321" i="40" s="1"/>
  <c r="N322" i="40" s="1"/>
  <c r="N323" i="40" s="1"/>
  <c r="N324" i="40" s="1"/>
  <c r="N325" i="40" s="1"/>
  <c r="N326" i="40" s="1"/>
  <c r="N327" i="40" s="1"/>
  <c r="N328" i="40" s="1"/>
  <c r="N329" i="40" s="1"/>
  <c r="N330" i="40" s="1"/>
  <c r="N331" i="40" s="1"/>
  <c r="N332" i="40" s="1"/>
  <c r="N333" i="40" s="1"/>
  <c r="N334" i="40" s="1"/>
  <c r="N335" i="40" s="1"/>
  <c r="N336" i="40" s="1"/>
  <c r="N337" i="40" s="1"/>
  <c r="N338" i="40" s="1"/>
  <c r="N339" i="40" s="1"/>
  <c r="N340" i="40" s="1"/>
  <c r="N341" i="40" s="1"/>
  <c r="N342" i="40" s="1"/>
  <c r="N343" i="40" s="1"/>
  <c r="N344" i="40" s="1"/>
  <c r="N345" i="40" s="1"/>
  <c r="N346" i="40" s="1"/>
  <c r="N347" i="40" s="1"/>
  <c r="N348" i="40" s="1"/>
  <c r="N349" i="40" s="1"/>
  <c r="N350" i="40" s="1"/>
  <c r="N351" i="40" s="1"/>
  <c r="N352" i="40" s="1"/>
  <c r="N353" i="40" s="1"/>
  <c r="N354" i="40" s="1"/>
  <c r="N355" i="40" s="1"/>
  <c r="N356" i="40" s="1"/>
  <c r="N357" i="40" s="1"/>
  <c r="N358" i="40" s="1"/>
  <c r="N359" i="40" s="1"/>
  <c r="N360" i="40" s="1"/>
  <c r="N361" i="40" s="1"/>
  <c r="N362" i="40" s="1"/>
  <c r="N363" i="40" s="1"/>
  <c r="N364" i="40" s="1"/>
  <c r="N365" i="40" s="1"/>
  <c r="N366" i="40" s="1"/>
  <c r="N367" i="40" s="1"/>
  <c r="N368" i="40" s="1"/>
  <c r="N369" i="40" s="1"/>
  <c r="N370" i="40" s="1"/>
  <c r="N371" i="40" s="1"/>
  <c r="N372" i="40" s="1"/>
  <c r="N373" i="40" s="1"/>
  <c r="N374" i="40" s="1"/>
  <c r="N375" i="40" s="1"/>
  <c r="N376" i="40" s="1"/>
  <c r="N377" i="40" s="1"/>
  <c r="N378" i="40" s="1"/>
  <c r="N379" i="40" s="1"/>
  <c r="N380" i="40" s="1"/>
  <c r="N381" i="40" s="1"/>
  <c r="N382" i="40" s="1"/>
  <c r="N383" i="40" s="1"/>
  <c r="N384" i="40" s="1"/>
  <c r="N385" i="40" s="1"/>
  <c r="N386" i="40" s="1"/>
  <c r="N387" i="40" s="1"/>
  <c r="N388" i="40" s="1"/>
  <c r="N389" i="40" s="1"/>
  <c r="N390" i="40" s="1"/>
  <c r="N391" i="40" s="1"/>
  <c r="N392" i="40" s="1"/>
  <c r="N393" i="40" s="1"/>
  <c r="N394" i="40" s="1"/>
  <c r="N395" i="40" s="1"/>
  <c r="N396" i="40" s="1"/>
  <c r="N397" i="40" s="1"/>
  <c r="N398" i="40" s="1"/>
  <c r="N399" i="40" s="1"/>
  <c r="N400" i="40" s="1"/>
  <c r="N401" i="40" s="1"/>
  <c r="N402" i="40" s="1"/>
  <c r="N403" i="40" s="1"/>
  <c r="N404" i="40" s="1"/>
  <c r="N405" i="40" s="1"/>
  <c r="N406" i="40" s="1"/>
  <c r="N407" i="40" s="1"/>
  <c r="N408" i="40" s="1"/>
  <c r="N409" i="40" s="1"/>
  <c r="N410" i="40" s="1"/>
  <c r="N411" i="40" s="1"/>
  <c r="N412" i="40" s="1"/>
  <c r="N413" i="40" s="1"/>
  <c r="N414" i="40" s="1"/>
  <c r="N415" i="40" s="1"/>
  <c r="N416" i="40" s="1"/>
  <c r="N417" i="40" s="1"/>
  <c r="N418" i="40" s="1"/>
  <c r="N419" i="40" s="1"/>
  <c r="N420" i="40" s="1"/>
  <c r="N421" i="40" s="1"/>
  <c r="N422" i="40" s="1"/>
  <c r="N423" i="40" s="1"/>
  <c r="N424" i="40" s="1"/>
  <c r="N425" i="40" s="1"/>
  <c r="N426" i="40" s="1"/>
  <c r="N427" i="40" s="1"/>
  <c r="N428" i="40" s="1"/>
  <c r="N429" i="40" s="1"/>
  <c r="N430" i="40" s="1"/>
  <c r="N431" i="40" s="1"/>
  <c r="N432" i="40" s="1"/>
  <c r="N433" i="40" s="1"/>
  <c r="N434" i="40" s="1"/>
  <c r="N435" i="40" s="1"/>
  <c r="N436" i="40" s="1"/>
  <c r="N437" i="40" s="1"/>
  <c r="N438" i="40" s="1"/>
  <c r="N439" i="40" s="1"/>
  <c r="N440" i="40" s="1"/>
  <c r="N441" i="40" s="1"/>
  <c r="N442" i="40" s="1"/>
  <c r="N443" i="40" s="1"/>
  <c r="N444" i="40" s="1"/>
  <c r="N445" i="40" s="1"/>
  <c r="N446" i="40" s="1"/>
  <c r="N447" i="40" s="1"/>
  <c r="N448" i="40" s="1"/>
  <c r="N449" i="40" s="1"/>
  <c r="N450" i="40" s="1"/>
  <c r="N451" i="40" s="1"/>
  <c r="N452" i="40" s="1"/>
  <c r="N453" i="40" s="1"/>
  <c r="N454" i="40" s="1"/>
  <c r="N455" i="40" s="1"/>
  <c r="N456" i="40" s="1"/>
  <c r="N457" i="40" s="1"/>
  <c r="N458" i="40" s="1"/>
  <c r="N459" i="40" s="1"/>
  <c r="N460" i="40" s="1"/>
  <c r="N461" i="40" s="1"/>
  <c r="N462" i="40" s="1"/>
  <c r="N463" i="40" s="1"/>
  <c r="N464" i="40" s="1"/>
  <c r="N465" i="40" s="1"/>
  <c r="N466" i="40" s="1"/>
  <c r="N467" i="40" s="1"/>
  <c r="N468" i="40" s="1"/>
  <c r="N469" i="40" s="1"/>
  <c r="N470" i="40" s="1"/>
  <c r="O5" i="39"/>
  <c r="G7" i="39"/>
  <c r="P6" i="39" s="1"/>
  <c r="O14" i="39" s="1"/>
  <c r="AF7" i="39"/>
  <c r="B10" i="39"/>
  <c r="AA10" i="39"/>
  <c r="N17" i="39"/>
  <c r="N64" i="39"/>
  <c r="N65" i="39" s="1"/>
  <c r="N66" i="39" s="1"/>
  <c r="N67" i="39" s="1"/>
  <c r="N68" i="39" s="1"/>
  <c r="N69" i="39" s="1"/>
  <c r="N70" i="39" s="1"/>
  <c r="N71" i="39" s="1"/>
  <c r="N72" i="39" s="1"/>
  <c r="N73" i="39" s="1"/>
  <c r="N74" i="39" s="1"/>
  <c r="N75" i="39" s="1"/>
  <c r="N76" i="39" s="1"/>
  <c r="N77" i="39" s="1"/>
  <c r="N78" i="39" s="1"/>
  <c r="N79" i="39" s="1"/>
  <c r="N80" i="39" s="1"/>
  <c r="N81" i="39" s="1"/>
  <c r="N82" i="39" s="1"/>
  <c r="N83" i="39" s="1"/>
  <c r="N84" i="39" s="1"/>
  <c r="N85" i="39" s="1"/>
  <c r="N86" i="39" s="1"/>
  <c r="N87" i="39" s="1"/>
  <c r="N88" i="39" s="1"/>
  <c r="N89" i="39" s="1"/>
  <c r="N90" i="39" s="1"/>
  <c r="N91" i="39" s="1"/>
  <c r="N92" i="39" s="1"/>
  <c r="N93" i="39" s="1"/>
  <c r="N94" i="39" s="1"/>
  <c r="N95" i="39" s="1"/>
  <c r="N96" i="39" s="1"/>
  <c r="N97" i="39" s="1"/>
  <c r="N98" i="39" s="1"/>
  <c r="N99" i="39" s="1"/>
  <c r="N100" i="39" s="1"/>
  <c r="N101" i="39" s="1"/>
  <c r="N102" i="39" s="1"/>
  <c r="N103" i="39" s="1"/>
  <c r="N104" i="39" s="1"/>
  <c r="N105" i="39" s="1"/>
  <c r="N106" i="39" s="1"/>
  <c r="N107" i="39" s="1"/>
  <c r="N108" i="39" s="1"/>
  <c r="N109" i="39" s="1"/>
  <c r="N110" i="39" s="1"/>
  <c r="N111" i="39" s="1"/>
  <c r="N112" i="39" s="1"/>
  <c r="N113" i="39" s="1"/>
  <c r="N114" i="39" s="1"/>
  <c r="N115" i="39" s="1"/>
  <c r="N116" i="39" s="1"/>
  <c r="N117" i="39" s="1"/>
  <c r="N118" i="39" s="1"/>
  <c r="N119" i="39" s="1"/>
  <c r="N120" i="39" s="1"/>
  <c r="N121" i="39" s="1"/>
  <c r="N122" i="39" s="1"/>
  <c r="N123" i="39" s="1"/>
  <c r="N124" i="39" s="1"/>
  <c r="N125" i="39" s="1"/>
  <c r="N126" i="39" s="1"/>
  <c r="N127" i="39" s="1"/>
  <c r="N128" i="39" s="1"/>
  <c r="N129" i="39" s="1"/>
  <c r="N130" i="39" s="1"/>
  <c r="N131" i="39" s="1"/>
  <c r="N132" i="39" s="1"/>
  <c r="N133" i="39" s="1"/>
  <c r="N134" i="39" s="1"/>
  <c r="N135" i="39" s="1"/>
  <c r="N136" i="39" s="1"/>
  <c r="N137" i="39" s="1"/>
  <c r="N138" i="39" s="1"/>
  <c r="N139" i="39" s="1"/>
  <c r="N140" i="39" s="1"/>
  <c r="N141" i="39" s="1"/>
  <c r="N142" i="39" s="1"/>
  <c r="N143" i="39" s="1"/>
  <c r="N144" i="39" s="1"/>
  <c r="N145" i="39" s="1"/>
  <c r="N146" i="39" s="1"/>
  <c r="N147" i="39" s="1"/>
  <c r="N148" i="39" s="1"/>
  <c r="N149" i="39" s="1"/>
  <c r="N150" i="39" s="1"/>
  <c r="N151" i="39" s="1"/>
  <c r="N152" i="39" s="1"/>
  <c r="N153" i="39" s="1"/>
  <c r="N154" i="39" s="1"/>
  <c r="N155" i="39" s="1"/>
  <c r="N156" i="39" s="1"/>
  <c r="N157" i="39" s="1"/>
  <c r="N158" i="39" s="1"/>
  <c r="N159" i="39" s="1"/>
  <c r="N160" i="39" s="1"/>
  <c r="N161" i="39" s="1"/>
  <c r="N162" i="39" s="1"/>
  <c r="N163" i="39" s="1"/>
  <c r="N164" i="39" s="1"/>
  <c r="N165" i="39" s="1"/>
  <c r="N166" i="39" s="1"/>
  <c r="N167" i="39" s="1"/>
  <c r="N168" i="39" s="1"/>
  <c r="N169" i="39" s="1"/>
  <c r="N170" i="39" s="1"/>
  <c r="N171" i="39" s="1"/>
  <c r="N172" i="39" s="1"/>
  <c r="N173" i="39" s="1"/>
  <c r="N174" i="39" s="1"/>
  <c r="N175" i="39" s="1"/>
  <c r="N176" i="39" s="1"/>
  <c r="N177" i="39" s="1"/>
  <c r="N178" i="39" s="1"/>
  <c r="N179" i="39" s="1"/>
  <c r="N180" i="39" s="1"/>
  <c r="N181" i="39" s="1"/>
  <c r="N182" i="39" s="1"/>
  <c r="N183" i="39" s="1"/>
  <c r="N184" i="39" s="1"/>
  <c r="N185" i="39" s="1"/>
  <c r="N186" i="39" s="1"/>
  <c r="N187" i="39" s="1"/>
  <c r="N188" i="39" s="1"/>
  <c r="N189" i="39" s="1"/>
  <c r="N190" i="39" s="1"/>
  <c r="N191" i="39" s="1"/>
  <c r="N192" i="39" s="1"/>
  <c r="N193" i="39" s="1"/>
  <c r="N194" i="39" s="1"/>
  <c r="N195" i="39" s="1"/>
  <c r="N196" i="39" s="1"/>
  <c r="N197" i="39" s="1"/>
  <c r="N198" i="39" s="1"/>
  <c r="N199" i="39" s="1"/>
  <c r="N200" i="39" s="1"/>
  <c r="N201" i="39" s="1"/>
  <c r="N202" i="39" s="1"/>
  <c r="N203" i="39" s="1"/>
  <c r="N204" i="39" s="1"/>
  <c r="N205" i="39" s="1"/>
  <c r="N206" i="39" s="1"/>
  <c r="N207" i="39" s="1"/>
  <c r="N208" i="39" s="1"/>
  <c r="N209" i="39" s="1"/>
  <c r="N210" i="39" s="1"/>
  <c r="N211" i="39" s="1"/>
  <c r="N212" i="39" s="1"/>
  <c r="N213" i="39" s="1"/>
  <c r="N214" i="39" s="1"/>
  <c r="N215" i="39" s="1"/>
  <c r="N216" i="39" s="1"/>
  <c r="N217" i="39" s="1"/>
  <c r="N218" i="39" s="1"/>
  <c r="N219" i="39" s="1"/>
  <c r="N220" i="39" s="1"/>
  <c r="N221" i="39" s="1"/>
  <c r="N222" i="39" s="1"/>
  <c r="N223" i="39" s="1"/>
  <c r="N224" i="39" s="1"/>
  <c r="N225" i="39" s="1"/>
  <c r="N226" i="39" s="1"/>
  <c r="N227" i="39" s="1"/>
  <c r="N228" i="39" s="1"/>
  <c r="N229" i="39" s="1"/>
  <c r="N230" i="39" s="1"/>
  <c r="N231" i="39" s="1"/>
  <c r="N232" i="39" s="1"/>
  <c r="N233" i="39" s="1"/>
  <c r="N234" i="39" s="1"/>
  <c r="N235" i="39" s="1"/>
  <c r="N236" i="39" s="1"/>
  <c r="N237" i="39" s="1"/>
  <c r="N238" i="39" s="1"/>
  <c r="N239" i="39" s="1"/>
  <c r="N240" i="39" s="1"/>
  <c r="N241" i="39" s="1"/>
  <c r="N242" i="39" s="1"/>
  <c r="N243" i="39" s="1"/>
  <c r="N244" i="39" s="1"/>
  <c r="N245" i="39" s="1"/>
  <c r="N246" i="39" s="1"/>
  <c r="N247" i="39" s="1"/>
  <c r="N248" i="39" s="1"/>
  <c r="N249" i="39" s="1"/>
  <c r="N250" i="39" s="1"/>
  <c r="N251" i="39" s="1"/>
  <c r="N252" i="39" s="1"/>
  <c r="N253" i="39" s="1"/>
  <c r="N254" i="39" s="1"/>
  <c r="N255" i="39" s="1"/>
  <c r="N256" i="39" s="1"/>
  <c r="N257" i="39" s="1"/>
  <c r="N258" i="39" s="1"/>
  <c r="N259" i="39" s="1"/>
  <c r="N260" i="39" s="1"/>
  <c r="N261" i="39" s="1"/>
  <c r="N262" i="39" s="1"/>
  <c r="N263" i="39" s="1"/>
  <c r="N264" i="39" s="1"/>
  <c r="N265" i="39" s="1"/>
  <c r="N266" i="39" s="1"/>
  <c r="N267" i="39" s="1"/>
  <c r="N268" i="39" s="1"/>
  <c r="N269" i="39" s="1"/>
  <c r="N270" i="39" s="1"/>
  <c r="N271" i="39" s="1"/>
  <c r="N272" i="39" s="1"/>
  <c r="N273" i="39" s="1"/>
  <c r="N274" i="39" s="1"/>
  <c r="N275" i="39" s="1"/>
  <c r="N276" i="39" s="1"/>
  <c r="N277" i="39" s="1"/>
  <c r="N278" i="39" s="1"/>
  <c r="N279" i="39" s="1"/>
  <c r="N280" i="39" s="1"/>
  <c r="N281" i="39" s="1"/>
  <c r="N282" i="39" s="1"/>
  <c r="N283" i="39" s="1"/>
  <c r="N284" i="39" s="1"/>
  <c r="N285" i="39" s="1"/>
  <c r="N286" i="39" s="1"/>
  <c r="N287" i="39" s="1"/>
  <c r="N288" i="39" s="1"/>
  <c r="N289" i="39" s="1"/>
  <c r="N290" i="39" s="1"/>
  <c r="N291" i="39" s="1"/>
  <c r="N292" i="39" s="1"/>
  <c r="N293" i="39" s="1"/>
  <c r="N294" i="39" s="1"/>
  <c r="N295" i="39" s="1"/>
  <c r="N296" i="39" s="1"/>
  <c r="N297" i="39" s="1"/>
  <c r="N298" i="39" s="1"/>
  <c r="N299" i="39" s="1"/>
  <c r="N300" i="39" s="1"/>
  <c r="N301" i="39" s="1"/>
  <c r="N302" i="39" s="1"/>
  <c r="N303" i="39" s="1"/>
  <c r="N304" i="39" s="1"/>
  <c r="N305" i="39" s="1"/>
  <c r="N306" i="39" s="1"/>
  <c r="N307" i="39" s="1"/>
  <c r="N308" i="39" s="1"/>
  <c r="N309" i="39" s="1"/>
  <c r="N310" i="39" s="1"/>
  <c r="N311" i="39" s="1"/>
  <c r="N312" i="39" s="1"/>
  <c r="N313" i="39" s="1"/>
  <c r="N314" i="39" s="1"/>
  <c r="N315" i="39" s="1"/>
  <c r="N316" i="39" s="1"/>
  <c r="N317" i="39" s="1"/>
  <c r="N318" i="39" s="1"/>
  <c r="N319" i="39" s="1"/>
  <c r="N320" i="39" s="1"/>
  <c r="N321" i="39" s="1"/>
  <c r="N322" i="39" s="1"/>
  <c r="N323" i="39" s="1"/>
  <c r="N324" i="39" s="1"/>
  <c r="N325" i="39" s="1"/>
  <c r="N326" i="39" s="1"/>
  <c r="N327" i="39" s="1"/>
  <c r="N328" i="39" s="1"/>
  <c r="N329" i="39" s="1"/>
  <c r="N330" i="39" s="1"/>
  <c r="N331" i="39" s="1"/>
  <c r="N332" i="39" s="1"/>
  <c r="N333" i="39" s="1"/>
  <c r="N334" i="39" s="1"/>
  <c r="N335" i="39" s="1"/>
  <c r="N336" i="39" s="1"/>
  <c r="N337" i="39" s="1"/>
  <c r="N338" i="39" s="1"/>
  <c r="N339" i="39" s="1"/>
  <c r="N340" i="39" s="1"/>
  <c r="N341" i="39" s="1"/>
  <c r="N342" i="39" s="1"/>
  <c r="N343" i="39" s="1"/>
  <c r="N344" i="39" s="1"/>
  <c r="N345" i="39" s="1"/>
  <c r="N346" i="39" s="1"/>
  <c r="N347" i="39" s="1"/>
  <c r="N348" i="39" s="1"/>
  <c r="N349" i="39" s="1"/>
  <c r="N350" i="39" s="1"/>
  <c r="N351" i="39" s="1"/>
  <c r="N352" i="39" s="1"/>
  <c r="N353" i="39" s="1"/>
  <c r="N354" i="39" s="1"/>
  <c r="N355" i="39" s="1"/>
  <c r="N356" i="39" s="1"/>
  <c r="N357" i="39" s="1"/>
  <c r="N358" i="39" s="1"/>
  <c r="N359" i="39" s="1"/>
  <c r="N360" i="39" s="1"/>
  <c r="N361" i="39" s="1"/>
  <c r="N362" i="39" s="1"/>
  <c r="N363" i="39" s="1"/>
  <c r="N364" i="39" s="1"/>
  <c r="N365" i="39" s="1"/>
  <c r="N366" i="39" s="1"/>
  <c r="N367" i="39" s="1"/>
  <c r="N368" i="39" s="1"/>
  <c r="N369" i="39" s="1"/>
  <c r="N370" i="39" s="1"/>
  <c r="N371" i="39" s="1"/>
  <c r="N372" i="39" s="1"/>
  <c r="N373" i="39" s="1"/>
  <c r="N374" i="39" s="1"/>
  <c r="N375" i="39" s="1"/>
  <c r="N376" i="39" s="1"/>
  <c r="N377" i="39" s="1"/>
  <c r="N378" i="39" s="1"/>
  <c r="N379" i="39" s="1"/>
  <c r="N380" i="39" s="1"/>
  <c r="N381" i="39" s="1"/>
  <c r="N382" i="39" s="1"/>
  <c r="N383" i="39" s="1"/>
  <c r="N384" i="39" s="1"/>
  <c r="N385" i="39" s="1"/>
  <c r="N386" i="39" s="1"/>
  <c r="N387" i="39" s="1"/>
  <c r="N388" i="39" s="1"/>
  <c r="N389" i="39" s="1"/>
  <c r="N390" i="39" s="1"/>
  <c r="N391" i="39" s="1"/>
  <c r="N392" i="39" s="1"/>
  <c r="N393" i="39" s="1"/>
  <c r="N394" i="39" s="1"/>
  <c r="N395" i="39" s="1"/>
  <c r="N396" i="39" s="1"/>
  <c r="N397" i="39" s="1"/>
  <c r="N398" i="39" s="1"/>
  <c r="N399" i="39" s="1"/>
  <c r="N400" i="39" s="1"/>
  <c r="N401" i="39" s="1"/>
  <c r="N402" i="39" s="1"/>
  <c r="N403" i="39" s="1"/>
  <c r="N404" i="39" s="1"/>
  <c r="N405" i="39" s="1"/>
  <c r="N406" i="39" s="1"/>
  <c r="N407" i="39" s="1"/>
  <c r="N408" i="39" s="1"/>
  <c r="N409" i="39" s="1"/>
  <c r="N410" i="39" s="1"/>
  <c r="N411" i="39" s="1"/>
  <c r="N412" i="39" s="1"/>
  <c r="N413" i="39" s="1"/>
  <c r="N414" i="39" s="1"/>
  <c r="N415" i="39" s="1"/>
  <c r="N416" i="39" s="1"/>
  <c r="N417" i="39" s="1"/>
  <c r="N418" i="39" s="1"/>
  <c r="N419" i="39" s="1"/>
  <c r="N420" i="39" s="1"/>
  <c r="N421" i="39" s="1"/>
  <c r="N422" i="39" s="1"/>
  <c r="N423" i="39" s="1"/>
  <c r="N424" i="39" s="1"/>
  <c r="N425" i="39" s="1"/>
  <c r="N426" i="39" s="1"/>
  <c r="N427" i="39" s="1"/>
  <c r="N428" i="39" s="1"/>
  <c r="N429" i="39" s="1"/>
  <c r="N430" i="39" s="1"/>
  <c r="N431" i="39" s="1"/>
  <c r="N432" i="39" s="1"/>
  <c r="N433" i="39" s="1"/>
  <c r="N434" i="39" s="1"/>
  <c r="N435" i="39" s="1"/>
  <c r="N436" i="39" s="1"/>
  <c r="N437" i="39" s="1"/>
  <c r="N438" i="39" s="1"/>
  <c r="N439" i="39" s="1"/>
  <c r="N440" i="39" s="1"/>
  <c r="N441" i="39" s="1"/>
  <c r="N442" i="39" s="1"/>
  <c r="N443" i="39" s="1"/>
  <c r="N444" i="39" s="1"/>
  <c r="N445" i="39" s="1"/>
  <c r="N446" i="39" s="1"/>
  <c r="O5" i="38"/>
  <c r="G7" i="38"/>
  <c r="P6" i="38" s="1"/>
  <c r="O17" i="38" s="1"/>
  <c r="O18" i="38" s="1"/>
  <c r="O19" i="38" s="1"/>
  <c r="O20" i="38" s="1"/>
  <c r="O21" i="38" s="1"/>
  <c r="O22" i="38" s="1"/>
  <c r="O23" i="38" s="1"/>
  <c r="O24" i="38" s="1"/>
  <c r="O25" i="38" s="1"/>
  <c r="O26" i="38" s="1"/>
  <c r="O27" i="38" s="1"/>
  <c r="O28" i="38" s="1"/>
  <c r="O29" i="38" s="1"/>
  <c r="O30" i="38" s="1"/>
  <c r="O31" i="38" s="1"/>
  <c r="O32" i="38" s="1"/>
  <c r="O33" i="38" s="1"/>
  <c r="O34" i="38" s="1"/>
  <c r="O35" i="38" s="1"/>
  <c r="O36" i="38" s="1"/>
  <c r="O37" i="38" s="1"/>
  <c r="O38" i="38" s="1"/>
  <c r="O39" i="38" s="1"/>
  <c r="O40" i="38" s="1"/>
  <c r="O41" i="38" s="1"/>
  <c r="O42" i="38" s="1"/>
  <c r="O43" i="38" s="1"/>
  <c r="O44" i="38" s="1"/>
  <c r="O45" i="38" s="1"/>
  <c r="O46" i="38" s="1"/>
  <c r="O47" i="38" s="1"/>
  <c r="O48" i="38" s="1"/>
  <c r="O49" i="38" s="1"/>
  <c r="O50" i="38" s="1"/>
  <c r="O51" i="38" s="1"/>
  <c r="O52" i="38" s="1"/>
  <c r="AF7" i="38"/>
  <c r="B10" i="38"/>
  <c r="AA10" i="38"/>
  <c r="N17" i="38"/>
  <c r="N64" i="38"/>
  <c r="N65" i="38" s="1"/>
  <c r="N66" i="38" s="1"/>
  <c r="N67" i="38" s="1"/>
  <c r="N68" i="38" s="1"/>
  <c r="N69" i="38" s="1"/>
  <c r="N70" i="38" s="1"/>
  <c r="N71" i="38" s="1"/>
  <c r="N72" i="38" s="1"/>
  <c r="N73" i="38" s="1"/>
  <c r="N74" i="38" s="1"/>
  <c r="N75" i="38" s="1"/>
  <c r="N76" i="38" s="1"/>
  <c r="N77" i="38" s="1"/>
  <c r="N78" i="38" s="1"/>
  <c r="N79" i="38" s="1"/>
  <c r="N80" i="38" s="1"/>
  <c r="N81" i="38" s="1"/>
  <c r="N82" i="38" s="1"/>
  <c r="N83" i="38" s="1"/>
  <c r="N84" i="38" s="1"/>
  <c r="N85" i="38" s="1"/>
  <c r="N86" i="38" s="1"/>
  <c r="N87" i="38" s="1"/>
  <c r="N88" i="38" s="1"/>
  <c r="N89" i="38" s="1"/>
  <c r="N90" i="38" s="1"/>
  <c r="N91" i="38" s="1"/>
  <c r="N92" i="38" s="1"/>
  <c r="N93" i="38" s="1"/>
  <c r="N94" i="38" s="1"/>
  <c r="N95" i="38" s="1"/>
  <c r="N96" i="38" s="1"/>
  <c r="N97" i="38" s="1"/>
  <c r="N98" i="38" s="1"/>
  <c r="N99" i="38" s="1"/>
  <c r="N100" i="38" s="1"/>
  <c r="N101" i="38" s="1"/>
  <c r="N102" i="38" s="1"/>
  <c r="N103" i="38" s="1"/>
  <c r="N104" i="38" s="1"/>
  <c r="N105" i="38" s="1"/>
  <c r="N106" i="38" s="1"/>
  <c r="N107" i="38" s="1"/>
  <c r="N108" i="38" s="1"/>
  <c r="N109" i="38" s="1"/>
  <c r="N110" i="38" s="1"/>
  <c r="N111" i="38" s="1"/>
  <c r="N112" i="38" s="1"/>
  <c r="N113" i="38" s="1"/>
  <c r="N114" i="38" s="1"/>
  <c r="N115" i="38" s="1"/>
  <c r="N116" i="38" s="1"/>
  <c r="N117" i="38" s="1"/>
  <c r="N118" i="38" s="1"/>
  <c r="N119" i="38" s="1"/>
  <c r="N120" i="38" s="1"/>
  <c r="N121" i="38" s="1"/>
  <c r="N122" i="38" s="1"/>
  <c r="N123" i="38" s="1"/>
  <c r="N124" i="38" s="1"/>
  <c r="N125" i="38" s="1"/>
  <c r="N126" i="38" s="1"/>
  <c r="N127" i="38" s="1"/>
  <c r="N128" i="38" s="1"/>
  <c r="N129" i="38" s="1"/>
  <c r="N130" i="38" s="1"/>
  <c r="N131" i="38" s="1"/>
  <c r="N132" i="38" s="1"/>
  <c r="N133" i="38" s="1"/>
  <c r="N134" i="38" s="1"/>
  <c r="N135" i="38" s="1"/>
  <c r="N136" i="38" s="1"/>
  <c r="N137" i="38" s="1"/>
  <c r="N138" i="38" s="1"/>
  <c r="N139" i="38" s="1"/>
  <c r="N140" i="38" s="1"/>
  <c r="N141" i="38" s="1"/>
  <c r="N142" i="38" s="1"/>
  <c r="N143" i="38" s="1"/>
  <c r="N144" i="38" s="1"/>
  <c r="N145" i="38" s="1"/>
  <c r="N146" i="38" s="1"/>
  <c r="N147" i="38" s="1"/>
  <c r="N148" i="38" s="1"/>
  <c r="N149" i="38" s="1"/>
  <c r="N150" i="38" s="1"/>
  <c r="N151" i="38" s="1"/>
  <c r="N152" i="38" s="1"/>
  <c r="N153" i="38" s="1"/>
  <c r="N154" i="38" s="1"/>
  <c r="N155" i="38" s="1"/>
  <c r="N156" i="38" s="1"/>
  <c r="N157" i="38" s="1"/>
  <c r="N158" i="38" s="1"/>
  <c r="N159" i="38" s="1"/>
  <c r="N160" i="38" s="1"/>
  <c r="N161" i="38" s="1"/>
  <c r="N162" i="38" s="1"/>
  <c r="N163" i="38" s="1"/>
  <c r="N164" i="38" s="1"/>
  <c r="N165" i="38" s="1"/>
  <c r="N166" i="38" s="1"/>
  <c r="N167" i="38" s="1"/>
  <c r="N168" i="38" s="1"/>
  <c r="N169" i="38" s="1"/>
  <c r="N170" i="38" s="1"/>
  <c r="N171" i="38" s="1"/>
  <c r="N172" i="38" s="1"/>
  <c r="N173" i="38" s="1"/>
  <c r="N174" i="38" s="1"/>
  <c r="N175" i="38" s="1"/>
  <c r="N176" i="38" s="1"/>
  <c r="N177" i="38" s="1"/>
  <c r="N178" i="38" s="1"/>
  <c r="N179" i="38" s="1"/>
  <c r="N180" i="38" s="1"/>
  <c r="N181" i="38" s="1"/>
  <c r="N182" i="38" s="1"/>
  <c r="N183" i="38" s="1"/>
  <c r="N184" i="38" s="1"/>
  <c r="N185" i="38" s="1"/>
  <c r="N186" i="38" s="1"/>
  <c r="N187" i="38" s="1"/>
  <c r="N188" i="38" s="1"/>
  <c r="N189" i="38" s="1"/>
  <c r="N190" i="38" s="1"/>
  <c r="N191" i="38" s="1"/>
  <c r="N192" i="38" s="1"/>
  <c r="N193" i="38" s="1"/>
  <c r="N194" i="38" s="1"/>
  <c r="N195" i="38" s="1"/>
  <c r="N196" i="38" s="1"/>
  <c r="N197" i="38" s="1"/>
  <c r="N198" i="38" s="1"/>
  <c r="N199" i="38" s="1"/>
  <c r="N200" i="38" s="1"/>
  <c r="N201" i="38" s="1"/>
  <c r="N202" i="38" s="1"/>
  <c r="N203" i="38" s="1"/>
  <c r="N204" i="38" s="1"/>
  <c r="N205" i="38" s="1"/>
  <c r="N206" i="38" s="1"/>
  <c r="N207" i="38" s="1"/>
  <c r="N208" i="38" s="1"/>
  <c r="N209" i="38" s="1"/>
  <c r="N210" i="38" s="1"/>
  <c r="N211" i="38" s="1"/>
  <c r="N212" i="38" s="1"/>
  <c r="N213" i="38" s="1"/>
  <c r="N214" i="38" s="1"/>
  <c r="N215" i="38" s="1"/>
  <c r="N216" i="38" s="1"/>
  <c r="N217" i="38" s="1"/>
  <c r="N218" i="38" s="1"/>
  <c r="N219" i="38" s="1"/>
  <c r="N220" i="38" s="1"/>
  <c r="N221" i="38" s="1"/>
  <c r="N222" i="38" s="1"/>
  <c r="N223" i="38" s="1"/>
  <c r="N224" i="38" s="1"/>
  <c r="N225" i="38" s="1"/>
  <c r="N226" i="38" s="1"/>
  <c r="N227" i="38" s="1"/>
  <c r="N228" i="38" s="1"/>
  <c r="N229" i="38" s="1"/>
  <c r="N230" i="38" s="1"/>
  <c r="N231" i="38" s="1"/>
  <c r="N232" i="38" s="1"/>
  <c r="N233" i="38" s="1"/>
  <c r="N234" i="38" s="1"/>
  <c r="N235" i="38" s="1"/>
  <c r="N236" i="38" s="1"/>
  <c r="N237" i="38" s="1"/>
  <c r="N238" i="38" s="1"/>
  <c r="N239" i="38" s="1"/>
  <c r="N240" i="38" s="1"/>
  <c r="N241" i="38" s="1"/>
  <c r="N242" i="38" s="1"/>
  <c r="N243" i="38" s="1"/>
  <c r="N244" i="38" s="1"/>
  <c r="N245" i="38" s="1"/>
  <c r="N246" i="38" s="1"/>
  <c r="N247" i="38" s="1"/>
  <c r="N248" i="38" s="1"/>
  <c r="N249" i="38" s="1"/>
  <c r="N250" i="38" s="1"/>
  <c r="N251" i="38" s="1"/>
  <c r="N252" i="38" s="1"/>
  <c r="N253" i="38" s="1"/>
  <c r="N254" i="38" s="1"/>
  <c r="N255" i="38" s="1"/>
  <c r="N256" i="38" s="1"/>
  <c r="N257" i="38" s="1"/>
  <c r="N258" i="38" s="1"/>
  <c r="N259" i="38" s="1"/>
  <c r="N260" i="38" s="1"/>
  <c r="N261" i="38" s="1"/>
  <c r="N262" i="38" s="1"/>
  <c r="N263" i="38" s="1"/>
  <c r="N264" i="38" s="1"/>
  <c r="N265" i="38" s="1"/>
  <c r="N266" i="38" s="1"/>
  <c r="N267" i="38" s="1"/>
  <c r="N268" i="38" s="1"/>
  <c r="N269" i="38" s="1"/>
  <c r="N270" i="38" s="1"/>
  <c r="N271" i="38" s="1"/>
  <c r="N272" i="38" s="1"/>
  <c r="N273" i="38" s="1"/>
  <c r="N274" i="38" s="1"/>
  <c r="N275" i="38" s="1"/>
  <c r="N276" i="38" s="1"/>
  <c r="N277" i="38" s="1"/>
  <c r="N278" i="38" s="1"/>
  <c r="N279" i="38" s="1"/>
  <c r="N280" i="38" s="1"/>
  <c r="N281" i="38" s="1"/>
  <c r="N282" i="38" s="1"/>
  <c r="N283" i="38" s="1"/>
  <c r="N284" i="38" s="1"/>
  <c r="N285" i="38" s="1"/>
  <c r="N286" i="38" s="1"/>
  <c r="N287" i="38" s="1"/>
  <c r="N288" i="38" s="1"/>
  <c r="N289" i="38" s="1"/>
  <c r="N290" i="38" s="1"/>
  <c r="N291" i="38" s="1"/>
  <c r="N292" i="38" s="1"/>
  <c r="N293" i="38" s="1"/>
  <c r="N294" i="38" s="1"/>
  <c r="N295" i="38" s="1"/>
  <c r="N296" i="38" s="1"/>
  <c r="N297" i="38" s="1"/>
  <c r="N298" i="38" s="1"/>
  <c r="N299" i="38" s="1"/>
  <c r="N300" i="38" s="1"/>
  <c r="N301" i="38" s="1"/>
  <c r="N302" i="38" s="1"/>
  <c r="N303" i="38" s="1"/>
  <c r="N304" i="38" s="1"/>
  <c r="N305" i="38" s="1"/>
  <c r="N306" i="38" s="1"/>
  <c r="N307" i="38" s="1"/>
  <c r="N308" i="38" s="1"/>
  <c r="N309" i="38" s="1"/>
  <c r="N310" i="38" s="1"/>
  <c r="N311" i="38" s="1"/>
  <c r="N312" i="38" s="1"/>
  <c r="N313" i="38" s="1"/>
  <c r="N314" i="38" s="1"/>
  <c r="N315" i="38" s="1"/>
  <c r="N316" i="38" s="1"/>
  <c r="N317" i="38" s="1"/>
  <c r="N318" i="38" s="1"/>
  <c r="N319" i="38" s="1"/>
  <c r="N320" i="38" s="1"/>
  <c r="N321" i="38" s="1"/>
  <c r="N322" i="38" s="1"/>
  <c r="N323" i="38" s="1"/>
  <c r="N324" i="38" s="1"/>
  <c r="N325" i="38" s="1"/>
  <c r="N326" i="38" s="1"/>
  <c r="N327" i="38" s="1"/>
  <c r="N328" i="38" s="1"/>
  <c r="N329" i="38" s="1"/>
  <c r="N330" i="38" s="1"/>
  <c r="N331" i="38" s="1"/>
  <c r="N332" i="38" s="1"/>
  <c r="N333" i="38" s="1"/>
  <c r="N334" i="38" s="1"/>
  <c r="N335" i="38" s="1"/>
  <c r="N336" i="38" s="1"/>
  <c r="N337" i="38" s="1"/>
  <c r="N338" i="38" s="1"/>
  <c r="N339" i="38" s="1"/>
  <c r="N340" i="38" s="1"/>
  <c r="N341" i="38" s="1"/>
  <c r="N342" i="38" s="1"/>
  <c r="N343" i="38" s="1"/>
  <c r="N344" i="38" s="1"/>
  <c r="N345" i="38" s="1"/>
  <c r="N346" i="38" s="1"/>
  <c r="N347" i="38" s="1"/>
  <c r="N348" i="38" s="1"/>
  <c r="N349" i="38" s="1"/>
  <c r="N350" i="38" s="1"/>
  <c r="N351" i="38" s="1"/>
  <c r="N352" i="38" s="1"/>
  <c r="N353" i="38" s="1"/>
  <c r="N354" i="38" s="1"/>
  <c r="N355" i="38" s="1"/>
  <c r="N356" i="38" s="1"/>
  <c r="N357" i="38" s="1"/>
  <c r="N358" i="38" s="1"/>
  <c r="N359" i="38" s="1"/>
  <c r="N360" i="38" s="1"/>
  <c r="N361" i="38" s="1"/>
  <c r="N362" i="38" s="1"/>
  <c r="N363" i="38" s="1"/>
  <c r="N364" i="38" s="1"/>
  <c r="N365" i="38" s="1"/>
  <c r="N366" i="38" s="1"/>
  <c r="N367" i="38" s="1"/>
  <c r="N368" i="38" s="1"/>
  <c r="N369" i="38" s="1"/>
  <c r="N370" i="38" s="1"/>
  <c r="N371" i="38" s="1"/>
  <c r="N372" i="38" s="1"/>
  <c r="N373" i="38" s="1"/>
  <c r="N374" i="38" s="1"/>
  <c r="N375" i="38" s="1"/>
  <c r="N376" i="38" s="1"/>
  <c r="N377" i="38" s="1"/>
  <c r="N378" i="38" s="1"/>
  <c r="N379" i="38" s="1"/>
  <c r="N380" i="38" s="1"/>
  <c r="N381" i="38" s="1"/>
  <c r="N382" i="38" s="1"/>
  <c r="N383" i="38" s="1"/>
  <c r="N384" i="38" s="1"/>
  <c r="N385" i="38" s="1"/>
  <c r="N386" i="38" s="1"/>
  <c r="N387" i="38" s="1"/>
  <c r="N388" i="38" s="1"/>
  <c r="N389" i="38" s="1"/>
  <c r="N390" i="38" s="1"/>
  <c r="N391" i="38" s="1"/>
  <c r="N392" i="38" s="1"/>
  <c r="N393" i="38" s="1"/>
  <c r="N394" i="38" s="1"/>
  <c r="N395" i="38" s="1"/>
  <c r="N396" i="38" s="1"/>
  <c r="N397" i="38" s="1"/>
  <c r="N398" i="38" s="1"/>
  <c r="N399" i="38" s="1"/>
  <c r="N400" i="38" s="1"/>
  <c r="N401" i="38" s="1"/>
  <c r="N402" i="38" s="1"/>
  <c r="N403" i="38" s="1"/>
  <c r="N404" i="38" s="1"/>
  <c r="N405" i="38" s="1"/>
  <c r="N406" i="38" s="1"/>
  <c r="N407" i="38" s="1"/>
  <c r="N408" i="38" s="1"/>
  <c r="N409" i="38" s="1"/>
  <c r="N410" i="38" s="1"/>
  <c r="N411" i="38" s="1"/>
  <c r="N412" i="38" s="1"/>
  <c r="N413" i="38" s="1"/>
  <c r="N414" i="38" s="1"/>
  <c r="N415" i="38" s="1"/>
  <c r="N416" i="38" s="1"/>
  <c r="N417" i="38" s="1"/>
  <c r="N418" i="38" s="1"/>
  <c r="N419" i="38" s="1"/>
  <c r="N420" i="38" s="1"/>
  <c r="N421" i="38" s="1"/>
  <c r="N422" i="38" s="1"/>
  <c r="N423" i="38" s="1"/>
  <c r="N424" i="38" s="1"/>
  <c r="N425" i="38" s="1"/>
  <c r="N426" i="38" s="1"/>
  <c r="N427" i="38" s="1"/>
  <c r="N428" i="38" s="1"/>
  <c r="N429" i="38" s="1"/>
  <c r="N430" i="38" s="1"/>
  <c r="N431" i="38" s="1"/>
  <c r="N432" i="38" s="1"/>
  <c r="N433" i="38" s="1"/>
  <c r="N434" i="38" s="1"/>
  <c r="N435" i="38" s="1"/>
  <c r="N436" i="38" s="1"/>
  <c r="N437" i="38" s="1"/>
  <c r="N438" i="38" s="1"/>
  <c r="N439" i="38" s="1"/>
  <c r="N440" i="38" s="1"/>
  <c r="N441" i="38" s="1"/>
  <c r="N442" i="38" s="1"/>
  <c r="N443" i="38" s="1"/>
  <c r="N444" i="38" s="1"/>
  <c r="N445" i="38" s="1"/>
  <c r="N446" i="38" s="1"/>
  <c r="O5" i="37"/>
  <c r="G7" i="37"/>
  <c r="AF7" i="37"/>
  <c r="B10" i="37"/>
  <c r="AA10" i="37"/>
  <c r="N17" i="37"/>
  <c r="N18" i="37" s="1"/>
  <c r="N64" i="37"/>
  <c r="N65" i="37" s="1"/>
  <c r="N66" i="37" s="1"/>
  <c r="N67" i="37" s="1"/>
  <c r="N68" i="37" s="1"/>
  <c r="N69" i="37" s="1"/>
  <c r="N70" i="37" s="1"/>
  <c r="N71" i="37" s="1"/>
  <c r="N72" i="37" s="1"/>
  <c r="N73" i="37" s="1"/>
  <c r="N74" i="37" s="1"/>
  <c r="N75" i="37" s="1"/>
  <c r="N76" i="37" s="1"/>
  <c r="N77" i="37" s="1"/>
  <c r="N78" i="37" s="1"/>
  <c r="N79" i="37" s="1"/>
  <c r="N80" i="37" s="1"/>
  <c r="N81" i="37" s="1"/>
  <c r="N82" i="37" s="1"/>
  <c r="N83" i="37" s="1"/>
  <c r="N84" i="37" s="1"/>
  <c r="N85" i="37" s="1"/>
  <c r="N86" i="37" s="1"/>
  <c r="N87" i="37" s="1"/>
  <c r="N88" i="37" s="1"/>
  <c r="N89" i="37" s="1"/>
  <c r="N90" i="37" s="1"/>
  <c r="N91" i="37" s="1"/>
  <c r="N92" i="37" s="1"/>
  <c r="N93" i="37" s="1"/>
  <c r="N94" i="37" s="1"/>
  <c r="N95" i="37" s="1"/>
  <c r="N96" i="37" s="1"/>
  <c r="N97" i="37" s="1"/>
  <c r="N98" i="37" s="1"/>
  <c r="N99" i="37" s="1"/>
  <c r="N100" i="37" s="1"/>
  <c r="N101" i="37" s="1"/>
  <c r="N102" i="37" s="1"/>
  <c r="N103" i="37" s="1"/>
  <c r="N104" i="37" s="1"/>
  <c r="N105" i="37" s="1"/>
  <c r="N106" i="37" s="1"/>
  <c r="N107" i="37" s="1"/>
  <c r="N108" i="37" s="1"/>
  <c r="N109" i="37" s="1"/>
  <c r="N110" i="37" s="1"/>
  <c r="N111" i="37" s="1"/>
  <c r="N112" i="37" s="1"/>
  <c r="N113" i="37" s="1"/>
  <c r="N114" i="37" s="1"/>
  <c r="N115" i="37" s="1"/>
  <c r="N116" i="37" s="1"/>
  <c r="N117" i="37" s="1"/>
  <c r="N118" i="37" s="1"/>
  <c r="N119" i="37" s="1"/>
  <c r="N120" i="37" s="1"/>
  <c r="N121" i="37" s="1"/>
  <c r="N122" i="37" s="1"/>
  <c r="N123" i="37" s="1"/>
  <c r="N124" i="37" s="1"/>
  <c r="N125" i="37" s="1"/>
  <c r="N126" i="37" s="1"/>
  <c r="N127" i="37" s="1"/>
  <c r="N128" i="37" s="1"/>
  <c r="N129" i="37" s="1"/>
  <c r="N130" i="37" s="1"/>
  <c r="N131" i="37" s="1"/>
  <c r="N132" i="37" s="1"/>
  <c r="N133" i="37" s="1"/>
  <c r="N134" i="37" s="1"/>
  <c r="N135" i="37" s="1"/>
  <c r="N136" i="37" s="1"/>
  <c r="N137" i="37" s="1"/>
  <c r="N138" i="37" s="1"/>
  <c r="N139" i="37" s="1"/>
  <c r="N140" i="37" s="1"/>
  <c r="N141" i="37" s="1"/>
  <c r="N142" i="37" s="1"/>
  <c r="N143" i="37" s="1"/>
  <c r="N144" i="37" s="1"/>
  <c r="N145" i="37" s="1"/>
  <c r="N146" i="37" s="1"/>
  <c r="N147" i="37" s="1"/>
  <c r="N148" i="37" s="1"/>
  <c r="N149" i="37" s="1"/>
  <c r="N150" i="37" s="1"/>
  <c r="N151" i="37" s="1"/>
  <c r="N152" i="37" s="1"/>
  <c r="N153" i="37" s="1"/>
  <c r="N154" i="37" s="1"/>
  <c r="N155" i="37" s="1"/>
  <c r="N156" i="37" s="1"/>
  <c r="N157" i="37" s="1"/>
  <c r="N158" i="37" s="1"/>
  <c r="N159" i="37" s="1"/>
  <c r="N160" i="37" s="1"/>
  <c r="N161" i="37" s="1"/>
  <c r="N162" i="37" s="1"/>
  <c r="N163" i="37" s="1"/>
  <c r="N164" i="37" s="1"/>
  <c r="N165" i="37" s="1"/>
  <c r="N166" i="37" s="1"/>
  <c r="N167" i="37" s="1"/>
  <c r="N168" i="37" s="1"/>
  <c r="N169" i="37" s="1"/>
  <c r="N170" i="37" s="1"/>
  <c r="N171" i="37" s="1"/>
  <c r="N172" i="37" s="1"/>
  <c r="N173" i="37" s="1"/>
  <c r="N174" i="37" s="1"/>
  <c r="N175" i="37" s="1"/>
  <c r="N176" i="37" s="1"/>
  <c r="N177" i="37" s="1"/>
  <c r="N178" i="37" s="1"/>
  <c r="N179" i="37" s="1"/>
  <c r="N180" i="37" s="1"/>
  <c r="N181" i="37" s="1"/>
  <c r="N182" i="37" s="1"/>
  <c r="N183" i="37" s="1"/>
  <c r="N184" i="37" s="1"/>
  <c r="N185" i="37" s="1"/>
  <c r="N186" i="37" s="1"/>
  <c r="N187" i="37" s="1"/>
  <c r="N188" i="37" s="1"/>
  <c r="N189" i="37" s="1"/>
  <c r="N190" i="37" s="1"/>
  <c r="N191" i="37" s="1"/>
  <c r="N192" i="37" s="1"/>
  <c r="N193" i="37" s="1"/>
  <c r="N194" i="37" s="1"/>
  <c r="N195" i="37" s="1"/>
  <c r="N196" i="37" s="1"/>
  <c r="N197" i="37" s="1"/>
  <c r="N198" i="37" s="1"/>
  <c r="N199" i="37" s="1"/>
  <c r="N200" i="37" s="1"/>
  <c r="N201" i="37" s="1"/>
  <c r="N202" i="37" s="1"/>
  <c r="N203" i="37" s="1"/>
  <c r="N204" i="37" s="1"/>
  <c r="N205" i="37" s="1"/>
  <c r="N206" i="37" s="1"/>
  <c r="N207" i="37" s="1"/>
  <c r="N208" i="37" s="1"/>
  <c r="N209" i="37" s="1"/>
  <c r="N210" i="37" s="1"/>
  <c r="N211" i="37" s="1"/>
  <c r="N212" i="37" s="1"/>
  <c r="N213" i="37" s="1"/>
  <c r="N214" i="37" s="1"/>
  <c r="N215" i="37" s="1"/>
  <c r="N216" i="37" s="1"/>
  <c r="N217" i="37" s="1"/>
  <c r="N218" i="37" s="1"/>
  <c r="N219" i="37" s="1"/>
  <c r="N220" i="37" s="1"/>
  <c r="N221" i="37" s="1"/>
  <c r="N222" i="37" s="1"/>
  <c r="N223" i="37" s="1"/>
  <c r="N224" i="37" s="1"/>
  <c r="N225" i="37" s="1"/>
  <c r="N226" i="37" s="1"/>
  <c r="N227" i="37" s="1"/>
  <c r="N228" i="37" s="1"/>
  <c r="N229" i="37" s="1"/>
  <c r="N230" i="37" s="1"/>
  <c r="N231" i="37" s="1"/>
  <c r="N232" i="37" s="1"/>
  <c r="N233" i="37" s="1"/>
  <c r="N234" i="37" s="1"/>
  <c r="N235" i="37" s="1"/>
  <c r="N236" i="37" s="1"/>
  <c r="N237" i="37" s="1"/>
  <c r="N238" i="37" s="1"/>
  <c r="N239" i="37" s="1"/>
  <c r="N240" i="37" s="1"/>
  <c r="N241" i="37" s="1"/>
  <c r="N242" i="37" s="1"/>
  <c r="N243" i="37" s="1"/>
  <c r="N244" i="37" s="1"/>
  <c r="N245" i="37" s="1"/>
  <c r="N246" i="37" s="1"/>
  <c r="N247" i="37" s="1"/>
  <c r="N248" i="37" s="1"/>
  <c r="N249" i="37" s="1"/>
  <c r="N250" i="37" s="1"/>
  <c r="N251" i="37" s="1"/>
  <c r="N252" i="37" s="1"/>
  <c r="N253" i="37" s="1"/>
  <c r="N254" i="37" s="1"/>
  <c r="N255" i="37" s="1"/>
  <c r="N256" i="37" s="1"/>
  <c r="N257" i="37" s="1"/>
  <c r="N258" i="37" s="1"/>
  <c r="N259" i="37" s="1"/>
  <c r="N260" i="37" s="1"/>
  <c r="N261" i="37" s="1"/>
  <c r="N262" i="37" s="1"/>
  <c r="N263" i="37" s="1"/>
  <c r="N264" i="37" s="1"/>
  <c r="N265" i="37" s="1"/>
  <c r="N266" i="37" s="1"/>
  <c r="N267" i="37" s="1"/>
  <c r="N268" i="37" s="1"/>
  <c r="N269" i="37" s="1"/>
  <c r="N270" i="37" s="1"/>
  <c r="N271" i="37" s="1"/>
  <c r="N272" i="37" s="1"/>
  <c r="N273" i="37" s="1"/>
  <c r="N274" i="37" s="1"/>
  <c r="N275" i="37" s="1"/>
  <c r="N276" i="37" s="1"/>
  <c r="N277" i="37" s="1"/>
  <c r="N278" i="37" s="1"/>
  <c r="N279" i="37" s="1"/>
  <c r="N280" i="37" s="1"/>
  <c r="N281" i="37" s="1"/>
  <c r="N282" i="37" s="1"/>
  <c r="N283" i="37" s="1"/>
  <c r="N284" i="37" s="1"/>
  <c r="N285" i="37" s="1"/>
  <c r="N286" i="37" s="1"/>
  <c r="N287" i="37" s="1"/>
  <c r="N288" i="37" s="1"/>
  <c r="N289" i="37" s="1"/>
  <c r="N290" i="37" s="1"/>
  <c r="N291" i="37" s="1"/>
  <c r="N292" i="37" s="1"/>
  <c r="N293" i="37" s="1"/>
  <c r="N294" i="37" s="1"/>
  <c r="N295" i="37" s="1"/>
  <c r="N296" i="37" s="1"/>
  <c r="N297" i="37" s="1"/>
  <c r="N298" i="37" s="1"/>
  <c r="N299" i="37" s="1"/>
  <c r="N300" i="37" s="1"/>
  <c r="N301" i="37" s="1"/>
  <c r="N302" i="37" s="1"/>
  <c r="N303" i="37" s="1"/>
  <c r="N304" i="37" s="1"/>
  <c r="N305" i="37" s="1"/>
  <c r="N306" i="37" s="1"/>
  <c r="N307" i="37" s="1"/>
  <c r="N308" i="37" s="1"/>
  <c r="N309" i="37" s="1"/>
  <c r="N310" i="37" s="1"/>
  <c r="N311" i="37" s="1"/>
  <c r="N312" i="37" s="1"/>
  <c r="N313" i="37" s="1"/>
  <c r="N314" i="37" s="1"/>
  <c r="N315" i="37" s="1"/>
  <c r="N316" i="37" s="1"/>
  <c r="N317" i="37" s="1"/>
  <c r="N318" i="37" s="1"/>
  <c r="N319" i="37" s="1"/>
  <c r="N320" i="37" s="1"/>
  <c r="N321" i="37" s="1"/>
  <c r="N322" i="37" s="1"/>
  <c r="N323" i="37" s="1"/>
  <c r="N324" i="37" s="1"/>
  <c r="N325" i="37" s="1"/>
  <c r="N326" i="37" s="1"/>
  <c r="N327" i="37" s="1"/>
  <c r="N328" i="37" s="1"/>
  <c r="N329" i="37" s="1"/>
  <c r="N330" i="37" s="1"/>
  <c r="N331" i="37" s="1"/>
  <c r="N332" i="37" s="1"/>
  <c r="N333" i="37" s="1"/>
  <c r="N334" i="37" s="1"/>
  <c r="N335" i="37" s="1"/>
  <c r="N336" i="37" s="1"/>
  <c r="N337" i="37" s="1"/>
  <c r="N338" i="37" s="1"/>
  <c r="N339" i="37" s="1"/>
  <c r="N340" i="37" s="1"/>
  <c r="N341" i="37" s="1"/>
  <c r="N342" i="37" s="1"/>
  <c r="N343" i="37" s="1"/>
  <c r="N344" i="37" s="1"/>
  <c r="N345" i="37" s="1"/>
  <c r="N346" i="37" s="1"/>
  <c r="N347" i="37" s="1"/>
  <c r="N348" i="37" s="1"/>
  <c r="N349" i="37" s="1"/>
  <c r="N350" i="37" s="1"/>
  <c r="N351" i="37" s="1"/>
  <c r="N352" i="37" s="1"/>
  <c r="N353" i="37" s="1"/>
  <c r="N354" i="37" s="1"/>
  <c r="N355" i="37" s="1"/>
  <c r="N356" i="37" s="1"/>
  <c r="N357" i="37" s="1"/>
  <c r="N358" i="37" s="1"/>
  <c r="N359" i="37" s="1"/>
  <c r="N360" i="37" s="1"/>
  <c r="N361" i="37" s="1"/>
  <c r="N362" i="37" s="1"/>
  <c r="N363" i="37" s="1"/>
  <c r="N364" i="37" s="1"/>
  <c r="N365" i="37" s="1"/>
  <c r="N366" i="37" s="1"/>
  <c r="N367" i="37" s="1"/>
  <c r="N368" i="37" s="1"/>
  <c r="N369" i="37" s="1"/>
  <c r="N370" i="37" s="1"/>
  <c r="N371" i="37" s="1"/>
  <c r="N372" i="37" s="1"/>
  <c r="N373" i="37" s="1"/>
  <c r="N374" i="37" s="1"/>
  <c r="N375" i="37" s="1"/>
  <c r="N376" i="37" s="1"/>
  <c r="N377" i="37" s="1"/>
  <c r="N378" i="37" s="1"/>
  <c r="N379" i="37" s="1"/>
  <c r="N380" i="37" s="1"/>
  <c r="N381" i="37" s="1"/>
  <c r="N382" i="37" s="1"/>
  <c r="N383" i="37" s="1"/>
  <c r="N384" i="37" s="1"/>
  <c r="N385" i="37" s="1"/>
  <c r="N386" i="37" s="1"/>
  <c r="N387" i="37" s="1"/>
  <c r="N388" i="37" s="1"/>
  <c r="N389" i="37" s="1"/>
  <c r="N390" i="37" s="1"/>
  <c r="N391" i="37" s="1"/>
  <c r="N392" i="37" s="1"/>
  <c r="N393" i="37" s="1"/>
  <c r="N394" i="37" s="1"/>
  <c r="N395" i="37" s="1"/>
  <c r="N396" i="37" s="1"/>
  <c r="N397" i="37" s="1"/>
  <c r="N398" i="37" s="1"/>
  <c r="N399" i="37" s="1"/>
  <c r="N400" i="37" s="1"/>
  <c r="N401" i="37" s="1"/>
  <c r="N402" i="37" s="1"/>
  <c r="N403" i="37" s="1"/>
  <c r="N404" i="37" s="1"/>
  <c r="N405" i="37" s="1"/>
  <c r="N406" i="37" s="1"/>
  <c r="N407" i="37" s="1"/>
  <c r="N408" i="37" s="1"/>
  <c r="N409" i="37" s="1"/>
  <c r="N410" i="37" s="1"/>
  <c r="N411" i="37" s="1"/>
  <c r="N412" i="37" s="1"/>
  <c r="N413" i="37" s="1"/>
  <c r="N414" i="37" s="1"/>
  <c r="N415" i="37" s="1"/>
  <c r="N416" i="37" s="1"/>
  <c r="N417" i="37" s="1"/>
  <c r="N418" i="37" s="1"/>
  <c r="N419" i="37" s="1"/>
  <c r="N420" i="37" s="1"/>
  <c r="N421" i="37" s="1"/>
  <c r="N422" i="37" s="1"/>
  <c r="N423" i="37" s="1"/>
  <c r="N424" i="37" s="1"/>
  <c r="N425" i="37" s="1"/>
  <c r="N426" i="37" s="1"/>
  <c r="N427" i="37" s="1"/>
  <c r="N428" i="37" s="1"/>
  <c r="N429" i="37" s="1"/>
  <c r="N430" i="37" s="1"/>
  <c r="N431" i="37" s="1"/>
  <c r="N432" i="37" s="1"/>
  <c r="N433" i="37" s="1"/>
  <c r="N434" i="37" s="1"/>
  <c r="N435" i="37" s="1"/>
  <c r="N436" i="37" s="1"/>
  <c r="N437" i="37" s="1"/>
  <c r="N438" i="37" s="1"/>
  <c r="N439" i="37" s="1"/>
  <c r="N440" i="37" s="1"/>
  <c r="N441" i="37" s="1"/>
  <c r="N442" i="37" s="1"/>
  <c r="N443" i="37" s="1"/>
  <c r="N444" i="37" s="1"/>
  <c r="N445" i="37" s="1"/>
  <c r="N446" i="37" s="1"/>
  <c r="N447" i="37" s="1"/>
  <c r="N448" i="37" s="1"/>
  <c r="N449" i="37" s="1"/>
  <c r="N450" i="37" s="1"/>
  <c r="N451" i="37" s="1"/>
  <c r="N452" i="37" s="1"/>
  <c r="N453" i="37" s="1"/>
  <c r="N454" i="37" s="1"/>
  <c r="N455" i="37" s="1"/>
  <c r="N456" i="37" s="1"/>
  <c r="N457" i="37" s="1"/>
  <c r="N458" i="37" s="1"/>
  <c r="O5" i="36"/>
  <c r="G7" i="36"/>
  <c r="P6" i="36" s="1"/>
  <c r="AF7" i="36"/>
  <c r="B10" i="36"/>
  <c r="AA10" i="36"/>
  <c r="N17" i="36"/>
  <c r="N18" i="36" s="1"/>
  <c r="N64" i="36"/>
  <c r="N65" i="36" s="1"/>
  <c r="N66" i="36" s="1"/>
  <c r="N67" i="36" s="1"/>
  <c r="N68" i="36" s="1"/>
  <c r="N69" i="36" s="1"/>
  <c r="N70" i="36" s="1"/>
  <c r="N71" i="36" s="1"/>
  <c r="N72" i="36" s="1"/>
  <c r="N73" i="36" s="1"/>
  <c r="N74" i="36" s="1"/>
  <c r="N75" i="36" s="1"/>
  <c r="N76" i="36" s="1"/>
  <c r="N77" i="36" s="1"/>
  <c r="N78" i="36" s="1"/>
  <c r="N79" i="36" s="1"/>
  <c r="N80" i="36" s="1"/>
  <c r="N81" i="36" s="1"/>
  <c r="N82" i="36" s="1"/>
  <c r="N83" i="36" s="1"/>
  <c r="N84" i="36" s="1"/>
  <c r="N85" i="36" s="1"/>
  <c r="N86" i="36" s="1"/>
  <c r="N87" i="36" s="1"/>
  <c r="N88" i="36" s="1"/>
  <c r="N89" i="36" s="1"/>
  <c r="N90" i="36" s="1"/>
  <c r="N91" i="36" s="1"/>
  <c r="N92" i="36" s="1"/>
  <c r="N93" i="36" s="1"/>
  <c r="N94" i="36" s="1"/>
  <c r="N95" i="36" s="1"/>
  <c r="N96" i="36" s="1"/>
  <c r="N97" i="36" s="1"/>
  <c r="N98" i="36" s="1"/>
  <c r="N99" i="36" s="1"/>
  <c r="N100" i="36" s="1"/>
  <c r="N101" i="36" s="1"/>
  <c r="N102" i="36" s="1"/>
  <c r="N103" i="36" s="1"/>
  <c r="N104" i="36" s="1"/>
  <c r="N105" i="36" s="1"/>
  <c r="N106" i="36" s="1"/>
  <c r="N107" i="36" s="1"/>
  <c r="N108" i="36" s="1"/>
  <c r="N109" i="36" s="1"/>
  <c r="N110" i="36" s="1"/>
  <c r="N111" i="36" s="1"/>
  <c r="N112" i="36" s="1"/>
  <c r="N113" i="36" s="1"/>
  <c r="N114" i="36" s="1"/>
  <c r="N115" i="36" s="1"/>
  <c r="N116" i="36" s="1"/>
  <c r="N117" i="36" s="1"/>
  <c r="N118" i="36" s="1"/>
  <c r="N119" i="36" s="1"/>
  <c r="N120" i="36" s="1"/>
  <c r="N121" i="36" s="1"/>
  <c r="N122" i="36" s="1"/>
  <c r="N123" i="36" s="1"/>
  <c r="N124" i="36" s="1"/>
  <c r="N125" i="36" s="1"/>
  <c r="N126" i="36" s="1"/>
  <c r="N127" i="36" s="1"/>
  <c r="N128" i="36" s="1"/>
  <c r="N129" i="36" s="1"/>
  <c r="N130" i="36" s="1"/>
  <c r="N131" i="36" s="1"/>
  <c r="N132" i="36" s="1"/>
  <c r="N133" i="36" s="1"/>
  <c r="N134" i="36" s="1"/>
  <c r="N135" i="36" s="1"/>
  <c r="N136" i="36" s="1"/>
  <c r="N137" i="36" s="1"/>
  <c r="N138" i="36" s="1"/>
  <c r="N139" i="36" s="1"/>
  <c r="N140" i="36" s="1"/>
  <c r="N141" i="36" s="1"/>
  <c r="N142" i="36" s="1"/>
  <c r="N143" i="36" s="1"/>
  <c r="N144" i="36" s="1"/>
  <c r="N145" i="36" s="1"/>
  <c r="N146" i="36" s="1"/>
  <c r="N147" i="36" s="1"/>
  <c r="N148" i="36" s="1"/>
  <c r="N149" i="36" s="1"/>
  <c r="N150" i="36" s="1"/>
  <c r="N151" i="36" s="1"/>
  <c r="N152" i="36" s="1"/>
  <c r="N153" i="36" s="1"/>
  <c r="N154" i="36" s="1"/>
  <c r="N155" i="36" s="1"/>
  <c r="N156" i="36" s="1"/>
  <c r="N157" i="36" s="1"/>
  <c r="N158" i="36" s="1"/>
  <c r="N159" i="36" s="1"/>
  <c r="N160" i="36" s="1"/>
  <c r="N161" i="36" s="1"/>
  <c r="N162" i="36" s="1"/>
  <c r="N163" i="36" s="1"/>
  <c r="N164" i="36" s="1"/>
  <c r="N165" i="36" s="1"/>
  <c r="N166" i="36" s="1"/>
  <c r="N167" i="36" s="1"/>
  <c r="N168" i="36" s="1"/>
  <c r="N169" i="36" s="1"/>
  <c r="N170" i="36" s="1"/>
  <c r="N171" i="36" s="1"/>
  <c r="N172" i="36" s="1"/>
  <c r="N173" i="36" s="1"/>
  <c r="N174" i="36" s="1"/>
  <c r="N175" i="36" s="1"/>
  <c r="N176" i="36" s="1"/>
  <c r="N177" i="36" s="1"/>
  <c r="N178" i="36" s="1"/>
  <c r="N179" i="36" s="1"/>
  <c r="N180" i="36" s="1"/>
  <c r="N181" i="36" s="1"/>
  <c r="N182" i="36" s="1"/>
  <c r="N183" i="36" s="1"/>
  <c r="N184" i="36" s="1"/>
  <c r="N185" i="36" s="1"/>
  <c r="N186" i="36" s="1"/>
  <c r="N187" i="36" s="1"/>
  <c r="N188" i="36" s="1"/>
  <c r="N189" i="36" s="1"/>
  <c r="N190" i="36" s="1"/>
  <c r="N191" i="36" s="1"/>
  <c r="N192" i="36" s="1"/>
  <c r="N193" i="36" s="1"/>
  <c r="N194" i="36" s="1"/>
  <c r="N195" i="36" s="1"/>
  <c r="N196" i="36" s="1"/>
  <c r="N197" i="36" s="1"/>
  <c r="N198" i="36" s="1"/>
  <c r="N199" i="36" s="1"/>
  <c r="N200" i="36" s="1"/>
  <c r="N201" i="36" s="1"/>
  <c r="N202" i="36" s="1"/>
  <c r="N203" i="36" s="1"/>
  <c r="N204" i="36" s="1"/>
  <c r="N205" i="36" s="1"/>
  <c r="N206" i="36" s="1"/>
  <c r="N207" i="36" s="1"/>
  <c r="N208" i="36" s="1"/>
  <c r="N209" i="36" s="1"/>
  <c r="N210" i="36" s="1"/>
  <c r="N211" i="36" s="1"/>
  <c r="N212" i="36" s="1"/>
  <c r="N213" i="36" s="1"/>
  <c r="N214" i="36" s="1"/>
  <c r="N215" i="36" s="1"/>
  <c r="N216" i="36" s="1"/>
  <c r="N217" i="36" s="1"/>
  <c r="N218" i="36" s="1"/>
  <c r="N219" i="36" s="1"/>
  <c r="N220" i="36" s="1"/>
  <c r="N221" i="36" s="1"/>
  <c r="N222" i="36" s="1"/>
  <c r="N223" i="36" s="1"/>
  <c r="N224" i="36" s="1"/>
  <c r="N225" i="36" s="1"/>
  <c r="N226" i="36" s="1"/>
  <c r="N227" i="36" s="1"/>
  <c r="N228" i="36" s="1"/>
  <c r="N229" i="36" s="1"/>
  <c r="N230" i="36" s="1"/>
  <c r="N231" i="36" s="1"/>
  <c r="N232" i="36" s="1"/>
  <c r="N233" i="36" s="1"/>
  <c r="N234" i="36" s="1"/>
  <c r="N235" i="36" s="1"/>
  <c r="N236" i="36" s="1"/>
  <c r="N237" i="36" s="1"/>
  <c r="N238" i="36" s="1"/>
  <c r="N239" i="36" s="1"/>
  <c r="N240" i="36" s="1"/>
  <c r="N241" i="36" s="1"/>
  <c r="N242" i="36" s="1"/>
  <c r="N243" i="36" s="1"/>
  <c r="N244" i="36" s="1"/>
  <c r="N245" i="36" s="1"/>
  <c r="N246" i="36" s="1"/>
  <c r="N247" i="36" s="1"/>
  <c r="N248" i="36" s="1"/>
  <c r="N249" i="36" s="1"/>
  <c r="N250" i="36" s="1"/>
  <c r="N251" i="36" s="1"/>
  <c r="N252" i="36" s="1"/>
  <c r="N253" i="36" s="1"/>
  <c r="N254" i="36" s="1"/>
  <c r="N255" i="36" s="1"/>
  <c r="N256" i="36" s="1"/>
  <c r="N257" i="36" s="1"/>
  <c r="N258" i="36" s="1"/>
  <c r="N259" i="36" s="1"/>
  <c r="N260" i="36" s="1"/>
  <c r="N261" i="36" s="1"/>
  <c r="N262" i="36" s="1"/>
  <c r="N263" i="36" s="1"/>
  <c r="N264" i="36" s="1"/>
  <c r="N265" i="36" s="1"/>
  <c r="N266" i="36" s="1"/>
  <c r="N267" i="36" s="1"/>
  <c r="N268" i="36" s="1"/>
  <c r="N269" i="36" s="1"/>
  <c r="N270" i="36" s="1"/>
  <c r="N271" i="36" s="1"/>
  <c r="N272" i="36" s="1"/>
  <c r="N273" i="36" s="1"/>
  <c r="N274" i="36" s="1"/>
  <c r="N275" i="36" s="1"/>
  <c r="N276" i="36" s="1"/>
  <c r="N277" i="36" s="1"/>
  <c r="N278" i="36" s="1"/>
  <c r="N279" i="36" s="1"/>
  <c r="N280" i="36" s="1"/>
  <c r="N281" i="36" s="1"/>
  <c r="N282" i="36" s="1"/>
  <c r="N283" i="36" s="1"/>
  <c r="N284" i="36" s="1"/>
  <c r="N285" i="36" s="1"/>
  <c r="N286" i="36" s="1"/>
  <c r="N287" i="36" s="1"/>
  <c r="N288" i="36" s="1"/>
  <c r="N289" i="36" s="1"/>
  <c r="N290" i="36" s="1"/>
  <c r="N291" i="36" s="1"/>
  <c r="N292" i="36" s="1"/>
  <c r="N293" i="36" s="1"/>
  <c r="N294" i="36" s="1"/>
  <c r="N295" i="36" s="1"/>
  <c r="N296" i="36" s="1"/>
  <c r="N297" i="36" s="1"/>
  <c r="N298" i="36" s="1"/>
  <c r="N299" i="36" s="1"/>
  <c r="N300" i="36" s="1"/>
  <c r="N301" i="36" s="1"/>
  <c r="N302" i="36" s="1"/>
  <c r="N303" i="36" s="1"/>
  <c r="N304" i="36" s="1"/>
  <c r="N305" i="36" s="1"/>
  <c r="N306" i="36" s="1"/>
  <c r="N307" i="36" s="1"/>
  <c r="N308" i="36" s="1"/>
  <c r="N309" i="36" s="1"/>
  <c r="N310" i="36" s="1"/>
  <c r="N311" i="36" s="1"/>
  <c r="N312" i="36" s="1"/>
  <c r="N313" i="36" s="1"/>
  <c r="N314" i="36" s="1"/>
  <c r="N315" i="36" s="1"/>
  <c r="N316" i="36" s="1"/>
  <c r="N317" i="36" s="1"/>
  <c r="N318" i="36" s="1"/>
  <c r="N319" i="36" s="1"/>
  <c r="N320" i="36" s="1"/>
  <c r="N321" i="36" s="1"/>
  <c r="N322" i="36" s="1"/>
  <c r="N323" i="36" s="1"/>
  <c r="N324" i="36" s="1"/>
  <c r="N325" i="36" s="1"/>
  <c r="N326" i="36" s="1"/>
  <c r="N327" i="36" s="1"/>
  <c r="N328" i="36" s="1"/>
  <c r="N329" i="36" s="1"/>
  <c r="N330" i="36" s="1"/>
  <c r="N331" i="36" s="1"/>
  <c r="N332" i="36" s="1"/>
  <c r="N333" i="36" s="1"/>
  <c r="N334" i="36" s="1"/>
  <c r="N335" i="36" s="1"/>
  <c r="N336" i="36" s="1"/>
  <c r="N337" i="36" s="1"/>
  <c r="N338" i="36" s="1"/>
  <c r="N339" i="36" s="1"/>
  <c r="N340" i="36" s="1"/>
  <c r="N341" i="36" s="1"/>
  <c r="N342" i="36" s="1"/>
  <c r="N343" i="36" s="1"/>
  <c r="N344" i="36" s="1"/>
  <c r="N345" i="36" s="1"/>
  <c r="N346" i="36" s="1"/>
  <c r="N347" i="36" s="1"/>
  <c r="N348" i="36" s="1"/>
  <c r="N349" i="36" s="1"/>
  <c r="N350" i="36" s="1"/>
  <c r="N351" i="36" s="1"/>
  <c r="N352" i="36" s="1"/>
  <c r="N353" i="36" s="1"/>
  <c r="N354" i="36" s="1"/>
  <c r="N355" i="36" s="1"/>
  <c r="N356" i="36" s="1"/>
  <c r="N357" i="36" s="1"/>
  <c r="N358" i="36" s="1"/>
  <c r="N359" i="36" s="1"/>
  <c r="N360" i="36" s="1"/>
  <c r="N361" i="36" s="1"/>
  <c r="N362" i="36" s="1"/>
  <c r="N363" i="36" s="1"/>
  <c r="N364" i="36" s="1"/>
  <c r="N365" i="36" s="1"/>
  <c r="N366" i="36" s="1"/>
  <c r="N367" i="36" s="1"/>
  <c r="N368" i="36" s="1"/>
  <c r="N369" i="36" s="1"/>
  <c r="N370" i="36" s="1"/>
  <c r="N371" i="36" s="1"/>
  <c r="N372" i="36" s="1"/>
  <c r="N373" i="36" s="1"/>
  <c r="N374" i="36" s="1"/>
  <c r="N375" i="36" s="1"/>
  <c r="N376" i="36" s="1"/>
  <c r="N377" i="36" s="1"/>
  <c r="N378" i="36" s="1"/>
  <c r="N379" i="36" s="1"/>
  <c r="N380" i="36" s="1"/>
  <c r="N381" i="36" s="1"/>
  <c r="N382" i="36" s="1"/>
  <c r="N383" i="36" s="1"/>
  <c r="N384" i="36" s="1"/>
  <c r="N385" i="36" s="1"/>
  <c r="N386" i="36" s="1"/>
  <c r="N387" i="36" s="1"/>
  <c r="N388" i="36" s="1"/>
  <c r="N389" i="36" s="1"/>
  <c r="N390" i="36" s="1"/>
  <c r="N391" i="36" s="1"/>
  <c r="N392" i="36" s="1"/>
  <c r="N393" i="36" s="1"/>
  <c r="N394" i="36" s="1"/>
  <c r="N395" i="36" s="1"/>
  <c r="N396" i="36" s="1"/>
  <c r="N397" i="36" s="1"/>
  <c r="N398" i="36" s="1"/>
  <c r="N399" i="36" s="1"/>
  <c r="N400" i="36" s="1"/>
  <c r="N401" i="36" s="1"/>
  <c r="N402" i="36" s="1"/>
  <c r="N403" i="36" s="1"/>
  <c r="N404" i="36" s="1"/>
  <c r="N405" i="36" s="1"/>
  <c r="N406" i="36" s="1"/>
  <c r="N407" i="36" s="1"/>
  <c r="N408" i="36" s="1"/>
  <c r="N409" i="36" s="1"/>
  <c r="N410" i="36" s="1"/>
  <c r="N411" i="36" s="1"/>
  <c r="N412" i="36" s="1"/>
  <c r="N413" i="36" s="1"/>
  <c r="N414" i="36" s="1"/>
  <c r="N415" i="36" s="1"/>
  <c r="N416" i="36" s="1"/>
  <c r="N417" i="36" s="1"/>
  <c r="N418" i="36" s="1"/>
  <c r="N419" i="36" s="1"/>
  <c r="N420" i="36" s="1"/>
  <c r="N421" i="36" s="1"/>
  <c r="N422" i="36" s="1"/>
  <c r="N423" i="36" s="1"/>
  <c r="N424" i="36" s="1"/>
  <c r="N425" i="36" s="1"/>
  <c r="N426" i="36" s="1"/>
  <c r="N427" i="36" s="1"/>
  <c r="N428" i="36" s="1"/>
  <c r="N429" i="36" s="1"/>
  <c r="N430" i="36" s="1"/>
  <c r="N431" i="36" s="1"/>
  <c r="N432" i="36" s="1"/>
  <c r="N433" i="36" s="1"/>
  <c r="N434" i="36" s="1"/>
  <c r="N435" i="36" s="1"/>
  <c r="N436" i="36" s="1"/>
  <c r="N437" i="36" s="1"/>
  <c r="N438" i="36" s="1"/>
  <c r="N439" i="36" s="1"/>
  <c r="N440" i="36" s="1"/>
  <c r="N441" i="36" s="1"/>
  <c r="N442" i="36" s="1"/>
  <c r="N443" i="36" s="1"/>
  <c r="N444" i="36" s="1"/>
  <c r="N445" i="36" s="1"/>
  <c r="N446" i="36" s="1"/>
  <c r="O5" i="35"/>
  <c r="G7" i="35"/>
  <c r="P7" i="35"/>
  <c r="AF7" i="35"/>
  <c r="B10" i="35"/>
  <c r="J10" i="35"/>
  <c r="AA10" i="35"/>
  <c r="AD10" i="35"/>
  <c r="N17" i="35"/>
  <c r="N18" i="35"/>
  <c r="N60" i="35"/>
  <c r="N61" i="35"/>
  <c r="N62" i="35" s="1"/>
  <c r="N63" i="35" s="1"/>
  <c r="N64" i="35" s="1"/>
  <c r="N65" i="35" s="1"/>
  <c r="N66" i="35" s="1"/>
  <c r="N67" i="35" s="1"/>
  <c r="N68" i="35" s="1"/>
  <c r="N69" i="35" s="1"/>
  <c r="N70" i="35" s="1"/>
  <c r="N71" i="35" s="1"/>
  <c r="N72" i="35" s="1"/>
  <c r="N73" i="35" s="1"/>
  <c r="N74" i="35" s="1"/>
  <c r="N75" i="35" s="1"/>
  <c r="N76" i="35" s="1"/>
  <c r="N77" i="35" s="1"/>
  <c r="N78" i="35" s="1"/>
  <c r="N79" i="35" s="1"/>
  <c r="O5" i="34"/>
  <c r="G7" i="34"/>
  <c r="P7" i="34"/>
  <c r="AF7" i="34"/>
  <c r="B10" i="34"/>
  <c r="J10" i="34"/>
  <c r="AA10" i="34"/>
  <c r="AD10" i="34"/>
  <c r="N17" i="34"/>
  <c r="N60" i="34"/>
  <c r="N61" i="34" s="1"/>
  <c r="N62" i="34" s="1"/>
  <c r="N63" i="34" s="1"/>
  <c r="N64" i="34" s="1"/>
  <c r="N65" i="34" s="1"/>
  <c r="N66" i="34" s="1"/>
  <c r="N67" i="34" s="1"/>
  <c r="N68" i="34" s="1"/>
  <c r="N69" i="34" s="1"/>
  <c r="N70" i="34" s="1"/>
  <c r="N71" i="34" s="1"/>
  <c r="N72" i="34" s="1"/>
  <c r="N73" i="34" s="1"/>
  <c r="N74" i="34" s="1"/>
  <c r="N75" i="34" s="1"/>
  <c r="N76" i="34" s="1"/>
  <c r="N77" i="34" s="1"/>
  <c r="N78" i="34" s="1"/>
  <c r="N79" i="34" s="1"/>
  <c r="N80" i="34" s="1"/>
  <c r="N81" i="34" s="1"/>
  <c r="N82" i="34" s="1"/>
  <c r="N83" i="34" s="1"/>
  <c r="N84" i="34" s="1"/>
  <c r="N85" i="34" s="1"/>
  <c r="N86" i="34" s="1"/>
  <c r="N87" i="34" s="1"/>
  <c r="N88" i="34" s="1"/>
  <c r="N89" i="34" s="1"/>
  <c r="N90" i="34" s="1"/>
  <c r="N91" i="34" s="1"/>
  <c r="N92" i="34" s="1"/>
  <c r="N93" i="34" s="1"/>
  <c r="N94" i="34" s="1"/>
  <c r="O5" i="33"/>
  <c r="G7" i="33"/>
  <c r="AC10" i="33" s="1"/>
  <c r="P7" i="33"/>
  <c r="AF7" i="33"/>
  <c r="B10" i="33"/>
  <c r="J10" i="33"/>
  <c r="AA10" i="33"/>
  <c r="AD10" i="33"/>
  <c r="N17" i="33"/>
  <c r="N59" i="33"/>
  <c r="N60" i="33" s="1"/>
  <c r="N61" i="33" s="1"/>
  <c r="N62" i="33" s="1"/>
  <c r="N63" i="33" s="1"/>
  <c r="N64" i="33" s="1"/>
  <c r="N65" i="33" s="1"/>
  <c r="N66" i="33" s="1"/>
  <c r="N67" i="33" s="1"/>
  <c r="N68" i="33" s="1"/>
  <c r="N69" i="33" s="1"/>
  <c r="N70" i="33" s="1"/>
  <c r="N71" i="33" s="1"/>
  <c r="N72" i="33" s="1"/>
  <c r="N73" i="33" s="1"/>
  <c r="N74" i="33" s="1"/>
  <c r="N75" i="33" s="1"/>
  <c r="N76" i="33" s="1"/>
  <c r="N77" i="33" s="1"/>
  <c r="N78" i="33" s="1"/>
  <c r="N79" i="33" s="1"/>
  <c r="N80" i="33" s="1"/>
  <c r="N81" i="33" s="1"/>
  <c r="N82" i="33" s="1"/>
  <c r="N83" i="33" s="1"/>
  <c r="N84" i="33" s="1"/>
  <c r="N85" i="33" s="1"/>
  <c r="N86" i="33" s="1"/>
  <c r="N87" i="33" s="1"/>
  <c r="N88" i="33" s="1"/>
  <c r="N89" i="33" s="1"/>
  <c r="N90" i="33" s="1"/>
  <c r="N91" i="33" s="1"/>
  <c r="O5" i="32"/>
  <c r="P6" i="32"/>
  <c r="G7" i="32"/>
  <c r="AF7" i="32"/>
  <c r="B10" i="32"/>
  <c r="AA10" i="32"/>
  <c r="N17" i="32"/>
  <c r="N18" i="32" s="1"/>
  <c r="N19" i="32" s="1"/>
  <c r="N60" i="32"/>
  <c r="N61" i="32"/>
  <c r="N62" i="32" s="1"/>
  <c r="N63" i="32" s="1"/>
  <c r="N64" i="32" s="1"/>
  <c r="N65" i="32" s="1"/>
  <c r="N66" i="32" s="1"/>
  <c r="N67" i="32" s="1"/>
  <c r="N68" i="32" s="1"/>
  <c r="N69" i="32" s="1"/>
  <c r="N70" i="32" s="1"/>
  <c r="N71" i="32" s="1"/>
  <c r="N72" i="32" s="1"/>
  <c r="N73" i="32" s="1"/>
  <c r="N74" i="32" s="1"/>
  <c r="N75" i="32" s="1"/>
  <c r="N76" i="32" s="1"/>
  <c r="N77" i="32" s="1"/>
  <c r="N78" i="32" s="1"/>
  <c r="N79" i="32" s="1"/>
  <c r="N80" i="32" s="1"/>
  <c r="N81" i="32" s="1"/>
  <c r="N82" i="32" s="1"/>
  <c r="N83" i="32" s="1"/>
  <c r="N84" i="32" s="1"/>
  <c r="N85" i="32" s="1"/>
  <c r="N86" i="32" s="1"/>
  <c r="N87" i="32" s="1"/>
  <c r="N88" i="32" s="1"/>
  <c r="N89" i="32" s="1"/>
  <c r="N90" i="32" s="1"/>
  <c r="O5" i="31"/>
  <c r="G7" i="31"/>
  <c r="AC10" i="31" s="1"/>
  <c r="AF7" i="31"/>
  <c r="B10" i="31"/>
  <c r="AA10" i="31"/>
  <c r="AD10" i="31"/>
  <c r="N17" i="31"/>
  <c r="N18" i="31"/>
  <c r="N60" i="31"/>
  <c r="N61" i="31"/>
  <c r="N62" i="31" s="1"/>
  <c r="N63" i="31" s="1"/>
  <c r="N64" i="31" s="1"/>
  <c r="N65" i="31" s="1"/>
  <c r="N66" i="31" s="1"/>
  <c r="N67" i="31" s="1"/>
  <c r="N68" i="31" s="1"/>
  <c r="N69" i="31" s="1"/>
  <c r="N70" i="31" s="1"/>
  <c r="N71" i="31" s="1"/>
  <c r="N72" i="31" s="1"/>
  <c r="N73" i="31" s="1"/>
  <c r="N74" i="31" s="1"/>
  <c r="N75" i="31" s="1"/>
  <c r="N76" i="31" s="1"/>
  <c r="N77" i="31" s="1"/>
  <c r="N78" i="31" s="1"/>
  <c r="N79" i="31" s="1"/>
  <c r="N80" i="31" s="1"/>
  <c r="N81" i="31" s="1"/>
  <c r="N82" i="31" s="1"/>
  <c r="N83" i="31" s="1"/>
  <c r="N84" i="31" s="1"/>
  <c r="N85" i="31" s="1"/>
  <c r="N86" i="31" s="1"/>
  <c r="N87" i="31" s="1"/>
  <c r="O5" i="30"/>
  <c r="G7" i="30"/>
  <c r="AF7" i="30"/>
  <c r="B10" i="30"/>
  <c r="AA10" i="30"/>
  <c r="AC10" i="30"/>
  <c r="AD10" i="30"/>
  <c r="N17" i="30"/>
  <c r="N18" i="30" s="1"/>
  <c r="N19" i="30" s="1"/>
  <c r="N20" i="30" s="1"/>
  <c r="N60" i="30"/>
  <c r="N61" i="30" s="1"/>
  <c r="N62" i="30"/>
  <c r="N63" i="30" s="1"/>
  <c r="N64" i="30" s="1"/>
  <c r="N65" i="30" s="1"/>
  <c r="N66" i="30" s="1"/>
  <c r="N67" i="30" s="1"/>
  <c r="N68" i="30" s="1"/>
  <c r="N69" i="30" s="1"/>
  <c r="N70" i="30" s="1"/>
  <c r="N71" i="30" s="1"/>
  <c r="N72" i="30" s="1"/>
  <c r="N73" i="30" s="1"/>
  <c r="N74" i="30" s="1"/>
  <c r="N75" i="30" s="1"/>
  <c r="N76" i="30" s="1"/>
  <c r="N77" i="30" s="1"/>
  <c r="N78" i="30" s="1"/>
  <c r="N79" i="30" s="1"/>
  <c r="N80" i="30" s="1"/>
  <c r="N81" i="30" s="1"/>
  <c r="N82" i="30" s="1"/>
  <c r="N83" i="30" s="1"/>
  <c r="N84" i="30" s="1"/>
  <c r="N85" i="30" s="1"/>
  <c r="N86" i="30" s="1"/>
  <c r="N87" i="30" s="1"/>
  <c r="N88" i="30" s="1"/>
  <c r="N89" i="30" s="1"/>
  <c r="O5" i="29"/>
  <c r="G7" i="29"/>
  <c r="P7" i="29"/>
  <c r="AF7" i="29"/>
  <c r="B10" i="29"/>
  <c r="J10" i="29"/>
  <c r="AA10" i="29"/>
  <c r="AD10" i="29"/>
  <c r="N17" i="29"/>
  <c r="N18" i="29"/>
  <c r="N19" i="29" s="1"/>
  <c r="N20" i="29" s="1"/>
  <c r="N60" i="29"/>
  <c r="N61" i="29" s="1"/>
  <c r="N62" i="29" s="1"/>
  <c r="N63" i="29" s="1"/>
  <c r="N64" i="29" s="1"/>
  <c r="N65" i="29" s="1"/>
  <c r="N66" i="29" s="1"/>
  <c r="N67" i="29" s="1"/>
  <c r="N68" i="29" s="1"/>
  <c r="N69" i="29" s="1"/>
  <c r="N70" i="29" s="1"/>
  <c r="N71" i="29" s="1"/>
  <c r="N72" i="29" s="1"/>
  <c r="N73" i="29" s="1"/>
  <c r="N74" i="29" s="1"/>
  <c r="N75" i="29" s="1"/>
  <c r="N76" i="29" s="1"/>
  <c r="N77" i="29" s="1"/>
  <c r="N78" i="29" s="1"/>
  <c r="N79" i="29" s="1"/>
  <c r="N80" i="29" s="1"/>
  <c r="N81" i="29" s="1"/>
  <c r="N82" i="29" s="1"/>
  <c r="N83" i="29" s="1"/>
  <c r="N84" i="29" s="1"/>
  <c r="N85" i="29" s="1"/>
  <c r="N86" i="29" s="1"/>
  <c r="N87" i="29" s="1"/>
  <c r="N88" i="29" s="1"/>
  <c r="N89" i="29" s="1"/>
  <c r="N90" i="29" s="1"/>
  <c r="N91" i="29" s="1"/>
  <c r="N92" i="29" s="1"/>
  <c r="N93" i="29" s="1"/>
  <c r="N94" i="29" s="1"/>
  <c r="N95" i="29" s="1"/>
  <c r="N96" i="29" s="1"/>
  <c r="N97" i="29" s="1"/>
  <c r="N98" i="29" s="1"/>
  <c r="N99" i="29" s="1"/>
  <c r="O5" i="28"/>
  <c r="G7" i="28"/>
  <c r="P7" i="28"/>
  <c r="AF7" i="28"/>
  <c r="B10" i="28"/>
  <c r="J10" i="28"/>
  <c r="AA10" i="28"/>
  <c r="AD10" i="28"/>
  <c r="N17" i="28"/>
  <c r="N18" i="28" s="1"/>
  <c r="N19" i="28"/>
  <c r="N60" i="28"/>
  <c r="N61" i="28" s="1"/>
  <c r="N62" i="28" s="1"/>
  <c r="N63" i="28" s="1"/>
  <c r="N64" i="28" s="1"/>
  <c r="N65" i="28" s="1"/>
  <c r="N66" i="28" s="1"/>
  <c r="N67" i="28" s="1"/>
  <c r="N68" i="28" s="1"/>
  <c r="N69" i="28" s="1"/>
  <c r="N70" i="28" s="1"/>
  <c r="N71" i="28" s="1"/>
  <c r="N72" i="28" s="1"/>
  <c r="N73" i="28" s="1"/>
  <c r="N74" i="28" s="1"/>
  <c r="N75" i="28" s="1"/>
  <c r="N76" i="28" s="1"/>
  <c r="N77" i="28" s="1"/>
  <c r="N78" i="28" s="1"/>
  <c r="N79" i="28" s="1"/>
  <c r="N80" i="28" s="1"/>
  <c r="N81" i="28" s="1"/>
  <c r="N82" i="28" s="1"/>
  <c r="O5" i="27"/>
  <c r="G7" i="27"/>
  <c r="P6" i="27" s="1"/>
  <c r="P7" i="27"/>
  <c r="AF7" i="27"/>
  <c r="B10" i="27"/>
  <c r="J10" i="27"/>
  <c r="AA10" i="27"/>
  <c r="AC10" i="27"/>
  <c r="AD10" i="27"/>
  <c r="N17" i="27"/>
  <c r="N18" i="27" s="1"/>
  <c r="N60" i="27"/>
  <c r="N61" i="27"/>
  <c r="N62" i="27" s="1"/>
  <c r="N63" i="27" s="1"/>
  <c r="N64" i="27" s="1"/>
  <c r="N65" i="27" s="1"/>
  <c r="N66" i="27" s="1"/>
  <c r="N67" i="27" s="1"/>
  <c r="N68" i="27" s="1"/>
  <c r="N69" i="27" s="1"/>
  <c r="N70" i="27" s="1"/>
  <c r="N71" i="27" s="1"/>
  <c r="N72" i="27" s="1"/>
  <c r="N73" i="27" s="1"/>
  <c r="N74" i="27" s="1"/>
  <c r="N75" i="27" s="1"/>
  <c r="N76" i="27" s="1"/>
  <c r="N77" i="27" s="1"/>
  <c r="N78" i="27" s="1"/>
  <c r="N79" i="27" s="1"/>
  <c r="N80" i="27" s="1"/>
  <c r="N81" i="27"/>
  <c r="N82" i="27" s="1"/>
  <c r="N83" i="27" s="1"/>
  <c r="N84" i="27" s="1"/>
  <c r="N85" i="27" s="1"/>
  <c r="N86" i="27" s="1"/>
  <c r="N87" i="27" s="1"/>
  <c r="N88" i="27" s="1"/>
  <c r="N89" i="27" s="1"/>
  <c r="N90" i="27" s="1"/>
  <c r="O5" i="26"/>
  <c r="P6" i="26"/>
  <c r="O8" i="26" s="1"/>
  <c r="G7" i="26"/>
  <c r="AC10" i="26" s="1"/>
  <c r="P7" i="26"/>
  <c r="AF7" i="26"/>
  <c r="B10" i="26"/>
  <c r="J10" i="26"/>
  <c r="AA10" i="26"/>
  <c r="AD10" i="26"/>
  <c r="N17" i="26"/>
  <c r="N18" i="26"/>
  <c r="N56" i="26"/>
  <c r="N57" i="26"/>
  <c r="N58" i="26" s="1"/>
  <c r="N59" i="26" s="1"/>
  <c r="N60" i="26" s="1"/>
  <c r="N61" i="26" s="1"/>
  <c r="N62" i="26" s="1"/>
  <c r="N63" i="26" s="1"/>
  <c r="N64" i="26" s="1"/>
  <c r="N65" i="26" s="1"/>
  <c r="N66" i="26" s="1"/>
  <c r="N67" i="26" s="1"/>
  <c r="N68" i="26" s="1"/>
  <c r="N69" i="26" s="1"/>
  <c r="N70" i="26" s="1"/>
  <c r="N71" i="26" s="1"/>
  <c r="N72" i="26" s="1"/>
  <c r="N73" i="26" s="1"/>
  <c r="N74" i="26" s="1"/>
  <c r="N75" i="26" s="1"/>
  <c r="N76" i="26" s="1"/>
  <c r="N77" i="26" s="1"/>
  <c r="N78" i="26" s="1"/>
  <c r="N79" i="26" s="1"/>
  <c r="N80" i="26" s="1"/>
  <c r="N81" i="26" s="1"/>
  <c r="N82" i="26" s="1"/>
  <c r="N83" i="26" s="1"/>
  <c r="N84" i="26" s="1"/>
  <c r="N85" i="26" s="1"/>
  <c r="N86" i="26" s="1"/>
  <c r="N87" i="26" s="1"/>
  <c r="N88" i="26" s="1"/>
  <c r="N89" i="26" s="1"/>
  <c r="N90" i="26" s="1"/>
  <c r="N91" i="26" s="1"/>
  <c r="N92" i="26" s="1"/>
  <c r="N93" i="26" s="1"/>
  <c r="N94" i="26" s="1"/>
  <c r="N95" i="26" s="1"/>
  <c r="N96" i="26" s="1"/>
  <c r="N97" i="26" s="1"/>
  <c r="N98" i="26" s="1"/>
  <c r="N99" i="26" s="1"/>
  <c r="O5" i="25"/>
  <c r="G7" i="25"/>
  <c r="P7" i="25"/>
  <c r="AF7" i="25"/>
  <c r="B10" i="25"/>
  <c r="J10" i="25"/>
  <c r="AA10" i="25"/>
  <c r="AD10" i="25"/>
  <c r="N17" i="25"/>
  <c r="N56" i="25"/>
  <c r="N57" i="25" s="1"/>
  <c r="N58" i="25" s="1"/>
  <c r="N59" i="25" s="1"/>
  <c r="N60" i="25" s="1"/>
  <c r="N61" i="25" s="1"/>
  <c r="N62" i="25" s="1"/>
  <c r="N63" i="25" s="1"/>
  <c r="N64" i="25" s="1"/>
  <c r="N65" i="25" s="1"/>
  <c r="N66" i="25" s="1"/>
  <c r="N67" i="25" s="1"/>
  <c r="N68" i="25" s="1"/>
  <c r="N69" i="25" s="1"/>
  <c r="N70" i="25" s="1"/>
  <c r="N71" i="25" s="1"/>
  <c r="N72" i="25" s="1"/>
  <c r="N73" i="25" s="1"/>
  <c r="N74" i="25" s="1"/>
  <c r="N75" i="25" s="1"/>
  <c r="N76" i="25" s="1"/>
  <c r="N77" i="25" s="1"/>
  <c r="N78" i="25" s="1"/>
  <c r="N79" i="25" s="1"/>
  <c r="N80" i="25" s="1"/>
  <c r="N81" i="25" s="1"/>
  <c r="N82" i="25" s="1"/>
  <c r="N83" i="25" s="1"/>
  <c r="N84" i="25" s="1"/>
  <c r="N85" i="25" s="1"/>
  <c r="N86" i="25" s="1"/>
  <c r="N87" i="25" s="1"/>
  <c r="N88" i="25" s="1"/>
  <c r="N89" i="25" s="1"/>
  <c r="N90" i="25" s="1"/>
  <c r="N91" i="25" s="1"/>
  <c r="N92" i="25" s="1"/>
  <c r="N93" i="25" s="1"/>
  <c r="N94" i="25" s="1"/>
  <c r="N95" i="25" s="1"/>
  <c r="N96" i="25" s="1"/>
  <c r="N97" i="25" s="1"/>
  <c r="N98" i="25" s="1"/>
  <c r="N99" i="25" s="1"/>
  <c r="O5" i="24"/>
  <c r="G7" i="24"/>
  <c r="AF7" i="24"/>
  <c r="B10" i="24"/>
  <c r="AA10" i="24"/>
  <c r="N17" i="24"/>
  <c r="N56" i="24"/>
  <c r="N57" i="24" s="1"/>
  <c r="N58" i="24" s="1"/>
  <c r="N59" i="24" s="1"/>
  <c r="N60" i="24" s="1"/>
  <c r="N61" i="24" s="1"/>
  <c r="N62" i="24" s="1"/>
  <c r="N63" i="24" s="1"/>
  <c r="N64" i="24" s="1"/>
  <c r="N65" i="24" s="1"/>
  <c r="N66" i="24" s="1"/>
  <c r="N67" i="24" s="1"/>
  <c r="N68" i="24" s="1"/>
  <c r="N69" i="24" s="1"/>
  <c r="N70" i="24" s="1"/>
  <c r="N71" i="24" s="1"/>
  <c r="N72" i="24" s="1"/>
  <c r="N73" i="24" s="1"/>
  <c r="N74" i="24" s="1"/>
  <c r="N75" i="24" s="1"/>
  <c r="N76" i="24" s="1"/>
  <c r="N77" i="24" s="1"/>
  <c r="N78" i="24" s="1"/>
  <c r="N79" i="24" s="1"/>
  <c r="N80" i="24" s="1"/>
  <c r="N81" i="24" s="1"/>
  <c r="N82" i="24" s="1"/>
  <c r="N83" i="24" s="1"/>
  <c r="N84" i="24" s="1"/>
  <c r="N85" i="24" s="1"/>
  <c r="N86" i="24" s="1"/>
  <c r="N87" i="24" s="1"/>
  <c r="N88" i="24" s="1"/>
  <c r="N89" i="24" s="1"/>
  <c r="N90" i="24" s="1"/>
  <c r="N91" i="24" s="1"/>
  <c r="N92" i="24" s="1"/>
  <c r="N93" i="24" s="1"/>
  <c r="N94" i="24" s="1"/>
  <c r="N95" i="24" s="1"/>
  <c r="N96" i="24" s="1"/>
  <c r="N97" i="24" s="1"/>
  <c r="N98" i="24" s="1"/>
  <c r="N99" i="24" s="1"/>
  <c r="O5" i="23"/>
  <c r="G7" i="23"/>
  <c r="P7" i="23"/>
  <c r="AF7" i="23"/>
  <c r="B10" i="23"/>
  <c r="J10" i="23"/>
  <c r="AA10" i="23"/>
  <c r="AD10" i="23"/>
  <c r="N17" i="23"/>
  <c r="N18" i="23" s="1"/>
  <c r="N19" i="23"/>
  <c r="N68" i="23"/>
  <c r="N69" i="23"/>
  <c r="N70" i="23"/>
  <c r="N71" i="23" s="1"/>
  <c r="N72" i="23" s="1"/>
  <c r="N73" i="23" s="1"/>
  <c r="N74" i="23"/>
  <c r="N75" i="23" s="1"/>
  <c r="N76" i="23" s="1"/>
  <c r="N77" i="23"/>
  <c r="N78" i="23"/>
  <c r="N79" i="23" s="1"/>
  <c r="N80" i="23" s="1"/>
  <c r="N81" i="23" s="1"/>
  <c r="N82" i="23"/>
  <c r="N83" i="23" s="1"/>
  <c r="N84" i="23" s="1"/>
  <c r="N85" i="23" s="1"/>
  <c r="N86" i="23" s="1"/>
  <c r="N87" i="23" s="1"/>
  <c r="N88" i="23" s="1"/>
  <c r="N89" i="23" s="1"/>
  <c r="N90" i="23" s="1"/>
  <c r="N91" i="23" s="1"/>
  <c r="N92" i="23" s="1"/>
  <c r="N93" i="23"/>
  <c r="N94" i="23" s="1"/>
  <c r="N95" i="23" s="1"/>
  <c r="N96" i="23" s="1"/>
  <c r="N97" i="23" s="1"/>
  <c r="N98" i="23" s="1"/>
  <c r="N99" i="23" s="1"/>
  <c r="N100" i="23" s="1"/>
  <c r="N101" i="23" s="1"/>
  <c r="N102" i="23" s="1"/>
  <c r="N103" i="23" s="1"/>
  <c r="N104" i="23" s="1"/>
  <c r="N105" i="23" s="1"/>
  <c r="N106" i="23" s="1"/>
  <c r="N107" i="23" s="1"/>
  <c r="N108" i="23" s="1"/>
  <c r="N109" i="23" s="1"/>
  <c r="N110" i="23" s="1"/>
  <c r="N111" i="23" s="1"/>
  <c r="N112" i="23" s="1"/>
  <c r="N113" i="23" s="1"/>
  <c r="N114" i="23" s="1"/>
  <c r="N115" i="23" s="1"/>
  <c r="N116" i="23" s="1"/>
  <c r="N117" i="23" s="1"/>
  <c r="N118" i="23" s="1"/>
  <c r="N119" i="23" s="1"/>
  <c r="N120" i="23" s="1"/>
  <c r="N121" i="23" s="1"/>
  <c r="N122" i="23" s="1"/>
  <c r="N123" i="23" s="1"/>
  <c r="N124" i="23" s="1"/>
  <c r="N125" i="23" s="1"/>
  <c r="N126" i="23" s="1"/>
  <c r="N127" i="23" s="1"/>
  <c r="N128" i="23" s="1"/>
  <c r="N129" i="23" s="1"/>
  <c r="N130" i="23" s="1"/>
  <c r="N131" i="23" s="1"/>
  <c r="N132" i="23" s="1"/>
  <c r="N133" i="23" s="1"/>
  <c r="N134" i="23" s="1"/>
  <c r="N135" i="23" s="1"/>
  <c r="N136" i="23" s="1"/>
  <c r="N137" i="23" s="1"/>
  <c r="N138" i="23" s="1"/>
  <c r="N139" i="23" s="1"/>
  <c r="N140" i="23" s="1"/>
  <c r="N141" i="23" s="1"/>
  <c r="N142" i="23" s="1"/>
  <c r="N143" i="23" s="1"/>
  <c r="N144" i="23" s="1"/>
  <c r="N145" i="23" s="1"/>
  <c r="N146" i="23" s="1"/>
  <c r="N147" i="23" s="1"/>
  <c r="N148" i="23" s="1"/>
  <c r="N149" i="23" s="1"/>
  <c r="N150" i="23" s="1"/>
  <c r="N151" i="23" s="1"/>
  <c r="N152" i="23" s="1"/>
  <c r="N153" i="23" s="1"/>
  <c r="N154" i="23" s="1"/>
  <c r="N155" i="23" s="1"/>
  <c r="N156" i="23" s="1"/>
  <c r="N157" i="23" s="1"/>
  <c r="N158" i="23" s="1"/>
  <c r="N159" i="23" s="1"/>
  <c r="N160" i="23" s="1"/>
  <c r="N161" i="23" s="1"/>
  <c r="N162" i="23" s="1"/>
  <c r="N163" i="23" s="1"/>
  <c r="N164" i="23" s="1"/>
  <c r="N165" i="23" s="1"/>
  <c r="N166" i="23" s="1"/>
  <c r="N167" i="23" s="1"/>
  <c r="N168" i="23" s="1"/>
  <c r="N169" i="23" s="1"/>
  <c r="N170" i="23" s="1"/>
  <c r="N171" i="23" s="1"/>
  <c r="N172" i="23" s="1"/>
  <c r="N173" i="23" s="1"/>
  <c r="N174" i="23" s="1"/>
  <c r="N175" i="23" s="1"/>
  <c r="N176" i="23" s="1"/>
  <c r="N177" i="23" s="1"/>
  <c r="N178" i="23" s="1"/>
  <c r="N179" i="23" s="1"/>
  <c r="N180" i="23" s="1"/>
  <c r="N181" i="23" s="1"/>
  <c r="N182" i="23" s="1"/>
  <c r="N183" i="23" s="1"/>
  <c r="N184" i="23" s="1"/>
  <c r="N185" i="23" s="1"/>
  <c r="N186" i="23" s="1"/>
  <c r="N187" i="23" s="1"/>
  <c r="N188" i="23" s="1"/>
  <c r="N189" i="23" s="1"/>
  <c r="N190" i="23" s="1"/>
  <c r="N191" i="23" s="1"/>
  <c r="N192" i="23" s="1"/>
  <c r="N193" i="23" s="1"/>
  <c r="N194" i="23" s="1"/>
  <c r="N195" i="23" s="1"/>
  <c r="N196" i="23" s="1"/>
  <c r="N197" i="23" s="1"/>
  <c r="N198" i="23" s="1"/>
  <c r="N199" i="23" s="1"/>
  <c r="N200" i="23" s="1"/>
  <c r="N201" i="23" s="1"/>
  <c r="N202" i="23" s="1"/>
  <c r="N203" i="23" s="1"/>
  <c r="N204" i="23" s="1"/>
  <c r="N205" i="23" s="1"/>
  <c r="N206" i="23" s="1"/>
  <c r="N207" i="23" s="1"/>
  <c r="N208" i="23" s="1"/>
  <c r="N209" i="23" s="1"/>
  <c r="N210" i="23" s="1"/>
  <c r="N211" i="23" s="1"/>
  <c r="N212" i="23" s="1"/>
  <c r="N213" i="23" s="1"/>
  <c r="N214" i="23" s="1"/>
  <c r="N215" i="23" s="1"/>
  <c r="N216" i="23" s="1"/>
  <c r="N217" i="23" s="1"/>
  <c r="N218" i="23" s="1"/>
  <c r="N219" i="23" s="1"/>
  <c r="N220" i="23" s="1"/>
  <c r="N221" i="23" s="1"/>
  <c r="N222" i="23" s="1"/>
  <c r="N223" i="23" s="1"/>
  <c r="N224" i="23" s="1"/>
  <c r="N225" i="23" s="1"/>
  <c r="N226" i="23" s="1"/>
  <c r="N227" i="23" s="1"/>
  <c r="N228" i="23" s="1"/>
  <c r="N229" i="23" s="1"/>
  <c r="N230" i="23" s="1"/>
  <c r="N231" i="23" s="1"/>
  <c r="N232" i="23" s="1"/>
  <c r="N233" i="23" s="1"/>
  <c r="N234" i="23" s="1"/>
  <c r="N235" i="23" s="1"/>
  <c r="N236" i="23" s="1"/>
  <c r="N237" i="23" s="1"/>
  <c r="N238" i="23" s="1"/>
  <c r="N239" i="23" s="1"/>
  <c r="N240" i="23" s="1"/>
  <c r="N241" i="23" s="1"/>
  <c r="N242" i="23" s="1"/>
  <c r="N243" i="23" s="1"/>
  <c r="N244" i="23" s="1"/>
  <c r="N245" i="23" s="1"/>
  <c r="N246" i="23" s="1"/>
  <c r="N247" i="23" s="1"/>
  <c r="N248" i="23" s="1"/>
  <c r="N249" i="23" s="1"/>
  <c r="N250" i="23" s="1"/>
  <c r="N251" i="23" s="1"/>
  <c r="N252" i="23" s="1"/>
  <c r="N253" i="23" s="1"/>
  <c r="N254" i="23" s="1"/>
  <c r="N255" i="23" s="1"/>
  <c r="N256" i="23" s="1"/>
  <c r="N257" i="23" s="1"/>
  <c r="N258" i="23" s="1"/>
  <c r="N259" i="23" s="1"/>
  <c r="N260" i="23" s="1"/>
  <c r="N261" i="23" s="1"/>
  <c r="N262" i="23" s="1"/>
  <c r="N263" i="23" s="1"/>
  <c r="N264" i="23" s="1"/>
  <c r="N265" i="23" s="1"/>
  <c r="N266" i="23" s="1"/>
  <c r="N267" i="23" s="1"/>
  <c r="N268" i="23" s="1"/>
  <c r="N269" i="23" s="1"/>
  <c r="N270" i="23" s="1"/>
  <c r="N271" i="23" s="1"/>
  <c r="N272" i="23" s="1"/>
  <c r="N273" i="23" s="1"/>
  <c r="N274" i="23" s="1"/>
  <c r="N275" i="23" s="1"/>
  <c r="N276" i="23" s="1"/>
  <c r="N277" i="23" s="1"/>
  <c r="N278" i="23" s="1"/>
  <c r="N279" i="23" s="1"/>
  <c r="N280" i="23" s="1"/>
  <c r="N281" i="23" s="1"/>
  <c r="N282" i="23" s="1"/>
  <c r="N283" i="23" s="1"/>
  <c r="N284" i="23" s="1"/>
  <c r="N285" i="23" s="1"/>
  <c r="N286" i="23" s="1"/>
  <c r="N287" i="23" s="1"/>
  <c r="N288" i="23" s="1"/>
  <c r="N289" i="23" s="1"/>
  <c r="N290" i="23" s="1"/>
  <c r="N291" i="23" s="1"/>
  <c r="N292" i="23" s="1"/>
  <c r="N293" i="23" s="1"/>
  <c r="N294" i="23" s="1"/>
  <c r="N295" i="23" s="1"/>
  <c r="N296" i="23" s="1"/>
  <c r="N297" i="23" s="1"/>
  <c r="N298" i="23" s="1"/>
  <c r="N299" i="23" s="1"/>
  <c r="N300" i="23" s="1"/>
  <c r="N301" i="23" s="1"/>
  <c r="N302" i="23" s="1"/>
  <c r="N303" i="23" s="1"/>
  <c r="N304" i="23" s="1"/>
  <c r="N305" i="23" s="1"/>
  <c r="N306" i="23" s="1"/>
  <c r="N307" i="23" s="1"/>
  <c r="N308" i="23" s="1"/>
  <c r="N309" i="23" s="1"/>
  <c r="N310" i="23" s="1"/>
  <c r="N311" i="23" s="1"/>
  <c r="N312" i="23" s="1"/>
  <c r="N313" i="23" s="1"/>
  <c r="N314" i="23" s="1"/>
  <c r="N315" i="23" s="1"/>
  <c r="N316" i="23" s="1"/>
  <c r="N317" i="23" s="1"/>
  <c r="N318" i="23" s="1"/>
  <c r="N319" i="23" s="1"/>
  <c r="N320" i="23" s="1"/>
  <c r="N321" i="23" s="1"/>
  <c r="N322" i="23" s="1"/>
  <c r="N323" i="23" s="1"/>
  <c r="N324" i="23" s="1"/>
  <c r="N325" i="23" s="1"/>
  <c r="N326" i="23" s="1"/>
  <c r="N327" i="23" s="1"/>
  <c r="N328" i="23" s="1"/>
  <c r="N329" i="23" s="1"/>
  <c r="N330" i="23" s="1"/>
  <c r="N331" i="23" s="1"/>
  <c r="N332" i="23" s="1"/>
  <c r="N333" i="23" s="1"/>
  <c r="N334" i="23" s="1"/>
  <c r="N335" i="23" s="1"/>
  <c r="N336" i="23" s="1"/>
  <c r="N337" i="23" s="1"/>
  <c r="N338" i="23" s="1"/>
  <c r="N339" i="23" s="1"/>
  <c r="N340" i="23" s="1"/>
  <c r="N341" i="23" s="1"/>
  <c r="N342" i="23" s="1"/>
  <c r="N343" i="23" s="1"/>
  <c r="N344" i="23" s="1"/>
  <c r="N345" i="23" s="1"/>
  <c r="N346" i="23" s="1"/>
  <c r="N347" i="23" s="1"/>
  <c r="N348" i="23" s="1"/>
  <c r="N349" i="23" s="1"/>
  <c r="N350" i="23" s="1"/>
  <c r="N351" i="23" s="1"/>
  <c r="N352" i="23" s="1"/>
  <c r="N353" i="23" s="1"/>
  <c r="N354" i="23" s="1"/>
  <c r="N355" i="23" s="1"/>
  <c r="N356" i="23" s="1"/>
  <c r="N357" i="23" s="1"/>
  <c r="N358" i="23" s="1"/>
  <c r="N359" i="23" s="1"/>
  <c r="N360" i="23" s="1"/>
  <c r="N361" i="23" s="1"/>
  <c r="N362" i="23" s="1"/>
  <c r="N363" i="23" s="1"/>
  <c r="N364" i="23" s="1"/>
  <c r="N365" i="23" s="1"/>
  <c r="N366" i="23" s="1"/>
  <c r="N367" i="23" s="1"/>
  <c r="N368" i="23" s="1"/>
  <c r="N369" i="23" s="1"/>
  <c r="N370" i="23" s="1"/>
  <c r="N371" i="23" s="1"/>
  <c r="N372" i="23" s="1"/>
  <c r="N373" i="23" s="1"/>
  <c r="N374" i="23" s="1"/>
  <c r="N375" i="23" s="1"/>
  <c r="N376" i="23" s="1"/>
  <c r="N377" i="23" s="1"/>
  <c r="N378" i="23" s="1"/>
  <c r="N379" i="23" s="1"/>
  <c r="N380" i="23" s="1"/>
  <c r="N381" i="23" s="1"/>
  <c r="N382" i="23" s="1"/>
  <c r="N383" i="23" s="1"/>
  <c r="N384" i="23" s="1"/>
  <c r="N385" i="23" s="1"/>
  <c r="N386" i="23" s="1"/>
  <c r="N387" i="23" s="1"/>
  <c r="N388" i="23" s="1"/>
  <c r="N389" i="23" s="1"/>
  <c r="N390" i="23" s="1"/>
  <c r="N391" i="23" s="1"/>
  <c r="N392" i="23" s="1"/>
  <c r="N393" i="23" s="1"/>
  <c r="N394" i="23" s="1"/>
  <c r="N395" i="23" s="1"/>
  <c r="N396" i="23" s="1"/>
  <c r="N397" i="23" s="1"/>
  <c r="N398" i="23" s="1"/>
  <c r="N399" i="23" s="1"/>
  <c r="N400" i="23" s="1"/>
  <c r="N401" i="23" s="1"/>
  <c r="N402" i="23" s="1"/>
  <c r="N403" i="23" s="1"/>
  <c r="N404" i="23" s="1"/>
  <c r="N405" i="23" s="1"/>
  <c r="N406" i="23" s="1"/>
  <c r="N407" i="23" s="1"/>
  <c r="N408" i="23" s="1"/>
  <c r="N409" i="23" s="1"/>
  <c r="N410" i="23" s="1"/>
  <c r="N411" i="23" s="1"/>
  <c r="N412" i="23" s="1"/>
  <c r="N413" i="23" s="1"/>
  <c r="N414" i="23" s="1"/>
  <c r="N415" i="23" s="1"/>
  <c r="N416" i="23" s="1"/>
  <c r="N417" i="23" s="1"/>
  <c r="N418" i="23" s="1"/>
  <c r="N419" i="23" s="1"/>
  <c r="N420" i="23" s="1"/>
  <c r="N421" i="23" s="1"/>
  <c r="N422" i="23" s="1"/>
  <c r="N423" i="23" s="1"/>
  <c r="N424" i="23" s="1"/>
  <c r="N425" i="23" s="1"/>
  <c r="N426" i="23" s="1"/>
  <c r="O5" i="22"/>
  <c r="G7" i="22"/>
  <c r="P6" i="22" s="1"/>
  <c r="P7" i="22"/>
  <c r="AF7" i="22"/>
  <c r="B10" i="22"/>
  <c r="J10" i="22"/>
  <c r="AA10" i="22"/>
  <c r="AC10" i="22"/>
  <c r="AD10" i="22"/>
  <c r="O14" i="22"/>
  <c r="N17" i="22"/>
  <c r="N68" i="22"/>
  <c r="N69" i="22"/>
  <c r="N70" i="22" s="1"/>
  <c r="N71" i="22" s="1"/>
  <c r="N72" i="22" s="1"/>
  <c r="N73" i="22" s="1"/>
  <c r="N74" i="22" s="1"/>
  <c r="N75" i="22" s="1"/>
  <c r="N76" i="22" s="1"/>
  <c r="N77" i="22" s="1"/>
  <c r="N78" i="22" s="1"/>
  <c r="N79" i="22" s="1"/>
  <c r="N80" i="22" s="1"/>
  <c r="N81" i="22" s="1"/>
  <c r="N82" i="22" s="1"/>
  <c r="N83" i="22" s="1"/>
  <c r="N84" i="22" s="1"/>
  <c r="N85" i="22" s="1"/>
  <c r="N86" i="22" s="1"/>
  <c r="N87" i="22" s="1"/>
  <c r="N88" i="22" s="1"/>
  <c r="N89" i="22" s="1"/>
  <c r="N90" i="22" s="1"/>
  <c r="N91" i="22" s="1"/>
  <c r="N92" i="22" s="1"/>
  <c r="N93" i="22" s="1"/>
  <c r="N94" i="22" s="1"/>
  <c r="N95" i="22" s="1"/>
  <c r="N96" i="22" s="1"/>
  <c r="N97" i="22" s="1"/>
  <c r="N98" i="22" s="1"/>
  <c r="N99" i="22" s="1"/>
  <c r="N100" i="22" s="1"/>
  <c r="N101" i="22" s="1"/>
  <c r="N102" i="22" s="1"/>
  <c r="N103" i="22" s="1"/>
  <c r="N104" i="22" s="1"/>
  <c r="N105" i="22" s="1"/>
  <c r="N106" i="22" s="1"/>
  <c r="N107" i="22" s="1"/>
  <c r="N108" i="22" s="1"/>
  <c r="N109" i="22" s="1"/>
  <c r="N110" i="22" s="1"/>
  <c r="N111" i="22" s="1"/>
  <c r="N112" i="22" s="1"/>
  <c r="N113" i="22" s="1"/>
  <c r="N114" i="22" s="1"/>
  <c r="N115" i="22" s="1"/>
  <c r="N116" i="22" s="1"/>
  <c r="N117" i="22" s="1"/>
  <c r="N118" i="22" s="1"/>
  <c r="N119" i="22" s="1"/>
  <c r="N120" i="22" s="1"/>
  <c r="N121" i="22" s="1"/>
  <c r="N122" i="22" s="1"/>
  <c r="N123" i="22" s="1"/>
  <c r="N124" i="22" s="1"/>
  <c r="N125" i="22" s="1"/>
  <c r="N126" i="22" s="1"/>
  <c r="N127" i="22" s="1"/>
  <c r="N128" i="22" s="1"/>
  <c r="N129" i="22" s="1"/>
  <c r="N130" i="22" s="1"/>
  <c r="N131" i="22" s="1"/>
  <c r="N132" i="22" s="1"/>
  <c r="N133" i="22" s="1"/>
  <c r="N134" i="22" s="1"/>
  <c r="N135" i="22" s="1"/>
  <c r="N136" i="22" s="1"/>
  <c r="N137" i="22" s="1"/>
  <c r="N138" i="22" s="1"/>
  <c r="N139" i="22" s="1"/>
  <c r="N140" i="22" s="1"/>
  <c r="N141" i="22" s="1"/>
  <c r="N142" i="22" s="1"/>
  <c r="N143" i="22" s="1"/>
  <c r="N144" i="22" s="1"/>
  <c r="N145" i="22" s="1"/>
  <c r="N146" i="22" s="1"/>
  <c r="N147" i="22" s="1"/>
  <c r="N148" i="22" s="1"/>
  <c r="N149" i="22" s="1"/>
  <c r="N150" i="22" s="1"/>
  <c r="N151" i="22" s="1"/>
  <c r="N152" i="22" s="1"/>
  <c r="N153" i="22" s="1"/>
  <c r="N154" i="22" s="1"/>
  <c r="N155" i="22" s="1"/>
  <c r="N156" i="22" s="1"/>
  <c r="N157" i="22" s="1"/>
  <c r="N158" i="22" s="1"/>
  <c r="N159" i="22" s="1"/>
  <c r="N160" i="22" s="1"/>
  <c r="N161" i="22" s="1"/>
  <c r="N162" i="22" s="1"/>
  <c r="N163" i="22" s="1"/>
  <c r="N164" i="22" s="1"/>
  <c r="N165" i="22" s="1"/>
  <c r="N166" i="22" s="1"/>
  <c r="N167" i="22" s="1"/>
  <c r="N168" i="22" s="1"/>
  <c r="N169" i="22" s="1"/>
  <c r="N170" i="22" s="1"/>
  <c r="N171" i="22" s="1"/>
  <c r="N172" i="22" s="1"/>
  <c r="N173" i="22" s="1"/>
  <c r="N174" i="22" s="1"/>
  <c r="N175" i="22" s="1"/>
  <c r="N176" i="22" s="1"/>
  <c r="N177" i="22" s="1"/>
  <c r="N178" i="22" s="1"/>
  <c r="N179" i="22" s="1"/>
  <c r="N180" i="22" s="1"/>
  <c r="N181" i="22" s="1"/>
  <c r="N182" i="22" s="1"/>
  <c r="N183" i="22" s="1"/>
  <c r="N184" i="22" s="1"/>
  <c r="N185" i="22" s="1"/>
  <c r="N186" i="22" s="1"/>
  <c r="N187" i="22" s="1"/>
  <c r="N188" i="22" s="1"/>
  <c r="N189" i="22" s="1"/>
  <c r="N190" i="22" s="1"/>
  <c r="N191" i="22" s="1"/>
  <c r="N192" i="22" s="1"/>
  <c r="N193" i="22" s="1"/>
  <c r="N194" i="22" s="1"/>
  <c r="N195" i="22" s="1"/>
  <c r="N196" i="22" s="1"/>
  <c r="N197" i="22" s="1"/>
  <c r="N198" i="22" s="1"/>
  <c r="N199" i="22" s="1"/>
  <c r="N200" i="22" s="1"/>
  <c r="N201" i="22" s="1"/>
  <c r="N202" i="22" s="1"/>
  <c r="N203" i="22" s="1"/>
  <c r="N204" i="22" s="1"/>
  <c r="N205" i="22" s="1"/>
  <c r="N206" i="22" s="1"/>
  <c r="N207" i="22" s="1"/>
  <c r="N208" i="22" s="1"/>
  <c r="N209" i="22" s="1"/>
  <c r="N210" i="22" s="1"/>
  <c r="N211" i="22" s="1"/>
  <c r="N212" i="22" s="1"/>
  <c r="N213" i="22" s="1"/>
  <c r="N214" i="22" s="1"/>
  <c r="N215" i="22" s="1"/>
  <c r="N216" i="22" s="1"/>
  <c r="N217" i="22" s="1"/>
  <c r="N218" i="22" s="1"/>
  <c r="N219" i="22" s="1"/>
  <c r="N220" i="22" s="1"/>
  <c r="N221" i="22" s="1"/>
  <c r="N222" i="22" s="1"/>
  <c r="N223" i="22" s="1"/>
  <c r="N224" i="22" s="1"/>
  <c r="N225" i="22" s="1"/>
  <c r="N226" i="22" s="1"/>
  <c r="N227" i="22" s="1"/>
  <c r="N228" i="22" s="1"/>
  <c r="N229" i="22" s="1"/>
  <c r="N230" i="22" s="1"/>
  <c r="N231" i="22" s="1"/>
  <c r="N232" i="22" s="1"/>
  <c r="N233" i="22" s="1"/>
  <c r="N234" i="22" s="1"/>
  <c r="N235" i="22" s="1"/>
  <c r="N236" i="22" s="1"/>
  <c r="N237" i="22" s="1"/>
  <c r="N238" i="22" s="1"/>
  <c r="N239" i="22" s="1"/>
  <c r="N240" i="22" s="1"/>
  <c r="N241" i="22" s="1"/>
  <c r="N242" i="22" s="1"/>
  <c r="N243" i="22" s="1"/>
  <c r="N244" i="22" s="1"/>
  <c r="N245" i="22" s="1"/>
  <c r="N246" i="22" s="1"/>
  <c r="N247" i="22" s="1"/>
  <c r="N248" i="22" s="1"/>
  <c r="N249" i="22" s="1"/>
  <c r="N250" i="22" s="1"/>
  <c r="N251" i="22" s="1"/>
  <c r="N252" i="22" s="1"/>
  <c r="N253" i="22" s="1"/>
  <c r="N254" i="22" s="1"/>
  <c r="N255" i="22" s="1"/>
  <c r="N256" i="22" s="1"/>
  <c r="N257" i="22" s="1"/>
  <c r="N258" i="22" s="1"/>
  <c r="N259" i="22" s="1"/>
  <c r="N260" i="22" s="1"/>
  <c r="N261" i="22" s="1"/>
  <c r="N262" i="22" s="1"/>
  <c r="N263" i="22" s="1"/>
  <c r="N264" i="22" s="1"/>
  <c r="N265" i="22" s="1"/>
  <c r="N266" i="22" s="1"/>
  <c r="N267" i="22" s="1"/>
  <c r="N268" i="22" s="1"/>
  <c r="N269" i="22" s="1"/>
  <c r="N270" i="22" s="1"/>
  <c r="N271" i="22" s="1"/>
  <c r="N272" i="22" s="1"/>
  <c r="N273" i="22" s="1"/>
  <c r="N274" i="22" s="1"/>
  <c r="N275" i="22" s="1"/>
  <c r="N276" i="22" s="1"/>
  <c r="N277" i="22" s="1"/>
  <c r="N278" i="22" s="1"/>
  <c r="N279" i="22" s="1"/>
  <c r="N280" i="22" s="1"/>
  <c r="N281" i="22" s="1"/>
  <c r="N282" i="22" s="1"/>
  <c r="N283" i="22" s="1"/>
  <c r="N284" i="22" s="1"/>
  <c r="N285" i="22" s="1"/>
  <c r="N286" i="22" s="1"/>
  <c r="N287" i="22" s="1"/>
  <c r="N288" i="22" s="1"/>
  <c r="N289" i="22" s="1"/>
  <c r="N290" i="22" s="1"/>
  <c r="N291" i="22" s="1"/>
  <c r="N292" i="22" s="1"/>
  <c r="N293" i="22" s="1"/>
  <c r="N294" i="22" s="1"/>
  <c r="N295" i="22" s="1"/>
  <c r="N296" i="22" s="1"/>
  <c r="N297" i="22" s="1"/>
  <c r="N298" i="22" s="1"/>
  <c r="N299" i="22" s="1"/>
  <c r="N300" i="22" s="1"/>
  <c r="N301" i="22" s="1"/>
  <c r="N302" i="22" s="1"/>
  <c r="N303" i="22" s="1"/>
  <c r="N304" i="22" s="1"/>
  <c r="N305" i="22" s="1"/>
  <c r="N306" i="22" s="1"/>
  <c r="N307" i="22" s="1"/>
  <c r="N308" i="22" s="1"/>
  <c r="N309" i="22" s="1"/>
  <c r="N310" i="22" s="1"/>
  <c r="N311" i="22" s="1"/>
  <c r="N312" i="22" s="1"/>
  <c r="N313" i="22" s="1"/>
  <c r="N314" i="22" s="1"/>
  <c r="N315" i="22" s="1"/>
  <c r="N316" i="22" s="1"/>
  <c r="N317" i="22" s="1"/>
  <c r="N318" i="22" s="1"/>
  <c r="N319" i="22" s="1"/>
  <c r="N320" i="22" s="1"/>
  <c r="N321" i="22" s="1"/>
  <c r="N322" i="22" s="1"/>
  <c r="N323" i="22" s="1"/>
  <c r="N324" i="22" s="1"/>
  <c r="N325" i="22" s="1"/>
  <c r="N326" i="22" s="1"/>
  <c r="N327" i="22" s="1"/>
  <c r="N328" i="22" s="1"/>
  <c r="N329" i="22" s="1"/>
  <c r="N330" i="22" s="1"/>
  <c r="N331" i="22" s="1"/>
  <c r="N332" i="22" s="1"/>
  <c r="N333" i="22" s="1"/>
  <c r="N334" i="22" s="1"/>
  <c r="N335" i="22" s="1"/>
  <c r="N336" i="22" s="1"/>
  <c r="N337" i="22" s="1"/>
  <c r="N338" i="22" s="1"/>
  <c r="N339" i="22" s="1"/>
  <c r="N340" i="22" s="1"/>
  <c r="N341" i="22" s="1"/>
  <c r="N342" i="22" s="1"/>
  <c r="N343" i="22" s="1"/>
  <c r="N344" i="22" s="1"/>
  <c r="N345" i="22" s="1"/>
  <c r="N346" i="22" s="1"/>
  <c r="N347" i="22" s="1"/>
  <c r="N348" i="22" s="1"/>
  <c r="N349" i="22" s="1"/>
  <c r="N350" i="22" s="1"/>
  <c r="N351" i="22" s="1"/>
  <c r="N352" i="22" s="1"/>
  <c r="N353" i="22" s="1"/>
  <c r="N354" i="22" s="1"/>
  <c r="N355" i="22" s="1"/>
  <c r="N356" i="22" s="1"/>
  <c r="N357" i="22" s="1"/>
  <c r="N358" i="22" s="1"/>
  <c r="N359" i="22" s="1"/>
  <c r="N360" i="22" s="1"/>
  <c r="N361" i="22" s="1"/>
  <c r="N362" i="22" s="1"/>
  <c r="N363" i="22" s="1"/>
  <c r="N364" i="22" s="1"/>
  <c r="N365" i="22" s="1"/>
  <c r="N366" i="22" s="1"/>
  <c r="N367" i="22" s="1"/>
  <c r="N368" i="22" s="1"/>
  <c r="N369" i="22" s="1"/>
  <c r="N370" i="22" s="1"/>
  <c r="N371" i="22" s="1"/>
  <c r="N372" i="22" s="1"/>
  <c r="N373" i="22" s="1"/>
  <c r="N374" i="22" s="1"/>
  <c r="N375" i="22" s="1"/>
  <c r="N376" i="22" s="1"/>
  <c r="N377" i="22" s="1"/>
  <c r="N378" i="22" s="1"/>
  <c r="N379" i="22" s="1"/>
  <c r="N380" i="22" s="1"/>
  <c r="N381" i="22" s="1"/>
  <c r="N382" i="22" s="1"/>
  <c r="N383" i="22" s="1"/>
  <c r="N384" i="22" s="1"/>
  <c r="N385" i="22" s="1"/>
  <c r="N386" i="22" s="1"/>
  <c r="N387" i="22" s="1"/>
  <c r="N388" i="22" s="1"/>
  <c r="N389" i="22" s="1"/>
  <c r="N390" i="22" s="1"/>
  <c r="N391" i="22" s="1"/>
  <c r="N392" i="22" s="1"/>
  <c r="N393" i="22" s="1"/>
  <c r="N394" i="22" s="1"/>
  <c r="N395" i="22" s="1"/>
  <c r="N396" i="22" s="1"/>
  <c r="N397" i="22" s="1"/>
  <c r="N398" i="22" s="1"/>
  <c r="N399" i="22" s="1"/>
  <c r="N400" i="22" s="1"/>
  <c r="N401" i="22" s="1"/>
  <c r="N402" i="22" s="1"/>
  <c r="N403" i="22" s="1"/>
  <c r="N404" i="22" s="1"/>
  <c r="N405" i="22" s="1"/>
  <c r="N406" i="22" s="1"/>
  <c r="N407" i="22" s="1"/>
  <c r="N408" i="22" s="1"/>
  <c r="N409" i="22" s="1"/>
  <c r="N410" i="22" s="1"/>
  <c r="N411" i="22" s="1"/>
  <c r="N412" i="22" s="1"/>
  <c r="N413" i="22" s="1"/>
  <c r="N414" i="22" s="1"/>
  <c r="N415" i="22" s="1"/>
  <c r="N416" i="22" s="1"/>
  <c r="N417" i="22" s="1"/>
  <c r="N418" i="22" s="1"/>
  <c r="N419" i="22" s="1"/>
  <c r="N420" i="22" s="1"/>
  <c r="N421" i="22" s="1"/>
  <c r="N422" i="22" s="1"/>
  <c r="N423" i="22" s="1"/>
  <c r="N424" i="22" s="1"/>
  <c r="N425" i="22" s="1"/>
  <c r="N426" i="22" s="1"/>
  <c r="O5" i="21"/>
  <c r="G7" i="21"/>
  <c r="P7" i="21"/>
  <c r="AF7" i="21"/>
  <c r="B10" i="21"/>
  <c r="J10" i="21"/>
  <c r="AA10" i="21"/>
  <c r="AD10" i="21"/>
  <c r="N17" i="21"/>
  <c r="N18" i="21"/>
  <c r="N68" i="21"/>
  <c r="N69" i="21"/>
  <c r="N70" i="21"/>
  <c r="N71" i="21"/>
  <c r="N72" i="21" s="1"/>
  <c r="N73" i="21" s="1"/>
  <c r="N74" i="21" s="1"/>
  <c r="N75" i="21" s="1"/>
  <c r="N76" i="21" s="1"/>
  <c r="N77" i="21" s="1"/>
  <c r="N78" i="21" s="1"/>
  <c r="N79" i="21" s="1"/>
  <c r="N80" i="21"/>
  <c r="N81" i="21" s="1"/>
  <c r="N82" i="21" s="1"/>
  <c r="N83" i="21" s="1"/>
  <c r="N84" i="21" s="1"/>
  <c r="N85" i="21" s="1"/>
  <c r="N86" i="21" s="1"/>
  <c r="N87" i="21" s="1"/>
  <c r="N88" i="21" s="1"/>
  <c r="N89" i="21" s="1"/>
  <c r="N90" i="21" s="1"/>
  <c r="N91" i="21" s="1"/>
  <c r="N92" i="21" s="1"/>
  <c r="N93" i="21" s="1"/>
  <c r="N94" i="21" s="1"/>
  <c r="N95" i="21" s="1"/>
  <c r="N96" i="21" s="1"/>
  <c r="N97" i="21" s="1"/>
  <c r="N98" i="21"/>
  <c r="N99" i="21" s="1"/>
  <c r="N100" i="21" s="1"/>
  <c r="N101" i="21" s="1"/>
  <c r="N102" i="21" s="1"/>
  <c r="N103" i="21" s="1"/>
  <c r="N104" i="21" s="1"/>
  <c r="N105" i="21" s="1"/>
  <c r="N106" i="21" s="1"/>
  <c r="N107" i="21" s="1"/>
  <c r="N108" i="21" s="1"/>
  <c r="N109" i="21" s="1"/>
  <c r="N110" i="21" s="1"/>
  <c r="N111" i="21" s="1"/>
  <c r="N112" i="21" s="1"/>
  <c r="N113" i="21" s="1"/>
  <c r="N114" i="21" s="1"/>
  <c r="N115" i="21" s="1"/>
  <c r="N116" i="21" s="1"/>
  <c r="N117" i="21" s="1"/>
  <c r="N118" i="21" s="1"/>
  <c r="N119" i="21" s="1"/>
  <c r="N120" i="21" s="1"/>
  <c r="N121" i="21" s="1"/>
  <c r="N122" i="21" s="1"/>
  <c r="N123" i="21" s="1"/>
  <c r="N124" i="21" s="1"/>
  <c r="N125" i="21" s="1"/>
  <c r="N126" i="21" s="1"/>
  <c r="N127" i="21" s="1"/>
  <c r="N128" i="21" s="1"/>
  <c r="N129" i="21" s="1"/>
  <c r="N130" i="21" s="1"/>
  <c r="N131" i="21" s="1"/>
  <c r="N132" i="21" s="1"/>
  <c r="N133" i="21" s="1"/>
  <c r="N134" i="21" s="1"/>
  <c r="N135" i="21" s="1"/>
  <c r="N136" i="21" s="1"/>
  <c r="N137" i="21" s="1"/>
  <c r="N138" i="21" s="1"/>
  <c r="N139" i="21" s="1"/>
  <c r="N140" i="21" s="1"/>
  <c r="N141" i="21" s="1"/>
  <c r="N142" i="21" s="1"/>
  <c r="N143" i="21" s="1"/>
  <c r="N144" i="21" s="1"/>
  <c r="N145" i="21" s="1"/>
  <c r="N146" i="21" s="1"/>
  <c r="N147" i="21" s="1"/>
  <c r="N148" i="21" s="1"/>
  <c r="N149" i="21" s="1"/>
  <c r="N150" i="21" s="1"/>
  <c r="N151" i="21" s="1"/>
  <c r="N152" i="21" s="1"/>
  <c r="N153" i="21" s="1"/>
  <c r="N154" i="21" s="1"/>
  <c r="N155" i="21" s="1"/>
  <c r="N156" i="21" s="1"/>
  <c r="N157" i="21" s="1"/>
  <c r="N158" i="21" s="1"/>
  <c r="N159" i="21" s="1"/>
  <c r="N160" i="21" s="1"/>
  <c r="N161" i="21" s="1"/>
  <c r="N162" i="21" s="1"/>
  <c r="N163" i="21" s="1"/>
  <c r="N164" i="21" s="1"/>
  <c r="N165" i="21" s="1"/>
  <c r="N166" i="21" s="1"/>
  <c r="N167" i="21" s="1"/>
  <c r="N168" i="21" s="1"/>
  <c r="N169" i="21" s="1"/>
  <c r="N170" i="21" s="1"/>
  <c r="N171" i="21" s="1"/>
  <c r="N172" i="21" s="1"/>
  <c r="N173" i="21" s="1"/>
  <c r="N174" i="21" s="1"/>
  <c r="N175" i="21" s="1"/>
  <c r="N176" i="21" s="1"/>
  <c r="N177" i="21" s="1"/>
  <c r="N178" i="21" s="1"/>
  <c r="N179" i="21" s="1"/>
  <c r="N180" i="21" s="1"/>
  <c r="N181" i="21" s="1"/>
  <c r="N182" i="21" s="1"/>
  <c r="N183" i="21" s="1"/>
  <c r="N184" i="21" s="1"/>
  <c r="N185" i="21" s="1"/>
  <c r="N186" i="21" s="1"/>
  <c r="N187" i="21" s="1"/>
  <c r="N188" i="21" s="1"/>
  <c r="N189" i="21" s="1"/>
  <c r="N190" i="21" s="1"/>
  <c r="N191" i="21" s="1"/>
  <c r="N192" i="21" s="1"/>
  <c r="N193" i="21" s="1"/>
  <c r="N194" i="21" s="1"/>
  <c r="N195" i="21" s="1"/>
  <c r="N196" i="21" s="1"/>
  <c r="N197" i="21" s="1"/>
  <c r="N198" i="21" s="1"/>
  <c r="N199" i="21" s="1"/>
  <c r="N200" i="21" s="1"/>
  <c r="N201" i="21" s="1"/>
  <c r="N202" i="21" s="1"/>
  <c r="N203" i="21" s="1"/>
  <c r="N204" i="21" s="1"/>
  <c r="N205" i="21" s="1"/>
  <c r="N206" i="21" s="1"/>
  <c r="N207" i="21" s="1"/>
  <c r="N208" i="21" s="1"/>
  <c r="N209" i="21" s="1"/>
  <c r="N210" i="21" s="1"/>
  <c r="N211" i="21" s="1"/>
  <c r="N212" i="21" s="1"/>
  <c r="N213" i="21" s="1"/>
  <c r="N214" i="21" s="1"/>
  <c r="N215" i="21" s="1"/>
  <c r="N216" i="21" s="1"/>
  <c r="N217" i="21" s="1"/>
  <c r="N218" i="21" s="1"/>
  <c r="N219" i="21" s="1"/>
  <c r="N220" i="21" s="1"/>
  <c r="N221" i="21" s="1"/>
  <c r="N222" i="21" s="1"/>
  <c r="N223" i="21" s="1"/>
  <c r="N224" i="21" s="1"/>
  <c r="N225" i="21" s="1"/>
  <c r="N226" i="21" s="1"/>
  <c r="N227" i="21" s="1"/>
  <c r="N228" i="21" s="1"/>
  <c r="N229" i="21" s="1"/>
  <c r="N230" i="21" s="1"/>
  <c r="N231" i="21" s="1"/>
  <c r="N232" i="21" s="1"/>
  <c r="N233" i="21" s="1"/>
  <c r="N234" i="21" s="1"/>
  <c r="N235" i="21" s="1"/>
  <c r="N236" i="21" s="1"/>
  <c r="N237" i="21" s="1"/>
  <c r="N238" i="21" s="1"/>
  <c r="N239" i="21" s="1"/>
  <c r="N240" i="21" s="1"/>
  <c r="N241" i="21" s="1"/>
  <c r="N242" i="21" s="1"/>
  <c r="N243" i="21" s="1"/>
  <c r="N244" i="21" s="1"/>
  <c r="N245" i="21" s="1"/>
  <c r="N246" i="21" s="1"/>
  <c r="N247" i="21" s="1"/>
  <c r="N248" i="21" s="1"/>
  <c r="N249" i="21" s="1"/>
  <c r="N250" i="21" s="1"/>
  <c r="N251" i="21" s="1"/>
  <c r="N252" i="21" s="1"/>
  <c r="N253" i="21" s="1"/>
  <c r="N254" i="21" s="1"/>
  <c r="N255" i="21" s="1"/>
  <c r="N256" i="21" s="1"/>
  <c r="N257" i="21" s="1"/>
  <c r="N258" i="21" s="1"/>
  <c r="N259" i="21" s="1"/>
  <c r="N260" i="21" s="1"/>
  <c r="N261" i="21" s="1"/>
  <c r="N262" i="21" s="1"/>
  <c r="N263" i="21" s="1"/>
  <c r="N264" i="21" s="1"/>
  <c r="N265" i="21" s="1"/>
  <c r="N266" i="21" s="1"/>
  <c r="N267" i="21" s="1"/>
  <c r="N268" i="21" s="1"/>
  <c r="N269" i="21" s="1"/>
  <c r="N270" i="21" s="1"/>
  <c r="N271" i="21" s="1"/>
  <c r="N272" i="21" s="1"/>
  <c r="N273" i="21" s="1"/>
  <c r="N274" i="21" s="1"/>
  <c r="N275" i="21" s="1"/>
  <c r="N276" i="21" s="1"/>
  <c r="N277" i="21" s="1"/>
  <c r="N278" i="21" s="1"/>
  <c r="N279" i="21" s="1"/>
  <c r="N280" i="21" s="1"/>
  <c r="N281" i="21" s="1"/>
  <c r="N282" i="21" s="1"/>
  <c r="N283" i="21" s="1"/>
  <c r="N284" i="21" s="1"/>
  <c r="N285" i="21" s="1"/>
  <c r="N286" i="21" s="1"/>
  <c r="N287" i="21" s="1"/>
  <c r="N288" i="21" s="1"/>
  <c r="N289" i="21" s="1"/>
  <c r="N290" i="21" s="1"/>
  <c r="N291" i="21" s="1"/>
  <c r="N292" i="21" s="1"/>
  <c r="N293" i="21" s="1"/>
  <c r="N294" i="21" s="1"/>
  <c r="N295" i="21" s="1"/>
  <c r="N296" i="21" s="1"/>
  <c r="N297" i="21" s="1"/>
  <c r="N298" i="21" s="1"/>
  <c r="N299" i="21" s="1"/>
  <c r="N300" i="21" s="1"/>
  <c r="N301" i="21" s="1"/>
  <c r="N302" i="21" s="1"/>
  <c r="N303" i="21" s="1"/>
  <c r="N304" i="21" s="1"/>
  <c r="N305" i="21" s="1"/>
  <c r="N306" i="21" s="1"/>
  <c r="N307" i="21" s="1"/>
  <c r="N308" i="21" s="1"/>
  <c r="N309" i="21" s="1"/>
  <c r="N310" i="21" s="1"/>
  <c r="N311" i="21" s="1"/>
  <c r="N312" i="21" s="1"/>
  <c r="N313" i="21" s="1"/>
  <c r="N314" i="21" s="1"/>
  <c r="N315" i="21" s="1"/>
  <c r="N316" i="21" s="1"/>
  <c r="N317" i="21" s="1"/>
  <c r="N318" i="21" s="1"/>
  <c r="N319" i="21" s="1"/>
  <c r="N320" i="21" s="1"/>
  <c r="N321" i="21" s="1"/>
  <c r="N322" i="21" s="1"/>
  <c r="N323" i="21" s="1"/>
  <c r="N324" i="21" s="1"/>
  <c r="N325" i="21" s="1"/>
  <c r="N326" i="21" s="1"/>
  <c r="N327" i="21" s="1"/>
  <c r="N328" i="21" s="1"/>
  <c r="N329" i="21" s="1"/>
  <c r="N330" i="21" s="1"/>
  <c r="N331" i="21" s="1"/>
  <c r="N332" i="21" s="1"/>
  <c r="N333" i="21" s="1"/>
  <c r="N334" i="21" s="1"/>
  <c r="N335" i="21" s="1"/>
  <c r="N336" i="21" s="1"/>
  <c r="N337" i="21" s="1"/>
  <c r="N338" i="21" s="1"/>
  <c r="N339" i="21" s="1"/>
  <c r="N340" i="21" s="1"/>
  <c r="N341" i="21" s="1"/>
  <c r="N342" i="21" s="1"/>
  <c r="N343" i="21" s="1"/>
  <c r="N344" i="21" s="1"/>
  <c r="N345" i="21" s="1"/>
  <c r="N346" i="21" s="1"/>
  <c r="N347" i="21" s="1"/>
  <c r="N348" i="21" s="1"/>
  <c r="N349" i="21" s="1"/>
  <c r="N350" i="21" s="1"/>
  <c r="N351" i="21" s="1"/>
  <c r="N352" i="21" s="1"/>
  <c r="N353" i="21" s="1"/>
  <c r="N354" i="21" s="1"/>
  <c r="N355" i="21" s="1"/>
  <c r="N356" i="21" s="1"/>
  <c r="N357" i="21" s="1"/>
  <c r="N358" i="21" s="1"/>
  <c r="N359" i="21" s="1"/>
  <c r="N360" i="21" s="1"/>
  <c r="N361" i="21" s="1"/>
  <c r="N362" i="21" s="1"/>
  <c r="N363" i="21" s="1"/>
  <c r="N364" i="21" s="1"/>
  <c r="N365" i="21" s="1"/>
  <c r="N366" i="21" s="1"/>
  <c r="N367" i="21" s="1"/>
  <c r="N368" i="21" s="1"/>
  <c r="N369" i="21" s="1"/>
  <c r="N370" i="21" s="1"/>
  <c r="N371" i="21" s="1"/>
  <c r="N372" i="21" s="1"/>
  <c r="N373" i="21" s="1"/>
  <c r="N374" i="21" s="1"/>
  <c r="N375" i="21" s="1"/>
  <c r="N376" i="21" s="1"/>
  <c r="N377" i="21" s="1"/>
  <c r="N378" i="21" s="1"/>
  <c r="N379" i="21" s="1"/>
  <c r="N380" i="21" s="1"/>
  <c r="N381" i="21" s="1"/>
  <c r="N382" i="21" s="1"/>
  <c r="N383" i="21" s="1"/>
  <c r="N384" i="21" s="1"/>
  <c r="N385" i="21" s="1"/>
  <c r="N386" i="21" s="1"/>
  <c r="N387" i="21" s="1"/>
  <c r="N388" i="21" s="1"/>
  <c r="N389" i="21" s="1"/>
  <c r="N390" i="21" s="1"/>
  <c r="N391" i="21" s="1"/>
  <c r="N392" i="21" s="1"/>
  <c r="N393" i="21" s="1"/>
  <c r="N394" i="21" s="1"/>
  <c r="N395" i="21" s="1"/>
  <c r="N396" i="21" s="1"/>
  <c r="N397" i="21" s="1"/>
  <c r="N398" i="21" s="1"/>
  <c r="N399" i="21" s="1"/>
  <c r="N400" i="21" s="1"/>
  <c r="N401" i="21" s="1"/>
  <c r="N402" i="21" s="1"/>
  <c r="N403" i="21" s="1"/>
  <c r="N404" i="21" s="1"/>
  <c r="N405" i="21" s="1"/>
  <c r="N406" i="21" s="1"/>
  <c r="N407" i="21" s="1"/>
  <c r="N408" i="21" s="1"/>
  <c r="N409" i="21" s="1"/>
  <c r="N410" i="21" s="1"/>
  <c r="N411" i="21" s="1"/>
  <c r="N412" i="21" s="1"/>
  <c r="N413" i="21" s="1"/>
  <c r="N414" i="21" s="1"/>
  <c r="N415" i="21" s="1"/>
  <c r="N416" i="21" s="1"/>
  <c r="N417" i="21" s="1"/>
  <c r="N418" i="21" s="1"/>
  <c r="N419" i="21" s="1"/>
  <c r="N420" i="21" s="1"/>
  <c r="N421" i="21" s="1"/>
  <c r="N422" i="21" s="1"/>
  <c r="N423" i="21" s="1"/>
  <c r="N424" i="21" s="1"/>
  <c r="N425" i="21" s="1"/>
  <c r="N426" i="21" s="1"/>
  <c r="O5" i="20"/>
  <c r="P6" i="20"/>
  <c r="G7" i="20"/>
  <c r="P7" i="20"/>
  <c r="AF7" i="20"/>
  <c r="O8" i="20"/>
  <c r="B10" i="20"/>
  <c r="J10" i="20"/>
  <c r="AA10" i="20"/>
  <c r="AB10" i="20"/>
  <c r="AC10" i="20"/>
  <c r="AD10" i="20"/>
  <c r="P12" i="20"/>
  <c r="P64" i="20" s="1"/>
  <c r="O14" i="20"/>
  <c r="C17" i="20"/>
  <c r="N17" i="20"/>
  <c r="O17" i="20"/>
  <c r="O18" i="20"/>
  <c r="O19" i="20" s="1"/>
  <c r="O20" i="20"/>
  <c r="O21" i="20" s="1"/>
  <c r="O22" i="20" s="1"/>
  <c r="O23" i="20" s="1"/>
  <c r="O24" i="20"/>
  <c r="O25" i="20" s="1"/>
  <c r="O26" i="20" s="1"/>
  <c r="O27" i="20" s="1"/>
  <c r="O28" i="20" s="1"/>
  <c r="O29" i="20" s="1"/>
  <c r="O30" i="20" s="1"/>
  <c r="O31" i="20" s="1"/>
  <c r="O32" i="20" s="1"/>
  <c r="O33" i="20" s="1"/>
  <c r="O34" i="20" s="1"/>
  <c r="O35" i="20" s="1"/>
  <c r="O36" i="20" s="1"/>
  <c r="O37" i="20" s="1"/>
  <c r="O38" i="20" s="1"/>
  <c r="O39" i="20" s="1"/>
  <c r="O40" i="20" s="1"/>
  <c r="O41" i="20" s="1"/>
  <c r="O42" i="20" s="1"/>
  <c r="O43" i="20" s="1"/>
  <c r="O44" i="20" s="1"/>
  <c r="O45" i="20" s="1"/>
  <c r="O46" i="20" s="1"/>
  <c r="O47" i="20" s="1"/>
  <c r="O48" i="20" s="1"/>
  <c r="O49" i="20" s="1"/>
  <c r="O50" i="20" s="1"/>
  <c r="O51" i="20" s="1"/>
  <c r="O52" i="20" s="1"/>
  <c r="O53" i="20" s="1"/>
  <c r="O54" i="20" s="1"/>
  <c r="O55" i="20" s="1"/>
  <c r="O56" i="20" s="1"/>
  <c r="N68" i="20"/>
  <c r="N69" i="20" s="1"/>
  <c r="N70" i="20" s="1"/>
  <c r="N71" i="20" s="1"/>
  <c r="N72" i="20" s="1"/>
  <c r="N73" i="20" s="1"/>
  <c r="N74" i="20" s="1"/>
  <c r="N75" i="20" s="1"/>
  <c r="N76" i="20" s="1"/>
  <c r="N77" i="20" s="1"/>
  <c r="N78" i="20" s="1"/>
  <c r="N79" i="20" s="1"/>
  <c r="N80" i="20" s="1"/>
  <c r="N81" i="20" s="1"/>
  <c r="N82" i="20" s="1"/>
  <c r="N83" i="20" s="1"/>
  <c r="N84" i="20" s="1"/>
  <c r="N85" i="20" s="1"/>
  <c r="N86" i="20" s="1"/>
  <c r="N87" i="20" s="1"/>
  <c r="N88" i="20" s="1"/>
  <c r="N89" i="20" s="1"/>
  <c r="N90" i="20" s="1"/>
  <c r="N91" i="20" s="1"/>
  <c r="N92" i="20" s="1"/>
  <c r="N93" i="20" s="1"/>
  <c r="N94" i="20" s="1"/>
  <c r="N95" i="20" s="1"/>
  <c r="N96" i="20" s="1"/>
  <c r="N97" i="20" s="1"/>
  <c r="N98" i="20" s="1"/>
  <c r="N99" i="20" s="1"/>
  <c r="N100" i="20" s="1"/>
  <c r="N101" i="20" s="1"/>
  <c r="N102" i="20" s="1"/>
  <c r="N103" i="20" s="1"/>
  <c r="N104" i="20" s="1"/>
  <c r="N105" i="20" s="1"/>
  <c r="N106" i="20" s="1"/>
  <c r="N107" i="20" s="1"/>
  <c r="N108" i="20" s="1"/>
  <c r="N109" i="20" s="1"/>
  <c r="N110" i="20" s="1"/>
  <c r="N111" i="20" s="1"/>
  <c r="N112" i="20" s="1"/>
  <c r="N113" i="20" s="1"/>
  <c r="N114" i="20" s="1"/>
  <c r="N115" i="20" s="1"/>
  <c r="N116" i="20" s="1"/>
  <c r="N117" i="20" s="1"/>
  <c r="N118" i="20" s="1"/>
  <c r="N119" i="20" s="1"/>
  <c r="N120" i="20" s="1"/>
  <c r="N121" i="20" s="1"/>
  <c r="N122" i="20" s="1"/>
  <c r="N123" i="20" s="1"/>
  <c r="N124" i="20" s="1"/>
  <c r="N125" i="20" s="1"/>
  <c r="N126" i="20" s="1"/>
  <c r="N127" i="20" s="1"/>
  <c r="N128" i="20" s="1"/>
  <c r="N129" i="20" s="1"/>
  <c r="N130" i="20" s="1"/>
  <c r="N131" i="20" s="1"/>
  <c r="N132" i="20" s="1"/>
  <c r="N133" i="20" s="1"/>
  <c r="N134" i="20" s="1"/>
  <c r="N135" i="20" s="1"/>
  <c r="N136" i="20" s="1"/>
  <c r="N137" i="20" s="1"/>
  <c r="N138" i="20" s="1"/>
  <c r="N139" i="20" s="1"/>
  <c r="N140" i="20" s="1"/>
  <c r="N141" i="20" s="1"/>
  <c r="N142" i="20" s="1"/>
  <c r="N143" i="20" s="1"/>
  <c r="N144" i="20" s="1"/>
  <c r="N145" i="20" s="1"/>
  <c r="N146" i="20" s="1"/>
  <c r="N147" i="20" s="1"/>
  <c r="N148" i="20" s="1"/>
  <c r="N149" i="20" s="1"/>
  <c r="N150" i="20" s="1"/>
  <c r="N151" i="20" s="1"/>
  <c r="N152" i="20" s="1"/>
  <c r="N153" i="20" s="1"/>
  <c r="N154" i="20" s="1"/>
  <c r="N155" i="20" s="1"/>
  <c r="N156" i="20" s="1"/>
  <c r="N157" i="20" s="1"/>
  <c r="N158" i="20" s="1"/>
  <c r="N159" i="20" s="1"/>
  <c r="N160" i="20" s="1"/>
  <c r="N161" i="20" s="1"/>
  <c r="N162" i="20" s="1"/>
  <c r="N163" i="20" s="1"/>
  <c r="N164" i="20" s="1"/>
  <c r="N165" i="20" s="1"/>
  <c r="N166" i="20" s="1"/>
  <c r="N167" i="20" s="1"/>
  <c r="N168" i="20" s="1"/>
  <c r="N169" i="20" s="1"/>
  <c r="N170" i="20" s="1"/>
  <c r="N171" i="20" s="1"/>
  <c r="N172" i="20" s="1"/>
  <c r="N173" i="20" s="1"/>
  <c r="N174" i="20" s="1"/>
  <c r="N175" i="20" s="1"/>
  <c r="N176" i="20" s="1"/>
  <c r="N177" i="20" s="1"/>
  <c r="N178" i="20" s="1"/>
  <c r="N179" i="20" s="1"/>
  <c r="N180" i="20" s="1"/>
  <c r="N181" i="20" s="1"/>
  <c r="N182" i="20" s="1"/>
  <c r="N183" i="20" s="1"/>
  <c r="N184" i="20" s="1"/>
  <c r="N185" i="20" s="1"/>
  <c r="N186" i="20" s="1"/>
  <c r="N187" i="20" s="1"/>
  <c r="N188" i="20" s="1"/>
  <c r="N189" i="20" s="1"/>
  <c r="N190" i="20" s="1"/>
  <c r="N191" i="20" s="1"/>
  <c r="N192" i="20" s="1"/>
  <c r="N193" i="20" s="1"/>
  <c r="N194" i="20" s="1"/>
  <c r="N195" i="20" s="1"/>
  <c r="N196" i="20" s="1"/>
  <c r="N197" i="20" s="1"/>
  <c r="N198" i="20" s="1"/>
  <c r="N199" i="20" s="1"/>
  <c r="N200" i="20" s="1"/>
  <c r="N201" i="20" s="1"/>
  <c r="N202" i="20" s="1"/>
  <c r="N203" i="20" s="1"/>
  <c r="N204" i="20" s="1"/>
  <c r="N205" i="20" s="1"/>
  <c r="N206" i="20" s="1"/>
  <c r="N207" i="20" s="1"/>
  <c r="N208" i="20" s="1"/>
  <c r="N209" i="20" s="1"/>
  <c r="N210" i="20" s="1"/>
  <c r="N211" i="20" s="1"/>
  <c r="N212" i="20" s="1"/>
  <c r="N213" i="20" s="1"/>
  <c r="N214" i="20" s="1"/>
  <c r="N215" i="20" s="1"/>
  <c r="N216" i="20" s="1"/>
  <c r="N217" i="20" s="1"/>
  <c r="N218" i="20" s="1"/>
  <c r="N219" i="20" s="1"/>
  <c r="N220" i="20" s="1"/>
  <c r="N221" i="20" s="1"/>
  <c r="N222" i="20" s="1"/>
  <c r="N223" i="20" s="1"/>
  <c r="N224" i="20" s="1"/>
  <c r="N225" i="20" s="1"/>
  <c r="N226" i="20" s="1"/>
  <c r="N227" i="20" s="1"/>
  <c r="N228" i="20" s="1"/>
  <c r="N229" i="20" s="1"/>
  <c r="N230" i="20" s="1"/>
  <c r="N231" i="20" s="1"/>
  <c r="N232" i="20" s="1"/>
  <c r="N233" i="20" s="1"/>
  <c r="N234" i="20" s="1"/>
  <c r="N235" i="20" s="1"/>
  <c r="N236" i="20" s="1"/>
  <c r="N237" i="20" s="1"/>
  <c r="N238" i="20" s="1"/>
  <c r="N239" i="20" s="1"/>
  <c r="N240" i="20" s="1"/>
  <c r="N241" i="20" s="1"/>
  <c r="N242" i="20" s="1"/>
  <c r="N243" i="20" s="1"/>
  <c r="N244" i="20" s="1"/>
  <c r="N245" i="20" s="1"/>
  <c r="N246" i="20" s="1"/>
  <c r="N247" i="20" s="1"/>
  <c r="N248" i="20" s="1"/>
  <c r="N249" i="20" s="1"/>
  <c r="N250" i="20" s="1"/>
  <c r="N251" i="20" s="1"/>
  <c r="N252" i="20" s="1"/>
  <c r="N253" i="20" s="1"/>
  <c r="N254" i="20" s="1"/>
  <c r="N255" i="20" s="1"/>
  <c r="N256" i="20" s="1"/>
  <c r="N257" i="20" s="1"/>
  <c r="N258" i="20" s="1"/>
  <c r="N259" i="20" s="1"/>
  <c r="N260" i="20" s="1"/>
  <c r="N261" i="20" s="1"/>
  <c r="N262" i="20" s="1"/>
  <c r="N263" i="20" s="1"/>
  <c r="N264" i="20" s="1"/>
  <c r="N265" i="20" s="1"/>
  <c r="N266" i="20" s="1"/>
  <c r="N267" i="20" s="1"/>
  <c r="N268" i="20" s="1"/>
  <c r="N269" i="20" s="1"/>
  <c r="N270" i="20" s="1"/>
  <c r="N271" i="20" s="1"/>
  <c r="N272" i="20" s="1"/>
  <c r="N273" i="20" s="1"/>
  <c r="N274" i="20" s="1"/>
  <c r="N275" i="20" s="1"/>
  <c r="N276" i="20" s="1"/>
  <c r="N277" i="20" s="1"/>
  <c r="N278" i="20" s="1"/>
  <c r="N279" i="20" s="1"/>
  <c r="N280" i="20" s="1"/>
  <c r="N281" i="20" s="1"/>
  <c r="N282" i="20" s="1"/>
  <c r="N283" i="20" s="1"/>
  <c r="N284" i="20" s="1"/>
  <c r="N285" i="20" s="1"/>
  <c r="N286" i="20" s="1"/>
  <c r="N287" i="20" s="1"/>
  <c r="N288" i="20" s="1"/>
  <c r="N289" i="20" s="1"/>
  <c r="N290" i="20" s="1"/>
  <c r="N291" i="20" s="1"/>
  <c r="N292" i="20" s="1"/>
  <c r="N293" i="20" s="1"/>
  <c r="N294" i="20" s="1"/>
  <c r="N295" i="20" s="1"/>
  <c r="N296" i="20" s="1"/>
  <c r="N297" i="20" s="1"/>
  <c r="N298" i="20" s="1"/>
  <c r="N299" i="20" s="1"/>
  <c r="N300" i="20" s="1"/>
  <c r="N301" i="20" s="1"/>
  <c r="N302" i="20" s="1"/>
  <c r="N303" i="20" s="1"/>
  <c r="N304" i="20" s="1"/>
  <c r="N305" i="20" s="1"/>
  <c r="N306" i="20" s="1"/>
  <c r="N307" i="20" s="1"/>
  <c r="N308" i="20" s="1"/>
  <c r="N309" i="20" s="1"/>
  <c r="N310" i="20" s="1"/>
  <c r="N311" i="20" s="1"/>
  <c r="N312" i="20" s="1"/>
  <c r="N313" i="20" s="1"/>
  <c r="N314" i="20" s="1"/>
  <c r="N315" i="20" s="1"/>
  <c r="N316" i="20" s="1"/>
  <c r="N317" i="20" s="1"/>
  <c r="N318" i="20" s="1"/>
  <c r="N319" i="20" s="1"/>
  <c r="N320" i="20" s="1"/>
  <c r="N321" i="20" s="1"/>
  <c r="N322" i="20" s="1"/>
  <c r="N323" i="20" s="1"/>
  <c r="N324" i="20" s="1"/>
  <c r="N325" i="20" s="1"/>
  <c r="N326" i="20" s="1"/>
  <c r="N327" i="20" s="1"/>
  <c r="N328" i="20" s="1"/>
  <c r="N329" i="20" s="1"/>
  <c r="N330" i="20" s="1"/>
  <c r="N331" i="20" s="1"/>
  <c r="N332" i="20" s="1"/>
  <c r="N333" i="20" s="1"/>
  <c r="N334" i="20" s="1"/>
  <c r="N335" i="20" s="1"/>
  <c r="N336" i="20" s="1"/>
  <c r="N337" i="20" s="1"/>
  <c r="N338" i="20" s="1"/>
  <c r="N339" i="20" s="1"/>
  <c r="N340" i="20" s="1"/>
  <c r="N341" i="20" s="1"/>
  <c r="N342" i="20" s="1"/>
  <c r="N343" i="20" s="1"/>
  <c r="N344" i="20" s="1"/>
  <c r="N345" i="20" s="1"/>
  <c r="N346" i="20" s="1"/>
  <c r="N347" i="20" s="1"/>
  <c r="N348" i="20" s="1"/>
  <c r="N349" i="20" s="1"/>
  <c r="N350" i="20" s="1"/>
  <c r="N351" i="20" s="1"/>
  <c r="N352" i="20" s="1"/>
  <c r="N353" i="20" s="1"/>
  <c r="N354" i="20" s="1"/>
  <c r="N355" i="20" s="1"/>
  <c r="N356" i="20" s="1"/>
  <c r="N357" i="20" s="1"/>
  <c r="N358" i="20" s="1"/>
  <c r="N359" i="20" s="1"/>
  <c r="N360" i="20" s="1"/>
  <c r="N361" i="20" s="1"/>
  <c r="N362" i="20" s="1"/>
  <c r="N363" i="20" s="1"/>
  <c r="N364" i="20" s="1"/>
  <c r="N365" i="20" s="1"/>
  <c r="N366" i="20" s="1"/>
  <c r="N367" i="20" s="1"/>
  <c r="N368" i="20" s="1"/>
  <c r="N369" i="20" s="1"/>
  <c r="N370" i="20" s="1"/>
  <c r="N371" i="20" s="1"/>
  <c r="N372" i="20" s="1"/>
  <c r="N373" i="20" s="1"/>
  <c r="N374" i="20" s="1"/>
  <c r="N375" i="20" s="1"/>
  <c r="N376" i="20" s="1"/>
  <c r="N377" i="20" s="1"/>
  <c r="N378" i="20" s="1"/>
  <c r="N379" i="20" s="1"/>
  <c r="N380" i="20" s="1"/>
  <c r="N381" i="20" s="1"/>
  <c r="N382" i="20" s="1"/>
  <c r="N383" i="20" s="1"/>
  <c r="N384" i="20" s="1"/>
  <c r="N385" i="20" s="1"/>
  <c r="N386" i="20" s="1"/>
  <c r="N387" i="20" s="1"/>
  <c r="N388" i="20" s="1"/>
  <c r="N389" i="20" s="1"/>
  <c r="N390" i="20" s="1"/>
  <c r="N391" i="20" s="1"/>
  <c r="N392" i="20" s="1"/>
  <c r="N393" i="20" s="1"/>
  <c r="N394" i="20" s="1"/>
  <c r="N395" i="20" s="1"/>
  <c r="N396" i="20" s="1"/>
  <c r="N397" i="20" s="1"/>
  <c r="N398" i="20" s="1"/>
  <c r="N399" i="20" s="1"/>
  <c r="N400" i="20" s="1"/>
  <c r="N401" i="20" s="1"/>
  <c r="N402" i="20" s="1"/>
  <c r="N403" i="20" s="1"/>
  <c r="N404" i="20" s="1"/>
  <c r="N405" i="20" s="1"/>
  <c r="N406" i="20" s="1"/>
  <c r="N407" i="20" s="1"/>
  <c r="N408" i="20" s="1"/>
  <c r="N409" i="20" s="1"/>
  <c r="N410" i="20" s="1"/>
  <c r="N411" i="20" s="1"/>
  <c r="N412" i="20" s="1"/>
  <c r="N413" i="20" s="1"/>
  <c r="N414" i="20" s="1"/>
  <c r="N415" i="20" s="1"/>
  <c r="N416" i="20" s="1"/>
  <c r="N417" i="20" s="1"/>
  <c r="N418" i="20" s="1"/>
  <c r="N419" i="20" s="1"/>
  <c r="N420" i="20" s="1"/>
  <c r="N421" i="20" s="1"/>
  <c r="N422" i="20" s="1"/>
  <c r="N423" i="20" s="1"/>
  <c r="N424" i="20" s="1"/>
  <c r="N425" i="20" s="1"/>
  <c r="N426" i="20" s="1"/>
  <c r="O5" i="19"/>
  <c r="G7" i="19"/>
  <c r="AC10" i="19" s="1"/>
  <c r="P7" i="19"/>
  <c r="AF7" i="19"/>
  <c r="B10" i="19"/>
  <c r="J10" i="19"/>
  <c r="AA10" i="19"/>
  <c r="AD10" i="19"/>
  <c r="N17" i="19"/>
  <c r="N18" i="19"/>
  <c r="N68" i="19"/>
  <c r="N69" i="19"/>
  <c r="N70" i="19"/>
  <c r="N71" i="19"/>
  <c r="N72" i="19"/>
  <c r="N73" i="19" s="1"/>
  <c r="N74" i="19" s="1"/>
  <c r="N75" i="19" s="1"/>
  <c r="N76" i="19" s="1"/>
  <c r="N77" i="19" s="1"/>
  <c r="N78" i="19" s="1"/>
  <c r="N79" i="19" s="1"/>
  <c r="N80" i="19" s="1"/>
  <c r="N81" i="19"/>
  <c r="N82" i="19" s="1"/>
  <c r="N83" i="19" s="1"/>
  <c r="N84" i="19" s="1"/>
  <c r="N85" i="19" s="1"/>
  <c r="N86" i="19" s="1"/>
  <c r="N87" i="19" s="1"/>
  <c r="N88" i="19" s="1"/>
  <c r="N89" i="19" s="1"/>
  <c r="N90" i="19" s="1"/>
  <c r="N91" i="19" s="1"/>
  <c r="N92" i="19" s="1"/>
  <c r="N93" i="19" s="1"/>
  <c r="N94" i="19" s="1"/>
  <c r="N95" i="19" s="1"/>
  <c r="N96" i="19" s="1"/>
  <c r="N97" i="19" s="1"/>
  <c r="N98" i="19" s="1"/>
  <c r="N99" i="19" s="1"/>
  <c r="N100" i="19" s="1"/>
  <c r="N101" i="19" s="1"/>
  <c r="N102" i="19" s="1"/>
  <c r="N103" i="19" s="1"/>
  <c r="N104" i="19" s="1"/>
  <c r="N105" i="19" s="1"/>
  <c r="N106" i="19" s="1"/>
  <c r="N107" i="19" s="1"/>
  <c r="N108" i="19" s="1"/>
  <c r="N109" i="19" s="1"/>
  <c r="N110" i="19" s="1"/>
  <c r="N111" i="19" s="1"/>
  <c r="N112" i="19" s="1"/>
  <c r="N113" i="19" s="1"/>
  <c r="N114" i="19" s="1"/>
  <c r="N115" i="19" s="1"/>
  <c r="N116" i="19" s="1"/>
  <c r="N117" i="19" s="1"/>
  <c r="N118" i="19" s="1"/>
  <c r="N119" i="19" s="1"/>
  <c r="N120" i="19" s="1"/>
  <c r="N121" i="19" s="1"/>
  <c r="N122" i="19" s="1"/>
  <c r="N123" i="19" s="1"/>
  <c r="N124" i="19" s="1"/>
  <c r="N125" i="19" s="1"/>
  <c r="N126" i="19" s="1"/>
  <c r="N127" i="19" s="1"/>
  <c r="N128" i="19" s="1"/>
  <c r="N129" i="19" s="1"/>
  <c r="N130" i="19" s="1"/>
  <c r="N131" i="19" s="1"/>
  <c r="N132" i="19" s="1"/>
  <c r="N133" i="19" s="1"/>
  <c r="N134" i="19" s="1"/>
  <c r="N135" i="19" s="1"/>
  <c r="N136" i="19" s="1"/>
  <c r="N137" i="19" s="1"/>
  <c r="N138" i="19" s="1"/>
  <c r="N139" i="19" s="1"/>
  <c r="N140" i="19" s="1"/>
  <c r="N141" i="19" s="1"/>
  <c r="N142" i="19" s="1"/>
  <c r="N143" i="19" s="1"/>
  <c r="N144" i="19" s="1"/>
  <c r="N145" i="19" s="1"/>
  <c r="N146" i="19" s="1"/>
  <c r="N147" i="19" s="1"/>
  <c r="N148" i="19" s="1"/>
  <c r="N149" i="19" s="1"/>
  <c r="N150" i="19" s="1"/>
  <c r="N151" i="19" s="1"/>
  <c r="N152" i="19" s="1"/>
  <c r="N153" i="19" s="1"/>
  <c r="N154" i="19" s="1"/>
  <c r="N155" i="19" s="1"/>
  <c r="N156" i="19" s="1"/>
  <c r="N157" i="19" s="1"/>
  <c r="N158" i="19" s="1"/>
  <c r="N159" i="19" s="1"/>
  <c r="N160" i="19" s="1"/>
  <c r="N161" i="19" s="1"/>
  <c r="N162" i="19" s="1"/>
  <c r="N163" i="19" s="1"/>
  <c r="N164" i="19" s="1"/>
  <c r="N165" i="19" s="1"/>
  <c r="N166" i="19" s="1"/>
  <c r="N167" i="19" s="1"/>
  <c r="N168" i="19" s="1"/>
  <c r="N169" i="19" s="1"/>
  <c r="N170" i="19" s="1"/>
  <c r="N171" i="19" s="1"/>
  <c r="N172" i="19" s="1"/>
  <c r="N173" i="19" s="1"/>
  <c r="N174" i="19" s="1"/>
  <c r="N175" i="19" s="1"/>
  <c r="N176" i="19" s="1"/>
  <c r="N177" i="19" s="1"/>
  <c r="N178" i="19" s="1"/>
  <c r="N179" i="19" s="1"/>
  <c r="N180" i="19" s="1"/>
  <c r="N181" i="19" s="1"/>
  <c r="N182" i="19" s="1"/>
  <c r="N183" i="19" s="1"/>
  <c r="N184" i="19" s="1"/>
  <c r="N185" i="19" s="1"/>
  <c r="N186" i="19" s="1"/>
  <c r="N187" i="19" s="1"/>
  <c r="N188" i="19" s="1"/>
  <c r="N189" i="19" s="1"/>
  <c r="N190" i="19" s="1"/>
  <c r="N191" i="19" s="1"/>
  <c r="N192" i="19" s="1"/>
  <c r="N193" i="19" s="1"/>
  <c r="N194" i="19" s="1"/>
  <c r="N195" i="19" s="1"/>
  <c r="N196" i="19" s="1"/>
  <c r="N197" i="19" s="1"/>
  <c r="N198" i="19" s="1"/>
  <c r="N199" i="19" s="1"/>
  <c r="N200" i="19" s="1"/>
  <c r="N201" i="19" s="1"/>
  <c r="N202" i="19" s="1"/>
  <c r="N203" i="19" s="1"/>
  <c r="N204" i="19" s="1"/>
  <c r="N205" i="19" s="1"/>
  <c r="N206" i="19" s="1"/>
  <c r="N207" i="19" s="1"/>
  <c r="N208" i="19" s="1"/>
  <c r="N209" i="19" s="1"/>
  <c r="N210" i="19" s="1"/>
  <c r="N211" i="19" s="1"/>
  <c r="N212" i="19" s="1"/>
  <c r="N213" i="19" s="1"/>
  <c r="N214" i="19" s="1"/>
  <c r="N215" i="19" s="1"/>
  <c r="N216" i="19" s="1"/>
  <c r="N217" i="19" s="1"/>
  <c r="N218" i="19" s="1"/>
  <c r="N219" i="19" s="1"/>
  <c r="N220" i="19" s="1"/>
  <c r="N221" i="19" s="1"/>
  <c r="N222" i="19" s="1"/>
  <c r="N223" i="19" s="1"/>
  <c r="N224" i="19" s="1"/>
  <c r="N225" i="19" s="1"/>
  <c r="N226" i="19" s="1"/>
  <c r="N227" i="19" s="1"/>
  <c r="N228" i="19" s="1"/>
  <c r="N229" i="19" s="1"/>
  <c r="N230" i="19" s="1"/>
  <c r="N231" i="19" s="1"/>
  <c r="N232" i="19" s="1"/>
  <c r="N233" i="19" s="1"/>
  <c r="N234" i="19" s="1"/>
  <c r="N235" i="19" s="1"/>
  <c r="N236" i="19" s="1"/>
  <c r="N237" i="19" s="1"/>
  <c r="N238" i="19" s="1"/>
  <c r="N239" i="19" s="1"/>
  <c r="N240" i="19" s="1"/>
  <c r="N241" i="19" s="1"/>
  <c r="N242" i="19" s="1"/>
  <c r="N243" i="19" s="1"/>
  <c r="N244" i="19" s="1"/>
  <c r="N245" i="19" s="1"/>
  <c r="N246" i="19" s="1"/>
  <c r="N247" i="19" s="1"/>
  <c r="N248" i="19" s="1"/>
  <c r="N249" i="19" s="1"/>
  <c r="N250" i="19" s="1"/>
  <c r="N251" i="19" s="1"/>
  <c r="N252" i="19" s="1"/>
  <c r="N253" i="19" s="1"/>
  <c r="N254" i="19" s="1"/>
  <c r="N255" i="19" s="1"/>
  <c r="N256" i="19" s="1"/>
  <c r="N257" i="19" s="1"/>
  <c r="N258" i="19" s="1"/>
  <c r="N259" i="19" s="1"/>
  <c r="N260" i="19" s="1"/>
  <c r="N261" i="19" s="1"/>
  <c r="N262" i="19" s="1"/>
  <c r="N263" i="19" s="1"/>
  <c r="N264" i="19" s="1"/>
  <c r="N265" i="19" s="1"/>
  <c r="N266" i="19" s="1"/>
  <c r="N267" i="19" s="1"/>
  <c r="N268" i="19" s="1"/>
  <c r="N269" i="19" s="1"/>
  <c r="N270" i="19" s="1"/>
  <c r="N271" i="19" s="1"/>
  <c r="N272" i="19" s="1"/>
  <c r="N273" i="19" s="1"/>
  <c r="N274" i="19" s="1"/>
  <c r="N275" i="19" s="1"/>
  <c r="N276" i="19" s="1"/>
  <c r="N277" i="19" s="1"/>
  <c r="N278" i="19" s="1"/>
  <c r="N279" i="19" s="1"/>
  <c r="N280" i="19" s="1"/>
  <c r="N281" i="19" s="1"/>
  <c r="N282" i="19" s="1"/>
  <c r="N283" i="19" s="1"/>
  <c r="N284" i="19" s="1"/>
  <c r="N285" i="19" s="1"/>
  <c r="N286" i="19" s="1"/>
  <c r="N287" i="19" s="1"/>
  <c r="N288" i="19" s="1"/>
  <c r="N289" i="19" s="1"/>
  <c r="N290" i="19" s="1"/>
  <c r="N291" i="19" s="1"/>
  <c r="N292" i="19" s="1"/>
  <c r="N293" i="19" s="1"/>
  <c r="N294" i="19" s="1"/>
  <c r="N295" i="19" s="1"/>
  <c r="N296" i="19" s="1"/>
  <c r="N297" i="19" s="1"/>
  <c r="N298" i="19" s="1"/>
  <c r="N299" i="19" s="1"/>
  <c r="N300" i="19" s="1"/>
  <c r="N301" i="19" s="1"/>
  <c r="N302" i="19" s="1"/>
  <c r="N303" i="19" s="1"/>
  <c r="N304" i="19" s="1"/>
  <c r="N305" i="19" s="1"/>
  <c r="N306" i="19" s="1"/>
  <c r="N307" i="19" s="1"/>
  <c r="N308" i="19" s="1"/>
  <c r="N309" i="19" s="1"/>
  <c r="N310" i="19" s="1"/>
  <c r="N311" i="19" s="1"/>
  <c r="N312" i="19" s="1"/>
  <c r="N313" i="19" s="1"/>
  <c r="N314" i="19" s="1"/>
  <c r="N315" i="19" s="1"/>
  <c r="N316" i="19" s="1"/>
  <c r="N317" i="19" s="1"/>
  <c r="N318" i="19" s="1"/>
  <c r="N319" i="19" s="1"/>
  <c r="N320" i="19" s="1"/>
  <c r="N321" i="19" s="1"/>
  <c r="N322" i="19" s="1"/>
  <c r="N323" i="19" s="1"/>
  <c r="N324" i="19" s="1"/>
  <c r="N325" i="19" s="1"/>
  <c r="N326" i="19" s="1"/>
  <c r="N327" i="19" s="1"/>
  <c r="N328" i="19" s="1"/>
  <c r="N329" i="19" s="1"/>
  <c r="N330" i="19" s="1"/>
  <c r="N331" i="19" s="1"/>
  <c r="N332" i="19" s="1"/>
  <c r="N333" i="19" s="1"/>
  <c r="N334" i="19" s="1"/>
  <c r="N335" i="19" s="1"/>
  <c r="N336" i="19" s="1"/>
  <c r="N337" i="19" s="1"/>
  <c r="N338" i="19" s="1"/>
  <c r="N339" i="19" s="1"/>
  <c r="N340" i="19" s="1"/>
  <c r="N341" i="19" s="1"/>
  <c r="N342" i="19" s="1"/>
  <c r="N343" i="19" s="1"/>
  <c r="N344" i="19" s="1"/>
  <c r="N345" i="19" s="1"/>
  <c r="N346" i="19" s="1"/>
  <c r="N347" i="19" s="1"/>
  <c r="N348" i="19" s="1"/>
  <c r="N349" i="19" s="1"/>
  <c r="N350" i="19" s="1"/>
  <c r="N351" i="19" s="1"/>
  <c r="N352" i="19" s="1"/>
  <c r="N353" i="19" s="1"/>
  <c r="N354" i="19" s="1"/>
  <c r="N355" i="19" s="1"/>
  <c r="N356" i="19" s="1"/>
  <c r="N357" i="19" s="1"/>
  <c r="N358" i="19" s="1"/>
  <c r="N359" i="19" s="1"/>
  <c r="N360" i="19" s="1"/>
  <c r="N361" i="19" s="1"/>
  <c r="N362" i="19" s="1"/>
  <c r="N363" i="19" s="1"/>
  <c r="N364" i="19" s="1"/>
  <c r="N365" i="19" s="1"/>
  <c r="N366" i="19" s="1"/>
  <c r="N367" i="19" s="1"/>
  <c r="N368" i="19" s="1"/>
  <c r="N369" i="19" s="1"/>
  <c r="N370" i="19" s="1"/>
  <c r="N371" i="19" s="1"/>
  <c r="N372" i="19" s="1"/>
  <c r="N373" i="19" s="1"/>
  <c r="N374" i="19" s="1"/>
  <c r="N375" i="19" s="1"/>
  <c r="N376" i="19" s="1"/>
  <c r="N377" i="19" s="1"/>
  <c r="N378" i="19" s="1"/>
  <c r="N379" i="19" s="1"/>
  <c r="N380" i="19" s="1"/>
  <c r="N381" i="19" s="1"/>
  <c r="N382" i="19" s="1"/>
  <c r="N383" i="19" s="1"/>
  <c r="N384" i="19" s="1"/>
  <c r="N385" i="19" s="1"/>
  <c r="N386" i="19" s="1"/>
  <c r="N387" i="19" s="1"/>
  <c r="N388" i="19" s="1"/>
  <c r="N389" i="19" s="1"/>
  <c r="N390" i="19" s="1"/>
  <c r="O5" i="18"/>
  <c r="G7" i="18"/>
  <c r="P6" i="18" s="1"/>
  <c r="P7" i="18"/>
  <c r="AF7" i="18"/>
  <c r="B10" i="18"/>
  <c r="J10" i="18"/>
  <c r="AA10" i="18"/>
  <c r="AC10" i="18"/>
  <c r="AD10" i="18"/>
  <c r="N17" i="18"/>
  <c r="N18" i="18"/>
  <c r="N48" i="18"/>
  <c r="N49" i="18" s="1"/>
  <c r="N50" i="18" s="1"/>
  <c r="N51" i="18" s="1"/>
  <c r="N52" i="18" s="1"/>
  <c r="N53" i="18"/>
  <c r="N54" i="18" s="1"/>
  <c r="N55" i="18" s="1"/>
  <c r="N56" i="18" s="1"/>
  <c r="N57" i="18" s="1"/>
  <c r="N58" i="18" s="1"/>
  <c r="N59" i="18" s="1"/>
  <c r="N60" i="18" s="1"/>
  <c r="N61" i="18" s="1"/>
  <c r="N62" i="18" s="1"/>
  <c r="N63" i="18" s="1"/>
  <c r="N64" i="18" s="1"/>
  <c r="N65" i="18" s="1"/>
  <c r="N66" i="18" s="1"/>
  <c r="N67" i="18" s="1"/>
  <c r="N68" i="18" s="1"/>
  <c r="N69" i="18" s="1"/>
  <c r="N70" i="18" s="1"/>
  <c r="N71" i="18" s="1"/>
  <c r="N72" i="18" s="1"/>
  <c r="N73" i="18" s="1"/>
  <c r="N74" i="18" s="1"/>
  <c r="N75" i="18" s="1"/>
  <c r="N76" i="18" s="1"/>
  <c r="N77" i="18" s="1"/>
  <c r="N78" i="18" s="1"/>
  <c r="N79" i="18" s="1"/>
  <c r="N80" i="18" s="1"/>
  <c r="N81" i="18" s="1"/>
  <c r="N82" i="18" s="1"/>
  <c r="N83" i="18" s="1"/>
  <c r="N84" i="18" s="1"/>
  <c r="N85" i="18" s="1"/>
  <c r="N86" i="18" s="1"/>
  <c r="N87" i="18" s="1"/>
  <c r="N88" i="18" s="1"/>
  <c r="N89" i="18" s="1"/>
  <c r="N90" i="18" s="1"/>
  <c r="N91" i="18" s="1"/>
  <c r="N92" i="18" s="1"/>
  <c r="N93" i="18" s="1"/>
  <c r="N94" i="18" s="1"/>
  <c r="N95" i="18" s="1"/>
  <c r="N96" i="18" s="1"/>
  <c r="N97" i="18" s="1"/>
  <c r="N98" i="18" s="1"/>
  <c r="N99" i="18" s="1"/>
  <c r="N100" i="18" s="1"/>
  <c r="N101" i="18" s="1"/>
  <c r="N102" i="18" s="1"/>
  <c r="N103" i="18" s="1"/>
  <c r="N104" i="18" s="1"/>
  <c r="N105" i="18" s="1"/>
  <c r="N106" i="18" s="1"/>
  <c r="N107" i="18" s="1"/>
  <c r="N108" i="18" s="1"/>
  <c r="N109" i="18" s="1"/>
  <c r="N110" i="18" s="1"/>
  <c r="N111" i="18" s="1"/>
  <c r="N112" i="18" s="1"/>
  <c r="N113" i="18" s="1"/>
  <c r="N114" i="18" s="1"/>
  <c r="N115" i="18" s="1"/>
  <c r="N116" i="18" s="1"/>
  <c r="N117" i="18" s="1"/>
  <c r="N118" i="18" s="1"/>
  <c r="N119" i="18" s="1"/>
  <c r="N120" i="18" s="1"/>
  <c r="N121" i="18" s="1"/>
  <c r="N122" i="18" s="1"/>
  <c r="N123" i="18" s="1"/>
  <c r="N124" i="18" s="1"/>
  <c r="N125" i="18" s="1"/>
  <c r="N126" i="18" s="1"/>
  <c r="N127" i="18" s="1"/>
  <c r="N128" i="18" s="1"/>
  <c r="N129" i="18" s="1"/>
  <c r="N130" i="18" s="1"/>
  <c r="N131" i="18" s="1"/>
  <c r="N132" i="18" s="1"/>
  <c r="N133" i="18" s="1"/>
  <c r="N134" i="18" s="1"/>
  <c r="N135" i="18" s="1"/>
  <c r="N136" i="18" s="1"/>
  <c r="N137" i="18" s="1"/>
  <c r="N138" i="18" s="1"/>
  <c r="N139" i="18" s="1"/>
  <c r="N140" i="18" s="1"/>
  <c r="N141" i="18" s="1"/>
  <c r="N142" i="18" s="1"/>
  <c r="N143" i="18" s="1"/>
  <c r="N144" i="18" s="1"/>
  <c r="N145" i="18" s="1"/>
  <c r="N146" i="18" s="1"/>
  <c r="N147" i="18" s="1"/>
  <c r="N148" i="18" s="1"/>
  <c r="N149" i="18" s="1"/>
  <c r="N150" i="18" s="1"/>
  <c r="N151" i="18" s="1"/>
  <c r="N152" i="18" s="1"/>
  <c r="N153" i="18" s="1"/>
  <c r="N154" i="18" s="1"/>
  <c r="N155" i="18" s="1"/>
  <c r="N156" i="18" s="1"/>
  <c r="N157" i="18" s="1"/>
  <c r="N158" i="18" s="1"/>
  <c r="N159" i="18" s="1"/>
  <c r="N160" i="18" s="1"/>
  <c r="N161" i="18" s="1"/>
  <c r="N162" i="18" s="1"/>
  <c r="N163" i="18" s="1"/>
  <c r="N164" i="18" s="1"/>
  <c r="N165" i="18" s="1"/>
  <c r="N166" i="18" s="1"/>
  <c r="N167" i="18" s="1"/>
  <c r="N168" i="18" s="1"/>
  <c r="N169" i="18" s="1"/>
  <c r="N170" i="18" s="1"/>
  <c r="N171" i="18" s="1"/>
  <c r="N172" i="18" s="1"/>
  <c r="N173" i="18" s="1"/>
  <c r="N174" i="18" s="1"/>
  <c r="N175" i="18" s="1"/>
  <c r="N176" i="18" s="1"/>
  <c r="N177" i="18" s="1"/>
  <c r="N178" i="18" s="1"/>
  <c r="O5" i="17"/>
  <c r="G7" i="17"/>
  <c r="P6" i="17" s="1"/>
  <c r="AF7" i="17"/>
  <c r="B10" i="17"/>
  <c r="AA10" i="17"/>
  <c r="AC10" i="17"/>
  <c r="C17" i="17"/>
  <c r="C10" i="17" s="1"/>
  <c r="AD10" i="17" s="1"/>
  <c r="N17" i="17"/>
  <c r="N18" i="17"/>
  <c r="N19" i="17"/>
  <c r="N68" i="17"/>
  <c r="N69" i="17" s="1"/>
  <c r="N70" i="17" s="1"/>
  <c r="N71" i="17" s="1"/>
  <c r="N72" i="17" s="1"/>
  <c r="N73" i="17" s="1"/>
  <c r="N74" i="17"/>
  <c r="N75" i="17" s="1"/>
  <c r="N76" i="17"/>
  <c r="N77" i="17" s="1"/>
  <c r="N78" i="17" s="1"/>
  <c r="N79" i="17" s="1"/>
  <c r="N80" i="17" s="1"/>
  <c r="N81" i="17" s="1"/>
  <c r="N82" i="17" s="1"/>
  <c r="N83" i="17" s="1"/>
  <c r="N84" i="17" s="1"/>
  <c r="N85" i="17" s="1"/>
  <c r="N86" i="17" s="1"/>
  <c r="N87" i="17" s="1"/>
  <c r="N88" i="17" s="1"/>
  <c r="N89" i="17" s="1"/>
  <c r="N90" i="17" s="1"/>
  <c r="N91" i="17" s="1"/>
  <c r="N92" i="17" s="1"/>
  <c r="N93" i="17" s="1"/>
  <c r="N94" i="17" s="1"/>
  <c r="N95" i="17" s="1"/>
  <c r="N96" i="17" s="1"/>
  <c r="N97" i="17" s="1"/>
  <c r="N98" i="17" s="1"/>
  <c r="N99" i="17" s="1"/>
  <c r="N100" i="17" s="1"/>
  <c r="N101" i="17" s="1"/>
  <c r="N102" i="17" s="1"/>
  <c r="N103" i="17" s="1"/>
  <c r="N104" i="17" s="1"/>
  <c r="N105" i="17" s="1"/>
  <c r="N106" i="17" s="1"/>
  <c r="N107" i="17" s="1"/>
  <c r="N108" i="17" s="1"/>
  <c r="N109" i="17" s="1"/>
  <c r="N110" i="17" s="1"/>
  <c r="N111" i="17" s="1"/>
  <c r="N112" i="17" s="1"/>
  <c r="N113" i="17" s="1"/>
  <c r="N114" i="17" s="1"/>
  <c r="N115" i="17" s="1"/>
  <c r="N116" i="17" s="1"/>
  <c r="N117" i="17" s="1"/>
  <c r="N118" i="17" s="1"/>
  <c r="N119" i="17" s="1"/>
  <c r="N120" i="17" s="1"/>
  <c r="N121" i="17" s="1"/>
  <c r="N122" i="17" s="1"/>
  <c r="N123" i="17" s="1"/>
  <c r="N124" i="17" s="1"/>
  <c r="N125" i="17" s="1"/>
  <c r="N126" i="17" s="1"/>
  <c r="N127" i="17" s="1"/>
  <c r="N128" i="17" s="1"/>
  <c r="N129" i="17" s="1"/>
  <c r="N130" i="17" s="1"/>
  <c r="N131" i="17" s="1"/>
  <c r="N132" i="17" s="1"/>
  <c r="N133" i="17" s="1"/>
  <c r="N134" i="17" s="1"/>
  <c r="N135" i="17" s="1"/>
  <c r="N136" i="17" s="1"/>
  <c r="N137" i="17" s="1"/>
  <c r="N138" i="17" s="1"/>
  <c r="N139" i="17" s="1"/>
  <c r="N140" i="17" s="1"/>
  <c r="N141" i="17" s="1"/>
  <c r="N142" i="17" s="1"/>
  <c r="N143" i="17" s="1"/>
  <c r="N144" i="17" s="1"/>
  <c r="N145" i="17" s="1"/>
  <c r="N146" i="17" s="1"/>
  <c r="N147" i="17" s="1"/>
  <c r="N148" i="17" s="1"/>
  <c r="N149" i="17" s="1"/>
  <c r="N150" i="17" s="1"/>
  <c r="N151" i="17" s="1"/>
  <c r="N152" i="17" s="1"/>
  <c r="N153" i="17" s="1"/>
  <c r="N154" i="17" s="1"/>
  <c r="N155" i="17" s="1"/>
  <c r="N156" i="17" s="1"/>
  <c r="N157" i="17" s="1"/>
  <c r="N158" i="17" s="1"/>
  <c r="N159" i="17" s="1"/>
  <c r="N160" i="17" s="1"/>
  <c r="N161" i="17" s="1"/>
  <c r="N162" i="17" s="1"/>
  <c r="N163" i="17" s="1"/>
  <c r="N164" i="17" s="1"/>
  <c r="N165" i="17" s="1"/>
  <c r="N166" i="17" s="1"/>
  <c r="N167" i="17" s="1"/>
  <c r="N168" i="17" s="1"/>
  <c r="N169" i="17" s="1"/>
  <c r="N170" i="17" s="1"/>
  <c r="N171" i="17" s="1"/>
  <c r="N172" i="17" s="1"/>
  <c r="N173" i="17" s="1"/>
  <c r="N174" i="17" s="1"/>
  <c r="N175" i="17" s="1"/>
  <c r="N176" i="17" s="1"/>
  <c r="N177" i="17" s="1"/>
  <c r="N178" i="17" s="1"/>
  <c r="N179" i="17" s="1"/>
  <c r="N180" i="17" s="1"/>
  <c r="N181" i="17" s="1"/>
  <c r="N182" i="17" s="1"/>
  <c r="N183" i="17" s="1"/>
  <c r="N184" i="17" s="1"/>
  <c r="N185" i="17" s="1"/>
  <c r="N186" i="17" s="1"/>
  <c r="N187" i="17" s="1"/>
  <c r="N188" i="17" s="1"/>
  <c r="N189" i="17" s="1"/>
  <c r="N190" i="17" s="1"/>
  <c r="N191" i="17" s="1"/>
  <c r="N192" i="17" s="1"/>
  <c r="N193" i="17" s="1"/>
  <c r="N194" i="17" s="1"/>
  <c r="N195" i="17" s="1"/>
  <c r="N196" i="17" s="1"/>
  <c r="N197" i="17" s="1"/>
  <c r="N198" i="17" s="1"/>
  <c r="N199" i="17" s="1"/>
  <c r="N200" i="17" s="1"/>
  <c r="N201" i="17" s="1"/>
  <c r="N202" i="17" s="1"/>
  <c r="N203" i="17" s="1"/>
  <c r="N204" i="17" s="1"/>
  <c r="N205" i="17" s="1"/>
  <c r="N206" i="17" s="1"/>
  <c r="N207" i="17" s="1"/>
  <c r="N208" i="17" s="1"/>
  <c r="N209" i="17" s="1"/>
  <c r="N210" i="17" s="1"/>
  <c r="N211" i="17" s="1"/>
  <c r="N212" i="17" s="1"/>
  <c r="N213" i="17" s="1"/>
  <c r="N214" i="17" s="1"/>
  <c r="N215" i="17" s="1"/>
  <c r="N216" i="17" s="1"/>
  <c r="N217" i="17" s="1"/>
  <c r="N218" i="17" s="1"/>
  <c r="N219" i="17" s="1"/>
  <c r="N220" i="17" s="1"/>
  <c r="N221" i="17" s="1"/>
  <c r="N222" i="17" s="1"/>
  <c r="N223" i="17" s="1"/>
  <c r="N224" i="17" s="1"/>
  <c r="N225" i="17" s="1"/>
  <c r="N226" i="17" s="1"/>
  <c r="N227" i="17" s="1"/>
  <c r="N228" i="17" s="1"/>
  <c r="N229" i="17" s="1"/>
  <c r="N230" i="17" s="1"/>
  <c r="N231" i="17" s="1"/>
  <c r="N232" i="17" s="1"/>
  <c r="N233" i="17" s="1"/>
  <c r="N234" i="17" s="1"/>
  <c r="N235" i="17" s="1"/>
  <c r="N236" i="17" s="1"/>
  <c r="N237" i="17" s="1"/>
  <c r="N238" i="17" s="1"/>
  <c r="N239" i="17" s="1"/>
  <c r="N240" i="17" s="1"/>
  <c r="N241" i="17" s="1"/>
  <c r="N242" i="17" s="1"/>
  <c r="N243" i="17" s="1"/>
  <c r="N244" i="17" s="1"/>
  <c r="N245" i="17" s="1"/>
  <c r="N246" i="17" s="1"/>
  <c r="N247" i="17" s="1"/>
  <c r="N248" i="17" s="1"/>
  <c r="N249" i="17" s="1"/>
  <c r="N250" i="17" s="1"/>
  <c r="N251" i="17" s="1"/>
  <c r="N252" i="17" s="1"/>
  <c r="N253" i="17" s="1"/>
  <c r="N254" i="17" s="1"/>
  <c r="N255" i="17" s="1"/>
  <c r="N256" i="17" s="1"/>
  <c r="N257" i="17" s="1"/>
  <c r="N258" i="17" s="1"/>
  <c r="N259" i="17" s="1"/>
  <c r="N260" i="17" s="1"/>
  <c r="N261" i="17" s="1"/>
  <c r="N262" i="17" s="1"/>
  <c r="N263" i="17" s="1"/>
  <c r="N264" i="17" s="1"/>
  <c r="N265" i="17" s="1"/>
  <c r="N266" i="17" s="1"/>
  <c r="N267" i="17" s="1"/>
  <c r="N268" i="17" s="1"/>
  <c r="N269" i="17" s="1"/>
  <c r="N270" i="17" s="1"/>
  <c r="N271" i="17" s="1"/>
  <c r="N272" i="17" s="1"/>
  <c r="N273" i="17" s="1"/>
  <c r="N274" i="17" s="1"/>
  <c r="N275" i="17" s="1"/>
  <c r="N276" i="17" s="1"/>
  <c r="N277" i="17" s="1"/>
  <c r="N278" i="17" s="1"/>
  <c r="N279" i="17" s="1"/>
  <c r="N280" i="17" s="1"/>
  <c r="N281" i="17" s="1"/>
  <c r="N282" i="17" s="1"/>
  <c r="N283" i="17" s="1"/>
  <c r="N284" i="17" s="1"/>
  <c r="N285" i="17" s="1"/>
  <c r="N286" i="17" s="1"/>
  <c r="N287" i="17" s="1"/>
  <c r="N288" i="17" s="1"/>
  <c r="N289" i="17" s="1"/>
  <c r="N290" i="17" s="1"/>
  <c r="N291" i="17" s="1"/>
  <c r="N292" i="17" s="1"/>
  <c r="N293" i="17" s="1"/>
  <c r="N294" i="17" s="1"/>
  <c r="N295" i="17" s="1"/>
  <c r="N296" i="17" s="1"/>
  <c r="N297" i="17" s="1"/>
  <c r="N298" i="17" s="1"/>
  <c r="N299" i="17" s="1"/>
  <c r="N300" i="17" s="1"/>
  <c r="N301" i="17" s="1"/>
  <c r="N302" i="17" s="1"/>
  <c r="N303" i="17" s="1"/>
  <c r="N304" i="17" s="1"/>
  <c r="N305" i="17" s="1"/>
  <c r="N306" i="17" s="1"/>
  <c r="N307" i="17" s="1"/>
  <c r="N308" i="17" s="1"/>
  <c r="N309" i="17" s="1"/>
  <c r="N310" i="17" s="1"/>
  <c r="N311" i="17" s="1"/>
  <c r="N312" i="17" s="1"/>
  <c r="N313" i="17" s="1"/>
  <c r="N314" i="17" s="1"/>
  <c r="N315" i="17" s="1"/>
  <c r="N316" i="17" s="1"/>
  <c r="N317" i="17" s="1"/>
  <c r="N318" i="17" s="1"/>
  <c r="N319" i="17" s="1"/>
  <c r="N320" i="17" s="1"/>
  <c r="N321" i="17" s="1"/>
  <c r="N322" i="17" s="1"/>
  <c r="N323" i="17" s="1"/>
  <c r="N324" i="17" s="1"/>
  <c r="N325" i="17" s="1"/>
  <c r="N326" i="17" s="1"/>
  <c r="N327" i="17" s="1"/>
  <c r="N328" i="17" s="1"/>
  <c r="N329" i="17" s="1"/>
  <c r="N330" i="17" s="1"/>
  <c r="N331" i="17" s="1"/>
  <c r="N332" i="17" s="1"/>
  <c r="N333" i="17" s="1"/>
  <c r="N334" i="17" s="1"/>
  <c r="N335" i="17" s="1"/>
  <c r="N336" i="17" s="1"/>
  <c r="N337" i="17" s="1"/>
  <c r="N338" i="17" s="1"/>
  <c r="N339" i="17" s="1"/>
  <c r="N340" i="17" s="1"/>
  <c r="N341" i="17" s="1"/>
  <c r="N342" i="17" s="1"/>
  <c r="N343" i="17" s="1"/>
  <c r="N344" i="17" s="1"/>
  <c r="N345" i="17" s="1"/>
  <c r="N346" i="17" s="1"/>
  <c r="N347" i="17" s="1"/>
  <c r="N348" i="17" s="1"/>
  <c r="N349" i="17" s="1"/>
  <c r="N350" i="17" s="1"/>
  <c r="N351" i="17" s="1"/>
  <c r="N352" i="17" s="1"/>
  <c r="N353" i="17" s="1"/>
  <c r="N354" i="17" s="1"/>
  <c r="N355" i="17" s="1"/>
  <c r="N356" i="17" s="1"/>
  <c r="N357" i="17" s="1"/>
  <c r="N358" i="17" s="1"/>
  <c r="N359" i="17" s="1"/>
  <c r="N360" i="17" s="1"/>
  <c r="N361" i="17" s="1"/>
  <c r="N362" i="17" s="1"/>
  <c r="N363" i="17" s="1"/>
  <c r="N364" i="17" s="1"/>
  <c r="N365" i="17" s="1"/>
  <c r="N366" i="17" s="1"/>
  <c r="N367" i="17" s="1"/>
  <c r="N368" i="17" s="1"/>
  <c r="N369" i="17" s="1"/>
  <c r="N370" i="17" s="1"/>
  <c r="N371" i="17" s="1"/>
  <c r="N372" i="17" s="1"/>
  <c r="N373" i="17" s="1"/>
  <c r="N374" i="17" s="1"/>
  <c r="N375" i="17" s="1"/>
  <c r="N376" i="17" s="1"/>
  <c r="N377" i="17" s="1"/>
  <c r="N378" i="17" s="1"/>
  <c r="N379" i="17" s="1"/>
  <c r="N380" i="17" s="1"/>
  <c r="N381" i="17" s="1"/>
  <c r="N382" i="17" s="1"/>
  <c r="N383" i="17" s="1"/>
  <c r="N384" i="17" s="1"/>
  <c r="N385" i="17" s="1"/>
  <c r="N386" i="17" s="1"/>
  <c r="N387" i="17" s="1"/>
  <c r="N388" i="17" s="1"/>
  <c r="N389" i="17" s="1"/>
  <c r="N390" i="17" s="1"/>
  <c r="O5" i="16"/>
  <c r="G7" i="16"/>
  <c r="AC10" i="16" s="1"/>
  <c r="P7" i="16"/>
  <c r="AF7" i="16"/>
  <c r="B10" i="16"/>
  <c r="J10" i="16"/>
  <c r="AA10" i="16"/>
  <c r="AD10" i="16"/>
  <c r="N17" i="16"/>
  <c r="N18" i="16" s="1"/>
  <c r="N72" i="16"/>
  <c r="N73" i="16" s="1"/>
  <c r="N74" i="16" s="1"/>
  <c r="N75" i="16" s="1"/>
  <c r="N76" i="16" s="1"/>
  <c r="N77" i="16" s="1"/>
  <c r="N78" i="16" s="1"/>
  <c r="N79" i="16" s="1"/>
  <c r="N80" i="16" s="1"/>
  <c r="N81" i="16" s="1"/>
  <c r="N82" i="16" s="1"/>
  <c r="N83" i="16" s="1"/>
  <c r="N84" i="16" s="1"/>
  <c r="N85" i="16" s="1"/>
  <c r="N86" i="16" s="1"/>
  <c r="N87" i="16" s="1"/>
  <c r="N88" i="16" s="1"/>
  <c r="N89" i="16" s="1"/>
  <c r="N90" i="16" s="1"/>
  <c r="N91" i="16" s="1"/>
  <c r="N92" i="16" s="1"/>
  <c r="N93" i="16" s="1"/>
  <c r="N94" i="16" s="1"/>
  <c r="N95" i="16" s="1"/>
  <c r="N96" i="16" s="1"/>
  <c r="N97" i="16" s="1"/>
  <c r="N98" i="16" s="1"/>
  <c r="N99" i="16" s="1"/>
  <c r="N100" i="16" s="1"/>
  <c r="N101" i="16" s="1"/>
  <c r="N102" i="16" s="1"/>
  <c r="N103" i="16" s="1"/>
  <c r="N104" i="16" s="1"/>
  <c r="N105" i="16" s="1"/>
  <c r="N106" i="16" s="1"/>
  <c r="N107" i="16" s="1"/>
  <c r="N108" i="16" s="1"/>
  <c r="N109" i="16" s="1"/>
  <c r="N110" i="16" s="1"/>
  <c r="N111" i="16" s="1"/>
  <c r="N112" i="16" s="1"/>
  <c r="N113" i="16" s="1"/>
  <c r="N114" i="16" s="1"/>
  <c r="N115" i="16" s="1"/>
  <c r="N116" i="16" s="1"/>
  <c r="N117" i="16" s="1"/>
  <c r="N118" i="16" s="1"/>
  <c r="N119" i="16" s="1"/>
  <c r="N120" i="16" s="1"/>
  <c r="N121" i="16" s="1"/>
  <c r="N122" i="16" s="1"/>
  <c r="N123" i="16" s="1"/>
  <c r="N124" i="16" s="1"/>
  <c r="N125" i="16" s="1"/>
  <c r="N126" i="16" s="1"/>
  <c r="N127" i="16" s="1"/>
  <c r="N128" i="16" s="1"/>
  <c r="N129" i="16" s="1"/>
  <c r="N130" i="16" s="1"/>
  <c r="N131" i="16" s="1"/>
  <c r="N132" i="16" s="1"/>
  <c r="N133" i="16" s="1"/>
  <c r="N134" i="16" s="1"/>
  <c r="N135" i="16" s="1"/>
  <c r="N136" i="16" s="1"/>
  <c r="N137" i="16" s="1"/>
  <c r="N138" i="16" s="1"/>
  <c r="N139" i="16" s="1"/>
  <c r="N140" i="16" s="1"/>
  <c r="N141" i="16" s="1"/>
  <c r="N142" i="16" s="1"/>
  <c r="N143" i="16" s="1"/>
  <c r="N144" i="16" s="1"/>
  <c r="N145" i="16" s="1"/>
  <c r="N146" i="16" s="1"/>
  <c r="N147" i="16" s="1"/>
  <c r="N148" i="16" s="1"/>
  <c r="N149" i="16" s="1"/>
  <c r="N150" i="16" s="1"/>
  <c r="N151" i="16" s="1"/>
  <c r="N152" i="16" s="1"/>
  <c r="N153" i="16" s="1"/>
  <c r="N154" i="16" s="1"/>
  <c r="N155" i="16" s="1"/>
  <c r="N156" i="16" s="1"/>
  <c r="N157" i="16" s="1"/>
  <c r="N158" i="16" s="1"/>
  <c r="N159" i="16" s="1"/>
  <c r="N160" i="16" s="1"/>
  <c r="N161" i="16" s="1"/>
  <c r="N162" i="16" s="1"/>
  <c r="N163" i="16" s="1"/>
  <c r="N164" i="16" s="1"/>
  <c r="N165" i="16" s="1"/>
  <c r="N166" i="16" s="1"/>
  <c r="N167" i="16" s="1"/>
  <c r="N168" i="16" s="1"/>
  <c r="N169" i="16" s="1"/>
  <c r="N170" i="16" s="1"/>
  <c r="N171" i="16" s="1"/>
  <c r="N172" i="16" s="1"/>
  <c r="N173" i="16" s="1"/>
  <c r="N174" i="16" s="1"/>
  <c r="N175" i="16" s="1"/>
  <c r="N176" i="16" s="1"/>
  <c r="N177" i="16" s="1"/>
  <c r="N178" i="16" s="1"/>
  <c r="N179" i="16" s="1"/>
  <c r="N180" i="16" s="1"/>
  <c r="N181" i="16" s="1"/>
  <c r="N182" i="16" s="1"/>
  <c r="N183" i="16" s="1"/>
  <c r="N184" i="16" s="1"/>
  <c r="N185" i="16" s="1"/>
  <c r="N186" i="16" s="1"/>
  <c r="N187" i="16" s="1"/>
  <c r="N188" i="16" s="1"/>
  <c r="N189" i="16" s="1"/>
  <c r="N190" i="16" s="1"/>
  <c r="N191" i="16" s="1"/>
  <c r="N192" i="16" s="1"/>
  <c r="N193" i="16" s="1"/>
  <c r="N194" i="16" s="1"/>
  <c r="N195" i="16" s="1"/>
  <c r="N196" i="16" s="1"/>
  <c r="N197" i="16" s="1"/>
  <c r="N198" i="16" s="1"/>
  <c r="N199" i="16" s="1"/>
  <c r="N200" i="16" s="1"/>
  <c r="N201" i="16" s="1"/>
  <c r="N202" i="16" s="1"/>
  <c r="N203" i="16" s="1"/>
  <c r="N204" i="16" s="1"/>
  <c r="N205" i="16" s="1"/>
  <c r="N206" i="16" s="1"/>
  <c r="N207" i="16" s="1"/>
  <c r="N208" i="16" s="1"/>
  <c r="N209" i="16" s="1"/>
  <c r="N210" i="16" s="1"/>
  <c r="N211" i="16" s="1"/>
  <c r="N212" i="16" s="1"/>
  <c r="N213" i="16" s="1"/>
  <c r="N214" i="16" s="1"/>
  <c r="N215" i="16" s="1"/>
  <c r="N216" i="16" s="1"/>
  <c r="N217" i="16" s="1"/>
  <c r="N218" i="16" s="1"/>
  <c r="N219" i="16" s="1"/>
  <c r="N220" i="16" s="1"/>
  <c r="N221" i="16" s="1"/>
  <c r="N222" i="16" s="1"/>
  <c r="N223" i="16" s="1"/>
  <c r="N224" i="16" s="1"/>
  <c r="N225" i="16" s="1"/>
  <c r="N226" i="16" s="1"/>
  <c r="N227" i="16" s="1"/>
  <c r="N228" i="16" s="1"/>
  <c r="N229" i="16" s="1"/>
  <c r="N230" i="16" s="1"/>
  <c r="N231" i="16" s="1"/>
  <c r="N232" i="16" s="1"/>
  <c r="N233" i="16" s="1"/>
  <c r="N234" i="16" s="1"/>
  <c r="N235" i="16" s="1"/>
  <c r="N236" i="16" s="1"/>
  <c r="N237" i="16" s="1"/>
  <c r="N238" i="16" s="1"/>
  <c r="N239" i="16" s="1"/>
  <c r="N240" i="16" s="1"/>
  <c r="N241" i="16" s="1"/>
  <c r="N242" i="16" s="1"/>
  <c r="N243" i="16" s="1"/>
  <c r="N244" i="16" s="1"/>
  <c r="N245" i="16" s="1"/>
  <c r="N246" i="16" s="1"/>
  <c r="N247" i="16" s="1"/>
  <c r="N248" i="16" s="1"/>
  <c r="N249" i="16" s="1"/>
  <c r="N250" i="16" s="1"/>
  <c r="N251" i="16" s="1"/>
  <c r="N252" i="16" s="1"/>
  <c r="N253" i="16" s="1"/>
  <c r="N254" i="16" s="1"/>
  <c r="N255" i="16" s="1"/>
  <c r="N256" i="16" s="1"/>
  <c r="N257" i="16" s="1"/>
  <c r="N258" i="16" s="1"/>
  <c r="N259" i="16" s="1"/>
  <c r="N260" i="16" s="1"/>
  <c r="N261" i="16" s="1"/>
  <c r="N262" i="16" s="1"/>
  <c r="N263" i="16" s="1"/>
  <c r="N264" i="16" s="1"/>
  <c r="N265" i="16" s="1"/>
  <c r="N266" i="16" s="1"/>
  <c r="N267" i="16" s="1"/>
  <c r="N268" i="16" s="1"/>
  <c r="N269" i="16" s="1"/>
  <c r="N270" i="16" s="1"/>
  <c r="N271" i="16" s="1"/>
  <c r="N272" i="16" s="1"/>
  <c r="N273" i="16" s="1"/>
  <c r="N274" i="16" s="1"/>
  <c r="N275" i="16" s="1"/>
  <c r="N276" i="16" s="1"/>
  <c r="N277" i="16" s="1"/>
  <c r="N278" i="16" s="1"/>
  <c r="N279" i="16" s="1"/>
  <c r="N280" i="16" s="1"/>
  <c r="N281" i="16" s="1"/>
  <c r="N282" i="16" s="1"/>
  <c r="N283" i="16" s="1"/>
  <c r="N284" i="16" s="1"/>
  <c r="N285" i="16" s="1"/>
  <c r="N286" i="16" s="1"/>
  <c r="N287" i="16" s="1"/>
  <c r="N288" i="16" s="1"/>
  <c r="N289" i="16" s="1"/>
  <c r="N290" i="16" s="1"/>
  <c r="N291" i="16" s="1"/>
  <c r="N292" i="16" s="1"/>
  <c r="N293" i="16" s="1"/>
  <c r="N294" i="16" s="1"/>
  <c r="N295" i="16" s="1"/>
  <c r="N296" i="16" s="1"/>
  <c r="N297" i="16" s="1"/>
  <c r="N298" i="16" s="1"/>
  <c r="N299" i="16" s="1"/>
  <c r="N300" i="16" s="1"/>
  <c r="N301" i="16" s="1"/>
  <c r="N302" i="16" s="1"/>
  <c r="N303" i="16" s="1"/>
  <c r="N304" i="16" s="1"/>
  <c r="N305" i="16" s="1"/>
  <c r="N306" i="16" s="1"/>
  <c r="N307" i="16" s="1"/>
  <c r="N308" i="16" s="1"/>
  <c r="N309" i="16" s="1"/>
  <c r="N310" i="16" s="1"/>
  <c r="N311" i="16" s="1"/>
  <c r="N312" i="16" s="1"/>
  <c r="N313" i="16" s="1"/>
  <c r="N314" i="16" s="1"/>
  <c r="N315" i="16" s="1"/>
  <c r="N316" i="16" s="1"/>
  <c r="N317" i="16" s="1"/>
  <c r="N318" i="16" s="1"/>
  <c r="N319" i="16" s="1"/>
  <c r="N320" i="16" s="1"/>
  <c r="N321" i="16" s="1"/>
  <c r="N322" i="16" s="1"/>
  <c r="N323" i="16" s="1"/>
  <c r="N324" i="16" s="1"/>
  <c r="N325" i="16" s="1"/>
  <c r="N326" i="16" s="1"/>
  <c r="N327" i="16" s="1"/>
  <c r="N328" i="16" s="1"/>
  <c r="N329" i="16" s="1"/>
  <c r="N330" i="16" s="1"/>
  <c r="N331" i="16" s="1"/>
  <c r="N332" i="16" s="1"/>
  <c r="N333" i="16" s="1"/>
  <c r="N334" i="16" s="1"/>
  <c r="N335" i="16" s="1"/>
  <c r="N336" i="16" s="1"/>
  <c r="N337" i="16" s="1"/>
  <c r="N338" i="16" s="1"/>
  <c r="N339" i="16" s="1"/>
  <c r="N340" i="16" s="1"/>
  <c r="N341" i="16" s="1"/>
  <c r="N342" i="16" s="1"/>
  <c r="N343" i="16" s="1"/>
  <c r="N344" i="16" s="1"/>
  <c r="N345" i="16" s="1"/>
  <c r="N346" i="16" s="1"/>
  <c r="N347" i="16" s="1"/>
  <c r="N348" i="16" s="1"/>
  <c r="N349" i="16" s="1"/>
  <c r="N350" i="16" s="1"/>
  <c r="N351" i="16" s="1"/>
  <c r="N352" i="16" s="1"/>
  <c r="N353" i="16" s="1"/>
  <c r="N354" i="16" s="1"/>
  <c r="N355" i="16" s="1"/>
  <c r="N356" i="16" s="1"/>
  <c r="N357" i="16" s="1"/>
  <c r="N358" i="16" s="1"/>
  <c r="N359" i="16" s="1"/>
  <c r="N360" i="16" s="1"/>
  <c r="N361" i="16" s="1"/>
  <c r="N362" i="16" s="1"/>
  <c r="N363" i="16" s="1"/>
  <c r="N364" i="16" s="1"/>
  <c r="N365" i="16" s="1"/>
  <c r="N366" i="16" s="1"/>
  <c r="N367" i="16" s="1"/>
  <c r="N368" i="16" s="1"/>
  <c r="N369" i="16" s="1"/>
  <c r="N370" i="16" s="1"/>
  <c r="N371" i="16" s="1"/>
  <c r="N372" i="16" s="1"/>
  <c r="N373" i="16" s="1"/>
  <c r="N374" i="16" s="1"/>
  <c r="N375" i="16" s="1"/>
  <c r="N376" i="16" s="1"/>
  <c r="N377" i="16" s="1"/>
  <c r="N378" i="16" s="1"/>
  <c r="N379" i="16" s="1"/>
  <c r="N380" i="16" s="1"/>
  <c r="N381" i="16" s="1"/>
  <c r="N382" i="16" s="1"/>
  <c r="N383" i="16" s="1"/>
  <c r="N384" i="16" s="1"/>
  <c r="N385" i="16" s="1"/>
  <c r="N386" i="16" s="1"/>
  <c r="N387" i="16" s="1"/>
  <c r="N388" i="16" s="1"/>
  <c r="N389" i="16" s="1"/>
  <c r="N390" i="16" s="1"/>
  <c r="N391" i="16" s="1"/>
  <c r="N392" i="16" s="1"/>
  <c r="N393" i="16" s="1"/>
  <c r="N394" i="16" s="1"/>
  <c r="N395" i="16" s="1"/>
  <c r="N396" i="16" s="1"/>
  <c r="N397" i="16" s="1"/>
  <c r="N398" i="16" s="1"/>
  <c r="N399" i="16" s="1"/>
  <c r="N400" i="16" s="1"/>
  <c r="N401" i="16" s="1"/>
  <c r="N402" i="16" s="1"/>
  <c r="N403" i="16" s="1"/>
  <c r="N404" i="16" s="1"/>
  <c r="N405" i="16" s="1"/>
  <c r="N406" i="16" s="1"/>
  <c r="N407" i="16" s="1"/>
  <c r="N408" i="16" s="1"/>
  <c r="N409" i="16" s="1"/>
  <c r="N410" i="16" s="1"/>
  <c r="N411" i="16" s="1"/>
  <c r="N412" i="16" s="1"/>
  <c r="N413" i="16" s="1"/>
  <c r="N414" i="16" s="1"/>
  <c r="N415" i="16" s="1"/>
  <c r="N416" i="16" s="1"/>
  <c r="N417" i="16" s="1"/>
  <c r="N418" i="16" s="1"/>
  <c r="N419" i="16" s="1"/>
  <c r="N420" i="16" s="1"/>
  <c r="N421" i="16" s="1"/>
  <c r="N422" i="16" s="1"/>
  <c r="N423" i="16" s="1"/>
  <c r="N424" i="16" s="1"/>
  <c r="N425" i="16" s="1"/>
  <c r="N426" i="16" s="1"/>
  <c r="N427" i="16" s="1"/>
  <c r="N428" i="16" s="1"/>
  <c r="N429" i="16" s="1"/>
  <c r="N430" i="16" s="1"/>
  <c r="N431" i="16" s="1"/>
  <c r="N432" i="16" s="1"/>
  <c r="N433" i="16" s="1"/>
  <c r="N434" i="16" s="1"/>
  <c r="N435" i="16" s="1"/>
  <c r="N436" i="16" s="1"/>
  <c r="N437" i="16" s="1"/>
  <c r="N438" i="16" s="1"/>
  <c r="N439" i="16" s="1"/>
  <c r="N440" i="16" s="1"/>
  <c r="N441" i="16" s="1"/>
  <c r="N442" i="16" s="1"/>
  <c r="N443" i="16" s="1"/>
  <c r="N444" i="16" s="1"/>
  <c r="N445" i="16" s="1"/>
  <c r="N446" i="16" s="1"/>
  <c r="N447" i="16" s="1"/>
  <c r="N448" i="16" s="1"/>
  <c r="N449" i="16" s="1"/>
  <c r="N450" i="16" s="1"/>
  <c r="N451" i="16" s="1"/>
  <c r="N452" i="16" s="1"/>
  <c r="N453" i="16" s="1"/>
  <c r="N454" i="16" s="1"/>
  <c r="O5" i="15"/>
  <c r="G7" i="15"/>
  <c r="P6" i="15" s="1"/>
  <c r="P7" i="15"/>
  <c r="P12" i="15" s="1"/>
  <c r="AF7" i="15"/>
  <c r="B10" i="15"/>
  <c r="J10" i="15"/>
  <c r="AA10" i="15"/>
  <c r="AC10" i="15"/>
  <c r="AD10" i="15"/>
  <c r="N17" i="15"/>
  <c r="N60" i="15"/>
  <c r="N61" i="15"/>
  <c r="N62" i="15"/>
  <c r="N63" i="15" s="1"/>
  <c r="N64" i="15" s="1"/>
  <c r="N65" i="15" s="1"/>
  <c r="N66" i="15" s="1"/>
  <c r="N67" i="15" s="1"/>
  <c r="N68" i="15" s="1"/>
  <c r="N69" i="15" s="1"/>
  <c r="N70" i="15" s="1"/>
  <c r="N71" i="15" s="1"/>
  <c r="N72" i="15" s="1"/>
  <c r="N73" i="15" s="1"/>
  <c r="N74" i="15" s="1"/>
  <c r="N75" i="15" s="1"/>
  <c r="N76" i="15" s="1"/>
  <c r="N77" i="15" s="1"/>
  <c r="N78" i="15" s="1"/>
  <c r="N79" i="15" s="1"/>
  <c r="N80" i="15" s="1"/>
  <c r="N81" i="15" s="1"/>
  <c r="N82" i="15" s="1"/>
  <c r="N83" i="15" s="1"/>
  <c r="N84" i="15" s="1"/>
  <c r="N85" i="15" s="1"/>
  <c r="N86" i="15" s="1"/>
  <c r="N87" i="15" s="1"/>
  <c r="N88" i="15" s="1"/>
  <c r="N89" i="15" s="1"/>
  <c r="N90" i="15" s="1"/>
  <c r="N91" i="15" s="1"/>
  <c r="N92" i="15" s="1"/>
  <c r="N93" i="15" s="1"/>
  <c r="N94" i="15" s="1"/>
  <c r="N95" i="15" s="1"/>
  <c r="N96" i="15" s="1"/>
  <c r="N97" i="15" s="1"/>
  <c r="N98" i="15" s="1"/>
  <c r="N99" i="15" s="1"/>
  <c r="N100" i="15" s="1"/>
  <c r="N101" i="15" s="1"/>
  <c r="N102" i="15" s="1"/>
  <c r="N103" i="15" s="1"/>
  <c r="N104" i="15" s="1"/>
  <c r="N105" i="15" s="1"/>
  <c r="N106" i="15" s="1"/>
  <c r="N107" i="15" s="1"/>
  <c r="N108" i="15" s="1"/>
  <c r="N109" i="15" s="1"/>
  <c r="N110" i="15" s="1"/>
  <c r="N111" i="15" s="1"/>
  <c r="N112" i="15" s="1"/>
  <c r="N113" i="15" s="1"/>
  <c r="N114" i="15" s="1"/>
  <c r="N115" i="15" s="1"/>
  <c r="N116" i="15" s="1"/>
  <c r="N117" i="15" s="1"/>
  <c r="N118" i="15" s="1"/>
  <c r="N119" i="15" s="1"/>
  <c r="N120" i="15" s="1"/>
  <c r="N121" i="15" s="1"/>
  <c r="N122" i="15" s="1"/>
  <c r="N123" i="15" s="1"/>
  <c r="N124" i="15" s="1"/>
  <c r="N125" i="15" s="1"/>
  <c r="N126" i="15" s="1"/>
  <c r="N127" i="15" s="1"/>
  <c r="N128" i="15" s="1"/>
  <c r="N129" i="15" s="1"/>
  <c r="N130" i="15" s="1"/>
  <c r="N131" i="15" s="1"/>
  <c r="N132" i="15" s="1"/>
  <c r="N133" i="15" s="1"/>
  <c r="N134" i="15" s="1"/>
  <c r="N135" i="15" s="1"/>
  <c r="N136" i="15" s="1"/>
  <c r="N137" i="15" s="1"/>
  <c r="N138" i="15" s="1"/>
  <c r="N139" i="15" s="1"/>
  <c r="N140" i="15" s="1"/>
  <c r="N141" i="15" s="1"/>
  <c r="N142" i="15" s="1"/>
  <c r="N143" i="15" s="1"/>
  <c r="N144" i="15" s="1"/>
  <c r="N145" i="15" s="1"/>
  <c r="N146" i="15" s="1"/>
  <c r="N147" i="15" s="1"/>
  <c r="N148" i="15" s="1"/>
  <c r="N149" i="15" s="1"/>
  <c r="N150" i="15" s="1"/>
  <c r="N151" i="15" s="1"/>
  <c r="N152" i="15" s="1"/>
  <c r="N153" i="15" s="1"/>
  <c r="N154" i="15" s="1"/>
  <c r="N155" i="15" s="1"/>
  <c r="N156" i="15" s="1"/>
  <c r="N157" i="15" s="1"/>
  <c r="N158" i="15" s="1"/>
  <c r="N159" i="15" s="1"/>
  <c r="N160" i="15" s="1"/>
  <c r="N161" i="15" s="1"/>
  <c r="N162" i="15" s="1"/>
  <c r="N163" i="15" s="1"/>
  <c r="N164" i="15" s="1"/>
  <c r="N165" i="15" s="1"/>
  <c r="N166" i="15" s="1"/>
  <c r="N167" i="15" s="1"/>
  <c r="N168" i="15" s="1"/>
  <c r="N169" i="15" s="1"/>
  <c r="N170" i="15" s="1"/>
  <c r="N171" i="15" s="1"/>
  <c r="N172" i="15" s="1"/>
  <c r="N173" i="15" s="1"/>
  <c r="N174" i="15" s="1"/>
  <c r="N175" i="15" s="1"/>
  <c r="N176" i="15" s="1"/>
  <c r="N177" i="15" s="1"/>
  <c r="N178" i="15" s="1"/>
  <c r="N179" i="15" s="1"/>
  <c r="N180" i="15" s="1"/>
  <c r="N181" i="15" s="1"/>
  <c r="N182" i="15" s="1"/>
  <c r="N183" i="15" s="1"/>
  <c r="N184" i="15" s="1"/>
  <c r="N185" i="15" s="1"/>
  <c r="N186" i="15" s="1"/>
  <c r="N187" i="15" s="1"/>
  <c r="N188" i="15" s="1"/>
  <c r="N189" i="15" s="1"/>
  <c r="N190" i="15" s="1"/>
  <c r="N191" i="15" s="1"/>
  <c r="N192" i="15" s="1"/>
  <c r="N193" i="15" s="1"/>
  <c r="N194" i="15" s="1"/>
  <c r="N195" i="15" s="1"/>
  <c r="N196" i="15" s="1"/>
  <c r="N197" i="15" s="1"/>
  <c r="N198" i="15" s="1"/>
  <c r="N199" i="15" s="1"/>
  <c r="N200" i="15" s="1"/>
  <c r="N201" i="15" s="1"/>
  <c r="N202" i="15" s="1"/>
  <c r="N203" i="15" s="1"/>
  <c r="N204" i="15" s="1"/>
  <c r="N205" i="15" s="1"/>
  <c r="N206" i="15" s="1"/>
  <c r="N207" i="15" s="1"/>
  <c r="N208" i="15" s="1"/>
  <c r="N209" i="15" s="1"/>
  <c r="N210" i="15" s="1"/>
  <c r="N211" i="15" s="1"/>
  <c r="N212" i="15" s="1"/>
  <c r="N213" i="15" s="1"/>
  <c r="N214" i="15" s="1"/>
  <c r="N215" i="15" s="1"/>
  <c r="N216" i="15" s="1"/>
  <c r="N217" i="15" s="1"/>
  <c r="N218" i="15" s="1"/>
  <c r="N219" i="15" s="1"/>
  <c r="N220" i="15" s="1"/>
  <c r="N221" i="15" s="1"/>
  <c r="N222" i="15" s="1"/>
  <c r="N223" i="15" s="1"/>
  <c r="N224" i="15" s="1"/>
  <c r="N225" i="15" s="1"/>
  <c r="N226" i="15" s="1"/>
  <c r="N227" i="15" s="1"/>
  <c r="N228" i="15" s="1"/>
  <c r="N229" i="15" s="1"/>
  <c r="N230" i="15" s="1"/>
  <c r="N231" i="15" s="1"/>
  <c r="N232" i="15" s="1"/>
  <c r="N233" i="15" s="1"/>
  <c r="N234" i="15" s="1"/>
  <c r="N235" i="15" s="1"/>
  <c r="N236" i="15" s="1"/>
  <c r="N237" i="15" s="1"/>
  <c r="N238" i="15" s="1"/>
  <c r="N239" i="15" s="1"/>
  <c r="N240" i="15" s="1"/>
  <c r="N241" i="15" s="1"/>
  <c r="N242" i="15" s="1"/>
  <c r="N243" i="15" s="1"/>
  <c r="N244" i="15" s="1"/>
  <c r="N245" i="15" s="1"/>
  <c r="N246" i="15" s="1"/>
  <c r="N247" i="15" s="1"/>
  <c r="N248" i="15" s="1"/>
  <c r="N249" i="15" s="1"/>
  <c r="N250" i="15" s="1"/>
  <c r="N251" i="15" s="1"/>
  <c r="N252" i="15" s="1"/>
  <c r="N253" i="15" s="1"/>
  <c r="N254" i="15" s="1"/>
  <c r="N255" i="15" s="1"/>
  <c r="N256" i="15" s="1"/>
  <c r="N257" i="15" s="1"/>
  <c r="N258" i="15" s="1"/>
  <c r="N259" i="15" s="1"/>
  <c r="N260" i="15" s="1"/>
  <c r="N261" i="15" s="1"/>
  <c r="N262" i="15" s="1"/>
  <c r="N263" i="15" s="1"/>
  <c r="N264" i="15" s="1"/>
  <c r="N265" i="15" s="1"/>
  <c r="N266" i="15" s="1"/>
  <c r="N267" i="15" s="1"/>
  <c r="N268" i="15" s="1"/>
  <c r="N269" i="15" s="1"/>
  <c r="N270" i="15" s="1"/>
  <c r="N271" i="15" s="1"/>
  <c r="N272" i="15" s="1"/>
  <c r="N273" i="15" s="1"/>
  <c r="N274" i="15" s="1"/>
  <c r="N275" i="15" s="1"/>
  <c r="N276" i="15" s="1"/>
  <c r="N277" i="15" s="1"/>
  <c r="N278" i="15" s="1"/>
  <c r="N279" i="15" s="1"/>
  <c r="N280" i="15" s="1"/>
  <c r="N281" i="15" s="1"/>
  <c r="N282" i="15" s="1"/>
  <c r="N283" i="15" s="1"/>
  <c r="N284" i="15" s="1"/>
  <c r="N285" i="15" s="1"/>
  <c r="N286" i="15" s="1"/>
  <c r="N287" i="15" s="1"/>
  <c r="N288" i="15" s="1"/>
  <c r="N289" i="15" s="1"/>
  <c r="N290" i="15" s="1"/>
  <c r="N291" i="15" s="1"/>
  <c r="N292" i="15" s="1"/>
  <c r="N293" i="15" s="1"/>
  <c r="N294" i="15" s="1"/>
  <c r="N295" i="15" s="1"/>
  <c r="N296" i="15" s="1"/>
  <c r="N297" i="15" s="1"/>
  <c r="N298" i="15" s="1"/>
  <c r="N299" i="15" s="1"/>
  <c r="N300" i="15" s="1"/>
  <c r="N301" i="15" s="1"/>
  <c r="N302" i="15" s="1"/>
  <c r="N303" i="15" s="1"/>
  <c r="N304" i="15" s="1"/>
  <c r="N305" i="15" s="1"/>
  <c r="N306" i="15" s="1"/>
  <c r="N307" i="15" s="1"/>
  <c r="N308" i="15" s="1"/>
  <c r="N309" i="15" s="1"/>
  <c r="N310" i="15" s="1"/>
  <c r="N311" i="15" s="1"/>
  <c r="N312" i="15" s="1"/>
  <c r="N313" i="15" s="1"/>
  <c r="N314" i="15" s="1"/>
  <c r="N315" i="15" s="1"/>
  <c r="N316" i="15" s="1"/>
  <c r="N317" i="15" s="1"/>
  <c r="N318" i="15" s="1"/>
  <c r="N319" i="15" s="1"/>
  <c r="N320" i="15" s="1"/>
  <c r="N321" i="15" s="1"/>
  <c r="N322" i="15" s="1"/>
  <c r="N323" i="15" s="1"/>
  <c r="N324" i="15" s="1"/>
  <c r="N325" i="15" s="1"/>
  <c r="N326" i="15" s="1"/>
  <c r="N327" i="15" s="1"/>
  <c r="N328" i="15" s="1"/>
  <c r="N329" i="15" s="1"/>
  <c r="N330" i="15" s="1"/>
  <c r="N331" i="15" s="1"/>
  <c r="N332" i="15" s="1"/>
  <c r="N333" i="15" s="1"/>
  <c r="N334" i="15" s="1"/>
  <c r="N335" i="15" s="1"/>
  <c r="N336" i="15" s="1"/>
  <c r="N337" i="15" s="1"/>
  <c r="N338" i="15" s="1"/>
  <c r="N339" i="15" s="1"/>
  <c r="N340" i="15" s="1"/>
  <c r="N341" i="15" s="1"/>
  <c r="N342" i="15" s="1"/>
  <c r="N343" i="15" s="1"/>
  <c r="N344" i="15" s="1"/>
  <c r="N345" i="15" s="1"/>
  <c r="N346" i="15" s="1"/>
  <c r="O5" i="14"/>
  <c r="G7" i="14"/>
  <c r="AC10" i="14" s="1"/>
  <c r="P7" i="14"/>
  <c r="AF7" i="14"/>
  <c r="B10" i="14"/>
  <c r="J10" i="14"/>
  <c r="AA10" i="14"/>
  <c r="AD10" i="14"/>
  <c r="N17" i="14"/>
  <c r="N18" i="14"/>
  <c r="N56" i="14"/>
  <c r="N57" i="14"/>
  <c r="N58" i="14" s="1"/>
  <c r="N59" i="14" s="1"/>
  <c r="N60" i="14" s="1"/>
  <c r="N61" i="14" s="1"/>
  <c r="N62" i="14" s="1"/>
  <c r="N63" i="14" s="1"/>
  <c r="N64" i="14" s="1"/>
  <c r="N65" i="14"/>
  <c r="N66" i="14" s="1"/>
  <c r="N67" i="14" s="1"/>
  <c r="N68" i="14" s="1"/>
  <c r="N69" i="14" s="1"/>
  <c r="N70" i="14" s="1"/>
  <c r="N71" i="14" s="1"/>
  <c r="N72" i="14" s="1"/>
  <c r="N73" i="14"/>
  <c r="N74" i="14" s="1"/>
  <c r="N75" i="14" s="1"/>
  <c r="N76" i="14" s="1"/>
  <c r="N77" i="14" s="1"/>
  <c r="N78" i="14" s="1"/>
  <c r="N79" i="14" s="1"/>
  <c r="N80" i="14" s="1"/>
  <c r="N81" i="14"/>
  <c r="N82" i="14" s="1"/>
  <c r="N83" i="14" s="1"/>
  <c r="N84" i="14" s="1"/>
  <c r="N85" i="14" s="1"/>
  <c r="N86" i="14" s="1"/>
  <c r="N87" i="14" s="1"/>
  <c r="N88" i="14" s="1"/>
  <c r="N89" i="14" s="1"/>
  <c r="N90" i="14" s="1"/>
  <c r="N91" i="14" s="1"/>
  <c r="N92" i="14" s="1"/>
  <c r="N93" i="14" s="1"/>
  <c r="N94" i="14" s="1"/>
  <c r="N95" i="14" s="1"/>
  <c r="N96" i="14" s="1"/>
  <c r="N97" i="14" s="1"/>
  <c r="N98" i="14" s="1"/>
  <c r="N99" i="14" s="1"/>
  <c r="N100" i="14" s="1"/>
  <c r="N101" i="14" s="1"/>
  <c r="N102" i="14" s="1"/>
  <c r="N103" i="14" s="1"/>
  <c r="N104" i="14" s="1"/>
  <c r="N105" i="14" s="1"/>
  <c r="N106" i="14" s="1"/>
  <c r="N107" i="14" s="1"/>
  <c r="N108" i="14" s="1"/>
  <c r="N109" i="14" s="1"/>
  <c r="N110" i="14" s="1"/>
  <c r="N111" i="14" s="1"/>
  <c r="N112" i="14" s="1"/>
  <c r="N113" i="14" s="1"/>
  <c r="N114" i="14" s="1"/>
  <c r="N115" i="14" s="1"/>
  <c r="N116" i="14" s="1"/>
  <c r="N117" i="14" s="1"/>
  <c r="N118" i="14" s="1"/>
  <c r="N119" i="14" s="1"/>
  <c r="N120" i="14" s="1"/>
  <c r="N121" i="14" s="1"/>
  <c r="N122" i="14" s="1"/>
  <c r="N123" i="14" s="1"/>
  <c r="N124" i="14" s="1"/>
  <c r="N125" i="14" s="1"/>
  <c r="N126" i="14" s="1"/>
  <c r="N127" i="14" s="1"/>
  <c r="N128" i="14" s="1"/>
  <c r="N129" i="14" s="1"/>
  <c r="N130" i="14" s="1"/>
  <c r="N131" i="14" s="1"/>
  <c r="N132" i="14" s="1"/>
  <c r="N133" i="14" s="1"/>
  <c r="N134" i="14" s="1"/>
  <c r="N135" i="14" s="1"/>
  <c r="N136" i="14" s="1"/>
  <c r="N137" i="14" s="1"/>
  <c r="N138" i="14" s="1"/>
  <c r="N139" i="14" s="1"/>
  <c r="N140" i="14" s="1"/>
  <c r="N141" i="14" s="1"/>
  <c r="N142" i="14" s="1"/>
  <c r="N143" i="14" s="1"/>
  <c r="N144" i="14" s="1"/>
  <c r="N145" i="14" s="1"/>
  <c r="N146" i="14" s="1"/>
  <c r="N147" i="14" s="1"/>
  <c r="N148" i="14" s="1"/>
  <c r="N149" i="14" s="1"/>
  <c r="N150" i="14" s="1"/>
  <c r="N151" i="14" s="1"/>
  <c r="N152" i="14" s="1"/>
  <c r="N153" i="14" s="1"/>
  <c r="N154" i="14" s="1"/>
  <c r="N155" i="14" s="1"/>
  <c r="N156" i="14" s="1"/>
  <c r="N157" i="14" s="1"/>
  <c r="N158" i="14" s="1"/>
  <c r="N159" i="14" s="1"/>
  <c r="N160" i="14" s="1"/>
  <c r="N161" i="14" s="1"/>
  <c r="N162" i="14" s="1"/>
  <c r="N163" i="14" s="1"/>
  <c r="N164" i="14" s="1"/>
  <c r="N165" i="14" s="1"/>
  <c r="N166" i="14" s="1"/>
  <c r="N167" i="14" s="1"/>
  <c r="N168" i="14" s="1"/>
  <c r="N169" i="14" s="1"/>
  <c r="N170" i="14" s="1"/>
  <c r="N171" i="14" s="1"/>
  <c r="N172" i="14" s="1"/>
  <c r="N173" i="14" s="1"/>
  <c r="N174" i="14" s="1"/>
  <c r="N175" i="14" s="1"/>
  <c r="N176" i="14" s="1"/>
  <c r="N177" i="14" s="1"/>
  <c r="N178" i="14" s="1"/>
  <c r="N179" i="14" s="1"/>
  <c r="N180" i="14" s="1"/>
  <c r="N181" i="14" s="1"/>
  <c r="N182" i="14" s="1"/>
  <c r="N183" i="14" s="1"/>
  <c r="N184" i="14" s="1"/>
  <c r="N185" i="14" s="1"/>
  <c r="N186" i="14" s="1"/>
  <c r="N187" i="14" s="1"/>
  <c r="N188" i="14" s="1"/>
  <c r="N189" i="14" s="1"/>
  <c r="N190" i="14" s="1"/>
  <c r="N191" i="14" s="1"/>
  <c r="N192" i="14" s="1"/>
  <c r="N193" i="14" s="1"/>
  <c r="N194" i="14" s="1"/>
  <c r="N195" i="14" s="1"/>
  <c r="N196" i="14" s="1"/>
  <c r="N197" i="14" s="1"/>
  <c r="N198" i="14" s="1"/>
  <c r="N199" i="14" s="1"/>
  <c r="N200" i="14" s="1"/>
  <c r="N201" i="14" s="1"/>
  <c r="N202" i="14" s="1"/>
  <c r="N203" i="14" s="1"/>
  <c r="N204" i="14" s="1"/>
  <c r="N205" i="14" s="1"/>
  <c r="N206" i="14" s="1"/>
  <c r="N207" i="14" s="1"/>
  <c r="N208" i="14" s="1"/>
  <c r="N209" i="14" s="1"/>
  <c r="N210" i="14" s="1"/>
  <c r="N211" i="14" s="1"/>
  <c r="N212" i="14" s="1"/>
  <c r="N213" i="14" s="1"/>
  <c r="N214" i="14" s="1"/>
  <c r="N215" i="14" s="1"/>
  <c r="N216" i="14" s="1"/>
  <c r="N217" i="14" s="1"/>
  <c r="N218" i="14" s="1"/>
  <c r="N219" i="14" s="1"/>
  <c r="N220" i="14" s="1"/>
  <c r="N221" i="14" s="1"/>
  <c r="N222" i="14" s="1"/>
  <c r="N223" i="14" s="1"/>
  <c r="N224" i="14" s="1"/>
  <c r="N225" i="14" s="1"/>
  <c r="N226" i="14" s="1"/>
  <c r="N227" i="14" s="1"/>
  <c r="N228" i="14" s="1"/>
  <c r="N229" i="14" s="1"/>
  <c r="N230" i="14" s="1"/>
  <c r="N231" i="14" s="1"/>
  <c r="N232" i="14" s="1"/>
  <c r="N233" i="14" s="1"/>
  <c r="N234" i="14" s="1"/>
  <c r="O5" i="13"/>
  <c r="G7" i="13"/>
  <c r="AF7" i="13"/>
  <c r="B10" i="13"/>
  <c r="AA10" i="13"/>
  <c r="C17" i="13"/>
  <c r="C10" i="13" s="1"/>
  <c r="N17" i="13"/>
  <c r="N64" i="13"/>
  <c r="O5" i="12"/>
  <c r="G7" i="12"/>
  <c r="AC10" i="12" s="1"/>
  <c r="P7" i="12"/>
  <c r="AF7" i="12"/>
  <c r="B10" i="12"/>
  <c r="J10" i="12"/>
  <c r="AA10" i="12"/>
  <c r="AD10" i="12"/>
  <c r="N17" i="12"/>
  <c r="N18" i="12"/>
  <c r="N60" i="12"/>
  <c r="N61" i="12" s="1"/>
  <c r="N62" i="12" s="1"/>
  <c r="N63" i="12" s="1"/>
  <c r="N64" i="12" s="1"/>
  <c r="N65" i="12" s="1"/>
  <c r="N66" i="12" s="1"/>
  <c r="N67" i="12"/>
  <c r="N68" i="12" s="1"/>
  <c r="N69" i="12" s="1"/>
  <c r="N70" i="12" s="1"/>
  <c r="N71" i="12" s="1"/>
  <c r="N72" i="12" s="1"/>
  <c r="N73" i="12" s="1"/>
  <c r="N74" i="12" s="1"/>
  <c r="N75" i="12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N92" i="12" s="1"/>
  <c r="N93" i="12" s="1"/>
  <c r="N94" i="12" s="1"/>
  <c r="N95" i="12" s="1"/>
  <c r="N96" i="12" s="1"/>
  <c r="N97" i="12" s="1"/>
  <c r="N98" i="12" s="1"/>
  <c r="N99" i="12" s="1"/>
  <c r="N100" i="12" s="1"/>
  <c r="N101" i="12" s="1"/>
  <c r="N102" i="12" s="1"/>
  <c r="N103" i="12" s="1"/>
  <c r="N104" i="12" s="1"/>
  <c r="N105" i="12" s="1"/>
  <c r="N106" i="12" s="1"/>
  <c r="N107" i="12" s="1"/>
  <c r="N108" i="12" s="1"/>
  <c r="N109" i="12" s="1"/>
  <c r="N110" i="12" s="1"/>
  <c r="N111" i="12" s="1"/>
  <c r="N112" i="12" s="1"/>
  <c r="N113" i="12" s="1"/>
  <c r="N114" i="12" s="1"/>
  <c r="N115" i="12" s="1"/>
  <c r="N116" i="12" s="1"/>
  <c r="N117" i="12" s="1"/>
  <c r="N118" i="12" s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N138" i="12" s="1"/>
  <c r="N139" i="12" s="1"/>
  <c r="N140" i="12" s="1"/>
  <c r="N141" i="12" s="1"/>
  <c r="N142" i="12" s="1"/>
  <c r="N143" i="12" s="1"/>
  <c r="N144" i="12" s="1"/>
  <c r="N145" i="12" s="1"/>
  <c r="N146" i="12" s="1"/>
  <c r="N147" i="12" s="1"/>
  <c r="N148" i="12" s="1"/>
  <c r="N149" i="12" s="1"/>
  <c r="N150" i="12" s="1"/>
  <c r="N151" i="12" s="1"/>
  <c r="N152" i="12" s="1"/>
  <c r="N153" i="12" s="1"/>
  <c r="N154" i="12" s="1"/>
  <c r="N155" i="12" s="1"/>
  <c r="N156" i="12" s="1"/>
  <c r="N157" i="12" s="1"/>
  <c r="N158" i="12" s="1"/>
  <c r="N159" i="12" s="1"/>
  <c r="N160" i="12" s="1"/>
  <c r="N161" i="12" s="1"/>
  <c r="N162" i="12" s="1"/>
  <c r="N163" i="12" s="1"/>
  <c r="N164" i="12" s="1"/>
  <c r="N165" i="12" s="1"/>
  <c r="N166" i="12" s="1"/>
  <c r="N167" i="12" s="1"/>
  <c r="N168" i="12" s="1"/>
  <c r="N169" i="12" s="1"/>
  <c r="N170" i="12" s="1"/>
  <c r="N171" i="12" s="1"/>
  <c r="N172" i="12" s="1"/>
  <c r="N173" i="12" s="1"/>
  <c r="N174" i="12" s="1"/>
  <c r="N175" i="12" s="1"/>
  <c r="N176" i="12" s="1"/>
  <c r="N177" i="12" s="1"/>
  <c r="N178" i="12" s="1"/>
  <c r="N179" i="12" s="1"/>
  <c r="N180" i="12" s="1"/>
  <c r="N181" i="12" s="1"/>
  <c r="N182" i="12" s="1"/>
  <c r="N183" i="12" s="1"/>
  <c r="N184" i="12" s="1"/>
  <c r="N185" i="12" s="1"/>
  <c r="N186" i="12" s="1"/>
  <c r="N187" i="12" s="1"/>
  <c r="N188" i="12" s="1"/>
  <c r="N189" i="12" s="1"/>
  <c r="N190" i="12" s="1"/>
  <c r="N191" i="12" s="1"/>
  <c r="N192" i="12" s="1"/>
  <c r="N193" i="12" s="1"/>
  <c r="N194" i="12" s="1"/>
  <c r="N195" i="12" s="1"/>
  <c r="N196" i="12" s="1"/>
  <c r="N197" i="12" s="1"/>
  <c r="N198" i="12" s="1"/>
  <c r="N199" i="12" s="1"/>
  <c r="N200" i="12" s="1"/>
  <c r="N201" i="12" s="1"/>
  <c r="N202" i="12" s="1"/>
  <c r="N203" i="12" s="1"/>
  <c r="N204" i="12" s="1"/>
  <c r="N205" i="12" s="1"/>
  <c r="N206" i="12" s="1"/>
  <c r="N207" i="12" s="1"/>
  <c r="N208" i="12" s="1"/>
  <c r="N209" i="12" s="1"/>
  <c r="N210" i="12" s="1"/>
  <c r="N211" i="12" s="1"/>
  <c r="N212" i="12" s="1"/>
  <c r="N213" i="12" s="1"/>
  <c r="N214" i="12" s="1"/>
  <c r="N215" i="12" s="1"/>
  <c r="N216" i="12" s="1"/>
  <c r="N217" i="12" s="1"/>
  <c r="N218" i="12" s="1"/>
  <c r="N219" i="12" s="1"/>
  <c r="N220" i="12" s="1"/>
  <c r="N221" i="12" s="1"/>
  <c r="N222" i="12" s="1"/>
  <c r="N223" i="12" s="1"/>
  <c r="N224" i="12" s="1"/>
  <c r="N225" i="12" s="1"/>
  <c r="N226" i="12" s="1"/>
  <c r="N227" i="12" s="1"/>
  <c r="N228" i="12" s="1"/>
  <c r="N229" i="12" s="1"/>
  <c r="N230" i="12" s="1"/>
  <c r="N231" i="12" s="1"/>
  <c r="N232" i="12" s="1"/>
  <c r="N233" i="12" s="1"/>
  <c r="N234" i="12" s="1"/>
  <c r="N235" i="12" s="1"/>
  <c r="N236" i="12" s="1"/>
  <c r="N237" i="12" s="1"/>
  <c r="N238" i="12" s="1"/>
  <c r="N239" i="12" s="1"/>
  <c r="N240" i="12" s="1"/>
  <c r="N241" i="12" s="1"/>
  <c r="N242" i="12" s="1"/>
  <c r="N243" i="12" s="1"/>
  <c r="N244" i="12" s="1"/>
  <c r="N245" i="12" s="1"/>
  <c r="N246" i="12" s="1"/>
  <c r="N247" i="12" s="1"/>
  <c r="N248" i="12" s="1"/>
  <c r="N249" i="12" s="1"/>
  <c r="N250" i="12" s="1"/>
  <c r="N251" i="12" s="1"/>
  <c r="N252" i="12" s="1"/>
  <c r="N253" i="12" s="1"/>
  <c r="N254" i="12" s="1"/>
  <c r="N255" i="12" s="1"/>
  <c r="N256" i="12" s="1"/>
  <c r="N257" i="12" s="1"/>
  <c r="N258" i="12" s="1"/>
  <c r="N259" i="12" s="1"/>
  <c r="N260" i="12" s="1"/>
  <c r="N261" i="12" s="1"/>
  <c r="N262" i="12" s="1"/>
  <c r="N263" i="12" s="1"/>
  <c r="N264" i="12" s="1"/>
  <c r="N265" i="12" s="1"/>
  <c r="N266" i="12" s="1"/>
  <c r="N267" i="12" s="1"/>
  <c r="N268" i="12" s="1"/>
  <c r="N269" i="12" s="1"/>
  <c r="N270" i="12" s="1"/>
  <c r="N271" i="12" s="1"/>
  <c r="N272" i="12" s="1"/>
  <c r="N273" i="12" s="1"/>
  <c r="N274" i="12" s="1"/>
  <c r="N275" i="12" s="1"/>
  <c r="N276" i="12" s="1"/>
  <c r="N277" i="12" s="1"/>
  <c r="N278" i="12" s="1"/>
  <c r="N279" i="12" s="1"/>
  <c r="N280" i="12" s="1"/>
  <c r="N281" i="12" s="1"/>
  <c r="N282" i="12" s="1"/>
  <c r="N283" i="12" s="1"/>
  <c r="N284" i="12" s="1"/>
  <c r="N285" i="12" s="1"/>
  <c r="N286" i="12" s="1"/>
  <c r="N287" i="12" s="1"/>
  <c r="N288" i="12" s="1"/>
  <c r="N289" i="12" s="1"/>
  <c r="N290" i="12" s="1"/>
  <c r="N291" i="12" s="1"/>
  <c r="N292" i="12" s="1"/>
  <c r="N293" i="12" s="1"/>
  <c r="N294" i="12" s="1"/>
  <c r="N295" i="12" s="1"/>
  <c r="N296" i="12" s="1"/>
  <c r="N297" i="12" s="1"/>
  <c r="N298" i="12" s="1"/>
  <c r="N299" i="12" s="1"/>
  <c r="N300" i="12" s="1"/>
  <c r="N301" i="12" s="1"/>
  <c r="N302" i="12" s="1"/>
  <c r="N303" i="12" s="1"/>
  <c r="N304" i="12" s="1"/>
  <c r="N305" i="12" s="1"/>
  <c r="N306" i="12" s="1"/>
  <c r="N307" i="12" s="1"/>
  <c r="N308" i="12" s="1"/>
  <c r="N309" i="12" s="1"/>
  <c r="N310" i="12" s="1"/>
  <c r="N311" i="12" s="1"/>
  <c r="N312" i="12" s="1"/>
  <c r="N313" i="12" s="1"/>
  <c r="N314" i="12" s="1"/>
  <c r="N315" i="12" s="1"/>
  <c r="N316" i="12" s="1"/>
  <c r="N317" i="12" s="1"/>
  <c r="N318" i="12" s="1"/>
  <c r="N319" i="12" s="1"/>
  <c r="N320" i="12" s="1"/>
  <c r="N321" i="12" s="1"/>
  <c r="N322" i="12" s="1"/>
  <c r="N323" i="12" s="1"/>
  <c r="N324" i="12" s="1"/>
  <c r="N325" i="12" s="1"/>
  <c r="N326" i="12" s="1"/>
  <c r="N327" i="12" s="1"/>
  <c r="N328" i="12" s="1"/>
  <c r="N329" i="12" s="1"/>
  <c r="N330" i="12" s="1"/>
  <c r="N331" i="12" s="1"/>
  <c r="N332" i="12" s="1"/>
  <c r="N333" i="12" s="1"/>
  <c r="N334" i="12" s="1"/>
  <c r="N335" i="12" s="1"/>
  <c r="N336" i="12" s="1"/>
  <c r="N337" i="12" s="1"/>
  <c r="N338" i="12" s="1"/>
  <c r="N339" i="12" s="1"/>
  <c r="N340" i="12" s="1"/>
  <c r="N341" i="12" s="1"/>
  <c r="N342" i="12" s="1"/>
  <c r="N343" i="12" s="1"/>
  <c r="N344" i="12" s="1"/>
  <c r="N345" i="12" s="1"/>
  <c r="N346" i="12" s="1"/>
  <c r="O5" i="11"/>
  <c r="G7" i="11"/>
  <c r="P7" i="11"/>
  <c r="AF7" i="11"/>
  <c r="B10" i="11"/>
  <c r="J10" i="11"/>
  <c r="AA10" i="11"/>
  <c r="AD10" i="11"/>
  <c r="N17" i="11"/>
  <c r="N18" i="11" s="1"/>
  <c r="N48" i="11"/>
  <c r="N49" i="11" s="1"/>
  <c r="N50" i="11" s="1"/>
  <c r="N51" i="11" s="1"/>
  <c r="N52" i="11" s="1"/>
  <c r="N53" i="11" s="1"/>
  <c r="N54" i="11" s="1"/>
  <c r="N55" i="11" s="1"/>
  <c r="N56" i="11" s="1"/>
  <c r="N57" i="11" s="1"/>
  <c r="N58" i="11" s="1"/>
  <c r="N59" i="11" s="1"/>
  <c r="N60" i="11" s="1"/>
  <c r="N61" i="11" s="1"/>
  <c r="N62" i="11" s="1"/>
  <c r="N63" i="11" s="1"/>
  <c r="N64" i="11" s="1"/>
  <c r="N65" i="11" s="1"/>
  <c r="N66" i="11" s="1"/>
  <c r="N67" i="11" s="1"/>
  <c r="N68" i="11" s="1"/>
  <c r="N69" i="11" s="1"/>
  <c r="N70" i="11" s="1"/>
  <c r="N71" i="11" s="1"/>
  <c r="N72" i="11" s="1"/>
  <c r="N73" i="11" s="1"/>
  <c r="N74" i="11" s="1"/>
  <c r="N75" i="11" s="1"/>
  <c r="N76" i="11" s="1"/>
  <c r="N77" i="11" s="1"/>
  <c r="N78" i="11" s="1"/>
  <c r="N79" i="11" s="1"/>
  <c r="N80" i="11" s="1"/>
  <c r="N81" i="11" s="1"/>
  <c r="N82" i="11" s="1"/>
  <c r="N83" i="11" s="1"/>
  <c r="N84" i="11" s="1"/>
  <c r="N85" i="11" s="1"/>
  <c r="N86" i="11" s="1"/>
  <c r="N87" i="11" s="1"/>
  <c r="N88" i="11" s="1"/>
  <c r="N89" i="11" s="1"/>
  <c r="N90" i="11" s="1"/>
  <c r="N91" i="11" s="1"/>
  <c r="N92" i="11" s="1"/>
  <c r="N93" i="11" s="1"/>
  <c r="N94" i="11" s="1"/>
  <c r="N95" i="11" s="1"/>
  <c r="N96" i="11" s="1"/>
  <c r="N97" i="11" s="1"/>
  <c r="N98" i="11" s="1"/>
  <c r="N99" i="11" s="1"/>
  <c r="N100" i="11" s="1"/>
  <c r="N101" i="11" s="1"/>
  <c r="N102" i="11" s="1"/>
  <c r="N103" i="11" s="1"/>
  <c r="N104" i="11" s="1"/>
  <c r="N105" i="11" s="1"/>
  <c r="N106" i="11" s="1"/>
  <c r="N107" i="11" s="1"/>
  <c r="N108" i="11" s="1"/>
  <c r="N109" i="11" s="1"/>
  <c r="N110" i="11" s="1"/>
  <c r="N111" i="11" s="1"/>
  <c r="N112" i="11" s="1"/>
  <c r="N113" i="11" s="1"/>
  <c r="N114" i="11" s="1"/>
  <c r="N115" i="11" s="1"/>
  <c r="N116" i="11" s="1"/>
  <c r="N117" i="11" s="1"/>
  <c r="N118" i="11" s="1"/>
  <c r="N119" i="11" s="1"/>
  <c r="N120" i="11" s="1"/>
  <c r="N121" i="11" s="1"/>
  <c r="N122" i="11" s="1"/>
  <c r="N123" i="11" s="1"/>
  <c r="N124" i="11" s="1"/>
  <c r="N125" i="11" s="1"/>
  <c r="N126" i="11" s="1"/>
  <c r="N127" i="11" s="1"/>
  <c r="N128" i="11" s="1"/>
  <c r="N129" i="11" s="1"/>
  <c r="N130" i="11" s="1"/>
  <c r="N131" i="11" s="1"/>
  <c r="N132" i="11" s="1"/>
  <c r="N133" i="11" s="1"/>
  <c r="N134" i="11" s="1"/>
  <c r="N135" i="11" s="1"/>
  <c r="N136" i="11" s="1"/>
  <c r="N137" i="11" s="1"/>
  <c r="N138" i="11" s="1"/>
  <c r="N139" i="11" s="1"/>
  <c r="N140" i="11" s="1"/>
  <c r="N141" i="11" s="1"/>
  <c r="N142" i="11" s="1"/>
  <c r="N143" i="11" s="1"/>
  <c r="N144" i="11" s="1"/>
  <c r="N145" i="11" s="1"/>
  <c r="N146" i="11" s="1"/>
  <c r="N147" i="11" s="1"/>
  <c r="N148" i="11" s="1"/>
  <c r="N149" i="11" s="1"/>
  <c r="N150" i="11" s="1"/>
  <c r="N151" i="11" s="1"/>
  <c r="N152" i="11" s="1"/>
  <c r="N153" i="11" s="1"/>
  <c r="N154" i="11" s="1"/>
  <c r="N155" i="11" s="1"/>
  <c r="N156" i="11" s="1"/>
  <c r="N157" i="11" s="1"/>
  <c r="N158" i="11" s="1"/>
  <c r="N159" i="11" s="1"/>
  <c r="N160" i="11" s="1"/>
  <c r="N161" i="11" s="1"/>
  <c r="N162" i="11" s="1"/>
  <c r="N163" i="11" s="1"/>
  <c r="N164" i="11" s="1"/>
  <c r="N165" i="11" s="1"/>
  <c r="N166" i="11" s="1"/>
  <c r="N167" i="11" s="1"/>
  <c r="N168" i="11" s="1"/>
  <c r="N169" i="11" s="1"/>
  <c r="N170" i="11" s="1"/>
  <c r="N171" i="11" s="1"/>
  <c r="N172" i="11" s="1"/>
  <c r="N173" i="11" s="1"/>
  <c r="N174" i="11" s="1"/>
  <c r="N175" i="11" s="1"/>
  <c r="N176" i="11" s="1"/>
  <c r="N177" i="11" s="1"/>
  <c r="N178" i="11" s="1"/>
  <c r="N179" i="11" s="1"/>
  <c r="N180" i="11" s="1"/>
  <c r="N181" i="11" s="1"/>
  <c r="N182" i="11" s="1"/>
  <c r="N183" i="11" s="1"/>
  <c r="N184" i="11" s="1"/>
  <c r="N185" i="11" s="1"/>
  <c r="N186" i="11" s="1"/>
  <c r="N187" i="11" s="1"/>
  <c r="N188" i="11" s="1"/>
  <c r="N189" i="11" s="1"/>
  <c r="N190" i="11" s="1"/>
  <c r="N191" i="11" s="1"/>
  <c r="N192" i="11" s="1"/>
  <c r="N193" i="11" s="1"/>
  <c r="N194" i="11" s="1"/>
  <c r="N195" i="11" s="1"/>
  <c r="N196" i="11" s="1"/>
  <c r="N197" i="11" s="1"/>
  <c r="N198" i="11" s="1"/>
  <c r="N199" i="11" s="1"/>
  <c r="N200" i="11" s="1"/>
  <c r="N201" i="11" s="1"/>
  <c r="N202" i="11" s="1"/>
  <c r="O5" i="10"/>
  <c r="G7" i="10"/>
  <c r="AC10" i="10" s="1"/>
  <c r="P7" i="10"/>
  <c r="AF7" i="10"/>
  <c r="B10" i="10"/>
  <c r="AA10" i="10"/>
  <c r="N17" i="10"/>
  <c r="N18" i="10" s="1"/>
  <c r="N48" i="10"/>
  <c r="N49" i="10" s="1"/>
  <c r="N50" i="10" s="1"/>
  <c r="N51" i="10" s="1"/>
  <c r="N52" i="10" s="1"/>
  <c r="N53" i="10" s="1"/>
  <c r="N54" i="10" s="1"/>
  <c r="N55" i="10" s="1"/>
  <c r="N56" i="10" s="1"/>
  <c r="N57" i="10" s="1"/>
  <c r="N58" i="10" s="1"/>
  <c r="N59" i="10" s="1"/>
  <c r="N60" i="10" s="1"/>
  <c r="N61" i="10" s="1"/>
  <c r="N62" i="10" s="1"/>
  <c r="N63" i="10" s="1"/>
  <c r="N64" i="10" s="1"/>
  <c r="N65" i="10" s="1"/>
  <c r="N66" i="10" s="1"/>
  <c r="N67" i="10" s="1"/>
  <c r="N68" i="10" s="1"/>
  <c r="N69" i="10" s="1"/>
  <c r="N70" i="10" s="1"/>
  <c r="N71" i="10" s="1"/>
  <c r="N72" i="10" s="1"/>
  <c r="N73" i="10" s="1"/>
  <c r="N74" i="10" s="1"/>
  <c r="N75" i="10" s="1"/>
  <c r="N76" i="10" s="1"/>
  <c r="N77" i="10" s="1"/>
  <c r="N78" i="10" s="1"/>
  <c r="N79" i="10" s="1"/>
  <c r="N80" i="10" s="1"/>
  <c r="N81" i="10" s="1"/>
  <c r="N82" i="10" s="1"/>
  <c r="N83" i="10" s="1"/>
  <c r="N84" i="10" s="1"/>
  <c r="N85" i="10" s="1"/>
  <c r="N86" i="10" s="1"/>
  <c r="N87" i="10" s="1"/>
  <c r="N88" i="10" s="1"/>
  <c r="N89" i="10" s="1"/>
  <c r="N90" i="10" s="1"/>
  <c r="N91" i="10" s="1"/>
  <c r="N92" i="10" s="1"/>
  <c r="N93" i="10" s="1"/>
  <c r="N94" i="10" s="1"/>
  <c r="N95" i="10" s="1"/>
  <c r="N96" i="10" s="1"/>
  <c r="N97" i="10" s="1"/>
  <c r="N98" i="10" s="1"/>
  <c r="N99" i="10" s="1"/>
  <c r="N100" i="10" s="1"/>
  <c r="N101" i="10" s="1"/>
  <c r="N102" i="10" s="1"/>
  <c r="N103" i="10" s="1"/>
  <c r="N104" i="10" s="1"/>
  <c r="N105" i="10" s="1"/>
  <c r="N106" i="10" s="1"/>
  <c r="N107" i="10" s="1"/>
  <c r="N108" i="10" s="1"/>
  <c r="N109" i="10" s="1"/>
  <c r="N110" i="10" s="1"/>
  <c r="N111" i="10" s="1"/>
  <c r="N112" i="10" s="1"/>
  <c r="N113" i="10" s="1"/>
  <c r="N114" i="10" s="1"/>
  <c r="N115" i="10" s="1"/>
  <c r="N116" i="10" s="1"/>
  <c r="N117" i="10" s="1"/>
  <c r="N118" i="10" s="1"/>
  <c r="N119" i="10" s="1"/>
  <c r="N120" i="10" s="1"/>
  <c r="N121" i="10" s="1"/>
  <c r="N122" i="10" s="1"/>
  <c r="N123" i="10" s="1"/>
  <c r="N124" i="10" s="1"/>
  <c r="N125" i="10" s="1"/>
  <c r="N126" i="10" s="1"/>
  <c r="N127" i="10" s="1"/>
  <c r="N128" i="10" s="1"/>
  <c r="N129" i="10" s="1"/>
  <c r="N130" i="10" s="1"/>
  <c r="N131" i="10" s="1"/>
  <c r="N132" i="10" s="1"/>
  <c r="N133" i="10" s="1"/>
  <c r="N134" i="10" s="1"/>
  <c r="N135" i="10" s="1"/>
  <c r="N136" i="10" s="1"/>
  <c r="N137" i="10" s="1"/>
  <c r="N138" i="10" s="1"/>
  <c r="N139" i="10" s="1"/>
  <c r="N140" i="10" s="1"/>
  <c r="N141" i="10" s="1"/>
  <c r="N142" i="10" s="1"/>
  <c r="N143" i="10" s="1"/>
  <c r="N144" i="10" s="1"/>
  <c r="N145" i="10" s="1"/>
  <c r="N146" i="10" s="1"/>
  <c r="N147" i="10" s="1"/>
  <c r="N148" i="10" s="1"/>
  <c r="N149" i="10" s="1"/>
  <c r="N150" i="10" s="1"/>
  <c r="N151" i="10" s="1"/>
  <c r="N152" i="10" s="1"/>
  <c r="N153" i="10" s="1"/>
  <c r="N154" i="10" s="1"/>
  <c r="N155" i="10" s="1"/>
  <c r="N156" i="10" s="1"/>
  <c r="N157" i="10" s="1"/>
  <c r="N158" i="10" s="1"/>
  <c r="N159" i="10" s="1"/>
  <c r="N160" i="10" s="1"/>
  <c r="N161" i="10" s="1"/>
  <c r="N162" i="10" s="1"/>
  <c r="N163" i="10" s="1"/>
  <c r="N164" i="10" s="1"/>
  <c r="N165" i="10" s="1"/>
  <c r="N166" i="10" s="1"/>
  <c r="N167" i="10" s="1"/>
  <c r="N168" i="10" s="1"/>
  <c r="N169" i="10" s="1"/>
  <c r="N170" i="10" s="1"/>
  <c r="N171" i="10" s="1"/>
  <c r="N172" i="10" s="1"/>
  <c r="N173" i="10" s="1"/>
  <c r="N174" i="10" s="1"/>
  <c r="N175" i="10" s="1"/>
  <c r="N176" i="10" s="1"/>
  <c r="N177" i="10" s="1"/>
  <c r="N178" i="10" s="1"/>
  <c r="N179" i="10" s="1"/>
  <c r="N180" i="10" s="1"/>
  <c r="N181" i="10" s="1"/>
  <c r="N182" i="10" s="1"/>
  <c r="N183" i="10" s="1"/>
  <c r="N184" i="10" s="1"/>
  <c r="N185" i="10" s="1"/>
  <c r="N186" i="10" s="1"/>
  <c r="N187" i="10" s="1"/>
  <c r="N188" i="10" s="1"/>
  <c r="N189" i="10" s="1"/>
  <c r="N190" i="10" s="1"/>
  <c r="N191" i="10" s="1"/>
  <c r="N192" i="10" s="1"/>
  <c r="N193" i="10" s="1"/>
  <c r="N194" i="10" s="1"/>
  <c r="N195" i="10" s="1"/>
  <c r="N196" i="10" s="1"/>
  <c r="N197" i="10" s="1"/>
  <c r="N198" i="10" s="1"/>
  <c r="N199" i="10" s="1"/>
  <c r="N200" i="10" s="1"/>
  <c r="N201" i="10" s="1"/>
  <c r="O5" i="9"/>
  <c r="G7" i="9"/>
  <c r="AC10" i="9" s="1"/>
  <c r="AF7" i="9"/>
  <c r="B10" i="9"/>
  <c r="AA10" i="9"/>
  <c r="C17" i="9"/>
  <c r="C10" i="9" s="1"/>
  <c r="N17" i="9"/>
  <c r="N18" i="9" s="1"/>
  <c r="N19" i="9" s="1"/>
  <c r="N60" i="9"/>
  <c r="N61" i="9" s="1"/>
  <c r="N62" i="9"/>
  <c r="N63" i="9" s="1"/>
  <c r="N64" i="9" s="1"/>
  <c r="N65" i="9" s="1"/>
  <c r="N66" i="9" s="1"/>
  <c r="N67" i="9" s="1"/>
  <c r="N68" i="9" s="1"/>
  <c r="N69" i="9" s="1"/>
  <c r="N70" i="9" s="1"/>
  <c r="N71" i="9" s="1"/>
  <c r="N72" i="9" s="1"/>
  <c r="N73" i="9" s="1"/>
  <c r="N74" i="9" s="1"/>
  <c r="N75" i="9" s="1"/>
  <c r="N76" i="9" s="1"/>
  <c r="N77" i="9" s="1"/>
  <c r="N78" i="9" s="1"/>
  <c r="N79" i="9" s="1"/>
  <c r="N80" i="9" s="1"/>
  <c r="N81" i="9" s="1"/>
  <c r="N82" i="9" s="1"/>
  <c r="N83" i="9" s="1"/>
  <c r="N84" i="9" s="1"/>
  <c r="N85" i="9" s="1"/>
  <c r="N86" i="9" s="1"/>
  <c r="N87" i="9" s="1"/>
  <c r="N88" i="9" s="1"/>
  <c r="N89" i="9" s="1"/>
  <c r="N90" i="9" s="1"/>
  <c r="N91" i="9" s="1"/>
  <c r="N92" i="9" s="1"/>
  <c r="N93" i="9" s="1"/>
  <c r="N94" i="9" s="1"/>
  <c r="N95" i="9" s="1"/>
  <c r="N96" i="9" s="1"/>
  <c r="N97" i="9" s="1"/>
  <c r="N98" i="9" s="1"/>
  <c r="N99" i="9" s="1"/>
  <c r="N100" i="9" s="1"/>
  <c r="N101" i="9" s="1"/>
  <c r="N102" i="9" s="1"/>
  <c r="N103" i="9" s="1"/>
  <c r="N104" i="9" s="1"/>
  <c r="N105" i="9" s="1"/>
  <c r="N106" i="9" s="1"/>
  <c r="N107" i="9" s="1"/>
  <c r="N108" i="9" s="1"/>
  <c r="N109" i="9" s="1"/>
  <c r="N110" i="9" s="1"/>
  <c r="N111" i="9" s="1"/>
  <c r="N112" i="9" s="1"/>
  <c r="N113" i="9" s="1"/>
  <c r="N114" i="9" s="1"/>
  <c r="N115" i="9" s="1"/>
  <c r="N116" i="9" s="1"/>
  <c r="N117" i="9" s="1"/>
  <c r="N118" i="9" s="1"/>
  <c r="N119" i="9" s="1"/>
  <c r="N120" i="9" s="1"/>
  <c r="N121" i="9" s="1"/>
  <c r="N122" i="9" s="1"/>
  <c r="N123" i="9" s="1"/>
  <c r="N124" i="9" s="1"/>
  <c r="N125" i="9" s="1"/>
  <c r="N126" i="9" s="1"/>
  <c r="N127" i="9" s="1"/>
  <c r="N128" i="9" s="1"/>
  <c r="N129" i="9" s="1"/>
  <c r="N130" i="9" s="1"/>
  <c r="N131" i="9" s="1"/>
  <c r="N132" i="9" s="1"/>
  <c r="N133" i="9" s="1"/>
  <c r="N134" i="9" s="1"/>
  <c r="N135" i="9" s="1"/>
  <c r="N136" i="9" s="1"/>
  <c r="N137" i="9" s="1"/>
  <c r="N138" i="9" s="1"/>
  <c r="N139" i="9" s="1"/>
  <c r="N140" i="9" s="1"/>
  <c r="N141" i="9" s="1"/>
  <c r="N142" i="9" s="1"/>
  <c r="N143" i="9" s="1"/>
  <c r="N144" i="9" s="1"/>
  <c r="N145" i="9" s="1"/>
  <c r="N146" i="9" s="1"/>
  <c r="N147" i="9" s="1"/>
  <c r="N148" i="9" s="1"/>
  <c r="N149" i="9" s="1"/>
  <c r="N150" i="9" s="1"/>
  <c r="N151" i="9" s="1"/>
  <c r="N152" i="9" s="1"/>
  <c r="N153" i="9" s="1"/>
  <c r="N154" i="9" s="1"/>
  <c r="N155" i="9" s="1"/>
  <c r="N156" i="9" s="1"/>
  <c r="N157" i="9" s="1"/>
  <c r="N158" i="9" s="1"/>
  <c r="N159" i="9" s="1"/>
  <c r="N160" i="9" s="1"/>
  <c r="N161" i="9" s="1"/>
  <c r="N162" i="9" s="1"/>
  <c r="N163" i="9" s="1"/>
  <c r="N164" i="9" s="1"/>
  <c r="N165" i="9" s="1"/>
  <c r="N166" i="9" s="1"/>
  <c r="N167" i="9" s="1"/>
  <c r="N168" i="9" s="1"/>
  <c r="N169" i="9" s="1"/>
  <c r="N170" i="9" s="1"/>
  <c r="N171" i="9" s="1"/>
  <c r="N172" i="9" s="1"/>
  <c r="N173" i="9" s="1"/>
  <c r="N174" i="9" s="1"/>
  <c r="N175" i="9" s="1"/>
  <c r="N176" i="9" s="1"/>
  <c r="N177" i="9" s="1"/>
  <c r="N178" i="9" s="1"/>
  <c r="N179" i="9" s="1"/>
  <c r="N180" i="9" s="1"/>
  <c r="N181" i="9" s="1"/>
  <c r="N182" i="9" s="1"/>
  <c r="N183" i="9" s="1"/>
  <c r="N184" i="9" s="1"/>
  <c r="N185" i="9" s="1"/>
  <c r="N186" i="9" s="1"/>
  <c r="N187" i="9" s="1"/>
  <c r="N188" i="9" s="1"/>
  <c r="N189" i="9" s="1"/>
  <c r="N190" i="9" s="1"/>
  <c r="N191" i="9" s="1"/>
  <c r="N192" i="9" s="1"/>
  <c r="N193" i="9" s="1"/>
  <c r="N194" i="9" s="1"/>
  <c r="N195" i="9" s="1"/>
  <c r="N196" i="9" s="1"/>
  <c r="N197" i="9" s="1"/>
  <c r="N198" i="9" s="1"/>
  <c r="N199" i="9" s="1"/>
  <c r="N200" i="9" s="1"/>
  <c r="N201" i="9" s="1"/>
  <c r="N202" i="9" s="1"/>
  <c r="N203" i="9" s="1"/>
  <c r="N204" i="9" s="1"/>
  <c r="N205" i="9" s="1"/>
  <c r="N206" i="9" s="1"/>
  <c r="N207" i="9" s="1"/>
  <c r="N208" i="9" s="1"/>
  <c r="N209" i="9" s="1"/>
  <c r="N210" i="9" s="1"/>
  <c r="N211" i="9" s="1"/>
  <c r="N212" i="9" s="1"/>
  <c r="N213" i="9" s="1"/>
  <c r="N214" i="9" s="1"/>
  <c r="N215" i="9" s="1"/>
  <c r="N216" i="9" s="1"/>
  <c r="N217" i="9" s="1"/>
  <c r="N218" i="9" s="1"/>
  <c r="N219" i="9" s="1"/>
  <c r="N220" i="9" s="1"/>
  <c r="N221" i="9" s="1"/>
  <c r="N222" i="9" s="1"/>
  <c r="N223" i="9" s="1"/>
  <c r="N224" i="9" s="1"/>
  <c r="N225" i="9" s="1"/>
  <c r="N226" i="9" s="1"/>
  <c r="N227" i="9" s="1"/>
  <c r="N228" i="9" s="1"/>
  <c r="N229" i="9" s="1"/>
  <c r="N230" i="9" s="1"/>
  <c r="N231" i="9" s="1"/>
  <c r="N232" i="9" s="1"/>
  <c r="N233" i="9" s="1"/>
  <c r="N234" i="9" s="1"/>
  <c r="N235" i="9" s="1"/>
  <c r="N236" i="9" s="1"/>
  <c r="N237" i="9" s="1"/>
  <c r="N238" i="9" s="1"/>
  <c r="N239" i="9" s="1"/>
  <c r="N240" i="9" s="1"/>
  <c r="N241" i="9" s="1"/>
  <c r="N242" i="9" s="1"/>
  <c r="N243" i="9" s="1"/>
  <c r="N244" i="9" s="1"/>
  <c r="N245" i="9" s="1"/>
  <c r="N246" i="9" s="1"/>
  <c r="N247" i="9" s="1"/>
  <c r="N248" i="9" s="1"/>
  <c r="N249" i="9" s="1"/>
  <c r="N250" i="9" s="1"/>
  <c r="N251" i="9" s="1"/>
  <c r="N252" i="9" s="1"/>
  <c r="N253" i="9" s="1"/>
  <c r="N254" i="9" s="1"/>
  <c r="N255" i="9" s="1"/>
  <c r="N256" i="9" s="1"/>
  <c r="N257" i="9" s="1"/>
  <c r="N258" i="9" s="1"/>
  <c r="N259" i="9" s="1"/>
  <c r="N260" i="9" s="1"/>
  <c r="N261" i="9" s="1"/>
  <c r="N262" i="9" s="1"/>
  <c r="N263" i="9" s="1"/>
  <c r="N264" i="9" s="1"/>
  <c r="N265" i="9" s="1"/>
  <c r="N266" i="9" s="1"/>
  <c r="N267" i="9" s="1"/>
  <c r="N268" i="9" s="1"/>
  <c r="N269" i="9" s="1"/>
  <c r="N270" i="9" s="1"/>
  <c r="N271" i="9" s="1"/>
  <c r="N272" i="9" s="1"/>
  <c r="N273" i="9" s="1"/>
  <c r="N274" i="9" s="1"/>
  <c r="N275" i="9" s="1"/>
  <c r="N276" i="9" s="1"/>
  <c r="N277" i="9" s="1"/>
  <c r="N278" i="9" s="1"/>
  <c r="N279" i="9" s="1"/>
  <c r="N280" i="9" s="1"/>
  <c r="N281" i="9" s="1"/>
  <c r="N282" i="9" s="1"/>
  <c r="N283" i="9" s="1"/>
  <c r="N284" i="9" s="1"/>
  <c r="N285" i="9" s="1"/>
  <c r="N286" i="9" s="1"/>
  <c r="N287" i="9" s="1"/>
  <c r="N288" i="9" s="1"/>
  <c r="N289" i="9" s="1"/>
  <c r="N290" i="9" s="1"/>
  <c r="N291" i="9" s="1"/>
  <c r="N292" i="9" s="1"/>
  <c r="N293" i="9" s="1"/>
  <c r="N294" i="9" s="1"/>
  <c r="N295" i="9" s="1"/>
  <c r="N296" i="9" s="1"/>
  <c r="N297" i="9" s="1"/>
  <c r="N298" i="9" s="1"/>
  <c r="N299" i="9" s="1"/>
  <c r="N300" i="9" s="1"/>
  <c r="N301" i="9" s="1"/>
  <c r="N302" i="9" s="1"/>
  <c r="N303" i="9" s="1"/>
  <c r="N304" i="9" s="1"/>
  <c r="N305" i="9" s="1"/>
  <c r="N306" i="9" s="1"/>
  <c r="N307" i="9" s="1"/>
  <c r="N308" i="9" s="1"/>
  <c r="N309" i="9" s="1"/>
  <c r="N310" i="9" s="1"/>
  <c r="N311" i="9" s="1"/>
  <c r="N312" i="9" s="1"/>
  <c r="N313" i="9" s="1"/>
  <c r="N314" i="9" s="1"/>
  <c r="N315" i="9" s="1"/>
  <c r="N316" i="9" s="1"/>
  <c r="N317" i="9" s="1"/>
  <c r="N318" i="9" s="1"/>
  <c r="N319" i="9" s="1"/>
  <c r="N320" i="9" s="1"/>
  <c r="N321" i="9" s="1"/>
  <c r="N322" i="9" s="1"/>
  <c r="N323" i="9" s="1"/>
  <c r="N324" i="9" s="1"/>
  <c r="N325" i="9" s="1"/>
  <c r="N326" i="9" s="1"/>
  <c r="N327" i="9" s="1"/>
  <c r="N328" i="9" s="1"/>
  <c r="N329" i="9" s="1"/>
  <c r="N330" i="9" s="1"/>
  <c r="N331" i="9" s="1"/>
  <c r="N332" i="9" s="1"/>
  <c r="N333" i="9" s="1"/>
  <c r="N334" i="9" s="1"/>
  <c r="N335" i="9" s="1"/>
  <c r="N336" i="9" s="1"/>
  <c r="N337" i="9" s="1"/>
  <c r="N338" i="9" s="1"/>
  <c r="N339" i="9" s="1"/>
  <c r="N340" i="9" s="1"/>
  <c r="N341" i="9" s="1"/>
  <c r="N342" i="9" s="1"/>
  <c r="N343" i="9" s="1"/>
  <c r="N344" i="9" s="1"/>
  <c r="N345" i="9" s="1"/>
  <c r="N346" i="9" s="1"/>
  <c r="I8" i="7"/>
  <c r="J8" i="7"/>
  <c r="O8" i="7"/>
  <c r="P8" i="7"/>
  <c r="G10" i="7"/>
  <c r="M10" i="7"/>
  <c r="A11" i="7"/>
  <c r="B11" i="7"/>
  <c r="C11" i="7"/>
  <c r="G11" i="7"/>
  <c r="H11" i="7"/>
  <c r="I11" i="7"/>
  <c r="M11" i="7"/>
  <c r="M12" i="7" s="1"/>
  <c r="M13" i="7" s="1"/>
  <c r="M14" i="7" s="1"/>
  <c r="M15" i="7" s="1"/>
  <c r="M16" i="7" s="1"/>
  <c r="M17" i="7" s="1"/>
  <c r="N11" i="7"/>
  <c r="O11" i="7" s="1"/>
  <c r="O12" i="7" s="1"/>
  <c r="A12" i="7"/>
  <c r="B12" i="7"/>
  <c r="C12" i="7"/>
  <c r="F10" i="11" s="1"/>
  <c r="H12" i="7"/>
  <c r="N12" i="7"/>
  <c r="A13" i="7"/>
  <c r="B13" i="7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H13" i="7"/>
  <c r="J13" i="7" s="1"/>
  <c r="J14" i="7" s="1"/>
  <c r="J15" i="7" s="1"/>
  <c r="J16" i="7" s="1"/>
  <c r="J17" i="7" s="1"/>
  <c r="N13" i="7"/>
  <c r="P13" i="7"/>
  <c r="A14" i="7"/>
  <c r="A15" i="7" s="1"/>
  <c r="B14" i="7"/>
  <c r="H14" i="7"/>
  <c r="N14" i="7"/>
  <c r="P14" i="7"/>
  <c r="P15" i="7" s="1"/>
  <c r="B15" i="7"/>
  <c r="H15" i="7"/>
  <c r="N15" i="7"/>
  <c r="A16" i="7"/>
  <c r="A17" i="7" s="1"/>
  <c r="A18" i="7" s="1"/>
  <c r="A19" i="7" s="1"/>
  <c r="A20" i="7" s="1"/>
  <c r="A21" i="7" s="1"/>
  <c r="A22" i="7" s="1"/>
  <c r="A23" i="7" s="1"/>
  <c r="B16" i="7"/>
  <c r="H16" i="7"/>
  <c r="N16" i="7"/>
  <c r="P16" i="7"/>
  <c r="P17" i="7" s="1"/>
  <c r="P18" i="7" s="1"/>
  <c r="P19" i="7" s="1"/>
  <c r="P20" i="7" s="1"/>
  <c r="P21" i="7" s="1"/>
  <c r="P22" i="7" s="1"/>
  <c r="P23" i="7" s="1"/>
  <c r="P24" i="7" s="1"/>
  <c r="P25" i="7" s="1"/>
  <c r="P26" i="7" s="1"/>
  <c r="P27" i="7" s="1"/>
  <c r="P28" i="7" s="1"/>
  <c r="P29" i="7" s="1"/>
  <c r="P30" i="7" s="1"/>
  <c r="P31" i="7" s="1"/>
  <c r="P32" i="7" s="1"/>
  <c r="P33" i="7" s="1"/>
  <c r="P34" i="7" s="1"/>
  <c r="P35" i="7" s="1"/>
  <c r="P36" i="7" s="1"/>
  <c r="P37" i="7" s="1"/>
  <c r="P38" i="7" s="1"/>
  <c r="P39" i="7" s="1"/>
  <c r="P40" i="7" s="1"/>
  <c r="B17" i="7"/>
  <c r="H17" i="7"/>
  <c r="N17" i="7"/>
  <c r="B18" i="7"/>
  <c r="H18" i="7"/>
  <c r="M18" i="7"/>
  <c r="M19" i="7" s="1"/>
  <c r="M20" i="7" s="1"/>
  <c r="M21" i="7" s="1"/>
  <c r="M22" i="7" s="1"/>
  <c r="M23" i="7" s="1"/>
  <c r="M24" i="7" s="1"/>
  <c r="M25" i="7" s="1"/>
  <c r="N18" i="7"/>
  <c r="B19" i="7"/>
  <c r="H19" i="7"/>
  <c r="N19" i="7"/>
  <c r="B20" i="7"/>
  <c r="H20" i="7"/>
  <c r="N20" i="7"/>
  <c r="B21" i="7"/>
  <c r="H21" i="7"/>
  <c r="N21" i="7"/>
  <c r="B22" i="7"/>
  <c r="H22" i="7"/>
  <c r="N22" i="7"/>
  <c r="B23" i="7"/>
  <c r="H23" i="7"/>
  <c r="N23" i="7"/>
  <c r="A24" i="7"/>
  <c r="A25" i="7" s="1"/>
  <c r="A26" i="7" s="1"/>
  <c r="A27" i="7" s="1"/>
  <c r="A28" i="7" s="1"/>
  <c r="A29" i="7" s="1"/>
  <c r="A30" i="7" s="1"/>
  <c r="A31" i="7" s="1"/>
  <c r="B24" i="7"/>
  <c r="H24" i="7"/>
  <c r="N24" i="7"/>
  <c r="B25" i="7"/>
  <c r="H25" i="7"/>
  <c r="N25" i="7"/>
  <c r="B26" i="7"/>
  <c r="H26" i="7"/>
  <c r="M26" i="7"/>
  <c r="M27" i="7" s="1"/>
  <c r="M28" i="7" s="1"/>
  <c r="M29" i="7" s="1"/>
  <c r="M30" i="7" s="1"/>
  <c r="M31" i="7" s="1"/>
  <c r="M32" i="7" s="1"/>
  <c r="M33" i="7" s="1"/>
  <c r="N26" i="7"/>
  <c r="B27" i="7"/>
  <c r="H27" i="7"/>
  <c r="N27" i="7"/>
  <c r="B28" i="7"/>
  <c r="H28" i="7"/>
  <c r="N28" i="7"/>
  <c r="B29" i="7"/>
  <c r="H29" i="7"/>
  <c r="N29" i="7"/>
  <c r="B30" i="7"/>
  <c r="H30" i="7"/>
  <c r="N30" i="7"/>
  <c r="B31" i="7"/>
  <c r="H31" i="7"/>
  <c r="N31" i="7"/>
  <c r="A32" i="7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B32" i="7"/>
  <c r="H32" i="7"/>
  <c r="N32" i="7"/>
  <c r="B33" i="7"/>
  <c r="H33" i="7"/>
  <c r="N33" i="7"/>
  <c r="B34" i="7"/>
  <c r="H34" i="7"/>
  <c r="M34" i="7"/>
  <c r="M35" i="7" s="1"/>
  <c r="M36" i="7" s="1"/>
  <c r="M37" i="7" s="1"/>
  <c r="M38" i="7" s="1"/>
  <c r="M39" i="7" s="1"/>
  <c r="M40" i="7" s="1"/>
  <c r="M41" i="7" s="1"/>
  <c r="M42" i="7" s="1"/>
  <c r="M43" i="7" s="1"/>
  <c r="M44" i="7" s="1"/>
  <c r="M45" i="7" s="1"/>
  <c r="M46" i="7" s="1"/>
  <c r="M47" i="7" s="1"/>
  <c r="M48" i="7" s="1"/>
  <c r="M49" i="7" s="1"/>
  <c r="M50" i="7" s="1"/>
  <c r="M51" i="7" s="1"/>
  <c r="M52" i="7" s="1"/>
  <c r="M53" i="7" s="1"/>
  <c r="M54" i="7" s="1"/>
  <c r="M55" i="7" s="1"/>
  <c r="M56" i="7" s="1"/>
  <c r="M57" i="7" s="1"/>
  <c r="M58" i="7" s="1"/>
  <c r="M59" i="7" s="1"/>
  <c r="M60" i="7" s="1"/>
  <c r="M61" i="7" s="1"/>
  <c r="M62" i="7" s="1"/>
  <c r="M63" i="7" s="1"/>
  <c r="M64" i="7" s="1"/>
  <c r="M65" i="7" s="1"/>
  <c r="M66" i="7" s="1"/>
  <c r="M67" i="7" s="1"/>
  <c r="M68" i="7" s="1"/>
  <c r="M69" i="7" s="1"/>
  <c r="M70" i="7" s="1"/>
  <c r="N34" i="7"/>
  <c r="B35" i="7"/>
  <c r="H35" i="7"/>
  <c r="N35" i="7"/>
  <c r="B36" i="7"/>
  <c r="H36" i="7"/>
  <c r="N36" i="7"/>
  <c r="B37" i="7"/>
  <c r="H37" i="7"/>
  <c r="N37" i="7"/>
  <c r="B38" i="7"/>
  <c r="H38" i="7"/>
  <c r="N38" i="7"/>
  <c r="B39" i="7"/>
  <c r="H39" i="7"/>
  <c r="N39" i="7"/>
  <c r="B40" i="7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H40" i="7"/>
  <c r="H41" i="7" s="1"/>
  <c r="H42" i="7" s="1"/>
  <c r="H43" i="7" s="1"/>
  <c r="H44" i="7" s="1"/>
  <c r="H45" i="7" s="1"/>
  <c r="H46" i="7" s="1"/>
  <c r="H47" i="7" s="1"/>
  <c r="H48" i="7" s="1"/>
  <c r="H49" i="7" s="1"/>
  <c r="H50" i="7" s="1"/>
  <c r="H51" i="7" s="1"/>
  <c r="H52" i="7" s="1"/>
  <c r="H53" i="7" s="1"/>
  <c r="H54" i="7" s="1"/>
  <c r="H55" i="7" s="1"/>
  <c r="H56" i="7" s="1"/>
  <c r="H57" i="7" s="1"/>
  <c r="H58" i="7" s="1"/>
  <c r="H59" i="7" s="1"/>
  <c r="H60" i="7" s="1"/>
  <c r="H61" i="7" s="1"/>
  <c r="H62" i="7" s="1"/>
  <c r="H63" i="7" s="1"/>
  <c r="H64" i="7" s="1"/>
  <c r="H65" i="7" s="1"/>
  <c r="H66" i="7" s="1"/>
  <c r="H67" i="7" s="1"/>
  <c r="H68" i="7" s="1"/>
  <c r="H69" i="7" s="1"/>
  <c r="H70" i="7" s="1"/>
  <c r="N40" i="7"/>
  <c r="N41" i="7" s="1"/>
  <c r="N42" i="7" s="1"/>
  <c r="N43" i="7" s="1"/>
  <c r="N44" i="7" s="1"/>
  <c r="N45" i="7" s="1"/>
  <c r="N46" i="7" s="1"/>
  <c r="N47" i="7" s="1"/>
  <c r="N48" i="7" s="1"/>
  <c r="N49" i="7" s="1"/>
  <c r="N50" i="7" s="1"/>
  <c r="N51" i="7" s="1"/>
  <c r="N52" i="7" s="1"/>
  <c r="N53" i="7" s="1"/>
  <c r="N54" i="7" s="1"/>
  <c r="N55" i="7" s="1"/>
  <c r="N56" i="7" s="1"/>
  <c r="N57" i="7" s="1"/>
  <c r="N58" i="7" s="1"/>
  <c r="N59" i="7" s="1"/>
  <c r="N60" i="7" s="1"/>
  <c r="N61" i="7" s="1"/>
  <c r="N62" i="7" s="1"/>
  <c r="N63" i="7" s="1"/>
  <c r="N64" i="7" s="1"/>
  <c r="N65" i="7" s="1"/>
  <c r="N66" i="7" s="1"/>
  <c r="N67" i="7" s="1"/>
  <c r="N68" i="7" s="1"/>
  <c r="N69" i="7" s="1"/>
  <c r="N70" i="7" s="1"/>
  <c r="M8" i="5"/>
  <c r="AA8" i="5"/>
  <c r="AH8" i="5"/>
  <c r="AG12" i="5"/>
  <c r="AO8" i="5"/>
  <c r="BC8" i="5"/>
  <c r="BG12" i="5"/>
  <c r="BQ8" i="5"/>
  <c r="M9" i="5"/>
  <c r="AA9" i="5"/>
  <c r="AE12" i="5"/>
  <c r="AO9" i="5"/>
  <c r="BC9" i="5"/>
  <c r="BJ9" i="5"/>
  <c r="BQ9" i="5"/>
  <c r="M10" i="5"/>
  <c r="AA10" i="5"/>
  <c r="AH10" i="5"/>
  <c r="AO10" i="5"/>
  <c r="BC10" i="5"/>
  <c r="BJ10" i="5"/>
  <c r="BQ10" i="5"/>
  <c r="M11" i="5"/>
  <c r="AA11" i="5"/>
  <c r="AH11" i="5"/>
  <c r="AO11" i="5"/>
  <c r="BC11" i="5"/>
  <c r="BJ11" i="5"/>
  <c r="BI12" i="5"/>
  <c r="BQ11" i="5"/>
  <c r="AT11" i="5"/>
  <c r="R11" i="5" s="1"/>
  <c r="D11" i="5" s="1"/>
  <c r="S16" i="12" s="1"/>
  <c r="AU11" i="5"/>
  <c r="S11" i="5" s="1"/>
  <c r="E11" i="5" s="1"/>
  <c r="T16" i="12" s="1"/>
  <c r="I12" i="5"/>
  <c r="J12" i="5"/>
  <c r="K12" i="5"/>
  <c r="L12" i="5"/>
  <c r="W12" i="5"/>
  <c r="X12" i="5"/>
  <c r="Y12" i="5"/>
  <c r="Z12" i="5"/>
  <c r="AF12" i="5"/>
  <c r="AK12" i="5"/>
  <c r="AL12" i="5"/>
  <c r="AM12" i="5"/>
  <c r="AN12" i="5"/>
  <c r="AY12" i="5"/>
  <c r="AZ12" i="5"/>
  <c r="BA12" i="5"/>
  <c r="BB12" i="5"/>
  <c r="BF12" i="5"/>
  <c r="BM12" i="5"/>
  <c r="BN12" i="5"/>
  <c r="BO12" i="5"/>
  <c r="BP12" i="5"/>
  <c r="M14" i="5"/>
  <c r="AA14" i="5"/>
  <c r="AG18" i="5"/>
  <c r="AO14" i="5"/>
  <c r="BC14" i="5"/>
  <c r="BJ14" i="5"/>
  <c r="BQ14" i="5"/>
  <c r="M15" i="5"/>
  <c r="AA15" i="5"/>
  <c r="AH15" i="5"/>
  <c r="AF18" i="5"/>
  <c r="AO15" i="5"/>
  <c r="BC15" i="5"/>
  <c r="BJ15" i="5"/>
  <c r="BQ15" i="5"/>
  <c r="AU15" i="5"/>
  <c r="S15" i="5" s="1"/>
  <c r="E15" i="5" s="1"/>
  <c r="T16" i="14" s="1"/>
  <c r="M16" i="5"/>
  <c r="AA16" i="5"/>
  <c r="AH16" i="5"/>
  <c r="AO16" i="5"/>
  <c r="BC16" i="5"/>
  <c r="BQ16" i="5"/>
  <c r="M17" i="5"/>
  <c r="AA17" i="5"/>
  <c r="AH17" i="5"/>
  <c r="AO17" i="5"/>
  <c r="BC17" i="5"/>
  <c r="BQ17" i="5"/>
  <c r="AS17" i="5"/>
  <c r="Q17" i="5" s="1"/>
  <c r="C17" i="5" s="1"/>
  <c r="R16" i="16" s="1"/>
  <c r="AU17" i="5"/>
  <c r="S17" i="5" s="1"/>
  <c r="E17" i="5" s="1"/>
  <c r="T16" i="16" s="1"/>
  <c r="AT17" i="5"/>
  <c r="R17" i="5" s="1"/>
  <c r="D17" i="5" s="1"/>
  <c r="S16" i="16" s="1"/>
  <c r="I18" i="5"/>
  <c r="J18" i="5"/>
  <c r="K18" i="5"/>
  <c r="L18" i="5"/>
  <c r="W18" i="5"/>
  <c r="X18" i="5"/>
  <c r="Y18" i="5"/>
  <c r="Z18" i="5"/>
  <c r="AK18" i="5"/>
  <c r="AL18" i="5"/>
  <c r="AM18" i="5"/>
  <c r="AN18" i="5"/>
  <c r="AY18" i="5"/>
  <c r="AZ18" i="5"/>
  <c r="BA18" i="5"/>
  <c r="BB18" i="5"/>
  <c r="BH18" i="5"/>
  <c r="BI18" i="5"/>
  <c r="BM18" i="5"/>
  <c r="BN18" i="5"/>
  <c r="BO18" i="5"/>
  <c r="BP18" i="5"/>
  <c r="M20" i="5"/>
  <c r="AA20" i="5"/>
  <c r="AH20" i="5"/>
  <c r="AO20" i="5"/>
  <c r="BC20" i="5"/>
  <c r="BJ20" i="5"/>
  <c r="BQ20" i="5"/>
  <c r="M21" i="5"/>
  <c r="AA21" i="5"/>
  <c r="AF27" i="5"/>
  <c r="AH21" i="5"/>
  <c r="AO21" i="5"/>
  <c r="BC21" i="5"/>
  <c r="BQ21" i="5"/>
  <c r="AS21" i="5"/>
  <c r="Q21" i="5" s="1"/>
  <c r="C21" i="5" s="1"/>
  <c r="R16" i="18" s="1"/>
  <c r="M22" i="5"/>
  <c r="AA22" i="5"/>
  <c r="AG27" i="5"/>
  <c r="AO22" i="5"/>
  <c r="BC22" i="5"/>
  <c r="BJ22" i="5"/>
  <c r="BQ22" i="5"/>
  <c r="M23" i="5"/>
  <c r="AA23" i="5"/>
  <c r="AH23" i="5"/>
  <c r="AO23" i="5"/>
  <c r="BC23" i="5"/>
  <c r="BJ23" i="5"/>
  <c r="BI27" i="5"/>
  <c r="BQ23" i="5"/>
  <c r="M24" i="5"/>
  <c r="AA24" i="5"/>
  <c r="AH24" i="5"/>
  <c r="AO24" i="5"/>
  <c r="BC24" i="5"/>
  <c r="BJ24" i="5"/>
  <c r="BQ24" i="5"/>
  <c r="AS24" i="5"/>
  <c r="Q24" i="5" s="1"/>
  <c r="C24" i="5" s="1"/>
  <c r="AT24" i="5"/>
  <c r="R24" i="5" s="1"/>
  <c r="D24" i="5" s="1"/>
  <c r="AU24" i="5"/>
  <c r="S24" i="5" s="1"/>
  <c r="E24" i="5" s="1"/>
  <c r="M25" i="5"/>
  <c r="AA25" i="5"/>
  <c r="AH25" i="5"/>
  <c r="AO25" i="5"/>
  <c r="BC25" i="5"/>
  <c r="BJ25" i="5"/>
  <c r="BQ25" i="5"/>
  <c r="AS25" i="5"/>
  <c r="Q25" i="5" s="1"/>
  <c r="C25" i="5" s="1"/>
  <c r="AT25" i="5"/>
  <c r="R25" i="5" s="1"/>
  <c r="D25" i="5" s="1"/>
  <c r="AU25" i="5"/>
  <c r="S25" i="5" s="1"/>
  <c r="E25" i="5" s="1"/>
  <c r="M26" i="5"/>
  <c r="AA26" i="5"/>
  <c r="AO26" i="5"/>
  <c r="BC26" i="5"/>
  <c r="BJ26" i="5"/>
  <c r="BQ26" i="5"/>
  <c r="I27" i="5"/>
  <c r="J27" i="5"/>
  <c r="K27" i="5"/>
  <c r="L27" i="5"/>
  <c r="W27" i="5"/>
  <c r="X27" i="5"/>
  <c r="Y27" i="5"/>
  <c r="Z27" i="5"/>
  <c r="AD27" i="5"/>
  <c r="AK27" i="5"/>
  <c r="AL27" i="5"/>
  <c r="AM27" i="5"/>
  <c r="AN27" i="5"/>
  <c r="AY27" i="5"/>
  <c r="AZ27" i="5"/>
  <c r="BA27" i="5"/>
  <c r="BB27" i="5"/>
  <c r="BG27" i="5"/>
  <c r="BM27" i="5"/>
  <c r="BN27" i="5"/>
  <c r="BO27" i="5"/>
  <c r="BP27" i="5"/>
  <c r="M29" i="5"/>
  <c r="AA29" i="5"/>
  <c r="AH29" i="5"/>
  <c r="AO29" i="5"/>
  <c r="AR29" i="5"/>
  <c r="AS29" i="5"/>
  <c r="Q29" i="5" s="1"/>
  <c r="AT29" i="5"/>
  <c r="R29" i="5" s="1"/>
  <c r="AU29" i="5"/>
  <c r="S29" i="5" s="1"/>
  <c r="M30" i="5"/>
  <c r="AA30" i="5"/>
  <c r="AH30" i="5"/>
  <c r="AO30" i="5"/>
  <c r="AR30" i="5"/>
  <c r="P30" i="5" s="1"/>
  <c r="AS30" i="5"/>
  <c r="Q30" i="5" s="1"/>
  <c r="C30" i="5" s="1"/>
  <c r="R16" i="21" s="1"/>
  <c r="AT30" i="5"/>
  <c r="R30" i="5" s="1"/>
  <c r="D30" i="5" s="1"/>
  <c r="S16" i="21" s="1"/>
  <c r="AU30" i="5"/>
  <c r="S30" i="5" s="1"/>
  <c r="E30" i="5" s="1"/>
  <c r="T16" i="21" s="1"/>
  <c r="M31" i="5"/>
  <c r="AA31" i="5"/>
  <c r="AH31" i="5"/>
  <c r="AO31" i="5"/>
  <c r="AR31" i="5"/>
  <c r="AS31" i="5"/>
  <c r="Q31" i="5" s="1"/>
  <c r="C31" i="5" s="1"/>
  <c r="R16" i="22" s="1"/>
  <c r="AT31" i="5"/>
  <c r="R31" i="5" s="1"/>
  <c r="D31" i="5" s="1"/>
  <c r="S16" i="22" s="1"/>
  <c r="AU31" i="5"/>
  <c r="S31" i="5" s="1"/>
  <c r="E31" i="5" s="1"/>
  <c r="T16" i="22" s="1"/>
  <c r="M32" i="5"/>
  <c r="AA32" i="5"/>
  <c r="AH32" i="5"/>
  <c r="AO32" i="5"/>
  <c r="AR32" i="5"/>
  <c r="P32" i="5" s="1"/>
  <c r="AS32" i="5"/>
  <c r="Q32" i="5" s="1"/>
  <c r="C32" i="5" s="1"/>
  <c r="R16" i="23" s="1"/>
  <c r="AT32" i="5"/>
  <c r="R32" i="5" s="1"/>
  <c r="D32" i="5" s="1"/>
  <c r="S16" i="23" s="1"/>
  <c r="AU32" i="5"/>
  <c r="S32" i="5" s="1"/>
  <c r="E32" i="5" s="1"/>
  <c r="T16" i="23" s="1"/>
  <c r="I33" i="5"/>
  <c r="J33" i="5"/>
  <c r="K33" i="5"/>
  <c r="L33" i="5"/>
  <c r="W33" i="5"/>
  <c r="X33" i="5"/>
  <c r="Y33" i="5"/>
  <c r="Z33" i="5"/>
  <c r="AD33" i="5"/>
  <c r="AE33" i="5"/>
  <c r="AF33" i="5"/>
  <c r="AG33" i="5"/>
  <c r="AK33" i="5"/>
  <c r="AL33" i="5"/>
  <c r="AM33" i="5"/>
  <c r="AN33" i="5"/>
  <c r="M36" i="5"/>
  <c r="AA36" i="5"/>
  <c r="AO36" i="5"/>
  <c r="BC36" i="5"/>
  <c r="BJ36" i="5"/>
  <c r="BQ36" i="5"/>
  <c r="M37" i="5"/>
  <c r="AA37" i="5"/>
  <c r="AH37" i="5"/>
  <c r="AO37" i="5"/>
  <c r="BC37" i="5"/>
  <c r="BJ37" i="5"/>
  <c r="BH68" i="5"/>
  <c r="BQ37" i="5"/>
  <c r="AU37" i="5"/>
  <c r="S37" i="5" s="1"/>
  <c r="E37" i="5" s="1"/>
  <c r="T16" i="25" s="1"/>
  <c r="AT37" i="5"/>
  <c r="R37" i="5" s="1"/>
  <c r="D37" i="5" s="1"/>
  <c r="S16" i="25" s="1"/>
  <c r="M38" i="5"/>
  <c r="AA38" i="5"/>
  <c r="AO38" i="5"/>
  <c r="BC38" i="5"/>
  <c r="BJ38" i="5"/>
  <c r="BQ38" i="5"/>
  <c r="AT38" i="5"/>
  <c r="R38" i="5" s="1"/>
  <c r="D38" i="5" s="1"/>
  <c r="S16" i="26" s="1"/>
  <c r="AS38" i="5"/>
  <c r="Q38" i="5" s="1"/>
  <c r="C38" i="5" s="1"/>
  <c r="R16" i="26" s="1"/>
  <c r="M39" i="5"/>
  <c r="AA39" i="5"/>
  <c r="AO39" i="5"/>
  <c r="BC39" i="5"/>
  <c r="BJ39" i="5"/>
  <c r="BQ39" i="5"/>
  <c r="M40" i="5"/>
  <c r="AA40" i="5"/>
  <c r="AH40" i="5"/>
  <c r="AO40" i="5"/>
  <c r="BC40" i="5"/>
  <c r="BJ40" i="5"/>
  <c r="BG68" i="5"/>
  <c r="BQ40" i="5"/>
  <c r="AS40" i="5"/>
  <c r="Q40" i="5" s="1"/>
  <c r="C40" i="5" s="1"/>
  <c r="R16" i="28" s="1"/>
  <c r="AT40" i="5"/>
  <c r="R40" i="5" s="1"/>
  <c r="D40" i="5" s="1"/>
  <c r="S16" i="28" s="1"/>
  <c r="M41" i="5"/>
  <c r="AA41" i="5"/>
  <c r="AO41" i="5"/>
  <c r="BC41" i="5"/>
  <c r="BJ41" i="5"/>
  <c r="BQ41" i="5"/>
  <c r="AS41" i="5"/>
  <c r="Q41" i="5" s="1"/>
  <c r="C41" i="5" s="1"/>
  <c r="R16" i="29" s="1"/>
  <c r="AT41" i="5"/>
  <c r="R41" i="5" s="1"/>
  <c r="D41" i="5" s="1"/>
  <c r="S16" i="29" s="1"/>
  <c r="AU41" i="5"/>
  <c r="S41" i="5" s="1"/>
  <c r="E41" i="5" s="1"/>
  <c r="T16" i="29" s="1"/>
  <c r="M42" i="5"/>
  <c r="AA42" i="5"/>
  <c r="AH42" i="5"/>
  <c r="AO42" i="5"/>
  <c r="BC42" i="5"/>
  <c r="BQ42" i="5"/>
  <c r="AT42" i="5"/>
  <c r="R42" i="5" s="1"/>
  <c r="D42" i="5" s="1"/>
  <c r="S16" i="30" s="1"/>
  <c r="AS42" i="5"/>
  <c r="Q42" i="5" s="1"/>
  <c r="C42" i="5" s="1"/>
  <c r="R16" i="30" s="1"/>
  <c r="M43" i="5"/>
  <c r="AA43" i="5"/>
  <c r="AH43" i="5"/>
  <c r="AO43" i="5"/>
  <c r="BC43" i="5"/>
  <c r="BJ43" i="5"/>
  <c r="BQ43" i="5"/>
  <c r="AT43" i="5"/>
  <c r="R43" i="5" s="1"/>
  <c r="D43" i="5" s="1"/>
  <c r="S16" i="31" s="1"/>
  <c r="AU43" i="5"/>
  <c r="S43" i="5" s="1"/>
  <c r="E43" i="5" s="1"/>
  <c r="T16" i="31" s="1"/>
  <c r="M44" i="5"/>
  <c r="AA44" i="5"/>
  <c r="AH44" i="5"/>
  <c r="AO44" i="5"/>
  <c r="BC44" i="5"/>
  <c r="BJ44" i="5"/>
  <c r="BQ44" i="5"/>
  <c r="AS44" i="5"/>
  <c r="Q44" i="5" s="1"/>
  <c r="C44" i="5" s="1"/>
  <c r="R16" i="32" s="1"/>
  <c r="AU44" i="5"/>
  <c r="S44" i="5" s="1"/>
  <c r="E44" i="5" s="1"/>
  <c r="T16" i="32" s="1"/>
  <c r="M45" i="5"/>
  <c r="AA45" i="5"/>
  <c r="AH45" i="5"/>
  <c r="AO45" i="5"/>
  <c r="BC45" i="5"/>
  <c r="BJ45" i="5"/>
  <c r="BQ45" i="5"/>
  <c r="AT45" i="5"/>
  <c r="R45" i="5" s="1"/>
  <c r="D45" i="5" s="1"/>
  <c r="S16" i="33" s="1"/>
  <c r="AU45" i="5"/>
  <c r="S45" i="5" s="1"/>
  <c r="E45" i="5" s="1"/>
  <c r="T16" i="33" s="1"/>
  <c r="M46" i="5"/>
  <c r="AA46" i="5"/>
  <c r="AO46" i="5"/>
  <c r="BC46" i="5"/>
  <c r="BJ46" i="5"/>
  <c r="BQ46" i="5"/>
  <c r="AS46" i="5"/>
  <c r="Q46" i="5" s="1"/>
  <c r="C46" i="5" s="1"/>
  <c r="R16" i="34" s="1"/>
  <c r="AT46" i="5"/>
  <c r="R46" i="5" s="1"/>
  <c r="D46" i="5" s="1"/>
  <c r="S16" i="34" s="1"/>
  <c r="AU46" i="5"/>
  <c r="S46" i="5" s="1"/>
  <c r="E46" i="5" s="1"/>
  <c r="T16" i="34" s="1"/>
  <c r="M47" i="5"/>
  <c r="AA47" i="5"/>
  <c r="AH47" i="5"/>
  <c r="AO47" i="5"/>
  <c r="BC47" i="5"/>
  <c r="BJ47" i="5"/>
  <c r="BQ47" i="5"/>
  <c r="AS47" i="5"/>
  <c r="Q47" i="5" s="1"/>
  <c r="C47" i="5" s="1"/>
  <c r="R16" i="35" s="1"/>
  <c r="M48" i="5"/>
  <c r="AA48" i="5"/>
  <c r="AH48" i="5"/>
  <c r="AO48" i="5"/>
  <c r="AR48" i="5"/>
  <c r="P48" i="5" s="1"/>
  <c r="AS48" i="5"/>
  <c r="AT48" i="5"/>
  <c r="R48" i="5" s="1"/>
  <c r="D48" i="5" s="1"/>
  <c r="S16" i="36" s="1"/>
  <c r="AU48" i="5"/>
  <c r="S48" i="5" s="1"/>
  <c r="E48" i="5" s="1"/>
  <c r="T16" i="36" s="1"/>
  <c r="M49" i="5"/>
  <c r="AA49" i="5"/>
  <c r="AH49" i="5"/>
  <c r="AO49" i="5"/>
  <c r="AR49" i="5"/>
  <c r="P49" i="5" s="1"/>
  <c r="AS49" i="5"/>
  <c r="Q49" i="5" s="1"/>
  <c r="C49" i="5" s="1"/>
  <c r="R16" i="37" s="1"/>
  <c r="AT49" i="5"/>
  <c r="R49" i="5" s="1"/>
  <c r="D49" i="5" s="1"/>
  <c r="S16" i="37" s="1"/>
  <c r="AU49" i="5"/>
  <c r="S49" i="5" s="1"/>
  <c r="E49" i="5" s="1"/>
  <c r="T16" i="37" s="1"/>
  <c r="M50" i="5"/>
  <c r="AA50" i="5"/>
  <c r="AH50" i="5"/>
  <c r="AO50" i="5"/>
  <c r="AR50" i="5"/>
  <c r="P50" i="5" s="1"/>
  <c r="AS50" i="5"/>
  <c r="AT50" i="5"/>
  <c r="R50" i="5" s="1"/>
  <c r="D50" i="5" s="1"/>
  <c r="S16" i="38" s="1"/>
  <c r="AU50" i="5"/>
  <c r="S50" i="5" s="1"/>
  <c r="E50" i="5" s="1"/>
  <c r="T16" i="38" s="1"/>
  <c r="M51" i="5"/>
  <c r="AA51" i="5"/>
  <c r="AH51" i="5"/>
  <c r="AO51" i="5"/>
  <c r="AR51" i="5"/>
  <c r="P51" i="5" s="1"/>
  <c r="AS51" i="5"/>
  <c r="Q51" i="5" s="1"/>
  <c r="C51" i="5" s="1"/>
  <c r="R16" i="39" s="1"/>
  <c r="AT51" i="5"/>
  <c r="R51" i="5" s="1"/>
  <c r="D51" i="5" s="1"/>
  <c r="S16" i="39" s="1"/>
  <c r="AU51" i="5"/>
  <c r="S51" i="5" s="1"/>
  <c r="E51" i="5" s="1"/>
  <c r="T16" i="39" s="1"/>
  <c r="M52" i="5"/>
  <c r="AA52" i="5"/>
  <c r="AH52" i="5"/>
  <c r="AO52" i="5"/>
  <c r="AR52" i="5"/>
  <c r="P52" i="5" s="1"/>
  <c r="AS52" i="5"/>
  <c r="AT52" i="5"/>
  <c r="R52" i="5" s="1"/>
  <c r="D52" i="5" s="1"/>
  <c r="S16" i="40" s="1"/>
  <c r="AU52" i="5"/>
  <c r="S52" i="5" s="1"/>
  <c r="E52" i="5" s="1"/>
  <c r="T16" i="40" s="1"/>
  <c r="M53" i="5"/>
  <c r="AA53" i="5"/>
  <c r="AH53" i="5"/>
  <c r="AO53" i="5"/>
  <c r="AR53" i="5"/>
  <c r="P53" i="5" s="1"/>
  <c r="AS53" i="5"/>
  <c r="Q53" i="5" s="1"/>
  <c r="C53" i="5" s="1"/>
  <c r="R16" i="41" s="1"/>
  <c r="AT53" i="5"/>
  <c r="R53" i="5" s="1"/>
  <c r="D53" i="5" s="1"/>
  <c r="S16" i="41" s="1"/>
  <c r="AU53" i="5"/>
  <c r="S53" i="5" s="1"/>
  <c r="E53" i="5" s="1"/>
  <c r="T16" i="41" s="1"/>
  <c r="M54" i="5"/>
  <c r="AA54" i="5"/>
  <c r="AH54" i="5"/>
  <c r="AO54" i="5"/>
  <c r="AR54" i="5"/>
  <c r="P54" i="5" s="1"/>
  <c r="AS54" i="5"/>
  <c r="AT54" i="5"/>
  <c r="R54" i="5" s="1"/>
  <c r="D54" i="5" s="1"/>
  <c r="S16" i="42" s="1"/>
  <c r="AU54" i="5"/>
  <c r="S54" i="5" s="1"/>
  <c r="E54" i="5" s="1"/>
  <c r="T16" i="42" s="1"/>
  <c r="M55" i="5"/>
  <c r="AA55" i="5"/>
  <c r="AH55" i="5"/>
  <c r="AO55" i="5"/>
  <c r="AR55" i="5"/>
  <c r="P55" i="5" s="1"/>
  <c r="AS55" i="5"/>
  <c r="Q55" i="5" s="1"/>
  <c r="C55" i="5" s="1"/>
  <c r="R16" i="43" s="1"/>
  <c r="AT55" i="5"/>
  <c r="R55" i="5" s="1"/>
  <c r="D55" i="5" s="1"/>
  <c r="S16" i="43" s="1"/>
  <c r="AU55" i="5"/>
  <c r="S55" i="5" s="1"/>
  <c r="E55" i="5" s="1"/>
  <c r="T16" i="43" s="1"/>
  <c r="M56" i="5"/>
  <c r="AA56" i="5"/>
  <c r="AH56" i="5"/>
  <c r="AO56" i="5"/>
  <c r="AR56" i="5"/>
  <c r="P56" i="5" s="1"/>
  <c r="B56" i="5" s="1"/>
  <c r="AS56" i="5"/>
  <c r="AT56" i="5"/>
  <c r="R56" i="5" s="1"/>
  <c r="D56" i="5" s="1"/>
  <c r="S16" i="44" s="1"/>
  <c r="AU56" i="5"/>
  <c r="S56" i="5" s="1"/>
  <c r="E56" i="5" s="1"/>
  <c r="T16" i="44" s="1"/>
  <c r="M57" i="5"/>
  <c r="AA57" i="5"/>
  <c r="AH57" i="5"/>
  <c r="AO57" i="5"/>
  <c r="AR57" i="5"/>
  <c r="P57" i="5" s="1"/>
  <c r="AS57" i="5"/>
  <c r="Q57" i="5" s="1"/>
  <c r="C57" i="5" s="1"/>
  <c r="R16" i="45" s="1"/>
  <c r="AT57" i="5"/>
  <c r="R57" i="5" s="1"/>
  <c r="D57" i="5" s="1"/>
  <c r="S16" i="45" s="1"/>
  <c r="AU57" i="5"/>
  <c r="S57" i="5" s="1"/>
  <c r="E57" i="5" s="1"/>
  <c r="T16" i="45" s="1"/>
  <c r="M58" i="5"/>
  <c r="AA58" i="5"/>
  <c r="AH58" i="5"/>
  <c r="AO58" i="5"/>
  <c r="AR58" i="5"/>
  <c r="P58" i="5" s="1"/>
  <c r="AS58" i="5"/>
  <c r="Q58" i="5" s="1"/>
  <c r="C58" i="5" s="1"/>
  <c r="R16" i="46" s="1"/>
  <c r="AT58" i="5"/>
  <c r="R58" i="5" s="1"/>
  <c r="D58" i="5" s="1"/>
  <c r="S16" i="46" s="1"/>
  <c r="AU58" i="5"/>
  <c r="S58" i="5" s="1"/>
  <c r="E58" i="5" s="1"/>
  <c r="T16" i="46" s="1"/>
  <c r="M59" i="5"/>
  <c r="AA59" i="5"/>
  <c r="AH59" i="5"/>
  <c r="AO59" i="5"/>
  <c r="AR59" i="5"/>
  <c r="P59" i="5" s="1"/>
  <c r="AS59" i="5"/>
  <c r="Q59" i="5" s="1"/>
  <c r="C59" i="5" s="1"/>
  <c r="R16" i="47" s="1"/>
  <c r="AT59" i="5"/>
  <c r="R59" i="5" s="1"/>
  <c r="D59" i="5" s="1"/>
  <c r="S16" i="47" s="1"/>
  <c r="AU59" i="5"/>
  <c r="S59" i="5" s="1"/>
  <c r="E59" i="5" s="1"/>
  <c r="T16" i="47" s="1"/>
  <c r="M60" i="5"/>
  <c r="AA60" i="5"/>
  <c r="AH60" i="5"/>
  <c r="AO60" i="5"/>
  <c r="AR60" i="5"/>
  <c r="P60" i="5" s="1"/>
  <c r="AS60" i="5"/>
  <c r="AT60" i="5"/>
  <c r="R60" i="5" s="1"/>
  <c r="D60" i="5" s="1"/>
  <c r="S16" i="48" s="1"/>
  <c r="AU60" i="5"/>
  <c r="S60" i="5" s="1"/>
  <c r="E60" i="5" s="1"/>
  <c r="T16" i="48" s="1"/>
  <c r="M61" i="5"/>
  <c r="AA61" i="5"/>
  <c r="AH61" i="5"/>
  <c r="AO61" i="5"/>
  <c r="AR61" i="5"/>
  <c r="P61" i="5" s="1"/>
  <c r="AS61" i="5"/>
  <c r="Q61" i="5" s="1"/>
  <c r="C61" i="5" s="1"/>
  <c r="R16" i="49" s="1"/>
  <c r="AT61" i="5"/>
  <c r="R61" i="5" s="1"/>
  <c r="D61" i="5" s="1"/>
  <c r="S16" i="49" s="1"/>
  <c r="AU61" i="5"/>
  <c r="S61" i="5" s="1"/>
  <c r="E61" i="5" s="1"/>
  <c r="T16" i="49" s="1"/>
  <c r="M62" i="5"/>
  <c r="AA62" i="5"/>
  <c r="AH62" i="5"/>
  <c r="AO62" i="5"/>
  <c r="AR62" i="5"/>
  <c r="P62" i="5" s="1"/>
  <c r="AS62" i="5"/>
  <c r="AT62" i="5"/>
  <c r="R62" i="5" s="1"/>
  <c r="D62" i="5" s="1"/>
  <c r="S16" i="50" s="1"/>
  <c r="AU62" i="5"/>
  <c r="S62" i="5" s="1"/>
  <c r="E62" i="5" s="1"/>
  <c r="T16" i="50" s="1"/>
  <c r="M63" i="5"/>
  <c r="AA63" i="5"/>
  <c r="AH63" i="5"/>
  <c r="AO63" i="5"/>
  <c r="AR63" i="5"/>
  <c r="P63" i="5" s="1"/>
  <c r="AS63" i="5"/>
  <c r="Q63" i="5" s="1"/>
  <c r="C63" i="5" s="1"/>
  <c r="R16" i="51" s="1"/>
  <c r="AT63" i="5"/>
  <c r="R63" i="5" s="1"/>
  <c r="D63" i="5" s="1"/>
  <c r="S16" i="51" s="1"/>
  <c r="AU63" i="5"/>
  <c r="S63" i="5" s="1"/>
  <c r="E63" i="5" s="1"/>
  <c r="T16" i="51" s="1"/>
  <c r="M64" i="5"/>
  <c r="AA64" i="5"/>
  <c r="AH64" i="5"/>
  <c r="AO64" i="5"/>
  <c r="AR64" i="5"/>
  <c r="P64" i="5" s="1"/>
  <c r="AS64" i="5"/>
  <c r="AT64" i="5"/>
  <c r="R64" i="5" s="1"/>
  <c r="D64" i="5" s="1"/>
  <c r="S16" i="52" s="1"/>
  <c r="AU64" i="5"/>
  <c r="S64" i="5" s="1"/>
  <c r="E64" i="5" s="1"/>
  <c r="T16" i="52" s="1"/>
  <c r="M65" i="5"/>
  <c r="AA65" i="5"/>
  <c r="AH65" i="5"/>
  <c r="AO65" i="5"/>
  <c r="AR65" i="5"/>
  <c r="P65" i="5" s="1"/>
  <c r="AS65" i="5"/>
  <c r="Q65" i="5" s="1"/>
  <c r="C65" i="5" s="1"/>
  <c r="R16" i="53" s="1"/>
  <c r="AT65" i="5"/>
  <c r="R65" i="5" s="1"/>
  <c r="D65" i="5" s="1"/>
  <c r="S16" i="53" s="1"/>
  <c r="AU65" i="5"/>
  <c r="S65" i="5" s="1"/>
  <c r="E65" i="5" s="1"/>
  <c r="T16" i="53" s="1"/>
  <c r="M66" i="5"/>
  <c r="AA66" i="5"/>
  <c r="AH66" i="5"/>
  <c r="AO66" i="5"/>
  <c r="AR66" i="5"/>
  <c r="P66" i="5" s="1"/>
  <c r="B66" i="5" s="1"/>
  <c r="AS66" i="5"/>
  <c r="Q66" i="5" s="1"/>
  <c r="C66" i="5" s="1"/>
  <c r="R16" i="54" s="1"/>
  <c r="AT66" i="5"/>
  <c r="R66" i="5" s="1"/>
  <c r="D66" i="5" s="1"/>
  <c r="S16" i="54" s="1"/>
  <c r="AU66" i="5"/>
  <c r="S66" i="5" s="1"/>
  <c r="E66" i="5" s="1"/>
  <c r="T16" i="54" s="1"/>
  <c r="M67" i="5"/>
  <c r="AA67" i="5"/>
  <c r="AH67" i="5"/>
  <c r="AO67" i="5"/>
  <c r="AR67" i="5"/>
  <c r="P67" i="5" s="1"/>
  <c r="AS67" i="5"/>
  <c r="Q67" i="5" s="1"/>
  <c r="C67" i="5" s="1"/>
  <c r="R16" i="55" s="1"/>
  <c r="AT67" i="5"/>
  <c r="R67" i="5" s="1"/>
  <c r="D67" i="5" s="1"/>
  <c r="S16" i="55" s="1"/>
  <c r="AU67" i="5"/>
  <c r="S67" i="5" s="1"/>
  <c r="E67" i="5" s="1"/>
  <c r="T16" i="55" s="1"/>
  <c r="I68" i="5"/>
  <c r="J68" i="5"/>
  <c r="K68" i="5"/>
  <c r="L68" i="5"/>
  <c r="W68" i="5"/>
  <c r="X68" i="5"/>
  <c r="Y68" i="5"/>
  <c r="Z68" i="5"/>
  <c r="AK68" i="5"/>
  <c r="AL68" i="5"/>
  <c r="AM68" i="5"/>
  <c r="AN68" i="5"/>
  <c r="AY68" i="5"/>
  <c r="AZ68" i="5"/>
  <c r="BA68" i="5"/>
  <c r="BB68" i="5"/>
  <c r="BF68" i="5"/>
  <c r="BM68" i="5"/>
  <c r="BN68" i="5"/>
  <c r="BO68" i="5"/>
  <c r="BP68" i="5"/>
  <c r="AH72" i="5"/>
  <c r="BJ72" i="5"/>
  <c r="BG84" i="5"/>
  <c r="AG84" i="5"/>
  <c r="BJ74" i="5"/>
  <c r="AH76" i="5"/>
  <c r="BJ76" i="5"/>
  <c r="M78" i="5"/>
  <c r="AA78" i="5"/>
  <c r="AO78" i="5"/>
  <c r="BC78" i="5"/>
  <c r="BQ78" i="5"/>
  <c r="M80" i="5"/>
  <c r="AA80" i="5"/>
  <c r="AH80" i="5"/>
  <c r="AO80" i="5"/>
  <c r="BC80" i="5"/>
  <c r="BJ80" i="5"/>
  <c r="BQ80" i="5"/>
  <c r="M82" i="5"/>
  <c r="AA82" i="5"/>
  <c r="AH82" i="5"/>
  <c r="AO82" i="5"/>
  <c r="BC82" i="5"/>
  <c r="BQ82" i="5"/>
  <c r="AD84" i="5"/>
  <c r="BF84" i="5"/>
  <c r="BH84" i="5"/>
  <c r="P4" i="4"/>
  <c r="I8" i="4"/>
  <c r="J8" i="4"/>
  <c r="Q8" i="4" s="1"/>
  <c r="K8" i="4"/>
  <c r="R8" i="4" s="1"/>
  <c r="D8" i="4" s="1"/>
  <c r="L8" i="4"/>
  <c r="I9" i="4"/>
  <c r="J9" i="4"/>
  <c r="Q9" i="4" s="1"/>
  <c r="K9" i="4"/>
  <c r="R9" i="4" s="1"/>
  <c r="L9" i="4"/>
  <c r="E9" i="4" s="1"/>
  <c r="E13" i="10" s="1"/>
  <c r="P9" i="4"/>
  <c r="I10" i="4"/>
  <c r="J10" i="4"/>
  <c r="K10" i="4"/>
  <c r="R10" i="4" s="1"/>
  <c r="L10" i="4"/>
  <c r="E10" i="4" s="1"/>
  <c r="E13" i="11" s="1"/>
  <c r="Q10" i="4"/>
  <c r="C10" i="4" s="1"/>
  <c r="E11" i="11" s="1"/>
  <c r="I11" i="4"/>
  <c r="P11" i="4" s="1"/>
  <c r="J11" i="4"/>
  <c r="K11" i="4"/>
  <c r="R11" i="4" s="1"/>
  <c r="L11" i="4"/>
  <c r="E11" i="4" s="1"/>
  <c r="E13" i="12" s="1"/>
  <c r="S12" i="4"/>
  <c r="I14" i="4"/>
  <c r="P14" i="4" s="1"/>
  <c r="J14" i="4"/>
  <c r="K14" i="4"/>
  <c r="L14" i="4"/>
  <c r="E14" i="4" s="1"/>
  <c r="I15" i="4"/>
  <c r="J15" i="4"/>
  <c r="Q15" i="4" s="1"/>
  <c r="K15" i="4"/>
  <c r="L15" i="4"/>
  <c r="E15" i="4" s="1"/>
  <c r="E13" i="14" s="1"/>
  <c r="I16" i="4"/>
  <c r="P16" i="4" s="1"/>
  <c r="B16" i="4" s="1"/>
  <c r="J16" i="4"/>
  <c r="K16" i="4"/>
  <c r="R16" i="4" s="1"/>
  <c r="L16" i="4"/>
  <c r="E16" i="4" s="1"/>
  <c r="E13" i="15" s="1"/>
  <c r="I17" i="4"/>
  <c r="P17" i="4" s="1"/>
  <c r="J17" i="4"/>
  <c r="Q17" i="4" s="1"/>
  <c r="C17" i="4" s="1"/>
  <c r="E11" i="16" s="1"/>
  <c r="K17" i="4"/>
  <c r="L17" i="4"/>
  <c r="E17" i="4" s="1"/>
  <c r="E13" i="16" s="1"/>
  <c r="S18" i="4"/>
  <c r="I20" i="4"/>
  <c r="P20" i="4" s="1"/>
  <c r="J20" i="4"/>
  <c r="Q20" i="4" s="1"/>
  <c r="K20" i="4"/>
  <c r="R20" i="4" s="1"/>
  <c r="L20" i="4"/>
  <c r="E21" i="4"/>
  <c r="E13" i="18" s="1"/>
  <c r="I21" i="4"/>
  <c r="P21" i="4" s="1"/>
  <c r="J21" i="4"/>
  <c r="K21" i="4"/>
  <c r="R21" i="4" s="1"/>
  <c r="L21" i="4"/>
  <c r="Q21" i="4"/>
  <c r="C21" i="4" s="1"/>
  <c r="E11" i="18" s="1"/>
  <c r="I22" i="4"/>
  <c r="J22" i="4"/>
  <c r="Q22" i="4" s="1"/>
  <c r="C22" i="4" s="1"/>
  <c r="K22" i="4"/>
  <c r="R22" i="4" s="1"/>
  <c r="D22" i="4" s="1"/>
  <c r="L22" i="4"/>
  <c r="E22" i="4" s="1"/>
  <c r="I23" i="4"/>
  <c r="J23" i="4"/>
  <c r="K23" i="4"/>
  <c r="R23" i="4" s="1"/>
  <c r="D23" i="4" s="1"/>
  <c r="L23" i="4"/>
  <c r="E23" i="4" s="1"/>
  <c r="P23" i="4"/>
  <c r="I24" i="4"/>
  <c r="P24" i="4" s="1"/>
  <c r="B24" i="4" s="1"/>
  <c r="J24" i="4"/>
  <c r="Q24" i="4" s="1"/>
  <c r="K24" i="4"/>
  <c r="L24" i="4"/>
  <c r="E24" i="4" s="1"/>
  <c r="I25" i="4"/>
  <c r="J25" i="4"/>
  <c r="Q25" i="4" s="1"/>
  <c r="K25" i="4"/>
  <c r="R25" i="4" s="1"/>
  <c r="L25" i="4"/>
  <c r="E25" i="4" s="1"/>
  <c r="B26" i="4"/>
  <c r="I26" i="4"/>
  <c r="J26" i="4"/>
  <c r="K26" i="4"/>
  <c r="R26" i="4" s="1"/>
  <c r="L26" i="4"/>
  <c r="E26" i="4" s="1"/>
  <c r="E13" i="19" s="1"/>
  <c r="P26" i="4"/>
  <c r="S27" i="4"/>
  <c r="I29" i="4"/>
  <c r="P29" i="4" s="1"/>
  <c r="J29" i="4"/>
  <c r="Q29" i="4" s="1"/>
  <c r="K29" i="4"/>
  <c r="L29" i="4"/>
  <c r="E29" i="4" s="1"/>
  <c r="E13" i="20" s="1"/>
  <c r="I30" i="4"/>
  <c r="P30" i="4" s="1"/>
  <c r="B30" i="4" s="1"/>
  <c r="J30" i="4"/>
  <c r="Q30" i="4" s="1"/>
  <c r="K30" i="4"/>
  <c r="R30" i="4" s="1"/>
  <c r="D30" i="4" s="1"/>
  <c r="E12" i="21" s="1"/>
  <c r="L30" i="4"/>
  <c r="I31" i="4"/>
  <c r="P31" i="4" s="1"/>
  <c r="J31" i="4"/>
  <c r="K31" i="4"/>
  <c r="R31" i="4" s="1"/>
  <c r="L31" i="4"/>
  <c r="E31" i="4" s="1"/>
  <c r="E13" i="22" s="1"/>
  <c r="Q31" i="4"/>
  <c r="C31" i="4" s="1"/>
  <c r="E11" i="22" s="1"/>
  <c r="I32" i="4"/>
  <c r="J32" i="4"/>
  <c r="Q32" i="4" s="1"/>
  <c r="C32" i="4" s="1"/>
  <c r="E11" i="23" s="1"/>
  <c r="K32" i="4"/>
  <c r="R32" i="4" s="1"/>
  <c r="D32" i="4" s="1"/>
  <c r="E12" i="23" s="1"/>
  <c r="L32" i="4"/>
  <c r="E32" i="4" s="1"/>
  <c r="E13" i="23" s="1"/>
  <c r="S33" i="4"/>
  <c r="I36" i="4"/>
  <c r="P36" i="4" s="1"/>
  <c r="J36" i="4"/>
  <c r="K36" i="4"/>
  <c r="R36" i="4" s="1"/>
  <c r="D36" i="4" s="1"/>
  <c r="L36" i="4"/>
  <c r="E36" i="4" s="1"/>
  <c r="E13" i="24" s="1"/>
  <c r="I37" i="4"/>
  <c r="J37" i="4"/>
  <c r="Q37" i="4" s="1"/>
  <c r="K37" i="4"/>
  <c r="L37" i="4"/>
  <c r="E37" i="4" s="1"/>
  <c r="E13" i="25" s="1"/>
  <c r="P37" i="4"/>
  <c r="B37" i="4" s="1"/>
  <c r="E10" i="25" s="1"/>
  <c r="I38" i="4"/>
  <c r="J38" i="4"/>
  <c r="Q38" i="4" s="1"/>
  <c r="K38" i="4"/>
  <c r="R38" i="4" s="1"/>
  <c r="L38" i="4"/>
  <c r="E38" i="4" s="1"/>
  <c r="E13" i="26" s="1"/>
  <c r="I39" i="4"/>
  <c r="J39" i="4"/>
  <c r="K39" i="4"/>
  <c r="R39" i="4" s="1"/>
  <c r="L39" i="4"/>
  <c r="C40" i="4"/>
  <c r="E11" i="28" s="1"/>
  <c r="I40" i="4"/>
  <c r="P40" i="4" s="1"/>
  <c r="J40" i="4"/>
  <c r="Q40" i="4" s="1"/>
  <c r="K40" i="4"/>
  <c r="L40" i="4"/>
  <c r="E40" i="4" s="1"/>
  <c r="E13" i="28" s="1"/>
  <c r="B41" i="4"/>
  <c r="I41" i="4"/>
  <c r="J41" i="4"/>
  <c r="Q41" i="4" s="1"/>
  <c r="K41" i="4"/>
  <c r="R41" i="4" s="1"/>
  <c r="D41" i="4" s="1"/>
  <c r="E12" i="29" s="1"/>
  <c r="L41" i="4"/>
  <c r="E41" i="4" s="1"/>
  <c r="E13" i="29" s="1"/>
  <c r="P41" i="4"/>
  <c r="I42" i="4"/>
  <c r="J42" i="4"/>
  <c r="Q42" i="4" s="1"/>
  <c r="K42" i="4"/>
  <c r="L42" i="4"/>
  <c r="E42" i="4" s="1"/>
  <c r="E13" i="30" s="1"/>
  <c r="I43" i="4"/>
  <c r="J43" i="4"/>
  <c r="Q43" i="4" s="1"/>
  <c r="K43" i="4"/>
  <c r="R43" i="4" s="1"/>
  <c r="L43" i="4"/>
  <c r="E43" i="4" s="1"/>
  <c r="E13" i="31" s="1"/>
  <c r="I44" i="4"/>
  <c r="J44" i="4"/>
  <c r="K44" i="4"/>
  <c r="L44" i="4"/>
  <c r="E44" i="4" s="1"/>
  <c r="E13" i="32" s="1"/>
  <c r="R44" i="4"/>
  <c r="I45" i="4"/>
  <c r="P45" i="4" s="1"/>
  <c r="J45" i="4"/>
  <c r="Q45" i="4" s="1"/>
  <c r="K45" i="4"/>
  <c r="L45" i="4"/>
  <c r="E45" i="4" s="1"/>
  <c r="E13" i="33" s="1"/>
  <c r="I46" i="4"/>
  <c r="J46" i="4"/>
  <c r="Q46" i="4" s="1"/>
  <c r="K46" i="4"/>
  <c r="L46" i="4"/>
  <c r="E46" i="4" s="1"/>
  <c r="E13" i="34" s="1"/>
  <c r="I47" i="4"/>
  <c r="J47" i="4"/>
  <c r="K47" i="4"/>
  <c r="R47" i="4" s="1"/>
  <c r="D47" i="4" s="1"/>
  <c r="E12" i="35" s="1"/>
  <c r="L47" i="4"/>
  <c r="E47" i="4" s="1"/>
  <c r="E13" i="35" s="1"/>
  <c r="P47" i="4"/>
  <c r="I48" i="4"/>
  <c r="P48" i="4" s="1"/>
  <c r="J48" i="4"/>
  <c r="Q48" i="4" s="1"/>
  <c r="C48" i="4" s="1"/>
  <c r="E11" i="36" s="1"/>
  <c r="K48" i="4"/>
  <c r="L48" i="4"/>
  <c r="E48" i="4" s="1"/>
  <c r="E13" i="36" s="1"/>
  <c r="I49" i="4"/>
  <c r="P49" i="4" s="1"/>
  <c r="B49" i="4" s="1"/>
  <c r="J49" i="4"/>
  <c r="Q49" i="4" s="1"/>
  <c r="K49" i="4"/>
  <c r="R49" i="4" s="1"/>
  <c r="L49" i="4"/>
  <c r="E49" i="4" s="1"/>
  <c r="E13" i="37" s="1"/>
  <c r="I50" i="4"/>
  <c r="P50" i="4" s="1"/>
  <c r="J50" i="4"/>
  <c r="Q50" i="4" s="1"/>
  <c r="K50" i="4"/>
  <c r="R50" i="4" s="1"/>
  <c r="L50" i="4"/>
  <c r="E50" i="4" s="1"/>
  <c r="E13" i="38" s="1"/>
  <c r="I51" i="4"/>
  <c r="J51" i="4"/>
  <c r="Q51" i="4" s="1"/>
  <c r="K51" i="4"/>
  <c r="R51" i="4" s="1"/>
  <c r="D51" i="4" s="1"/>
  <c r="E12" i="39" s="1"/>
  <c r="L51" i="4"/>
  <c r="E51" i="4" s="1"/>
  <c r="E13" i="39" s="1"/>
  <c r="I52" i="4"/>
  <c r="P52" i="4" s="1"/>
  <c r="J52" i="4"/>
  <c r="K52" i="4"/>
  <c r="R52" i="4" s="1"/>
  <c r="L52" i="4"/>
  <c r="E52" i="4" s="1"/>
  <c r="E13" i="40" s="1"/>
  <c r="I53" i="4"/>
  <c r="P53" i="4" s="1"/>
  <c r="B53" i="4" s="1"/>
  <c r="E10" i="41" s="1"/>
  <c r="J53" i="4"/>
  <c r="Q53" i="4" s="1"/>
  <c r="K53" i="4"/>
  <c r="L53" i="4"/>
  <c r="E53" i="4" s="1"/>
  <c r="E13" i="41" s="1"/>
  <c r="I54" i="4"/>
  <c r="J54" i="4"/>
  <c r="Q54" i="4" s="1"/>
  <c r="K54" i="4"/>
  <c r="R54" i="4" s="1"/>
  <c r="L54" i="4"/>
  <c r="E54" i="4" s="1"/>
  <c r="E13" i="42" s="1"/>
  <c r="I55" i="4"/>
  <c r="P55" i="4" s="1"/>
  <c r="J55" i="4"/>
  <c r="K55" i="4"/>
  <c r="R55" i="4" s="1"/>
  <c r="D55" i="4" s="1"/>
  <c r="E12" i="43" s="1"/>
  <c r="L55" i="4"/>
  <c r="E55" i="4" s="1"/>
  <c r="E13" i="43" s="1"/>
  <c r="I56" i="4"/>
  <c r="P56" i="4" s="1"/>
  <c r="J56" i="4"/>
  <c r="Q56" i="4" s="1"/>
  <c r="K56" i="4"/>
  <c r="L56" i="4"/>
  <c r="E56" i="4" s="1"/>
  <c r="E13" i="44" s="1"/>
  <c r="I57" i="4"/>
  <c r="J57" i="4"/>
  <c r="Q57" i="4" s="1"/>
  <c r="K57" i="4"/>
  <c r="R57" i="4" s="1"/>
  <c r="D57" i="4" s="1"/>
  <c r="E12" i="45" s="1"/>
  <c r="L57" i="4"/>
  <c r="E57" i="4" s="1"/>
  <c r="E13" i="45" s="1"/>
  <c r="I58" i="4"/>
  <c r="P58" i="4" s="1"/>
  <c r="J58" i="4"/>
  <c r="Q58" i="4" s="1"/>
  <c r="C58" i="4" s="1"/>
  <c r="E11" i="46" s="1"/>
  <c r="K58" i="4"/>
  <c r="L58" i="4"/>
  <c r="E58" i="4" s="1"/>
  <c r="E13" i="46" s="1"/>
  <c r="R58" i="4"/>
  <c r="I59" i="4"/>
  <c r="J59" i="4"/>
  <c r="K59" i="4"/>
  <c r="R59" i="4" s="1"/>
  <c r="D59" i="4" s="1"/>
  <c r="E12" i="47" s="1"/>
  <c r="L59" i="4"/>
  <c r="E59" i="4" s="1"/>
  <c r="E13" i="47" s="1"/>
  <c r="Q59" i="4"/>
  <c r="I60" i="4"/>
  <c r="J60" i="4"/>
  <c r="K60" i="4"/>
  <c r="R60" i="4" s="1"/>
  <c r="L60" i="4"/>
  <c r="E60" i="4" s="1"/>
  <c r="E13" i="48" s="1"/>
  <c r="I61" i="4"/>
  <c r="P61" i="4" s="1"/>
  <c r="J61" i="4"/>
  <c r="Q61" i="4" s="1"/>
  <c r="K61" i="4"/>
  <c r="L61" i="4"/>
  <c r="E61" i="4" s="1"/>
  <c r="E13" i="49" s="1"/>
  <c r="I62" i="4"/>
  <c r="J62" i="4"/>
  <c r="Q62" i="4" s="1"/>
  <c r="K62" i="4"/>
  <c r="L62" i="4"/>
  <c r="E62" i="4" s="1"/>
  <c r="E13" i="50" s="1"/>
  <c r="I63" i="4"/>
  <c r="J63" i="4"/>
  <c r="K63" i="4"/>
  <c r="R63" i="4" s="1"/>
  <c r="L63" i="4"/>
  <c r="E63" i="4" s="1"/>
  <c r="E13" i="51" s="1"/>
  <c r="I64" i="4"/>
  <c r="P64" i="4" s="1"/>
  <c r="J64" i="4"/>
  <c r="Q64" i="4" s="1"/>
  <c r="C64" i="4" s="1"/>
  <c r="E11" i="52" s="1"/>
  <c r="K64" i="4"/>
  <c r="L64" i="4"/>
  <c r="E64" i="4" s="1"/>
  <c r="E13" i="52" s="1"/>
  <c r="I65" i="4"/>
  <c r="P65" i="4" s="1"/>
  <c r="J65" i="4"/>
  <c r="Q65" i="4" s="1"/>
  <c r="K65" i="4"/>
  <c r="R65" i="4" s="1"/>
  <c r="L65" i="4"/>
  <c r="E65" i="4" s="1"/>
  <c r="E13" i="53" s="1"/>
  <c r="I66" i="4"/>
  <c r="J66" i="4"/>
  <c r="K66" i="4"/>
  <c r="L66" i="4"/>
  <c r="E66" i="4" s="1"/>
  <c r="E13" i="54" s="1"/>
  <c r="I67" i="4"/>
  <c r="J67" i="4"/>
  <c r="K67" i="4"/>
  <c r="R67" i="4" s="1"/>
  <c r="L67" i="4"/>
  <c r="E67" i="4" s="1"/>
  <c r="E13" i="55" s="1"/>
  <c r="Q67" i="4"/>
  <c r="S68" i="4"/>
  <c r="E72" i="4"/>
  <c r="M72" i="4"/>
  <c r="P72" i="4"/>
  <c r="B72" i="4" s="1"/>
  <c r="Q72" i="4"/>
  <c r="R72" i="4"/>
  <c r="D72" i="4" s="1"/>
  <c r="E74" i="4"/>
  <c r="M74" i="4"/>
  <c r="P74" i="4"/>
  <c r="B74" i="4" s="1"/>
  <c r="Q74" i="4"/>
  <c r="C74" i="4" s="1"/>
  <c r="R74" i="4"/>
  <c r="T74" i="4" s="1"/>
  <c r="E76" i="4"/>
  <c r="M76" i="4"/>
  <c r="P76" i="4"/>
  <c r="B76" i="4" s="1"/>
  <c r="Q76" i="4"/>
  <c r="R76" i="4"/>
  <c r="D76" i="4" s="1"/>
  <c r="E78" i="4"/>
  <c r="M78" i="4"/>
  <c r="P78" i="4"/>
  <c r="B78" i="4" s="1"/>
  <c r="Q78" i="4"/>
  <c r="C78" i="4" s="1"/>
  <c r="R78" i="4"/>
  <c r="D78" i="4" s="1"/>
  <c r="E80" i="4"/>
  <c r="M80" i="4"/>
  <c r="P80" i="4"/>
  <c r="B80" i="4" s="1"/>
  <c r="Q80" i="4"/>
  <c r="C80" i="4" s="1"/>
  <c r="R80" i="4"/>
  <c r="D80" i="4" s="1"/>
  <c r="E82" i="4"/>
  <c r="M82" i="4"/>
  <c r="P82" i="4"/>
  <c r="B82" i="4" s="1"/>
  <c r="Q82" i="4"/>
  <c r="R82" i="4"/>
  <c r="D82" i="4" s="1"/>
  <c r="I84" i="4"/>
  <c r="J84" i="4"/>
  <c r="K84" i="4"/>
  <c r="L84" i="4"/>
  <c r="S84" i="4"/>
  <c r="H7" i="3"/>
  <c r="J7" i="3" s="1"/>
  <c r="H8" i="3"/>
  <c r="J8" i="3"/>
  <c r="H9" i="3"/>
  <c r="J9" i="3" s="1"/>
  <c r="H10" i="3"/>
  <c r="J10" i="3" s="1"/>
  <c r="H11" i="3"/>
  <c r="J11" i="3" s="1"/>
  <c r="H12" i="3"/>
  <c r="J12" i="3"/>
  <c r="H13" i="3"/>
  <c r="J13" i="3" s="1"/>
  <c r="H14" i="3"/>
  <c r="J14" i="3" s="1"/>
  <c r="H15" i="3"/>
  <c r="J15" i="3" s="1"/>
  <c r="H16" i="3"/>
  <c r="J16" i="3"/>
  <c r="H17" i="3"/>
  <c r="J17" i="3" s="1"/>
  <c r="H18" i="3"/>
  <c r="J18" i="3" s="1"/>
  <c r="H19" i="3"/>
  <c r="J19" i="3" s="1"/>
  <c r="H20" i="3"/>
  <c r="J20" i="3"/>
  <c r="H21" i="3"/>
  <c r="J21" i="3" s="1"/>
  <c r="H22" i="3"/>
  <c r="J22" i="3" s="1"/>
  <c r="H23" i="3"/>
  <c r="J23" i="3" s="1"/>
  <c r="H24" i="3"/>
  <c r="J24" i="3"/>
  <c r="H25" i="3"/>
  <c r="J25" i="3" s="1"/>
  <c r="H26" i="3"/>
  <c r="J26" i="3" s="1"/>
  <c r="H27" i="3"/>
  <c r="J27" i="3" s="1"/>
  <c r="H28" i="3"/>
  <c r="J28" i="3"/>
  <c r="H29" i="3"/>
  <c r="J29" i="3" s="1"/>
  <c r="H30" i="3"/>
  <c r="J30" i="3" s="1"/>
  <c r="H31" i="3"/>
  <c r="J31" i="3" s="1"/>
  <c r="H32" i="3"/>
  <c r="J32" i="3"/>
  <c r="H33" i="3"/>
  <c r="J33" i="3" s="1"/>
  <c r="H34" i="3"/>
  <c r="J34" i="3" s="1"/>
  <c r="H35" i="3"/>
  <c r="J35" i="3" s="1"/>
  <c r="H36" i="3"/>
  <c r="J36" i="3"/>
  <c r="H37" i="3"/>
  <c r="J37" i="3" s="1"/>
  <c r="H38" i="3"/>
  <c r="J38" i="3" s="1"/>
  <c r="H39" i="3"/>
  <c r="J39" i="3" s="1"/>
  <c r="H40" i="3"/>
  <c r="J40" i="3"/>
  <c r="H41" i="3"/>
  <c r="J41" i="3" s="1"/>
  <c r="H42" i="3"/>
  <c r="J42" i="3" s="1"/>
  <c r="H43" i="3"/>
  <c r="J43" i="3" s="1"/>
  <c r="H44" i="3"/>
  <c r="J44" i="3"/>
  <c r="H45" i="3"/>
  <c r="J45" i="3" s="1"/>
  <c r="H46" i="3"/>
  <c r="J46" i="3" s="1"/>
  <c r="H47" i="3"/>
  <c r="J47" i="3" s="1"/>
  <c r="H48" i="3"/>
  <c r="J48" i="3"/>
  <c r="H49" i="3"/>
  <c r="J49" i="3" s="1"/>
  <c r="H50" i="3"/>
  <c r="J50" i="3" s="1"/>
  <c r="H51" i="3"/>
  <c r="J51" i="3" s="1"/>
  <c r="H52" i="3"/>
  <c r="J52" i="3"/>
  <c r="H53" i="3"/>
  <c r="J53" i="3" s="1"/>
  <c r="H54" i="3"/>
  <c r="J54" i="3" s="1"/>
  <c r="H55" i="3"/>
  <c r="J55" i="3" s="1"/>
  <c r="H56" i="3"/>
  <c r="J56" i="3"/>
  <c r="D58" i="3"/>
  <c r="E58" i="3"/>
  <c r="F58" i="3"/>
  <c r="G58" i="3"/>
  <c r="I58" i="3"/>
  <c r="I12" i="2"/>
  <c r="I18" i="2"/>
  <c r="F22" i="2"/>
  <c r="F23" i="2"/>
  <c r="F24" i="2"/>
  <c r="J24" i="2" s="1"/>
  <c r="K24" i="2" s="1"/>
  <c r="F25" i="2"/>
  <c r="I27" i="2"/>
  <c r="I33" i="2"/>
  <c r="F72" i="2"/>
  <c r="J72" i="2" s="1"/>
  <c r="F74" i="2"/>
  <c r="F76" i="2"/>
  <c r="J76" i="2"/>
  <c r="K76" i="2" s="1"/>
  <c r="F78" i="2"/>
  <c r="F80" i="2"/>
  <c r="J80" i="2"/>
  <c r="K80" i="2" s="1"/>
  <c r="F82" i="2"/>
  <c r="B84" i="2"/>
  <c r="C84" i="2"/>
  <c r="D84" i="2"/>
  <c r="E84" i="2"/>
  <c r="N42" i="55" l="1"/>
  <c r="T40" i="55"/>
  <c r="T41" i="55" s="1"/>
  <c r="R41" i="55"/>
  <c r="P41" i="55" s="1"/>
  <c r="AD10" i="55"/>
  <c r="N43" i="54"/>
  <c r="T41" i="54"/>
  <c r="T42" i="54" s="1"/>
  <c r="S40" i="54"/>
  <c r="S41" i="54" s="1"/>
  <c r="S42" i="54" s="1"/>
  <c r="R40" i="54"/>
  <c r="P40" i="54" s="1"/>
  <c r="R41" i="54"/>
  <c r="R42" i="54" s="1"/>
  <c r="Q41" i="54"/>
  <c r="N42" i="53"/>
  <c r="T40" i="53"/>
  <c r="P40" i="53" s="1"/>
  <c r="T41" i="53"/>
  <c r="R41" i="53"/>
  <c r="Q41" i="53"/>
  <c r="P41" i="53" s="1"/>
  <c r="AD10" i="53"/>
  <c r="J10" i="53"/>
  <c r="N42" i="52"/>
  <c r="T40" i="52"/>
  <c r="T41" i="52" s="1"/>
  <c r="R41" i="52"/>
  <c r="P41" i="52" s="1"/>
  <c r="AD10" i="52"/>
  <c r="J10" i="52"/>
  <c r="N42" i="51"/>
  <c r="S41" i="51"/>
  <c r="R40" i="51"/>
  <c r="P40" i="51" s="1"/>
  <c r="R41" i="51"/>
  <c r="P41" i="51" s="1"/>
  <c r="T41" i="51"/>
  <c r="J10" i="51"/>
  <c r="N47" i="50"/>
  <c r="S45" i="50"/>
  <c r="S46" i="50" s="1"/>
  <c r="R44" i="50"/>
  <c r="R45" i="50" s="1"/>
  <c r="R46" i="50" s="1"/>
  <c r="T45" i="50"/>
  <c r="T46" i="50" s="1"/>
  <c r="Q45" i="50"/>
  <c r="P7" i="50"/>
  <c r="P12" i="50" s="1"/>
  <c r="AD10" i="50"/>
  <c r="P6" i="50"/>
  <c r="T45" i="49"/>
  <c r="N46" i="49"/>
  <c r="S45" i="49"/>
  <c r="Q45" i="49"/>
  <c r="P45" i="49" s="1"/>
  <c r="N47" i="48"/>
  <c r="AC10" i="48"/>
  <c r="N44" i="47"/>
  <c r="P7" i="47"/>
  <c r="N43" i="46"/>
  <c r="R42" i="46"/>
  <c r="P42" i="46" s="1"/>
  <c r="T42" i="46"/>
  <c r="S42" i="46"/>
  <c r="R47" i="45"/>
  <c r="S47" i="45"/>
  <c r="Q47" i="45"/>
  <c r="P47" i="45" s="1"/>
  <c r="N48" i="45"/>
  <c r="J10" i="45"/>
  <c r="K12" i="45" s="1"/>
  <c r="P7" i="45"/>
  <c r="N42" i="44"/>
  <c r="S41" i="44"/>
  <c r="R40" i="44"/>
  <c r="P40" i="44" s="1"/>
  <c r="T41" i="44"/>
  <c r="R41" i="44"/>
  <c r="P41" i="44" s="1"/>
  <c r="P7" i="44"/>
  <c r="P12" i="44" s="1"/>
  <c r="AB10" i="44" s="1"/>
  <c r="AC10" i="44"/>
  <c r="J10" i="44"/>
  <c r="N41" i="42"/>
  <c r="T39" i="42"/>
  <c r="T40" i="42" s="1"/>
  <c r="R40" i="42"/>
  <c r="P40" i="42" s="1"/>
  <c r="P12" i="42"/>
  <c r="J10" i="41"/>
  <c r="P7" i="41"/>
  <c r="P7" i="40"/>
  <c r="J10" i="37"/>
  <c r="K10" i="37" s="1"/>
  <c r="P7" i="37"/>
  <c r="AD10" i="36"/>
  <c r="P7" i="36"/>
  <c r="O14" i="48"/>
  <c r="O17" i="48"/>
  <c r="O18" i="48" s="1"/>
  <c r="O19" i="48" s="1"/>
  <c r="O20" i="48" s="1"/>
  <c r="O21" i="48" s="1"/>
  <c r="O22" i="48" s="1"/>
  <c r="O23" i="48" s="1"/>
  <c r="O24" i="48" s="1"/>
  <c r="O25" i="48" s="1"/>
  <c r="O26" i="48" s="1"/>
  <c r="O27" i="48" s="1"/>
  <c r="O28" i="48" s="1"/>
  <c r="O29" i="48" s="1"/>
  <c r="O30" i="48" s="1"/>
  <c r="O31" i="48" s="1"/>
  <c r="O32" i="48" s="1"/>
  <c r="O33" i="48" s="1"/>
  <c r="O34" i="48" s="1"/>
  <c r="O35" i="48" s="1"/>
  <c r="O36" i="48" s="1"/>
  <c r="O37" i="48" s="1"/>
  <c r="O38" i="48" s="1"/>
  <c r="O39" i="48" s="1"/>
  <c r="O40" i="48" s="1"/>
  <c r="O41" i="48" s="1"/>
  <c r="O42" i="48" s="1"/>
  <c r="O43" i="48" s="1"/>
  <c r="O8" i="48"/>
  <c r="P12" i="48"/>
  <c r="AB10" i="48" s="1"/>
  <c r="P6" i="33"/>
  <c r="O8" i="33" s="1"/>
  <c r="AC10" i="41"/>
  <c r="J10" i="49"/>
  <c r="K12" i="49" s="1"/>
  <c r="O17" i="54"/>
  <c r="O18" i="54" s="1"/>
  <c r="O19" i="54" s="1"/>
  <c r="O20" i="54" s="1"/>
  <c r="O21" i="54" s="1"/>
  <c r="O22" i="54" s="1"/>
  <c r="O23" i="54" s="1"/>
  <c r="O24" i="54" s="1"/>
  <c r="O25" i="54" s="1"/>
  <c r="O26" i="54" s="1"/>
  <c r="O27" i="54" s="1"/>
  <c r="O28" i="54" s="1"/>
  <c r="O29" i="54" s="1"/>
  <c r="O30" i="54" s="1"/>
  <c r="O31" i="54" s="1"/>
  <c r="O32" i="54" s="1"/>
  <c r="O33" i="54" s="1"/>
  <c r="O34" i="54" s="1"/>
  <c r="O35" i="54" s="1"/>
  <c r="O36" i="54" s="1"/>
  <c r="O37" i="54" s="1"/>
  <c r="O38" i="54" s="1"/>
  <c r="O39" i="54" s="1"/>
  <c r="P12" i="27"/>
  <c r="AC10" i="39"/>
  <c r="AD10" i="54"/>
  <c r="AC10" i="45"/>
  <c r="P7" i="46"/>
  <c r="P12" i="46" s="1"/>
  <c r="J10" i="38"/>
  <c r="K12" i="38" s="1"/>
  <c r="P12" i="33"/>
  <c r="P55" i="33" s="1"/>
  <c r="P7" i="24"/>
  <c r="J10" i="31"/>
  <c r="J10" i="39"/>
  <c r="K12" i="39" s="1"/>
  <c r="AD10" i="40"/>
  <c r="AD10" i="47"/>
  <c r="J10" i="48"/>
  <c r="K10" i="48" s="1"/>
  <c r="P7" i="51"/>
  <c r="J10" i="54"/>
  <c r="K12" i="54" s="1"/>
  <c r="J10" i="55"/>
  <c r="K10" i="55" s="1"/>
  <c r="J10" i="30"/>
  <c r="AD10" i="32"/>
  <c r="P7" i="38"/>
  <c r="AD10" i="46"/>
  <c r="AD10" i="24"/>
  <c r="P7" i="39"/>
  <c r="P12" i="39" s="1"/>
  <c r="P7" i="32"/>
  <c r="P12" i="32" s="1"/>
  <c r="AD10" i="48"/>
  <c r="P7" i="13"/>
  <c r="AD10" i="13"/>
  <c r="AD10" i="10"/>
  <c r="C84" i="57"/>
  <c r="D84" i="57"/>
  <c r="P41" i="7"/>
  <c r="P42" i="7" s="1"/>
  <c r="P43" i="7" s="1"/>
  <c r="P44" i="7" s="1"/>
  <c r="P45" i="7" s="1"/>
  <c r="P46" i="7" s="1"/>
  <c r="P47" i="7" s="1"/>
  <c r="P48" i="7" s="1"/>
  <c r="I12" i="7"/>
  <c r="K10" i="10"/>
  <c r="J18" i="7"/>
  <c r="J19" i="7" s="1"/>
  <c r="J20" i="7" s="1"/>
  <c r="J21" i="7" s="1"/>
  <c r="J22" i="7" s="1"/>
  <c r="J23" i="7" s="1"/>
  <c r="J24" i="7" s="1"/>
  <c r="J25" i="7" s="1"/>
  <c r="J26" i="7" s="1"/>
  <c r="J27" i="7" s="1"/>
  <c r="J28" i="7" s="1"/>
  <c r="J29" i="7" s="1"/>
  <c r="J30" i="7" s="1"/>
  <c r="J31" i="7" s="1"/>
  <c r="J32" i="7" s="1"/>
  <c r="J33" i="7" s="1"/>
  <c r="J34" i="7" s="1"/>
  <c r="J35" i="7" s="1"/>
  <c r="J36" i="7" s="1"/>
  <c r="J37" i="7" s="1"/>
  <c r="J38" i="7" s="1"/>
  <c r="J39" i="7" s="1"/>
  <c r="J40" i="7" s="1"/>
  <c r="J41" i="7" s="1"/>
  <c r="J42" i="7" s="1"/>
  <c r="J43" i="7" s="1"/>
  <c r="J44" i="7" s="1"/>
  <c r="J45" i="7" s="1"/>
  <c r="J46" i="7" s="1"/>
  <c r="J47" i="7" s="1"/>
  <c r="J48" i="7" s="1"/>
  <c r="J49" i="7" s="1"/>
  <c r="J50" i="7" s="1"/>
  <c r="J51" i="7" s="1"/>
  <c r="AZ70" i="5"/>
  <c r="AY70" i="5"/>
  <c r="AT44" i="5"/>
  <c r="R44" i="5" s="1"/>
  <c r="D44" i="5" s="1"/>
  <c r="S16" i="32" s="1"/>
  <c r="AU40" i="5"/>
  <c r="S40" i="5" s="1"/>
  <c r="E40" i="5" s="1"/>
  <c r="T16" i="28" s="1"/>
  <c r="AS39" i="5"/>
  <c r="Q39" i="5" s="1"/>
  <c r="C39" i="5" s="1"/>
  <c r="R16" i="27" s="1"/>
  <c r="AA18" i="5"/>
  <c r="L70" i="5"/>
  <c r="M33" i="5"/>
  <c r="AS15" i="5"/>
  <c r="Q15" i="5" s="1"/>
  <c r="C15" i="5" s="1"/>
  <c r="R16" i="14" s="1"/>
  <c r="I70" i="5"/>
  <c r="BM70" i="5"/>
  <c r="BA70" i="5"/>
  <c r="X70" i="5"/>
  <c r="AN70" i="5"/>
  <c r="BQ27" i="5"/>
  <c r="AV52" i="5"/>
  <c r="AV50" i="5"/>
  <c r="AA33" i="5"/>
  <c r="AS22" i="5"/>
  <c r="Q22" i="5" s="1"/>
  <c r="C22" i="5" s="1"/>
  <c r="AM70" i="5"/>
  <c r="AV62" i="5"/>
  <c r="AU33" i="5"/>
  <c r="K70" i="5"/>
  <c r="AA27" i="5"/>
  <c r="M18" i="5"/>
  <c r="AS33" i="5"/>
  <c r="Q33" i="5"/>
  <c r="J70" i="5"/>
  <c r="BN70" i="5"/>
  <c r="M27" i="5"/>
  <c r="BQ18" i="5"/>
  <c r="BB70" i="5"/>
  <c r="AO33" i="5"/>
  <c r="AA12" i="5"/>
  <c r="AV60" i="5"/>
  <c r="AV56" i="5"/>
  <c r="AV32" i="5"/>
  <c r="AH33" i="5"/>
  <c r="Y70" i="5"/>
  <c r="BC27" i="5"/>
  <c r="BC18" i="5"/>
  <c r="M12" i="5"/>
  <c r="AS82" i="5"/>
  <c r="Q82" i="5" s="1"/>
  <c r="C82" i="5" s="1"/>
  <c r="AO27" i="5"/>
  <c r="AO18" i="5"/>
  <c r="BP70" i="5"/>
  <c r="AV64" i="5"/>
  <c r="AV54" i="5"/>
  <c r="AV30" i="5"/>
  <c r="BO70" i="5"/>
  <c r="W70" i="5"/>
  <c r="BQ12" i="5"/>
  <c r="AO12" i="5"/>
  <c r="T72" i="4"/>
  <c r="I33" i="4"/>
  <c r="D20" i="4"/>
  <c r="M66" i="4"/>
  <c r="B55" i="4"/>
  <c r="M42" i="4"/>
  <c r="B20" i="4"/>
  <c r="E10" i="17" s="1"/>
  <c r="M58" i="4"/>
  <c r="T82" i="4"/>
  <c r="P63" i="4"/>
  <c r="B63" i="4" s="1"/>
  <c r="E10" i="51" s="1"/>
  <c r="B47" i="4"/>
  <c r="M17" i="4"/>
  <c r="B65" i="4"/>
  <c r="B61" i="4"/>
  <c r="E10" i="49" s="1"/>
  <c r="G10" i="49" s="1"/>
  <c r="P57" i="4"/>
  <c r="T57" i="4" s="1"/>
  <c r="C50" i="4"/>
  <c r="E11" i="38" s="1"/>
  <c r="B45" i="4"/>
  <c r="E10" i="33" s="1"/>
  <c r="P39" i="4"/>
  <c r="B39" i="4" s="1"/>
  <c r="E10" i="27" s="1"/>
  <c r="J33" i="4"/>
  <c r="Q33" i="4"/>
  <c r="C25" i="4"/>
  <c r="B14" i="4"/>
  <c r="E10" i="13" s="1"/>
  <c r="M8" i="4"/>
  <c r="C54" i="4"/>
  <c r="E11" i="42" s="1"/>
  <c r="C46" i="4"/>
  <c r="E11" i="34" s="1"/>
  <c r="S70" i="4"/>
  <c r="Q66" i="4"/>
  <c r="B56" i="4"/>
  <c r="C42" i="4"/>
  <c r="E11" i="30" s="1"/>
  <c r="C15" i="4"/>
  <c r="E11" i="14" s="1"/>
  <c r="J12" i="4"/>
  <c r="C66" i="4"/>
  <c r="E11" i="54" s="1"/>
  <c r="C62" i="4"/>
  <c r="E11" i="50" s="1"/>
  <c r="C72" i="4"/>
  <c r="P66" i="4"/>
  <c r="B66" i="4" s="1"/>
  <c r="E10" i="54" s="1"/>
  <c r="C57" i="4"/>
  <c r="E11" i="45" s="1"/>
  <c r="C56" i="4"/>
  <c r="E11" i="44" s="1"/>
  <c r="C38" i="4"/>
  <c r="E11" i="26" s="1"/>
  <c r="C9" i="4"/>
  <c r="E11" i="10" s="1"/>
  <c r="T80" i="4"/>
  <c r="D74" i="4"/>
  <c r="F74" i="4" s="1"/>
  <c r="B48" i="4"/>
  <c r="P42" i="4"/>
  <c r="T41" i="4"/>
  <c r="M40" i="4"/>
  <c r="K27" i="4"/>
  <c r="P8" i="4"/>
  <c r="B8" i="4" s="1"/>
  <c r="E10" i="9" s="1"/>
  <c r="F78" i="4"/>
  <c r="B64" i="4"/>
  <c r="E10" i="52" s="1"/>
  <c r="C49" i="4"/>
  <c r="E11" i="37" s="1"/>
  <c r="M29" i="4"/>
  <c r="M20" i="4"/>
  <c r="B50" i="4"/>
  <c r="C41" i="4"/>
  <c r="E11" i="29" s="1"/>
  <c r="C65" i="4"/>
  <c r="E11" i="53" s="1"/>
  <c r="B40" i="4"/>
  <c r="E10" i="28" s="1"/>
  <c r="D44" i="4"/>
  <c r="E12" i="32" s="1"/>
  <c r="M64" i="4"/>
  <c r="T58" i="4"/>
  <c r="M56" i="4"/>
  <c r="D49" i="4"/>
  <c r="E12" i="37" s="1"/>
  <c r="D39" i="4"/>
  <c r="E12" i="27" s="1"/>
  <c r="D26" i="4"/>
  <c r="E12" i="19" s="1"/>
  <c r="T20" i="4"/>
  <c r="D16" i="4"/>
  <c r="E12" i="15" s="1"/>
  <c r="D10" i="4"/>
  <c r="E12" i="11" s="1"/>
  <c r="D63" i="4"/>
  <c r="E12" i="51" s="1"/>
  <c r="D43" i="4"/>
  <c r="E12" i="31" s="1"/>
  <c r="M31" i="4"/>
  <c r="M21" i="4"/>
  <c r="K12" i="4"/>
  <c r="D67" i="4"/>
  <c r="E12" i="55" s="1"/>
  <c r="D60" i="4"/>
  <c r="E12" i="48" s="1"/>
  <c r="D58" i="4"/>
  <c r="E12" i="46" s="1"/>
  <c r="T50" i="4"/>
  <c r="R42" i="4"/>
  <c r="D42" i="4" s="1"/>
  <c r="E12" i="30" s="1"/>
  <c r="D50" i="4"/>
  <c r="E12" i="38" s="1"/>
  <c r="R66" i="4"/>
  <c r="T66" i="4" s="1"/>
  <c r="D65" i="4"/>
  <c r="E12" i="53" s="1"/>
  <c r="M50" i="4"/>
  <c r="M9" i="4"/>
  <c r="M48" i="4"/>
  <c r="T42" i="4"/>
  <c r="F84" i="2"/>
  <c r="BQ74" i="5"/>
  <c r="BP84" i="5"/>
  <c r="BN84" i="5"/>
  <c r="BO84" i="5"/>
  <c r="BQ72" i="5"/>
  <c r="AL84" i="5" s="1"/>
  <c r="BM84" i="5"/>
  <c r="BQ76" i="5"/>
  <c r="Q16" i="54"/>
  <c r="P16" i="54" s="1"/>
  <c r="F66" i="5"/>
  <c r="E12" i="9"/>
  <c r="D29" i="5"/>
  <c r="R33" i="5"/>
  <c r="J52" i="7"/>
  <c r="J53" i="7" s="1"/>
  <c r="J54" i="7" s="1"/>
  <c r="J55" i="7" s="1"/>
  <c r="J56" i="7" s="1"/>
  <c r="J57" i="7" s="1"/>
  <c r="J58" i="7" s="1"/>
  <c r="J59" i="7" s="1"/>
  <c r="J60" i="7" s="1"/>
  <c r="J61" i="7" s="1"/>
  <c r="J62" i="7" s="1"/>
  <c r="J63" i="7" s="1"/>
  <c r="J64" i="7" s="1"/>
  <c r="J65" i="7" s="1"/>
  <c r="J66" i="7" s="1"/>
  <c r="J67" i="7" s="1"/>
  <c r="J68" i="7" s="1"/>
  <c r="J69" i="7" s="1"/>
  <c r="J70" i="7" s="1"/>
  <c r="N20" i="9"/>
  <c r="P49" i="7"/>
  <c r="P50" i="7" s="1"/>
  <c r="P51" i="7" s="1"/>
  <c r="P52" i="7" s="1"/>
  <c r="P53" i="7" s="1"/>
  <c r="P54" i="7" s="1"/>
  <c r="P55" i="7" s="1"/>
  <c r="P56" i="7" s="1"/>
  <c r="P57" i="7" s="1"/>
  <c r="P58" i="7" s="1"/>
  <c r="P59" i="7" s="1"/>
  <c r="P60" i="7" s="1"/>
  <c r="P61" i="7" s="1"/>
  <c r="P62" i="7" s="1"/>
  <c r="P63" i="7" s="1"/>
  <c r="P64" i="7" s="1"/>
  <c r="P65" i="7" s="1"/>
  <c r="P66" i="7" s="1"/>
  <c r="P67" i="7" s="1"/>
  <c r="P68" i="7" s="1"/>
  <c r="P69" i="7" s="1"/>
  <c r="P70" i="7" s="1"/>
  <c r="D47" i="7"/>
  <c r="D48" i="7" s="1"/>
  <c r="D49" i="7" s="1"/>
  <c r="D50" i="7" s="1"/>
  <c r="D51" i="7" s="1"/>
  <c r="D52" i="7" s="1"/>
  <c r="D53" i="7" s="1"/>
  <c r="D54" i="7" s="1"/>
  <c r="D55" i="7" s="1"/>
  <c r="D56" i="7" s="1"/>
  <c r="D57" i="7" s="1"/>
  <c r="D58" i="7" s="1"/>
  <c r="D59" i="7" s="1"/>
  <c r="D60" i="7" s="1"/>
  <c r="D61" i="7" s="1"/>
  <c r="D62" i="7" s="1"/>
  <c r="D63" i="7" s="1"/>
  <c r="D64" i="7" s="1"/>
  <c r="D65" i="7" s="1"/>
  <c r="D66" i="7" s="1"/>
  <c r="D67" i="7" s="1"/>
  <c r="D68" i="7" s="1"/>
  <c r="D69" i="7" s="1"/>
  <c r="D70" i="7" s="1"/>
  <c r="E10" i="43"/>
  <c r="E12" i="17"/>
  <c r="B61" i="5"/>
  <c r="T61" i="5"/>
  <c r="Q56" i="5"/>
  <c r="C56" i="5" s="1"/>
  <c r="R16" i="44" s="1"/>
  <c r="AU39" i="5"/>
  <c r="S39" i="5" s="1"/>
  <c r="E39" i="5" s="1"/>
  <c r="T16" i="27" s="1"/>
  <c r="B30" i="5"/>
  <c r="T30" i="5"/>
  <c r="AS16" i="5"/>
  <c r="Q16" i="5" s="1"/>
  <c r="C16" i="5" s="1"/>
  <c r="R16" i="15" s="1"/>
  <c r="BC12" i="5"/>
  <c r="N19" i="12"/>
  <c r="F10" i="13"/>
  <c r="G10" i="13" s="1"/>
  <c r="F12" i="13"/>
  <c r="F11" i="13"/>
  <c r="F13" i="13" s="1"/>
  <c r="AC10" i="13"/>
  <c r="P6" i="13"/>
  <c r="J82" i="2"/>
  <c r="K82" i="2" s="1"/>
  <c r="F80" i="4"/>
  <c r="M65" i="4"/>
  <c r="M63" i="4"/>
  <c r="Q63" i="4"/>
  <c r="T63" i="4" s="1"/>
  <c r="C61" i="4"/>
  <c r="M61" i="4"/>
  <c r="C59" i="4"/>
  <c r="E11" i="47" s="1"/>
  <c r="M49" i="4"/>
  <c r="E10" i="36"/>
  <c r="M47" i="4"/>
  <c r="Q47" i="4"/>
  <c r="T47" i="4" s="1"/>
  <c r="C45" i="4"/>
  <c r="M45" i="4"/>
  <c r="C43" i="4"/>
  <c r="E11" i="31" s="1"/>
  <c r="E30" i="4"/>
  <c r="E13" i="21" s="1"/>
  <c r="L33" i="4"/>
  <c r="K33" i="4"/>
  <c r="R29" i="4"/>
  <c r="R33" i="4" s="1"/>
  <c r="E10" i="19"/>
  <c r="R17" i="4"/>
  <c r="T17" i="4" s="1"/>
  <c r="M14" i="4"/>
  <c r="J18" i="4"/>
  <c r="BJ82" i="5"/>
  <c r="AT80" i="5"/>
  <c r="R80" i="5" s="1"/>
  <c r="D80" i="5" s="1"/>
  <c r="AH78" i="5"/>
  <c r="B67" i="5"/>
  <c r="T67" i="5"/>
  <c r="AV66" i="5"/>
  <c r="Q62" i="5"/>
  <c r="C62" i="5" s="1"/>
  <c r="R16" i="50" s="1"/>
  <c r="B60" i="5"/>
  <c r="B53" i="5"/>
  <c r="T53" i="5"/>
  <c r="B52" i="5"/>
  <c r="AU47" i="5"/>
  <c r="S47" i="5" s="1"/>
  <c r="E47" i="5" s="1"/>
  <c r="T16" i="35" s="1"/>
  <c r="AH46" i="5"/>
  <c r="AU42" i="5"/>
  <c r="S42" i="5" s="1"/>
  <c r="E42" i="5" s="1"/>
  <c r="T16" i="30" s="1"/>
  <c r="AH41" i="5"/>
  <c r="AU38" i="5"/>
  <c r="S38" i="5" s="1"/>
  <c r="E38" i="5" s="1"/>
  <c r="T16" i="26" s="1"/>
  <c r="AH38" i="5"/>
  <c r="AA68" i="5"/>
  <c r="AV29" i="5"/>
  <c r="AH26" i="5"/>
  <c r="K10" i="11"/>
  <c r="K12" i="11"/>
  <c r="M62" i="4"/>
  <c r="P62" i="4"/>
  <c r="M44" i="4"/>
  <c r="M16" i="4"/>
  <c r="Q16" i="4"/>
  <c r="T16" i="4" s="1"/>
  <c r="AS78" i="5"/>
  <c r="Q78" i="5" s="1"/>
  <c r="C78" i="5" s="1"/>
  <c r="B57" i="5"/>
  <c r="T57" i="5"/>
  <c r="N19" i="14"/>
  <c r="AT78" i="5"/>
  <c r="R78" i="5" s="1"/>
  <c r="D78" i="5" s="1"/>
  <c r="AD10" i="9"/>
  <c r="P7" i="9"/>
  <c r="J10" i="9"/>
  <c r="N19" i="10"/>
  <c r="K10" i="12"/>
  <c r="K72" i="2"/>
  <c r="Q84" i="4"/>
  <c r="H58" i="3"/>
  <c r="M46" i="4"/>
  <c r="P46" i="4"/>
  <c r="B46" i="4" s="1"/>
  <c r="M68" i="5"/>
  <c r="T76" i="4"/>
  <c r="C76" i="4"/>
  <c r="R56" i="4"/>
  <c r="T56" i="4" s="1"/>
  <c r="E10" i="37"/>
  <c r="E39" i="4"/>
  <c r="L68" i="4"/>
  <c r="B63" i="5"/>
  <c r="T63" i="5"/>
  <c r="F12" i="17"/>
  <c r="M84" i="4"/>
  <c r="T65" i="4"/>
  <c r="B58" i="4"/>
  <c r="D54" i="4"/>
  <c r="E12" i="42" s="1"/>
  <c r="D52" i="4"/>
  <c r="E12" i="40" s="1"/>
  <c r="T49" i="4"/>
  <c r="E10" i="35"/>
  <c r="B42" i="4"/>
  <c r="K68" i="4"/>
  <c r="D38" i="4"/>
  <c r="E12" i="26" s="1"/>
  <c r="E33" i="4"/>
  <c r="M30" i="4"/>
  <c r="C29" i="4"/>
  <c r="E20" i="4"/>
  <c r="L27" i="4"/>
  <c r="L18" i="4"/>
  <c r="E10" i="15"/>
  <c r="Q64" i="5"/>
  <c r="C64" i="5" s="1"/>
  <c r="R16" i="52" s="1"/>
  <c r="B62" i="5"/>
  <c r="AV48" i="5"/>
  <c r="BJ42" i="5"/>
  <c r="BJ68" i="5" s="1"/>
  <c r="AD68" i="5"/>
  <c r="AH39" i="5"/>
  <c r="B32" i="5"/>
  <c r="T32" i="5"/>
  <c r="F11" i="17"/>
  <c r="F13" i="17" s="1"/>
  <c r="P12" i="13"/>
  <c r="AB10" i="15"/>
  <c r="P56" i="15"/>
  <c r="E10" i="38"/>
  <c r="M60" i="4"/>
  <c r="T21" i="4"/>
  <c r="B21" i="4"/>
  <c r="AS80" i="5"/>
  <c r="Q80" i="5" s="1"/>
  <c r="C80" i="5" s="1"/>
  <c r="AO68" i="5"/>
  <c r="AL70" i="5"/>
  <c r="K10" i="19"/>
  <c r="F72" i="4"/>
  <c r="B84" i="4"/>
  <c r="E10" i="53"/>
  <c r="R40" i="4"/>
  <c r="D40" i="4" s="1"/>
  <c r="T9" i="4"/>
  <c r="B9" i="4"/>
  <c r="B51" i="5"/>
  <c r="T51" i="5"/>
  <c r="B50" i="5"/>
  <c r="C82" i="4"/>
  <c r="F82" i="4" s="1"/>
  <c r="E84" i="4"/>
  <c r="C67" i="4"/>
  <c r="E11" i="55" s="1"/>
  <c r="R62" i="4"/>
  <c r="D62" i="4" s="1"/>
  <c r="E12" i="50" s="1"/>
  <c r="M57" i="4"/>
  <c r="E10" i="44"/>
  <c r="M55" i="4"/>
  <c r="Q55" i="4"/>
  <c r="T55" i="4" s="1"/>
  <c r="C53" i="4"/>
  <c r="M53" i="4"/>
  <c r="C51" i="4"/>
  <c r="E11" i="39" s="1"/>
  <c r="R46" i="4"/>
  <c r="D46" i="4" s="1"/>
  <c r="E12" i="34" s="1"/>
  <c r="M41" i="4"/>
  <c r="C39" i="4"/>
  <c r="E11" i="27" s="1"/>
  <c r="M39" i="4"/>
  <c r="Q39" i="4"/>
  <c r="T39" i="4" s="1"/>
  <c r="J68" i="4"/>
  <c r="C37" i="4"/>
  <c r="E11" i="25" s="1"/>
  <c r="M37" i="4"/>
  <c r="B36" i="4"/>
  <c r="M36" i="4"/>
  <c r="D25" i="4"/>
  <c r="R15" i="4"/>
  <c r="D15" i="4" s="1"/>
  <c r="E12" i="14" s="1"/>
  <c r="Q14" i="4"/>
  <c r="S87" i="4"/>
  <c r="D11" i="4"/>
  <c r="E12" i="12" s="1"/>
  <c r="E8" i="4"/>
  <c r="L12" i="4"/>
  <c r="AF84" i="5"/>
  <c r="B59" i="5"/>
  <c r="T59" i="5"/>
  <c r="AV58" i="5"/>
  <c r="B49" i="5"/>
  <c r="T49" i="5"/>
  <c r="B48" i="5"/>
  <c r="BC68" i="5"/>
  <c r="BQ68" i="5"/>
  <c r="AV31" i="5"/>
  <c r="AK70" i="5"/>
  <c r="BH27" i="5"/>
  <c r="AH22" i="5"/>
  <c r="Z70" i="5"/>
  <c r="BJ16" i="5"/>
  <c r="BG18" i="5"/>
  <c r="BG70" i="5" s="1"/>
  <c r="BG87" i="5" s="1"/>
  <c r="AH14" i="5"/>
  <c r="AH18" i="5" s="1"/>
  <c r="BH12" i="5"/>
  <c r="K10" i="14"/>
  <c r="E12" i="24"/>
  <c r="M15" i="4"/>
  <c r="I18" i="4"/>
  <c r="P15" i="4"/>
  <c r="T66" i="5"/>
  <c r="J23" i="2"/>
  <c r="K23" i="2" s="1"/>
  <c r="Q16" i="44"/>
  <c r="I84" i="2"/>
  <c r="I68" i="2"/>
  <c r="I70" i="2" s="1"/>
  <c r="I68" i="4"/>
  <c r="P60" i="4"/>
  <c r="B60" i="4" s="1"/>
  <c r="M54" i="4"/>
  <c r="P54" i="4"/>
  <c r="T54" i="4" s="1"/>
  <c r="B52" i="4"/>
  <c r="M52" i="4"/>
  <c r="P44" i="4"/>
  <c r="M38" i="4"/>
  <c r="P38" i="4"/>
  <c r="E10" i="21"/>
  <c r="C24" i="4"/>
  <c r="M24" i="4"/>
  <c r="B23" i="4"/>
  <c r="M23" i="4"/>
  <c r="R12" i="4"/>
  <c r="BI84" i="5"/>
  <c r="BJ78" i="5"/>
  <c r="AH74" i="5"/>
  <c r="AE84" i="5"/>
  <c r="B65" i="5"/>
  <c r="T65" i="5"/>
  <c r="Q60" i="5"/>
  <c r="C60" i="5" s="1"/>
  <c r="R16" i="48" s="1"/>
  <c r="T58" i="5"/>
  <c r="B58" i="5"/>
  <c r="AS37" i="5"/>
  <c r="Q37" i="5" s="1"/>
  <c r="C37" i="5" s="1"/>
  <c r="R16" i="25" s="1"/>
  <c r="BI68" i="5"/>
  <c r="BI70" i="5" s="1"/>
  <c r="AF68" i="5"/>
  <c r="AF70" i="5" s="1"/>
  <c r="E29" i="5"/>
  <c r="S33" i="5"/>
  <c r="N19" i="11"/>
  <c r="J25" i="2"/>
  <c r="K25" i="2" s="1"/>
  <c r="J22" i="2"/>
  <c r="K22" i="2" s="1"/>
  <c r="F76" i="4"/>
  <c r="R64" i="4"/>
  <c r="T64" i="4" s="1"/>
  <c r="R48" i="4"/>
  <c r="D48" i="4" s="1"/>
  <c r="E10" i="29"/>
  <c r="F41" i="4"/>
  <c r="T31" i="4"/>
  <c r="B31" i="4"/>
  <c r="T30" i="4"/>
  <c r="M26" i="4"/>
  <c r="Q26" i="4"/>
  <c r="T26" i="4" s="1"/>
  <c r="M25" i="4"/>
  <c r="P25" i="4"/>
  <c r="T25" i="4" s="1"/>
  <c r="E18" i="4"/>
  <c r="E13" i="13"/>
  <c r="G13" i="13" s="1"/>
  <c r="B11" i="4"/>
  <c r="M11" i="4"/>
  <c r="B64" i="5"/>
  <c r="B55" i="5"/>
  <c r="T55" i="5"/>
  <c r="B54" i="5"/>
  <c r="AS45" i="5"/>
  <c r="Q45" i="5" s="1"/>
  <c r="C45" i="5" s="1"/>
  <c r="R16" i="33" s="1"/>
  <c r="AG68" i="5"/>
  <c r="AG70" i="5" s="1"/>
  <c r="AG87" i="5" s="1"/>
  <c r="AH36" i="5"/>
  <c r="AE68" i="5"/>
  <c r="AT33" i="5"/>
  <c r="C29" i="5"/>
  <c r="AU23" i="5"/>
  <c r="S23" i="5" s="1"/>
  <c r="E23" i="5" s="1"/>
  <c r="BJ21" i="5"/>
  <c r="BJ27" i="5" s="1"/>
  <c r="BF27" i="5"/>
  <c r="BF18" i="5"/>
  <c r="BJ17" i="5"/>
  <c r="AH9" i="5"/>
  <c r="AH12" i="5" s="1"/>
  <c r="AD12" i="5"/>
  <c r="BJ8" i="5"/>
  <c r="BJ12" i="5" s="1"/>
  <c r="K12" i="15"/>
  <c r="K10" i="15"/>
  <c r="O8" i="17"/>
  <c r="O14" i="17"/>
  <c r="K10" i="18"/>
  <c r="J78" i="2"/>
  <c r="K78" i="2" s="1"/>
  <c r="R84" i="4"/>
  <c r="P67" i="4"/>
  <c r="T67" i="4" s="1"/>
  <c r="R61" i="4"/>
  <c r="T61" i="4" s="1"/>
  <c r="Q60" i="4"/>
  <c r="C60" i="4" s="1"/>
  <c r="E11" i="48" s="1"/>
  <c r="P59" i="4"/>
  <c r="T59" i="4" s="1"/>
  <c r="R53" i="4"/>
  <c r="D53" i="4" s="1"/>
  <c r="E12" i="41" s="1"/>
  <c r="Q52" i="4"/>
  <c r="T52" i="4" s="1"/>
  <c r="P51" i="4"/>
  <c r="T51" i="4" s="1"/>
  <c r="R45" i="4"/>
  <c r="T45" i="4" s="1"/>
  <c r="Q44" i="4"/>
  <c r="C44" i="4" s="1"/>
  <c r="E11" i="32" s="1"/>
  <c r="P43" i="4"/>
  <c r="T43" i="4" s="1"/>
  <c r="R37" i="4"/>
  <c r="Q36" i="4"/>
  <c r="C36" i="4" s="1"/>
  <c r="P32" i="4"/>
  <c r="T32" i="4" s="1"/>
  <c r="D31" i="4"/>
  <c r="E12" i="22" s="1"/>
  <c r="C30" i="4"/>
  <c r="E11" i="21" s="1"/>
  <c r="B29" i="4"/>
  <c r="R24" i="4"/>
  <c r="D24" i="4" s="1"/>
  <c r="Q23" i="4"/>
  <c r="T23" i="4" s="1"/>
  <c r="P22" i="4"/>
  <c r="T22" i="4" s="1"/>
  <c r="D21" i="4"/>
  <c r="E12" i="18" s="1"/>
  <c r="C20" i="4"/>
  <c r="B17" i="4"/>
  <c r="R14" i="4"/>
  <c r="I12" i="4"/>
  <c r="Q11" i="4"/>
  <c r="Q12" i="4" s="1"/>
  <c r="P10" i="4"/>
  <c r="T10" i="4" s="1"/>
  <c r="D9" i="4"/>
  <c r="E12" i="10" s="1"/>
  <c r="C8" i="4"/>
  <c r="G12" i="7"/>
  <c r="N18" i="15"/>
  <c r="O17" i="15"/>
  <c r="O18" i="15" s="1"/>
  <c r="O19" i="15" s="1"/>
  <c r="O20" i="15" s="1"/>
  <c r="O21" i="15" s="1"/>
  <c r="O22" i="15" s="1"/>
  <c r="O23" i="15" s="1"/>
  <c r="O24" i="15" s="1"/>
  <c r="O25" i="15" s="1"/>
  <c r="O26" i="15" s="1"/>
  <c r="O27" i="15" s="1"/>
  <c r="O28" i="15" s="1"/>
  <c r="O29" i="15" s="1"/>
  <c r="O30" i="15" s="1"/>
  <c r="O31" i="15" s="1"/>
  <c r="O32" i="15" s="1"/>
  <c r="O33" i="15" s="1"/>
  <c r="O34" i="15" s="1"/>
  <c r="O35" i="15" s="1"/>
  <c r="O36" i="15" s="1"/>
  <c r="O37" i="15" s="1"/>
  <c r="O38" i="15" s="1"/>
  <c r="O39" i="15" s="1"/>
  <c r="O40" i="15" s="1"/>
  <c r="O41" i="15" s="1"/>
  <c r="O42" i="15" s="1"/>
  <c r="O43" i="15" s="1"/>
  <c r="O44" i="15" s="1"/>
  <c r="O45" i="15" s="1"/>
  <c r="O46" i="15" s="1"/>
  <c r="O47" i="15" s="1"/>
  <c r="O48" i="15" s="1"/>
  <c r="O8" i="15"/>
  <c r="K12" i="18"/>
  <c r="P12" i="18"/>
  <c r="O14" i="18"/>
  <c r="P31" i="5"/>
  <c r="N19" i="16"/>
  <c r="J74" i="2"/>
  <c r="K74" i="2" s="1"/>
  <c r="P84" i="4"/>
  <c r="M67" i="4"/>
  <c r="M59" i="4"/>
  <c r="M51" i="4"/>
  <c r="M43" i="4"/>
  <c r="M32" i="4"/>
  <c r="J27" i="4"/>
  <c r="M22" i="4"/>
  <c r="K18" i="4"/>
  <c r="M10" i="4"/>
  <c r="AV67" i="5"/>
  <c r="AV65" i="5"/>
  <c r="AV63" i="5"/>
  <c r="AV61" i="5"/>
  <c r="AV59" i="5"/>
  <c r="AV57" i="5"/>
  <c r="AV55" i="5"/>
  <c r="AV53" i="5"/>
  <c r="AV51" i="5"/>
  <c r="AV49" i="5"/>
  <c r="AR33" i="5"/>
  <c r="F10" i="9"/>
  <c r="F10" i="10"/>
  <c r="P6" i="11"/>
  <c r="F10" i="12"/>
  <c r="N18" i="13"/>
  <c r="F10" i="14"/>
  <c r="N20" i="17"/>
  <c r="K10" i="21"/>
  <c r="Q54" i="5"/>
  <c r="C54" i="5" s="1"/>
  <c r="R16" i="42" s="1"/>
  <c r="Q52" i="5"/>
  <c r="C52" i="5" s="1"/>
  <c r="R16" i="40" s="1"/>
  <c r="T78" i="4"/>
  <c r="I27" i="4"/>
  <c r="AE27" i="5"/>
  <c r="K12" i="10"/>
  <c r="P6" i="10"/>
  <c r="K12" i="12"/>
  <c r="P6" i="12"/>
  <c r="K12" i="14"/>
  <c r="P6" i="14"/>
  <c r="AE18" i="5"/>
  <c r="AS11" i="5"/>
  <c r="Q11" i="5" s="1"/>
  <c r="C11" i="5" s="1"/>
  <c r="R16" i="12" s="1"/>
  <c r="F10" i="55"/>
  <c r="F10" i="54"/>
  <c r="F10" i="53"/>
  <c r="F10" i="51"/>
  <c r="F10" i="50"/>
  <c r="K10" i="50"/>
  <c r="F10" i="49"/>
  <c r="F10" i="48"/>
  <c r="F10" i="47"/>
  <c r="K10" i="47"/>
  <c r="F10" i="46"/>
  <c r="F10" i="45"/>
  <c r="F10" i="44"/>
  <c r="K10" i="45"/>
  <c r="F10" i="41"/>
  <c r="G10" i="41" s="1"/>
  <c r="F10" i="42"/>
  <c r="K10" i="44"/>
  <c r="F10" i="39"/>
  <c r="F10" i="38"/>
  <c r="F10" i="36"/>
  <c r="F10" i="40"/>
  <c r="F10" i="33"/>
  <c r="K10" i="33"/>
  <c r="F10" i="34"/>
  <c r="K10" i="35"/>
  <c r="F10" i="27"/>
  <c r="K10" i="29"/>
  <c r="F10" i="32"/>
  <c r="K10" i="27"/>
  <c r="F10" i="31"/>
  <c r="F10" i="30"/>
  <c r="F10" i="28"/>
  <c r="F10" i="29"/>
  <c r="K10" i="25"/>
  <c r="F10" i="22"/>
  <c r="F10" i="26"/>
  <c r="K10" i="31"/>
  <c r="F10" i="23"/>
  <c r="K10" i="22"/>
  <c r="F10" i="20"/>
  <c r="F10" i="24"/>
  <c r="F10" i="18"/>
  <c r="F10" i="17"/>
  <c r="F10" i="15"/>
  <c r="F10" i="21"/>
  <c r="F10" i="16"/>
  <c r="K10" i="20"/>
  <c r="P6" i="9"/>
  <c r="F12" i="11"/>
  <c r="J10" i="13"/>
  <c r="K10" i="16"/>
  <c r="N19" i="18"/>
  <c r="F10" i="19"/>
  <c r="Q48" i="5"/>
  <c r="C48" i="5" s="1"/>
  <c r="R16" i="36" s="1"/>
  <c r="P29" i="5"/>
  <c r="P7" i="17"/>
  <c r="P12" i="17" s="1"/>
  <c r="J10" i="17"/>
  <c r="AD18" i="5"/>
  <c r="F12" i="55"/>
  <c r="F12" i="54"/>
  <c r="F12" i="53"/>
  <c r="K12" i="53"/>
  <c r="K12" i="50"/>
  <c r="F12" i="49"/>
  <c r="F12" i="50"/>
  <c r="F12" i="48"/>
  <c r="K12" i="48"/>
  <c r="K12" i="47"/>
  <c r="F12" i="45"/>
  <c r="G12" i="45" s="1"/>
  <c r="F12" i="44"/>
  <c r="F12" i="41"/>
  <c r="F12" i="42"/>
  <c r="K12" i="42"/>
  <c r="F12" i="39"/>
  <c r="G12" i="39" s="1"/>
  <c r="F12" i="38"/>
  <c r="K12" i="35"/>
  <c r="F12" i="36"/>
  <c r="K12" i="37"/>
  <c r="F12" i="32"/>
  <c r="F12" i="33"/>
  <c r="K12" i="32"/>
  <c r="F12" i="31"/>
  <c r="G12" i="31" s="1"/>
  <c r="K12" i="33"/>
  <c r="K12" i="29"/>
  <c r="F12" i="27"/>
  <c r="K12" i="22"/>
  <c r="K12" i="24"/>
  <c r="F12" i="22"/>
  <c r="K12" i="20"/>
  <c r="K12" i="25"/>
  <c r="F12" i="15"/>
  <c r="G12" i="15" s="1"/>
  <c r="F12" i="20"/>
  <c r="K12" i="27"/>
  <c r="K12" i="26"/>
  <c r="K12" i="19"/>
  <c r="F12" i="9"/>
  <c r="F12" i="10"/>
  <c r="AC10" i="11"/>
  <c r="F12" i="12"/>
  <c r="F12" i="14"/>
  <c r="O17" i="18"/>
  <c r="O18" i="18" s="1"/>
  <c r="O19" i="18" s="1"/>
  <c r="O20" i="18" s="1"/>
  <c r="O21" i="18" s="1"/>
  <c r="O22" i="18" s="1"/>
  <c r="O23" i="18" s="1"/>
  <c r="O24" i="18" s="1"/>
  <c r="O25" i="18" s="1"/>
  <c r="O26" i="18" s="1"/>
  <c r="O27" i="18" s="1"/>
  <c r="O28" i="18" s="1"/>
  <c r="O29" i="18" s="1"/>
  <c r="O30" i="18" s="1"/>
  <c r="O31" i="18" s="1"/>
  <c r="O32" i="18" s="1"/>
  <c r="O33" i="18" s="1"/>
  <c r="O34" i="18" s="1"/>
  <c r="O35" i="18" s="1"/>
  <c r="O36" i="18" s="1"/>
  <c r="O8" i="18"/>
  <c r="Q50" i="5"/>
  <c r="C50" i="5" s="1"/>
  <c r="R16" i="38" s="1"/>
  <c r="F11" i="50"/>
  <c r="F13" i="50" s="1"/>
  <c r="G13" i="50" s="1"/>
  <c r="F11" i="48"/>
  <c r="F13" i="48" s="1"/>
  <c r="G13" i="48" s="1"/>
  <c r="F11" i="42"/>
  <c r="F13" i="42" s="1"/>
  <c r="G13" i="42" s="1"/>
  <c r="F11" i="44"/>
  <c r="F13" i="44" s="1"/>
  <c r="G13" i="44" s="1"/>
  <c r="F11" i="45"/>
  <c r="F13" i="45" s="1"/>
  <c r="G13" i="45" s="1"/>
  <c r="F11" i="39"/>
  <c r="F13" i="39" s="1"/>
  <c r="G13" i="39" s="1"/>
  <c r="F11" i="27"/>
  <c r="F13" i="27" s="1"/>
  <c r="F11" i="35"/>
  <c r="F13" i="35" s="1"/>
  <c r="G13" i="35" s="1"/>
  <c r="F11" i="31"/>
  <c r="F13" i="31" s="1"/>
  <c r="G13" i="31" s="1"/>
  <c r="F11" i="26"/>
  <c r="F13" i="26" s="1"/>
  <c r="G13" i="26" s="1"/>
  <c r="F11" i="33"/>
  <c r="F13" i="33" s="1"/>
  <c r="G13" i="33" s="1"/>
  <c r="F11" i="19"/>
  <c r="F13" i="19" s="1"/>
  <c r="G13" i="19" s="1"/>
  <c r="F11" i="20"/>
  <c r="F13" i="20" s="1"/>
  <c r="G13" i="20" s="1"/>
  <c r="O14" i="15"/>
  <c r="O17" i="17"/>
  <c r="O18" i="17" s="1"/>
  <c r="O19" i="17" s="1"/>
  <c r="O20" i="17" s="1"/>
  <c r="O21" i="17" s="1"/>
  <c r="O22" i="17" s="1"/>
  <c r="O23" i="17" s="1"/>
  <c r="O24" i="17" s="1"/>
  <c r="O25" i="17" s="1"/>
  <c r="O26" i="17" s="1"/>
  <c r="O27" i="17" s="1"/>
  <c r="O28" i="17" s="1"/>
  <c r="O29" i="17" s="1"/>
  <c r="O30" i="17" s="1"/>
  <c r="O31" i="17" s="1"/>
  <c r="O32" i="17" s="1"/>
  <c r="O33" i="17" s="1"/>
  <c r="O34" i="17" s="1"/>
  <c r="O35" i="17" s="1"/>
  <c r="O36" i="17" s="1"/>
  <c r="O37" i="17" s="1"/>
  <c r="O38" i="17" s="1"/>
  <c r="O39" i="17" s="1"/>
  <c r="O40" i="17" s="1"/>
  <c r="O41" i="17" s="1"/>
  <c r="O42" i="17" s="1"/>
  <c r="O43" i="17" s="1"/>
  <c r="O44" i="17" s="1"/>
  <c r="O45" i="17" s="1"/>
  <c r="O46" i="17" s="1"/>
  <c r="O47" i="17" s="1"/>
  <c r="O48" i="17" s="1"/>
  <c r="O49" i="17" s="1"/>
  <c r="O50" i="17" s="1"/>
  <c r="O51" i="17" s="1"/>
  <c r="O52" i="17" s="1"/>
  <c r="O53" i="17" s="1"/>
  <c r="O54" i="17" s="1"/>
  <c r="O55" i="17" s="1"/>
  <c r="O56" i="17" s="1"/>
  <c r="F12" i="18"/>
  <c r="F12" i="19"/>
  <c r="F11" i="21"/>
  <c r="F13" i="21" s="1"/>
  <c r="AC10" i="21"/>
  <c r="F12" i="21"/>
  <c r="G12" i="21" s="1"/>
  <c r="P6" i="21"/>
  <c r="K10" i="24"/>
  <c r="K12" i="16"/>
  <c r="P6" i="16"/>
  <c r="P12" i="16" s="1"/>
  <c r="F11" i="25"/>
  <c r="F13" i="25" s="1"/>
  <c r="G13" i="25" s="1"/>
  <c r="F12" i="25"/>
  <c r="F10" i="25"/>
  <c r="G10" i="25" s="1"/>
  <c r="P6" i="25"/>
  <c r="AC10" i="25"/>
  <c r="N19" i="21"/>
  <c r="O8" i="22"/>
  <c r="O17" i="22"/>
  <c r="O18" i="22" s="1"/>
  <c r="O19" i="22" s="1"/>
  <c r="O20" i="22" s="1"/>
  <c r="O21" i="22" s="1"/>
  <c r="O22" i="22" s="1"/>
  <c r="O23" i="22" s="1"/>
  <c r="O24" i="22" s="1"/>
  <c r="O25" i="22" s="1"/>
  <c r="O26" i="22" s="1"/>
  <c r="O27" i="22" s="1"/>
  <c r="O28" i="22" s="1"/>
  <c r="O29" i="22" s="1"/>
  <c r="O30" i="22" s="1"/>
  <c r="O31" i="22" s="1"/>
  <c r="O32" i="22" s="1"/>
  <c r="O33" i="22" s="1"/>
  <c r="O34" i="22" s="1"/>
  <c r="O35" i="22" s="1"/>
  <c r="O36" i="22" s="1"/>
  <c r="O37" i="22" s="1"/>
  <c r="O38" i="22" s="1"/>
  <c r="O39" i="22" s="1"/>
  <c r="O40" i="22" s="1"/>
  <c r="O41" i="22" s="1"/>
  <c r="O42" i="22" s="1"/>
  <c r="O43" i="22" s="1"/>
  <c r="O44" i="22" s="1"/>
  <c r="O45" i="22" s="1"/>
  <c r="O46" i="22" s="1"/>
  <c r="O47" i="22" s="1"/>
  <c r="O48" i="22" s="1"/>
  <c r="O49" i="22" s="1"/>
  <c r="O50" i="22" s="1"/>
  <c r="O51" i="22" s="1"/>
  <c r="O52" i="22" s="1"/>
  <c r="O53" i="22" s="1"/>
  <c r="O54" i="22" s="1"/>
  <c r="O55" i="22" s="1"/>
  <c r="O56" i="22" s="1"/>
  <c r="P12" i="22"/>
  <c r="F12" i="16"/>
  <c r="N19" i="19"/>
  <c r="P6" i="19"/>
  <c r="N18" i="22"/>
  <c r="N18" i="20"/>
  <c r="K10" i="26"/>
  <c r="N20" i="28"/>
  <c r="N19" i="31"/>
  <c r="O8" i="32"/>
  <c r="O14" i="32"/>
  <c r="O17" i="32"/>
  <c r="O18" i="32" s="1"/>
  <c r="O19" i="32" s="1"/>
  <c r="O20" i="32" s="1"/>
  <c r="O21" i="32" s="1"/>
  <c r="O22" i="32" s="1"/>
  <c r="O23" i="32" s="1"/>
  <c r="O24" i="32" s="1"/>
  <c r="O25" i="32" s="1"/>
  <c r="O26" i="32" s="1"/>
  <c r="O27" i="32" s="1"/>
  <c r="O28" i="32" s="1"/>
  <c r="O29" i="32" s="1"/>
  <c r="O30" i="32" s="1"/>
  <c r="O31" i="32" s="1"/>
  <c r="O32" i="32" s="1"/>
  <c r="O33" i="32" s="1"/>
  <c r="O34" i="32" s="1"/>
  <c r="O35" i="32" s="1"/>
  <c r="O36" i="32" s="1"/>
  <c r="O37" i="32" s="1"/>
  <c r="O38" i="32" s="1"/>
  <c r="O39" i="32" s="1"/>
  <c r="O40" i="32" s="1"/>
  <c r="O41" i="32" s="1"/>
  <c r="O42" i="32" s="1"/>
  <c r="O43" i="32" s="1"/>
  <c r="O44" i="32" s="1"/>
  <c r="O45" i="32" s="1"/>
  <c r="O46" i="32" s="1"/>
  <c r="O47" i="32" s="1"/>
  <c r="O48" i="32" s="1"/>
  <c r="F11" i="24"/>
  <c r="F13" i="24" s="1"/>
  <c r="G13" i="24" s="1"/>
  <c r="AC10" i="24"/>
  <c r="P6" i="24"/>
  <c r="N19" i="27"/>
  <c r="N21" i="30"/>
  <c r="AB10" i="27"/>
  <c r="P56" i="27"/>
  <c r="K10" i="23"/>
  <c r="K12" i="23"/>
  <c r="F11" i="23"/>
  <c r="F13" i="23" s="1"/>
  <c r="G13" i="23" s="1"/>
  <c r="N18" i="25"/>
  <c r="O14" i="26"/>
  <c r="O17" i="26"/>
  <c r="O18" i="26" s="1"/>
  <c r="O19" i="26" s="1"/>
  <c r="O20" i="26" s="1"/>
  <c r="O21" i="26" s="1"/>
  <c r="O22" i="26" s="1"/>
  <c r="O23" i="26" s="1"/>
  <c r="O24" i="26" s="1"/>
  <c r="O25" i="26" s="1"/>
  <c r="O26" i="26" s="1"/>
  <c r="O27" i="26" s="1"/>
  <c r="O28" i="26" s="1"/>
  <c r="O29" i="26" s="1"/>
  <c r="O30" i="26" s="1"/>
  <c r="O31" i="26" s="1"/>
  <c r="O32" i="26" s="1"/>
  <c r="O33" i="26" s="1"/>
  <c r="O34" i="26" s="1"/>
  <c r="O35" i="26" s="1"/>
  <c r="O36" i="26" s="1"/>
  <c r="O37" i="26" s="1"/>
  <c r="O38" i="26" s="1"/>
  <c r="O39" i="26" s="1"/>
  <c r="O40" i="26" s="1"/>
  <c r="O41" i="26" s="1"/>
  <c r="O42" i="26" s="1"/>
  <c r="O43" i="26" s="1"/>
  <c r="O44" i="26" s="1"/>
  <c r="P12" i="26"/>
  <c r="N20" i="23"/>
  <c r="F12" i="24"/>
  <c r="N19" i="26"/>
  <c r="O8" i="27"/>
  <c r="O14" i="27"/>
  <c r="O17" i="27"/>
  <c r="O18" i="27" s="1"/>
  <c r="O19" i="27" s="1"/>
  <c r="O20" i="27" s="1"/>
  <c r="O21" i="27" s="1"/>
  <c r="O22" i="27" s="1"/>
  <c r="O23" i="27" s="1"/>
  <c r="O24" i="27" s="1"/>
  <c r="O25" i="27" s="1"/>
  <c r="O26" i="27" s="1"/>
  <c r="O27" i="27" s="1"/>
  <c r="O28" i="27" s="1"/>
  <c r="O29" i="27" s="1"/>
  <c r="O30" i="27" s="1"/>
  <c r="O31" i="27" s="1"/>
  <c r="O32" i="27" s="1"/>
  <c r="O33" i="27" s="1"/>
  <c r="O34" i="27" s="1"/>
  <c r="O35" i="27" s="1"/>
  <c r="O36" i="27" s="1"/>
  <c r="O37" i="27" s="1"/>
  <c r="O38" i="27" s="1"/>
  <c r="O39" i="27" s="1"/>
  <c r="O40" i="27" s="1"/>
  <c r="O41" i="27" s="1"/>
  <c r="O42" i="27" s="1"/>
  <c r="O43" i="27" s="1"/>
  <c r="O44" i="27" s="1"/>
  <c r="O45" i="27" s="1"/>
  <c r="O46" i="27" s="1"/>
  <c r="O47" i="27" s="1"/>
  <c r="O48" i="27" s="1"/>
  <c r="K12" i="28"/>
  <c r="P6" i="23"/>
  <c r="N21" i="29"/>
  <c r="F11" i="29"/>
  <c r="F13" i="29" s="1"/>
  <c r="G13" i="29" s="1"/>
  <c r="AC10" i="29"/>
  <c r="F12" i="29"/>
  <c r="G12" i="29" s="1"/>
  <c r="P6" i="29"/>
  <c r="K12" i="31"/>
  <c r="F12" i="23"/>
  <c r="G12" i="23" s="1"/>
  <c r="K10" i="28"/>
  <c r="AC10" i="23"/>
  <c r="N18" i="24"/>
  <c r="F12" i="26"/>
  <c r="F11" i="28"/>
  <c r="F13" i="28" s="1"/>
  <c r="G13" i="28" s="1"/>
  <c r="AC10" i="28"/>
  <c r="F12" i="28"/>
  <c r="F11" i="30"/>
  <c r="F13" i="30" s="1"/>
  <c r="G13" i="30" s="1"/>
  <c r="N18" i="33"/>
  <c r="P6" i="28"/>
  <c r="K10" i="30"/>
  <c r="K12" i="30"/>
  <c r="P6" i="30"/>
  <c r="P12" i="30" s="1"/>
  <c r="F12" i="34"/>
  <c r="O8" i="36"/>
  <c r="O14" i="36"/>
  <c r="O17" i="36"/>
  <c r="O18" i="36" s="1"/>
  <c r="O19" i="36" s="1"/>
  <c r="O20" i="36" s="1"/>
  <c r="O21" i="36" s="1"/>
  <c r="O22" i="36" s="1"/>
  <c r="O23" i="36" s="1"/>
  <c r="O24" i="36" s="1"/>
  <c r="O25" i="36" s="1"/>
  <c r="O26" i="36" s="1"/>
  <c r="O27" i="36" s="1"/>
  <c r="O28" i="36" s="1"/>
  <c r="O29" i="36" s="1"/>
  <c r="O30" i="36" s="1"/>
  <c r="O31" i="36" s="1"/>
  <c r="O32" i="36" s="1"/>
  <c r="O33" i="36" s="1"/>
  <c r="O34" i="36" s="1"/>
  <c r="O35" i="36" s="1"/>
  <c r="O36" i="36" s="1"/>
  <c r="O37" i="36" s="1"/>
  <c r="O38" i="36" s="1"/>
  <c r="O39" i="36" s="1"/>
  <c r="O40" i="36" s="1"/>
  <c r="O41" i="36" s="1"/>
  <c r="O42" i="36" s="1"/>
  <c r="O43" i="36" s="1"/>
  <c r="O44" i="36" s="1"/>
  <c r="O45" i="36" s="1"/>
  <c r="O46" i="36" s="1"/>
  <c r="O47" i="36" s="1"/>
  <c r="O48" i="36" s="1"/>
  <c r="O49" i="36" s="1"/>
  <c r="O50" i="36" s="1"/>
  <c r="O51" i="36" s="1"/>
  <c r="O52" i="36" s="1"/>
  <c r="P6" i="31"/>
  <c r="K10" i="32"/>
  <c r="F12" i="30"/>
  <c r="N20" i="32"/>
  <c r="F11" i="32"/>
  <c r="F13" i="32" s="1"/>
  <c r="G13" i="32" s="1"/>
  <c r="AC10" i="32"/>
  <c r="P6" i="35"/>
  <c r="F10" i="35"/>
  <c r="AC10" i="35"/>
  <c r="F12" i="35"/>
  <c r="G12" i="35" s="1"/>
  <c r="O17" i="33"/>
  <c r="O18" i="33" s="1"/>
  <c r="O19" i="33" s="1"/>
  <c r="O20" i="33" s="1"/>
  <c r="O21" i="33" s="1"/>
  <c r="O22" i="33" s="1"/>
  <c r="O23" i="33" s="1"/>
  <c r="O24" i="33" s="1"/>
  <c r="O25" i="33" s="1"/>
  <c r="O26" i="33" s="1"/>
  <c r="O27" i="33" s="1"/>
  <c r="O28" i="33" s="1"/>
  <c r="O29" i="33" s="1"/>
  <c r="O30" i="33" s="1"/>
  <c r="O31" i="33" s="1"/>
  <c r="O32" i="33" s="1"/>
  <c r="O33" i="33" s="1"/>
  <c r="O34" i="33" s="1"/>
  <c r="O35" i="33" s="1"/>
  <c r="O36" i="33" s="1"/>
  <c r="O37" i="33" s="1"/>
  <c r="O38" i="33" s="1"/>
  <c r="O39" i="33" s="1"/>
  <c r="O40" i="33" s="1"/>
  <c r="O41" i="33" s="1"/>
  <c r="O42" i="33" s="1"/>
  <c r="O43" i="33" s="1"/>
  <c r="O44" i="33" s="1"/>
  <c r="O45" i="33" s="1"/>
  <c r="O46" i="33" s="1"/>
  <c r="O47" i="33" s="1"/>
  <c r="P12" i="36"/>
  <c r="K10" i="34"/>
  <c r="F11" i="34"/>
  <c r="F13" i="34" s="1"/>
  <c r="G13" i="34" s="1"/>
  <c r="AC10" i="34"/>
  <c r="P6" i="34"/>
  <c r="N19" i="36"/>
  <c r="N19" i="35"/>
  <c r="O14" i="33"/>
  <c r="N19" i="37"/>
  <c r="K12" i="34"/>
  <c r="K12" i="36"/>
  <c r="N18" i="34"/>
  <c r="AC10" i="37"/>
  <c r="F12" i="37"/>
  <c r="P6" i="37"/>
  <c r="F11" i="37"/>
  <c r="F13" i="37" s="1"/>
  <c r="G13" i="37" s="1"/>
  <c r="F10" i="37"/>
  <c r="P12" i="38"/>
  <c r="O8" i="38"/>
  <c r="O14" i="38"/>
  <c r="AC10" i="36"/>
  <c r="F11" i="36"/>
  <c r="F13" i="36" s="1"/>
  <c r="G13" i="36" s="1"/>
  <c r="K10" i="36"/>
  <c r="N18" i="39"/>
  <c r="O17" i="39"/>
  <c r="O18" i="39" s="1"/>
  <c r="O19" i="39" s="1"/>
  <c r="O20" i="39" s="1"/>
  <c r="O21" i="39" s="1"/>
  <c r="O22" i="39" s="1"/>
  <c r="O23" i="39" s="1"/>
  <c r="O24" i="39" s="1"/>
  <c r="O25" i="39" s="1"/>
  <c r="O26" i="39" s="1"/>
  <c r="O27" i="39" s="1"/>
  <c r="O28" i="39" s="1"/>
  <c r="O29" i="39" s="1"/>
  <c r="O30" i="39" s="1"/>
  <c r="O31" i="39" s="1"/>
  <c r="O32" i="39" s="1"/>
  <c r="O33" i="39" s="1"/>
  <c r="O34" i="39" s="1"/>
  <c r="O35" i="39" s="1"/>
  <c r="O36" i="39" s="1"/>
  <c r="O37" i="39" s="1"/>
  <c r="O38" i="39" s="1"/>
  <c r="O39" i="39" s="1"/>
  <c r="O40" i="39" s="1"/>
  <c r="O41" i="39" s="1"/>
  <c r="O42" i="39" s="1"/>
  <c r="O43" i="39" s="1"/>
  <c r="O44" i="39" s="1"/>
  <c r="O45" i="39" s="1"/>
  <c r="O46" i="39" s="1"/>
  <c r="O47" i="39" s="1"/>
  <c r="O48" i="39" s="1"/>
  <c r="O49" i="39" s="1"/>
  <c r="O50" i="39" s="1"/>
  <c r="O51" i="39" s="1"/>
  <c r="O52" i="39" s="1"/>
  <c r="O8" i="39"/>
  <c r="K10" i="39"/>
  <c r="AC10" i="38"/>
  <c r="N18" i="38"/>
  <c r="F11" i="38"/>
  <c r="F13" i="38" s="1"/>
  <c r="G13" i="38" s="1"/>
  <c r="K10" i="38"/>
  <c r="N20" i="40"/>
  <c r="O17" i="41"/>
  <c r="O18" i="41" s="1"/>
  <c r="O19" i="41" s="1"/>
  <c r="O20" i="41" s="1"/>
  <c r="O21" i="41" s="1"/>
  <c r="O22" i="41" s="1"/>
  <c r="O23" i="41" s="1"/>
  <c r="O24" i="41" s="1"/>
  <c r="O25" i="41" s="1"/>
  <c r="O26" i="41" s="1"/>
  <c r="O27" i="41" s="1"/>
  <c r="O28" i="41" s="1"/>
  <c r="O29" i="41" s="1"/>
  <c r="O30" i="41" s="1"/>
  <c r="O31" i="41" s="1"/>
  <c r="O32" i="41" s="1"/>
  <c r="O33" i="41" s="1"/>
  <c r="O34" i="41" s="1"/>
  <c r="O35" i="41" s="1"/>
  <c r="O36" i="41" s="1"/>
  <c r="O37" i="41" s="1"/>
  <c r="O38" i="41" s="1"/>
  <c r="O39" i="41" s="1"/>
  <c r="O40" i="41" s="1"/>
  <c r="O41" i="41" s="1"/>
  <c r="O42" i="41" s="1"/>
  <c r="O43" i="41" s="1"/>
  <c r="O44" i="41" s="1"/>
  <c r="O45" i="41" s="1"/>
  <c r="O46" i="41" s="1"/>
  <c r="O47" i="41" s="1"/>
  <c r="O48" i="41" s="1"/>
  <c r="O49" i="41" s="1"/>
  <c r="O50" i="41" s="1"/>
  <c r="O51" i="41" s="1"/>
  <c r="O52" i="41" s="1"/>
  <c r="P12" i="41"/>
  <c r="O8" i="41"/>
  <c r="O14" i="41"/>
  <c r="F11" i="43"/>
  <c r="F13" i="43" s="1"/>
  <c r="G13" i="43" s="1"/>
  <c r="F12" i="43"/>
  <c r="G12" i="43" s="1"/>
  <c r="P6" i="43"/>
  <c r="AC10" i="43"/>
  <c r="F10" i="43"/>
  <c r="AB10" i="42"/>
  <c r="P60" i="42"/>
  <c r="F11" i="40"/>
  <c r="F13" i="40" s="1"/>
  <c r="G13" i="40" s="1"/>
  <c r="AC10" i="40"/>
  <c r="F12" i="40"/>
  <c r="P6" i="40"/>
  <c r="K10" i="40"/>
  <c r="K12" i="40"/>
  <c r="N18" i="41"/>
  <c r="K12" i="41"/>
  <c r="K10" i="41"/>
  <c r="N21" i="42"/>
  <c r="N18" i="43"/>
  <c r="P60" i="44"/>
  <c r="K10" i="42"/>
  <c r="O8" i="42"/>
  <c r="O14" i="42"/>
  <c r="O17" i="42"/>
  <c r="O18" i="42" s="1"/>
  <c r="O19" i="42" s="1"/>
  <c r="O20" i="42" s="1"/>
  <c r="O21" i="42" s="1"/>
  <c r="O22" i="42" s="1"/>
  <c r="O23" i="42" s="1"/>
  <c r="O24" i="42" s="1"/>
  <c r="O25" i="42" s="1"/>
  <c r="O26" i="42" s="1"/>
  <c r="O27" i="42" s="1"/>
  <c r="O28" i="42" s="1"/>
  <c r="O29" i="42" s="1"/>
  <c r="O30" i="42" s="1"/>
  <c r="O31" i="42" s="1"/>
  <c r="O32" i="42" s="1"/>
  <c r="O33" i="42" s="1"/>
  <c r="O34" i="42" s="1"/>
  <c r="O35" i="42" s="1"/>
  <c r="O36" i="42" s="1"/>
  <c r="O37" i="42" s="1"/>
  <c r="O38" i="42" s="1"/>
  <c r="K12" i="44"/>
  <c r="O14" i="44"/>
  <c r="O17" i="44"/>
  <c r="O18" i="44" s="1"/>
  <c r="O19" i="44" s="1"/>
  <c r="O20" i="44" s="1"/>
  <c r="O21" i="44" s="1"/>
  <c r="O22" i="44" s="1"/>
  <c r="O23" i="44" s="1"/>
  <c r="O24" i="44" s="1"/>
  <c r="O25" i="44" s="1"/>
  <c r="O26" i="44" s="1"/>
  <c r="O27" i="44" s="1"/>
  <c r="O28" i="44" s="1"/>
  <c r="O29" i="44" s="1"/>
  <c r="O30" i="44" s="1"/>
  <c r="O31" i="44" s="1"/>
  <c r="O32" i="44" s="1"/>
  <c r="O33" i="44" s="1"/>
  <c r="O34" i="44" s="1"/>
  <c r="O35" i="44" s="1"/>
  <c r="O36" i="44" s="1"/>
  <c r="O37" i="44" s="1"/>
  <c r="O38" i="44" s="1"/>
  <c r="O39" i="44" s="1"/>
  <c r="O17" i="45"/>
  <c r="O18" i="45" s="1"/>
  <c r="O19" i="45" s="1"/>
  <c r="O20" i="45" s="1"/>
  <c r="O21" i="45" s="1"/>
  <c r="O22" i="45" s="1"/>
  <c r="O23" i="45" s="1"/>
  <c r="O24" i="45" s="1"/>
  <c r="O25" i="45" s="1"/>
  <c r="O26" i="45" s="1"/>
  <c r="O27" i="45" s="1"/>
  <c r="O28" i="45" s="1"/>
  <c r="O29" i="45" s="1"/>
  <c r="O30" i="45" s="1"/>
  <c r="O31" i="45" s="1"/>
  <c r="O32" i="45" s="1"/>
  <c r="O33" i="45" s="1"/>
  <c r="O34" i="45" s="1"/>
  <c r="O35" i="45" s="1"/>
  <c r="O36" i="45" s="1"/>
  <c r="O37" i="45" s="1"/>
  <c r="O38" i="45" s="1"/>
  <c r="O39" i="45" s="1"/>
  <c r="O40" i="45" s="1"/>
  <c r="O41" i="45" s="1"/>
  <c r="O42" i="45" s="1"/>
  <c r="O43" i="45" s="1"/>
  <c r="O44" i="45" s="1"/>
  <c r="O45" i="45" s="1"/>
  <c r="P12" i="45"/>
  <c r="O8" i="45"/>
  <c r="O14" i="45"/>
  <c r="N19" i="44"/>
  <c r="N18" i="45"/>
  <c r="K10" i="43"/>
  <c r="K12" i="43"/>
  <c r="N20" i="46"/>
  <c r="O8" i="46"/>
  <c r="O14" i="46"/>
  <c r="O17" i="46"/>
  <c r="O18" i="46" s="1"/>
  <c r="O19" i="46" s="1"/>
  <c r="O20" i="46" s="1"/>
  <c r="O21" i="46" s="1"/>
  <c r="O22" i="46" s="1"/>
  <c r="O23" i="46" s="1"/>
  <c r="O24" i="46" s="1"/>
  <c r="O25" i="46" s="1"/>
  <c r="O26" i="46" s="1"/>
  <c r="O27" i="46" s="1"/>
  <c r="O28" i="46" s="1"/>
  <c r="O29" i="46" s="1"/>
  <c r="O30" i="46" s="1"/>
  <c r="O31" i="46" s="1"/>
  <c r="O32" i="46" s="1"/>
  <c r="O33" i="46" s="1"/>
  <c r="O34" i="46" s="1"/>
  <c r="O35" i="46" s="1"/>
  <c r="O36" i="46" s="1"/>
  <c r="O37" i="46" s="1"/>
  <c r="O38" i="46" s="1"/>
  <c r="O39" i="46" s="1"/>
  <c r="O40" i="46" s="1"/>
  <c r="K12" i="46"/>
  <c r="F12" i="47"/>
  <c r="G12" i="47" s="1"/>
  <c r="K10" i="46"/>
  <c r="F11" i="46"/>
  <c r="F13" i="46" s="1"/>
  <c r="G13" i="46" s="1"/>
  <c r="AC10" i="46"/>
  <c r="F12" i="46"/>
  <c r="G12" i="46" s="1"/>
  <c r="N19" i="47"/>
  <c r="N20" i="48"/>
  <c r="P6" i="47"/>
  <c r="N21" i="49"/>
  <c r="O14" i="50"/>
  <c r="O8" i="50"/>
  <c r="O17" i="50"/>
  <c r="O18" i="50" s="1"/>
  <c r="O19" i="50" s="1"/>
  <c r="O20" i="50" s="1"/>
  <c r="O21" i="50" s="1"/>
  <c r="O22" i="50" s="1"/>
  <c r="O23" i="50" s="1"/>
  <c r="O24" i="50" s="1"/>
  <c r="O25" i="50" s="1"/>
  <c r="O26" i="50" s="1"/>
  <c r="O27" i="50" s="1"/>
  <c r="O28" i="50" s="1"/>
  <c r="O29" i="50" s="1"/>
  <c r="O30" i="50" s="1"/>
  <c r="O31" i="50" s="1"/>
  <c r="O32" i="50" s="1"/>
  <c r="O33" i="50" s="1"/>
  <c r="O34" i="50" s="1"/>
  <c r="O35" i="50" s="1"/>
  <c r="O36" i="50" s="1"/>
  <c r="O37" i="50" s="1"/>
  <c r="O38" i="50" s="1"/>
  <c r="O39" i="50" s="1"/>
  <c r="O40" i="50" s="1"/>
  <c r="O41" i="50" s="1"/>
  <c r="O42" i="50" s="1"/>
  <c r="O43" i="50" s="1"/>
  <c r="N19" i="50"/>
  <c r="P6" i="49"/>
  <c r="N22" i="51"/>
  <c r="K10" i="51"/>
  <c r="K12" i="51"/>
  <c r="N18" i="52"/>
  <c r="F11" i="52"/>
  <c r="F13" i="52" s="1"/>
  <c r="G13" i="52" s="1"/>
  <c r="F12" i="52"/>
  <c r="P6" i="52"/>
  <c r="AC10" i="52"/>
  <c r="F11" i="51"/>
  <c r="F13" i="51" s="1"/>
  <c r="G13" i="51" s="1"/>
  <c r="AC10" i="51"/>
  <c r="F12" i="51"/>
  <c r="F10" i="52"/>
  <c r="P6" i="51"/>
  <c r="K10" i="52"/>
  <c r="K12" i="52"/>
  <c r="P12" i="53"/>
  <c r="O8" i="53"/>
  <c r="O14" i="53"/>
  <c r="O17" i="53"/>
  <c r="O18" i="53" s="1"/>
  <c r="O19" i="53" s="1"/>
  <c r="O20" i="53" s="1"/>
  <c r="O21" i="53" s="1"/>
  <c r="O22" i="53" s="1"/>
  <c r="O23" i="53" s="1"/>
  <c r="O24" i="53" s="1"/>
  <c r="O25" i="53" s="1"/>
  <c r="O26" i="53" s="1"/>
  <c r="O27" i="53" s="1"/>
  <c r="O28" i="53" s="1"/>
  <c r="O29" i="53" s="1"/>
  <c r="O30" i="53" s="1"/>
  <c r="O31" i="53" s="1"/>
  <c r="O32" i="53" s="1"/>
  <c r="O33" i="53" s="1"/>
  <c r="O34" i="53" s="1"/>
  <c r="O35" i="53" s="1"/>
  <c r="O36" i="53" s="1"/>
  <c r="O37" i="53" s="1"/>
  <c r="O38" i="53" s="1"/>
  <c r="O39" i="53" s="1"/>
  <c r="F11" i="53"/>
  <c r="F13" i="53" s="1"/>
  <c r="G13" i="53" s="1"/>
  <c r="K10" i="53"/>
  <c r="AC10" i="53"/>
  <c r="N18" i="53"/>
  <c r="N19" i="54"/>
  <c r="O14" i="54"/>
  <c r="AC10" i="54"/>
  <c r="F11" i="54"/>
  <c r="F13" i="54" s="1"/>
  <c r="G13" i="54" s="1"/>
  <c r="P12" i="54"/>
  <c r="P12" i="55"/>
  <c r="O8" i="55"/>
  <c r="O14" i="55"/>
  <c r="AC10" i="55"/>
  <c r="N18" i="55"/>
  <c r="F11" i="55"/>
  <c r="F13" i="55" s="1"/>
  <c r="G13" i="55" s="1"/>
  <c r="Q42" i="55" l="1"/>
  <c r="T42" i="55"/>
  <c r="N43" i="55"/>
  <c r="R42" i="55"/>
  <c r="S42" i="55"/>
  <c r="P40" i="55"/>
  <c r="R43" i="54"/>
  <c r="S43" i="54"/>
  <c r="T43" i="54"/>
  <c r="N44" i="54"/>
  <c r="P41" i="54"/>
  <c r="Q42" i="54"/>
  <c r="P42" i="54" s="1"/>
  <c r="Q42" i="53"/>
  <c r="R42" i="53"/>
  <c r="T42" i="53"/>
  <c r="S42" i="53"/>
  <c r="N43" i="53"/>
  <c r="T42" i="52"/>
  <c r="Q42" i="52"/>
  <c r="P42" i="52" s="1"/>
  <c r="R42" i="52"/>
  <c r="S42" i="52"/>
  <c r="N43" i="52"/>
  <c r="P40" i="52"/>
  <c r="Q42" i="51"/>
  <c r="N43" i="51"/>
  <c r="R42" i="51"/>
  <c r="S42" i="51"/>
  <c r="T42" i="51"/>
  <c r="G12" i="51"/>
  <c r="P44" i="50"/>
  <c r="P45" i="50"/>
  <c r="R47" i="50"/>
  <c r="S47" i="50"/>
  <c r="T47" i="50"/>
  <c r="N48" i="50"/>
  <c r="Q46" i="50"/>
  <c r="P46" i="50" s="1"/>
  <c r="Q46" i="49"/>
  <c r="R46" i="49"/>
  <c r="S46" i="49"/>
  <c r="T46" i="49"/>
  <c r="N47" i="49"/>
  <c r="K10" i="49"/>
  <c r="N48" i="48"/>
  <c r="P60" i="48"/>
  <c r="G12" i="48"/>
  <c r="N45" i="47"/>
  <c r="Q43" i="46"/>
  <c r="N44" i="46"/>
  <c r="R43" i="46"/>
  <c r="T43" i="46"/>
  <c r="S43" i="46"/>
  <c r="Q48" i="45"/>
  <c r="R48" i="45"/>
  <c r="N49" i="45"/>
  <c r="S48" i="45"/>
  <c r="T48" i="45"/>
  <c r="Q42" i="44"/>
  <c r="R42" i="44"/>
  <c r="S42" i="44"/>
  <c r="T42" i="44"/>
  <c r="N43" i="44"/>
  <c r="Q41" i="42"/>
  <c r="R41" i="42"/>
  <c r="N42" i="42"/>
  <c r="S41" i="42"/>
  <c r="T41" i="42"/>
  <c r="P39" i="42"/>
  <c r="G12" i="38"/>
  <c r="P12" i="37"/>
  <c r="P60" i="37" s="1"/>
  <c r="G12" i="37"/>
  <c r="L12" i="37" s="1"/>
  <c r="S9" i="37" s="1"/>
  <c r="S10" i="37" s="1"/>
  <c r="G12" i="27"/>
  <c r="K12" i="55"/>
  <c r="G12" i="41"/>
  <c r="S8" i="41" s="1"/>
  <c r="AB10" i="33"/>
  <c r="K10" i="54"/>
  <c r="G12" i="11"/>
  <c r="G12" i="50"/>
  <c r="L12" i="50" s="1"/>
  <c r="S9" i="50" s="1"/>
  <c r="S10" i="50" s="1"/>
  <c r="G11" i="37"/>
  <c r="R8" i="37" s="1"/>
  <c r="G11" i="46"/>
  <c r="G12" i="34"/>
  <c r="L12" i="34" s="1"/>
  <c r="S9" i="34" s="1"/>
  <c r="S10" i="34" s="1"/>
  <c r="G11" i="30"/>
  <c r="G12" i="26"/>
  <c r="G12" i="9"/>
  <c r="K12" i="21"/>
  <c r="L12" i="21" s="1"/>
  <c r="S9" i="21" s="1"/>
  <c r="S10" i="21" s="1"/>
  <c r="G11" i="48"/>
  <c r="R8" i="48" s="1"/>
  <c r="G12" i="30"/>
  <c r="L12" i="30" s="1"/>
  <c r="S9" i="30" s="1"/>
  <c r="S10" i="30" s="1"/>
  <c r="G11" i="32"/>
  <c r="G11" i="36"/>
  <c r="G12" i="14"/>
  <c r="G11" i="34"/>
  <c r="G10" i="33"/>
  <c r="Q8" i="33" s="1"/>
  <c r="G12" i="22"/>
  <c r="L12" i="22" s="1"/>
  <c r="S9" i="22" s="1"/>
  <c r="S10" i="22" s="1"/>
  <c r="BP87" i="5"/>
  <c r="BM87" i="5"/>
  <c r="AF87" i="5"/>
  <c r="AH84" i="5"/>
  <c r="BJ84" i="5"/>
  <c r="BF70" i="5"/>
  <c r="BF87" i="5" s="1"/>
  <c r="T52" i="5"/>
  <c r="T62" i="5"/>
  <c r="AA70" i="5"/>
  <c r="AS26" i="5"/>
  <c r="Q26" i="5" s="1"/>
  <c r="C26" i="5" s="1"/>
  <c r="R16" i="19" s="1"/>
  <c r="BN87" i="5"/>
  <c r="BQ70" i="5"/>
  <c r="AH27" i="5"/>
  <c r="T64" i="5"/>
  <c r="BJ18" i="5"/>
  <c r="BJ70" i="5" s="1"/>
  <c r="M70" i="5"/>
  <c r="AO70" i="5"/>
  <c r="BI87" i="5"/>
  <c r="BO87" i="5"/>
  <c r="T8" i="4"/>
  <c r="F8" i="4"/>
  <c r="C11" i="4"/>
  <c r="E11" i="12" s="1"/>
  <c r="B54" i="4"/>
  <c r="B59" i="4"/>
  <c r="B22" i="4"/>
  <c r="F22" i="4" s="1"/>
  <c r="C84" i="4"/>
  <c r="T44" i="4"/>
  <c r="B25" i="4"/>
  <c r="F25" i="4" s="1"/>
  <c r="F65" i="4"/>
  <c r="T84" i="4"/>
  <c r="T11" i="4"/>
  <c r="T53" i="4"/>
  <c r="B67" i="4"/>
  <c r="D84" i="4"/>
  <c r="F50" i="4"/>
  <c r="C16" i="4"/>
  <c r="E11" i="15" s="1"/>
  <c r="J70" i="4"/>
  <c r="I70" i="4"/>
  <c r="G12" i="32"/>
  <c r="S8" i="32" s="1"/>
  <c r="F30" i="4"/>
  <c r="C52" i="4"/>
  <c r="E11" i="40" s="1"/>
  <c r="G11" i="40" s="1"/>
  <c r="R8" i="40" s="1"/>
  <c r="F20" i="4"/>
  <c r="F49" i="4"/>
  <c r="B57" i="4"/>
  <c r="M33" i="4"/>
  <c r="T40" i="4"/>
  <c r="G12" i="53"/>
  <c r="L12" i="53" s="1"/>
  <c r="S9" i="53" s="1"/>
  <c r="S10" i="53" s="1"/>
  <c r="D64" i="4"/>
  <c r="E12" i="52" s="1"/>
  <c r="E15" i="52" s="1"/>
  <c r="T29" i="4"/>
  <c r="T33" i="4" s="1"/>
  <c r="D17" i="4"/>
  <c r="E12" i="16" s="1"/>
  <c r="G12" i="16" s="1"/>
  <c r="D61" i="4"/>
  <c r="E12" i="49" s="1"/>
  <c r="G12" i="49" s="1"/>
  <c r="S8" i="49" s="1"/>
  <c r="G12" i="55"/>
  <c r="L12" i="55" s="1"/>
  <c r="S9" i="55" s="1"/>
  <c r="S10" i="55" s="1"/>
  <c r="G12" i="19"/>
  <c r="D66" i="4"/>
  <c r="R68" i="4"/>
  <c r="M27" i="4"/>
  <c r="D56" i="4"/>
  <c r="E12" i="44" s="1"/>
  <c r="G12" i="44" s="1"/>
  <c r="S8" i="44" s="1"/>
  <c r="D29" i="4"/>
  <c r="F29" i="4" s="1"/>
  <c r="T8" i="54"/>
  <c r="T8" i="53"/>
  <c r="T8" i="23"/>
  <c r="T8" i="40"/>
  <c r="S8" i="46"/>
  <c r="L12" i="46"/>
  <c r="S9" i="46" s="1"/>
  <c r="S10" i="46" s="1"/>
  <c r="S8" i="35"/>
  <c r="L12" i="35"/>
  <c r="S9" i="35" s="1"/>
  <c r="S10" i="35" s="1"/>
  <c r="L12" i="32"/>
  <c r="S9" i="32" s="1"/>
  <c r="S10" i="32" s="1"/>
  <c r="T8" i="20"/>
  <c r="T8" i="45"/>
  <c r="R8" i="32"/>
  <c r="S8" i="43"/>
  <c r="L12" i="43"/>
  <c r="S9" i="43" s="1"/>
  <c r="S10" i="43" s="1"/>
  <c r="AB10" i="16"/>
  <c r="P68" i="16"/>
  <c r="Q8" i="41"/>
  <c r="L10" i="41"/>
  <c r="L12" i="51"/>
  <c r="S9" i="51" s="1"/>
  <c r="S10" i="51" s="1"/>
  <c r="S8" i="51"/>
  <c r="T8" i="51"/>
  <c r="T8" i="46"/>
  <c r="S8" i="21"/>
  <c r="T8" i="19"/>
  <c r="T8" i="44"/>
  <c r="L12" i="27"/>
  <c r="S9" i="27" s="1"/>
  <c r="S10" i="27" s="1"/>
  <c r="S8" i="27"/>
  <c r="S8" i="45"/>
  <c r="L12" i="45"/>
  <c r="S9" i="45" s="1"/>
  <c r="S10" i="45" s="1"/>
  <c r="S8" i="53"/>
  <c r="E12" i="28"/>
  <c r="G12" i="28" s="1"/>
  <c r="F40" i="4"/>
  <c r="T8" i="52"/>
  <c r="T8" i="28"/>
  <c r="T8" i="43"/>
  <c r="E12" i="36"/>
  <c r="G12" i="36" s="1"/>
  <c r="F48" i="4"/>
  <c r="T8" i="24"/>
  <c r="S8" i="34"/>
  <c r="T8" i="30"/>
  <c r="T8" i="33"/>
  <c r="S8" i="47"/>
  <c r="L12" i="47"/>
  <c r="S9" i="47" s="1"/>
  <c r="S10" i="47" s="1"/>
  <c r="T8" i="26"/>
  <c r="T8" i="48"/>
  <c r="S8" i="15"/>
  <c r="L12" i="15"/>
  <c r="S9" i="15" s="1"/>
  <c r="S10" i="15" s="1"/>
  <c r="S8" i="38"/>
  <c r="L12" i="38"/>
  <c r="S9" i="38" s="1"/>
  <c r="S10" i="38" s="1"/>
  <c r="T8" i="38"/>
  <c r="S8" i="29"/>
  <c r="L12" i="29"/>
  <c r="S9" i="29" s="1"/>
  <c r="S10" i="29" s="1"/>
  <c r="J87" i="4"/>
  <c r="T8" i="29"/>
  <c r="T8" i="39"/>
  <c r="S8" i="23"/>
  <c r="L12" i="23"/>
  <c r="S9" i="23" s="1"/>
  <c r="S10" i="23" s="1"/>
  <c r="Q8" i="25"/>
  <c r="L10" i="25"/>
  <c r="T8" i="55"/>
  <c r="S8" i="19"/>
  <c r="L12" i="19"/>
  <c r="S9" i="19" s="1"/>
  <c r="T8" i="31"/>
  <c r="T8" i="50"/>
  <c r="S8" i="31"/>
  <c r="L12" i="31"/>
  <c r="S9" i="31" s="1"/>
  <c r="S10" i="31" s="1"/>
  <c r="S8" i="39"/>
  <c r="L12" i="39"/>
  <c r="S9" i="39" s="1"/>
  <c r="S10" i="39" s="1"/>
  <c r="L12" i="48"/>
  <c r="S9" i="48" s="1"/>
  <c r="S10" i="48" s="1"/>
  <c r="S8" i="48"/>
  <c r="O8" i="43"/>
  <c r="O17" i="43"/>
  <c r="O18" i="43" s="1"/>
  <c r="O19" i="43" s="1"/>
  <c r="O20" i="43" s="1"/>
  <c r="O21" i="43" s="1"/>
  <c r="O22" i="43" s="1"/>
  <c r="O23" i="43" s="1"/>
  <c r="O24" i="43" s="1"/>
  <c r="O25" i="43" s="1"/>
  <c r="O26" i="43" s="1"/>
  <c r="O27" i="43" s="1"/>
  <c r="O28" i="43" s="1"/>
  <c r="O29" i="43" s="1"/>
  <c r="O30" i="43" s="1"/>
  <c r="O31" i="43" s="1"/>
  <c r="O32" i="43" s="1"/>
  <c r="O33" i="43" s="1"/>
  <c r="O34" i="43" s="1"/>
  <c r="O35" i="43" s="1"/>
  <c r="O36" i="43" s="1"/>
  <c r="O37" i="43" s="1"/>
  <c r="O38" i="43" s="1"/>
  <c r="O39" i="43" s="1"/>
  <c r="O40" i="43" s="1"/>
  <c r="O41" i="43" s="1"/>
  <c r="O42" i="43" s="1"/>
  <c r="O43" i="43" s="1"/>
  <c r="O44" i="43" s="1"/>
  <c r="O45" i="43" s="1"/>
  <c r="O46" i="43" s="1"/>
  <c r="O47" i="43" s="1"/>
  <c r="O48" i="43" s="1"/>
  <c r="P12" i="43"/>
  <c r="O14" i="43"/>
  <c r="I87" i="4"/>
  <c r="E10" i="20"/>
  <c r="T8" i="34"/>
  <c r="R8" i="30"/>
  <c r="S8" i="30"/>
  <c r="G10" i="38"/>
  <c r="E15" i="38"/>
  <c r="E10" i="46"/>
  <c r="F58" i="4"/>
  <c r="G10" i="52"/>
  <c r="N20" i="35"/>
  <c r="O8" i="35"/>
  <c r="O17" i="35"/>
  <c r="O18" i="35" s="1"/>
  <c r="O19" i="35" s="1"/>
  <c r="O20" i="35" s="1"/>
  <c r="O21" i="35" s="1"/>
  <c r="O22" i="35" s="1"/>
  <c r="O23" i="35" s="1"/>
  <c r="O24" i="35" s="1"/>
  <c r="O25" i="35" s="1"/>
  <c r="O26" i="35" s="1"/>
  <c r="O27" i="35" s="1"/>
  <c r="O28" i="35" s="1"/>
  <c r="O29" i="35" s="1"/>
  <c r="O30" i="35" s="1"/>
  <c r="O31" i="35" s="1"/>
  <c r="O32" i="35" s="1"/>
  <c r="O33" i="35" s="1"/>
  <c r="O34" i="35" s="1"/>
  <c r="O35" i="35" s="1"/>
  <c r="O36" i="35" s="1"/>
  <c r="O37" i="35" s="1"/>
  <c r="O38" i="35" s="1"/>
  <c r="O39" i="35" s="1"/>
  <c r="O40" i="35" s="1"/>
  <c r="O41" i="35" s="1"/>
  <c r="O42" i="35" s="1"/>
  <c r="O43" i="35" s="1"/>
  <c r="O44" i="35" s="1"/>
  <c r="O45" i="35" s="1"/>
  <c r="O46" i="35" s="1"/>
  <c r="O47" i="35" s="1"/>
  <c r="O48" i="35" s="1"/>
  <c r="O14" i="35"/>
  <c r="O8" i="30"/>
  <c r="O14" i="30"/>
  <c r="O17" i="30"/>
  <c r="O18" i="30" s="1"/>
  <c r="O19" i="30" s="1"/>
  <c r="O20" i="30" s="1"/>
  <c r="O21" i="30" s="1"/>
  <c r="O22" i="30" s="1"/>
  <c r="O23" i="30" s="1"/>
  <c r="O24" i="30" s="1"/>
  <c r="O25" i="30" s="1"/>
  <c r="O26" i="30" s="1"/>
  <c r="O27" i="30" s="1"/>
  <c r="O28" i="30" s="1"/>
  <c r="O29" i="30" s="1"/>
  <c r="O30" i="30" s="1"/>
  <c r="O31" i="30" s="1"/>
  <c r="O32" i="30" s="1"/>
  <c r="O33" i="30" s="1"/>
  <c r="O34" i="30" s="1"/>
  <c r="O35" i="30" s="1"/>
  <c r="O36" i="30" s="1"/>
  <c r="O37" i="30" s="1"/>
  <c r="O38" i="30" s="1"/>
  <c r="O39" i="30" s="1"/>
  <c r="O40" i="30" s="1"/>
  <c r="O41" i="30" s="1"/>
  <c r="O42" i="30" s="1"/>
  <c r="O43" i="30" s="1"/>
  <c r="O44" i="30" s="1"/>
  <c r="O45" i="30" s="1"/>
  <c r="O46" i="30" s="1"/>
  <c r="O47" i="30" s="1"/>
  <c r="O48" i="30" s="1"/>
  <c r="N21" i="23"/>
  <c r="AB10" i="32"/>
  <c r="P56" i="32"/>
  <c r="P64" i="22"/>
  <c r="AB10" i="22"/>
  <c r="P12" i="25"/>
  <c r="O8" i="25"/>
  <c r="O17" i="25"/>
  <c r="O18" i="25" s="1"/>
  <c r="O19" i="25" s="1"/>
  <c r="O20" i="25" s="1"/>
  <c r="O21" i="25" s="1"/>
  <c r="O22" i="25" s="1"/>
  <c r="O23" i="25" s="1"/>
  <c r="O24" i="25" s="1"/>
  <c r="O25" i="25" s="1"/>
  <c r="O26" i="25" s="1"/>
  <c r="O27" i="25" s="1"/>
  <c r="O28" i="25" s="1"/>
  <c r="O29" i="25" s="1"/>
  <c r="O30" i="25" s="1"/>
  <c r="O31" i="25" s="1"/>
  <c r="O32" i="25" s="1"/>
  <c r="O33" i="25" s="1"/>
  <c r="O34" i="25" s="1"/>
  <c r="O35" i="25" s="1"/>
  <c r="O36" i="25" s="1"/>
  <c r="O37" i="25" s="1"/>
  <c r="O38" i="25" s="1"/>
  <c r="O39" i="25" s="1"/>
  <c r="O40" i="25" s="1"/>
  <c r="O41" i="25" s="1"/>
  <c r="O42" i="25" s="1"/>
  <c r="O43" i="25" s="1"/>
  <c r="O44" i="25" s="1"/>
  <c r="O14" i="25"/>
  <c r="L10" i="49"/>
  <c r="Q8" i="49"/>
  <c r="K10" i="13"/>
  <c r="L10" i="13" s="1"/>
  <c r="K12" i="13"/>
  <c r="O14" i="14"/>
  <c r="O17" i="14"/>
  <c r="O18" i="14" s="1"/>
  <c r="O19" i="14" s="1"/>
  <c r="O20" i="14" s="1"/>
  <c r="O21" i="14" s="1"/>
  <c r="O22" i="14" s="1"/>
  <c r="O23" i="14" s="1"/>
  <c r="O24" i="14" s="1"/>
  <c r="O25" i="14" s="1"/>
  <c r="O26" i="14" s="1"/>
  <c r="O27" i="14" s="1"/>
  <c r="O28" i="14" s="1"/>
  <c r="O29" i="14" s="1"/>
  <c r="O30" i="14" s="1"/>
  <c r="O31" i="14" s="1"/>
  <c r="O32" i="14" s="1"/>
  <c r="O33" i="14" s="1"/>
  <c r="O34" i="14" s="1"/>
  <c r="O35" i="14" s="1"/>
  <c r="O36" i="14" s="1"/>
  <c r="O37" i="14" s="1"/>
  <c r="O38" i="14" s="1"/>
  <c r="O39" i="14" s="1"/>
  <c r="O40" i="14" s="1"/>
  <c r="O41" i="14" s="1"/>
  <c r="O42" i="14" s="1"/>
  <c r="O43" i="14" s="1"/>
  <c r="O44" i="14" s="1"/>
  <c r="O8" i="14"/>
  <c r="R18" i="4"/>
  <c r="G11" i="21"/>
  <c r="E10" i="12"/>
  <c r="F11" i="4"/>
  <c r="T8" i="35"/>
  <c r="Q16" i="46"/>
  <c r="P16" i="46" s="1"/>
  <c r="F58" i="5"/>
  <c r="Q27" i="4"/>
  <c r="G10" i="21"/>
  <c r="E15" i="21"/>
  <c r="E17" i="21" s="1"/>
  <c r="E10" i="42"/>
  <c r="F54" i="4"/>
  <c r="G10" i="9"/>
  <c r="G11" i="53"/>
  <c r="Q16" i="36"/>
  <c r="P16" i="36" s="1"/>
  <c r="F48" i="5"/>
  <c r="Q18" i="4"/>
  <c r="T14" i="4"/>
  <c r="G11" i="27"/>
  <c r="Q16" i="39"/>
  <c r="P16" i="39" s="1"/>
  <c r="F51" i="5"/>
  <c r="AR36" i="5"/>
  <c r="E15" i="15"/>
  <c r="G10" i="15"/>
  <c r="D37" i="4"/>
  <c r="T48" i="4"/>
  <c r="N20" i="10"/>
  <c r="B43" i="4"/>
  <c r="Q16" i="40"/>
  <c r="P16" i="40" s="1"/>
  <c r="F52" i="5"/>
  <c r="D45" i="4"/>
  <c r="E12" i="33" s="1"/>
  <c r="G12" i="33" s="1"/>
  <c r="D12" i="4"/>
  <c r="G11" i="52"/>
  <c r="N19" i="52"/>
  <c r="T8" i="32"/>
  <c r="N19" i="55"/>
  <c r="N20" i="54"/>
  <c r="AB10" i="38"/>
  <c r="P60" i="38"/>
  <c r="G11" i="50"/>
  <c r="S8" i="22"/>
  <c r="T8" i="13"/>
  <c r="T8" i="25"/>
  <c r="T48" i="5"/>
  <c r="G10" i="53"/>
  <c r="E15" i="53"/>
  <c r="E17" i="53" s="1"/>
  <c r="E10" i="48"/>
  <c r="F60" i="4"/>
  <c r="Q16" i="50"/>
  <c r="P16" i="50" s="1"/>
  <c r="F62" i="5"/>
  <c r="N20" i="14"/>
  <c r="Q16" i="45"/>
  <c r="P16" i="45" s="1"/>
  <c r="F57" i="5"/>
  <c r="Q16" i="55"/>
  <c r="P16" i="55" s="1"/>
  <c r="F67" i="5"/>
  <c r="Z16" i="54"/>
  <c r="AF10" i="54"/>
  <c r="BA84" i="5"/>
  <c r="BA87" i="5" s="1"/>
  <c r="BQ84" i="5"/>
  <c r="AB10" i="53"/>
  <c r="P60" i="53"/>
  <c r="N21" i="46"/>
  <c r="N19" i="45"/>
  <c r="N19" i="34"/>
  <c r="P12" i="35"/>
  <c r="AB10" i="36"/>
  <c r="P60" i="36"/>
  <c r="O8" i="29"/>
  <c r="O14" i="29"/>
  <c r="O17" i="29"/>
  <c r="O18" i="29" s="1"/>
  <c r="O19" i="29" s="1"/>
  <c r="O20" i="29" s="1"/>
  <c r="O21" i="29" s="1"/>
  <c r="O22" i="29" s="1"/>
  <c r="O23" i="29" s="1"/>
  <c r="O24" i="29" s="1"/>
  <c r="O25" i="29" s="1"/>
  <c r="O26" i="29" s="1"/>
  <c r="O27" i="29" s="1"/>
  <c r="O28" i="29" s="1"/>
  <c r="O29" i="29" s="1"/>
  <c r="O30" i="29" s="1"/>
  <c r="O31" i="29" s="1"/>
  <c r="O32" i="29" s="1"/>
  <c r="O33" i="29" s="1"/>
  <c r="O34" i="29" s="1"/>
  <c r="O35" i="29" s="1"/>
  <c r="O36" i="29" s="1"/>
  <c r="O37" i="29" s="1"/>
  <c r="O38" i="29" s="1"/>
  <c r="O39" i="29" s="1"/>
  <c r="O40" i="29" s="1"/>
  <c r="O41" i="29" s="1"/>
  <c r="O42" i="29" s="1"/>
  <c r="O43" i="29" s="1"/>
  <c r="O44" i="29" s="1"/>
  <c r="O45" i="29" s="1"/>
  <c r="O46" i="29" s="1"/>
  <c r="O47" i="29" s="1"/>
  <c r="O48" i="29" s="1"/>
  <c r="P12" i="29"/>
  <c r="N19" i="20"/>
  <c r="O14" i="21"/>
  <c r="O17" i="21"/>
  <c r="O18" i="21" s="1"/>
  <c r="O19" i="21" s="1"/>
  <c r="O20" i="21" s="1"/>
  <c r="O21" i="21" s="1"/>
  <c r="O22" i="21" s="1"/>
  <c r="O23" i="21" s="1"/>
  <c r="O24" i="21" s="1"/>
  <c r="O25" i="21" s="1"/>
  <c r="O26" i="21" s="1"/>
  <c r="O27" i="21" s="1"/>
  <c r="O28" i="21" s="1"/>
  <c r="O29" i="21" s="1"/>
  <c r="O30" i="21" s="1"/>
  <c r="O31" i="21" s="1"/>
  <c r="O32" i="21" s="1"/>
  <c r="O33" i="21" s="1"/>
  <c r="O34" i="21" s="1"/>
  <c r="O35" i="21" s="1"/>
  <c r="O36" i="21" s="1"/>
  <c r="O37" i="21" s="1"/>
  <c r="O38" i="21" s="1"/>
  <c r="O39" i="21" s="1"/>
  <c r="O40" i="21" s="1"/>
  <c r="O41" i="21" s="1"/>
  <c r="O42" i="21" s="1"/>
  <c r="O43" i="21" s="1"/>
  <c r="O44" i="21" s="1"/>
  <c r="O45" i="21" s="1"/>
  <c r="O46" i="21" s="1"/>
  <c r="O47" i="21" s="1"/>
  <c r="O48" i="21" s="1"/>
  <c r="O49" i="21" s="1"/>
  <c r="O50" i="21" s="1"/>
  <c r="O51" i="21" s="1"/>
  <c r="O52" i="21" s="1"/>
  <c r="O53" i="21" s="1"/>
  <c r="O54" i="21" s="1"/>
  <c r="O55" i="21" s="1"/>
  <c r="O56" i="21" s="1"/>
  <c r="P12" i="21"/>
  <c r="O8" i="21"/>
  <c r="F11" i="47"/>
  <c r="F13" i="47" s="1"/>
  <c r="G13" i="47" s="1"/>
  <c r="G11" i="26"/>
  <c r="AE70" i="5"/>
  <c r="AE87" i="5" s="1"/>
  <c r="T31" i="5"/>
  <c r="B31" i="5"/>
  <c r="N19" i="15"/>
  <c r="E11" i="17"/>
  <c r="G11" i="17" s="1"/>
  <c r="C26" i="4"/>
  <c r="G11" i="28"/>
  <c r="G11" i="23"/>
  <c r="T60" i="4"/>
  <c r="I87" i="2"/>
  <c r="G11" i="54"/>
  <c r="BH70" i="5"/>
  <c r="BH87" i="5" s="1"/>
  <c r="R27" i="4"/>
  <c r="E10" i="24"/>
  <c r="F36" i="4"/>
  <c r="G10" i="28"/>
  <c r="G11" i="55"/>
  <c r="G10" i="54"/>
  <c r="AT82" i="5"/>
  <c r="R82" i="5" s="1"/>
  <c r="D82" i="5" s="1"/>
  <c r="G10" i="51"/>
  <c r="E13" i="27"/>
  <c r="G13" i="27" s="1"/>
  <c r="E68" i="4"/>
  <c r="T46" i="4"/>
  <c r="B44" i="4"/>
  <c r="AV33" i="5"/>
  <c r="G10" i="17"/>
  <c r="G13" i="21"/>
  <c r="C47" i="4"/>
  <c r="C68" i="4" s="1"/>
  <c r="E11" i="49"/>
  <c r="D27" i="4"/>
  <c r="G10" i="43"/>
  <c r="T24" i="4"/>
  <c r="T27" i="4" s="1"/>
  <c r="O14" i="47"/>
  <c r="O17" i="47"/>
  <c r="O18" i="47" s="1"/>
  <c r="O19" i="47" s="1"/>
  <c r="O20" i="47" s="1"/>
  <c r="O21" i="47" s="1"/>
  <c r="O22" i="47" s="1"/>
  <c r="O23" i="47" s="1"/>
  <c r="O24" i="47" s="1"/>
  <c r="O25" i="47" s="1"/>
  <c r="O26" i="47" s="1"/>
  <c r="O27" i="47" s="1"/>
  <c r="O28" i="47" s="1"/>
  <c r="O29" i="47" s="1"/>
  <c r="O30" i="47" s="1"/>
  <c r="O31" i="47" s="1"/>
  <c r="O32" i="47" s="1"/>
  <c r="O33" i="47" s="1"/>
  <c r="O34" i="47" s="1"/>
  <c r="O35" i="47" s="1"/>
  <c r="O36" i="47" s="1"/>
  <c r="O37" i="47" s="1"/>
  <c r="O38" i="47" s="1"/>
  <c r="O39" i="47" s="1"/>
  <c r="O40" i="47" s="1"/>
  <c r="O41" i="47" s="1"/>
  <c r="O42" i="47" s="1"/>
  <c r="O8" i="47"/>
  <c r="N19" i="13"/>
  <c r="AL87" i="5"/>
  <c r="E11" i="24"/>
  <c r="G11" i="24" s="1"/>
  <c r="S8" i="14"/>
  <c r="L12" i="14"/>
  <c r="S9" i="14" s="1"/>
  <c r="AB10" i="54"/>
  <c r="P60" i="54"/>
  <c r="P12" i="47"/>
  <c r="N20" i="44"/>
  <c r="P52" i="26"/>
  <c r="AB10" i="26"/>
  <c r="O8" i="11"/>
  <c r="O14" i="11"/>
  <c r="O17" i="11"/>
  <c r="O18" i="11" s="1"/>
  <c r="O19" i="11" s="1"/>
  <c r="O20" i="11" s="1"/>
  <c r="O21" i="11" s="1"/>
  <c r="O22" i="11" s="1"/>
  <c r="O23" i="11" s="1"/>
  <c r="O24" i="11" s="1"/>
  <c r="O25" i="11" s="1"/>
  <c r="O26" i="11" s="1"/>
  <c r="O27" i="11" s="1"/>
  <c r="O28" i="11" s="1"/>
  <c r="O29" i="11" s="1"/>
  <c r="O30" i="11" s="1"/>
  <c r="O31" i="11" s="1"/>
  <c r="O32" i="11" s="1"/>
  <c r="O33" i="11" s="1"/>
  <c r="O34" i="11" s="1"/>
  <c r="O35" i="11" s="1"/>
  <c r="O36" i="11" s="1"/>
  <c r="P12" i="11"/>
  <c r="T8" i="37"/>
  <c r="M68" i="4"/>
  <c r="E10" i="18"/>
  <c r="F21" i="4"/>
  <c r="AR25" i="5"/>
  <c r="S8" i="11"/>
  <c r="L12" i="11"/>
  <c r="S9" i="11" s="1"/>
  <c r="S8" i="9"/>
  <c r="N19" i="53"/>
  <c r="O14" i="49"/>
  <c r="P12" i="49"/>
  <c r="O17" i="49"/>
  <c r="O18" i="49" s="1"/>
  <c r="O19" i="49" s="1"/>
  <c r="O20" i="49" s="1"/>
  <c r="O21" i="49" s="1"/>
  <c r="O22" i="49" s="1"/>
  <c r="O23" i="49" s="1"/>
  <c r="O24" i="49" s="1"/>
  <c r="O25" i="49" s="1"/>
  <c r="O26" i="49" s="1"/>
  <c r="O27" i="49" s="1"/>
  <c r="O28" i="49" s="1"/>
  <c r="O29" i="49" s="1"/>
  <c r="O30" i="49" s="1"/>
  <c r="O31" i="49" s="1"/>
  <c r="O32" i="49" s="1"/>
  <c r="O33" i="49" s="1"/>
  <c r="O34" i="49" s="1"/>
  <c r="O35" i="49" s="1"/>
  <c r="O36" i="49" s="1"/>
  <c r="O37" i="49" s="1"/>
  <c r="O38" i="49" s="1"/>
  <c r="O39" i="49" s="1"/>
  <c r="O40" i="49" s="1"/>
  <c r="O41" i="49" s="1"/>
  <c r="O42" i="49" s="1"/>
  <c r="O43" i="49" s="1"/>
  <c r="O8" i="49"/>
  <c r="AB10" i="50"/>
  <c r="P60" i="50"/>
  <c r="N21" i="48"/>
  <c r="N20" i="47"/>
  <c r="N19" i="43"/>
  <c r="N20" i="36"/>
  <c r="O14" i="31"/>
  <c r="O17" i="31"/>
  <c r="O18" i="31" s="1"/>
  <c r="O19" i="31" s="1"/>
  <c r="O20" i="31" s="1"/>
  <c r="O21" i="31" s="1"/>
  <c r="O22" i="31" s="1"/>
  <c r="O23" i="31" s="1"/>
  <c r="O24" i="31" s="1"/>
  <c r="O25" i="31" s="1"/>
  <c r="O26" i="31" s="1"/>
  <c r="O27" i="31" s="1"/>
  <c r="O28" i="31" s="1"/>
  <c r="O29" i="31" s="1"/>
  <c r="O30" i="31" s="1"/>
  <c r="O31" i="31" s="1"/>
  <c r="O32" i="31" s="1"/>
  <c r="O33" i="31" s="1"/>
  <c r="O34" i="31" s="1"/>
  <c r="O35" i="31" s="1"/>
  <c r="O36" i="31" s="1"/>
  <c r="O37" i="31" s="1"/>
  <c r="O38" i="31" s="1"/>
  <c r="O39" i="31" s="1"/>
  <c r="O40" i="31" s="1"/>
  <c r="O41" i="31" s="1"/>
  <c r="O42" i="31" s="1"/>
  <c r="O43" i="31" s="1"/>
  <c r="O44" i="31" s="1"/>
  <c r="O45" i="31" s="1"/>
  <c r="O46" i="31" s="1"/>
  <c r="O47" i="31" s="1"/>
  <c r="O48" i="31" s="1"/>
  <c r="P12" i="31"/>
  <c r="O8" i="31"/>
  <c r="P12" i="28"/>
  <c r="O8" i="28"/>
  <c r="O14" i="28"/>
  <c r="O17" i="28"/>
  <c r="O18" i="28" s="1"/>
  <c r="O19" i="28" s="1"/>
  <c r="O20" i="28" s="1"/>
  <c r="O21" i="28" s="1"/>
  <c r="O22" i="28" s="1"/>
  <c r="O23" i="28" s="1"/>
  <c r="O24" i="28" s="1"/>
  <c r="O25" i="28" s="1"/>
  <c r="O26" i="28" s="1"/>
  <c r="O27" i="28" s="1"/>
  <c r="O28" i="28" s="1"/>
  <c r="O29" i="28" s="1"/>
  <c r="O30" i="28" s="1"/>
  <c r="O31" i="28" s="1"/>
  <c r="O32" i="28" s="1"/>
  <c r="O33" i="28" s="1"/>
  <c r="O34" i="28" s="1"/>
  <c r="O35" i="28" s="1"/>
  <c r="O36" i="28" s="1"/>
  <c r="O37" i="28" s="1"/>
  <c r="O38" i="28" s="1"/>
  <c r="O39" i="28" s="1"/>
  <c r="O40" i="28" s="1"/>
  <c r="O41" i="28" s="1"/>
  <c r="O42" i="28" s="1"/>
  <c r="O43" i="28" s="1"/>
  <c r="O44" i="28" s="1"/>
  <c r="O45" i="28" s="1"/>
  <c r="O46" i="28" s="1"/>
  <c r="O47" i="28" s="1"/>
  <c r="O48" i="28" s="1"/>
  <c r="N19" i="24"/>
  <c r="O8" i="23"/>
  <c r="O14" i="23"/>
  <c r="O17" i="23"/>
  <c r="O18" i="23" s="1"/>
  <c r="O19" i="23" s="1"/>
  <c r="O20" i="23" s="1"/>
  <c r="O21" i="23" s="1"/>
  <c r="O22" i="23" s="1"/>
  <c r="O23" i="23" s="1"/>
  <c r="O24" i="23" s="1"/>
  <c r="O25" i="23" s="1"/>
  <c r="O26" i="23" s="1"/>
  <c r="O27" i="23" s="1"/>
  <c r="O28" i="23" s="1"/>
  <c r="O29" i="23" s="1"/>
  <c r="O30" i="23" s="1"/>
  <c r="O31" i="23" s="1"/>
  <c r="O32" i="23" s="1"/>
  <c r="O33" i="23" s="1"/>
  <c r="O34" i="23" s="1"/>
  <c r="O35" i="23" s="1"/>
  <c r="O36" i="23" s="1"/>
  <c r="O37" i="23" s="1"/>
  <c r="O38" i="23" s="1"/>
  <c r="O39" i="23" s="1"/>
  <c r="O40" i="23" s="1"/>
  <c r="O41" i="23" s="1"/>
  <c r="O42" i="23" s="1"/>
  <c r="O43" i="23" s="1"/>
  <c r="O44" i="23" s="1"/>
  <c r="O45" i="23" s="1"/>
  <c r="O46" i="23" s="1"/>
  <c r="O47" i="23" s="1"/>
  <c r="O48" i="23" s="1"/>
  <c r="O49" i="23" s="1"/>
  <c r="O50" i="23" s="1"/>
  <c r="O51" i="23" s="1"/>
  <c r="O52" i="23" s="1"/>
  <c r="O53" i="23" s="1"/>
  <c r="O54" i="23" s="1"/>
  <c r="O55" i="23" s="1"/>
  <c r="O56" i="23" s="1"/>
  <c r="P12" i="23"/>
  <c r="N22" i="30"/>
  <c r="N20" i="31"/>
  <c r="P12" i="19"/>
  <c r="O14" i="19"/>
  <c r="O17" i="19"/>
  <c r="O18" i="19" s="1"/>
  <c r="O19" i="19" s="1"/>
  <c r="O20" i="19" s="1"/>
  <c r="O21" i="19" s="1"/>
  <c r="O22" i="19" s="1"/>
  <c r="O23" i="19" s="1"/>
  <c r="O24" i="19" s="1"/>
  <c r="O25" i="19" s="1"/>
  <c r="O26" i="19" s="1"/>
  <c r="O27" i="19" s="1"/>
  <c r="O28" i="19" s="1"/>
  <c r="O29" i="19" s="1"/>
  <c r="O30" i="19" s="1"/>
  <c r="O31" i="19" s="1"/>
  <c r="O32" i="19" s="1"/>
  <c r="O33" i="19" s="1"/>
  <c r="O34" i="19" s="1"/>
  <c r="O35" i="19" s="1"/>
  <c r="O36" i="19" s="1"/>
  <c r="O37" i="19" s="1"/>
  <c r="O38" i="19" s="1"/>
  <c r="O39" i="19" s="1"/>
  <c r="O40" i="19" s="1"/>
  <c r="O41" i="19" s="1"/>
  <c r="O42" i="19" s="1"/>
  <c r="O43" i="19" s="1"/>
  <c r="O44" i="19" s="1"/>
  <c r="O45" i="19" s="1"/>
  <c r="O46" i="19" s="1"/>
  <c r="O47" i="19" s="1"/>
  <c r="O48" i="19" s="1"/>
  <c r="O49" i="19" s="1"/>
  <c r="O50" i="19" s="1"/>
  <c r="O51" i="19" s="1"/>
  <c r="O52" i="19" s="1"/>
  <c r="O53" i="19" s="1"/>
  <c r="O54" i="19" s="1"/>
  <c r="O55" i="19" s="1"/>
  <c r="O56" i="19" s="1"/>
  <c r="O8" i="19"/>
  <c r="N20" i="21"/>
  <c r="F11" i="16"/>
  <c r="O14" i="9"/>
  <c r="O17" i="9"/>
  <c r="O18" i="9" s="1"/>
  <c r="O19" i="9" s="1"/>
  <c r="O20" i="9" s="1"/>
  <c r="O21" i="9" s="1"/>
  <c r="O22" i="9" s="1"/>
  <c r="O23" i="9" s="1"/>
  <c r="O24" i="9" s="1"/>
  <c r="O25" i="9" s="1"/>
  <c r="O26" i="9" s="1"/>
  <c r="O27" i="9" s="1"/>
  <c r="O28" i="9" s="1"/>
  <c r="O29" i="9" s="1"/>
  <c r="O30" i="9" s="1"/>
  <c r="O31" i="9" s="1"/>
  <c r="O32" i="9" s="1"/>
  <c r="O33" i="9" s="1"/>
  <c r="O34" i="9" s="1"/>
  <c r="O35" i="9" s="1"/>
  <c r="O36" i="9" s="1"/>
  <c r="O37" i="9" s="1"/>
  <c r="O38" i="9" s="1"/>
  <c r="O39" i="9" s="1"/>
  <c r="O40" i="9" s="1"/>
  <c r="O41" i="9" s="1"/>
  <c r="O42" i="9" s="1"/>
  <c r="O43" i="9" s="1"/>
  <c r="O44" i="9" s="1"/>
  <c r="O45" i="9" s="1"/>
  <c r="O46" i="9" s="1"/>
  <c r="O47" i="9" s="1"/>
  <c r="O48" i="9" s="1"/>
  <c r="O8" i="9"/>
  <c r="O14" i="12"/>
  <c r="O17" i="12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P12" i="12"/>
  <c r="O8" i="12"/>
  <c r="P12" i="4"/>
  <c r="C12" i="4"/>
  <c r="E11" i="9"/>
  <c r="G12" i="18"/>
  <c r="Q68" i="4"/>
  <c r="F11" i="18"/>
  <c r="Q16" i="42"/>
  <c r="P16" i="42" s="1"/>
  <c r="F54" i="5"/>
  <c r="F11" i="11"/>
  <c r="AS23" i="5"/>
  <c r="Q23" i="5" s="1"/>
  <c r="C23" i="5" s="1"/>
  <c r="F23" i="4"/>
  <c r="B51" i="4"/>
  <c r="P18" i="4"/>
  <c r="T15" i="4"/>
  <c r="Q16" i="37"/>
  <c r="P16" i="37" s="1"/>
  <c r="F49" i="5"/>
  <c r="C23" i="4"/>
  <c r="F9" i="4"/>
  <c r="E10" i="10"/>
  <c r="F84" i="4"/>
  <c r="P27" i="4"/>
  <c r="F39" i="4"/>
  <c r="E13" i="17"/>
  <c r="G13" i="17" s="1"/>
  <c r="E27" i="4"/>
  <c r="G11" i="29"/>
  <c r="G12" i="40"/>
  <c r="J84" i="2"/>
  <c r="AS74" i="5"/>
  <c r="G11" i="38"/>
  <c r="Q16" i="41"/>
  <c r="P16" i="41" s="1"/>
  <c r="F53" i="5"/>
  <c r="AU76" i="5"/>
  <c r="M18" i="4"/>
  <c r="T36" i="4"/>
  <c r="Q16" i="21"/>
  <c r="P16" i="21" s="1"/>
  <c r="F30" i="5"/>
  <c r="Q16" i="49"/>
  <c r="P16" i="49" s="1"/>
  <c r="F61" i="5"/>
  <c r="M12" i="4"/>
  <c r="G12" i="17"/>
  <c r="T37" i="4"/>
  <c r="P33" i="4"/>
  <c r="AN84" i="5"/>
  <c r="AN87" i="5" s="1"/>
  <c r="O8" i="51"/>
  <c r="O14" i="51"/>
  <c r="O17" i="51"/>
  <c r="O18" i="51" s="1"/>
  <c r="O19" i="51" s="1"/>
  <c r="O20" i="51" s="1"/>
  <c r="O21" i="51" s="1"/>
  <c r="O22" i="51" s="1"/>
  <c r="O23" i="51" s="1"/>
  <c r="O24" i="51" s="1"/>
  <c r="O25" i="51" s="1"/>
  <c r="O26" i="51" s="1"/>
  <c r="O27" i="51" s="1"/>
  <c r="O28" i="51" s="1"/>
  <c r="O29" i="51" s="1"/>
  <c r="O30" i="51" s="1"/>
  <c r="O31" i="51" s="1"/>
  <c r="O32" i="51" s="1"/>
  <c r="O33" i="51" s="1"/>
  <c r="O34" i="51" s="1"/>
  <c r="O35" i="51" s="1"/>
  <c r="O36" i="51" s="1"/>
  <c r="O37" i="51" s="1"/>
  <c r="O38" i="51" s="1"/>
  <c r="O39" i="51" s="1"/>
  <c r="P12" i="51"/>
  <c r="N22" i="29"/>
  <c r="T8" i="42"/>
  <c r="E10" i="47"/>
  <c r="F59" i="4"/>
  <c r="AB10" i="13"/>
  <c r="P60" i="13"/>
  <c r="E11" i="33"/>
  <c r="F45" i="4"/>
  <c r="O8" i="13"/>
  <c r="O14" i="13"/>
  <c r="O17" i="13"/>
  <c r="O18" i="13" s="1"/>
  <c r="O19" i="13" s="1"/>
  <c r="O20" i="13" s="1"/>
  <c r="O21" i="13" s="1"/>
  <c r="O22" i="13" s="1"/>
  <c r="O23" i="13" s="1"/>
  <c r="O24" i="13" s="1"/>
  <c r="O25" i="13" s="1"/>
  <c r="O26" i="13" s="1"/>
  <c r="O27" i="13" s="1"/>
  <c r="O28" i="13" s="1"/>
  <c r="O29" i="13" s="1"/>
  <c r="O30" i="13" s="1"/>
  <c r="O31" i="13" s="1"/>
  <c r="O32" i="13" s="1"/>
  <c r="O33" i="13" s="1"/>
  <c r="O34" i="13" s="1"/>
  <c r="O35" i="13" s="1"/>
  <c r="O36" i="13" s="1"/>
  <c r="O37" i="13" s="1"/>
  <c r="O38" i="13" s="1"/>
  <c r="O39" i="13" s="1"/>
  <c r="O40" i="13" s="1"/>
  <c r="O41" i="13" s="1"/>
  <c r="O42" i="13" s="1"/>
  <c r="O43" i="13" s="1"/>
  <c r="O44" i="13" s="1"/>
  <c r="O45" i="13" s="1"/>
  <c r="O46" i="13" s="1"/>
  <c r="O47" i="13" s="1"/>
  <c r="O48" i="13" s="1"/>
  <c r="O49" i="13" s="1"/>
  <c r="O50" i="13" s="1"/>
  <c r="O51" i="13" s="1"/>
  <c r="O52" i="13" s="1"/>
  <c r="P60" i="45"/>
  <c r="AB10" i="45"/>
  <c r="AB10" i="30"/>
  <c r="P56" i="30"/>
  <c r="T8" i="36"/>
  <c r="N20" i="18"/>
  <c r="N21" i="17"/>
  <c r="E10" i="16"/>
  <c r="R16" i="20"/>
  <c r="C33" i="5"/>
  <c r="AR42" i="5"/>
  <c r="R8" i="46"/>
  <c r="E11" i="41"/>
  <c r="F53" i="4"/>
  <c r="L12" i="26"/>
  <c r="S9" i="26" s="1"/>
  <c r="S10" i="26" s="1"/>
  <c r="S8" i="26"/>
  <c r="AB10" i="55"/>
  <c r="P60" i="55"/>
  <c r="N20" i="50"/>
  <c r="N19" i="41"/>
  <c r="AB10" i="39"/>
  <c r="P60" i="39"/>
  <c r="O14" i="37"/>
  <c r="O17" i="37"/>
  <c r="O18" i="37" s="1"/>
  <c r="O19" i="37" s="1"/>
  <c r="O20" i="37" s="1"/>
  <c r="O21" i="37" s="1"/>
  <c r="O22" i="37" s="1"/>
  <c r="O23" i="37" s="1"/>
  <c r="O24" i="37" s="1"/>
  <c r="O25" i="37" s="1"/>
  <c r="O26" i="37" s="1"/>
  <c r="O27" i="37" s="1"/>
  <c r="O28" i="37" s="1"/>
  <c r="O29" i="37" s="1"/>
  <c r="O30" i="37" s="1"/>
  <c r="O31" i="37" s="1"/>
  <c r="O32" i="37" s="1"/>
  <c r="O33" i="37" s="1"/>
  <c r="O34" i="37" s="1"/>
  <c r="O35" i="37" s="1"/>
  <c r="O36" i="37" s="1"/>
  <c r="O37" i="37" s="1"/>
  <c r="O38" i="37" s="1"/>
  <c r="O39" i="37" s="1"/>
  <c r="O40" i="37" s="1"/>
  <c r="O41" i="37" s="1"/>
  <c r="O42" i="37" s="1"/>
  <c r="O43" i="37" s="1"/>
  <c r="O44" i="37" s="1"/>
  <c r="O45" i="37" s="1"/>
  <c r="O46" i="37" s="1"/>
  <c r="O47" i="37" s="1"/>
  <c r="O48" i="37" s="1"/>
  <c r="O49" i="37" s="1"/>
  <c r="O50" i="37" s="1"/>
  <c r="O51" i="37" s="1"/>
  <c r="O52" i="37" s="1"/>
  <c r="O8" i="37"/>
  <c r="N19" i="33"/>
  <c r="N20" i="26"/>
  <c r="N19" i="25"/>
  <c r="O8" i="24"/>
  <c r="O14" i="24"/>
  <c r="O17" i="24"/>
  <c r="O18" i="24" s="1"/>
  <c r="O19" i="24" s="1"/>
  <c r="O20" i="24" s="1"/>
  <c r="O21" i="24" s="1"/>
  <c r="O22" i="24" s="1"/>
  <c r="O23" i="24" s="1"/>
  <c r="O24" i="24" s="1"/>
  <c r="O25" i="24" s="1"/>
  <c r="O26" i="24" s="1"/>
  <c r="O27" i="24" s="1"/>
  <c r="O28" i="24" s="1"/>
  <c r="O29" i="24" s="1"/>
  <c r="O30" i="24" s="1"/>
  <c r="O31" i="24" s="1"/>
  <c r="O32" i="24" s="1"/>
  <c r="O33" i="24" s="1"/>
  <c r="O34" i="24" s="1"/>
  <c r="O35" i="24" s="1"/>
  <c r="O36" i="24" s="1"/>
  <c r="O37" i="24" s="1"/>
  <c r="O38" i="24" s="1"/>
  <c r="O39" i="24" s="1"/>
  <c r="O40" i="24" s="1"/>
  <c r="O41" i="24" s="1"/>
  <c r="O42" i="24" s="1"/>
  <c r="O43" i="24" s="1"/>
  <c r="O44" i="24" s="1"/>
  <c r="G11" i="42"/>
  <c r="K12" i="17"/>
  <c r="K10" i="17"/>
  <c r="K70" i="4"/>
  <c r="G12" i="10"/>
  <c r="AU22" i="5"/>
  <c r="S22" i="5" s="1"/>
  <c r="E22" i="5" s="1"/>
  <c r="AH68" i="5"/>
  <c r="T54" i="5"/>
  <c r="E15" i="29"/>
  <c r="E17" i="29" s="1"/>
  <c r="G10" i="29"/>
  <c r="G11" i="44"/>
  <c r="N20" i="11"/>
  <c r="Q16" i="53"/>
  <c r="P16" i="53" s="1"/>
  <c r="F65" i="5"/>
  <c r="T38" i="4"/>
  <c r="P68" i="4"/>
  <c r="G12" i="24"/>
  <c r="L70" i="4"/>
  <c r="G11" i="25"/>
  <c r="C55" i="4"/>
  <c r="G10" i="27"/>
  <c r="Q16" i="23"/>
  <c r="P16" i="23" s="1"/>
  <c r="F32" i="5"/>
  <c r="E11" i="20"/>
  <c r="G11" i="20" s="1"/>
  <c r="C33" i="4"/>
  <c r="E10" i="30"/>
  <c r="F42" i="4"/>
  <c r="Q16" i="51"/>
  <c r="P16" i="51" s="1"/>
  <c r="F63" i="5"/>
  <c r="E15" i="37"/>
  <c r="G10" i="37"/>
  <c r="E10" i="34"/>
  <c r="F46" i="4"/>
  <c r="K84" i="2"/>
  <c r="T62" i="4"/>
  <c r="Q16" i="48"/>
  <c r="P16" i="48" s="1"/>
  <c r="F60" i="5"/>
  <c r="C14" i="4"/>
  <c r="G11" i="31"/>
  <c r="G10" i="36"/>
  <c r="AS10" i="5"/>
  <c r="Q10" i="5" s="1"/>
  <c r="C10" i="5" s="1"/>
  <c r="R16" i="11" s="1"/>
  <c r="AS9" i="5"/>
  <c r="Q9" i="5" s="1"/>
  <c r="C9" i="5" s="1"/>
  <c r="R16" i="10" s="1"/>
  <c r="N21" i="9"/>
  <c r="S16" i="20"/>
  <c r="D33" i="5"/>
  <c r="O14" i="16"/>
  <c r="O17" i="16"/>
  <c r="O18" i="16" s="1"/>
  <c r="O19" i="16" s="1"/>
  <c r="O20" i="16" s="1"/>
  <c r="O21" i="16" s="1"/>
  <c r="O22" i="16" s="1"/>
  <c r="O23" i="16" s="1"/>
  <c r="O24" i="16" s="1"/>
  <c r="O25" i="16" s="1"/>
  <c r="O26" i="16" s="1"/>
  <c r="O27" i="16" s="1"/>
  <c r="O28" i="16" s="1"/>
  <c r="O29" i="16" s="1"/>
  <c r="O30" i="16" s="1"/>
  <c r="O31" i="16" s="1"/>
  <c r="O32" i="16" s="1"/>
  <c r="O33" i="16" s="1"/>
  <c r="O34" i="16" s="1"/>
  <c r="O35" i="16" s="1"/>
  <c r="O36" i="16" s="1"/>
  <c r="O37" i="16" s="1"/>
  <c r="O38" i="16" s="1"/>
  <c r="O39" i="16" s="1"/>
  <c r="O40" i="16" s="1"/>
  <c r="O41" i="16" s="1"/>
  <c r="O42" i="16" s="1"/>
  <c r="O43" i="16" s="1"/>
  <c r="O44" i="16" s="1"/>
  <c r="O45" i="16" s="1"/>
  <c r="O46" i="16" s="1"/>
  <c r="O47" i="16" s="1"/>
  <c r="O48" i="16" s="1"/>
  <c r="O49" i="16" s="1"/>
  <c r="O50" i="16" s="1"/>
  <c r="O51" i="16" s="1"/>
  <c r="O52" i="16" s="1"/>
  <c r="O53" i="16" s="1"/>
  <c r="O54" i="16" s="1"/>
  <c r="O55" i="16" s="1"/>
  <c r="O56" i="16" s="1"/>
  <c r="O57" i="16" s="1"/>
  <c r="O58" i="16" s="1"/>
  <c r="O59" i="16" s="1"/>
  <c r="O60" i="16" s="1"/>
  <c r="O8" i="16"/>
  <c r="AD70" i="5"/>
  <c r="AD87" i="5" s="1"/>
  <c r="Q16" i="52"/>
  <c r="P16" i="52" s="1"/>
  <c r="F64" i="5"/>
  <c r="E10" i="22"/>
  <c r="F31" i="4"/>
  <c r="T16" i="20"/>
  <c r="E33" i="5"/>
  <c r="N23" i="51"/>
  <c r="N20" i="37"/>
  <c r="N22" i="49"/>
  <c r="AB10" i="46"/>
  <c r="P60" i="46"/>
  <c r="N22" i="42"/>
  <c r="L10" i="33"/>
  <c r="P64" i="17"/>
  <c r="AB10" i="17"/>
  <c r="O14" i="10"/>
  <c r="O17" i="10"/>
  <c r="O18" i="10" s="1"/>
  <c r="O19" i="10" s="1"/>
  <c r="O20" i="10" s="1"/>
  <c r="O21" i="10" s="1"/>
  <c r="O22" i="10" s="1"/>
  <c r="O23" i="10" s="1"/>
  <c r="O24" i="10" s="1"/>
  <c r="O25" i="10" s="1"/>
  <c r="O26" i="10" s="1"/>
  <c r="O27" i="10" s="1"/>
  <c r="O28" i="10" s="1"/>
  <c r="O29" i="10" s="1"/>
  <c r="O30" i="10" s="1"/>
  <c r="O31" i="10" s="1"/>
  <c r="O32" i="10" s="1"/>
  <c r="O33" i="10" s="1"/>
  <c r="O34" i="10" s="1"/>
  <c r="O35" i="10" s="1"/>
  <c r="O36" i="10" s="1"/>
  <c r="P12" i="10"/>
  <c r="O8" i="10"/>
  <c r="AB10" i="18"/>
  <c r="P44" i="18"/>
  <c r="F11" i="12"/>
  <c r="F13" i="12" s="1"/>
  <c r="G13" i="12" s="1"/>
  <c r="G13" i="7"/>
  <c r="F11" i="10"/>
  <c r="F11" i="14"/>
  <c r="F11" i="9"/>
  <c r="F13" i="9" s="1"/>
  <c r="F24" i="4"/>
  <c r="E10" i="40"/>
  <c r="F52" i="4"/>
  <c r="E10" i="55"/>
  <c r="F67" i="4"/>
  <c r="P12" i="14"/>
  <c r="F56" i="5"/>
  <c r="E12" i="4"/>
  <c r="E13" i="9"/>
  <c r="G13" i="9" s="1"/>
  <c r="F56" i="4"/>
  <c r="Q16" i="38"/>
  <c r="P16" i="38" s="1"/>
  <c r="F50" i="5"/>
  <c r="G12" i="42"/>
  <c r="K12" i="9"/>
  <c r="L12" i="9" s="1"/>
  <c r="S9" i="9" s="1"/>
  <c r="K10" i="9"/>
  <c r="T56" i="5"/>
  <c r="B32" i="4"/>
  <c r="T60" i="5"/>
  <c r="G10" i="19"/>
  <c r="C63" i="4"/>
  <c r="N20" i="12"/>
  <c r="AO74" i="5"/>
  <c r="N21" i="40"/>
  <c r="R8" i="34"/>
  <c r="G10" i="35"/>
  <c r="R8" i="36"/>
  <c r="O8" i="52"/>
  <c r="O17" i="52"/>
  <c r="O18" i="52" s="1"/>
  <c r="O19" i="52" s="1"/>
  <c r="O20" i="52" s="1"/>
  <c r="O21" i="52" s="1"/>
  <c r="O22" i="52" s="1"/>
  <c r="O23" i="52" s="1"/>
  <c r="O24" i="52" s="1"/>
  <c r="O25" i="52" s="1"/>
  <c r="O26" i="52" s="1"/>
  <c r="O27" i="52" s="1"/>
  <c r="O28" i="52" s="1"/>
  <c r="O29" i="52" s="1"/>
  <c r="O30" i="52" s="1"/>
  <c r="O31" i="52" s="1"/>
  <c r="O32" i="52" s="1"/>
  <c r="O33" i="52" s="1"/>
  <c r="O34" i="52" s="1"/>
  <c r="O35" i="52" s="1"/>
  <c r="O36" i="52" s="1"/>
  <c r="O37" i="52" s="1"/>
  <c r="O38" i="52" s="1"/>
  <c r="O39" i="52" s="1"/>
  <c r="P12" i="52"/>
  <c r="O14" i="52"/>
  <c r="N20" i="27"/>
  <c r="AB10" i="41"/>
  <c r="P60" i="41"/>
  <c r="N19" i="39"/>
  <c r="N21" i="28"/>
  <c r="N20" i="19"/>
  <c r="O8" i="40"/>
  <c r="O14" i="40"/>
  <c r="O17" i="40"/>
  <c r="O18" i="40" s="1"/>
  <c r="O19" i="40" s="1"/>
  <c r="O20" i="40" s="1"/>
  <c r="O21" i="40" s="1"/>
  <c r="O22" i="40" s="1"/>
  <c r="O23" i="40" s="1"/>
  <c r="O24" i="40" s="1"/>
  <c r="O25" i="40" s="1"/>
  <c r="O26" i="40" s="1"/>
  <c r="O27" i="40" s="1"/>
  <c r="O28" i="40" s="1"/>
  <c r="O29" i="40" s="1"/>
  <c r="O30" i="40" s="1"/>
  <c r="O31" i="40" s="1"/>
  <c r="O32" i="40" s="1"/>
  <c r="O33" i="40" s="1"/>
  <c r="O34" i="40" s="1"/>
  <c r="O35" i="40" s="1"/>
  <c r="O36" i="40" s="1"/>
  <c r="O37" i="40" s="1"/>
  <c r="O38" i="40" s="1"/>
  <c r="O39" i="40" s="1"/>
  <c r="O40" i="40" s="1"/>
  <c r="O41" i="40" s="1"/>
  <c r="O42" i="40" s="1"/>
  <c r="O43" i="40" s="1"/>
  <c r="O44" i="40" s="1"/>
  <c r="O45" i="40" s="1"/>
  <c r="O46" i="40" s="1"/>
  <c r="O47" i="40" s="1"/>
  <c r="O48" i="40" s="1"/>
  <c r="O49" i="40" s="1"/>
  <c r="O50" i="40" s="1"/>
  <c r="O51" i="40" s="1"/>
  <c r="O52" i="40" s="1"/>
  <c r="P12" i="40"/>
  <c r="N19" i="38"/>
  <c r="P12" i="34"/>
  <c r="O8" i="34"/>
  <c r="O14" i="34"/>
  <c r="O17" i="34"/>
  <c r="O18" i="34" s="1"/>
  <c r="O19" i="34" s="1"/>
  <c r="O20" i="34" s="1"/>
  <c r="O21" i="34" s="1"/>
  <c r="O22" i="34" s="1"/>
  <c r="O23" i="34" s="1"/>
  <c r="O24" i="34" s="1"/>
  <c r="O25" i="34" s="1"/>
  <c r="O26" i="34" s="1"/>
  <c r="O27" i="34" s="1"/>
  <c r="O28" i="34" s="1"/>
  <c r="O29" i="34" s="1"/>
  <c r="O30" i="34" s="1"/>
  <c r="O31" i="34" s="1"/>
  <c r="O32" i="34" s="1"/>
  <c r="O33" i="34" s="1"/>
  <c r="O34" i="34" s="1"/>
  <c r="O35" i="34" s="1"/>
  <c r="O36" i="34" s="1"/>
  <c r="O37" i="34" s="1"/>
  <c r="O38" i="34" s="1"/>
  <c r="O39" i="34" s="1"/>
  <c r="O40" i="34" s="1"/>
  <c r="O41" i="34" s="1"/>
  <c r="O42" i="34" s="1"/>
  <c r="O43" i="34" s="1"/>
  <c r="O44" i="34" s="1"/>
  <c r="O45" i="34" s="1"/>
  <c r="O46" i="34" s="1"/>
  <c r="O47" i="34" s="1"/>
  <c r="O48" i="34" s="1"/>
  <c r="N21" i="32"/>
  <c r="P12" i="24"/>
  <c r="N19" i="22"/>
  <c r="F11" i="15"/>
  <c r="F13" i="15" s="1"/>
  <c r="G13" i="15" s="1"/>
  <c r="F11" i="22"/>
  <c r="F11" i="41"/>
  <c r="F13" i="41" s="1"/>
  <c r="G13" i="41" s="1"/>
  <c r="F11" i="49"/>
  <c r="F13" i="49" s="1"/>
  <c r="G13" i="49" s="1"/>
  <c r="P33" i="5"/>
  <c r="T29" i="5"/>
  <c r="B29" i="5"/>
  <c r="N20" i="16"/>
  <c r="Q16" i="43"/>
  <c r="P16" i="43" s="1"/>
  <c r="F55" i="5"/>
  <c r="B10" i="4"/>
  <c r="B38" i="4"/>
  <c r="P16" i="44"/>
  <c r="AU78" i="5"/>
  <c r="S78" i="5" s="1"/>
  <c r="E78" i="5" s="1"/>
  <c r="B15" i="4"/>
  <c r="AT23" i="5"/>
  <c r="R23" i="5" s="1"/>
  <c r="D23" i="5" s="1"/>
  <c r="Q16" i="47"/>
  <c r="P16" i="47" s="1"/>
  <c r="F59" i="5"/>
  <c r="G12" i="12"/>
  <c r="G11" i="39"/>
  <c r="G10" i="44"/>
  <c r="T50" i="5"/>
  <c r="AR11" i="5"/>
  <c r="G11" i="45"/>
  <c r="AT74" i="5"/>
  <c r="J58" i="3"/>
  <c r="Q8" i="13"/>
  <c r="P12" i="9"/>
  <c r="B62" i="4"/>
  <c r="F64" i="4"/>
  <c r="BC70" i="5"/>
  <c r="D14" i="4"/>
  <c r="AO76" i="5"/>
  <c r="Q43" i="55" l="1"/>
  <c r="R43" i="55"/>
  <c r="S43" i="55"/>
  <c r="T43" i="55"/>
  <c r="N44" i="55"/>
  <c r="P42" i="55"/>
  <c r="R44" i="54"/>
  <c r="S44" i="54"/>
  <c r="T44" i="54"/>
  <c r="N45" i="54"/>
  <c r="Q43" i="54"/>
  <c r="P43" i="54" s="1"/>
  <c r="Q43" i="53"/>
  <c r="N44" i="53"/>
  <c r="R43" i="53"/>
  <c r="S43" i="53"/>
  <c r="T43" i="53"/>
  <c r="P42" i="53"/>
  <c r="Q43" i="52"/>
  <c r="R43" i="52"/>
  <c r="N44" i="52"/>
  <c r="S43" i="52"/>
  <c r="T43" i="52"/>
  <c r="Q43" i="51"/>
  <c r="R43" i="51"/>
  <c r="S43" i="51"/>
  <c r="T43" i="51"/>
  <c r="N44" i="51"/>
  <c r="P42" i="51"/>
  <c r="R48" i="50"/>
  <c r="S48" i="50"/>
  <c r="T48" i="50"/>
  <c r="N49" i="50"/>
  <c r="Q47" i="50"/>
  <c r="P47" i="50" s="1"/>
  <c r="S8" i="50"/>
  <c r="S13" i="50" s="1"/>
  <c r="S11" i="50" s="1"/>
  <c r="Q47" i="49"/>
  <c r="P47" i="49" s="1"/>
  <c r="T47" i="49"/>
  <c r="R47" i="49"/>
  <c r="S47" i="49"/>
  <c r="N48" i="49"/>
  <c r="P46" i="49"/>
  <c r="N49" i="48"/>
  <c r="N46" i="47"/>
  <c r="Q44" i="46"/>
  <c r="R44" i="46"/>
  <c r="S44" i="46"/>
  <c r="N45" i="46"/>
  <c r="T44" i="46"/>
  <c r="P43" i="46"/>
  <c r="Q49" i="45"/>
  <c r="R49" i="45"/>
  <c r="N50" i="45"/>
  <c r="S49" i="45"/>
  <c r="T49" i="45"/>
  <c r="P48" i="45"/>
  <c r="Q43" i="44"/>
  <c r="R43" i="44"/>
  <c r="S43" i="44"/>
  <c r="T43" i="44"/>
  <c r="N44" i="44"/>
  <c r="P42" i="44"/>
  <c r="E15" i="44"/>
  <c r="L12" i="44"/>
  <c r="S9" i="44" s="1"/>
  <c r="S10" i="44" s="1"/>
  <c r="Q42" i="42"/>
  <c r="R42" i="42"/>
  <c r="S42" i="42"/>
  <c r="T42" i="42"/>
  <c r="N43" i="42"/>
  <c r="P41" i="42"/>
  <c r="L12" i="41"/>
  <c r="S9" i="41" s="1"/>
  <c r="S10" i="41" s="1"/>
  <c r="S8" i="37"/>
  <c r="AB10" i="37"/>
  <c r="E15" i="36"/>
  <c r="S8" i="55"/>
  <c r="S13" i="47"/>
  <c r="S11" i="47" s="1"/>
  <c r="S14" i="47" s="1"/>
  <c r="S17" i="47" s="1"/>
  <c r="G12" i="52"/>
  <c r="L12" i="52" s="1"/>
  <c r="S9" i="52" s="1"/>
  <c r="S10" i="52" s="1"/>
  <c r="S13" i="51"/>
  <c r="S11" i="51" s="1"/>
  <c r="S14" i="51" s="1"/>
  <c r="S17" i="51" s="1"/>
  <c r="S13" i="30"/>
  <c r="S11" i="30" s="1"/>
  <c r="S14" i="30" s="1"/>
  <c r="S17" i="30" s="1"/>
  <c r="AH70" i="5"/>
  <c r="AH87" i="5" s="1"/>
  <c r="AU80" i="5"/>
  <c r="S80" i="5" s="1"/>
  <c r="E80" i="5" s="1"/>
  <c r="BQ87" i="5"/>
  <c r="T33" i="5"/>
  <c r="AS76" i="5"/>
  <c r="Q76" i="5" s="1"/>
  <c r="D33" i="4"/>
  <c r="E12" i="20"/>
  <c r="G12" i="20" s="1"/>
  <c r="L12" i="20" s="1"/>
  <c r="S9" i="20" s="1"/>
  <c r="S10" i="20" s="1"/>
  <c r="F16" i="4"/>
  <c r="E15" i="28"/>
  <c r="B27" i="4"/>
  <c r="T12" i="4"/>
  <c r="L12" i="49"/>
  <c r="S9" i="49" s="1"/>
  <c r="S10" i="49" s="1"/>
  <c r="S13" i="27"/>
  <c r="S11" i="27" s="1"/>
  <c r="S14" i="27" s="1"/>
  <c r="S17" i="27" s="1"/>
  <c r="S13" i="37"/>
  <c r="S11" i="37" s="1"/>
  <c r="S14" i="37" s="1"/>
  <c r="S17" i="37" s="1"/>
  <c r="F17" i="4"/>
  <c r="S13" i="38"/>
  <c r="S13" i="45"/>
  <c r="S11" i="45" s="1"/>
  <c r="S14" i="45" s="1"/>
  <c r="S17" i="45" s="1"/>
  <c r="E17" i="38"/>
  <c r="E17" i="44"/>
  <c r="S13" i="15"/>
  <c r="S11" i="15" s="1"/>
  <c r="S14" i="15" s="1"/>
  <c r="S17" i="15" s="1"/>
  <c r="S13" i="34"/>
  <c r="E17" i="37"/>
  <c r="C27" i="4"/>
  <c r="E17" i="15"/>
  <c r="Q70" i="4"/>
  <c r="Q87" i="4" s="1"/>
  <c r="R70" i="4"/>
  <c r="R87" i="4" s="1"/>
  <c r="S13" i="31"/>
  <c r="S11" i="31" s="1"/>
  <c r="S14" i="31" s="1"/>
  <c r="S17" i="31" s="1"/>
  <c r="S13" i="29"/>
  <c r="S11" i="29" s="1"/>
  <c r="S14" i="29" s="1"/>
  <c r="S17" i="29" s="1"/>
  <c r="E10" i="45"/>
  <c r="F57" i="4"/>
  <c r="F61" i="4"/>
  <c r="S13" i="26"/>
  <c r="S11" i="26" s="1"/>
  <c r="S14" i="26" s="1"/>
  <c r="S17" i="26" s="1"/>
  <c r="E15" i="9"/>
  <c r="E17" i="9" s="1"/>
  <c r="S13" i="11"/>
  <c r="S13" i="14"/>
  <c r="S13" i="21"/>
  <c r="E17" i="36"/>
  <c r="E15" i="27"/>
  <c r="E17" i="27" s="1"/>
  <c r="E12" i="54"/>
  <c r="F66" i="4"/>
  <c r="S13" i="22"/>
  <c r="S11" i="22" s="1"/>
  <c r="S14" i="22" s="1"/>
  <c r="S17" i="22" s="1"/>
  <c r="S13" i="48"/>
  <c r="S11" i="48" s="1"/>
  <c r="S14" i="48" s="1"/>
  <c r="S17" i="48" s="1"/>
  <c r="AR78" i="5"/>
  <c r="Q9" i="13"/>
  <c r="Q13" i="13" s="1"/>
  <c r="AB10" i="28"/>
  <c r="P56" i="28"/>
  <c r="E15" i="24"/>
  <c r="E17" i="24" s="1"/>
  <c r="G10" i="24"/>
  <c r="Q16" i="22"/>
  <c r="P16" i="22" s="1"/>
  <c r="F31" i="5"/>
  <c r="N20" i="20"/>
  <c r="BB84" i="5"/>
  <c r="BB87" i="5" s="1"/>
  <c r="AF10" i="55"/>
  <c r="Z16" i="55"/>
  <c r="N20" i="52"/>
  <c r="N21" i="10"/>
  <c r="Q8" i="15"/>
  <c r="L10" i="15"/>
  <c r="E15" i="42"/>
  <c r="E17" i="42" s="1"/>
  <c r="G10" i="42"/>
  <c r="R8" i="45"/>
  <c r="L10" i="44"/>
  <c r="Q8" i="44"/>
  <c r="G15" i="44"/>
  <c r="AE10" i="44" s="1"/>
  <c r="T8" i="15"/>
  <c r="N21" i="19"/>
  <c r="AM84" i="5"/>
  <c r="AM87" i="5" s="1"/>
  <c r="AU36" i="5"/>
  <c r="P52" i="14"/>
  <c r="AB10" i="14"/>
  <c r="AR40" i="5"/>
  <c r="BC74" i="5"/>
  <c r="R8" i="31"/>
  <c r="N21" i="11"/>
  <c r="N20" i="25"/>
  <c r="G11" i="33"/>
  <c r="E15" i="33"/>
  <c r="E17" i="33" s="1"/>
  <c r="S8" i="17"/>
  <c r="L12" i="17"/>
  <c r="S9" i="17" s="1"/>
  <c r="T68" i="4"/>
  <c r="T8" i="17"/>
  <c r="G10" i="10"/>
  <c r="E15" i="10"/>
  <c r="E17" i="10" s="1"/>
  <c r="P70" i="4"/>
  <c r="AB10" i="19"/>
  <c r="P64" i="19"/>
  <c r="N23" i="30"/>
  <c r="N22" i="48"/>
  <c r="AR41" i="5"/>
  <c r="AB10" i="11"/>
  <c r="P44" i="11"/>
  <c r="AB10" i="47"/>
  <c r="P60" i="47"/>
  <c r="G11" i="49"/>
  <c r="E15" i="49"/>
  <c r="E17" i="49" s="1"/>
  <c r="R8" i="23"/>
  <c r="AB10" i="35"/>
  <c r="P56" i="35"/>
  <c r="N20" i="45"/>
  <c r="L12" i="33"/>
  <c r="S9" i="33" s="1"/>
  <c r="S10" i="33" s="1"/>
  <c r="S8" i="33"/>
  <c r="AF10" i="36"/>
  <c r="Z16" i="36"/>
  <c r="G10" i="12"/>
  <c r="E15" i="12"/>
  <c r="E17" i="12" s="1"/>
  <c r="E17" i="52"/>
  <c r="G15" i="38"/>
  <c r="AE10" i="38" s="1"/>
  <c r="L10" i="38"/>
  <c r="Q8" i="38"/>
  <c r="G11" i="12"/>
  <c r="G10" i="20"/>
  <c r="E15" i="20"/>
  <c r="E17" i="20" s="1"/>
  <c r="S13" i="35"/>
  <c r="AT36" i="5"/>
  <c r="F13" i="22"/>
  <c r="G13" i="22" s="1"/>
  <c r="G11" i="22"/>
  <c r="N22" i="32"/>
  <c r="Q74" i="5"/>
  <c r="R74" i="5"/>
  <c r="AA74" i="5"/>
  <c r="AR17" i="5"/>
  <c r="G10" i="18"/>
  <c r="E15" i="18"/>
  <c r="E17" i="18" s="1"/>
  <c r="AR15" i="5"/>
  <c r="E15" i="47"/>
  <c r="E17" i="47" s="1"/>
  <c r="G10" i="47"/>
  <c r="Z16" i="42"/>
  <c r="AF10" i="42"/>
  <c r="N21" i="31"/>
  <c r="N20" i="34"/>
  <c r="G11" i="47"/>
  <c r="P52" i="25"/>
  <c r="AB10" i="25"/>
  <c r="G15" i="52"/>
  <c r="AE10" i="52" s="1"/>
  <c r="Q8" i="52"/>
  <c r="L10" i="52"/>
  <c r="R8" i="39"/>
  <c r="L12" i="42"/>
  <c r="S9" i="42" s="1"/>
  <c r="S10" i="42" s="1"/>
  <c r="S8" i="42"/>
  <c r="E70" i="4"/>
  <c r="E87" i="4" s="1"/>
  <c r="F13" i="10"/>
  <c r="G13" i="10" s="1"/>
  <c r="G11" i="10"/>
  <c r="N23" i="49"/>
  <c r="E15" i="16"/>
  <c r="G10" i="16"/>
  <c r="F13" i="18"/>
  <c r="G13" i="18" s="1"/>
  <c r="G11" i="18"/>
  <c r="P56" i="31"/>
  <c r="AB10" i="31"/>
  <c r="N20" i="43"/>
  <c r="AR37" i="5"/>
  <c r="N20" i="13"/>
  <c r="AK84" i="5"/>
  <c r="AK87" i="5" s="1"/>
  <c r="AO72" i="5"/>
  <c r="T8" i="21"/>
  <c r="R8" i="55"/>
  <c r="N20" i="15"/>
  <c r="AZ84" i="5"/>
  <c r="AZ87" i="5" s="1"/>
  <c r="Z16" i="50"/>
  <c r="AF10" i="50"/>
  <c r="AF10" i="39"/>
  <c r="Z16" i="39"/>
  <c r="G11" i="15"/>
  <c r="S13" i="39"/>
  <c r="S11" i="39" s="1"/>
  <c r="S13" i="19"/>
  <c r="S13" i="23"/>
  <c r="S11" i="23" s="1"/>
  <c r="S8" i="28"/>
  <c r="L12" i="28"/>
  <c r="S9" i="28" s="1"/>
  <c r="S10" i="28" s="1"/>
  <c r="S13" i="43"/>
  <c r="S11" i="43" s="1"/>
  <c r="S13" i="46"/>
  <c r="S11" i="46" s="1"/>
  <c r="K87" i="4"/>
  <c r="G11" i="41"/>
  <c r="E15" i="41"/>
  <c r="E17" i="41" s="1"/>
  <c r="N20" i="38"/>
  <c r="Z16" i="51"/>
  <c r="AF10" i="51"/>
  <c r="M70" i="4"/>
  <c r="N21" i="47"/>
  <c r="AT9" i="5"/>
  <c r="R9" i="5" s="1"/>
  <c r="D9" i="5" s="1"/>
  <c r="S16" i="10" s="1"/>
  <c r="AT10" i="5"/>
  <c r="R10" i="5" s="1"/>
  <c r="D10" i="5" s="1"/>
  <c r="S16" i="11" s="1"/>
  <c r="S10" i="11" s="1"/>
  <c r="AF10" i="45"/>
  <c r="Z16" i="45"/>
  <c r="N22" i="28"/>
  <c r="G10" i="55"/>
  <c r="E15" i="55"/>
  <c r="E17" i="55" s="1"/>
  <c r="AR20" i="5"/>
  <c r="E10" i="50"/>
  <c r="F62" i="4"/>
  <c r="AR45" i="5"/>
  <c r="S8" i="12"/>
  <c r="S13" i="12" s="1"/>
  <c r="L12" i="12"/>
  <c r="S9" i="12" s="1"/>
  <c r="S10" i="12" s="1"/>
  <c r="AF10" i="44"/>
  <c r="Z16" i="44"/>
  <c r="N21" i="16"/>
  <c r="N22" i="40"/>
  <c r="G14" i="7"/>
  <c r="G10" i="30"/>
  <c r="E15" i="30"/>
  <c r="E17" i="30" s="1"/>
  <c r="E11" i="43"/>
  <c r="F55" i="4"/>
  <c r="AU26" i="5"/>
  <c r="S26" i="5" s="1"/>
  <c r="E26" i="5" s="1"/>
  <c r="T16" i="19" s="1"/>
  <c r="N21" i="26"/>
  <c r="AF10" i="49"/>
  <c r="Z16" i="49"/>
  <c r="AR44" i="5"/>
  <c r="E10" i="39"/>
  <c r="F51" i="4"/>
  <c r="P56" i="12"/>
  <c r="AB10" i="12"/>
  <c r="AB10" i="23"/>
  <c r="P64" i="23"/>
  <c r="N20" i="24"/>
  <c r="N21" i="44"/>
  <c r="E15" i="17"/>
  <c r="E17" i="17" s="1"/>
  <c r="E17" i="28"/>
  <c r="P64" i="21"/>
  <c r="AB10" i="21"/>
  <c r="BC72" i="5"/>
  <c r="AY84" i="5"/>
  <c r="AY87" i="5" s="1"/>
  <c r="N21" i="14"/>
  <c r="R8" i="50"/>
  <c r="N21" i="54"/>
  <c r="R8" i="53"/>
  <c r="R8" i="21"/>
  <c r="N21" i="35"/>
  <c r="S13" i="53"/>
  <c r="S11" i="53" s="1"/>
  <c r="N24" i="51"/>
  <c r="AF10" i="23"/>
  <c r="Z16" i="23"/>
  <c r="G15" i="29"/>
  <c r="AE10" i="29" s="1"/>
  <c r="L10" i="29"/>
  <c r="Q8" i="29"/>
  <c r="N21" i="50"/>
  <c r="R8" i="38"/>
  <c r="F13" i="16"/>
  <c r="G13" i="16" s="1"/>
  <c r="G11" i="16"/>
  <c r="N21" i="36"/>
  <c r="E12" i="13"/>
  <c r="G12" i="13" s="1"/>
  <c r="D18" i="4"/>
  <c r="L10" i="19"/>
  <c r="Q8" i="19"/>
  <c r="F13" i="14"/>
  <c r="G13" i="14" s="1"/>
  <c r="G11" i="14"/>
  <c r="E11" i="13"/>
  <c r="C18" i="4"/>
  <c r="F14" i="4"/>
  <c r="G15" i="27"/>
  <c r="AE10" i="27" s="1"/>
  <c r="L10" i="27"/>
  <c r="Q8" i="27"/>
  <c r="S8" i="16"/>
  <c r="L12" i="16"/>
  <c r="S9" i="16" s="1"/>
  <c r="S10" i="16" s="1"/>
  <c r="N21" i="21"/>
  <c r="AB10" i="49"/>
  <c r="P60" i="49"/>
  <c r="S13" i="9"/>
  <c r="R8" i="17"/>
  <c r="S8" i="20"/>
  <c r="L10" i="21"/>
  <c r="Q8" i="21"/>
  <c r="G15" i="21"/>
  <c r="AE10" i="21" s="1"/>
  <c r="AR43" i="5"/>
  <c r="E10" i="26"/>
  <c r="F38" i="4"/>
  <c r="E10" i="11"/>
  <c r="F10" i="4"/>
  <c r="F12" i="4" s="1"/>
  <c r="B12" i="4"/>
  <c r="T8" i="12"/>
  <c r="AF10" i="48"/>
  <c r="Z16" i="48"/>
  <c r="R8" i="25"/>
  <c r="AT26" i="5"/>
  <c r="R26" i="5" s="1"/>
  <c r="D26" i="5" s="1"/>
  <c r="S16" i="19" s="1"/>
  <c r="S10" i="19" s="1"/>
  <c r="S8" i="18"/>
  <c r="L12" i="18"/>
  <c r="S9" i="18" s="1"/>
  <c r="AU82" i="5"/>
  <c r="S82" i="5" s="1"/>
  <c r="E82" i="5" s="1"/>
  <c r="P25" i="5"/>
  <c r="AV25" i="5"/>
  <c r="Q8" i="17"/>
  <c r="L10" i="17"/>
  <c r="G15" i="17"/>
  <c r="AE10" i="17" s="1"/>
  <c r="AT14" i="5"/>
  <c r="G15" i="28"/>
  <c r="AE10" i="28" s="1"/>
  <c r="L10" i="28"/>
  <c r="Q8" i="28"/>
  <c r="R8" i="54"/>
  <c r="E15" i="48"/>
  <c r="E17" i="48" s="1"/>
  <c r="G10" i="48"/>
  <c r="N20" i="55"/>
  <c r="R8" i="52"/>
  <c r="AF10" i="40"/>
  <c r="Z16" i="40"/>
  <c r="R8" i="27"/>
  <c r="Z16" i="46"/>
  <c r="AF10" i="46"/>
  <c r="G10" i="46"/>
  <c r="E15" i="46"/>
  <c r="E17" i="46" s="1"/>
  <c r="S8" i="36"/>
  <c r="L12" i="36"/>
  <c r="S9" i="36" s="1"/>
  <c r="S10" i="36" s="1"/>
  <c r="Q9" i="41"/>
  <c r="Q13" i="41" s="1"/>
  <c r="AF10" i="52"/>
  <c r="Z16" i="52"/>
  <c r="R8" i="42"/>
  <c r="Q16" i="20"/>
  <c r="P16" i="20" s="1"/>
  <c r="F29" i="5"/>
  <c r="B33" i="5"/>
  <c r="N20" i="39"/>
  <c r="N21" i="12"/>
  <c r="Z16" i="37"/>
  <c r="AF10" i="37"/>
  <c r="E11" i="35"/>
  <c r="F47" i="4"/>
  <c r="T8" i="47"/>
  <c r="P11" i="5"/>
  <c r="AV11" i="5"/>
  <c r="T8" i="49"/>
  <c r="Q8" i="35"/>
  <c r="L10" i="35"/>
  <c r="BC76" i="5"/>
  <c r="G10" i="40"/>
  <c r="E15" i="40"/>
  <c r="E17" i="40" s="1"/>
  <c r="P44" i="10"/>
  <c r="AB10" i="10"/>
  <c r="N23" i="42"/>
  <c r="N22" i="9"/>
  <c r="AT76" i="5"/>
  <c r="AF10" i="47"/>
  <c r="Z16" i="47"/>
  <c r="T8" i="41"/>
  <c r="N20" i="22"/>
  <c r="AB10" i="34"/>
  <c r="P56" i="34"/>
  <c r="AB10" i="40"/>
  <c r="P60" i="40"/>
  <c r="E10" i="23"/>
  <c r="F32" i="4"/>
  <c r="F33" i="4" s="1"/>
  <c r="E15" i="22"/>
  <c r="E17" i="22" s="1"/>
  <c r="G10" i="22"/>
  <c r="G10" i="34"/>
  <c r="E15" i="34"/>
  <c r="E17" i="34" s="1"/>
  <c r="R8" i="20"/>
  <c r="L87" i="4"/>
  <c r="Z16" i="53"/>
  <c r="AF10" i="53"/>
  <c r="S8" i="52"/>
  <c r="BJ87" i="5"/>
  <c r="N20" i="33"/>
  <c r="N22" i="17"/>
  <c r="AT22" i="5"/>
  <c r="R22" i="5" s="1"/>
  <c r="D22" i="5" s="1"/>
  <c r="N23" i="29"/>
  <c r="AF10" i="21"/>
  <c r="Z16" i="21"/>
  <c r="S8" i="40"/>
  <c r="L12" i="40"/>
  <c r="S9" i="40" s="1"/>
  <c r="S10" i="40" s="1"/>
  <c r="G11" i="9"/>
  <c r="N20" i="53"/>
  <c r="R8" i="24"/>
  <c r="Q8" i="43"/>
  <c r="L10" i="43"/>
  <c r="T8" i="27"/>
  <c r="R8" i="28"/>
  <c r="AB10" i="29"/>
  <c r="P56" i="29"/>
  <c r="N22" i="46"/>
  <c r="E10" i="31"/>
  <c r="F43" i="4"/>
  <c r="T18" i="4"/>
  <c r="T70" i="4" s="1"/>
  <c r="Q8" i="9"/>
  <c r="L10" i="9"/>
  <c r="Q9" i="49"/>
  <c r="Q13" i="49" s="1"/>
  <c r="AB10" i="43"/>
  <c r="P56" i="43"/>
  <c r="Q9" i="25"/>
  <c r="Q13" i="25" s="1"/>
  <c r="S13" i="55"/>
  <c r="S11" i="21"/>
  <c r="S14" i="21" s="1"/>
  <c r="S17" i="21" s="1"/>
  <c r="S13" i="32"/>
  <c r="S11" i="32" s="1"/>
  <c r="AT20" i="5"/>
  <c r="P56" i="9"/>
  <c r="AB10" i="9"/>
  <c r="AB10" i="52"/>
  <c r="P60" i="52"/>
  <c r="AF10" i="38"/>
  <c r="Z16" i="38"/>
  <c r="S76" i="5"/>
  <c r="E10" i="14"/>
  <c r="F15" i="4"/>
  <c r="B18" i="4"/>
  <c r="AB10" i="24"/>
  <c r="P52" i="24"/>
  <c r="N21" i="27"/>
  <c r="T8" i="9"/>
  <c r="Q9" i="33"/>
  <c r="Q13" i="33" s="1"/>
  <c r="N21" i="18"/>
  <c r="AB10" i="51"/>
  <c r="P60" i="51"/>
  <c r="AA76" i="5"/>
  <c r="AR46" i="5"/>
  <c r="AF10" i="43"/>
  <c r="Z16" i="43"/>
  <c r="E11" i="51"/>
  <c r="F63" i="4"/>
  <c r="N21" i="37"/>
  <c r="G15" i="36"/>
  <c r="AE10" i="36" s="1"/>
  <c r="L10" i="36"/>
  <c r="Q8" i="36"/>
  <c r="L10" i="37"/>
  <c r="Q8" i="37"/>
  <c r="G15" i="37"/>
  <c r="AE10" i="37" s="1"/>
  <c r="S8" i="24"/>
  <c r="L12" i="24"/>
  <c r="S9" i="24" s="1"/>
  <c r="AR38" i="5"/>
  <c r="R8" i="44"/>
  <c r="S8" i="10"/>
  <c r="L12" i="10"/>
  <c r="S9" i="10" s="1"/>
  <c r="N20" i="41"/>
  <c r="P42" i="5"/>
  <c r="AV42" i="5"/>
  <c r="AF10" i="41"/>
  <c r="Z16" i="41"/>
  <c r="R8" i="29"/>
  <c r="F13" i="11"/>
  <c r="G13" i="11" s="1"/>
  <c r="G11" i="11"/>
  <c r="C70" i="4"/>
  <c r="C87" i="4" s="1"/>
  <c r="E10" i="32"/>
  <c r="F44" i="4"/>
  <c r="L10" i="51"/>
  <c r="Q8" i="51"/>
  <c r="L10" i="54"/>
  <c r="Q8" i="54"/>
  <c r="B68" i="4"/>
  <c r="E11" i="19"/>
  <c r="F26" i="4"/>
  <c r="F27" i="4" s="1"/>
  <c r="R8" i="26"/>
  <c r="G15" i="53"/>
  <c r="AE10" i="53" s="1"/>
  <c r="L10" i="53"/>
  <c r="Q8" i="53"/>
  <c r="E12" i="25"/>
  <c r="D68" i="4"/>
  <c r="F37" i="4"/>
  <c r="P36" i="5"/>
  <c r="AR24" i="5"/>
  <c r="N22" i="23"/>
  <c r="B33" i="4"/>
  <c r="S11" i="38"/>
  <c r="S14" i="38" s="1"/>
  <c r="S17" i="38" s="1"/>
  <c r="S11" i="34"/>
  <c r="S14" i="34" s="1"/>
  <c r="S17" i="34" s="1"/>
  <c r="R44" i="55" l="1"/>
  <c r="S44" i="55"/>
  <c r="T44" i="55"/>
  <c r="N45" i="55"/>
  <c r="Q44" i="55"/>
  <c r="P44" i="55" s="1"/>
  <c r="P43" i="55"/>
  <c r="S45" i="54"/>
  <c r="T45" i="54"/>
  <c r="R45" i="54"/>
  <c r="N46" i="54"/>
  <c r="Q44" i="54"/>
  <c r="P44" i="54" s="1"/>
  <c r="R44" i="53"/>
  <c r="Q44" i="53"/>
  <c r="S44" i="53"/>
  <c r="T44" i="53"/>
  <c r="N45" i="53"/>
  <c r="P43" i="53"/>
  <c r="R44" i="52"/>
  <c r="S44" i="52"/>
  <c r="T44" i="52"/>
  <c r="N45" i="52"/>
  <c r="Q44" i="52"/>
  <c r="P44" i="52" s="1"/>
  <c r="P43" i="52"/>
  <c r="R44" i="51"/>
  <c r="S44" i="51"/>
  <c r="T44" i="51"/>
  <c r="Q44" i="51"/>
  <c r="P44" i="51" s="1"/>
  <c r="N45" i="51"/>
  <c r="P43" i="51"/>
  <c r="S49" i="50"/>
  <c r="T49" i="50"/>
  <c r="N50" i="50"/>
  <c r="R49" i="50"/>
  <c r="Q48" i="50"/>
  <c r="P48" i="50" s="1"/>
  <c r="R48" i="49"/>
  <c r="N49" i="49"/>
  <c r="S48" i="49"/>
  <c r="T48" i="49"/>
  <c r="Q48" i="49"/>
  <c r="P48" i="49" s="1"/>
  <c r="N50" i="48"/>
  <c r="N47" i="47"/>
  <c r="R45" i="46"/>
  <c r="S45" i="46"/>
  <c r="T45" i="46"/>
  <c r="Q45" i="46"/>
  <c r="P45" i="46" s="1"/>
  <c r="N46" i="46"/>
  <c r="P44" i="46"/>
  <c r="R50" i="45"/>
  <c r="S50" i="45"/>
  <c r="Q50" i="45"/>
  <c r="T50" i="45"/>
  <c r="N51" i="45"/>
  <c r="P49" i="45"/>
  <c r="R44" i="44"/>
  <c r="S44" i="44"/>
  <c r="T44" i="44"/>
  <c r="N45" i="44"/>
  <c r="Q44" i="44"/>
  <c r="P44" i="44" s="1"/>
  <c r="P43" i="44"/>
  <c r="S13" i="44"/>
  <c r="S11" i="44" s="1"/>
  <c r="S14" i="44" s="1"/>
  <c r="S17" i="44" s="1"/>
  <c r="S18" i="44" s="1"/>
  <c r="S19" i="44" s="1"/>
  <c r="S20" i="44" s="1"/>
  <c r="S21" i="44" s="1"/>
  <c r="R43" i="42"/>
  <c r="S43" i="42"/>
  <c r="T43" i="42"/>
  <c r="N44" i="42"/>
  <c r="Q43" i="42"/>
  <c r="P43" i="42" s="1"/>
  <c r="P42" i="42"/>
  <c r="S13" i="41"/>
  <c r="S11" i="41" s="1"/>
  <c r="S14" i="41" s="1"/>
  <c r="S17" i="41" s="1"/>
  <c r="S18" i="41" s="1"/>
  <c r="S19" i="41" s="1"/>
  <c r="S20" i="41" s="1"/>
  <c r="S13" i="49"/>
  <c r="S11" i="49" s="1"/>
  <c r="S14" i="49" s="1"/>
  <c r="S17" i="49" s="1"/>
  <c r="S11" i="11"/>
  <c r="S14" i="11" s="1"/>
  <c r="S17" i="11" s="1"/>
  <c r="S18" i="11" s="1"/>
  <c r="S19" i="11" s="1"/>
  <c r="S20" i="11" s="1"/>
  <c r="S21" i="11" s="1"/>
  <c r="S10" i="10"/>
  <c r="S11" i="10" s="1"/>
  <c r="S14" i="10" s="1"/>
  <c r="S17" i="10" s="1"/>
  <c r="AU74" i="5"/>
  <c r="S74" i="5" s="1"/>
  <c r="L74" i="5" s="1"/>
  <c r="E74" i="5" s="1"/>
  <c r="AU14" i="5"/>
  <c r="AT21" i="5"/>
  <c r="R21" i="5" s="1"/>
  <c r="D21" i="5" s="1"/>
  <c r="S16" i="18" s="1"/>
  <c r="S10" i="18" s="1"/>
  <c r="S13" i="18"/>
  <c r="E17" i="16"/>
  <c r="S13" i="52"/>
  <c r="S11" i="52" s="1"/>
  <c r="S14" i="52" s="1"/>
  <c r="S17" i="52" s="1"/>
  <c r="G10" i="45"/>
  <c r="E15" i="45"/>
  <c r="E17" i="45" s="1"/>
  <c r="D70" i="4"/>
  <c r="D87" i="4" s="1"/>
  <c r="S11" i="19"/>
  <c r="S14" i="19" s="1"/>
  <c r="S17" i="19" s="1"/>
  <c r="S13" i="10"/>
  <c r="S13" i="40"/>
  <c r="S11" i="40" s="1"/>
  <c r="S14" i="40" s="1"/>
  <c r="S17" i="40" s="1"/>
  <c r="S13" i="16"/>
  <c r="S11" i="16" s="1"/>
  <c r="S14" i="16" s="1"/>
  <c r="S17" i="16" s="1"/>
  <c r="F68" i="4"/>
  <c r="S13" i="36"/>
  <c r="S11" i="36" s="1"/>
  <c r="S14" i="36" s="1"/>
  <c r="S17" i="36" s="1"/>
  <c r="S13" i="24"/>
  <c r="S13" i="33"/>
  <c r="S11" i="33" s="1"/>
  <c r="S14" i="33" s="1"/>
  <c r="S17" i="33" s="1"/>
  <c r="S13" i="17"/>
  <c r="S13" i="28"/>
  <c r="G12" i="54"/>
  <c r="E15" i="54"/>
  <c r="E17" i="54" s="1"/>
  <c r="S18" i="31"/>
  <c r="S19" i="31" s="1"/>
  <c r="S20" i="31" s="1"/>
  <c r="S21" i="31" s="1"/>
  <c r="S18" i="26"/>
  <c r="S19" i="26" s="1"/>
  <c r="S20" i="26" s="1"/>
  <c r="S21" i="26" s="1"/>
  <c r="S18" i="21"/>
  <c r="S19" i="21" s="1"/>
  <c r="S20" i="21" s="1"/>
  <c r="S21" i="21" s="1"/>
  <c r="S18" i="51"/>
  <c r="S19" i="51" s="1"/>
  <c r="S20" i="51" s="1"/>
  <c r="S21" i="51" s="1"/>
  <c r="K74" i="5"/>
  <c r="D74" i="5" s="1"/>
  <c r="S18" i="37"/>
  <c r="S19" i="37" s="1"/>
  <c r="S20" i="37" s="1"/>
  <c r="S21" i="37" s="1"/>
  <c r="S18" i="29"/>
  <c r="S19" i="29" s="1"/>
  <c r="S20" i="29" s="1"/>
  <c r="S21" i="29" s="1"/>
  <c r="J74" i="5"/>
  <c r="C74" i="5" s="1"/>
  <c r="S18" i="47"/>
  <c r="S19" i="47" s="1"/>
  <c r="S20" i="47" s="1"/>
  <c r="S21" i="47" s="1"/>
  <c r="S18" i="38"/>
  <c r="S19" i="38" s="1"/>
  <c r="S20" i="38" s="1"/>
  <c r="S18" i="22"/>
  <c r="S19" i="22" s="1"/>
  <c r="S20" i="22" s="1"/>
  <c r="X20" i="22" s="1"/>
  <c r="J76" i="5"/>
  <c r="C76" i="5" s="1"/>
  <c r="S18" i="34"/>
  <c r="S19" i="34" s="1"/>
  <c r="S20" i="34" s="1"/>
  <c r="S18" i="30"/>
  <c r="S19" i="30" s="1"/>
  <c r="S20" i="30" s="1"/>
  <c r="S21" i="30" s="1"/>
  <c r="S18" i="45"/>
  <c r="S19" i="45" s="1"/>
  <c r="S20" i="45" s="1"/>
  <c r="R8" i="15"/>
  <c r="P8" i="15" s="1"/>
  <c r="T8" i="18"/>
  <c r="Q9" i="38"/>
  <c r="Q13" i="38" s="1"/>
  <c r="N22" i="19"/>
  <c r="N23" i="23"/>
  <c r="Q10" i="49"/>
  <c r="L10" i="48"/>
  <c r="G15" i="48"/>
  <c r="AE10" i="48" s="1"/>
  <c r="Q8" i="48"/>
  <c r="AV43" i="5"/>
  <c r="P43" i="5"/>
  <c r="AR47" i="5"/>
  <c r="N22" i="44"/>
  <c r="N23" i="40"/>
  <c r="N21" i="13"/>
  <c r="S18" i="15"/>
  <c r="S19" i="15" s="1"/>
  <c r="S20" i="15" s="1"/>
  <c r="N22" i="31"/>
  <c r="AS36" i="5"/>
  <c r="N22" i="11"/>
  <c r="P8" i="44"/>
  <c r="S18" i="48"/>
  <c r="S19" i="48" s="1"/>
  <c r="S20" i="48" s="1"/>
  <c r="S21" i="48" s="1"/>
  <c r="S22" i="48" s="1"/>
  <c r="Q9" i="53"/>
  <c r="Q13" i="53" s="1"/>
  <c r="N21" i="41"/>
  <c r="Q9" i="37"/>
  <c r="Q13" i="37" s="1"/>
  <c r="G11" i="51"/>
  <c r="E15" i="51"/>
  <c r="E17" i="51" s="1"/>
  <c r="N24" i="42"/>
  <c r="Q9" i="35"/>
  <c r="Q13" i="35" s="1"/>
  <c r="R14" i="5"/>
  <c r="AU9" i="5"/>
  <c r="S9" i="5" s="1"/>
  <c r="E9" i="5" s="1"/>
  <c r="T16" i="10" s="1"/>
  <c r="AU10" i="5"/>
  <c r="S10" i="5" s="1"/>
  <c r="E10" i="5" s="1"/>
  <c r="T16" i="11" s="1"/>
  <c r="S13" i="20"/>
  <c r="S11" i="20" s="1"/>
  <c r="P8" i="27"/>
  <c r="R8" i="14"/>
  <c r="N22" i="36"/>
  <c r="S14" i="50"/>
  <c r="S17" i="50" s="1"/>
  <c r="G10" i="50"/>
  <c r="E15" i="50"/>
  <c r="E17" i="50" s="1"/>
  <c r="G15" i="55"/>
  <c r="AE10" i="55" s="1"/>
  <c r="L10" i="55"/>
  <c r="Q8" i="55"/>
  <c r="N21" i="38"/>
  <c r="N21" i="43"/>
  <c r="R8" i="22"/>
  <c r="N21" i="45"/>
  <c r="N23" i="48"/>
  <c r="N24" i="30"/>
  <c r="R8" i="33"/>
  <c r="G15" i="33"/>
  <c r="AE10" i="33" s="1"/>
  <c r="Q9" i="44"/>
  <c r="Q13" i="44" s="1"/>
  <c r="AF10" i="22"/>
  <c r="Z16" i="22"/>
  <c r="P78" i="5"/>
  <c r="AV78" i="5"/>
  <c r="AR22" i="5"/>
  <c r="N22" i="18"/>
  <c r="N23" i="46"/>
  <c r="B36" i="5"/>
  <c r="Q9" i="54"/>
  <c r="Q13" i="54" s="1"/>
  <c r="R8" i="9"/>
  <c r="P8" i="9" s="1"/>
  <c r="N23" i="17"/>
  <c r="AR80" i="5"/>
  <c r="G10" i="26"/>
  <c r="E15" i="26"/>
  <c r="E17" i="26" s="1"/>
  <c r="P8" i="21"/>
  <c r="Q9" i="27"/>
  <c r="N22" i="54"/>
  <c r="T8" i="22"/>
  <c r="L10" i="10"/>
  <c r="Q8" i="10"/>
  <c r="G15" i="10"/>
  <c r="AE10" i="10" s="1"/>
  <c r="R20" i="5"/>
  <c r="AT27" i="5"/>
  <c r="G15" i="9"/>
  <c r="AE10" i="9" s="1"/>
  <c r="Q9" i="43"/>
  <c r="Q13" i="43" s="1"/>
  <c r="AS72" i="5"/>
  <c r="N23" i="9"/>
  <c r="F33" i="5"/>
  <c r="Q9" i="21"/>
  <c r="Q13" i="21" s="1"/>
  <c r="N25" i="51"/>
  <c r="S14" i="53"/>
  <c r="S17" i="53" s="1"/>
  <c r="AU20" i="5"/>
  <c r="N23" i="28"/>
  <c r="M87" i="4"/>
  <c r="S14" i="23"/>
  <c r="S17" i="23" s="1"/>
  <c r="N21" i="15"/>
  <c r="L10" i="16"/>
  <c r="Q8" i="16"/>
  <c r="G15" i="16"/>
  <c r="AE10" i="16" s="1"/>
  <c r="P15" i="5"/>
  <c r="R36" i="5"/>
  <c r="AT68" i="5"/>
  <c r="N22" i="10"/>
  <c r="L76" i="5"/>
  <c r="E76" i="5" s="1"/>
  <c r="N24" i="29"/>
  <c r="N22" i="14"/>
  <c r="S36" i="5"/>
  <c r="AU68" i="5"/>
  <c r="S18" i="27"/>
  <c r="S19" i="27" s="1"/>
  <c r="S20" i="27" s="1"/>
  <c r="S21" i="27" s="1"/>
  <c r="N21" i="52"/>
  <c r="G15" i="24"/>
  <c r="AE10" i="24" s="1"/>
  <c r="L10" i="24"/>
  <c r="Q8" i="24"/>
  <c r="AS14" i="5"/>
  <c r="P38" i="5"/>
  <c r="AV38" i="5"/>
  <c r="N22" i="37"/>
  <c r="G10" i="14"/>
  <c r="E15" i="14"/>
  <c r="E17" i="14" s="1"/>
  <c r="Q9" i="9"/>
  <c r="Q13" i="9" s="1"/>
  <c r="AF10" i="20"/>
  <c r="Z16" i="20"/>
  <c r="AR39" i="5"/>
  <c r="Q9" i="17"/>
  <c r="F18" i="4"/>
  <c r="F70" i="4" s="1"/>
  <c r="N22" i="50"/>
  <c r="N21" i="24"/>
  <c r="G10" i="39"/>
  <c r="E15" i="39"/>
  <c r="E17" i="39" s="1"/>
  <c r="S11" i="12"/>
  <c r="S14" i="12" s="1"/>
  <c r="S17" i="12" s="1"/>
  <c r="S14" i="43"/>
  <c r="S17" i="43" s="1"/>
  <c r="Y84" i="5"/>
  <c r="Y87" i="5" s="1"/>
  <c r="Z84" i="5"/>
  <c r="Z87" i="5" s="1"/>
  <c r="X84" i="5"/>
  <c r="X87" i="5" s="1"/>
  <c r="AO84" i="5"/>
  <c r="R8" i="10"/>
  <c r="Q9" i="52"/>
  <c r="Q13" i="52" s="1"/>
  <c r="N23" i="32"/>
  <c r="G15" i="42"/>
  <c r="AE10" i="42" s="1"/>
  <c r="L10" i="42"/>
  <c r="Q8" i="42"/>
  <c r="N21" i="20"/>
  <c r="P8" i="53"/>
  <c r="G10" i="11"/>
  <c r="E15" i="11"/>
  <c r="E17" i="11" s="1"/>
  <c r="N22" i="12"/>
  <c r="N22" i="21"/>
  <c r="T8" i="14"/>
  <c r="G15" i="7"/>
  <c r="S14" i="46"/>
  <c r="S17" i="46" s="1"/>
  <c r="N24" i="49"/>
  <c r="G12" i="25"/>
  <c r="E15" i="25"/>
  <c r="E17" i="25" s="1"/>
  <c r="Q9" i="51"/>
  <c r="Q13" i="51" s="1"/>
  <c r="P8" i="36"/>
  <c r="AU72" i="5"/>
  <c r="N21" i="53"/>
  <c r="G15" i="34"/>
  <c r="AE10" i="34" s="1"/>
  <c r="L10" i="34"/>
  <c r="Q8" i="34"/>
  <c r="G10" i="23"/>
  <c r="E15" i="23"/>
  <c r="E17" i="23" s="1"/>
  <c r="G11" i="35"/>
  <c r="E15" i="35"/>
  <c r="E17" i="35" s="1"/>
  <c r="Q10" i="41"/>
  <c r="S11" i="55"/>
  <c r="S14" i="55" s="1"/>
  <c r="S17" i="55" s="1"/>
  <c r="N21" i="55"/>
  <c r="Q13" i="17"/>
  <c r="P8" i="17"/>
  <c r="Q9" i="19"/>
  <c r="Q13" i="19" s="1"/>
  <c r="R8" i="16"/>
  <c r="G11" i="43"/>
  <c r="E15" i="43"/>
  <c r="E17" i="43" s="1"/>
  <c r="N22" i="47"/>
  <c r="R8" i="41"/>
  <c r="G15" i="41"/>
  <c r="AE10" i="41" s="1"/>
  <c r="S14" i="39"/>
  <c r="S17" i="39" s="1"/>
  <c r="T8" i="10"/>
  <c r="P8" i="52"/>
  <c r="N21" i="34"/>
  <c r="L10" i="18"/>
  <c r="G15" i="18"/>
  <c r="AE10" i="18" s="1"/>
  <c r="Q8" i="18"/>
  <c r="L10" i="20"/>
  <c r="Q8" i="20"/>
  <c r="G15" i="20"/>
  <c r="AE10" i="20" s="1"/>
  <c r="L10" i="12"/>
  <c r="Q8" i="12"/>
  <c r="G15" i="12"/>
  <c r="AE10" i="12" s="1"/>
  <c r="P87" i="4"/>
  <c r="G10" i="32"/>
  <c r="E15" i="32"/>
  <c r="E17" i="32" s="1"/>
  <c r="B42" i="5"/>
  <c r="T42" i="5"/>
  <c r="P8" i="37"/>
  <c r="G10" i="31"/>
  <c r="E15" i="31"/>
  <c r="E17" i="31" s="1"/>
  <c r="Q9" i="36"/>
  <c r="Q13" i="36" s="1"/>
  <c r="N22" i="27"/>
  <c r="T87" i="4"/>
  <c r="N21" i="22"/>
  <c r="N21" i="39"/>
  <c r="B70" i="4"/>
  <c r="B87" i="4" s="1"/>
  <c r="G11" i="13"/>
  <c r="E15" i="13"/>
  <c r="E17" i="13" s="1"/>
  <c r="P8" i="29"/>
  <c r="N22" i="26"/>
  <c r="N22" i="16"/>
  <c r="P45" i="5"/>
  <c r="AV45" i="5"/>
  <c r="P37" i="5"/>
  <c r="AV37" i="5"/>
  <c r="R8" i="47"/>
  <c r="L10" i="47"/>
  <c r="Q8" i="47"/>
  <c r="G15" i="47"/>
  <c r="AE10" i="47" s="1"/>
  <c r="R8" i="12"/>
  <c r="R8" i="49"/>
  <c r="G15" i="49"/>
  <c r="AE10" i="49" s="1"/>
  <c r="N21" i="25"/>
  <c r="Q9" i="15"/>
  <c r="R8" i="11"/>
  <c r="P46" i="5"/>
  <c r="AV46" i="5"/>
  <c r="S14" i="32"/>
  <c r="S17" i="32" s="1"/>
  <c r="P8" i="28"/>
  <c r="T8" i="16"/>
  <c r="N22" i="35"/>
  <c r="P24" i="5"/>
  <c r="AV24" i="5"/>
  <c r="G11" i="19"/>
  <c r="E15" i="19"/>
  <c r="E17" i="19" s="1"/>
  <c r="T8" i="11"/>
  <c r="N21" i="33"/>
  <c r="Q8" i="22"/>
  <c r="L10" i="22"/>
  <c r="G15" i="22"/>
  <c r="AE10" i="22" s="1"/>
  <c r="AT72" i="5"/>
  <c r="R76" i="5"/>
  <c r="G15" i="40"/>
  <c r="AE10" i="40" s="1"/>
  <c r="L10" i="40"/>
  <c r="Q8" i="40"/>
  <c r="B11" i="5"/>
  <c r="T11" i="5"/>
  <c r="G15" i="46"/>
  <c r="AE10" i="46" s="1"/>
  <c r="L10" i="46"/>
  <c r="Q8" i="46"/>
  <c r="Q9" i="28"/>
  <c r="B25" i="5"/>
  <c r="F25" i="5" s="1"/>
  <c r="T25" i="5"/>
  <c r="L12" i="13"/>
  <c r="S9" i="13" s="1"/>
  <c r="S8" i="13"/>
  <c r="Q9" i="29"/>
  <c r="Q13" i="29" s="1"/>
  <c r="BC84" i="5"/>
  <c r="P44" i="5"/>
  <c r="AV44" i="5"/>
  <c r="G15" i="30"/>
  <c r="AE10" i="30" s="1"/>
  <c r="L10" i="30"/>
  <c r="Q8" i="30"/>
  <c r="P20" i="5"/>
  <c r="S11" i="28"/>
  <c r="S14" i="28" s="1"/>
  <c r="S17" i="28" s="1"/>
  <c r="R8" i="18"/>
  <c r="S13" i="42"/>
  <c r="P17" i="5"/>
  <c r="AV17" i="5"/>
  <c r="P8" i="38"/>
  <c r="AV41" i="5"/>
  <c r="P41" i="5"/>
  <c r="P40" i="5"/>
  <c r="AV40" i="5"/>
  <c r="S11" i="35"/>
  <c r="S14" i="35" s="1"/>
  <c r="S17" i="35" s="1"/>
  <c r="G15" i="15"/>
  <c r="AE10" i="15" s="1"/>
  <c r="S45" i="55" l="1"/>
  <c r="T45" i="55"/>
  <c r="N46" i="55"/>
  <c r="Q45" i="55"/>
  <c r="R45" i="55"/>
  <c r="T46" i="54"/>
  <c r="S46" i="54"/>
  <c r="N47" i="54"/>
  <c r="R46" i="54"/>
  <c r="Q45" i="54"/>
  <c r="P45" i="54" s="1"/>
  <c r="S45" i="53"/>
  <c r="T45" i="53"/>
  <c r="N46" i="53"/>
  <c r="R45" i="53"/>
  <c r="Q45" i="53"/>
  <c r="P45" i="53" s="1"/>
  <c r="P44" i="53"/>
  <c r="S45" i="52"/>
  <c r="T45" i="52"/>
  <c r="N46" i="52"/>
  <c r="Q45" i="52"/>
  <c r="R45" i="52"/>
  <c r="S45" i="51"/>
  <c r="T45" i="51"/>
  <c r="R45" i="51"/>
  <c r="N46" i="51"/>
  <c r="Q45" i="51"/>
  <c r="Q49" i="50"/>
  <c r="P49" i="50" s="1"/>
  <c r="T50" i="50"/>
  <c r="S50" i="50"/>
  <c r="N51" i="50"/>
  <c r="R50" i="50"/>
  <c r="S49" i="49"/>
  <c r="T49" i="49"/>
  <c r="N50" i="49"/>
  <c r="R49" i="49"/>
  <c r="Q49" i="49"/>
  <c r="N51" i="48"/>
  <c r="N48" i="47"/>
  <c r="S46" i="46"/>
  <c r="T46" i="46"/>
  <c r="N47" i="46"/>
  <c r="Q46" i="46"/>
  <c r="R46" i="46"/>
  <c r="S51" i="45"/>
  <c r="T51" i="45"/>
  <c r="Q51" i="45"/>
  <c r="N52" i="45"/>
  <c r="R51" i="45"/>
  <c r="P50" i="45"/>
  <c r="S45" i="44"/>
  <c r="T45" i="44"/>
  <c r="N46" i="44"/>
  <c r="Q45" i="44"/>
  <c r="R45" i="44"/>
  <c r="S44" i="42"/>
  <c r="T44" i="42"/>
  <c r="N45" i="42"/>
  <c r="Q44" i="42"/>
  <c r="R44" i="42"/>
  <c r="D31" i="2"/>
  <c r="AR23" i="5"/>
  <c r="AR16" i="5"/>
  <c r="AS8" i="5"/>
  <c r="S11" i="18"/>
  <c r="S14" i="18" s="1"/>
  <c r="S17" i="18" s="1"/>
  <c r="S18" i="18" s="1"/>
  <c r="S19" i="18" s="1"/>
  <c r="S20" i="18" s="1"/>
  <c r="S21" i="18" s="1"/>
  <c r="S22" i="18" s="1"/>
  <c r="S14" i="5"/>
  <c r="AU18" i="5"/>
  <c r="X20" i="47"/>
  <c r="X20" i="29"/>
  <c r="X20" i="51"/>
  <c r="L10" i="45"/>
  <c r="Q9" i="45" s="1"/>
  <c r="G15" i="45"/>
  <c r="AE10" i="45" s="1"/>
  <c r="Q8" i="45"/>
  <c r="P8" i="45" s="1"/>
  <c r="S13" i="13"/>
  <c r="X20" i="11"/>
  <c r="X20" i="30"/>
  <c r="X20" i="37"/>
  <c r="S8" i="54"/>
  <c r="L12" i="54"/>
  <c r="S9" i="54" s="1"/>
  <c r="S10" i="54" s="1"/>
  <c r="G15" i="54"/>
  <c r="AE10" i="54" s="1"/>
  <c r="S18" i="28"/>
  <c r="S19" i="28" s="1"/>
  <c r="S20" i="28" s="1"/>
  <c r="S21" i="28" s="1"/>
  <c r="S18" i="33"/>
  <c r="S19" i="33" s="1"/>
  <c r="S20" i="33" s="1"/>
  <c r="X20" i="33" s="1"/>
  <c r="S18" i="12"/>
  <c r="S19" i="12" s="1"/>
  <c r="S20" i="12" s="1"/>
  <c r="S21" i="12" s="1"/>
  <c r="S22" i="12" s="1"/>
  <c r="S18" i="55"/>
  <c r="S19" i="55" s="1"/>
  <c r="S20" i="55" s="1"/>
  <c r="S21" i="55" s="1"/>
  <c r="F87" i="4"/>
  <c r="S18" i="16"/>
  <c r="S19" i="16" s="1"/>
  <c r="S20" i="16" s="1"/>
  <c r="S21" i="16" s="1"/>
  <c r="S22" i="16" s="1"/>
  <c r="AR74" i="5"/>
  <c r="R8" i="43"/>
  <c r="G15" i="43"/>
  <c r="AE10" i="43" s="1"/>
  <c r="N25" i="49"/>
  <c r="S18" i="19"/>
  <c r="S19" i="19" s="1"/>
  <c r="S20" i="19" s="1"/>
  <c r="S21" i="19" s="1"/>
  <c r="S22" i="19" s="1"/>
  <c r="P8" i="16"/>
  <c r="Q9" i="10"/>
  <c r="Q13" i="10" s="1"/>
  <c r="N24" i="46"/>
  <c r="P22" i="5"/>
  <c r="AV22" i="5"/>
  <c r="N22" i="43"/>
  <c r="L10" i="50"/>
  <c r="Q8" i="50"/>
  <c r="G15" i="50"/>
  <c r="AE10" i="50" s="1"/>
  <c r="Q36" i="5"/>
  <c r="AS68" i="5"/>
  <c r="AV36" i="5"/>
  <c r="Q10" i="45"/>
  <c r="P8" i="30"/>
  <c r="P8" i="46"/>
  <c r="K76" i="5"/>
  <c r="D76" i="5" s="1"/>
  <c r="N22" i="33"/>
  <c r="P8" i="47"/>
  <c r="X20" i="44"/>
  <c r="N23" i="26"/>
  <c r="S22" i="26"/>
  <c r="N23" i="47"/>
  <c r="S22" i="47"/>
  <c r="N23" i="21"/>
  <c r="S22" i="21"/>
  <c r="G15" i="11"/>
  <c r="AE10" i="11" s="1"/>
  <c r="L10" i="11"/>
  <c r="Q8" i="11"/>
  <c r="N22" i="24"/>
  <c r="P39" i="5"/>
  <c r="AV39" i="5"/>
  <c r="AR68" i="5"/>
  <c r="S22" i="37"/>
  <c r="N23" i="37"/>
  <c r="N22" i="52"/>
  <c r="S68" i="5"/>
  <c r="E36" i="5"/>
  <c r="R68" i="5"/>
  <c r="D36" i="5"/>
  <c r="P80" i="5"/>
  <c r="AV80" i="5"/>
  <c r="N23" i="18"/>
  <c r="B78" i="5"/>
  <c r="F78" i="5" s="1"/>
  <c r="T78" i="5"/>
  <c r="S23" i="48"/>
  <c r="N24" i="48"/>
  <c r="T46" i="5"/>
  <c r="B46" i="5"/>
  <c r="T40" i="5"/>
  <c r="B40" i="5"/>
  <c r="Q9" i="30"/>
  <c r="Q9" i="46"/>
  <c r="R72" i="5"/>
  <c r="AT84" i="5"/>
  <c r="R8" i="19"/>
  <c r="G15" i="19"/>
  <c r="AE10" i="19" s="1"/>
  <c r="S18" i="32"/>
  <c r="S19" i="32" s="1"/>
  <c r="S20" i="32" s="1"/>
  <c r="S21" i="32" s="1"/>
  <c r="Q9" i="47"/>
  <c r="AR21" i="5"/>
  <c r="P8" i="20"/>
  <c r="S18" i="39"/>
  <c r="S19" i="39" s="1"/>
  <c r="S20" i="39" s="1"/>
  <c r="S21" i="39" s="1"/>
  <c r="G15" i="23"/>
  <c r="AE10" i="23" s="1"/>
  <c r="L10" i="23"/>
  <c r="Q8" i="23"/>
  <c r="S8" i="25"/>
  <c r="L12" i="25"/>
  <c r="S9" i="25" s="1"/>
  <c r="S10" i="25" s="1"/>
  <c r="G15" i="25"/>
  <c r="AE10" i="25" s="1"/>
  <c r="AO87" i="5"/>
  <c r="AS18" i="5"/>
  <c r="Q14" i="5"/>
  <c r="B15" i="5"/>
  <c r="AR14" i="5"/>
  <c r="S21" i="38"/>
  <c r="N22" i="38"/>
  <c r="Q10" i="37"/>
  <c r="N22" i="13"/>
  <c r="P8" i="48"/>
  <c r="X20" i="45"/>
  <c r="X20" i="38"/>
  <c r="X20" i="21"/>
  <c r="B45" i="5"/>
  <c r="T45" i="5"/>
  <c r="Q13" i="28"/>
  <c r="L10" i="31"/>
  <c r="Q8" i="31"/>
  <c r="G15" i="31"/>
  <c r="AE10" i="31" s="1"/>
  <c r="Q9" i="18"/>
  <c r="S18" i="40"/>
  <c r="S19" i="40" s="1"/>
  <c r="S20" i="40" s="1"/>
  <c r="S21" i="40" s="1"/>
  <c r="L10" i="26"/>
  <c r="Q8" i="26"/>
  <c r="G15" i="26"/>
  <c r="AE10" i="26" s="1"/>
  <c r="N22" i="39"/>
  <c r="Q10" i="36"/>
  <c r="Q16" i="30"/>
  <c r="P16" i="30" s="1"/>
  <c r="F42" i="5"/>
  <c r="Q9" i="20"/>
  <c r="P8" i="34"/>
  <c r="S18" i="46"/>
  <c r="S19" i="46" s="1"/>
  <c r="S20" i="46" s="1"/>
  <c r="S21" i="46" s="1"/>
  <c r="G16" i="7"/>
  <c r="N22" i="20"/>
  <c r="N22" i="15"/>
  <c r="S21" i="15"/>
  <c r="N24" i="28"/>
  <c r="R27" i="5"/>
  <c r="D20" i="5"/>
  <c r="N22" i="45"/>
  <c r="S21" i="45"/>
  <c r="P8" i="55"/>
  <c r="D14" i="5"/>
  <c r="N25" i="42"/>
  <c r="Q13" i="15"/>
  <c r="N23" i="11"/>
  <c r="S22" i="11"/>
  <c r="N24" i="40"/>
  <c r="N24" i="23"/>
  <c r="Q10" i="38"/>
  <c r="X20" i="34"/>
  <c r="S22" i="29"/>
  <c r="S22" i="51"/>
  <c r="X20" i="26"/>
  <c r="B20" i="5"/>
  <c r="B24" i="5"/>
  <c r="F24" i="5" s="1"/>
  <c r="T24" i="5"/>
  <c r="N24" i="32"/>
  <c r="S20" i="5"/>
  <c r="AU27" i="5"/>
  <c r="Q72" i="5"/>
  <c r="AS84" i="5"/>
  <c r="N23" i="54"/>
  <c r="Q10" i="44"/>
  <c r="Q9" i="55"/>
  <c r="Q13" i="55" s="1"/>
  <c r="N23" i="31"/>
  <c r="S22" i="31"/>
  <c r="Q9" i="48"/>
  <c r="Q13" i="48" s="1"/>
  <c r="B41" i="5"/>
  <c r="T41" i="5"/>
  <c r="T17" i="5"/>
  <c r="B17" i="5"/>
  <c r="B44" i="5"/>
  <c r="T44" i="5"/>
  <c r="F11" i="5"/>
  <c r="Q16" i="12"/>
  <c r="P16" i="12" s="1"/>
  <c r="Q9" i="22"/>
  <c r="Q13" i="22" s="1"/>
  <c r="P8" i="49"/>
  <c r="G15" i="32"/>
  <c r="AE10" i="32" s="1"/>
  <c r="L10" i="32"/>
  <c r="Q8" i="32"/>
  <c r="P8" i="18"/>
  <c r="P8" i="41"/>
  <c r="P8" i="42"/>
  <c r="N23" i="50"/>
  <c r="L10" i="14"/>
  <c r="Q8" i="14"/>
  <c r="G15" i="14"/>
  <c r="AE10" i="14" s="1"/>
  <c r="Q9" i="24"/>
  <c r="Q13" i="24" s="1"/>
  <c r="N23" i="14"/>
  <c r="N24" i="17"/>
  <c r="Q10" i="54"/>
  <c r="N25" i="30"/>
  <c r="Q13" i="27"/>
  <c r="N22" i="41"/>
  <c r="S21" i="41"/>
  <c r="Q10" i="53"/>
  <c r="N23" i="19"/>
  <c r="S18" i="35"/>
  <c r="S19" i="35" s="1"/>
  <c r="S20" i="35" s="1"/>
  <c r="S21" i="35" s="1"/>
  <c r="S22" i="35" s="1"/>
  <c r="Q9" i="34"/>
  <c r="AA72" i="5"/>
  <c r="AA84" i="5" s="1"/>
  <c r="W84" i="5"/>
  <c r="W87" i="5" s="1"/>
  <c r="S18" i="50"/>
  <c r="S19" i="50" s="1"/>
  <c r="S20" i="50" s="1"/>
  <c r="S21" i="50" s="1"/>
  <c r="P47" i="5"/>
  <c r="AV47" i="5"/>
  <c r="BC87" i="5"/>
  <c r="P8" i="40"/>
  <c r="P8" i="22"/>
  <c r="N23" i="35"/>
  <c r="N22" i="25"/>
  <c r="B37" i="5"/>
  <c r="T37" i="5"/>
  <c r="R8" i="13"/>
  <c r="G15" i="13"/>
  <c r="AE10" i="13" s="1"/>
  <c r="S22" i="27"/>
  <c r="N23" i="27"/>
  <c r="AT15" i="5"/>
  <c r="N22" i="55"/>
  <c r="Q11" i="41"/>
  <c r="S18" i="52"/>
  <c r="S19" i="52" s="1"/>
  <c r="S20" i="52" s="1"/>
  <c r="S21" i="52" s="1"/>
  <c r="Q10" i="51"/>
  <c r="N23" i="12"/>
  <c r="Q9" i="42"/>
  <c r="G15" i="39"/>
  <c r="AE10" i="39" s="1"/>
  <c r="Q8" i="39"/>
  <c r="L10" i="39"/>
  <c r="T38" i="5"/>
  <c r="B38" i="5"/>
  <c r="X20" i="27"/>
  <c r="N25" i="29"/>
  <c r="AR72" i="5"/>
  <c r="S18" i="23"/>
  <c r="S19" i="23" s="1"/>
  <c r="S20" i="23" s="1"/>
  <c r="S21" i="23" s="1"/>
  <c r="S18" i="53"/>
  <c r="S19" i="53" s="1"/>
  <c r="S20" i="53" s="1"/>
  <c r="S21" i="53" s="1"/>
  <c r="Q10" i="21"/>
  <c r="P8" i="10"/>
  <c r="AS20" i="5"/>
  <c r="N23" i="36"/>
  <c r="S14" i="20"/>
  <c r="S17" i="20" s="1"/>
  <c r="X20" i="48"/>
  <c r="Q8" i="5"/>
  <c r="AS12" i="5"/>
  <c r="Q11" i="49"/>
  <c r="S18" i="10"/>
  <c r="S19" i="10" s="1"/>
  <c r="S20" i="10" s="1"/>
  <c r="S21" i="10" s="1"/>
  <c r="S22" i="10" s="1"/>
  <c r="S11" i="42"/>
  <c r="S14" i="42" s="1"/>
  <c r="S17" i="42" s="1"/>
  <c r="S22" i="30"/>
  <c r="X20" i="41"/>
  <c r="X20" i="31"/>
  <c r="P8" i="24"/>
  <c r="S18" i="49"/>
  <c r="S19" i="49" s="1"/>
  <c r="S20" i="49" s="1"/>
  <c r="S21" i="49" s="1"/>
  <c r="Q9" i="40"/>
  <c r="Q13" i="40" s="1"/>
  <c r="P8" i="12"/>
  <c r="Q10" i="52"/>
  <c r="N23" i="16"/>
  <c r="S21" i="22"/>
  <c r="N22" i="22"/>
  <c r="Q9" i="12"/>
  <c r="Q13" i="12" s="1"/>
  <c r="S21" i="34"/>
  <c r="N22" i="34"/>
  <c r="R8" i="35"/>
  <c r="G15" i="35"/>
  <c r="AE10" i="35" s="1"/>
  <c r="N22" i="53"/>
  <c r="S72" i="5"/>
  <c r="AU84" i="5"/>
  <c r="S18" i="43"/>
  <c r="S19" i="43" s="1"/>
  <c r="S20" i="43" s="1"/>
  <c r="S21" i="43" s="1"/>
  <c r="S18" i="36"/>
  <c r="S19" i="36" s="1"/>
  <c r="S20" i="36" s="1"/>
  <c r="S21" i="36" s="1"/>
  <c r="N23" i="10"/>
  <c r="Q9" i="16"/>
  <c r="Q13" i="16" s="1"/>
  <c r="N26" i="51"/>
  <c r="N24" i="9"/>
  <c r="Q10" i="43"/>
  <c r="Q16" i="24"/>
  <c r="P8" i="33"/>
  <c r="R8" i="51"/>
  <c r="G15" i="51"/>
  <c r="AE10" i="51" s="1"/>
  <c r="X20" i="15"/>
  <c r="N23" i="44"/>
  <c r="S22" i="44"/>
  <c r="T43" i="5"/>
  <c r="B43" i="5"/>
  <c r="P45" i="55" l="1"/>
  <c r="T46" i="55"/>
  <c r="Q46" i="55"/>
  <c r="P46" i="55" s="1"/>
  <c r="N47" i="55"/>
  <c r="R46" i="55"/>
  <c r="S46" i="55"/>
  <c r="Q46" i="54"/>
  <c r="P46" i="54" s="1"/>
  <c r="N48" i="54"/>
  <c r="S47" i="54"/>
  <c r="T47" i="54"/>
  <c r="Q47" i="54"/>
  <c r="R47" i="54"/>
  <c r="T46" i="53"/>
  <c r="N47" i="53"/>
  <c r="S46" i="53"/>
  <c r="Q46" i="53"/>
  <c r="R46" i="53"/>
  <c r="P45" i="52"/>
  <c r="T46" i="52"/>
  <c r="N47" i="52"/>
  <c r="Q46" i="52"/>
  <c r="R46" i="52"/>
  <c r="S46" i="52"/>
  <c r="T46" i="51"/>
  <c r="Q46" i="51"/>
  <c r="N47" i="51"/>
  <c r="R46" i="51"/>
  <c r="S46" i="51"/>
  <c r="P45" i="51"/>
  <c r="Q50" i="50"/>
  <c r="P50" i="50" s="1"/>
  <c r="N52" i="50"/>
  <c r="S51" i="50"/>
  <c r="T51" i="50"/>
  <c r="Q51" i="50"/>
  <c r="R51" i="50"/>
  <c r="P49" i="49"/>
  <c r="T50" i="49"/>
  <c r="N51" i="49"/>
  <c r="S50" i="49"/>
  <c r="Q50" i="49"/>
  <c r="R50" i="49"/>
  <c r="N52" i="48"/>
  <c r="N49" i="47"/>
  <c r="P46" i="46"/>
  <c r="T47" i="46"/>
  <c r="Q47" i="46"/>
  <c r="N48" i="46"/>
  <c r="R47" i="46"/>
  <c r="S47" i="46"/>
  <c r="T52" i="45"/>
  <c r="Q52" i="45"/>
  <c r="R52" i="45"/>
  <c r="S52" i="45"/>
  <c r="P51" i="45"/>
  <c r="P45" i="44"/>
  <c r="T46" i="44"/>
  <c r="Q46" i="44"/>
  <c r="N47" i="44"/>
  <c r="S46" i="44"/>
  <c r="R46" i="44"/>
  <c r="P44" i="42"/>
  <c r="T45" i="42"/>
  <c r="N46" i="42"/>
  <c r="Q45" i="42"/>
  <c r="R45" i="42"/>
  <c r="S45" i="42"/>
  <c r="D57" i="2"/>
  <c r="D45" i="2"/>
  <c r="D10" i="2"/>
  <c r="D46" i="2"/>
  <c r="D50" i="2"/>
  <c r="D43" i="2"/>
  <c r="D53" i="2"/>
  <c r="D39" i="2"/>
  <c r="D60" i="2"/>
  <c r="Q13" i="45"/>
  <c r="Q11" i="45" s="1"/>
  <c r="D56" i="2"/>
  <c r="D63" i="2"/>
  <c r="D16" i="2"/>
  <c r="D49" i="2"/>
  <c r="D41" i="2"/>
  <c r="D38" i="2"/>
  <c r="D30" i="2"/>
  <c r="D42" i="2"/>
  <c r="D59" i="2"/>
  <c r="S18" i="5"/>
  <c r="E14" i="5"/>
  <c r="P16" i="5"/>
  <c r="AV16" i="5"/>
  <c r="P23" i="5"/>
  <c r="AV23" i="5"/>
  <c r="X20" i="46"/>
  <c r="P68" i="5"/>
  <c r="S21" i="33"/>
  <c r="S22" i="33" s="1"/>
  <c r="X20" i="32"/>
  <c r="X20" i="40"/>
  <c r="X20" i="23"/>
  <c r="X20" i="49"/>
  <c r="X20" i="52"/>
  <c r="X20" i="39"/>
  <c r="X20" i="19"/>
  <c r="S13" i="54"/>
  <c r="S11" i="54" s="1"/>
  <c r="S14" i="54" s="1"/>
  <c r="S17" i="54" s="1"/>
  <c r="P8" i="54"/>
  <c r="X20" i="12"/>
  <c r="X20" i="36"/>
  <c r="X20" i="10"/>
  <c r="S23" i="30"/>
  <c r="N23" i="25"/>
  <c r="S18" i="42"/>
  <c r="S19" i="42" s="1"/>
  <c r="S20" i="42" s="1"/>
  <c r="S21" i="42" s="1"/>
  <c r="P8" i="14"/>
  <c r="Q9" i="32"/>
  <c r="S23" i="29"/>
  <c r="S16" i="13"/>
  <c r="S10" i="13" s="1"/>
  <c r="S11" i="13" s="1"/>
  <c r="S14" i="13" s="1"/>
  <c r="S17" i="13" s="1"/>
  <c r="G17" i="7"/>
  <c r="Q10" i="20"/>
  <c r="S22" i="39"/>
  <c r="N23" i="39"/>
  <c r="AV21" i="5"/>
  <c r="P21" i="5"/>
  <c r="Q16" i="34"/>
  <c r="P16" i="34" s="1"/>
  <c r="F46" i="5"/>
  <c r="S23" i="21"/>
  <c r="N24" i="21"/>
  <c r="N26" i="49"/>
  <c r="Q16" i="32"/>
  <c r="P16" i="32" s="1"/>
  <c r="F44" i="5"/>
  <c r="S22" i="45"/>
  <c r="N23" i="45"/>
  <c r="S22" i="46"/>
  <c r="Q16" i="14"/>
  <c r="Q10" i="30"/>
  <c r="T80" i="5"/>
  <c r="B80" i="5"/>
  <c r="F80" i="5" s="1"/>
  <c r="S22" i="52"/>
  <c r="N23" i="52"/>
  <c r="P8" i="11"/>
  <c r="N23" i="33"/>
  <c r="Q13" i="30"/>
  <c r="P8" i="50"/>
  <c r="T22" i="5"/>
  <c r="B22" i="5"/>
  <c r="F22" i="5" s="1"/>
  <c r="R15" i="5"/>
  <c r="AV15" i="5"/>
  <c r="AT18" i="5"/>
  <c r="S23" i="16"/>
  <c r="N24" i="16"/>
  <c r="Q11" i="51"/>
  <c r="N25" i="17"/>
  <c r="Q16" i="16"/>
  <c r="P16" i="16" s="1"/>
  <c r="F17" i="5"/>
  <c r="Q11" i="44"/>
  <c r="Q16" i="17"/>
  <c r="N25" i="40"/>
  <c r="S16" i="17"/>
  <c r="S10" i="17" s="1"/>
  <c r="S11" i="17" s="1"/>
  <c r="S14" i="17" s="1"/>
  <c r="S17" i="17" s="1"/>
  <c r="D27" i="5"/>
  <c r="Q11" i="37"/>
  <c r="C14" i="5"/>
  <c r="Q18" i="5"/>
  <c r="Q10" i="47"/>
  <c r="N25" i="48"/>
  <c r="S24" i="48"/>
  <c r="S23" i="18"/>
  <c r="N24" i="18"/>
  <c r="S16" i="24"/>
  <c r="S10" i="24" s="1"/>
  <c r="S11" i="24" s="1"/>
  <c r="S14" i="24" s="1"/>
  <c r="S17" i="24" s="1"/>
  <c r="D68" i="5"/>
  <c r="T39" i="5"/>
  <c r="B39" i="5"/>
  <c r="Q9" i="11"/>
  <c r="Q9" i="50"/>
  <c r="Q13" i="50" s="1"/>
  <c r="P74" i="5"/>
  <c r="AV74" i="5"/>
  <c r="S22" i="28"/>
  <c r="S23" i="28" s="1"/>
  <c r="S24" i="28" s="1"/>
  <c r="X24" i="28" s="1"/>
  <c r="N23" i="34"/>
  <c r="S22" i="34"/>
  <c r="S18" i="20"/>
  <c r="S19" i="20" s="1"/>
  <c r="S20" i="20" s="1"/>
  <c r="S21" i="20" s="1"/>
  <c r="S22" i="20" s="1"/>
  <c r="Q16" i="26"/>
  <c r="P16" i="26" s="1"/>
  <c r="F38" i="5"/>
  <c r="P8" i="13"/>
  <c r="N24" i="50"/>
  <c r="N23" i="13"/>
  <c r="P8" i="19"/>
  <c r="N23" i="24"/>
  <c r="T47" i="5"/>
  <c r="B47" i="5"/>
  <c r="Q84" i="5"/>
  <c r="J72" i="5"/>
  <c r="J84" i="5" s="1"/>
  <c r="J87" i="5" s="1"/>
  <c r="S23" i="26"/>
  <c r="N24" i="26"/>
  <c r="N24" i="10"/>
  <c r="S23" i="10"/>
  <c r="X20" i="43"/>
  <c r="Q14" i="49"/>
  <c r="N24" i="36"/>
  <c r="X20" i="53"/>
  <c r="X20" i="50"/>
  <c r="X20" i="35"/>
  <c r="S22" i="50"/>
  <c r="S23" i="50" s="1"/>
  <c r="S23" i="31"/>
  <c r="N24" i="31"/>
  <c r="Q11" i="38"/>
  <c r="N26" i="42"/>
  <c r="AF10" i="30"/>
  <c r="Z16" i="30"/>
  <c r="P8" i="26"/>
  <c r="P8" i="31"/>
  <c r="S22" i="38"/>
  <c r="N23" i="38"/>
  <c r="S13" i="25"/>
  <c r="S11" i="25" s="1"/>
  <c r="P8" i="25"/>
  <c r="Q16" i="28"/>
  <c r="F40" i="5"/>
  <c r="T16" i="24"/>
  <c r="E68" i="5"/>
  <c r="X20" i="16"/>
  <c r="X20" i="28"/>
  <c r="AT8" i="5"/>
  <c r="Q11" i="43"/>
  <c r="Q11" i="21"/>
  <c r="N23" i="55"/>
  <c r="S22" i="55"/>
  <c r="Q11" i="53"/>
  <c r="Q9" i="14"/>
  <c r="Q13" i="14" s="1"/>
  <c r="P72" i="5"/>
  <c r="AV72" i="5"/>
  <c r="Q10" i="42"/>
  <c r="Q20" i="5"/>
  <c r="AS27" i="5"/>
  <c r="AS70" i="5" s="1"/>
  <c r="AS87" i="5" s="1"/>
  <c r="AV20" i="5"/>
  <c r="S23" i="19"/>
  <c r="N24" i="19"/>
  <c r="N26" i="30"/>
  <c r="N24" i="14"/>
  <c r="N23" i="20"/>
  <c r="S23" i="44"/>
  <c r="N24" i="44"/>
  <c r="P8" i="51"/>
  <c r="Q10" i="40"/>
  <c r="N26" i="29"/>
  <c r="N24" i="27"/>
  <c r="S23" i="27"/>
  <c r="S23" i="35"/>
  <c r="N24" i="35"/>
  <c r="Q10" i="22"/>
  <c r="Q16" i="29"/>
  <c r="F41" i="5"/>
  <c r="N24" i="54"/>
  <c r="N25" i="23"/>
  <c r="N23" i="15"/>
  <c r="S22" i="15"/>
  <c r="Q13" i="34"/>
  <c r="Q9" i="26"/>
  <c r="Q13" i="26" s="1"/>
  <c r="Q9" i="31"/>
  <c r="Q13" i="31" s="1"/>
  <c r="Q16" i="33"/>
  <c r="F45" i="5"/>
  <c r="P8" i="23"/>
  <c r="Q13" i="20"/>
  <c r="R84" i="5"/>
  <c r="K72" i="5"/>
  <c r="K84" i="5" s="1"/>
  <c r="K87" i="5" s="1"/>
  <c r="N24" i="47"/>
  <c r="S23" i="47"/>
  <c r="Q13" i="47"/>
  <c r="AV68" i="5"/>
  <c r="S84" i="5"/>
  <c r="L72" i="5"/>
  <c r="L84" i="5" s="1"/>
  <c r="L87" i="5" s="1"/>
  <c r="P8" i="35"/>
  <c r="Q10" i="12"/>
  <c r="Q12" i="5"/>
  <c r="C8" i="5"/>
  <c r="S22" i="36"/>
  <c r="S22" i="23"/>
  <c r="Q9" i="39"/>
  <c r="Q13" i="39" s="1"/>
  <c r="Q16" i="25"/>
  <c r="F37" i="5"/>
  <c r="Q10" i="24"/>
  <c r="Q13" i="18"/>
  <c r="AF10" i="12"/>
  <c r="Z16" i="12"/>
  <c r="Q10" i="48"/>
  <c r="N25" i="32"/>
  <c r="S23" i="51"/>
  <c r="N24" i="11"/>
  <c r="S23" i="11"/>
  <c r="Q11" i="36"/>
  <c r="S22" i="40"/>
  <c r="S23" i="40" s="1"/>
  <c r="S24" i="40" s="1"/>
  <c r="Q9" i="23"/>
  <c r="S22" i="32"/>
  <c r="S23" i="32" s="1"/>
  <c r="S24" i="32" s="1"/>
  <c r="Q10" i="46"/>
  <c r="AR26" i="5"/>
  <c r="AR27" i="5" s="1"/>
  <c r="S23" i="37"/>
  <c r="N24" i="37"/>
  <c r="Q13" i="46"/>
  <c r="S22" i="43"/>
  <c r="N23" i="43"/>
  <c r="N25" i="46"/>
  <c r="X20" i="55"/>
  <c r="X20" i="18"/>
  <c r="S22" i="22"/>
  <c r="N23" i="22"/>
  <c r="N25" i="9"/>
  <c r="Q16" i="31"/>
  <c r="P16" i="31" s="1"/>
  <c r="F43" i="5"/>
  <c r="N27" i="51"/>
  <c r="S22" i="53"/>
  <c r="N23" i="53"/>
  <c r="Q11" i="52"/>
  <c r="S22" i="49"/>
  <c r="P8" i="39"/>
  <c r="N24" i="12"/>
  <c r="S23" i="12"/>
  <c r="Q14" i="41"/>
  <c r="AA87" i="5"/>
  <c r="S22" i="41"/>
  <c r="N23" i="41"/>
  <c r="Q11" i="54"/>
  <c r="Q13" i="42"/>
  <c r="P8" i="32"/>
  <c r="Q10" i="55"/>
  <c r="E20" i="5"/>
  <c r="S27" i="5"/>
  <c r="N25" i="28"/>
  <c r="AR18" i="5"/>
  <c r="P14" i="5"/>
  <c r="AV14" i="5"/>
  <c r="Q68" i="5"/>
  <c r="C36" i="5"/>
  <c r="T36" i="5"/>
  <c r="P8" i="43"/>
  <c r="N48" i="55" l="1"/>
  <c r="R47" i="55"/>
  <c r="Q47" i="55"/>
  <c r="S47" i="55"/>
  <c r="T47" i="55"/>
  <c r="P47" i="54"/>
  <c r="N49" i="54"/>
  <c r="T48" i="54"/>
  <c r="Q48" i="54"/>
  <c r="R48" i="54"/>
  <c r="S48" i="54"/>
  <c r="P46" i="53"/>
  <c r="N48" i="53"/>
  <c r="Q47" i="53"/>
  <c r="T47" i="53"/>
  <c r="R47" i="53"/>
  <c r="S47" i="53"/>
  <c r="P46" i="52"/>
  <c r="N48" i="52"/>
  <c r="Q47" i="52"/>
  <c r="R47" i="52"/>
  <c r="S47" i="52"/>
  <c r="T47" i="52"/>
  <c r="N48" i="51"/>
  <c r="R47" i="51"/>
  <c r="Q47" i="51"/>
  <c r="S47" i="51"/>
  <c r="T47" i="51"/>
  <c r="P46" i="51"/>
  <c r="P51" i="50"/>
  <c r="T52" i="50"/>
  <c r="S52" i="50"/>
  <c r="Q52" i="50"/>
  <c r="P52" i="50" s="1"/>
  <c r="R52" i="50"/>
  <c r="P50" i="49"/>
  <c r="N52" i="49"/>
  <c r="Q51" i="49"/>
  <c r="T51" i="49"/>
  <c r="R51" i="49"/>
  <c r="S51" i="49"/>
  <c r="T52" i="48"/>
  <c r="S52" i="48"/>
  <c r="R52" i="48"/>
  <c r="Q52" i="48"/>
  <c r="P52" i="48" s="1"/>
  <c r="N50" i="47"/>
  <c r="N49" i="46"/>
  <c r="S48" i="46"/>
  <c r="Q48" i="46"/>
  <c r="R48" i="46"/>
  <c r="T48" i="46"/>
  <c r="P47" i="46"/>
  <c r="P52" i="45"/>
  <c r="N48" i="44"/>
  <c r="S47" i="44"/>
  <c r="T47" i="44"/>
  <c r="Q47" i="44"/>
  <c r="R47" i="44"/>
  <c r="P46" i="44"/>
  <c r="P45" i="42"/>
  <c r="N47" i="42"/>
  <c r="R46" i="42"/>
  <c r="Q46" i="42"/>
  <c r="S46" i="42"/>
  <c r="T46" i="42"/>
  <c r="D44" i="2"/>
  <c r="D67" i="2"/>
  <c r="D47" i="2"/>
  <c r="D26" i="2"/>
  <c r="D52" i="2"/>
  <c r="D62" i="2"/>
  <c r="D51" i="2"/>
  <c r="D58" i="2"/>
  <c r="D65" i="2"/>
  <c r="D64" i="2"/>
  <c r="D17" i="2"/>
  <c r="D9" i="2"/>
  <c r="D61" i="2"/>
  <c r="D40" i="2"/>
  <c r="D55" i="2"/>
  <c r="D11" i="2"/>
  <c r="D21" i="2"/>
  <c r="D48" i="2"/>
  <c r="D32" i="2"/>
  <c r="AV18" i="5"/>
  <c r="D72" i="5"/>
  <c r="D84" i="5" s="1"/>
  <c r="B23" i="5"/>
  <c r="F23" i="5" s="1"/>
  <c r="T23" i="5"/>
  <c r="B16" i="5"/>
  <c r="T16" i="5"/>
  <c r="E18" i="5"/>
  <c r="T16" i="13"/>
  <c r="B68" i="5"/>
  <c r="Q10" i="16"/>
  <c r="Q11" i="16" s="1"/>
  <c r="Q10" i="34"/>
  <c r="Q11" i="34" s="1"/>
  <c r="E72" i="5"/>
  <c r="E84" i="5" s="1"/>
  <c r="X20" i="42"/>
  <c r="S18" i="54"/>
  <c r="S19" i="54" s="1"/>
  <c r="S20" i="54" s="1"/>
  <c r="S21" i="54" s="1"/>
  <c r="S22" i="54" s="1"/>
  <c r="S23" i="54" s="1"/>
  <c r="S24" i="54" s="1"/>
  <c r="X24" i="54" s="1"/>
  <c r="AF10" i="31"/>
  <c r="Z16" i="31"/>
  <c r="N25" i="37"/>
  <c r="S24" i="37"/>
  <c r="X24" i="37" s="1"/>
  <c r="Q10" i="39"/>
  <c r="N25" i="19"/>
  <c r="S24" i="19"/>
  <c r="X24" i="19" s="1"/>
  <c r="Q14" i="21"/>
  <c r="N25" i="36"/>
  <c r="S23" i="34"/>
  <c r="N24" i="34"/>
  <c r="S23" i="45"/>
  <c r="N24" i="45"/>
  <c r="S22" i="42"/>
  <c r="S23" i="42" s="1"/>
  <c r="S24" i="42" s="1"/>
  <c r="S25" i="42" s="1"/>
  <c r="S26" i="42" s="1"/>
  <c r="S24" i="30"/>
  <c r="S25" i="30" s="1"/>
  <c r="S26" i="30" s="1"/>
  <c r="T16" i="17"/>
  <c r="E27" i="5"/>
  <c r="S23" i="41"/>
  <c r="N24" i="41"/>
  <c r="S23" i="49"/>
  <c r="AU8" i="5"/>
  <c r="N24" i="43"/>
  <c r="S23" i="43"/>
  <c r="X24" i="32"/>
  <c r="X24" i="40"/>
  <c r="N26" i="23"/>
  <c r="S24" i="27"/>
  <c r="X24" i="27" s="1"/>
  <c r="N25" i="27"/>
  <c r="S23" i="38"/>
  <c r="N24" i="38"/>
  <c r="X20" i="20"/>
  <c r="Q16" i="27"/>
  <c r="F39" i="5"/>
  <c r="Q11" i="47"/>
  <c r="Q14" i="47" s="1"/>
  <c r="Q14" i="51"/>
  <c r="Q11" i="30"/>
  <c r="Q14" i="30" s="1"/>
  <c r="G18" i="7"/>
  <c r="Q17" i="41"/>
  <c r="Q11" i="55"/>
  <c r="Q10" i="23"/>
  <c r="P16" i="29"/>
  <c r="Q10" i="29"/>
  <c r="Q14" i="53"/>
  <c r="S24" i="26"/>
  <c r="X24" i="26" s="1"/>
  <c r="N25" i="26"/>
  <c r="S23" i="33"/>
  <c r="N24" i="33"/>
  <c r="Q14" i="52"/>
  <c r="S23" i="22"/>
  <c r="N24" i="22"/>
  <c r="Q14" i="36"/>
  <c r="Q11" i="24"/>
  <c r="Q10" i="31"/>
  <c r="N24" i="15"/>
  <c r="S23" i="15"/>
  <c r="Q14" i="43"/>
  <c r="Q16" i="35"/>
  <c r="F47" i="5"/>
  <c r="C18" i="5"/>
  <c r="R16" i="13"/>
  <c r="S18" i="17"/>
  <c r="S19" i="17" s="1"/>
  <c r="S20" i="17" s="1"/>
  <c r="S21" i="17" s="1"/>
  <c r="Q10" i="17"/>
  <c r="S24" i="16"/>
  <c r="N25" i="16"/>
  <c r="AF10" i="34"/>
  <c r="Z16" i="34"/>
  <c r="S18" i="13"/>
  <c r="S19" i="13" s="1"/>
  <c r="S20" i="13" s="1"/>
  <c r="S21" i="13" s="1"/>
  <c r="N24" i="25"/>
  <c r="AR82" i="5"/>
  <c r="S23" i="23"/>
  <c r="S24" i="23" s="1"/>
  <c r="S25" i="23" s="1"/>
  <c r="Q11" i="42"/>
  <c r="Q14" i="42" s="1"/>
  <c r="T74" i="5"/>
  <c r="I74" i="5"/>
  <c r="M74" i="5" s="1"/>
  <c r="N26" i="17"/>
  <c r="N24" i="52"/>
  <c r="S23" i="52"/>
  <c r="N27" i="49"/>
  <c r="Q10" i="32"/>
  <c r="T68" i="5"/>
  <c r="Q13" i="32"/>
  <c r="N28" i="51"/>
  <c r="N26" i="46"/>
  <c r="N25" i="11"/>
  <c r="S24" i="11"/>
  <c r="X24" i="11" s="1"/>
  <c r="Q11" i="22"/>
  <c r="S23" i="55"/>
  <c r="N24" i="55"/>
  <c r="Q14" i="38"/>
  <c r="Q17" i="49"/>
  <c r="Q14" i="45"/>
  <c r="S24" i="50"/>
  <c r="N25" i="50"/>
  <c r="X24" i="48"/>
  <c r="Q14" i="37"/>
  <c r="Q14" i="44"/>
  <c r="Q11" i="20"/>
  <c r="Q14" i="20" s="1"/>
  <c r="S14" i="25"/>
  <c r="S17" i="25" s="1"/>
  <c r="Q11" i="12"/>
  <c r="N25" i="35"/>
  <c r="S24" i="35"/>
  <c r="R16" i="24"/>
  <c r="P16" i="24" s="1"/>
  <c r="C68" i="5"/>
  <c r="F36" i="5"/>
  <c r="S23" i="53"/>
  <c r="N24" i="53"/>
  <c r="P26" i="5"/>
  <c r="P27" i="5" s="1"/>
  <c r="AV26" i="5"/>
  <c r="AV27" i="5" s="1"/>
  <c r="Q10" i="26"/>
  <c r="N27" i="29"/>
  <c r="N25" i="14"/>
  <c r="I72" i="5"/>
  <c r="B72" i="5" s="1"/>
  <c r="T72" i="5"/>
  <c r="P16" i="28"/>
  <c r="Q10" i="28"/>
  <c r="S24" i="31"/>
  <c r="X24" i="31" s="1"/>
  <c r="N25" i="31"/>
  <c r="S24" i="10"/>
  <c r="N25" i="10"/>
  <c r="N24" i="24"/>
  <c r="N24" i="13"/>
  <c r="Q10" i="50"/>
  <c r="S18" i="24"/>
  <c r="S19" i="24" s="1"/>
  <c r="S20" i="24" s="1"/>
  <c r="S21" i="24" s="1"/>
  <c r="S25" i="48"/>
  <c r="N26" i="48"/>
  <c r="S25" i="40"/>
  <c r="N26" i="40"/>
  <c r="S24" i="21"/>
  <c r="X24" i="21" s="1"/>
  <c r="N25" i="21"/>
  <c r="T21" i="5"/>
  <c r="B21" i="5"/>
  <c r="S24" i="29"/>
  <c r="S25" i="29" s="1"/>
  <c r="S26" i="29" s="1"/>
  <c r="S24" i="44"/>
  <c r="N25" i="44"/>
  <c r="T14" i="5"/>
  <c r="B14" i="5"/>
  <c r="P18" i="5"/>
  <c r="S24" i="12"/>
  <c r="X24" i="12" s="1"/>
  <c r="N25" i="12"/>
  <c r="Q11" i="48"/>
  <c r="C12" i="5"/>
  <c r="R16" i="9"/>
  <c r="N25" i="54"/>
  <c r="Q11" i="40"/>
  <c r="Q10" i="14"/>
  <c r="R8" i="5"/>
  <c r="AT12" i="5"/>
  <c r="AT70" i="5" s="1"/>
  <c r="AT87" i="5" s="1"/>
  <c r="N27" i="42"/>
  <c r="C72" i="5"/>
  <c r="C84" i="5" s="1"/>
  <c r="AF10" i="26"/>
  <c r="Z16" i="26"/>
  <c r="S24" i="18"/>
  <c r="N25" i="18"/>
  <c r="S23" i="46"/>
  <c r="AF10" i="32"/>
  <c r="Z16" i="32"/>
  <c r="S25" i="28"/>
  <c r="N26" i="28"/>
  <c r="S25" i="32"/>
  <c r="N26" i="32"/>
  <c r="P16" i="33"/>
  <c r="Q10" i="33"/>
  <c r="N27" i="30"/>
  <c r="D15" i="5"/>
  <c r="R18" i="5"/>
  <c r="T15" i="5"/>
  <c r="Q14" i="54"/>
  <c r="N26" i="9"/>
  <c r="Q11" i="46"/>
  <c r="Q14" i="46" s="1"/>
  <c r="AR76" i="5"/>
  <c r="S24" i="51"/>
  <c r="X24" i="51" s="1"/>
  <c r="P16" i="25"/>
  <c r="Q10" i="25"/>
  <c r="S24" i="47"/>
  <c r="X24" i="47" s="1"/>
  <c r="N25" i="47"/>
  <c r="Q13" i="23"/>
  <c r="S23" i="20"/>
  <c r="N24" i="20"/>
  <c r="Q27" i="5"/>
  <c r="Q70" i="5" s="1"/>
  <c r="Q87" i="5" s="1"/>
  <c r="C20" i="5"/>
  <c r="T20" i="5"/>
  <c r="S23" i="36"/>
  <c r="AF10" i="16"/>
  <c r="Z16" i="16"/>
  <c r="Q13" i="11"/>
  <c r="S23" i="39"/>
  <c r="N24" i="39"/>
  <c r="P47" i="55" l="1"/>
  <c r="S48" i="55"/>
  <c r="R48" i="55"/>
  <c r="Q48" i="55"/>
  <c r="T48" i="55"/>
  <c r="N49" i="55"/>
  <c r="P48" i="54"/>
  <c r="N50" i="54"/>
  <c r="Q49" i="54"/>
  <c r="R49" i="54"/>
  <c r="S49" i="54"/>
  <c r="T49" i="54"/>
  <c r="P47" i="53"/>
  <c r="R48" i="53"/>
  <c r="N49" i="53"/>
  <c r="Q48" i="53"/>
  <c r="S48" i="53"/>
  <c r="T48" i="53"/>
  <c r="P47" i="52"/>
  <c r="S48" i="52"/>
  <c r="Q48" i="52"/>
  <c r="R48" i="52"/>
  <c r="T48" i="52"/>
  <c r="N49" i="52"/>
  <c r="P47" i="51"/>
  <c r="S48" i="51"/>
  <c r="N49" i="51"/>
  <c r="T48" i="51"/>
  <c r="Q48" i="51"/>
  <c r="R48" i="51"/>
  <c r="P51" i="49"/>
  <c r="Q52" i="49"/>
  <c r="R52" i="49"/>
  <c r="S52" i="49"/>
  <c r="T52" i="49"/>
  <c r="N51" i="47"/>
  <c r="P48" i="46"/>
  <c r="R49" i="46"/>
  <c r="Q49" i="46"/>
  <c r="S49" i="46"/>
  <c r="T49" i="46"/>
  <c r="N50" i="46"/>
  <c r="P47" i="44"/>
  <c r="S48" i="44"/>
  <c r="N49" i="44"/>
  <c r="Q48" i="44"/>
  <c r="R48" i="44"/>
  <c r="T48" i="44"/>
  <c r="P46" i="42"/>
  <c r="S47" i="42"/>
  <c r="Q47" i="42"/>
  <c r="R47" i="42"/>
  <c r="T47" i="42"/>
  <c r="N48" i="42"/>
  <c r="D54" i="2"/>
  <c r="D29" i="2"/>
  <c r="D33" i="2" s="1"/>
  <c r="Q16" i="15"/>
  <c r="F16" i="5"/>
  <c r="B74" i="5"/>
  <c r="F74" i="5" s="1"/>
  <c r="X24" i="29"/>
  <c r="X20" i="24"/>
  <c r="X20" i="17"/>
  <c r="X24" i="42"/>
  <c r="X20" i="54"/>
  <c r="F72" i="5"/>
  <c r="Q17" i="42"/>
  <c r="X24" i="35"/>
  <c r="Q14" i="22"/>
  <c r="N28" i="49"/>
  <c r="AR9" i="5"/>
  <c r="Q14" i="24"/>
  <c r="Z16" i="29"/>
  <c r="AF10" i="29"/>
  <c r="Q18" i="41"/>
  <c r="Q17" i="30"/>
  <c r="X24" i="50"/>
  <c r="AU12" i="5"/>
  <c r="AU70" i="5" s="1"/>
  <c r="AU87" i="5" s="1"/>
  <c r="S8" i="5"/>
  <c r="S27" i="30"/>
  <c r="N28" i="30"/>
  <c r="S22" i="24"/>
  <c r="Q17" i="47"/>
  <c r="N26" i="35"/>
  <c r="S25" i="35"/>
  <c r="Q17" i="44"/>
  <c r="N26" i="50"/>
  <c r="S25" i="50"/>
  <c r="Q11" i="17"/>
  <c r="Q17" i="52"/>
  <c r="Q17" i="51"/>
  <c r="S24" i="36"/>
  <c r="X24" i="36" s="1"/>
  <c r="S25" i="19"/>
  <c r="N26" i="19"/>
  <c r="Q16" i="18"/>
  <c r="F21" i="5"/>
  <c r="S24" i="55"/>
  <c r="X24" i="55" s="1"/>
  <c r="N25" i="55"/>
  <c r="Q17" i="36"/>
  <c r="S25" i="26"/>
  <c r="N26" i="26"/>
  <c r="Q11" i="23"/>
  <c r="Q14" i="23" s="1"/>
  <c r="Q17" i="54"/>
  <c r="N26" i="18"/>
  <c r="S25" i="18"/>
  <c r="Q11" i="14"/>
  <c r="Q14" i="48"/>
  <c r="Q17" i="37"/>
  <c r="N25" i="25"/>
  <c r="S22" i="17"/>
  <c r="S23" i="17" s="1"/>
  <c r="S24" i="17" s="1"/>
  <c r="S25" i="17" s="1"/>
  <c r="S26" i="17" s="1"/>
  <c r="P16" i="35"/>
  <c r="Q10" i="35"/>
  <c r="S24" i="15"/>
  <c r="X24" i="15" s="1"/>
  <c r="N25" i="15"/>
  <c r="N25" i="33"/>
  <c r="S24" i="33"/>
  <c r="X24" i="33" s="1"/>
  <c r="Q14" i="16"/>
  <c r="S24" i="38"/>
  <c r="X24" i="38" s="1"/>
  <c r="N25" i="38"/>
  <c r="S25" i="27"/>
  <c r="N26" i="27"/>
  <c r="X24" i="18"/>
  <c r="S24" i="45"/>
  <c r="N25" i="45"/>
  <c r="N26" i="36"/>
  <c r="X24" i="10"/>
  <c r="P76" i="5"/>
  <c r="AV76" i="5"/>
  <c r="AR84" i="5"/>
  <c r="N26" i="54"/>
  <c r="S25" i="54"/>
  <c r="S25" i="31"/>
  <c r="N26" i="31"/>
  <c r="M72" i="5"/>
  <c r="S27" i="29"/>
  <c r="N28" i="29"/>
  <c r="N27" i="17"/>
  <c r="S24" i="49"/>
  <c r="S25" i="49" s="1"/>
  <c r="S25" i="37"/>
  <c r="N26" i="37"/>
  <c r="S27" i="42"/>
  <c r="N28" i="42"/>
  <c r="S24" i="39"/>
  <c r="X24" i="39" s="1"/>
  <c r="N25" i="39"/>
  <c r="R16" i="17"/>
  <c r="P16" i="17" s="1"/>
  <c r="AF10" i="17" s="1"/>
  <c r="C27" i="5"/>
  <c r="C70" i="5" s="1"/>
  <c r="C87" i="5" s="1"/>
  <c r="F20" i="5"/>
  <c r="Q14" i="34"/>
  <c r="Q11" i="25"/>
  <c r="S26" i="28"/>
  <c r="N27" i="28"/>
  <c r="S26" i="48"/>
  <c r="N27" i="48"/>
  <c r="T26" i="5"/>
  <c r="T27" i="5" s="1"/>
  <c r="B26" i="5"/>
  <c r="F68" i="5"/>
  <c r="Q14" i="12"/>
  <c r="Q17" i="45"/>
  <c r="Q11" i="32"/>
  <c r="S24" i="22"/>
  <c r="X24" i="22" s="1"/>
  <c r="N25" i="22"/>
  <c r="S24" i="41"/>
  <c r="X24" i="41" s="1"/>
  <c r="N25" i="41"/>
  <c r="X24" i="44"/>
  <c r="S25" i="21"/>
  <c r="N26" i="21"/>
  <c r="N25" i="24"/>
  <c r="Z16" i="25"/>
  <c r="AF10" i="25"/>
  <c r="N27" i="9"/>
  <c r="N26" i="14"/>
  <c r="Q18" i="49"/>
  <c r="S25" i="16"/>
  <c r="N26" i="16"/>
  <c r="Q17" i="53"/>
  <c r="G19" i="7"/>
  <c r="X24" i="30"/>
  <c r="N25" i="34"/>
  <c r="S24" i="34"/>
  <c r="X24" i="34" s="1"/>
  <c r="Q17" i="21"/>
  <c r="Q11" i="26"/>
  <c r="B18" i="5"/>
  <c r="F14" i="5"/>
  <c r="Q16" i="13"/>
  <c r="Q17" i="46"/>
  <c r="Q17" i="20"/>
  <c r="T18" i="5"/>
  <c r="AR10" i="5"/>
  <c r="Q11" i="28"/>
  <c r="Z16" i="24"/>
  <c r="AF10" i="24"/>
  <c r="S25" i="11"/>
  <c r="N26" i="11"/>
  <c r="S22" i="13"/>
  <c r="X24" i="16"/>
  <c r="Q14" i="55"/>
  <c r="P16" i="27"/>
  <c r="Q10" i="27"/>
  <c r="S26" i="23"/>
  <c r="N27" i="23"/>
  <c r="N25" i="43"/>
  <c r="S24" i="43"/>
  <c r="Q11" i="39"/>
  <c r="X24" i="23"/>
  <c r="S25" i="44"/>
  <c r="N26" i="44"/>
  <c r="R12" i="5"/>
  <c r="R70" i="5" s="1"/>
  <c r="R87" i="5" s="1"/>
  <c r="D8" i="5"/>
  <c r="N25" i="13"/>
  <c r="Q11" i="33"/>
  <c r="Q14" i="40"/>
  <c r="S25" i="12"/>
  <c r="N26" i="12"/>
  <c r="Q11" i="50"/>
  <c r="S25" i="10"/>
  <c r="N26" i="10"/>
  <c r="Z16" i="33"/>
  <c r="AF10" i="33"/>
  <c r="S24" i="20"/>
  <c r="X24" i="20" s="1"/>
  <c r="N25" i="20"/>
  <c r="S25" i="47"/>
  <c r="N26" i="47"/>
  <c r="S25" i="51"/>
  <c r="S16" i="14"/>
  <c r="D18" i="5"/>
  <c r="F15" i="5"/>
  <c r="S26" i="32"/>
  <c r="N27" i="32"/>
  <c r="S24" i="46"/>
  <c r="X24" i="46" s="1"/>
  <c r="S26" i="40"/>
  <c r="N27" i="40"/>
  <c r="Z16" i="28"/>
  <c r="AF10" i="28"/>
  <c r="S24" i="53"/>
  <c r="X24" i="53" s="1"/>
  <c r="N25" i="53"/>
  <c r="S18" i="25"/>
  <c r="S19" i="25" s="1"/>
  <c r="S20" i="25" s="1"/>
  <c r="S21" i="25" s="1"/>
  <c r="Q17" i="38"/>
  <c r="N27" i="46"/>
  <c r="N29" i="51"/>
  <c r="S24" i="52"/>
  <c r="N25" i="52"/>
  <c r="P82" i="5"/>
  <c r="AV82" i="5"/>
  <c r="X20" i="13"/>
  <c r="Q17" i="43"/>
  <c r="Q11" i="31"/>
  <c r="Q11" i="29"/>
  <c r="T49" i="55" l="1"/>
  <c r="S49" i="55"/>
  <c r="Q49" i="55"/>
  <c r="R49" i="55"/>
  <c r="N50" i="55"/>
  <c r="P48" i="55"/>
  <c r="P49" i="54"/>
  <c r="Q50" i="54"/>
  <c r="R50" i="54"/>
  <c r="S50" i="54"/>
  <c r="T50" i="54"/>
  <c r="N51" i="54"/>
  <c r="P48" i="53"/>
  <c r="S49" i="53"/>
  <c r="Q49" i="53"/>
  <c r="R49" i="53"/>
  <c r="T49" i="53"/>
  <c r="N50" i="53"/>
  <c r="P48" i="52"/>
  <c r="S49" i="52"/>
  <c r="Q49" i="52"/>
  <c r="T49" i="52"/>
  <c r="R49" i="52"/>
  <c r="N50" i="52"/>
  <c r="P48" i="51"/>
  <c r="T49" i="51"/>
  <c r="Q49" i="51"/>
  <c r="R49" i="51"/>
  <c r="S49" i="51"/>
  <c r="N50" i="51"/>
  <c r="P52" i="49"/>
  <c r="N52" i="47"/>
  <c r="N51" i="46"/>
  <c r="Q50" i="46"/>
  <c r="S50" i="46"/>
  <c r="R50" i="46"/>
  <c r="T50" i="46"/>
  <c r="P49" i="46"/>
  <c r="P48" i="44"/>
  <c r="N50" i="44"/>
  <c r="Q49" i="44"/>
  <c r="R49" i="44"/>
  <c r="T49" i="44"/>
  <c r="S49" i="44"/>
  <c r="Q48" i="42"/>
  <c r="T48" i="42"/>
  <c r="R48" i="42"/>
  <c r="S48" i="42"/>
  <c r="N49" i="42"/>
  <c r="P47" i="42"/>
  <c r="D14" i="2"/>
  <c r="D66" i="2"/>
  <c r="D20" i="2"/>
  <c r="D27" i="2" s="1"/>
  <c r="D36" i="2"/>
  <c r="Q10" i="15"/>
  <c r="Q11" i="15" s="1"/>
  <c r="P16" i="15"/>
  <c r="X20" i="25"/>
  <c r="X24" i="49"/>
  <c r="Q16" i="19"/>
  <c r="F26" i="5"/>
  <c r="F27" i="5" s="1"/>
  <c r="S27" i="28"/>
  <c r="N28" i="28"/>
  <c r="S28" i="42"/>
  <c r="X28" i="42" s="1"/>
  <c r="N29" i="42"/>
  <c r="Q17" i="16"/>
  <c r="S25" i="15"/>
  <c r="N26" i="15"/>
  <c r="S26" i="26"/>
  <c r="N27" i="26"/>
  <c r="D12" i="5"/>
  <c r="D70" i="5" s="1"/>
  <c r="D87" i="5" s="1"/>
  <c r="S16" i="9"/>
  <c r="S10" i="9" s="1"/>
  <c r="S11" i="9" s="1"/>
  <c r="S14" i="9" s="1"/>
  <c r="S17" i="9" s="1"/>
  <c r="Z16" i="27"/>
  <c r="AF10" i="27"/>
  <c r="S26" i="16"/>
  <c r="N27" i="16"/>
  <c r="Q14" i="31"/>
  <c r="S22" i="25"/>
  <c r="S23" i="25" s="1"/>
  <c r="S24" i="25" s="1"/>
  <c r="S25" i="25" s="1"/>
  <c r="S25" i="43"/>
  <c r="N26" i="43"/>
  <c r="S23" i="13"/>
  <c r="S24" i="13" s="1"/>
  <c r="S25" i="13" s="1"/>
  <c r="P16" i="13"/>
  <c r="Q10" i="13"/>
  <c r="Q17" i="40"/>
  <c r="Q11" i="27"/>
  <c r="F18" i="5"/>
  <c r="N28" i="9"/>
  <c r="N28" i="17"/>
  <c r="S27" i="17"/>
  <c r="S25" i="45"/>
  <c r="N26" i="45"/>
  <c r="N26" i="25"/>
  <c r="N27" i="18"/>
  <c r="S26" i="18"/>
  <c r="N26" i="55"/>
  <c r="S25" i="55"/>
  <c r="P16" i="18"/>
  <c r="Q10" i="18"/>
  <c r="Q18" i="51"/>
  <c r="S28" i="30"/>
  <c r="X28" i="30" s="1"/>
  <c r="N29" i="30"/>
  <c r="Q18" i="30"/>
  <c r="S27" i="48"/>
  <c r="N28" i="48"/>
  <c r="X24" i="45"/>
  <c r="Q14" i="28"/>
  <c r="Q17" i="23"/>
  <c r="N26" i="34"/>
  <c r="S25" i="34"/>
  <c r="N26" i="22"/>
  <c r="S25" i="22"/>
  <c r="N26" i="39"/>
  <c r="S25" i="39"/>
  <c r="S26" i="49"/>
  <c r="S25" i="36"/>
  <c r="S26" i="36" s="1"/>
  <c r="Q18" i="54"/>
  <c r="S26" i="19"/>
  <c r="N27" i="19"/>
  <c r="Q18" i="52"/>
  <c r="Q19" i="41"/>
  <c r="Q17" i="22"/>
  <c r="Q17" i="48"/>
  <c r="N27" i="50"/>
  <c r="S26" i="50"/>
  <c r="S27" i="40"/>
  <c r="N28" i="40"/>
  <c r="S10" i="14"/>
  <c r="S11" i="14" s="1"/>
  <c r="S14" i="14" s="1"/>
  <c r="S17" i="14" s="1"/>
  <c r="P16" i="14"/>
  <c r="Q14" i="50"/>
  <c r="Q14" i="39"/>
  <c r="N26" i="20"/>
  <c r="S25" i="20"/>
  <c r="Q14" i="33"/>
  <c r="S27" i="23"/>
  <c r="N28" i="23"/>
  <c r="Q17" i="55"/>
  <c r="X24" i="52"/>
  <c r="Q14" i="26"/>
  <c r="N27" i="14"/>
  <c r="S25" i="41"/>
  <c r="N26" i="41"/>
  <c r="Q17" i="12"/>
  <c r="Q14" i="25"/>
  <c r="S26" i="31"/>
  <c r="N27" i="31"/>
  <c r="N26" i="38"/>
  <c r="S25" i="38"/>
  <c r="N26" i="33"/>
  <c r="S25" i="33"/>
  <c r="Q11" i="35"/>
  <c r="Q14" i="14"/>
  <c r="N27" i="35"/>
  <c r="S26" i="35"/>
  <c r="Q17" i="24"/>
  <c r="S26" i="51"/>
  <c r="S27" i="51" s="1"/>
  <c r="S28" i="51" s="1"/>
  <c r="S29" i="51" s="1"/>
  <c r="S26" i="12"/>
  <c r="N27" i="12"/>
  <c r="S26" i="44"/>
  <c r="N27" i="44"/>
  <c r="S26" i="21"/>
  <c r="N27" i="21"/>
  <c r="S28" i="29"/>
  <c r="X28" i="29" s="1"/>
  <c r="N29" i="29"/>
  <c r="S26" i="27"/>
  <c r="N27" i="27"/>
  <c r="Z16" i="35"/>
  <c r="AF10" i="35"/>
  <c r="Q18" i="36"/>
  <c r="Q14" i="15"/>
  <c r="Q18" i="44"/>
  <c r="P9" i="5"/>
  <c r="AV9" i="5"/>
  <c r="Q18" i="42"/>
  <c r="Q18" i="20"/>
  <c r="S26" i="10"/>
  <c r="N27" i="10"/>
  <c r="P10" i="5"/>
  <c r="AV10" i="5"/>
  <c r="Q18" i="46"/>
  <c r="G20" i="7"/>
  <c r="G21" i="7" s="1"/>
  <c r="G22" i="7" s="1"/>
  <c r="G23" i="7" s="1"/>
  <c r="G24" i="7" s="1"/>
  <c r="G25" i="7" s="1"/>
  <c r="G26" i="7" s="1"/>
  <c r="G27" i="7" s="1"/>
  <c r="G28" i="7" s="1"/>
  <c r="G29" i="7" s="1"/>
  <c r="G30" i="7" s="1"/>
  <c r="G31" i="7" s="1"/>
  <c r="G32" i="7" s="1"/>
  <c r="G33" i="7" s="1"/>
  <c r="G34" i="7" s="1"/>
  <c r="G35" i="7" s="1"/>
  <c r="G36" i="7" s="1"/>
  <c r="G37" i="7" s="1"/>
  <c r="G38" i="7" s="1"/>
  <c r="G39" i="7" s="1"/>
  <c r="G40" i="7" s="1"/>
  <c r="G41" i="7" s="1"/>
  <c r="G42" i="7" s="1"/>
  <c r="G43" i="7" s="1"/>
  <c r="G44" i="7" s="1"/>
  <c r="G45" i="7" s="1"/>
  <c r="G46" i="7" s="1"/>
  <c r="G47" i="7" s="1"/>
  <c r="G48" i="7" s="1"/>
  <c r="G49" i="7" s="1"/>
  <c r="G50" i="7" s="1"/>
  <c r="G51" i="7" s="1"/>
  <c r="G52" i="7" s="1"/>
  <c r="G53" i="7" s="1"/>
  <c r="G54" i="7" s="1"/>
  <c r="G55" i="7" s="1"/>
  <c r="G56" i="7" s="1"/>
  <c r="G57" i="7" s="1"/>
  <c r="G58" i="7" s="1"/>
  <c r="G59" i="7" s="1"/>
  <c r="G60" i="7" s="1"/>
  <c r="G61" i="7" s="1"/>
  <c r="G62" i="7" s="1"/>
  <c r="G63" i="7" s="1"/>
  <c r="G64" i="7" s="1"/>
  <c r="G65" i="7" s="1"/>
  <c r="G66" i="7" s="1"/>
  <c r="G67" i="7" s="1"/>
  <c r="G68" i="7" s="1"/>
  <c r="G69" i="7" s="1"/>
  <c r="G70" i="7" s="1"/>
  <c r="K11" i="46" s="1"/>
  <c r="K11" i="9"/>
  <c r="K11" i="43"/>
  <c r="K11" i="40"/>
  <c r="Q19" i="49"/>
  <c r="Q17" i="34"/>
  <c r="S26" i="37"/>
  <c r="N27" i="37"/>
  <c r="AV84" i="5"/>
  <c r="N27" i="36"/>
  <c r="Q14" i="17"/>
  <c r="Q18" i="47"/>
  <c r="E8" i="5"/>
  <c r="S12" i="5"/>
  <c r="S70" i="5" s="1"/>
  <c r="S87" i="5" s="1"/>
  <c r="Q18" i="43"/>
  <c r="N28" i="46"/>
  <c r="S25" i="46"/>
  <c r="S26" i="11"/>
  <c r="N27" i="11"/>
  <c r="Q18" i="45"/>
  <c r="S26" i="54"/>
  <c r="N27" i="54"/>
  <c r="S23" i="24"/>
  <c r="S24" i="24" s="1"/>
  <c r="S25" i="24" s="1"/>
  <c r="Q14" i="29"/>
  <c r="B82" i="5"/>
  <c r="F82" i="5" s="1"/>
  <c r="T82" i="5"/>
  <c r="Q18" i="38"/>
  <c r="S25" i="53"/>
  <c r="N26" i="53"/>
  <c r="S27" i="32"/>
  <c r="N28" i="32"/>
  <c r="S25" i="52"/>
  <c r="N26" i="52"/>
  <c r="N30" i="51"/>
  <c r="AR8" i="5"/>
  <c r="S26" i="47"/>
  <c r="N27" i="47"/>
  <c r="N26" i="13"/>
  <c r="X24" i="43"/>
  <c r="Q18" i="21"/>
  <c r="Q18" i="53"/>
  <c r="N26" i="24"/>
  <c r="I76" i="5"/>
  <c r="T76" i="5"/>
  <c r="P84" i="5"/>
  <c r="X24" i="17"/>
  <c r="Q18" i="37"/>
  <c r="B27" i="5"/>
  <c r="Q14" i="32"/>
  <c r="N29" i="49"/>
  <c r="N51" i="55" l="1"/>
  <c r="Q50" i="55"/>
  <c r="T50" i="55"/>
  <c r="R50" i="55"/>
  <c r="S50" i="55"/>
  <c r="P49" i="55"/>
  <c r="Q51" i="54"/>
  <c r="R51" i="54"/>
  <c r="S51" i="54"/>
  <c r="T51" i="54"/>
  <c r="N52" i="54"/>
  <c r="P50" i="54"/>
  <c r="Q50" i="53"/>
  <c r="R50" i="53"/>
  <c r="T50" i="53"/>
  <c r="S50" i="53"/>
  <c r="N51" i="53"/>
  <c r="P49" i="53"/>
  <c r="T50" i="52"/>
  <c r="Q50" i="52"/>
  <c r="R50" i="52"/>
  <c r="N51" i="52"/>
  <c r="S50" i="52"/>
  <c r="P49" i="52"/>
  <c r="N51" i="51"/>
  <c r="Q50" i="51"/>
  <c r="R50" i="51"/>
  <c r="S50" i="51"/>
  <c r="T50" i="51"/>
  <c r="P49" i="51"/>
  <c r="T52" i="47"/>
  <c r="S52" i="47"/>
  <c r="R52" i="47"/>
  <c r="Q52" i="47"/>
  <c r="P52" i="47" s="1"/>
  <c r="P50" i="46"/>
  <c r="Q51" i="46"/>
  <c r="R51" i="46"/>
  <c r="T51" i="46"/>
  <c r="S51" i="46"/>
  <c r="N52" i="46"/>
  <c r="P49" i="44"/>
  <c r="Q50" i="44"/>
  <c r="R50" i="44"/>
  <c r="S50" i="44"/>
  <c r="T50" i="44"/>
  <c r="N51" i="44"/>
  <c r="Q49" i="42"/>
  <c r="R49" i="42"/>
  <c r="N50" i="42"/>
  <c r="S49" i="42"/>
  <c r="T49" i="42"/>
  <c r="P48" i="42"/>
  <c r="D37" i="2"/>
  <c r="D68" i="2" s="1"/>
  <c r="AF10" i="15"/>
  <c r="Z16" i="15"/>
  <c r="X24" i="25"/>
  <c r="K13" i="46"/>
  <c r="L13" i="46" s="1"/>
  <c r="T9" i="46" s="1"/>
  <c r="L11" i="46"/>
  <c r="M76" i="5"/>
  <c r="M84" i="5" s="1"/>
  <c r="I84" i="5"/>
  <c r="I87" i="5" s="1"/>
  <c r="S28" i="32"/>
  <c r="X28" i="32" s="1"/>
  <c r="N29" i="32"/>
  <c r="Q19" i="20"/>
  <c r="Q17" i="50"/>
  <c r="Q19" i="51"/>
  <c r="S27" i="18"/>
  <c r="N28" i="18"/>
  <c r="Q17" i="29"/>
  <c r="K13" i="9"/>
  <c r="L13" i="9" s="1"/>
  <c r="T9" i="9" s="1"/>
  <c r="L11" i="9"/>
  <c r="Q17" i="15"/>
  <c r="Q17" i="14"/>
  <c r="N28" i="31"/>
  <c r="S27" i="31"/>
  <c r="Q18" i="22"/>
  <c r="S27" i="49"/>
  <c r="S28" i="49" s="1"/>
  <c r="X28" i="49" s="1"/>
  <c r="N27" i="25"/>
  <c r="S26" i="25"/>
  <c r="N27" i="45"/>
  <c r="S26" i="45"/>
  <c r="S28" i="17"/>
  <c r="X28" i="17" s="1"/>
  <c r="N29" i="17"/>
  <c r="X24" i="13"/>
  <c r="K13" i="40"/>
  <c r="L13" i="40" s="1"/>
  <c r="T9" i="40" s="1"/>
  <c r="L11" i="40"/>
  <c r="K13" i="43"/>
  <c r="L13" i="43" s="1"/>
  <c r="T9" i="43" s="1"/>
  <c r="L11" i="43"/>
  <c r="N28" i="21"/>
  <c r="S27" i="21"/>
  <c r="Q19" i="53"/>
  <c r="Q19" i="38"/>
  <c r="Q19" i="45"/>
  <c r="Q18" i="34"/>
  <c r="T10" i="5"/>
  <c r="B10" i="5"/>
  <c r="N28" i="12"/>
  <c r="S27" i="12"/>
  <c r="N27" i="41"/>
  <c r="S26" i="41"/>
  <c r="AF10" i="14"/>
  <c r="Z16" i="14"/>
  <c r="Q19" i="54"/>
  <c r="Q18" i="23"/>
  <c r="Q11" i="13"/>
  <c r="N28" i="16"/>
  <c r="S27" i="16"/>
  <c r="N27" i="15"/>
  <c r="S26" i="15"/>
  <c r="S27" i="36"/>
  <c r="N28" i="36"/>
  <c r="S27" i="11"/>
  <c r="N28" i="11"/>
  <c r="N29" i="46"/>
  <c r="S28" i="48"/>
  <c r="X28" i="48" s="1"/>
  <c r="N29" i="48"/>
  <c r="Q17" i="17"/>
  <c r="Q17" i="32"/>
  <c r="S26" i="13"/>
  <c r="N27" i="13"/>
  <c r="Q19" i="43"/>
  <c r="E12" i="5"/>
  <c r="E70" i="5" s="1"/>
  <c r="E87" i="5" s="1"/>
  <c r="T16" i="9"/>
  <c r="K11" i="14"/>
  <c r="K11" i="11"/>
  <c r="K11" i="35"/>
  <c r="K11" i="32"/>
  <c r="K11" i="34"/>
  <c r="K11" i="13"/>
  <c r="K11" i="10"/>
  <c r="K11" i="15"/>
  <c r="K11" i="12"/>
  <c r="K11" i="22"/>
  <c r="K11" i="16"/>
  <c r="K11" i="53"/>
  <c r="K11" i="45"/>
  <c r="K11" i="44"/>
  <c r="K11" i="37"/>
  <c r="K11" i="26"/>
  <c r="K11" i="27"/>
  <c r="K11" i="30"/>
  <c r="K11" i="17"/>
  <c r="K11" i="23"/>
  <c r="K11" i="24"/>
  <c r="K11" i="52"/>
  <c r="K11" i="50"/>
  <c r="K11" i="21"/>
  <c r="K11" i="18"/>
  <c r="K11" i="49"/>
  <c r="K11" i="25"/>
  <c r="K11" i="51"/>
  <c r="K11" i="28"/>
  <c r="K11" i="48"/>
  <c r="K11" i="38"/>
  <c r="K11" i="39"/>
  <c r="K11" i="36"/>
  <c r="K11" i="29"/>
  <c r="K11" i="47"/>
  <c r="K11" i="33"/>
  <c r="K11" i="20"/>
  <c r="K11" i="54"/>
  <c r="K11" i="42"/>
  <c r="K11" i="19"/>
  <c r="K11" i="41"/>
  <c r="K11" i="55"/>
  <c r="K11" i="31"/>
  <c r="B9" i="5"/>
  <c r="T9" i="5"/>
  <c r="Q19" i="36"/>
  <c r="Q17" i="26"/>
  <c r="S28" i="23"/>
  <c r="X28" i="23" s="1"/>
  <c r="N29" i="23"/>
  <c r="N27" i="20"/>
  <c r="S26" i="20"/>
  <c r="S18" i="14"/>
  <c r="S19" i="14" s="1"/>
  <c r="S20" i="14" s="1"/>
  <c r="S21" i="14" s="1"/>
  <c r="Q20" i="41"/>
  <c r="N27" i="22"/>
  <c r="S26" i="22"/>
  <c r="S29" i="30"/>
  <c r="N30" i="30"/>
  <c r="S26" i="55"/>
  <c r="N27" i="55"/>
  <c r="Q14" i="27"/>
  <c r="Z16" i="13"/>
  <c r="AF10" i="13"/>
  <c r="N27" i="52"/>
  <c r="S26" i="52"/>
  <c r="S26" i="46"/>
  <c r="Q19" i="47"/>
  <c r="Q19" i="46"/>
  <c r="Q19" i="44"/>
  <c r="S27" i="27"/>
  <c r="N28" i="27"/>
  <c r="S29" i="29"/>
  <c r="N30" i="29"/>
  <c r="N28" i="35"/>
  <c r="S27" i="35"/>
  <c r="Q14" i="35"/>
  <c r="Q17" i="25"/>
  <c r="Q17" i="28"/>
  <c r="N29" i="9"/>
  <c r="Q18" i="40"/>
  <c r="S29" i="42"/>
  <c r="N30" i="42"/>
  <c r="P16" i="19"/>
  <c r="Q10" i="19"/>
  <c r="Q19" i="21"/>
  <c r="N28" i="47"/>
  <c r="S27" i="47"/>
  <c r="N30" i="49"/>
  <c r="Q19" i="37"/>
  <c r="B76" i="5"/>
  <c r="S26" i="24"/>
  <c r="N27" i="24"/>
  <c r="AR12" i="5"/>
  <c r="AR70" i="5" s="1"/>
  <c r="AR87" i="5" s="1"/>
  <c r="P8" i="5"/>
  <c r="AV8" i="5"/>
  <c r="AV12" i="5" s="1"/>
  <c r="AV70" i="5" s="1"/>
  <c r="S26" i="53"/>
  <c r="N27" i="53"/>
  <c r="Q20" i="49"/>
  <c r="V20" i="49" s="1"/>
  <c r="N28" i="10"/>
  <c r="S27" i="10"/>
  <c r="Q19" i="42"/>
  <c r="N28" i="44"/>
  <c r="S27" i="44"/>
  <c r="S27" i="50"/>
  <c r="N28" i="50"/>
  <c r="S27" i="19"/>
  <c r="N28" i="19"/>
  <c r="Q11" i="18"/>
  <c r="N28" i="26"/>
  <c r="S27" i="26"/>
  <c r="Q18" i="16"/>
  <c r="T84" i="5"/>
  <c r="S30" i="51"/>
  <c r="N31" i="51"/>
  <c r="S27" i="54"/>
  <c r="N28" i="54"/>
  <c r="N28" i="37"/>
  <c r="S27" i="37"/>
  <c r="X28" i="51"/>
  <c r="S26" i="33"/>
  <c r="N27" i="33"/>
  <c r="S26" i="38"/>
  <c r="N27" i="38"/>
  <c r="Q18" i="12"/>
  <c r="Q17" i="33"/>
  <c r="Q17" i="39"/>
  <c r="S28" i="40"/>
  <c r="X28" i="40" s="1"/>
  <c r="N29" i="40"/>
  <c r="Q19" i="52"/>
  <c r="N27" i="39"/>
  <c r="S26" i="39"/>
  <c r="Q19" i="30"/>
  <c r="AF10" i="18"/>
  <c r="Z16" i="18"/>
  <c r="Q17" i="31"/>
  <c r="Q18" i="24"/>
  <c r="N28" i="14"/>
  <c r="Q18" i="55"/>
  <c r="Q18" i="48"/>
  <c r="S26" i="34"/>
  <c r="N27" i="34"/>
  <c r="N27" i="43"/>
  <c r="S26" i="43"/>
  <c r="S18" i="9"/>
  <c r="S19" i="9" s="1"/>
  <c r="S20" i="9" s="1"/>
  <c r="S21" i="9" s="1"/>
  <c r="N29" i="28"/>
  <c r="S28" i="28"/>
  <c r="X28" i="28" s="1"/>
  <c r="X24" i="24"/>
  <c r="P50" i="55" l="1"/>
  <c r="Q51" i="55"/>
  <c r="R51" i="55"/>
  <c r="N52" i="55"/>
  <c r="S51" i="55"/>
  <c r="T51" i="55"/>
  <c r="R52" i="54"/>
  <c r="S52" i="54"/>
  <c r="Q52" i="54"/>
  <c r="T52" i="54"/>
  <c r="P51" i="54"/>
  <c r="Q51" i="53"/>
  <c r="R51" i="53"/>
  <c r="S51" i="53"/>
  <c r="T51" i="53"/>
  <c r="N52" i="53"/>
  <c r="P50" i="53"/>
  <c r="Q51" i="52"/>
  <c r="R51" i="52"/>
  <c r="S51" i="52"/>
  <c r="T51" i="52"/>
  <c r="N52" i="52"/>
  <c r="P50" i="52"/>
  <c r="P50" i="51"/>
  <c r="Q51" i="51"/>
  <c r="R51" i="51"/>
  <c r="S51" i="51"/>
  <c r="T51" i="51"/>
  <c r="N52" i="51"/>
  <c r="Q52" i="46"/>
  <c r="R52" i="46"/>
  <c r="S52" i="46"/>
  <c r="T52" i="46"/>
  <c r="P51" i="46"/>
  <c r="Q51" i="44"/>
  <c r="R51" i="44"/>
  <c r="S51" i="44"/>
  <c r="T51" i="44"/>
  <c r="N52" i="44"/>
  <c r="P50" i="44"/>
  <c r="Q50" i="42"/>
  <c r="R50" i="42"/>
  <c r="S50" i="42"/>
  <c r="T50" i="42"/>
  <c r="N51" i="42"/>
  <c r="P49" i="42"/>
  <c r="B61" i="2"/>
  <c r="S29" i="49"/>
  <c r="S30" i="49" s="1"/>
  <c r="X20" i="9"/>
  <c r="Q19" i="55"/>
  <c r="N29" i="14"/>
  <c r="Q18" i="31"/>
  <c r="S29" i="40"/>
  <c r="N30" i="40"/>
  <c r="S30" i="42"/>
  <c r="N31" i="42"/>
  <c r="Q19" i="40"/>
  <c r="Q17" i="35"/>
  <c r="S27" i="46"/>
  <c r="S28" i="46" s="1"/>
  <c r="S29" i="46" s="1"/>
  <c r="Q18" i="26"/>
  <c r="K13" i="55"/>
  <c r="L13" i="55" s="1"/>
  <c r="T9" i="55" s="1"/>
  <c r="L11" i="55"/>
  <c r="K13" i="29"/>
  <c r="L13" i="29" s="1"/>
  <c r="T9" i="29" s="1"/>
  <c r="L11" i="29"/>
  <c r="K13" i="49"/>
  <c r="L13" i="49" s="1"/>
  <c r="T9" i="49" s="1"/>
  <c r="L11" i="49"/>
  <c r="K13" i="30"/>
  <c r="L13" i="30" s="1"/>
  <c r="T9" i="30" s="1"/>
  <c r="L11" i="30"/>
  <c r="K13" i="22"/>
  <c r="L13" i="22" s="1"/>
  <c r="T9" i="22" s="1"/>
  <c r="L11" i="22"/>
  <c r="K13" i="11"/>
  <c r="L13" i="11" s="1"/>
  <c r="T9" i="11" s="1"/>
  <c r="L11" i="11"/>
  <c r="S29" i="48"/>
  <c r="N30" i="48"/>
  <c r="N30" i="46"/>
  <c r="Q20" i="45"/>
  <c r="V20" i="45" s="1"/>
  <c r="T10" i="40"/>
  <c r="T13" i="40"/>
  <c r="Q18" i="14"/>
  <c r="Q20" i="51"/>
  <c r="S22" i="9"/>
  <c r="S27" i="24"/>
  <c r="N28" i="24"/>
  <c r="Q21" i="41"/>
  <c r="V20" i="41"/>
  <c r="K13" i="41"/>
  <c r="L13" i="41" s="1"/>
  <c r="T9" i="41" s="1"/>
  <c r="L11" i="41"/>
  <c r="K13" i="36"/>
  <c r="L13" i="36" s="1"/>
  <c r="T9" i="36" s="1"/>
  <c r="L11" i="36"/>
  <c r="K13" i="18"/>
  <c r="L13" i="18" s="1"/>
  <c r="T9" i="18" s="1"/>
  <c r="L11" i="18"/>
  <c r="K13" i="27"/>
  <c r="L13" i="27" s="1"/>
  <c r="T9" i="27" s="1"/>
  <c r="L11" i="27"/>
  <c r="K13" i="12"/>
  <c r="L13" i="12" s="1"/>
  <c r="T9" i="12" s="1"/>
  <c r="L11" i="12"/>
  <c r="K13" i="14"/>
  <c r="L13" i="14" s="1"/>
  <c r="T9" i="14" s="1"/>
  <c r="L11" i="14"/>
  <c r="N28" i="41"/>
  <c r="S27" i="41"/>
  <c r="Q16" i="11"/>
  <c r="F10" i="5"/>
  <c r="N28" i="45"/>
  <c r="S27" i="45"/>
  <c r="S28" i="37"/>
  <c r="X28" i="37" s="1"/>
  <c r="N29" i="37"/>
  <c r="N31" i="49"/>
  <c r="S27" i="20"/>
  <c r="N28" i="20"/>
  <c r="K13" i="21"/>
  <c r="L13" i="21" s="1"/>
  <c r="T9" i="21" s="1"/>
  <c r="L11" i="21"/>
  <c r="K13" i="15"/>
  <c r="L13" i="15" s="1"/>
  <c r="T9" i="15" s="1"/>
  <c r="L11" i="15"/>
  <c r="Q20" i="38"/>
  <c r="V20" i="38" s="1"/>
  <c r="Q18" i="15"/>
  <c r="Q19" i="48"/>
  <c r="Q19" i="24"/>
  <c r="S31" i="51"/>
  <c r="N32" i="51"/>
  <c r="S28" i="50"/>
  <c r="X28" i="50" s="1"/>
  <c r="N29" i="50"/>
  <c r="N29" i="10"/>
  <c r="S28" i="10"/>
  <c r="X28" i="10" s="1"/>
  <c r="Q18" i="28"/>
  <c r="S22" i="14"/>
  <c r="S23" i="14" s="1"/>
  <c r="S24" i="14" s="1"/>
  <c r="S25" i="14" s="1"/>
  <c r="S29" i="23"/>
  <c r="N30" i="23"/>
  <c r="Q20" i="36"/>
  <c r="K13" i="42"/>
  <c r="L13" i="42" s="1"/>
  <c r="T9" i="42" s="1"/>
  <c r="L11" i="42"/>
  <c r="K13" i="38"/>
  <c r="L13" i="38" s="1"/>
  <c r="T9" i="38" s="1"/>
  <c r="L11" i="38"/>
  <c r="K13" i="50"/>
  <c r="L13" i="50" s="1"/>
  <c r="T9" i="50" s="1"/>
  <c r="L11" i="50"/>
  <c r="K13" i="37"/>
  <c r="L13" i="37" s="1"/>
  <c r="T9" i="37" s="1"/>
  <c r="L11" i="37"/>
  <c r="K13" i="10"/>
  <c r="L13" i="10" s="1"/>
  <c r="T9" i="10" s="1"/>
  <c r="L11" i="10"/>
  <c r="Q19" i="34"/>
  <c r="S29" i="17"/>
  <c r="N30" i="17"/>
  <c r="Q28" i="18"/>
  <c r="R28" i="18"/>
  <c r="S28" i="18"/>
  <c r="X28" i="18" s="1"/>
  <c r="N29" i="18"/>
  <c r="T28" i="18"/>
  <c r="R9" i="46"/>
  <c r="L15" i="46"/>
  <c r="AG10" i="46" s="1"/>
  <c r="Q19" i="16"/>
  <c r="K13" i="39"/>
  <c r="L13" i="39" s="1"/>
  <c r="T9" i="39" s="1"/>
  <c r="L11" i="39"/>
  <c r="Q20" i="54"/>
  <c r="V20" i="54" s="1"/>
  <c r="S27" i="34"/>
  <c r="N28" i="34"/>
  <c r="Q20" i="30"/>
  <c r="S27" i="39"/>
  <c r="N28" i="39"/>
  <c r="Q18" i="39"/>
  <c r="S28" i="44"/>
  <c r="X28" i="44" s="1"/>
  <c r="N29" i="44"/>
  <c r="Q20" i="21"/>
  <c r="S28" i="35"/>
  <c r="X28" i="35" s="1"/>
  <c r="N29" i="35"/>
  <c r="Q20" i="46"/>
  <c r="V20" i="46" s="1"/>
  <c r="Q17" i="27"/>
  <c r="X20" i="14"/>
  <c r="K13" i="54"/>
  <c r="L13" i="54" s="1"/>
  <c r="T9" i="54" s="1"/>
  <c r="L11" i="54"/>
  <c r="K13" i="48"/>
  <c r="L13" i="48" s="1"/>
  <c r="T9" i="48" s="1"/>
  <c r="L11" i="48"/>
  <c r="K13" i="52"/>
  <c r="L13" i="52" s="1"/>
  <c r="T9" i="52" s="1"/>
  <c r="L11" i="52"/>
  <c r="K13" i="44"/>
  <c r="L13" i="44" s="1"/>
  <c r="T9" i="44" s="1"/>
  <c r="L11" i="44"/>
  <c r="K13" i="13"/>
  <c r="L13" i="13" s="1"/>
  <c r="T9" i="13" s="1"/>
  <c r="L11" i="13"/>
  <c r="Q20" i="43"/>
  <c r="V20" i="43" s="1"/>
  <c r="Q18" i="32"/>
  <c r="Q19" i="23"/>
  <c r="Q20" i="53"/>
  <c r="V20" i="53" s="1"/>
  <c r="R9" i="43"/>
  <c r="L15" i="43"/>
  <c r="AG10" i="43" s="1"/>
  <c r="Q20" i="20"/>
  <c r="T10" i="46"/>
  <c r="T13" i="46"/>
  <c r="N29" i="26"/>
  <c r="S28" i="26"/>
  <c r="X28" i="26" s="1"/>
  <c r="S28" i="47"/>
  <c r="X28" i="47" s="1"/>
  <c r="N29" i="47"/>
  <c r="K13" i="19"/>
  <c r="L13" i="19" s="1"/>
  <c r="T9" i="19" s="1"/>
  <c r="L11" i="19"/>
  <c r="S28" i="36"/>
  <c r="X28" i="36" s="1"/>
  <c r="N29" i="36"/>
  <c r="Q14" i="13"/>
  <c r="S28" i="21"/>
  <c r="X28" i="21" s="1"/>
  <c r="N29" i="21"/>
  <c r="Q20" i="52"/>
  <c r="S27" i="38"/>
  <c r="N28" i="38"/>
  <c r="S28" i="54"/>
  <c r="X28" i="54" s="1"/>
  <c r="N29" i="54"/>
  <c r="Q14" i="18"/>
  <c r="AV87" i="5"/>
  <c r="F76" i="5"/>
  <c r="B84" i="5"/>
  <c r="N30" i="9"/>
  <c r="S28" i="27"/>
  <c r="X28" i="27" s="1"/>
  <c r="N29" i="27"/>
  <c r="S27" i="52"/>
  <c r="N28" i="52"/>
  <c r="S30" i="30"/>
  <c r="N31" i="30"/>
  <c r="K13" i="20"/>
  <c r="L13" i="20" s="1"/>
  <c r="T9" i="20" s="1"/>
  <c r="L11" i="20"/>
  <c r="K13" i="28"/>
  <c r="L13" i="28" s="1"/>
  <c r="T9" i="28" s="1"/>
  <c r="L11" i="28"/>
  <c r="K13" i="24"/>
  <c r="L13" i="24" s="1"/>
  <c r="T9" i="24" s="1"/>
  <c r="L11" i="24"/>
  <c r="K13" i="45"/>
  <c r="L13" i="45" s="1"/>
  <c r="T9" i="45" s="1"/>
  <c r="L11" i="45"/>
  <c r="K13" i="34"/>
  <c r="L13" i="34" s="1"/>
  <c r="T9" i="34" s="1"/>
  <c r="L11" i="34"/>
  <c r="T10" i="43"/>
  <c r="T13" i="43"/>
  <c r="R9" i="9"/>
  <c r="L15" i="9"/>
  <c r="AG10" i="9" s="1"/>
  <c r="M87" i="5"/>
  <c r="Q19" i="12"/>
  <c r="N30" i="28"/>
  <c r="S29" i="28"/>
  <c r="S27" i="43"/>
  <c r="N28" i="43"/>
  <c r="Q18" i="33"/>
  <c r="S28" i="19"/>
  <c r="X28" i="19" s="1"/>
  <c r="N29" i="19"/>
  <c r="Q20" i="42"/>
  <c r="V20" i="42" s="1"/>
  <c r="Q21" i="49"/>
  <c r="T8" i="5"/>
  <c r="T12" i="5" s="1"/>
  <c r="T70" i="5" s="1"/>
  <c r="P12" i="5"/>
  <c r="P70" i="5" s="1"/>
  <c r="P87" i="5" s="1"/>
  <c r="B8" i="5"/>
  <c r="Q20" i="37"/>
  <c r="V20" i="37" s="1"/>
  <c r="Q11" i="19"/>
  <c r="Q18" i="25"/>
  <c r="Q20" i="47"/>
  <c r="V20" i="47" s="1"/>
  <c r="S27" i="22"/>
  <c r="N28" i="22"/>
  <c r="Q16" i="10"/>
  <c r="F9" i="5"/>
  <c r="K13" i="33"/>
  <c r="L13" i="33" s="1"/>
  <c r="T9" i="33" s="1"/>
  <c r="L11" i="33"/>
  <c r="K13" i="51"/>
  <c r="L13" i="51" s="1"/>
  <c r="T9" i="51" s="1"/>
  <c r="L11" i="51"/>
  <c r="K13" i="23"/>
  <c r="L13" i="23" s="1"/>
  <c r="T9" i="23" s="1"/>
  <c r="L11" i="23"/>
  <c r="K13" i="53"/>
  <c r="L13" i="53" s="1"/>
  <c r="T9" i="53" s="1"/>
  <c r="L11" i="53"/>
  <c r="K13" i="32"/>
  <c r="L13" i="32" s="1"/>
  <c r="T9" i="32" s="1"/>
  <c r="L11" i="32"/>
  <c r="Q18" i="17"/>
  <c r="N29" i="12"/>
  <c r="S28" i="12"/>
  <c r="X28" i="12" s="1"/>
  <c r="S27" i="25"/>
  <c r="N28" i="25"/>
  <c r="Q19" i="22"/>
  <c r="S28" i="31"/>
  <c r="X28" i="31" s="1"/>
  <c r="N29" i="31"/>
  <c r="T10" i="9"/>
  <c r="T13" i="9"/>
  <c r="S27" i="53"/>
  <c r="N28" i="53"/>
  <c r="S27" i="33"/>
  <c r="N28" i="33"/>
  <c r="Q20" i="44"/>
  <c r="V20" i="44" s="1"/>
  <c r="K13" i="26"/>
  <c r="L13" i="26" s="1"/>
  <c r="T9" i="26" s="1"/>
  <c r="L11" i="26"/>
  <c r="N28" i="15"/>
  <c r="S27" i="15"/>
  <c r="Q18" i="50"/>
  <c r="Z16" i="19"/>
  <c r="AF10" i="19"/>
  <c r="S30" i="29"/>
  <c r="N31" i="29"/>
  <c r="S27" i="55"/>
  <c r="N28" i="55"/>
  <c r="K13" i="31"/>
  <c r="L13" i="31" s="1"/>
  <c r="T9" i="31" s="1"/>
  <c r="L11" i="31"/>
  <c r="K13" i="47"/>
  <c r="L13" i="47" s="1"/>
  <c r="T9" i="47" s="1"/>
  <c r="L11" i="47"/>
  <c r="K13" i="25"/>
  <c r="L13" i="25" s="1"/>
  <c r="T9" i="25" s="1"/>
  <c r="L11" i="25"/>
  <c r="K13" i="17"/>
  <c r="L13" i="17" s="1"/>
  <c r="T9" i="17" s="1"/>
  <c r="L11" i="17"/>
  <c r="K13" i="16"/>
  <c r="L13" i="16" s="1"/>
  <c r="T9" i="16" s="1"/>
  <c r="L11" i="16"/>
  <c r="K13" i="35"/>
  <c r="L13" i="35" s="1"/>
  <c r="T9" i="35" s="1"/>
  <c r="L11" i="35"/>
  <c r="S27" i="13"/>
  <c r="N28" i="13"/>
  <c r="S28" i="11"/>
  <c r="X28" i="11" s="1"/>
  <c r="N29" i="11"/>
  <c r="S28" i="16"/>
  <c r="X28" i="16" s="1"/>
  <c r="N29" i="16"/>
  <c r="R9" i="40"/>
  <c r="L15" i="40"/>
  <c r="AG10" i="40" s="1"/>
  <c r="Q18" i="29"/>
  <c r="N30" i="32"/>
  <c r="S29" i="32"/>
  <c r="R52" i="55" l="1"/>
  <c r="S52" i="55"/>
  <c r="T52" i="55"/>
  <c r="Q52" i="55"/>
  <c r="P52" i="55" s="1"/>
  <c r="P51" i="55"/>
  <c r="P52" i="54"/>
  <c r="R52" i="53"/>
  <c r="S52" i="53"/>
  <c r="T52" i="53"/>
  <c r="Q52" i="53"/>
  <c r="P52" i="53" s="1"/>
  <c r="P51" i="53"/>
  <c r="R52" i="52"/>
  <c r="S52" i="52"/>
  <c r="T52" i="52"/>
  <c r="Q52" i="52"/>
  <c r="P52" i="52" s="1"/>
  <c r="P51" i="52"/>
  <c r="R52" i="51"/>
  <c r="S52" i="51"/>
  <c r="T52" i="51"/>
  <c r="Q52" i="51"/>
  <c r="P52" i="51" s="1"/>
  <c r="P51" i="51"/>
  <c r="P52" i="46"/>
  <c r="R52" i="44"/>
  <c r="S52" i="44"/>
  <c r="Q52" i="44"/>
  <c r="T52" i="44"/>
  <c r="P51" i="44"/>
  <c r="R51" i="42"/>
  <c r="S51" i="42"/>
  <c r="T51" i="42"/>
  <c r="N52" i="42"/>
  <c r="Q51" i="42"/>
  <c r="P51" i="42" s="1"/>
  <c r="P50" i="42"/>
  <c r="D15" i="2"/>
  <c r="D18" i="2" s="1"/>
  <c r="B53" i="2"/>
  <c r="B57" i="2"/>
  <c r="B54" i="2"/>
  <c r="B58" i="2"/>
  <c r="B50" i="2"/>
  <c r="D8" i="2"/>
  <c r="D12" i="2" s="1"/>
  <c r="B56" i="2"/>
  <c r="B55" i="2"/>
  <c r="B59" i="2"/>
  <c r="B66" i="2"/>
  <c r="B65" i="2"/>
  <c r="B49" i="2"/>
  <c r="T11" i="40"/>
  <c r="T14" i="40" s="1"/>
  <c r="T17" i="40" s="1"/>
  <c r="X24" i="14"/>
  <c r="T11" i="9"/>
  <c r="S29" i="16"/>
  <c r="N30" i="16"/>
  <c r="T10" i="16"/>
  <c r="T13" i="16"/>
  <c r="T10" i="30"/>
  <c r="T13" i="30"/>
  <c r="Q19" i="31"/>
  <c r="Q20" i="12"/>
  <c r="R9" i="28"/>
  <c r="L15" i="28"/>
  <c r="AG10" i="28" s="1"/>
  <c r="S29" i="36"/>
  <c r="N30" i="36"/>
  <c r="R9" i="13"/>
  <c r="L15" i="13"/>
  <c r="AG10" i="13" s="1"/>
  <c r="R9" i="54"/>
  <c r="L15" i="54"/>
  <c r="AG10" i="54" s="1"/>
  <c r="Q21" i="46"/>
  <c r="Q21" i="21"/>
  <c r="T10" i="39"/>
  <c r="T13" i="39"/>
  <c r="Q20" i="34"/>
  <c r="V20" i="34" s="1"/>
  <c r="R9" i="50"/>
  <c r="L15" i="50"/>
  <c r="AG10" i="50" s="1"/>
  <c r="Q19" i="28"/>
  <c r="T10" i="12"/>
  <c r="T13" i="12"/>
  <c r="T10" i="41"/>
  <c r="T13" i="41"/>
  <c r="R9" i="49"/>
  <c r="L15" i="49"/>
  <c r="AG10" i="49" s="1"/>
  <c r="T10" i="37"/>
  <c r="T13" i="37"/>
  <c r="Q20" i="48"/>
  <c r="V20" i="48" s="1"/>
  <c r="R9" i="41"/>
  <c r="L15" i="41"/>
  <c r="AG10" i="41" s="1"/>
  <c r="Q20" i="55"/>
  <c r="V20" i="55" s="1"/>
  <c r="S29" i="11"/>
  <c r="N30" i="11"/>
  <c r="Q21" i="37"/>
  <c r="Q21" i="42"/>
  <c r="R9" i="34"/>
  <c r="L15" i="34"/>
  <c r="AG10" i="34" s="1"/>
  <c r="R9" i="20"/>
  <c r="L15" i="20"/>
  <c r="AG10" i="20" s="1"/>
  <c r="F84" i="5"/>
  <c r="R9" i="19"/>
  <c r="L15" i="19"/>
  <c r="AG10" i="19" s="1"/>
  <c r="T11" i="46"/>
  <c r="T14" i="46" s="1"/>
  <c r="T17" i="46" s="1"/>
  <c r="Q21" i="53"/>
  <c r="R9" i="44"/>
  <c r="L15" i="44"/>
  <c r="AG10" i="44" s="1"/>
  <c r="R9" i="38"/>
  <c r="L15" i="38"/>
  <c r="AG10" i="38" s="1"/>
  <c r="N30" i="50"/>
  <c r="S29" i="50"/>
  <c r="Q19" i="15"/>
  <c r="T10" i="27"/>
  <c r="T13" i="27"/>
  <c r="R9" i="11"/>
  <c r="L15" i="11"/>
  <c r="AG10" i="11" s="1"/>
  <c r="R9" i="29"/>
  <c r="L15" i="29"/>
  <c r="AG10" i="29" s="1"/>
  <c r="V20" i="21"/>
  <c r="S29" i="31"/>
  <c r="N30" i="31"/>
  <c r="Q14" i="19"/>
  <c r="T10" i="24"/>
  <c r="T13" i="24"/>
  <c r="S29" i="21"/>
  <c r="N30" i="21"/>
  <c r="Q19" i="32"/>
  <c r="R9" i="17"/>
  <c r="L15" i="17"/>
  <c r="AG10" i="17" s="1"/>
  <c r="Q19" i="33"/>
  <c r="N30" i="54"/>
  <c r="S29" i="54"/>
  <c r="P28" i="18"/>
  <c r="Z28" i="18" s="1"/>
  <c r="Q21" i="51"/>
  <c r="S30" i="46"/>
  <c r="N31" i="46"/>
  <c r="T10" i="49"/>
  <c r="T13" i="49"/>
  <c r="Q18" i="35"/>
  <c r="R9" i="25"/>
  <c r="L15" i="25"/>
  <c r="AG10" i="25" s="1"/>
  <c r="S28" i="15"/>
  <c r="X28" i="15" s="1"/>
  <c r="N29" i="15"/>
  <c r="S28" i="33"/>
  <c r="X28" i="33" s="1"/>
  <c r="N29" i="33"/>
  <c r="T10" i="23"/>
  <c r="T13" i="23"/>
  <c r="Q19" i="25"/>
  <c r="S30" i="32"/>
  <c r="N31" i="32"/>
  <c r="R10" i="40"/>
  <c r="R13" i="40"/>
  <c r="P9" i="40"/>
  <c r="P13" i="40" s="1"/>
  <c r="P56" i="40" s="1"/>
  <c r="P57" i="40" s="1"/>
  <c r="T10" i="25"/>
  <c r="T13" i="25"/>
  <c r="R9" i="26"/>
  <c r="L15" i="26"/>
  <c r="AG10" i="26" s="1"/>
  <c r="R9" i="51"/>
  <c r="L15" i="51"/>
  <c r="AG10" i="51" s="1"/>
  <c r="T10" i="34"/>
  <c r="T13" i="34"/>
  <c r="T10" i="20"/>
  <c r="T13" i="20"/>
  <c r="Q17" i="13"/>
  <c r="T10" i="19"/>
  <c r="T13" i="19"/>
  <c r="Q21" i="20"/>
  <c r="V20" i="20"/>
  <c r="T10" i="44"/>
  <c r="T13" i="44"/>
  <c r="V20" i="51"/>
  <c r="Q21" i="30"/>
  <c r="V20" i="30"/>
  <c r="S30" i="17"/>
  <c r="N31" i="17"/>
  <c r="T10" i="38"/>
  <c r="T13" i="38"/>
  <c r="R9" i="15"/>
  <c r="L15" i="15"/>
  <c r="AG10" i="15" s="1"/>
  <c r="S28" i="41"/>
  <c r="X28" i="41" s="1"/>
  <c r="N29" i="41"/>
  <c r="R9" i="18"/>
  <c r="L15" i="18"/>
  <c r="AG10" i="18" s="1"/>
  <c r="Q22" i="41"/>
  <c r="Q19" i="14"/>
  <c r="T10" i="11"/>
  <c r="T13" i="11"/>
  <c r="T10" i="29"/>
  <c r="T13" i="29"/>
  <c r="Q20" i="40"/>
  <c r="S30" i="40"/>
  <c r="N31" i="40"/>
  <c r="S28" i="13"/>
  <c r="X28" i="13" s="1"/>
  <c r="N29" i="13"/>
  <c r="R9" i="39"/>
  <c r="L15" i="39"/>
  <c r="AG10" i="39" s="1"/>
  <c r="S28" i="20"/>
  <c r="X28" i="20" s="1"/>
  <c r="N29" i="20"/>
  <c r="R9" i="12"/>
  <c r="L15" i="12"/>
  <c r="AG10" i="12" s="1"/>
  <c r="P16" i="10"/>
  <c r="Q10" i="10"/>
  <c r="S28" i="55"/>
  <c r="X28" i="55" s="1"/>
  <c r="N29" i="55"/>
  <c r="N30" i="27"/>
  <c r="S29" i="27"/>
  <c r="T10" i="13"/>
  <c r="T13" i="13"/>
  <c r="Q19" i="39"/>
  <c r="R9" i="27"/>
  <c r="L15" i="27"/>
  <c r="AG10" i="27" s="1"/>
  <c r="R9" i="47"/>
  <c r="L15" i="47"/>
  <c r="AG10" i="47" s="1"/>
  <c r="T10" i="51"/>
  <c r="T13" i="51"/>
  <c r="F8" i="5"/>
  <c r="Q16" i="9"/>
  <c r="B12" i="5"/>
  <c r="B70" i="5" s="1"/>
  <c r="B87" i="5" s="1"/>
  <c r="R9" i="45"/>
  <c r="L15" i="45"/>
  <c r="AG10" i="45" s="1"/>
  <c r="N31" i="9"/>
  <c r="S28" i="38"/>
  <c r="X28" i="38" s="1"/>
  <c r="N29" i="38"/>
  <c r="N30" i="26"/>
  <c r="S29" i="26"/>
  <c r="Q20" i="23"/>
  <c r="V20" i="23" s="1"/>
  <c r="R9" i="52"/>
  <c r="L15" i="52"/>
  <c r="AG10" i="52" s="1"/>
  <c r="Q18" i="27"/>
  <c r="R10" i="46"/>
  <c r="R13" i="46"/>
  <c r="P9" i="46"/>
  <c r="P13" i="46" s="1"/>
  <c r="P56" i="46" s="1"/>
  <c r="P57" i="46" s="1"/>
  <c r="R9" i="10"/>
  <c r="L15" i="10"/>
  <c r="AG10" i="10" s="1"/>
  <c r="R9" i="42"/>
  <c r="L15" i="42"/>
  <c r="AG10" i="42" s="1"/>
  <c r="Q20" i="24"/>
  <c r="T10" i="15"/>
  <c r="T13" i="15"/>
  <c r="S28" i="45"/>
  <c r="X28" i="45" s="1"/>
  <c r="N29" i="45"/>
  <c r="T10" i="18"/>
  <c r="T13" i="18"/>
  <c r="R9" i="22"/>
  <c r="L15" i="22"/>
  <c r="AG10" i="22" s="1"/>
  <c r="R9" i="55"/>
  <c r="L15" i="55"/>
  <c r="AG10" i="55" s="1"/>
  <c r="T10" i="31"/>
  <c r="T13" i="31"/>
  <c r="S28" i="53"/>
  <c r="X28" i="53" s="1"/>
  <c r="N29" i="53"/>
  <c r="S28" i="25"/>
  <c r="X28" i="25" s="1"/>
  <c r="N29" i="25"/>
  <c r="R9" i="53"/>
  <c r="L15" i="53"/>
  <c r="AG10" i="53" s="1"/>
  <c r="Q22" i="49"/>
  <c r="S30" i="28"/>
  <c r="N31" i="28"/>
  <c r="S29" i="47"/>
  <c r="N30" i="47"/>
  <c r="Q21" i="36"/>
  <c r="S32" i="51"/>
  <c r="X32" i="51" s="1"/>
  <c r="N33" i="51"/>
  <c r="S23" i="9"/>
  <c r="S24" i="9" s="1"/>
  <c r="S25" i="9" s="1"/>
  <c r="Q19" i="17"/>
  <c r="T11" i="43"/>
  <c r="T14" i="43" s="1"/>
  <c r="T17" i="43" s="1"/>
  <c r="R9" i="23"/>
  <c r="L15" i="23"/>
  <c r="AG10" i="23" s="1"/>
  <c r="S28" i="22"/>
  <c r="X28" i="22" s="1"/>
  <c r="N29" i="22"/>
  <c r="T10" i="54"/>
  <c r="T13" i="54"/>
  <c r="Q20" i="16"/>
  <c r="N31" i="23"/>
  <c r="S30" i="23"/>
  <c r="Q21" i="38"/>
  <c r="R9" i="35"/>
  <c r="L15" i="35"/>
  <c r="AG10" i="35" s="1"/>
  <c r="Q20" i="22"/>
  <c r="V20" i="22" s="1"/>
  <c r="Q19" i="29"/>
  <c r="T10" i="35"/>
  <c r="T13" i="35"/>
  <c r="T10" i="47"/>
  <c r="T13" i="47"/>
  <c r="T14" i="9"/>
  <c r="T17" i="9" s="1"/>
  <c r="R9" i="32"/>
  <c r="L15" i="32"/>
  <c r="AG10" i="32" s="1"/>
  <c r="R9" i="33"/>
  <c r="L15" i="33"/>
  <c r="AG10" i="33" s="1"/>
  <c r="R10" i="9"/>
  <c r="P9" i="9"/>
  <c r="P13" i="9" s="1"/>
  <c r="P52" i="9" s="1"/>
  <c r="P53" i="9" s="1"/>
  <c r="R13" i="9"/>
  <c r="T10" i="45"/>
  <c r="T13" i="45"/>
  <c r="S31" i="30"/>
  <c r="N32" i="30"/>
  <c r="S28" i="52"/>
  <c r="X28" i="52" s="1"/>
  <c r="N29" i="52"/>
  <c r="Q17" i="18"/>
  <c r="T10" i="52"/>
  <c r="T13" i="52"/>
  <c r="S29" i="35"/>
  <c r="N30" i="35"/>
  <c r="S29" i="44"/>
  <c r="N30" i="44"/>
  <c r="N29" i="34"/>
  <c r="S28" i="34"/>
  <c r="X28" i="34" s="1"/>
  <c r="Q21" i="54"/>
  <c r="T10" i="10"/>
  <c r="T13" i="10"/>
  <c r="T10" i="42"/>
  <c r="T13" i="42"/>
  <c r="R9" i="21"/>
  <c r="L15" i="21"/>
  <c r="AG10" i="21" s="1"/>
  <c r="S29" i="37"/>
  <c r="N30" i="37"/>
  <c r="R9" i="14"/>
  <c r="L15" i="14"/>
  <c r="AG10" i="14" s="1"/>
  <c r="R9" i="36"/>
  <c r="L15" i="36"/>
  <c r="AG10" i="36" s="1"/>
  <c r="X28" i="46"/>
  <c r="S30" i="48"/>
  <c r="N31" i="48"/>
  <c r="T10" i="22"/>
  <c r="T13" i="22"/>
  <c r="T10" i="55"/>
  <c r="T13" i="55"/>
  <c r="N30" i="14"/>
  <c r="R10" i="43"/>
  <c r="P9" i="43"/>
  <c r="P13" i="43" s="1"/>
  <c r="P52" i="43" s="1"/>
  <c r="P53" i="43" s="1"/>
  <c r="R13" i="43"/>
  <c r="T10" i="48"/>
  <c r="T13" i="48"/>
  <c r="Q21" i="44"/>
  <c r="T10" i="53"/>
  <c r="T13" i="53"/>
  <c r="Q21" i="47"/>
  <c r="T10" i="17"/>
  <c r="T13" i="17"/>
  <c r="Q19" i="50"/>
  <c r="S28" i="43"/>
  <c r="X28" i="43" s="1"/>
  <c r="N29" i="43"/>
  <c r="T10" i="28"/>
  <c r="T13" i="28"/>
  <c r="Q21" i="52"/>
  <c r="T10" i="50"/>
  <c r="T13" i="50"/>
  <c r="S28" i="24"/>
  <c r="X28" i="24" s="1"/>
  <c r="N29" i="24"/>
  <c r="T10" i="26"/>
  <c r="T13" i="26"/>
  <c r="V20" i="52"/>
  <c r="S29" i="12"/>
  <c r="N30" i="12"/>
  <c r="R9" i="16"/>
  <c r="L15" i="16"/>
  <c r="AG10" i="16" s="1"/>
  <c r="R9" i="31"/>
  <c r="L15" i="31"/>
  <c r="AG10" i="31" s="1"/>
  <c r="S31" i="29"/>
  <c r="N32" i="29"/>
  <c r="T10" i="32"/>
  <c r="T13" i="32"/>
  <c r="T10" i="33"/>
  <c r="T13" i="33"/>
  <c r="T87" i="5"/>
  <c r="N30" i="19"/>
  <c r="S29" i="19"/>
  <c r="R9" i="24"/>
  <c r="L15" i="24"/>
  <c r="AG10" i="24" s="1"/>
  <c r="Q21" i="43"/>
  <c r="R9" i="48"/>
  <c r="L15" i="48"/>
  <c r="AG10" i="48" s="1"/>
  <c r="N29" i="39"/>
  <c r="S28" i="39"/>
  <c r="X28" i="39" s="1"/>
  <c r="R29" i="18"/>
  <c r="S29" i="18"/>
  <c r="T29" i="18"/>
  <c r="N30" i="18"/>
  <c r="Q29" i="18"/>
  <c r="R9" i="37"/>
  <c r="L15" i="37"/>
  <c r="AG10" i="37" s="1"/>
  <c r="V20" i="36"/>
  <c r="S26" i="14"/>
  <c r="N30" i="10"/>
  <c r="S29" i="10"/>
  <c r="T10" i="21"/>
  <c r="T13" i="21"/>
  <c r="N32" i="49"/>
  <c r="S31" i="49"/>
  <c r="P16" i="11"/>
  <c r="Q10" i="11"/>
  <c r="T10" i="14"/>
  <c r="T13" i="14"/>
  <c r="T10" i="36"/>
  <c r="T13" i="36"/>
  <c r="V20" i="12"/>
  <c r="Q21" i="45"/>
  <c r="R9" i="30"/>
  <c r="L15" i="30"/>
  <c r="AG10" i="30" s="1"/>
  <c r="Q19" i="26"/>
  <c r="S31" i="42"/>
  <c r="N32" i="42"/>
  <c r="P52" i="44" l="1"/>
  <c r="S52" i="42"/>
  <c r="T52" i="42"/>
  <c r="Q52" i="42"/>
  <c r="R52" i="42"/>
  <c r="D70" i="2"/>
  <c r="D87" i="2" s="1"/>
  <c r="B48" i="2"/>
  <c r="B30" i="2"/>
  <c r="B31" i="2"/>
  <c r="B11" i="2"/>
  <c r="B42" i="2"/>
  <c r="B67" i="2"/>
  <c r="B46" i="2"/>
  <c r="B63" i="2"/>
  <c r="B32" i="2"/>
  <c r="B29" i="2"/>
  <c r="B33" i="2" s="1"/>
  <c r="B64" i="2"/>
  <c r="B60" i="2"/>
  <c r="T11" i="20"/>
  <c r="T14" i="20" s="1"/>
  <c r="T17" i="20" s="1"/>
  <c r="T11" i="25"/>
  <c r="T14" i="25" s="1"/>
  <c r="T17" i="25" s="1"/>
  <c r="T11" i="51"/>
  <c r="T14" i="51" s="1"/>
  <c r="T17" i="51" s="1"/>
  <c r="T11" i="11"/>
  <c r="T14" i="11" s="1"/>
  <c r="T17" i="11" s="1"/>
  <c r="T11" i="34"/>
  <c r="T14" i="34" s="1"/>
  <c r="T17" i="34" s="1"/>
  <c r="T11" i="53"/>
  <c r="T14" i="53" s="1"/>
  <c r="T17" i="53" s="1"/>
  <c r="T11" i="18"/>
  <c r="T11" i="55"/>
  <c r="T14" i="55" s="1"/>
  <c r="T17" i="55" s="1"/>
  <c r="T11" i="31"/>
  <c r="T14" i="31" s="1"/>
  <c r="T17" i="31" s="1"/>
  <c r="T11" i="44"/>
  <c r="T14" i="44" s="1"/>
  <c r="T17" i="44" s="1"/>
  <c r="T11" i="37"/>
  <c r="T14" i="37" s="1"/>
  <c r="T17" i="37" s="1"/>
  <c r="X24" i="9"/>
  <c r="T18" i="46"/>
  <c r="T19" i="46" s="1"/>
  <c r="T20" i="46" s="1"/>
  <c r="T21" i="46" s="1"/>
  <c r="S30" i="16"/>
  <c r="N31" i="16"/>
  <c r="T11" i="28"/>
  <c r="T14" i="28" s="1"/>
  <c r="T17" i="28" s="1"/>
  <c r="N32" i="48"/>
  <c r="S31" i="48"/>
  <c r="R10" i="37"/>
  <c r="R13" i="37"/>
  <c r="P9" i="37"/>
  <c r="P13" i="37" s="1"/>
  <c r="P56" i="37" s="1"/>
  <c r="P57" i="37" s="1"/>
  <c r="S29" i="39"/>
  <c r="N30" i="39"/>
  <c r="T11" i="33"/>
  <c r="T14" i="33" s="1"/>
  <c r="T17" i="33" s="1"/>
  <c r="Q22" i="52"/>
  <c r="R11" i="43"/>
  <c r="P11" i="43" s="1"/>
  <c r="P10" i="43"/>
  <c r="S30" i="44"/>
  <c r="N31" i="44"/>
  <c r="S29" i="52"/>
  <c r="N30" i="52"/>
  <c r="R10" i="33"/>
  <c r="P9" i="33"/>
  <c r="P13" i="33" s="1"/>
  <c r="P51" i="33" s="1"/>
  <c r="P52" i="33" s="1"/>
  <c r="R13" i="33"/>
  <c r="Q20" i="29"/>
  <c r="V20" i="29" s="1"/>
  <c r="S29" i="22"/>
  <c r="N30" i="22"/>
  <c r="Q20" i="17"/>
  <c r="S31" i="28"/>
  <c r="N32" i="28"/>
  <c r="S29" i="45"/>
  <c r="N30" i="45"/>
  <c r="R11" i="46"/>
  <c r="P11" i="46" s="1"/>
  <c r="P10" i="46"/>
  <c r="R10" i="52"/>
  <c r="R13" i="52"/>
  <c r="P9" i="52"/>
  <c r="P13" i="52" s="1"/>
  <c r="P56" i="52" s="1"/>
  <c r="P57" i="52" s="1"/>
  <c r="R10" i="47"/>
  <c r="R13" i="47"/>
  <c r="P9" i="47"/>
  <c r="P13" i="47" s="1"/>
  <c r="P56" i="47" s="1"/>
  <c r="P57" i="47" s="1"/>
  <c r="R10" i="12"/>
  <c r="R13" i="12"/>
  <c r="P9" i="12"/>
  <c r="P13" i="12" s="1"/>
  <c r="P52" i="12" s="1"/>
  <c r="P53" i="12" s="1"/>
  <c r="Q18" i="13"/>
  <c r="S29" i="15"/>
  <c r="N30" i="15"/>
  <c r="Q19" i="35"/>
  <c r="R10" i="11"/>
  <c r="P10" i="11" s="1"/>
  <c r="AH10" i="11" s="1"/>
  <c r="R13" i="11"/>
  <c r="P9" i="11"/>
  <c r="P13" i="11" s="1"/>
  <c r="P40" i="11" s="1"/>
  <c r="P41" i="11" s="1"/>
  <c r="R10" i="44"/>
  <c r="R13" i="44"/>
  <c r="P9" i="44"/>
  <c r="P13" i="44" s="1"/>
  <c r="P56" i="44" s="1"/>
  <c r="P57" i="44" s="1"/>
  <c r="Q22" i="37"/>
  <c r="Q21" i="55"/>
  <c r="R10" i="28"/>
  <c r="R13" i="28"/>
  <c r="P9" i="28"/>
  <c r="P13" i="28" s="1"/>
  <c r="P52" i="28" s="1"/>
  <c r="P53" i="28" s="1"/>
  <c r="P29" i="18"/>
  <c r="T18" i="43"/>
  <c r="T19" i="43" s="1"/>
  <c r="T20" i="43" s="1"/>
  <c r="T21" i="43" s="1"/>
  <c r="Q22" i="54"/>
  <c r="R10" i="35"/>
  <c r="P9" i="35"/>
  <c r="P13" i="35" s="1"/>
  <c r="P52" i="35" s="1"/>
  <c r="P53" i="35" s="1"/>
  <c r="R13" i="35"/>
  <c r="Q21" i="16"/>
  <c r="Q22" i="36"/>
  <c r="N30" i="53"/>
  <c r="S29" i="53"/>
  <c r="S29" i="20"/>
  <c r="N30" i="20"/>
  <c r="R10" i="15"/>
  <c r="R13" i="15"/>
  <c r="P9" i="15"/>
  <c r="P13" i="15" s="1"/>
  <c r="P52" i="15" s="1"/>
  <c r="P53" i="15" s="1"/>
  <c r="R11" i="40"/>
  <c r="P11" i="40" s="1"/>
  <c r="P10" i="40"/>
  <c r="S30" i="50"/>
  <c r="N31" i="50"/>
  <c r="Q22" i="53"/>
  <c r="R10" i="20"/>
  <c r="R13" i="20"/>
  <c r="P9" i="20"/>
  <c r="P13" i="20" s="1"/>
  <c r="P60" i="20" s="1"/>
  <c r="P61" i="20" s="1"/>
  <c r="T11" i="12"/>
  <c r="T14" i="12" s="1"/>
  <c r="T17" i="12" s="1"/>
  <c r="T11" i="39"/>
  <c r="T14" i="39" s="1"/>
  <c r="T17" i="39" s="1"/>
  <c r="R10" i="13"/>
  <c r="P9" i="13"/>
  <c r="P13" i="13" s="1"/>
  <c r="P56" i="13" s="1"/>
  <c r="P57" i="13" s="1"/>
  <c r="R13" i="13"/>
  <c r="Q21" i="12"/>
  <c r="T11" i="16"/>
  <c r="T14" i="16" s="1"/>
  <c r="T17" i="16" s="1"/>
  <c r="S29" i="24"/>
  <c r="N30" i="24"/>
  <c r="Q20" i="26"/>
  <c r="V20" i="26" s="1"/>
  <c r="R10" i="31"/>
  <c r="R13" i="31"/>
  <c r="P9" i="31"/>
  <c r="P13" i="31" s="1"/>
  <c r="P52" i="31" s="1"/>
  <c r="P53" i="31" s="1"/>
  <c r="T11" i="22"/>
  <c r="T14" i="22" s="1"/>
  <c r="T17" i="22" s="1"/>
  <c r="T11" i="45"/>
  <c r="T14" i="45" s="1"/>
  <c r="T17" i="45" s="1"/>
  <c r="R10" i="32"/>
  <c r="R13" i="32"/>
  <c r="P9" i="32"/>
  <c r="P13" i="32" s="1"/>
  <c r="P52" i="32" s="1"/>
  <c r="P53" i="32" s="1"/>
  <c r="Q19" i="27"/>
  <c r="T11" i="23"/>
  <c r="T14" i="23" s="1"/>
  <c r="T17" i="23" s="1"/>
  <c r="R10" i="17"/>
  <c r="R13" i="17"/>
  <c r="P9" i="17"/>
  <c r="P13" i="17" s="1"/>
  <c r="P60" i="17" s="1"/>
  <c r="P61" i="17" s="1"/>
  <c r="T11" i="14"/>
  <c r="T14" i="14" s="1"/>
  <c r="T17" i="14" s="1"/>
  <c r="Q59" i="9"/>
  <c r="T11" i="54"/>
  <c r="T14" i="54" s="1"/>
  <c r="T17" i="54" s="1"/>
  <c r="R10" i="22"/>
  <c r="R13" i="22"/>
  <c r="P9" i="22"/>
  <c r="P13" i="22" s="1"/>
  <c r="P60" i="22" s="1"/>
  <c r="P61" i="22" s="1"/>
  <c r="Q21" i="23"/>
  <c r="F12" i="5"/>
  <c r="F70" i="5" s="1"/>
  <c r="Q20" i="39"/>
  <c r="AF10" i="10"/>
  <c r="Z16" i="10"/>
  <c r="Q21" i="40"/>
  <c r="V20" i="40"/>
  <c r="Q22" i="20"/>
  <c r="R10" i="26"/>
  <c r="R13" i="26"/>
  <c r="P9" i="26"/>
  <c r="P13" i="26" s="1"/>
  <c r="P48" i="26" s="1"/>
  <c r="P49" i="26" s="1"/>
  <c r="Q22" i="51"/>
  <c r="Q17" i="19"/>
  <c r="Q20" i="15"/>
  <c r="V20" i="15" s="1"/>
  <c r="R10" i="49"/>
  <c r="P9" i="49"/>
  <c r="P13" i="49" s="1"/>
  <c r="P56" i="49" s="1"/>
  <c r="P57" i="49" s="1"/>
  <c r="R13" i="49"/>
  <c r="Q22" i="46"/>
  <c r="S30" i="36"/>
  <c r="N31" i="36"/>
  <c r="T11" i="36"/>
  <c r="T14" i="36" s="1"/>
  <c r="T17" i="36" s="1"/>
  <c r="S30" i="18"/>
  <c r="T30" i="18"/>
  <c r="N31" i="18"/>
  <c r="Q30" i="18"/>
  <c r="R30" i="18"/>
  <c r="T11" i="32"/>
  <c r="T14" i="32" s="1"/>
  <c r="T17" i="32" s="1"/>
  <c r="R10" i="36"/>
  <c r="R13" i="36"/>
  <c r="P9" i="36"/>
  <c r="P13" i="36" s="1"/>
  <c r="P56" i="36" s="1"/>
  <c r="P57" i="36" s="1"/>
  <c r="R10" i="53"/>
  <c r="R13" i="53"/>
  <c r="P9" i="53"/>
  <c r="P13" i="53" s="1"/>
  <c r="P56" i="53" s="1"/>
  <c r="P57" i="53" s="1"/>
  <c r="N31" i="27"/>
  <c r="S30" i="27"/>
  <c r="S31" i="32"/>
  <c r="N32" i="32"/>
  <c r="Q20" i="28"/>
  <c r="P16" i="9"/>
  <c r="Q10" i="9"/>
  <c r="Q20" i="32"/>
  <c r="V20" i="32" s="1"/>
  <c r="T11" i="27"/>
  <c r="T14" i="27" s="1"/>
  <c r="T17" i="27" s="1"/>
  <c r="S30" i="11"/>
  <c r="N31" i="11"/>
  <c r="R10" i="41"/>
  <c r="P9" i="41"/>
  <c r="P13" i="41" s="1"/>
  <c r="P56" i="41" s="1"/>
  <c r="P57" i="41" s="1"/>
  <c r="R13" i="41"/>
  <c r="Q20" i="31"/>
  <c r="V20" i="31" s="1"/>
  <c r="S27" i="14"/>
  <c r="S28" i="14" s="1"/>
  <c r="S29" i="14" s="1"/>
  <c r="S30" i="14" s="1"/>
  <c r="R10" i="24"/>
  <c r="R13" i="24"/>
  <c r="P9" i="24"/>
  <c r="P13" i="24" s="1"/>
  <c r="P48" i="24" s="1"/>
  <c r="P49" i="24" s="1"/>
  <c r="S32" i="29"/>
  <c r="X32" i="29" s="1"/>
  <c r="N33" i="29"/>
  <c r="R10" i="16"/>
  <c r="R13" i="16"/>
  <c r="P9" i="16"/>
  <c r="P13" i="16" s="1"/>
  <c r="P64" i="16" s="1"/>
  <c r="P65" i="16" s="1"/>
  <c r="T11" i="50"/>
  <c r="T14" i="50" s="1"/>
  <c r="T17" i="50" s="1"/>
  <c r="S29" i="43"/>
  <c r="N30" i="43"/>
  <c r="R10" i="14"/>
  <c r="R13" i="14"/>
  <c r="P9" i="14"/>
  <c r="P13" i="14" s="1"/>
  <c r="P48" i="14" s="1"/>
  <c r="P49" i="14" s="1"/>
  <c r="S32" i="30"/>
  <c r="X32" i="30" s="1"/>
  <c r="N33" i="30"/>
  <c r="R10" i="23"/>
  <c r="R13" i="23"/>
  <c r="P9" i="23"/>
  <c r="P13" i="23" s="1"/>
  <c r="P60" i="23" s="1"/>
  <c r="P61" i="23" s="1"/>
  <c r="S32" i="42"/>
  <c r="X32" i="42" s="1"/>
  <c r="N33" i="42"/>
  <c r="R10" i="30"/>
  <c r="R13" i="30"/>
  <c r="P9" i="30"/>
  <c r="P13" i="30" s="1"/>
  <c r="P52" i="30" s="1"/>
  <c r="P53" i="30" s="1"/>
  <c r="Q11" i="11"/>
  <c r="T11" i="21"/>
  <c r="T14" i="21" s="1"/>
  <c r="T17" i="21" s="1"/>
  <c r="R10" i="48"/>
  <c r="R13" i="48"/>
  <c r="P9" i="48"/>
  <c r="P13" i="48" s="1"/>
  <c r="P56" i="48" s="1"/>
  <c r="P57" i="48" s="1"/>
  <c r="T11" i="26"/>
  <c r="T14" i="26" s="1"/>
  <c r="T17" i="26" s="1"/>
  <c r="T11" i="17"/>
  <c r="T14" i="17" s="1"/>
  <c r="T17" i="17" s="1"/>
  <c r="T11" i="48"/>
  <c r="T14" i="48" s="1"/>
  <c r="T17" i="48" s="1"/>
  <c r="N31" i="14"/>
  <c r="S30" i="37"/>
  <c r="N31" i="37"/>
  <c r="T11" i="42"/>
  <c r="T14" i="42" s="1"/>
  <c r="T17" i="42" s="1"/>
  <c r="N30" i="34"/>
  <c r="S29" i="34"/>
  <c r="S30" i="35"/>
  <c r="N31" i="35"/>
  <c r="Q18" i="18"/>
  <c r="R11" i="9"/>
  <c r="R14" i="9" s="1"/>
  <c r="R17" i="9" s="1"/>
  <c r="T11" i="47"/>
  <c r="T14" i="47" s="1"/>
  <c r="T17" i="47" s="1"/>
  <c r="Q21" i="22"/>
  <c r="S31" i="23"/>
  <c r="N32" i="23"/>
  <c r="Q23" i="49"/>
  <c r="N30" i="25"/>
  <c r="S29" i="25"/>
  <c r="T14" i="18"/>
  <c r="T17" i="18" s="1"/>
  <c r="T11" i="15"/>
  <c r="T14" i="15" s="1"/>
  <c r="T17" i="15" s="1"/>
  <c r="R10" i="10"/>
  <c r="P10" i="10" s="1"/>
  <c r="AH10" i="10" s="1"/>
  <c r="R13" i="10"/>
  <c r="P9" i="10"/>
  <c r="P13" i="10" s="1"/>
  <c r="P40" i="10" s="1"/>
  <c r="P41" i="10" s="1"/>
  <c r="S29" i="38"/>
  <c r="N30" i="38"/>
  <c r="N32" i="9"/>
  <c r="Q23" i="41"/>
  <c r="T11" i="38"/>
  <c r="T14" i="38" s="1"/>
  <c r="T17" i="38" s="1"/>
  <c r="Q22" i="30"/>
  <c r="S30" i="54"/>
  <c r="N31" i="54"/>
  <c r="R10" i="38"/>
  <c r="R13" i="38"/>
  <c r="P9" i="38"/>
  <c r="P13" i="38" s="1"/>
  <c r="P56" i="38" s="1"/>
  <c r="P57" i="38" s="1"/>
  <c r="R10" i="19"/>
  <c r="P9" i="19"/>
  <c r="P13" i="19" s="1"/>
  <c r="P60" i="19" s="1"/>
  <c r="P61" i="19" s="1"/>
  <c r="R13" i="19"/>
  <c r="Q21" i="48"/>
  <c r="T18" i="40"/>
  <c r="T19" i="40" s="1"/>
  <c r="T20" i="40" s="1"/>
  <c r="T21" i="40" s="1"/>
  <c r="R10" i="50"/>
  <c r="R13" i="50"/>
  <c r="P9" i="50"/>
  <c r="P13" i="50" s="1"/>
  <c r="P56" i="50" s="1"/>
  <c r="P57" i="50" s="1"/>
  <c r="V20" i="16"/>
  <c r="S32" i="49"/>
  <c r="X32" i="49" s="1"/>
  <c r="N33" i="49"/>
  <c r="S30" i="19"/>
  <c r="N31" i="19"/>
  <c r="Q20" i="50"/>
  <c r="V20" i="50" s="1"/>
  <c r="Q22" i="44"/>
  <c r="R10" i="55"/>
  <c r="R13" i="55"/>
  <c r="P9" i="55"/>
  <c r="P13" i="55" s="1"/>
  <c r="P56" i="55" s="1"/>
  <c r="P57" i="55" s="1"/>
  <c r="S29" i="13"/>
  <c r="N30" i="13"/>
  <c r="Q20" i="14"/>
  <c r="V20" i="14" s="1"/>
  <c r="R10" i="18"/>
  <c r="R13" i="18"/>
  <c r="P9" i="18"/>
  <c r="P13" i="18" s="1"/>
  <c r="P40" i="18" s="1"/>
  <c r="P41" i="18" s="1"/>
  <c r="R10" i="51"/>
  <c r="P9" i="51"/>
  <c r="P13" i="51" s="1"/>
  <c r="P56" i="51" s="1"/>
  <c r="P57" i="51" s="1"/>
  <c r="R13" i="51"/>
  <c r="Q22" i="21"/>
  <c r="R10" i="21"/>
  <c r="R13" i="21"/>
  <c r="P9" i="21"/>
  <c r="P13" i="21" s="1"/>
  <c r="P60" i="21" s="1"/>
  <c r="P61" i="21" s="1"/>
  <c r="T11" i="52"/>
  <c r="T14" i="52" s="1"/>
  <c r="T17" i="52" s="1"/>
  <c r="T18" i="9"/>
  <c r="T19" i="9" s="1"/>
  <c r="T20" i="9" s="1"/>
  <c r="T21" i="9" s="1"/>
  <c r="S26" i="9"/>
  <c r="S30" i="47"/>
  <c r="N31" i="47"/>
  <c r="R10" i="42"/>
  <c r="R13" i="42"/>
  <c r="P9" i="42"/>
  <c r="P13" i="42" s="1"/>
  <c r="P56" i="42" s="1"/>
  <c r="P57" i="42" s="1"/>
  <c r="R10" i="27"/>
  <c r="R13" i="27"/>
  <c r="P9" i="27"/>
  <c r="P13" i="27" s="1"/>
  <c r="P52" i="27" s="1"/>
  <c r="P53" i="27" s="1"/>
  <c r="Q11" i="10"/>
  <c r="S29" i="41"/>
  <c r="N30" i="41"/>
  <c r="T11" i="24"/>
  <c r="T14" i="24" s="1"/>
  <c r="T17" i="24" s="1"/>
  <c r="R10" i="34"/>
  <c r="R13" i="34"/>
  <c r="P9" i="34"/>
  <c r="P13" i="34" s="1"/>
  <c r="P52" i="34" s="1"/>
  <c r="P53" i="34" s="1"/>
  <c r="Q22" i="45"/>
  <c r="AF10" i="11"/>
  <c r="Z16" i="11"/>
  <c r="Q22" i="43"/>
  <c r="Q22" i="47"/>
  <c r="Q21" i="24"/>
  <c r="Q63" i="46"/>
  <c r="N30" i="55"/>
  <c r="S29" i="55"/>
  <c r="S29" i="33"/>
  <c r="N30" i="33"/>
  <c r="R10" i="25"/>
  <c r="R13" i="25"/>
  <c r="P9" i="25"/>
  <c r="P13" i="25" s="1"/>
  <c r="P48" i="25" s="1"/>
  <c r="P49" i="25" s="1"/>
  <c r="T11" i="49"/>
  <c r="T14" i="49" s="1"/>
  <c r="T17" i="49" s="1"/>
  <c r="Q20" i="33"/>
  <c r="V20" i="33" s="1"/>
  <c r="S30" i="21"/>
  <c r="N31" i="21"/>
  <c r="S30" i="31"/>
  <c r="N31" i="31"/>
  <c r="R10" i="29"/>
  <c r="R13" i="29"/>
  <c r="P9" i="29"/>
  <c r="P13" i="29" s="1"/>
  <c r="P52" i="29" s="1"/>
  <c r="P53" i="29" s="1"/>
  <c r="Q22" i="42"/>
  <c r="Q21" i="34"/>
  <c r="T11" i="30"/>
  <c r="T14" i="30" s="1"/>
  <c r="T17" i="30" s="1"/>
  <c r="S30" i="10"/>
  <c r="N31" i="10"/>
  <c r="Q22" i="38"/>
  <c r="S30" i="12"/>
  <c r="N31" i="12"/>
  <c r="Q59" i="43"/>
  <c r="T11" i="10"/>
  <c r="T14" i="10" s="1"/>
  <c r="T17" i="10" s="1"/>
  <c r="T11" i="35"/>
  <c r="T14" i="35" s="1"/>
  <c r="T17" i="35" s="1"/>
  <c r="S33" i="51"/>
  <c r="N34" i="51"/>
  <c r="S30" i="26"/>
  <c r="N31" i="26"/>
  <c r="R10" i="45"/>
  <c r="R13" i="45"/>
  <c r="P9" i="45"/>
  <c r="P13" i="45" s="1"/>
  <c r="P56" i="45" s="1"/>
  <c r="P57" i="45" s="1"/>
  <c r="T11" i="13"/>
  <c r="T14" i="13" s="1"/>
  <c r="T17" i="13" s="1"/>
  <c r="R10" i="39"/>
  <c r="R13" i="39"/>
  <c r="P9" i="39"/>
  <c r="P13" i="39" s="1"/>
  <c r="P56" i="39" s="1"/>
  <c r="P57" i="39" s="1"/>
  <c r="S31" i="40"/>
  <c r="N32" i="40"/>
  <c r="T11" i="29"/>
  <c r="T14" i="29" s="1"/>
  <c r="T17" i="29" s="1"/>
  <c r="S31" i="17"/>
  <c r="N32" i="17"/>
  <c r="T11" i="19"/>
  <c r="T14" i="19" s="1"/>
  <c r="T17" i="19" s="1"/>
  <c r="Q63" i="40"/>
  <c r="Q20" i="25"/>
  <c r="S31" i="46"/>
  <c r="N32" i="46"/>
  <c r="T11" i="41"/>
  <c r="T14" i="41" s="1"/>
  <c r="T17" i="41" s="1"/>
  <c r="R10" i="54"/>
  <c r="R13" i="54"/>
  <c r="P9" i="54"/>
  <c r="P13" i="54" s="1"/>
  <c r="P56" i="54" s="1"/>
  <c r="P57" i="54" s="1"/>
  <c r="V20" i="24"/>
  <c r="P52" i="42" l="1"/>
  <c r="B62" i="2"/>
  <c r="B43" i="2"/>
  <c r="B15" i="2"/>
  <c r="B41" i="2"/>
  <c r="B44" i="2"/>
  <c r="B52" i="2"/>
  <c r="B16" i="2"/>
  <c r="B38" i="2"/>
  <c r="B36" i="2"/>
  <c r="B45" i="2"/>
  <c r="B17" i="2"/>
  <c r="R14" i="46"/>
  <c r="R17" i="46" s="1"/>
  <c r="R14" i="43"/>
  <c r="R17" i="43" s="1"/>
  <c r="X28" i="14"/>
  <c r="Y20" i="9"/>
  <c r="T18" i="10"/>
  <c r="T19" i="10" s="1"/>
  <c r="T20" i="10" s="1"/>
  <c r="T21" i="10" s="1"/>
  <c r="T18" i="15"/>
  <c r="T19" i="15" s="1"/>
  <c r="T20" i="15" s="1"/>
  <c r="T21" i="15" s="1"/>
  <c r="T18" i="27"/>
  <c r="T19" i="27" s="1"/>
  <c r="T20" i="27" s="1"/>
  <c r="T21" i="27" s="1"/>
  <c r="T18" i="47"/>
  <c r="T19" i="47" s="1"/>
  <c r="T20" i="47" s="1"/>
  <c r="T21" i="47" s="1"/>
  <c r="T18" i="50"/>
  <c r="T19" i="50" s="1"/>
  <c r="T20" i="50" s="1"/>
  <c r="T21" i="50" s="1"/>
  <c r="T18" i="14"/>
  <c r="T19" i="14" s="1"/>
  <c r="T20" i="14" s="1"/>
  <c r="T21" i="14" s="1"/>
  <c r="T18" i="28"/>
  <c r="T19" i="28" s="1"/>
  <c r="T20" i="28" s="1"/>
  <c r="T21" i="28" s="1"/>
  <c r="R18" i="9"/>
  <c r="R19" i="9" s="1"/>
  <c r="R20" i="9" s="1"/>
  <c r="R21" i="9" s="1"/>
  <c r="T18" i="30"/>
  <c r="T19" i="30" s="1"/>
  <c r="T20" i="30" s="1"/>
  <c r="T21" i="30" s="1"/>
  <c r="T18" i="52"/>
  <c r="T19" i="52" s="1"/>
  <c r="T20" i="52" s="1"/>
  <c r="T21" i="52" s="1"/>
  <c r="T18" i="41"/>
  <c r="T19" i="41" s="1"/>
  <c r="T20" i="41" s="1"/>
  <c r="T21" i="41" s="1"/>
  <c r="T18" i="19"/>
  <c r="T19" i="19" s="1"/>
  <c r="T20" i="19" s="1"/>
  <c r="T21" i="19" s="1"/>
  <c r="T18" i="21"/>
  <c r="T19" i="21" s="1"/>
  <c r="T20" i="21" s="1"/>
  <c r="T21" i="21" s="1"/>
  <c r="T18" i="17"/>
  <c r="T19" i="17" s="1"/>
  <c r="T20" i="17" s="1"/>
  <c r="T21" i="17" s="1"/>
  <c r="T18" i="36"/>
  <c r="T19" i="36" s="1"/>
  <c r="T20" i="36" s="1"/>
  <c r="T21" i="36" s="1"/>
  <c r="T18" i="35"/>
  <c r="T19" i="35" s="1"/>
  <c r="T20" i="35" s="1"/>
  <c r="T21" i="35" s="1"/>
  <c r="T18" i="49"/>
  <c r="T19" i="49" s="1"/>
  <c r="T20" i="49" s="1"/>
  <c r="T21" i="49" s="1"/>
  <c r="T18" i="38"/>
  <c r="T19" i="38" s="1"/>
  <c r="T20" i="38" s="1"/>
  <c r="T21" i="38" s="1"/>
  <c r="T18" i="26"/>
  <c r="T19" i="26" s="1"/>
  <c r="T20" i="26" s="1"/>
  <c r="T21" i="26" s="1"/>
  <c r="T18" i="23"/>
  <c r="T19" i="23" s="1"/>
  <c r="T20" i="23" s="1"/>
  <c r="T21" i="23" s="1"/>
  <c r="T18" i="16"/>
  <c r="T19" i="16" s="1"/>
  <c r="T20" i="16" s="1"/>
  <c r="T21" i="16" s="1"/>
  <c r="T18" i="13"/>
  <c r="T19" i="13" s="1"/>
  <c r="T20" i="13" s="1"/>
  <c r="T21" i="13" s="1"/>
  <c r="Q63" i="51"/>
  <c r="N32" i="36"/>
  <c r="S31" i="36"/>
  <c r="N32" i="50"/>
  <c r="S31" i="50"/>
  <c r="Q59" i="35"/>
  <c r="R11" i="28"/>
  <c r="P11" i="28" s="1"/>
  <c r="P10" i="28"/>
  <c r="Q23" i="37"/>
  <c r="R11" i="33"/>
  <c r="P11" i="33" s="1"/>
  <c r="P10" i="33"/>
  <c r="T18" i="29"/>
  <c r="T19" i="29" s="1"/>
  <c r="T20" i="29" s="1"/>
  <c r="T21" i="29" s="1"/>
  <c r="Q23" i="43"/>
  <c r="S31" i="47"/>
  <c r="N32" i="47"/>
  <c r="T18" i="32"/>
  <c r="T19" i="32" s="1"/>
  <c r="T20" i="32" s="1"/>
  <c r="T21" i="32" s="1"/>
  <c r="Q24" i="49"/>
  <c r="V24" i="49" s="1"/>
  <c r="N34" i="42"/>
  <c r="S33" i="42"/>
  <c r="T18" i="54"/>
  <c r="T19" i="54" s="1"/>
  <c r="T20" i="54" s="1"/>
  <c r="T21" i="54" s="1"/>
  <c r="Q59" i="32"/>
  <c r="S30" i="24"/>
  <c r="N31" i="24"/>
  <c r="Q59" i="15"/>
  <c r="Q23" i="36"/>
  <c r="Q21" i="25"/>
  <c r="V20" i="25"/>
  <c r="Q63" i="45"/>
  <c r="R11" i="29"/>
  <c r="P11" i="29" s="1"/>
  <c r="P10" i="29"/>
  <c r="R11" i="25"/>
  <c r="P11" i="25" s="1"/>
  <c r="P10" i="25"/>
  <c r="Q23" i="45"/>
  <c r="P42" i="10"/>
  <c r="P43" i="10" s="1"/>
  <c r="P45" i="10" s="1"/>
  <c r="P47" i="10" s="1"/>
  <c r="R11" i="51"/>
  <c r="P11" i="51" s="1"/>
  <c r="P10" i="51"/>
  <c r="R11" i="55"/>
  <c r="P11" i="55" s="1"/>
  <c r="P10" i="55"/>
  <c r="Q67" i="19"/>
  <c r="Q23" i="30"/>
  <c r="T18" i="51"/>
  <c r="T19" i="51" s="1"/>
  <c r="T20" i="51" s="1"/>
  <c r="T21" i="51" s="1"/>
  <c r="N31" i="38"/>
  <c r="S30" i="38"/>
  <c r="T18" i="18"/>
  <c r="T19" i="18" s="1"/>
  <c r="T20" i="18" s="1"/>
  <c r="T21" i="18" s="1"/>
  <c r="Q22" i="22"/>
  <c r="R11" i="14"/>
  <c r="P11" i="14" s="1"/>
  <c r="P10" i="14"/>
  <c r="Q71" i="16"/>
  <c r="Q63" i="41"/>
  <c r="Q21" i="32"/>
  <c r="Q63" i="53"/>
  <c r="P30" i="18"/>
  <c r="Q21" i="15"/>
  <c r="R11" i="17"/>
  <c r="P11" i="17" s="1"/>
  <c r="P10" i="17"/>
  <c r="R11" i="31"/>
  <c r="P11" i="31" s="1"/>
  <c r="P10" i="31"/>
  <c r="Q63" i="13"/>
  <c r="Q23" i="53"/>
  <c r="R11" i="35"/>
  <c r="P11" i="35" s="1"/>
  <c r="P10" i="35"/>
  <c r="Y20" i="43"/>
  <c r="Q47" i="11"/>
  <c r="Q63" i="47"/>
  <c r="T22" i="46"/>
  <c r="T23" i="46" s="1"/>
  <c r="T24" i="46" s="1"/>
  <c r="T25" i="46" s="1"/>
  <c r="T18" i="37"/>
  <c r="T19" i="37" s="1"/>
  <c r="T20" i="37" s="1"/>
  <c r="T21" i="37" s="1"/>
  <c r="S31" i="12"/>
  <c r="N32" i="12"/>
  <c r="Q14" i="10"/>
  <c r="Q21" i="50"/>
  <c r="Q47" i="18"/>
  <c r="T18" i="31"/>
  <c r="T19" i="31" s="1"/>
  <c r="T20" i="31" s="1"/>
  <c r="T21" i="31" s="1"/>
  <c r="Q14" i="11"/>
  <c r="T31" i="18"/>
  <c r="N32" i="18"/>
  <c r="R31" i="18"/>
  <c r="Q31" i="18"/>
  <c r="S31" i="18"/>
  <c r="R11" i="45"/>
  <c r="P11" i="45" s="1"/>
  <c r="P10" i="45"/>
  <c r="N31" i="13"/>
  <c r="S30" i="13"/>
  <c r="T22" i="40"/>
  <c r="T23" i="40" s="1"/>
  <c r="T24" i="40" s="1"/>
  <c r="T25" i="40" s="1"/>
  <c r="N32" i="35"/>
  <c r="S31" i="35"/>
  <c r="N31" i="34"/>
  <c r="S30" i="34"/>
  <c r="P42" i="11"/>
  <c r="P43" i="11" s="1"/>
  <c r="P45" i="11" s="1"/>
  <c r="P47" i="11" s="1"/>
  <c r="N34" i="30"/>
  <c r="S33" i="30"/>
  <c r="R11" i="16"/>
  <c r="P11" i="16" s="1"/>
  <c r="P10" i="16"/>
  <c r="R11" i="53"/>
  <c r="P11" i="53" s="1"/>
  <c r="P10" i="53"/>
  <c r="R11" i="49"/>
  <c r="P11" i="49" s="1"/>
  <c r="P10" i="49"/>
  <c r="Q55" i="26"/>
  <c r="Q23" i="54"/>
  <c r="T18" i="12"/>
  <c r="T19" i="12" s="1"/>
  <c r="T20" i="12" s="1"/>
  <c r="T21" i="12" s="1"/>
  <c r="R11" i="11"/>
  <c r="R14" i="11" s="1"/>
  <c r="R17" i="11" s="1"/>
  <c r="R11" i="47"/>
  <c r="P11" i="47" s="1"/>
  <c r="P10" i="47"/>
  <c r="Q21" i="17"/>
  <c r="V20" i="17"/>
  <c r="Q67" i="22"/>
  <c r="T18" i="45"/>
  <c r="T19" i="45" s="1"/>
  <c r="T20" i="45" s="1"/>
  <c r="T21" i="45" s="1"/>
  <c r="T18" i="44"/>
  <c r="T19" i="44" s="1"/>
  <c r="T20" i="44" s="1"/>
  <c r="T21" i="44" s="1"/>
  <c r="Q63" i="37"/>
  <c r="S34" i="51"/>
  <c r="N35" i="51"/>
  <c r="Q23" i="47"/>
  <c r="S30" i="41"/>
  <c r="N31" i="41"/>
  <c r="Q67" i="21"/>
  <c r="Q63" i="38"/>
  <c r="N33" i="9"/>
  <c r="Q63" i="54"/>
  <c r="S32" i="46"/>
  <c r="X32" i="46" s="1"/>
  <c r="N33" i="46"/>
  <c r="T18" i="55"/>
  <c r="T19" i="55" s="1"/>
  <c r="T20" i="55" s="1"/>
  <c r="T21" i="55" s="1"/>
  <c r="Q21" i="33"/>
  <c r="R11" i="27"/>
  <c r="P11" i="27" s="1"/>
  <c r="P10" i="27"/>
  <c r="R11" i="18"/>
  <c r="P11" i="18" s="1"/>
  <c r="P10" i="18"/>
  <c r="Q23" i="44"/>
  <c r="S31" i="19"/>
  <c r="N32" i="19"/>
  <c r="S33" i="49"/>
  <c r="N34" i="49"/>
  <c r="Q63" i="48"/>
  <c r="Q59" i="30"/>
  <c r="S30" i="43"/>
  <c r="N31" i="43"/>
  <c r="S31" i="11"/>
  <c r="N32" i="11"/>
  <c r="P10" i="9"/>
  <c r="Q11" i="9"/>
  <c r="Q21" i="28"/>
  <c r="Q63" i="36"/>
  <c r="Q23" i="46"/>
  <c r="Q18" i="19"/>
  <c r="F87" i="5"/>
  <c r="R11" i="22"/>
  <c r="P11" i="22" s="1"/>
  <c r="P10" i="22"/>
  <c r="Q21" i="26"/>
  <c r="R14" i="40"/>
  <c r="T18" i="11"/>
  <c r="T19" i="11" s="1"/>
  <c r="T20" i="11" s="1"/>
  <c r="T21" i="11" s="1"/>
  <c r="Q63" i="52"/>
  <c r="Q21" i="29"/>
  <c r="P54" i="43"/>
  <c r="P55" i="43" s="1"/>
  <c r="P57" i="43" s="1"/>
  <c r="P59" i="43" s="1"/>
  <c r="AH10" i="43"/>
  <c r="R11" i="37"/>
  <c r="P11" i="37" s="1"/>
  <c r="P10" i="37"/>
  <c r="Y20" i="46"/>
  <c r="R11" i="34"/>
  <c r="P11" i="34" s="1"/>
  <c r="P10" i="34"/>
  <c r="S31" i="31"/>
  <c r="N32" i="31"/>
  <c r="R11" i="19"/>
  <c r="P11" i="19" s="1"/>
  <c r="P10" i="19"/>
  <c r="Q21" i="39"/>
  <c r="V20" i="39"/>
  <c r="R11" i="32"/>
  <c r="P11" i="32" s="1"/>
  <c r="P10" i="32"/>
  <c r="R11" i="15"/>
  <c r="P11" i="15" s="1"/>
  <c r="P10" i="15"/>
  <c r="T18" i="39"/>
  <c r="T19" i="39" s="1"/>
  <c r="T20" i="39" s="1"/>
  <c r="T21" i="39" s="1"/>
  <c r="N31" i="45"/>
  <c r="S30" i="45"/>
  <c r="S30" i="52"/>
  <c r="N31" i="52"/>
  <c r="Q63" i="39"/>
  <c r="T18" i="34"/>
  <c r="T19" i="34" s="1"/>
  <c r="T20" i="34" s="1"/>
  <c r="T21" i="34" s="1"/>
  <c r="R11" i="39"/>
  <c r="P11" i="39" s="1"/>
  <c r="P10" i="39"/>
  <c r="S31" i="26"/>
  <c r="N32" i="26"/>
  <c r="S31" i="10"/>
  <c r="N32" i="10"/>
  <c r="Q63" i="42"/>
  <c r="S27" i="9"/>
  <c r="R11" i="21"/>
  <c r="P11" i="21" s="1"/>
  <c r="P10" i="21"/>
  <c r="Y20" i="40"/>
  <c r="R11" i="38"/>
  <c r="P11" i="38" s="1"/>
  <c r="P10" i="38"/>
  <c r="Q47" i="10"/>
  <c r="S32" i="23"/>
  <c r="X32" i="23" s="1"/>
  <c r="N33" i="23"/>
  <c r="Q19" i="18"/>
  <c r="Q67" i="23"/>
  <c r="N34" i="29"/>
  <c r="S33" i="29"/>
  <c r="Q55" i="24"/>
  <c r="AF10" i="9"/>
  <c r="Z16" i="9"/>
  <c r="R11" i="26"/>
  <c r="P11" i="26" s="1"/>
  <c r="P10" i="26"/>
  <c r="Q67" i="20"/>
  <c r="P58" i="40"/>
  <c r="P59" i="40" s="1"/>
  <c r="P61" i="40" s="1"/>
  <c r="P63" i="40" s="1"/>
  <c r="AH10" i="40"/>
  <c r="S30" i="20"/>
  <c r="N31" i="20"/>
  <c r="N31" i="53"/>
  <c r="S30" i="53"/>
  <c r="Q22" i="16"/>
  <c r="Q22" i="55"/>
  <c r="Q63" i="44"/>
  <c r="Q20" i="35"/>
  <c r="V20" i="35" s="1"/>
  <c r="Q19" i="13"/>
  <c r="Q59" i="12"/>
  <c r="S30" i="22"/>
  <c r="N31" i="22"/>
  <c r="S31" i="16"/>
  <c r="N32" i="16"/>
  <c r="V20" i="28"/>
  <c r="Q59" i="27"/>
  <c r="Q23" i="21"/>
  <c r="R11" i="50"/>
  <c r="P11" i="50" s="1"/>
  <c r="P10" i="50"/>
  <c r="R11" i="54"/>
  <c r="P11" i="54" s="1"/>
  <c r="P10" i="54"/>
  <c r="S32" i="40"/>
  <c r="X32" i="40" s="1"/>
  <c r="N33" i="40"/>
  <c r="Q59" i="34"/>
  <c r="T18" i="24"/>
  <c r="T19" i="24" s="1"/>
  <c r="T20" i="24" s="1"/>
  <c r="T21" i="24" s="1"/>
  <c r="Q22" i="48"/>
  <c r="T18" i="25"/>
  <c r="T19" i="25" s="1"/>
  <c r="T20" i="25" s="1"/>
  <c r="T21" i="25" s="1"/>
  <c r="S31" i="37"/>
  <c r="N32" i="37"/>
  <c r="R11" i="48"/>
  <c r="P11" i="48" s="1"/>
  <c r="P10" i="48"/>
  <c r="R11" i="30"/>
  <c r="P11" i="30" s="1"/>
  <c r="P10" i="30"/>
  <c r="T18" i="42"/>
  <c r="T19" i="42" s="1"/>
  <c r="T20" i="42" s="1"/>
  <c r="T21" i="42" s="1"/>
  <c r="Q21" i="31"/>
  <c r="S32" i="32"/>
  <c r="X32" i="32" s="1"/>
  <c r="N33" i="32"/>
  <c r="R11" i="36"/>
  <c r="P11" i="36" s="1"/>
  <c r="P10" i="36"/>
  <c r="Q23" i="20"/>
  <c r="Q22" i="40"/>
  <c r="Q22" i="23"/>
  <c r="Q20" i="27"/>
  <c r="T18" i="22"/>
  <c r="T19" i="22" s="1"/>
  <c r="T20" i="22" s="1"/>
  <c r="T21" i="22" s="1"/>
  <c r="Q22" i="12"/>
  <c r="Q59" i="28"/>
  <c r="R11" i="52"/>
  <c r="P11" i="52" s="1"/>
  <c r="P10" i="52"/>
  <c r="S32" i="28"/>
  <c r="X32" i="28" s="1"/>
  <c r="N33" i="28"/>
  <c r="T18" i="53"/>
  <c r="T19" i="53" s="1"/>
  <c r="T20" i="53" s="1"/>
  <c r="T21" i="53" s="1"/>
  <c r="S30" i="39"/>
  <c r="N31" i="39"/>
  <c r="Q63" i="50"/>
  <c r="S32" i="17"/>
  <c r="X32" i="17" s="1"/>
  <c r="N33" i="17"/>
  <c r="Q23" i="42"/>
  <c r="S30" i="33"/>
  <c r="N31" i="33"/>
  <c r="S31" i="14"/>
  <c r="N32" i="14"/>
  <c r="T18" i="48"/>
  <c r="T19" i="48" s="1"/>
  <c r="T20" i="48" s="1"/>
  <c r="T21" i="48" s="1"/>
  <c r="R11" i="41"/>
  <c r="P11" i="41" s="1"/>
  <c r="P10" i="41"/>
  <c r="Q63" i="49"/>
  <c r="R11" i="13"/>
  <c r="P11" i="13" s="1"/>
  <c r="P10" i="13"/>
  <c r="Q23" i="38"/>
  <c r="Q22" i="24"/>
  <c r="Q22" i="34"/>
  <c r="Q59" i="29"/>
  <c r="S31" i="21"/>
  <c r="N32" i="21"/>
  <c r="Q55" i="25"/>
  <c r="S30" i="55"/>
  <c r="N31" i="55"/>
  <c r="R11" i="42"/>
  <c r="P11" i="42" s="1"/>
  <c r="P10" i="42"/>
  <c r="T22" i="9"/>
  <c r="T23" i="9" s="1"/>
  <c r="T24" i="9" s="1"/>
  <c r="T25" i="9" s="1"/>
  <c r="Q21" i="14"/>
  <c r="Q63" i="55"/>
  <c r="N32" i="54"/>
  <c r="S31" i="54"/>
  <c r="T18" i="20"/>
  <c r="T19" i="20" s="1"/>
  <c r="T20" i="20" s="1"/>
  <c r="T21" i="20" s="1"/>
  <c r="Q24" i="41"/>
  <c r="V24" i="41" s="1"/>
  <c r="R11" i="10"/>
  <c r="P11" i="10" s="1"/>
  <c r="S30" i="25"/>
  <c r="N31" i="25"/>
  <c r="R11" i="23"/>
  <c r="P11" i="23" s="1"/>
  <c r="P10" i="23"/>
  <c r="Q55" i="14"/>
  <c r="R11" i="24"/>
  <c r="P11" i="24" s="1"/>
  <c r="P10" i="24"/>
  <c r="S31" i="27"/>
  <c r="N32" i="27"/>
  <c r="Q23" i="51"/>
  <c r="Q67" i="17"/>
  <c r="Q59" i="31"/>
  <c r="R11" i="20"/>
  <c r="P11" i="20" s="1"/>
  <c r="P10" i="20"/>
  <c r="T22" i="43"/>
  <c r="R11" i="44"/>
  <c r="P11" i="44" s="1"/>
  <c r="P10" i="44"/>
  <c r="S30" i="15"/>
  <c r="N31" i="15"/>
  <c r="R11" i="12"/>
  <c r="P11" i="12" s="1"/>
  <c r="P10" i="12"/>
  <c r="P58" i="46"/>
  <c r="P59" i="46" s="1"/>
  <c r="P61" i="46" s="1"/>
  <c r="P63" i="46" s="1"/>
  <c r="AH10" i="46"/>
  <c r="Q58" i="33"/>
  <c r="S31" i="44"/>
  <c r="N32" i="44"/>
  <c r="Q23" i="52"/>
  <c r="T18" i="33"/>
  <c r="T19" i="33" s="1"/>
  <c r="T20" i="33" s="1"/>
  <c r="T21" i="33" s="1"/>
  <c r="S32" i="48"/>
  <c r="X32" i="48" s="1"/>
  <c r="N33" i="48"/>
  <c r="P14" i="46" l="1"/>
  <c r="R14" i="33"/>
  <c r="B37" i="2"/>
  <c r="B47" i="2"/>
  <c r="B40" i="2"/>
  <c r="E52" i="2"/>
  <c r="E8" i="2"/>
  <c r="E58" i="2"/>
  <c r="B51" i="2"/>
  <c r="B20" i="2"/>
  <c r="E55" i="2"/>
  <c r="R14" i="35"/>
  <c r="R17" i="35" s="1"/>
  <c r="P14" i="43"/>
  <c r="R14" i="28"/>
  <c r="R14" i="16"/>
  <c r="R17" i="16" s="1"/>
  <c r="R14" i="51"/>
  <c r="R17" i="51" s="1"/>
  <c r="R14" i="12"/>
  <c r="R17" i="12" s="1"/>
  <c r="Y24" i="46"/>
  <c r="Y20" i="33"/>
  <c r="R14" i="53"/>
  <c r="R14" i="26"/>
  <c r="R17" i="26" s="1"/>
  <c r="R14" i="45"/>
  <c r="R17" i="45" s="1"/>
  <c r="R14" i="18"/>
  <c r="P14" i="18" s="1"/>
  <c r="R14" i="25"/>
  <c r="R17" i="25" s="1"/>
  <c r="Y20" i="16"/>
  <c r="R14" i="39"/>
  <c r="R17" i="39" s="1"/>
  <c r="Y20" i="23"/>
  <c r="R14" i="34"/>
  <c r="P14" i="34" s="1"/>
  <c r="R14" i="42"/>
  <c r="R17" i="42" s="1"/>
  <c r="Y20" i="11"/>
  <c r="W20" i="9"/>
  <c r="Y20" i="47"/>
  <c r="Y20" i="32"/>
  <c r="Y20" i="19"/>
  <c r="R14" i="54"/>
  <c r="R17" i="54" s="1"/>
  <c r="Y20" i="28"/>
  <c r="Y20" i="27"/>
  <c r="P11" i="11"/>
  <c r="Y20" i="45"/>
  <c r="Y20" i="12"/>
  <c r="Y20" i="54"/>
  <c r="Y20" i="13"/>
  <c r="Y20" i="49"/>
  <c r="Y24" i="40"/>
  <c r="R14" i="55"/>
  <c r="P14" i="55" s="1"/>
  <c r="R14" i="14"/>
  <c r="R17" i="14" s="1"/>
  <c r="Y20" i="52"/>
  <c r="Y20" i="14"/>
  <c r="Y20" i="15"/>
  <c r="R14" i="30"/>
  <c r="R17" i="30" s="1"/>
  <c r="Y20" i="20"/>
  <c r="Y20" i="48"/>
  <c r="Y20" i="42"/>
  <c r="R14" i="32"/>
  <c r="R17" i="32" s="1"/>
  <c r="Y20" i="25"/>
  <c r="Y20" i="34"/>
  <c r="Y20" i="39"/>
  <c r="R14" i="29"/>
  <c r="R17" i="29" s="1"/>
  <c r="Y20" i="30"/>
  <c r="Y20" i="50"/>
  <c r="Y20" i="10"/>
  <c r="Q23" i="23"/>
  <c r="R14" i="23"/>
  <c r="Q23" i="48"/>
  <c r="Y20" i="24"/>
  <c r="P62" i="21"/>
  <c r="P63" i="21" s="1"/>
  <c r="P65" i="21" s="1"/>
  <c r="P67" i="21" s="1"/>
  <c r="AH10" i="21"/>
  <c r="Q22" i="26"/>
  <c r="S34" i="49"/>
  <c r="N35" i="49"/>
  <c r="Y20" i="55"/>
  <c r="R14" i="47"/>
  <c r="Q24" i="54"/>
  <c r="P58" i="53"/>
  <c r="P59" i="53" s="1"/>
  <c r="P61" i="53" s="1"/>
  <c r="P63" i="53" s="1"/>
  <c r="AH10" i="53"/>
  <c r="T26" i="40"/>
  <c r="R14" i="15"/>
  <c r="P62" i="17"/>
  <c r="P63" i="17" s="1"/>
  <c r="P65" i="17" s="1"/>
  <c r="P67" i="17" s="1"/>
  <c r="AH10" i="17"/>
  <c r="P50" i="14"/>
  <c r="P51" i="14" s="1"/>
  <c r="P53" i="14" s="1"/>
  <c r="P55" i="14" s="1"/>
  <c r="AH10" i="14"/>
  <c r="Y20" i="18"/>
  <c r="R14" i="13"/>
  <c r="T22" i="32"/>
  <c r="Q24" i="43"/>
  <c r="T22" i="16"/>
  <c r="Y20" i="26"/>
  <c r="Y20" i="35"/>
  <c r="Y20" i="41"/>
  <c r="T22" i="30"/>
  <c r="T22" i="28"/>
  <c r="T22" i="47"/>
  <c r="T22" i="15"/>
  <c r="R18" i="43"/>
  <c r="P17" i="43"/>
  <c r="N34" i="32"/>
  <c r="S33" i="32"/>
  <c r="Q19" i="19"/>
  <c r="Q22" i="17"/>
  <c r="Q22" i="50"/>
  <c r="T22" i="18"/>
  <c r="T23" i="18" s="1"/>
  <c r="T24" i="18" s="1"/>
  <c r="T25" i="18" s="1"/>
  <c r="P58" i="55"/>
  <c r="P59" i="55" s="1"/>
  <c r="P61" i="55" s="1"/>
  <c r="P63" i="55" s="1"/>
  <c r="AH10" i="55"/>
  <c r="T22" i="21"/>
  <c r="T23" i="21" s="1"/>
  <c r="T24" i="21" s="1"/>
  <c r="T25" i="21" s="1"/>
  <c r="S32" i="54"/>
  <c r="X32" i="54" s="1"/>
  <c r="N33" i="54"/>
  <c r="S33" i="17"/>
  <c r="N34" i="17"/>
  <c r="R17" i="33"/>
  <c r="P14" i="33"/>
  <c r="P14" i="35"/>
  <c r="Q25" i="41"/>
  <c r="Q23" i="24"/>
  <c r="Q23" i="55"/>
  <c r="N33" i="10"/>
  <c r="S32" i="10"/>
  <c r="X32" i="10" s="1"/>
  <c r="S31" i="45"/>
  <c r="N32" i="45"/>
  <c r="P62" i="19"/>
  <c r="P63" i="19" s="1"/>
  <c r="P65" i="19" s="1"/>
  <c r="P67" i="19" s="1"/>
  <c r="AH10" i="19"/>
  <c r="P58" i="37"/>
  <c r="P59" i="37" s="1"/>
  <c r="P61" i="37" s="1"/>
  <c r="P63" i="37" s="1"/>
  <c r="AH10" i="37"/>
  <c r="S34" i="30"/>
  <c r="N35" i="30"/>
  <c r="Q22" i="32"/>
  <c r="Y20" i="51"/>
  <c r="P50" i="25"/>
  <c r="P51" i="25" s="1"/>
  <c r="P53" i="25" s="1"/>
  <c r="P55" i="25" s="1"/>
  <c r="AH10" i="25"/>
  <c r="R14" i="17"/>
  <c r="T22" i="38"/>
  <c r="T23" i="38" s="1"/>
  <c r="T24" i="38" s="1"/>
  <c r="T25" i="38" s="1"/>
  <c r="S31" i="25"/>
  <c r="N32" i="25"/>
  <c r="P58" i="42"/>
  <c r="P59" i="42" s="1"/>
  <c r="P61" i="42" s="1"/>
  <c r="P63" i="42" s="1"/>
  <c r="AH10" i="42"/>
  <c r="N32" i="39"/>
  <c r="S31" i="39"/>
  <c r="Q20" i="13"/>
  <c r="V20" i="13" s="1"/>
  <c r="P50" i="26"/>
  <c r="P51" i="26" s="1"/>
  <c r="P53" i="26" s="1"/>
  <c r="P55" i="26" s="1"/>
  <c r="AH10" i="26"/>
  <c r="R14" i="48"/>
  <c r="P58" i="39"/>
  <c r="P59" i="39" s="1"/>
  <c r="P61" i="39" s="1"/>
  <c r="P63" i="39" s="1"/>
  <c r="AH10" i="39"/>
  <c r="P54" i="32"/>
  <c r="P55" i="32" s="1"/>
  <c r="P57" i="32" s="1"/>
  <c r="P59" i="32" s="1"/>
  <c r="AH10" i="32"/>
  <c r="P62" i="22"/>
  <c r="P63" i="22" s="1"/>
  <c r="P65" i="22" s="1"/>
  <c r="P67" i="22" s="1"/>
  <c r="AH10" i="22"/>
  <c r="S31" i="43"/>
  <c r="N32" i="43"/>
  <c r="Q24" i="44"/>
  <c r="V24" i="44" s="1"/>
  <c r="P31" i="18"/>
  <c r="Q17" i="10"/>
  <c r="P48" i="11"/>
  <c r="P49" i="11" s="1"/>
  <c r="P50" i="11" s="1"/>
  <c r="P51" i="11" s="1"/>
  <c r="P52" i="11" s="1"/>
  <c r="P53" i="11" s="1"/>
  <c r="P54" i="11" s="1"/>
  <c r="P55" i="11" s="1"/>
  <c r="P56" i="11" s="1"/>
  <c r="P57" i="11" s="1"/>
  <c r="P58" i="11" s="1"/>
  <c r="P59" i="11" s="1"/>
  <c r="P60" i="11" s="1"/>
  <c r="P61" i="11" s="1"/>
  <c r="P62" i="11" s="1"/>
  <c r="P63" i="11" s="1"/>
  <c r="P64" i="11" s="1"/>
  <c r="P65" i="11" s="1"/>
  <c r="P66" i="11" s="1"/>
  <c r="P67" i="11" s="1"/>
  <c r="P68" i="11" s="1"/>
  <c r="P69" i="11" s="1"/>
  <c r="P70" i="11" s="1"/>
  <c r="P71" i="11" s="1"/>
  <c r="P72" i="11" s="1"/>
  <c r="P73" i="11" s="1"/>
  <c r="P74" i="11" s="1"/>
  <c r="P75" i="11" s="1"/>
  <c r="P76" i="11" s="1"/>
  <c r="P77" i="11" s="1"/>
  <c r="P78" i="11" s="1"/>
  <c r="P79" i="11" s="1"/>
  <c r="P80" i="11" s="1"/>
  <c r="P81" i="11" s="1"/>
  <c r="P82" i="11" s="1"/>
  <c r="P83" i="11" s="1"/>
  <c r="P84" i="11" s="1"/>
  <c r="P85" i="11" s="1"/>
  <c r="P86" i="11" s="1"/>
  <c r="P87" i="11" s="1"/>
  <c r="P88" i="11" s="1"/>
  <c r="P89" i="11" s="1"/>
  <c r="P90" i="11" s="1"/>
  <c r="P91" i="11" s="1"/>
  <c r="P92" i="11" s="1"/>
  <c r="P93" i="11" s="1"/>
  <c r="P94" i="11" s="1"/>
  <c r="P95" i="11" s="1"/>
  <c r="P96" i="11" s="1"/>
  <c r="P97" i="11" s="1"/>
  <c r="P98" i="11" s="1"/>
  <c r="P99" i="11" s="1"/>
  <c r="P100" i="11" s="1"/>
  <c r="P101" i="11" s="1"/>
  <c r="P102" i="11" s="1"/>
  <c r="P103" i="11" s="1"/>
  <c r="P104" i="11" s="1"/>
  <c r="P105" i="11" s="1"/>
  <c r="P106" i="11" s="1"/>
  <c r="P107" i="11" s="1"/>
  <c r="P108" i="11" s="1"/>
  <c r="P109" i="11" s="1"/>
  <c r="P110" i="11" s="1"/>
  <c r="P111" i="11" s="1"/>
  <c r="P112" i="11" s="1"/>
  <c r="P113" i="11" s="1"/>
  <c r="P114" i="11" s="1"/>
  <c r="P115" i="11" s="1"/>
  <c r="P116" i="11" s="1"/>
  <c r="P117" i="11" s="1"/>
  <c r="P118" i="11" s="1"/>
  <c r="P119" i="11" s="1"/>
  <c r="P120" i="11" s="1"/>
  <c r="P121" i="11" s="1"/>
  <c r="P122" i="11" s="1"/>
  <c r="P123" i="11" s="1"/>
  <c r="P124" i="11" s="1"/>
  <c r="P125" i="11" s="1"/>
  <c r="P126" i="11" s="1"/>
  <c r="P127" i="11" s="1"/>
  <c r="P128" i="11" s="1"/>
  <c r="P129" i="11" s="1"/>
  <c r="P130" i="11" s="1"/>
  <c r="P131" i="11" s="1"/>
  <c r="P132" i="11" s="1"/>
  <c r="P133" i="11" s="1"/>
  <c r="P134" i="11" s="1"/>
  <c r="P135" i="11" s="1"/>
  <c r="P136" i="11" s="1"/>
  <c r="P137" i="11" s="1"/>
  <c r="P138" i="11" s="1"/>
  <c r="P139" i="11" s="1"/>
  <c r="P140" i="11" s="1"/>
  <c r="P141" i="11" s="1"/>
  <c r="P142" i="11" s="1"/>
  <c r="P143" i="11" s="1"/>
  <c r="P144" i="11" s="1"/>
  <c r="P145" i="11" s="1"/>
  <c r="P146" i="11" s="1"/>
  <c r="P147" i="11" s="1"/>
  <c r="P148" i="11" s="1"/>
  <c r="P149" i="11" s="1"/>
  <c r="P150" i="11" s="1"/>
  <c r="P151" i="11" s="1"/>
  <c r="P152" i="11" s="1"/>
  <c r="P153" i="11" s="1"/>
  <c r="P154" i="11" s="1"/>
  <c r="P155" i="11" s="1"/>
  <c r="P156" i="11" s="1"/>
  <c r="P157" i="11" s="1"/>
  <c r="P158" i="11" s="1"/>
  <c r="P159" i="11" s="1"/>
  <c r="P160" i="11" s="1"/>
  <c r="P161" i="11" s="1"/>
  <c r="P162" i="11" s="1"/>
  <c r="P163" i="11" s="1"/>
  <c r="P164" i="11" s="1"/>
  <c r="P165" i="11" s="1"/>
  <c r="P166" i="11" s="1"/>
  <c r="P167" i="11" s="1"/>
  <c r="P168" i="11" s="1"/>
  <c r="P169" i="11" s="1"/>
  <c r="P170" i="11" s="1"/>
  <c r="P171" i="11" s="1"/>
  <c r="P172" i="11" s="1"/>
  <c r="P173" i="11" s="1"/>
  <c r="P174" i="11" s="1"/>
  <c r="P175" i="11" s="1"/>
  <c r="P176" i="11" s="1"/>
  <c r="P177" i="11" s="1"/>
  <c r="P178" i="11" s="1"/>
  <c r="P179" i="11" s="1"/>
  <c r="P180" i="11" s="1"/>
  <c r="P181" i="11" s="1"/>
  <c r="P182" i="11" s="1"/>
  <c r="P183" i="11" s="1"/>
  <c r="P184" i="11" s="1"/>
  <c r="P185" i="11" s="1"/>
  <c r="P186" i="11" s="1"/>
  <c r="P187" i="11" s="1"/>
  <c r="P188" i="11" s="1"/>
  <c r="P189" i="11" s="1"/>
  <c r="P190" i="11" s="1"/>
  <c r="P191" i="11" s="1"/>
  <c r="P192" i="11" s="1"/>
  <c r="P193" i="11" s="1"/>
  <c r="P194" i="11" s="1"/>
  <c r="P195" i="11" s="1"/>
  <c r="P196" i="11" s="1"/>
  <c r="P197" i="11" s="1"/>
  <c r="P198" i="11" s="1"/>
  <c r="P199" i="11" s="1"/>
  <c r="P200" i="11" s="1"/>
  <c r="P201" i="11" s="1"/>
  <c r="P202" i="11" s="1"/>
  <c r="R47" i="11"/>
  <c r="O48" i="11" s="1"/>
  <c r="Q24" i="30"/>
  <c r="Q22" i="25"/>
  <c r="N32" i="24"/>
  <c r="S31" i="24"/>
  <c r="T22" i="29"/>
  <c r="T23" i="29" s="1"/>
  <c r="T24" i="29" s="1"/>
  <c r="T25" i="29" s="1"/>
  <c r="S32" i="36"/>
  <c r="X32" i="36" s="1"/>
  <c r="N33" i="36"/>
  <c r="Y20" i="38"/>
  <c r="T22" i="17"/>
  <c r="T23" i="17" s="1"/>
  <c r="T24" i="17" s="1"/>
  <c r="T25" i="17" s="1"/>
  <c r="N34" i="40"/>
  <c r="S33" i="40"/>
  <c r="N34" i="23"/>
  <c r="S33" i="23"/>
  <c r="P54" i="15"/>
  <c r="P55" i="15" s="1"/>
  <c r="P57" i="15" s="1"/>
  <c r="P59" i="15" s="1"/>
  <c r="AH10" i="15"/>
  <c r="N36" i="51"/>
  <c r="S35" i="51"/>
  <c r="N32" i="34"/>
  <c r="S31" i="34"/>
  <c r="T22" i="41"/>
  <c r="T23" i="41" s="1"/>
  <c r="T24" i="41" s="1"/>
  <c r="T25" i="41" s="1"/>
  <c r="S31" i="15"/>
  <c r="N32" i="15"/>
  <c r="P58" i="13"/>
  <c r="P59" i="13" s="1"/>
  <c r="P61" i="13" s="1"/>
  <c r="P63" i="13" s="1"/>
  <c r="AH10" i="13"/>
  <c r="R18" i="46"/>
  <c r="P17" i="46"/>
  <c r="T22" i="31"/>
  <c r="T23" i="31" s="1"/>
  <c r="T24" i="31" s="1"/>
  <c r="T25" i="31" s="1"/>
  <c r="P58" i="51"/>
  <c r="P59" i="51" s="1"/>
  <c r="P61" i="51" s="1"/>
  <c r="P63" i="51" s="1"/>
  <c r="AH10" i="51"/>
  <c r="Y20" i="36"/>
  <c r="Y20" i="21"/>
  <c r="S32" i="14"/>
  <c r="X32" i="14" s="1"/>
  <c r="N33" i="14"/>
  <c r="T32" i="14"/>
  <c r="Q32" i="14"/>
  <c r="R32" i="14"/>
  <c r="T22" i="22"/>
  <c r="Q22" i="31"/>
  <c r="R63" i="46"/>
  <c r="O64" i="46" s="1"/>
  <c r="P64" i="46"/>
  <c r="P65" i="46" s="1"/>
  <c r="P66" i="46" s="1"/>
  <c r="P67" i="46" s="1"/>
  <c r="P68" i="46" s="1"/>
  <c r="P69" i="46" s="1"/>
  <c r="P70" i="46" s="1"/>
  <c r="P71" i="46" s="1"/>
  <c r="P72" i="46" s="1"/>
  <c r="P73" i="46" s="1"/>
  <c r="P74" i="46" s="1"/>
  <c r="P75" i="46" s="1"/>
  <c r="P76" i="46" s="1"/>
  <c r="P77" i="46" s="1"/>
  <c r="P78" i="46" s="1"/>
  <c r="P79" i="46" s="1"/>
  <c r="P80" i="46" s="1"/>
  <c r="P81" i="46" s="1"/>
  <c r="P82" i="46" s="1"/>
  <c r="P83" i="46" s="1"/>
  <c r="P84" i="46" s="1"/>
  <c r="P85" i="46" s="1"/>
  <c r="P86" i="46" s="1"/>
  <c r="P87" i="46" s="1"/>
  <c r="P88" i="46" s="1"/>
  <c r="P89" i="46" s="1"/>
  <c r="P90" i="46" s="1"/>
  <c r="P91" i="46" s="1"/>
  <c r="P92" i="46" s="1"/>
  <c r="P93" i="46" s="1"/>
  <c r="P94" i="46" s="1"/>
  <c r="P95" i="46" s="1"/>
  <c r="P96" i="46" s="1"/>
  <c r="P97" i="46" s="1"/>
  <c r="P98" i="46" s="1"/>
  <c r="P99" i="46" s="1"/>
  <c r="P100" i="46" s="1"/>
  <c r="P101" i="46" s="1"/>
  <c r="P102" i="46" s="1"/>
  <c r="P103" i="46" s="1"/>
  <c r="P104" i="46" s="1"/>
  <c r="P105" i="46" s="1"/>
  <c r="P106" i="46" s="1"/>
  <c r="P107" i="46" s="1"/>
  <c r="P108" i="46" s="1"/>
  <c r="P109" i="46" s="1"/>
  <c r="P110" i="46" s="1"/>
  <c r="P111" i="46" s="1"/>
  <c r="P112" i="46" s="1"/>
  <c r="P113" i="46" s="1"/>
  <c r="P114" i="46" s="1"/>
  <c r="P115" i="46" s="1"/>
  <c r="P116" i="46" s="1"/>
  <c r="P117" i="46" s="1"/>
  <c r="P118" i="46" s="1"/>
  <c r="P119" i="46" s="1"/>
  <c r="P120" i="46" s="1"/>
  <c r="P121" i="46" s="1"/>
  <c r="P122" i="46" s="1"/>
  <c r="P123" i="46" s="1"/>
  <c r="P124" i="46" s="1"/>
  <c r="P125" i="46" s="1"/>
  <c r="P126" i="46" s="1"/>
  <c r="P127" i="46" s="1"/>
  <c r="P128" i="46" s="1"/>
  <c r="P129" i="46" s="1"/>
  <c r="P130" i="46" s="1"/>
  <c r="P131" i="46" s="1"/>
  <c r="P132" i="46" s="1"/>
  <c r="P133" i="46" s="1"/>
  <c r="P134" i="46" s="1"/>
  <c r="P135" i="46" s="1"/>
  <c r="P136" i="46" s="1"/>
  <c r="P137" i="46" s="1"/>
  <c r="P138" i="46" s="1"/>
  <c r="P139" i="46" s="1"/>
  <c r="P140" i="46" s="1"/>
  <c r="P141" i="46" s="1"/>
  <c r="P142" i="46" s="1"/>
  <c r="P143" i="46" s="1"/>
  <c r="P144" i="46" s="1"/>
  <c r="P145" i="46" s="1"/>
  <c r="P146" i="46" s="1"/>
  <c r="P147" i="46" s="1"/>
  <c r="P148" i="46" s="1"/>
  <c r="P149" i="46" s="1"/>
  <c r="P150" i="46" s="1"/>
  <c r="P151" i="46" s="1"/>
  <c r="P152" i="46" s="1"/>
  <c r="P153" i="46" s="1"/>
  <c r="P154" i="46" s="1"/>
  <c r="P155" i="46" s="1"/>
  <c r="P156" i="46" s="1"/>
  <c r="P157" i="46" s="1"/>
  <c r="P158" i="46" s="1"/>
  <c r="P159" i="46" s="1"/>
  <c r="P160" i="46" s="1"/>
  <c r="P161" i="46" s="1"/>
  <c r="P162" i="46" s="1"/>
  <c r="P163" i="46" s="1"/>
  <c r="P164" i="46" s="1"/>
  <c r="P165" i="46" s="1"/>
  <c r="P166" i="46" s="1"/>
  <c r="P167" i="46" s="1"/>
  <c r="P168" i="46" s="1"/>
  <c r="P169" i="46" s="1"/>
  <c r="P170" i="46" s="1"/>
  <c r="P171" i="46" s="1"/>
  <c r="P172" i="46" s="1"/>
  <c r="P173" i="46" s="1"/>
  <c r="P174" i="46" s="1"/>
  <c r="P175" i="46" s="1"/>
  <c r="P176" i="46" s="1"/>
  <c r="P177" i="46" s="1"/>
  <c r="P178" i="46" s="1"/>
  <c r="P179" i="46" s="1"/>
  <c r="P180" i="46" s="1"/>
  <c r="P181" i="46" s="1"/>
  <c r="P182" i="46" s="1"/>
  <c r="P183" i="46" s="1"/>
  <c r="P184" i="46" s="1"/>
  <c r="P185" i="46" s="1"/>
  <c r="P186" i="46" s="1"/>
  <c r="P187" i="46" s="1"/>
  <c r="P188" i="46" s="1"/>
  <c r="P189" i="46" s="1"/>
  <c r="P190" i="46" s="1"/>
  <c r="P191" i="46" s="1"/>
  <c r="P192" i="46" s="1"/>
  <c r="P193" i="46" s="1"/>
  <c r="P194" i="46" s="1"/>
  <c r="P195" i="46" s="1"/>
  <c r="P196" i="46" s="1"/>
  <c r="P197" i="46" s="1"/>
  <c r="P198" i="46" s="1"/>
  <c r="P199" i="46" s="1"/>
  <c r="P200" i="46" s="1"/>
  <c r="P201" i="46" s="1"/>
  <c r="P202" i="46" s="1"/>
  <c r="P203" i="46" s="1"/>
  <c r="P204" i="46" s="1"/>
  <c r="P205" i="46" s="1"/>
  <c r="P206" i="46" s="1"/>
  <c r="P207" i="46" s="1"/>
  <c r="P208" i="46" s="1"/>
  <c r="P209" i="46" s="1"/>
  <c r="P210" i="46" s="1"/>
  <c r="P211" i="46" s="1"/>
  <c r="P212" i="46" s="1"/>
  <c r="P213" i="46" s="1"/>
  <c r="P214" i="46" s="1"/>
  <c r="P215" i="46" s="1"/>
  <c r="P216" i="46" s="1"/>
  <c r="P217" i="46" s="1"/>
  <c r="P218" i="46" s="1"/>
  <c r="P219" i="46" s="1"/>
  <c r="P220" i="46" s="1"/>
  <c r="P221" i="46" s="1"/>
  <c r="P222" i="46" s="1"/>
  <c r="P223" i="46" s="1"/>
  <c r="P224" i="46" s="1"/>
  <c r="P225" i="46" s="1"/>
  <c r="P226" i="46" s="1"/>
  <c r="P227" i="46" s="1"/>
  <c r="P228" i="46" s="1"/>
  <c r="P229" i="46" s="1"/>
  <c r="P230" i="46" s="1"/>
  <c r="P231" i="46" s="1"/>
  <c r="P232" i="46" s="1"/>
  <c r="P233" i="46" s="1"/>
  <c r="P234" i="46" s="1"/>
  <c r="P235" i="46" s="1"/>
  <c r="P236" i="46" s="1"/>
  <c r="P237" i="46" s="1"/>
  <c r="P238" i="46" s="1"/>
  <c r="P239" i="46" s="1"/>
  <c r="P240" i="46" s="1"/>
  <c r="P241" i="46" s="1"/>
  <c r="P242" i="46" s="1"/>
  <c r="P243" i="46" s="1"/>
  <c r="P244" i="46" s="1"/>
  <c r="P245" i="46" s="1"/>
  <c r="P246" i="46" s="1"/>
  <c r="P247" i="46" s="1"/>
  <c r="P248" i="46" s="1"/>
  <c r="P249" i="46" s="1"/>
  <c r="P250" i="46" s="1"/>
  <c r="P251" i="46" s="1"/>
  <c r="P252" i="46" s="1"/>
  <c r="P253" i="46" s="1"/>
  <c r="P254" i="46" s="1"/>
  <c r="P255" i="46" s="1"/>
  <c r="P256" i="46" s="1"/>
  <c r="P257" i="46" s="1"/>
  <c r="P258" i="46" s="1"/>
  <c r="P259" i="46" s="1"/>
  <c r="P260" i="46" s="1"/>
  <c r="P261" i="46" s="1"/>
  <c r="P262" i="46" s="1"/>
  <c r="P263" i="46" s="1"/>
  <c r="P264" i="46" s="1"/>
  <c r="P265" i="46" s="1"/>
  <c r="P266" i="46" s="1"/>
  <c r="P267" i="46" s="1"/>
  <c r="P268" i="46" s="1"/>
  <c r="P269" i="46" s="1"/>
  <c r="P270" i="46" s="1"/>
  <c r="P271" i="46" s="1"/>
  <c r="P272" i="46" s="1"/>
  <c r="P273" i="46" s="1"/>
  <c r="P274" i="46" s="1"/>
  <c r="P275" i="46" s="1"/>
  <c r="P276" i="46" s="1"/>
  <c r="P277" i="46" s="1"/>
  <c r="P278" i="46" s="1"/>
  <c r="P279" i="46" s="1"/>
  <c r="P280" i="46" s="1"/>
  <c r="P281" i="46" s="1"/>
  <c r="P282" i="46" s="1"/>
  <c r="P283" i="46" s="1"/>
  <c r="P284" i="46" s="1"/>
  <c r="P285" i="46" s="1"/>
  <c r="P286" i="46" s="1"/>
  <c r="P287" i="46" s="1"/>
  <c r="P288" i="46" s="1"/>
  <c r="P289" i="46" s="1"/>
  <c r="P290" i="46" s="1"/>
  <c r="P291" i="46" s="1"/>
  <c r="P292" i="46" s="1"/>
  <c r="P293" i="46" s="1"/>
  <c r="P294" i="46" s="1"/>
  <c r="P295" i="46" s="1"/>
  <c r="P296" i="46" s="1"/>
  <c r="P297" i="46" s="1"/>
  <c r="P298" i="46" s="1"/>
  <c r="P299" i="46" s="1"/>
  <c r="P300" i="46" s="1"/>
  <c r="P301" i="46" s="1"/>
  <c r="P302" i="46" s="1"/>
  <c r="P303" i="46" s="1"/>
  <c r="P304" i="46" s="1"/>
  <c r="P305" i="46" s="1"/>
  <c r="P306" i="46" s="1"/>
  <c r="P307" i="46" s="1"/>
  <c r="P308" i="46" s="1"/>
  <c r="P309" i="46" s="1"/>
  <c r="P310" i="46" s="1"/>
  <c r="P311" i="46" s="1"/>
  <c r="P312" i="46" s="1"/>
  <c r="P313" i="46" s="1"/>
  <c r="P314" i="46" s="1"/>
  <c r="P315" i="46" s="1"/>
  <c r="P316" i="46" s="1"/>
  <c r="P317" i="46" s="1"/>
  <c r="P318" i="46" s="1"/>
  <c r="P319" i="46" s="1"/>
  <c r="P320" i="46" s="1"/>
  <c r="P321" i="46" s="1"/>
  <c r="P322" i="46" s="1"/>
  <c r="P323" i="46" s="1"/>
  <c r="P324" i="46" s="1"/>
  <c r="P325" i="46" s="1"/>
  <c r="P326" i="46" s="1"/>
  <c r="P327" i="46" s="1"/>
  <c r="P328" i="46" s="1"/>
  <c r="P329" i="46" s="1"/>
  <c r="P330" i="46" s="1"/>
  <c r="P331" i="46" s="1"/>
  <c r="P332" i="46" s="1"/>
  <c r="P333" i="46" s="1"/>
  <c r="P334" i="46" s="1"/>
  <c r="P335" i="46" s="1"/>
  <c r="P336" i="46" s="1"/>
  <c r="P337" i="46" s="1"/>
  <c r="P338" i="46" s="1"/>
  <c r="P339" i="46" s="1"/>
  <c r="P340" i="46" s="1"/>
  <c r="P341" i="46" s="1"/>
  <c r="P342" i="46" s="1"/>
  <c r="P343" i="46" s="1"/>
  <c r="P344" i="46" s="1"/>
  <c r="P345" i="46" s="1"/>
  <c r="P346" i="46" s="1"/>
  <c r="P347" i="46" s="1"/>
  <c r="P348" i="46" s="1"/>
  <c r="P349" i="46" s="1"/>
  <c r="P350" i="46" s="1"/>
  <c r="P351" i="46" s="1"/>
  <c r="P352" i="46" s="1"/>
  <c r="P353" i="46" s="1"/>
  <c r="P354" i="46" s="1"/>
  <c r="P355" i="46" s="1"/>
  <c r="P356" i="46" s="1"/>
  <c r="P357" i="46" s="1"/>
  <c r="P358" i="46" s="1"/>
  <c r="P359" i="46" s="1"/>
  <c r="P360" i="46" s="1"/>
  <c r="P361" i="46" s="1"/>
  <c r="P362" i="46" s="1"/>
  <c r="P363" i="46" s="1"/>
  <c r="P364" i="46" s="1"/>
  <c r="P365" i="46" s="1"/>
  <c r="P366" i="46" s="1"/>
  <c r="P367" i="46" s="1"/>
  <c r="P368" i="46" s="1"/>
  <c r="P369" i="46" s="1"/>
  <c r="P370" i="46" s="1"/>
  <c r="P371" i="46" s="1"/>
  <c r="P372" i="46" s="1"/>
  <c r="P373" i="46" s="1"/>
  <c r="P374" i="46" s="1"/>
  <c r="P375" i="46" s="1"/>
  <c r="P376" i="46" s="1"/>
  <c r="P377" i="46" s="1"/>
  <c r="P378" i="46" s="1"/>
  <c r="P379" i="46" s="1"/>
  <c r="P380" i="46" s="1"/>
  <c r="P381" i="46" s="1"/>
  <c r="P382" i="46" s="1"/>
  <c r="P383" i="46" s="1"/>
  <c r="P384" i="46" s="1"/>
  <c r="P385" i="46" s="1"/>
  <c r="P386" i="46" s="1"/>
  <c r="P387" i="46" s="1"/>
  <c r="P388" i="46" s="1"/>
  <c r="P389" i="46" s="1"/>
  <c r="P390" i="46" s="1"/>
  <c r="P391" i="46" s="1"/>
  <c r="P392" i="46" s="1"/>
  <c r="P393" i="46" s="1"/>
  <c r="P394" i="46" s="1"/>
  <c r="P395" i="46" s="1"/>
  <c r="P396" i="46" s="1"/>
  <c r="P397" i="46" s="1"/>
  <c r="P398" i="46" s="1"/>
  <c r="P399" i="46" s="1"/>
  <c r="P400" i="46" s="1"/>
  <c r="P401" i="46" s="1"/>
  <c r="P402" i="46" s="1"/>
  <c r="P403" i="46" s="1"/>
  <c r="P404" i="46" s="1"/>
  <c r="P405" i="46" s="1"/>
  <c r="P406" i="46" s="1"/>
  <c r="P407" i="46" s="1"/>
  <c r="P408" i="46" s="1"/>
  <c r="P409" i="46" s="1"/>
  <c r="P410" i="46" s="1"/>
  <c r="P411" i="46" s="1"/>
  <c r="P412" i="46" s="1"/>
  <c r="P413" i="46" s="1"/>
  <c r="P414" i="46" s="1"/>
  <c r="P415" i="46" s="1"/>
  <c r="P416" i="46" s="1"/>
  <c r="P417" i="46" s="1"/>
  <c r="P418" i="46" s="1"/>
  <c r="P419" i="46" s="1"/>
  <c r="P420" i="46" s="1"/>
  <c r="P421" i="46" s="1"/>
  <c r="P422" i="46" s="1"/>
  <c r="P62" i="20"/>
  <c r="P63" i="20" s="1"/>
  <c r="P65" i="20" s="1"/>
  <c r="P67" i="20" s="1"/>
  <c r="AH10" i="20"/>
  <c r="Q24" i="51"/>
  <c r="V24" i="51" s="1"/>
  <c r="T22" i="20"/>
  <c r="S33" i="28"/>
  <c r="N34" i="28"/>
  <c r="Y20" i="22"/>
  <c r="P58" i="36"/>
  <c r="P59" i="36" s="1"/>
  <c r="P61" i="36" s="1"/>
  <c r="P63" i="36" s="1"/>
  <c r="AH10" i="36"/>
  <c r="P58" i="48"/>
  <c r="P59" i="48" s="1"/>
  <c r="P61" i="48" s="1"/>
  <c r="P63" i="48" s="1"/>
  <c r="AH10" i="48"/>
  <c r="R14" i="10"/>
  <c r="R17" i="10" s="1"/>
  <c r="P58" i="54"/>
  <c r="P59" i="54" s="1"/>
  <c r="P61" i="54" s="1"/>
  <c r="P63" i="54" s="1"/>
  <c r="AH10" i="54"/>
  <c r="Q20" i="18"/>
  <c r="V20" i="18" s="1"/>
  <c r="P48" i="10"/>
  <c r="P49" i="10" s="1"/>
  <c r="P50" i="10" s="1"/>
  <c r="P51" i="10" s="1"/>
  <c r="P52" i="10" s="1"/>
  <c r="P53" i="10" s="1"/>
  <c r="P54" i="10" s="1"/>
  <c r="P55" i="10" s="1"/>
  <c r="P56" i="10" s="1"/>
  <c r="P57" i="10" s="1"/>
  <c r="P58" i="10" s="1"/>
  <c r="P59" i="10" s="1"/>
  <c r="P60" i="10" s="1"/>
  <c r="P61" i="10" s="1"/>
  <c r="P62" i="10" s="1"/>
  <c r="P63" i="10" s="1"/>
  <c r="P64" i="10" s="1"/>
  <c r="P65" i="10" s="1"/>
  <c r="P66" i="10" s="1"/>
  <c r="P67" i="10" s="1"/>
  <c r="P68" i="10" s="1"/>
  <c r="P69" i="10" s="1"/>
  <c r="P70" i="10" s="1"/>
  <c r="P71" i="10" s="1"/>
  <c r="P72" i="10" s="1"/>
  <c r="P73" i="10" s="1"/>
  <c r="P74" i="10" s="1"/>
  <c r="P75" i="10" s="1"/>
  <c r="P76" i="10" s="1"/>
  <c r="P77" i="10" s="1"/>
  <c r="P78" i="10" s="1"/>
  <c r="P79" i="10" s="1"/>
  <c r="P80" i="10" s="1"/>
  <c r="P81" i="10" s="1"/>
  <c r="P82" i="10" s="1"/>
  <c r="P83" i="10" s="1"/>
  <c r="P84" i="10" s="1"/>
  <c r="P85" i="10" s="1"/>
  <c r="P86" i="10" s="1"/>
  <c r="P87" i="10" s="1"/>
  <c r="P88" i="10" s="1"/>
  <c r="P89" i="10" s="1"/>
  <c r="P90" i="10" s="1"/>
  <c r="P91" i="10" s="1"/>
  <c r="P92" i="10" s="1"/>
  <c r="P93" i="10" s="1"/>
  <c r="P94" i="10" s="1"/>
  <c r="P95" i="10" s="1"/>
  <c r="P96" i="10" s="1"/>
  <c r="P97" i="10" s="1"/>
  <c r="P98" i="10" s="1"/>
  <c r="P99" i="10" s="1"/>
  <c r="P100" i="10" s="1"/>
  <c r="P101" i="10" s="1"/>
  <c r="P102" i="10" s="1"/>
  <c r="P103" i="10" s="1"/>
  <c r="P104" i="10" s="1"/>
  <c r="P105" i="10" s="1"/>
  <c r="P106" i="10" s="1"/>
  <c r="P107" i="10" s="1"/>
  <c r="P108" i="10" s="1"/>
  <c r="P109" i="10" s="1"/>
  <c r="P110" i="10" s="1"/>
  <c r="P111" i="10" s="1"/>
  <c r="P112" i="10" s="1"/>
  <c r="P113" i="10" s="1"/>
  <c r="P114" i="10" s="1"/>
  <c r="P115" i="10" s="1"/>
  <c r="P116" i="10" s="1"/>
  <c r="P117" i="10" s="1"/>
  <c r="P118" i="10" s="1"/>
  <c r="P119" i="10" s="1"/>
  <c r="P120" i="10" s="1"/>
  <c r="P121" i="10" s="1"/>
  <c r="P122" i="10" s="1"/>
  <c r="P123" i="10" s="1"/>
  <c r="P124" i="10" s="1"/>
  <c r="P125" i="10" s="1"/>
  <c r="P126" i="10" s="1"/>
  <c r="P127" i="10" s="1"/>
  <c r="P128" i="10" s="1"/>
  <c r="P129" i="10" s="1"/>
  <c r="P130" i="10" s="1"/>
  <c r="P131" i="10" s="1"/>
  <c r="P132" i="10" s="1"/>
  <c r="P133" i="10" s="1"/>
  <c r="P134" i="10" s="1"/>
  <c r="P135" i="10" s="1"/>
  <c r="P136" i="10" s="1"/>
  <c r="P137" i="10" s="1"/>
  <c r="P138" i="10" s="1"/>
  <c r="P139" i="10" s="1"/>
  <c r="P140" i="10" s="1"/>
  <c r="P141" i="10" s="1"/>
  <c r="P142" i="10" s="1"/>
  <c r="P143" i="10" s="1"/>
  <c r="P144" i="10" s="1"/>
  <c r="P145" i="10" s="1"/>
  <c r="P146" i="10" s="1"/>
  <c r="P147" i="10" s="1"/>
  <c r="P148" i="10" s="1"/>
  <c r="P149" i="10" s="1"/>
  <c r="P150" i="10" s="1"/>
  <c r="P151" i="10" s="1"/>
  <c r="P152" i="10" s="1"/>
  <c r="P153" i="10" s="1"/>
  <c r="P154" i="10" s="1"/>
  <c r="P155" i="10" s="1"/>
  <c r="P156" i="10" s="1"/>
  <c r="P157" i="10" s="1"/>
  <c r="P158" i="10" s="1"/>
  <c r="P159" i="10" s="1"/>
  <c r="P160" i="10" s="1"/>
  <c r="P161" i="10" s="1"/>
  <c r="P162" i="10" s="1"/>
  <c r="P163" i="10" s="1"/>
  <c r="P164" i="10" s="1"/>
  <c r="P165" i="10" s="1"/>
  <c r="P166" i="10" s="1"/>
  <c r="P167" i="10" s="1"/>
  <c r="P168" i="10" s="1"/>
  <c r="P169" i="10" s="1"/>
  <c r="P170" i="10" s="1"/>
  <c r="P171" i="10" s="1"/>
  <c r="P172" i="10" s="1"/>
  <c r="P173" i="10" s="1"/>
  <c r="P174" i="10" s="1"/>
  <c r="P175" i="10" s="1"/>
  <c r="P176" i="10" s="1"/>
  <c r="P177" i="10" s="1"/>
  <c r="P178" i="10" s="1"/>
  <c r="P179" i="10" s="1"/>
  <c r="P180" i="10" s="1"/>
  <c r="P181" i="10" s="1"/>
  <c r="P182" i="10" s="1"/>
  <c r="P183" i="10" s="1"/>
  <c r="P184" i="10" s="1"/>
  <c r="P185" i="10" s="1"/>
  <c r="P186" i="10" s="1"/>
  <c r="P187" i="10" s="1"/>
  <c r="P188" i="10" s="1"/>
  <c r="P189" i="10" s="1"/>
  <c r="P190" i="10" s="1"/>
  <c r="P191" i="10" s="1"/>
  <c r="P192" i="10" s="1"/>
  <c r="P193" i="10" s="1"/>
  <c r="P194" i="10" s="1"/>
  <c r="P195" i="10" s="1"/>
  <c r="P196" i="10" s="1"/>
  <c r="P197" i="10" s="1"/>
  <c r="P198" i="10" s="1"/>
  <c r="P199" i="10" s="1"/>
  <c r="P200" i="10" s="1"/>
  <c r="P201" i="10" s="1"/>
  <c r="R47" i="10"/>
  <c r="O48" i="10" s="1"/>
  <c r="S28" i="9"/>
  <c r="S31" i="52"/>
  <c r="N32" i="52"/>
  <c r="T22" i="11"/>
  <c r="P11" i="9"/>
  <c r="Q14" i="9"/>
  <c r="Y20" i="44"/>
  <c r="R14" i="22"/>
  <c r="P66" i="16"/>
  <c r="P67" i="16" s="1"/>
  <c r="P69" i="16" s="1"/>
  <c r="P71" i="16" s="1"/>
  <c r="AH10" i="16"/>
  <c r="Y20" i="31"/>
  <c r="Y20" i="37"/>
  <c r="Q22" i="15"/>
  <c r="Q23" i="22"/>
  <c r="P54" i="29"/>
  <c r="P55" i="29" s="1"/>
  <c r="P57" i="29" s="1"/>
  <c r="P59" i="29" s="1"/>
  <c r="AH10" i="29"/>
  <c r="T22" i="54"/>
  <c r="N35" i="42"/>
  <c r="S34" i="42"/>
  <c r="Q24" i="37"/>
  <c r="S32" i="50"/>
  <c r="X32" i="50" s="1"/>
  <c r="N33" i="50"/>
  <c r="T22" i="23"/>
  <c r="V20" i="27"/>
  <c r="R17" i="53"/>
  <c r="P14" i="53"/>
  <c r="P54" i="27"/>
  <c r="P55" i="27" s="1"/>
  <c r="P57" i="27" s="1"/>
  <c r="P59" i="27" s="1"/>
  <c r="AH10" i="27"/>
  <c r="P58" i="45"/>
  <c r="P59" i="45" s="1"/>
  <c r="P61" i="45" s="1"/>
  <c r="P63" i="45" s="1"/>
  <c r="AH10" i="45"/>
  <c r="Q24" i="45"/>
  <c r="V24" i="45" s="1"/>
  <c r="P53" i="33"/>
  <c r="P54" i="33" s="1"/>
  <c r="P56" i="33" s="1"/>
  <c r="P58" i="33" s="1"/>
  <c r="AH10" i="33"/>
  <c r="T22" i="36"/>
  <c r="T23" i="36" s="1"/>
  <c r="T24" i="36" s="1"/>
  <c r="T25" i="36" s="1"/>
  <c r="P62" i="23"/>
  <c r="P63" i="23" s="1"/>
  <c r="P65" i="23" s="1"/>
  <c r="P67" i="23" s="1"/>
  <c r="AH10" i="23"/>
  <c r="T26" i="9"/>
  <c r="T27" i="9" s="1"/>
  <c r="T28" i="9" s="1"/>
  <c r="T29" i="9" s="1"/>
  <c r="Q24" i="52"/>
  <c r="V24" i="52" s="1"/>
  <c r="Y24" i="9"/>
  <c r="N32" i="33"/>
  <c r="S31" i="33"/>
  <c r="R14" i="44"/>
  <c r="Q24" i="20"/>
  <c r="V24" i="20" s="1"/>
  <c r="P54" i="30"/>
  <c r="P55" i="30" s="1"/>
  <c r="P57" i="30" s="1"/>
  <c r="P59" i="30" s="1"/>
  <c r="AH10" i="30"/>
  <c r="N32" i="20"/>
  <c r="S31" i="20"/>
  <c r="Q22" i="28"/>
  <c r="R17" i="18"/>
  <c r="T22" i="44"/>
  <c r="T23" i="44" s="1"/>
  <c r="T24" i="44" s="1"/>
  <c r="T25" i="44" s="1"/>
  <c r="P58" i="47"/>
  <c r="P59" i="47" s="1"/>
  <c r="P61" i="47" s="1"/>
  <c r="P63" i="47" s="1"/>
  <c r="AH10" i="47"/>
  <c r="T22" i="37"/>
  <c r="T23" i="37" s="1"/>
  <c r="T24" i="37" s="1"/>
  <c r="T25" i="37" s="1"/>
  <c r="Q24" i="53"/>
  <c r="S33" i="48"/>
  <c r="N34" i="48"/>
  <c r="S32" i="44"/>
  <c r="X32" i="44" s="1"/>
  <c r="N33" i="44"/>
  <c r="P58" i="44"/>
  <c r="P59" i="44" s="1"/>
  <c r="P61" i="44" s="1"/>
  <c r="P63" i="44" s="1"/>
  <c r="AH10" i="44"/>
  <c r="P50" i="24"/>
  <c r="P51" i="24" s="1"/>
  <c r="P53" i="24" s="1"/>
  <c r="P55" i="24" s="1"/>
  <c r="AH10" i="24"/>
  <c r="Q23" i="34"/>
  <c r="P58" i="41"/>
  <c r="P59" i="41" s="1"/>
  <c r="P61" i="41" s="1"/>
  <c r="P63" i="41" s="1"/>
  <c r="AH10" i="41"/>
  <c r="R14" i="20"/>
  <c r="Q23" i="40"/>
  <c r="R14" i="24"/>
  <c r="T22" i="25"/>
  <c r="N32" i="22"/>
  <c r="S31" i="22"/>
  <c r="R14" i="36"/>
  <c r="N35" i="29"/>
  <c r="S34" i="29"/>
  <c r="P58" i="38"/>
  <c r="P59" i="38" s="1"/>
  <c r="P61" i="38" s="1"/>
  <c r="P63" i="38" s="1"/>
  <c r="AH10" i="38"/>
  <c r="T22" i="34"/>
  <c r="T22" i="39"/>
  <c r="S32" i="31"/>
  <c r="X32" i="31" s="1"/>
  <c r="N33" i="31"/>
  <c r="R14" i="19"/>
  <c r="R59" i="43"/>
  <c r="O60" i="43" s="1"/>
  <c r="P60" i="43"/>
  <c r="P61" i="43" s="1"/>
  <c r="P62" i="43" s="1"/>
  <c r="P63" i="43" s="1"/>
  <c r="P64" i="43" s="1"/>
  <c r="P65" i="43" s="1"/>
  <c r="P66" i="43" s="1"/>
  <c r="P67" i="43" s="1"/>
  <c r="P68" i="43" s="1"/>
  <c r="P69" i="43" s="1"/>
  <c r="P70" i="43" s="1"/>
  <c r="P71" i="43" s="1"/>
  <c r="P72" i="43" s="1"/>
  <c r="P73" i="43" s="1"/>
  <c r="P74" i="43" s="1"/>
  <c r="P75" i="43" s="1"/>
  <c r="P76" i="43" s="1"/>
  <c r="P54" i="9"/>
  <c r="P55" i="9" s="1"/>
  <c r="P57" i="9" s="1"/>
  <c r="P59" i="9" s="1"/>
  <c r="AH10" i="9"/>
  <c r="P42" i="18"/>
  <c r="P43" i="18" s="1"/>
  <c r="P45" i="18" s="1"/>
  <c r="P47" i="18" s="1"/>
  <c r="AH10" i="18"/>
  <c r="Q22" i="33"/>
  <c r="N34" i="9"/>
  <c r="R14" i="27"/>
  <c r="Q24" i="47"/>
  <c r="R18" i="11"/>
  <c r="R19" i="11" s="1"/>
  <c r="R20" i="11" s="1"/>
  <c r="R21" i="11" s="1"/>
  <c r="R14" i="37"/>
  <c r="T22" i="12"/>
  <c r="N32" i="13"/>
  <c r="S31" i="13"/>
  <c r="Q32" i="18"/>
  <c r="S32" i="18"/>
  <c r="X32" i="18" s="1"/>
  <c r="N33" i="18"/>
  <c r="R32" i="18"/>
  <c r="W32" i="18" s="1"/>
  <c r="T32" i="18"/>
  <c r="Y32" i="18" s="1"/>
  <c r="T26" i="46"/>
  <c r="T27" i="46" s="1"/>
  <c r="T28" i="46" s="1"/>
  <c r="T29" i="46" s="1"/>
  <c r="Q24" i="36"/>
  <c r="S32" i="47"/>
  <c r="X32" i="47" s="1"/>
  <c r="N33" i="47"/>
  <c r="Y20" i="29"/>
  <c r="T22" i="49"/>
  <c r="Y20" i="17"/>
  <c r="T22" i="19"/>
  <c r="R22" i="9"/>
  <c r="T22" i="14"/>
  <c r="T22" i="10"/>
  <c r="Q24" i="21"/>
  <c r="R14" i="52"/>
  <c r="T22" i="51"/>
  <c r="T23" i="51" s="1"/>
  <c r="T24" i="51" s="1"/>
  <c r="T25" i="51" s="1"/>
  <c r="P54" i="12"/>
  <c r="P55" i="12" s="1"/>
  <c r="P57" i="12" s="1"/>
  <c r="P59" i="12" s="1"/>
  <c r="AH10" i="12"/>
  <c r="Q24" i="42"/>
  <c r="T22" i="53"/>
  <c r="Q21" i="27"/>
  <c r="T22" i="42"/>
  <c r="T23" i="42" s="1"/>
  <c r="T24" i="42" s="1"/>
  <c r="T25" i="42" s="1"/>
  <c r="P58" i="50"/>
  <c r="P59" i="50" s="1"/>
  <c r="P61" i="50" s="1"/>
  <c r="P63" i="50" s="1"/>
  <c r="AH10" i="50"/>
  <c r="Q21" i="35"/>
  <c r="R63" i="40"/>
  <c r="O64" i="40" s="1"/>
  <c r="P64" i="40"/>
  <c r="P65" i="40" s="1"/>
  <c r="P66" i="40" s="1"/>
  <c r="P67" i="40" s="1"/>
  <c r="P68" i="40" s="1"/>
  <c r="P69" i="40" s="1"/>
  <c r="P70" i="40" s="1"/>
  <c r="P71" i="40" s="1"/>
  <c r="P72" i="40" s="1"/>
  <c r="P73" i="40" s="1"/>
  <c r="P74" i="40" s="1"/>
  <c r="P75" i="40" s="1"/>
  <c r="P76" i="40" s="1"/>
  <c r="P77" i="40" s="1"/>
  <c r="P78" i="40" s="1"/>
  <c r="P79" i="40" s="1"/>
  <c r="P80" i="40" s="1"/>
  <c r="P81" i="40" s="1"/>
  <c r="P82" i="40" s="1"/>
  <c r="P83" i="40" s="1"/>
  <c r="P84" i="40" s="1"/>
  <c r="P85" i="40" s="1"/>
  <c r="P86" i="40" s="1"/>
  <c r="P87" i="40" s="1"/>
  <c r="P88" i="40" s="1"/>
  <c r="P89" i="40" s="1"/>
  <c r="P90" i="40" s="1"/>
  <c r="P91" i="40" s="1"/>
  <c r="P92" i="40" s="1"/>
  <c r="P93" i="40" s="1"/>
  <c r="P94" i="40" s="1"/>
  <c r="P95" i="40" s="1"/>
  <c r="P96" i="40" s="1"/>
  <c r="P97" i="40" s="1"/>
  <c r="P98" i="40" s="1"/>
  <c r="P99" i="40" s="1"/>
  <c r="P100" i="40" s="1"/>
  <c r="P101" i="40" s="1"/>
  <c r="P102" i="40" s="1"/>
  <c r="P103" i="40" s="1"/>
  <c r="P104" i="40" s="1"/>
  <c r="P105" i="40" s="1"/>
  <c r="P106" i="40" s="1"/>
  <c r="P107" i="40" s="1"/>
  <c r="P108" i="40" s="1"/>
  <c r="P109" i="40" s="1"/>
  <c r="P110" i="40" s="1"/>
  <c r="P111" i="40" s="1"/>
  <c r="P112" i="40" s="1"/>
  <c r="P113" i="40" s="1"/>
  <c r="P114" i="40" s="1"/>
  <c r="P115" i="40" s="1"/>
  <c r="P116" i="40" s="1"/>
  <c r="P117" i="40" s="1"/>
  <c r="P118" i="40" s="1"/>
  <c r="P119" i="40" s="1"/>
  <c r="P120" i="40" s="1"/>
  <c r="P121" i="40" s="1"/>
  <c r="P122" i="40" s="1"/>
  <c r="P123" i="40" s="1"/>
  <c r="P124" i="40" s="1"/>
  <c r="P125" i="40" s="1"/>
  <c r="P126" i="40" s="1"/>
  <c r="P127" i="40" s="1"/>
  <c r="P128" i="40" s="1"/>
  <c r="P129" i="40" s="1"/>
  <c r="P130" i="40" s="1"/>
  <c r="P131" i="40" s="1"/>
  <c r="P132" i="40" s="1"/>
  <c r="P133" i="40" s="1"/>
  <c r="P134" i="40" s="1"/>
  <c r="P135" i="40" s="1"/>
  <c r="P136" i="40" s="1"/>
  <c r="P137" i="40" s="1"/>
  <c r="P138" i="40" s="1"/>
  <c r="P139" i="40" s="1"/>
  <c r="P140" i="40" s="1"/>
  <c r="P141" i="40" s="1"/>
  <c r="P142" i="40" s="1"/>
  <c r="P143" i="40" s="1"/>
  <c r="P144" i="40" s="1"/>
  <c r="P145" i="40" s="1"/>
  <c r="P146" i="40" s="1"/>
  <c r="P147" i="40" s="1"/>
  <c r="P148" i="40" s="1"/>
  <c r="P149" i="40" s="1"/>
  <c r="P150" i="40" s="1"/>
  <c r="P151" i="40" s="1"/>
  <c r="P152" i="40" s="1"/>
  <c r="P153" i="40" s="1"/>
  <c r="P154" i="40" s="1"/>
  <c r="P155" i="40" s="1"/>
  <c r="P156" i="40" s="1"/>
  <c r="P157" i="40" s="1"/>
  <c r="P158" i="40" s="1"/>
  <c r="P159" i="40" s="1"/>
  <c r="P160" i="40" s="1"/>
  <c r="P161" i="40" s="1"/>
  <c r="P162" i="40" s="1"/>
  <c r="P163" i="40" s="1"/>
  <c r="P164" i="40" s="1"/>
  <c r="P165" i="40" s="1"/>
  <c r="P166" i="40" s="1"/>
  <c r="P167" i="40" s="1"/>
  <c r="P168" i="40" s="1"/>
  <c r="P169" i="40" s="1"/>
  <c r="P170" i="40" s="1"/>
  <c r="P171" i="40" s="1"/>
  <c r="P172" i="40" s="1"/>
  <c r="P173" i="40" s="1"/>
  <c r="P174" i="40" s="1"/>
  <c r="P175" i="40" s="1"/>
  <c r="P176" i="40" s="1"/>
  <c r="P177" i="40" s="1"/>
  <c r="P178" i="40" s="1"/>
  <c r="P179" i="40" s="1"/>
  <c r="P180" i="40" s="1"/>
  <c r="P181" i="40" s="1"/>
  <c r="P182" i="40" s="1"/>
  <c r="P183" i="40" s="1"/>
  <c r="P184" i="40" s="1"/>
  <c r="P185" i="40" s="1"/>
  <c r="P186" i="40" s="1"/>
  <c r="P187" i="40" s="1"/>
  <c r="P188" i="40" s="1"/>
  <c r="P189" i="40" s="1"/>
  <c r="P190" i="40" s="1"/>
  <c r="P191" i="40" s="1"/>
  <c r="P192" i="40" s="1"/>
  <c r="P193" i="40" s="1"/>
  <c r="P194" i="40" s="1"/>
  <c r="P195" i="40" s="1"/>
  <c r="P196" i="40" s="1"/>
  <c r="P197" i="40" s="1"/>
  <c r="P198" i="40" s="1"/>
  <c r="P199" i="40" s="1"/>
  <c r="P200" i="40" s="1"/>
  <c r="P201" i="40" s="1"/>
  <c r="P202" i="40" s="1"/>
  <c r="P203" i="40" s="1"/>
  <c r="P204" i="40" s="1"/>
  <c r="P205" i="40" s="1"/>
  <c r="P206" i="40" s="1"/>
  <c r="P207" i="40" s="1"/>
  <c r="P208" i="40" s="1"/>
  <c r="P209" i="40" s="1"/>
  <c r="P210" i="40" s="1"/>
  <c r="P211" i="40" s="1"/>
  <c r="P212" i="40" s="1"/>
  <c r="P213" i="40" s="1"/>
  <c r="P214" i="40" s="1"/>
  <c r="P215" i="40" s="1"/>
  <c r="P216" i="40" s="1"/>
  <c r="P217" i="40" s="1"/>
  <c r="P218" i="40" s="1"/>
  <c r="P219" i="40" s="1"/>
  <c r="P220" i="40" s="1"/>
  <c r="P221" i="40" s="1"/>
  <c r="P222" i="40" s="1"/>
  <c r="P223" i="40" s="1"/>
  <c r="P224" i="40" s="1"/>
  <c r="P225" i="40" s="1"/>
  <c r="P226" i="40" s="1"/>
  <c r="P227" i="40" s="1"/>
  <c r="P228" i="40" s="1"/>
  <c r="P229" i="40" s="1"/>
  <c r="P230" i="40" s="1"/>
  <c r="P231" i="40" s="1"/>
  <c r="P232" i="40" s="1"/>
  <c r="P233" i="40" s="1"/>
  <c r="P234" i="40" s="1"/>
  <c r="P235" i="40" s="1"/>
  <c r="P236" i="40" s="1"/>
  <c r="P237" i="40" s="1"/>
  <c r="P238" i="40" s="1"/>
  <c r="P239" i="40" s="1"/>
  <c r="P240" i="40" s="1"/>
  <c r="P241" i="40" s="1"/>
  <c r="P242" i="40" s="1"/>
  <c r="P243" i="40" s="1"/>
  <c r="P244" i="40" s="1"/>
  <c r="P245" i="40" s="1"/>
  <c r="P246" i="40" s="1"/>
  <c r="P247" i="40" s="1"/>
  <c r="P248" i="40" s="1"/>
  <c r="P249" i="40" s="1"/>
  <c r="P250" i="40" s="1"/>
  <c r="P251" i="40" s="1"/>
  <c r="P252" i="40" s="1"/>
  <c r="P253" i="40" s="1"/>
  <c r="P254" i="40" s="1"/>
  <c r="P255" i="40" s="1"/>
  <c r="P256" i="40" s="1"/>
  <c r="P257" i="40" s="1"/>
  <c r="P258" i="40" s="1"/>
  <c r="P259" i="40" s="1"/>
  <c r="P260" i="40" s="1"/>
  <c r="P261" i="40" s="1"/>
  <c r="P262" i="40" s="1"/>
  <c r="P263" i="40" s="1"/>
  <c r="P264" i="40" s="1"/>
  <c r="P265" i="40" s="1"/>
  <c r="P266" i="40" s="1"/>
  <c r="P267" i="40" s="1"/>
  <c r="P268" i="40" s="1"/>
  <c r="P269" i="40" s="1"/>
  <c r="P270" i="40" s="1"/>
  <c r="P271" i="40" s="1"/>
  <c r="P272" i="40" s="1"/>
  <c r="P273" i="40" s="1"/>
  <c r="P274" i="40" s="1"/>
  <c r="P275" i="40" s="1"/>
  <c r="P276" i="40" s="1"/>
  <c r="P277" i="40" s="1"/>
  <c r="P278" i="40" s="1"/>
  <c r="P279" i="40" s="1"/>
  <c r="P280" i="40" s="1"/>
  <c r="P281" i="40" s="1"/>
  <c r="P282" i="40" s="1"/>
  <c r="P283" i="40" s="1"/>
  <c r="P284" i="40" s="1"/>
  <c r="P285" i="40" s="1"/>
  <c r="P286" i="40" s="1"/>
  <c r="P287" i="40" s="1"/>
  <c r="P288" i="40" s="1"/>
  <c r="P289" i="40" s="1"/>
  <c r="P290" i="40" s="1"/>
  <c r="P291" i="40" s="1"/>
  <c r="P292" i="40" s="1"/>
  <c r="P293" i="40" s="1"/>
  <c r="P294" i="40" s="1"/>
  <c r="P295" i="40" s="1"/>
  <c r="P296" i="40" s="1"/>
  <c r="P297" i="40" s="1"/>
  <c r="P298" i="40" s="1"/>
  <c r="P299" i="40" s="1"/>
  <c r="P300" i="40" s="1"/>
  <c r="P301" i="40" s="1"/>
  <c r="P302" i="40" s="1"/>
  <c r="P303" i="40" s="1"/>
  <c r="P304" i="40" s="1"/>
  <c r="P305" i="40" s="1"/>
  <c r="P306" i="40" s="1"/>
  <c r="P307" i="40" s="1"/>
  <c r="P308" i="40" s="1"/>
  <c r="P309" i="40" s="1"/>
  <c r="P310" i="40" s="1"/>
  <c r="P311" i="40" s="1"/>
  <c r="P312" i="40" s="1"/>
  <c r="P313" i="40" s="1"/>
  <c r="P314" i="40" s="1"/>
  <c r="P315" i="40" s="1"/>
  <c r="P316" i="40" s="1"/>
  <c r="P317" i="40" s="1"/>
  <c r="P318" i="40" s="1"/>
  <c r="P319" i="40" s="1"/>
  <c r="P320" i="40" s="1"/>
  <c r="P321" i="40" s="1"/>
  <c r="P322" i="40" s="1"/>
  <c r="P323" i="40" s="1"/>
  <c r="P324" i="40" s="1"/>
  <c r="P325" i="40" s="1"/>
  <c r="P326" i="40" s="1"/>
  <c r="P327" i="40" s="1"/>
  <c r="P328" i="40" s="1"/>
  <c r="P329" i="40" s="1"/>
  <c r="P330" i="40" s="1"/>
  <c r="P331" i="40" s="1"/>
  <c r="P332" i="40" s="1"/>
  <c r="P333" i="40" s="1"/>
  <c r="P334" i="40" s="1"/>
  <c r="P335" i="40" s="1"/>
  <c r="P336" i="40" s="1"/>
  <c r="P337" i="40" s="1"/>
  <c r="P338" i="40" s="1"/>
  <c r="P339" i="40" s="1"/>
  <c r="P340" i="40" s="1"/>
  <c r="P341" i="40" s="1"/>
  <c r="P342" i="40" s="1"/>
  <c r="P343" i="40" s="1"/>
  <c r="P344" i="40" s="1"/>
  <c r="P345" i="40" s="1"/>
  <c r="P346" i="40" s="1"/>
  <c r="P347" i="40" s="1"/>
  <c r="P348" i="40" s="1"/>
  <c r="P349" i="40" s="1"/>
  <c r="P350" i="40" s="1"/>
  <c r="P351" i="40" s="1"/>
  <c r="P352" i="40" s="1"/>
  <c r="P353" i="40" s="1"/>
  <c r="P354" i="40" s="1"/>
  <c r="P355" i="40" s="1"/>
  <c r="P356" i="40" s="1"/>
  <c r="P357" i="40" s="1"/>
  <c r="P358" i="40" s="1"/>
  <c r="P359" i="40" s="1"/>
  <c r="P360" i="40" s="1"/>
  <c r="P361" i="40" s="1"/>
  <c r="P362" i="40" s="1"/>
  <c r="P363" i="40" s="1"/>
  <c r="P364" i="40" s="1"/>
  <c r="P365" i="40" s="1"/>
  <c r="P366" i="40" s="1"/>
  <c r="P367" i="40" s="1"/>
  <c r="P368" i="40" s="1"/>
  <c r="P369" i="40" s="1"/>
  <c r="P370" i="40" s="1"/>
  <c r="P371" i="40" s="1"/>
  <c r="P372" i="40" s="1"/>
  <c r="P373" i="40" s="1"/>
  <c r="P374" i="40" s="1"/>
  <c r="P375" i="40" s="1"/>
  <c r="P376" i="40" s="1"/>
  <c r="P377" i="40" s="1"/>
  <c r="P378" i="40" s="1"/>
  <c r="P379" i="40" s="1"/>
  <c r="P380" i="40" s="1"/>
  <c r="P381" i="40" s="1"/>
  <c r="P382" i="40" s="1"/>
  <c r="P383" i="40" s="1"/>
  <c r="P384" i="40" s="1"/>
  <c r="P385" i="40" s="1"/>
  <c r="P386" i="40" s="1"/>
  <c r="P387" i="40" s="1"/>
  <c r="P388" i="40" s="1"/>
  <c r="P389" i="40" s="1"/>
  <c r="P390" i="40" s="1"/>
  <c r="P391" i="40" s="1"/>
  <c r="P392" i="40" s="1"/>
  <c r="P393" i="40" s="1"/>
  <c r="P394" i="40" s="1"/>
  <c r="P395" i="40" s="1"/>
  <c r="P396" i="40" s="1"/>
  <c r="P397" i="40" s="1"/>
  <c r="P398" i="40" s="1"/>
  <c r="P399" i="40" s="1"/>
  <c r="P400" i="40" s="1"/>
  <c r="P401" i="40" s="1"/>
  <c r="P402" i="40" s="1"/>
  <c r="P403" i="40" s="1"/>
  <c r="P404" i="40" s="1"/>
  <c r="P405" i="40" s="1"/>
  <c r="P406" i="40" s="1"/>
  <c r="P407" i="40" s="1"/>
  <c r="P408" i="40" s="1"/>
  <c r="P409" i="40" s="1"/>
  <c r="P410" i="40" s="1"/>
  <c r="P411" i="40" s="1"/>
  <c r="P412" i="40" s="1"/>
  <c r="P413" i="40" s="1"/>
  <c r="P414" i="40" s="1"/>
  <c r="P415" i="40" s="1"/>
  <c r="P416" i="40" s="1"/>
  <c r="P417" i="40" s="1"/>
  <c r="P418" i="40" s="1"/>
  <c r="P419" i="40" s="1"/>
  <c r="P420" i="40" s="1"/>
  <c r="P421" i="40" s="1"/>
  <c r="P422" i="40" s="1"/>
  <c r="P423" i="40" s="1"/>
  <c r="P424" i="40" s="1"/>
  <c r="P425" i="40" s="1"/>
  <c r="P426" i="40" s="1"/>
  <c r="P427" i="40" s="1"/>
  <c r="P428" i="40" s="1"/>
  <c r="P429" i="40" s="1"/>
  <c r="P430" i="40" s="1"/>
  <c r="P431" i="40" s="1"/>
  <c r="P432" i="40" s="1"/>
  <c r="P433" i="40" s="1"/>
  <c r="P434" i="40" s="1"/>
  <c r="P435" i="40" s="1"/>
  <c r="P436" i="40" s="1"/>
  <c r="P437" i="40" s="1"/>
  <c r="P438" i="40" s="1"/>
  <c r="P439" i="40" s="1"/>
  <c r="P440" i="40" s="1"/>
  <c r="P441" i="40" s="1"/>
  <c r="P442" i="40" s="1"/>
  <c r="P443" i="40" s="1"/>
  <c r="P444" i="40" s="1"/>
  <c r="P445" i="40" s="1"/>
  <c r="P446" i="40" s="1"/>
  <c r="P447" i="40" s="1"/>
  <c r="P448" i="40" s="1"/>
  <c r="P449" i="40" s="1"/>
  <c r="P450" i="40" s="1"/>
  <c r="P451" i="40" s="1"/>
  <c r="P452" i="40" s="1"/>
  <c r="P453" i="40" s="1"/>
  <c r="P454" i="40" s="1"/>
  <c r="P455" i="40" s="1"/>
  <c r="P456" i="40" s="1"/>
  <c r="P457" i="40" s="1"/>
  <c r="P458" i="40" s="1"/>
  <c r="P459" i="40" s="1"/>
  <c r="P460" i="40" s="1"/>
  <c r="P461" i="40" s="1"/>
  <c r="P462" i="40" s="1"/>
  <c r="P463" i="40" s="1"/>
  <c r="P464" i="40" s="1"/>
  <c r="P465" i="40" s="1"/>
  <c r="P466" i="40" s="1"/>
  <c r="P467" i="40" s="1"/>
  <c r="P468" i="40" s="1"/>
  <c r="P469" i="40" s="1"/>
  <c r="P470" i="40" s="1"/>
  <c r="S32" i="26"/>
  <c r="X32" i="26" s="1"/>
  <c r="N33" i="26"/>
  <c r="Q22" i="39"/>
  <c r="P54" i="34"/>
  <c r="P55" i="34" s="1"/>
  <c r="P57" i="34" s="1"/>
  <c r="P59" i="34" s="1"/>
  <c r="AH10" i="34"/>
  <c r="Q24" i="46"/>
  <c r="V24" i="46" s="1"/>
  <c r="S32" i="19"/>
  <c r="X32" i="19" s="1"/>
  <c r="N33" i="19"/>
  <c r="N34" i="46"/>
  <c r="S33" i="46"/>
  <c r="T22" i="45"/>
  <c r="S32" i="35"/>
  <c r="X32" i="35" s="1"/>
  <c r="N33" i="35"/>
  <c r="N33" i="12"/>
  <c r="S32" i="12"/>
  <c r="X32" i="12" s="1"/>
  <c r="P54" i="35"/>
  <c r="P55" i="35" s="1"/>
  <c r="P57" i="35" s="1"/>
  <c r="P59" i="35" s="1"/>
  <c r="AH10" i="35"/>
  <c r="P54" i="31"/>
  <c r="P55" i="31" s="1"/>
  <c r="P57" i="31" s="1"/>
  <c r="P59" i="31" s="1"/>
  <c r="AH10" i="31"/>
  <c r="R14" i="49"/>
  <c r="N32" i="38"/>
  <c r="S31" i="38"/>
  <c r="P54" i="28"/>
  <c r="P55" i="28" s="1"/>
  <c r="P57" i="28" s="1"/>
  <c r="P59" i="28" s="1"/>
  <c r="AH10" i="28"/>
  <c r="T22" i="13"/>
  <c r="T22" i="52"/>
  <c r="T22" i="50"/>
  <c r="T22" i="27"/>
  <c r="T23" i="43"/>
  <c r="T24" i="43" s="1"/>
  <c r="T25" i="43" s="1"/>
  <c r="T22" i="35"/>
  <c r="T23" i="35" s="1"/>
  <c r="T24" i="35" s="1"/>
  <c r="T25" i="35" s="1"/>
  <c r="S32" i="27"/>
  <c r="X32" i="27" s="1"/>
  <c r="N33" i="27"/>
  <c r="Q22" i="14"/>
  <c r="T22" i="33"/>
  <c r="R17" i="28"/>
  <c r="P14" i="28"/>
  <c r="S31" i="55"/>
  <c r="N32" i="55"/>
  <c r="S32" i="21"/>
  <c r="X32" i="21" s="1"/>
  <c r="N33" i="21"/>
  <c r="Q24" i="38"/>
  <c r="T22" i="48"/>
  <c r="Y20" i="53"/>
  <c r="P58" i="52"/>
  <c r="P59" i="52" s="1"/>
  <c r="P61" i="52" s="1"/>
  <c r="P63" i="52" s="1"/>
  <c r="AH10" i="52"/>
  <c r="Q23" i="12"/>
  <c r="S32" i="37"/>
  <c r="X32" i="37" s="1"/>
  <c r="N33" i="37"/>
  <c r="T22" i="24"/>
  <c r="S32" i="16"/>
  <c r="X32" i="16" s="1"/>
  <c r="N33" i="16"/>
  <c r="Q23" i="16"/>
  <c r="S31" i="53"/>
  <c r="N32" i="53"/>
  <c r="Q22" i="29"/>
  <c r="R17" i="40"/>
  <c r="P14" i="40"/>
  <c r="N33" i="11"/>
  <c r="S32" i="11"/>
  <c r="X32" i="11" s="1"/>
  <c r="R14" i="38"/>
  <c r="R14" i="21"/>
  <c r="T22" i="55"/>
  <c r="S31" i="41"/>
  <c r="N32" i="41"/>
  <c r="P58" i="49"/>
  <c r="P59" i="49" s="1"/>
  <c r="P61" i="49" s="1"/>
  <c r="P63" i="49" s="1"/>
  <c r="AH10" i="49"/>
  <c r="P14" i="11"/>
  <c r="Q17" i="11"/>
  <c r="P14" i="45"/>
  <c r="R14" i="50"/>
  <c r="R14" i="31"/>
  <c r="R14" i="41"/>
  <c r="Q25" i="49"/>
  <c r="T22" i="26"/>
  <c r="P14" i="29" l="1"/>
  <c r="P264" i="10"/>
  <c r="E20" i="2"/>
  <c r="E48" i="2"/>
  <c r="E9" i="2"/>
  <c r="E54" i="2"/>
  <c r="E39" i="2"/>
  <c r="E63" i="2"/>
  <c r="E62" i="2"/>
  <c r="E40" i="2"/>
  <c r="E21" i="2"/>
  <c r="E42" i="2"/>
  <c r="E29" i="2"/>
  <c r="E61" i="2"/>
  <c r="E32" i="2"/>
  <c r="E45" i="2"/>
  <c r="E60" i="2"/>
  <c r="E65" i="2"/>
  <c r="E43" i="2"/>
  <c r="R17" i="55"/>
  <c r="R18" i="55" s="1"/>
  <c r="E53" i="2"/>
  <c r="E14" i="2"/>
  <c r="E26" i="2"/>
  <c r="E47" i="2"/>
  <c r="E36" i="2"/>
  <c r="E51" i="2"/>
  <c r="E16" i="2"/>
  <c r="E66" i="2"/>
  <c r="E44" i="2"/>
  <c r="E17" i="2"/>
  <c r="E49" i="2"/>
  <c r="E41" i="2"/>
  <c r="B39" i="2"/>
  <c r="E38" i="2"/>
  <c r="E67" i="2"/>
  <c r="E46" i="2"/>
  <c r="E15" i="2"/>
  <c r="E11" i="2"/>
  <c r="E59" i="2"/>
  <c r="E56" i="2"/>
  <c r="E50" i="2"/>
  <c r="B14" i="2"/>
  <c r="E37" i="2"/>
  <c r="E64" i="2"/>
  <c r="E57" i="2"/>
  <c r="C8" i="2"/>
  <c r="R17" i="34"/>
  <c r="R18" i="34" s="1"/>
  <c r="B21" i="2"/>
  <c r="E31" i="2"/>
  <c r="E30" i="2"/>
  <c r="E10" i="2"/>
  <c r="P14" i="39"/>
  <c r="P14" i="30"/>
  <c r="P14" i="16"/>
  <c r="P14" i="51"/>
  <c r="E27" i="2"/>
  <c r="P14" i="12"/>
  <c r="P14" i="14"/>
  <c r="P14" i="42"/>
  <c r="P14" i="26"/>
  <c r="Y24" i="36"/>
  <c r="P14" i="25"/>
  <c r="P14" i="32"/>
  <c r="Y24" i="38"/>
  <c r="Y24" i="51"/>
  <c r="Y24" i="44"/>
  <c r="E33" i="2"/>
  <c r="Y24" i="31"/>
  <c r="P424" i="46"/>
  <c r="P32" i="14"/>
  <c r="Z32" i="14" s="1"/>
  <c r="Y24" i="29"/>
  <c r="P14" i="54"/>
  <c r="Y24" i="35"/>
  <c r="P472" i="40"/>
  <c r="Y24" i="41"/>
  <c r="Y24" i="17"/>
  <c r="Y24" i="21"/>
  <c r="T23" i="48"/>
  <c r="T24" i="48" s="1"/>
  <c r="T25" i="48" s="1"/>
  <c r="T23" i="27"/>
  <c r="T24" i="27" s="1"/>
  <c r="T25" i="27" s="1"/>
  <c r="S33" i="35"/>
  <c r="N34" i="35"/>
  <c r="Q23" i="39"/>
  <c r="R22" i="11"/>
  <c r="R23" i="11" s="1"/>
  <c r="R24" i="11" s="1"/>
  <c r="R25" i="11" s="1"/>
  <c r="S33" i="10"/>
  <c r="N34" i="10"/>
  <c r="T26" i="18"/>
  <c r="T27" i="18" s="1"/>
  <c r="R17" i="15"/>
  <c r="P14" i="15"/>
  <c r="R17" i="47"/>
  <c r="P14" i="47"/>
  <c r="R17" i="50"/>
  <c r="P14" i="50"/>
  <c r="N34" i="11"/>
  <c r="S33" i="11"/>
  <c r="Q23" i="29"/>
  <c r="T23" i="24"/>
  <c r="Q24" i="12"/>
  <c r="V24" i="12" s="1"/>
  <c r="S32" i="55"/>
  <c r="X32" i="55" s="1"/>
  <c r="N33" i="55"/>
  <c r="T23" i="33"/>
  <c r="R59" i="35"/>
  <c r="O60" i="35" s="1"/>
  <c r="P60" i="35"/>
  <c r="P61" i="35" s="1"/>
  <c r="P62" i="35" s="1"/>
  <c r="P63" i="35" s="1"/>
  <c r="P64" i="35" s="1"/>
  <c r="P65" i="35" s="1"/>
  <c r="P66" i="35" s="1"/>
  <c r="P67" i="35" s="1"/>
  <c r="P68" i="35" s="1"/>
  <c r="P69" i="35" s="1"/>
  <c r="P70" i="35" s="1"/>
  <c r="P71" i="35" s="1"/>
  <c r="P72" i="35" s="1"/>
  <c r="P73" i="35" s="1"/>
  <c r="P74" i="35" s="1"/>
  <c r="P75" i="35" s="1"/>
  <c r="P76" i="35" s="1"/>
  <c r="P77" i="35" s="1"/>
  <c r="P78" i="35" s="1"/>
  <c r="P79" i="35" s="1"/>
  <c r="S33" i="47"/>
  <c r="N34" i="47"/>
  <c r="Y28" i="46"/>
  <c r="P432" i="43"/>
  <c r="R63" i="38"/>
  <c r="O64" i="38" s="1"/>
  <c r="P64" i="38"/>
  <c r="P65" i="38" s="1"/>
  <c r="P66" i="38" s="1"/>
  <c r="P67" i="38" s="1"/>
  <c r="P68" i="38" s="1"/>
  <c r="P69" i="38" s="1"/>
  <c r="P70" i="38" s="1"/>
  <c r="P71" i="38" s="1"/>
  <c r="P72" i="38" s="1"/>
  <c r="P73" i="38" s="1"/>
  <c r="P74" i="38" s="1"/>
  <c r="P75" i="38" s="1"/>
  <c r="P76" i="38" s="1"/>
  <c r="P77" i="38" s="1"/>
  <c r="P78" i="38" s="1"/>
  <c r="P79" i="38" s="1"/>
  <c r="P80" i="38" s="1"/>
  <c r="P81" i="38" s="1"/>
  <c r="P82" i="38" s="1"/>
  <c r="P83" i="38" s="1"/>
  <c r="P84" i="38" s="1"/>
  <c r="P85" i="38" s="1"/>
  <c r="P86" i="38" s="1"/>
  <c r="P87" i="38" s="1"/>
  <c r="P88" i="38" s="1"/>
  <c r="P89" i="38" s="1"/>
  <c r="P90" i="38" s="1"/>
  <c r="P91" i="38" s="1"/>
  <c r="P92" i="38" s="1"/>
  <c r="P93" i="38" s="1"/>
  <c r="P94" i="38" s="1"/>
  <c r="P95" i="38" s="1"/>
  <c r="P96" i="38" s="1"/>
  <c r="P97" i="38" s="1"/>
  <c r="P98" i="38" s="1"/>
  <c r="P99" i="38" s="1"/>
  <c r="P100" i="38" s="1"/>
  <c r="P101" i="38" s="1"/>
  <c r="P102" i="38" s="1"/>
  <c r="P103" i="38" s="1"/>
  <c r="P104" i="38" s="1"/>
  <c r="P105" i="38" s="1"/>
  <c r="P106" i="38" s="1"/>
  <c r="P107" i="38" s="1"/>
  <c r="P108" i="38" s="1"/>
  <c r="P109" i="38" s="1"/>
  <c r="P110" i="38" s="1"/>
  <c r="P111" i="38" s="1"/>
  <c r="P112" i="38" s="1"/>
  <c r="P113" i="38" s="1"/>
  <c r="P114" i="38" s="1"/>
  <c r="P115" i="38" s="1"/>
  <c r="P116" i="38" s="1"/>
  <c r="P117" i="38" s="1"/>
  <c r="P118" i="38" s="1"/>
  <c r="P119" i="38" s="1"/>
  <c r="P120" i="38" s="1"/>
  <c r="P121" i="38" s="1"/>
  <c r="P122" i="38" s="1"/>
  <c r="P123" i="38" s="1"/>
  <c r="P124" i="38" s="1"/>
  <c r="P125" i="38" s="1"/>
  <c r="P126" i="38" s="1"/>
  <c r="P127" i="38" s="1"/>
  <c r="P128" i="38" s="1"/>
  <c r="P129" i="38" s="1"/>
  <c r="P130" i="38" s="1"/>
  <c r="P131" i="38" s="1"/>
  <c r="P132" i="38" s="1"/>
  <c r="P133" i="38" s="1"/>
  <c r="P134" i="38" s="1"/>
  <c r="P135" i="38" s="1"/>
  <c r="P136" i="38" s="1"/>
  <c r="P137" i="38" s="1"/>
  <c r="P138" i="38" s="1"/>
  <c r="P139" i="38" s="1"/>
  <c r="P140" i="38" s="1"/>
  <c r="P141" i="38" s="1"/>
  <c r="P142" i="38" s="1"/>
  <c r="P143" i="38" s="1"/>
  <c r="P144" i="38" s="1"/>
  <c r="P145" i="38" s="1"/>
  <c r="P146" i="38" s="1"/>
  <c r="P147" i="38" s="1"/>
  <c r="P148" i="38" s="1"/>
  <c r="P149" i="38" s="1"/>
  <c r="P150" i="38" s="1"/>
  <c r="P151" i="38" s="1"/>
  <c r="P152" i="38" s="1"/>
  <c r="P153" i="38" s="1"/>
  <c r="P154" i="38" s="1"/>
  <c r="P155" i="38" s="1"/>
  <c r="P156" i="38" s="1"/>
  <c r="P157" i="38" s="1"/>
  <c r="P158" i="38" s="1"/>
  <c r="P159" i="38" s="1"/>
  <c r="P160" i="38" s="1"/>
  <c r="P161" i="38" s="1"/>
  <c r="P162" i="38" s="1"/>
  <c r="P163" i="38" s="1"/>
  <c r="P164" i="38" s="1"/>
  <c r="P165" i="38" s="1"/>
  <c r="P166" i="38" s="1"/>
  <c r="P167" i="38" s="1"/>
  <c r="P168" i="38" s="1"/>
  <c r="P169" i="38" s="1"/>
  <c r="P170" i="38" s="1"/>
  <c r="P171" i="38" s="1"/>
  <c r="P172" i="38" s="1"/>
  <c r="P173" i="38" s="1"/>
  <c r="P174" i="38" s="1"/>
  <c r="P175" i="38" s="1"/>
  <c r="P176" i="38" s="1"/>
  <c r="P177" i="38" s="1"/>
  <c r="P178" i="38" s="1"/>
  <c r="P179" i="38" s="1"/>
  <c r="P180" i="38" s="1"/>
  <c r="P181" i="38" s="1"/>
  <c r="P182" i="38" s="1"/>
  <c r="P183" i="38" s="1"/>
  <c r="P184" i="38" s="1"/>
  <c r="P185" i="38" s="1"/>
  <c r="P186" i="38" s="1"/>
  <c r="P187" i="38" s="1"/>
  <c r="P188" i="38" s="1"/>
  <c r="P189" i="38" s="1"/>
  <c r="P190" i="38" s="1"/>
  <c r="P191" i="38" s="1"/>
  <c r="P192" i="38" s="1"/>
  <c r="P193" i="38" s="1"/>
  <c r="P194" i="38" s="1"/>
  <c r="P195" i="38" s="1"/>
  <c r="P196" i="38" s="1"/>
  <c r="P197" i="38" s="1"/>
  <c r="P198" i="38" s="1"/>
  <c r="P199" i="38" s="1"/>
  <c r="P200" i="38" s="1"/>
  <c r="P201" i="38" s="1"/>
  <c r="P202" i="38" s="1"/>
  <c r="P203" i="38" s="1"/>
  <c r="P204" i="38" s="1"/>
  <c r="P205" i="38" s="1"/>
  <c r="P206" i="38" s="1"/>
  <c r="P207" i="38" s="1"/>
  <c r="P208" i="38" s="1"/>
  <c r="P209" i="38" s="1"/>
  <c r="P210" i="38" s="1"/>
  <c r="P211" i="38" s="1"/>
  <c r="P212" i="38" s="1"/>
  <c r="P213" i="38" s="1"/>
  <c r="P214" i="38" s="1"/>
  <c r="P215" i="38" s="1"/>
  <c r="P216" i="38" s="1"/>
  <c r="P217" i="38" s="1"/>
  <c r="P218" i="38" s="1"/>
  <c r="P219" i="38" s="1"/>
  <c r="P220" i="38" s="1"/>
  <c r="P221" i="38" s="1"/>
  <c r="P222" i="38" s="1"/>
  <c r="P223" i="38" s="1"/>
  <c r="P224" i="38" s="1"/>
  <c r="P225" i="38" s="1"/>
  <c r="P226" i="38" s="1"/>
  <c r="P227" i="38" s="1"/>
  <c r="P228" i="38" s="1"/>
  <c r="P229" i="38" s="1"/>
  <c r="P230" i="38" s="1"/>
  <c r="P231" i="38" s="1"/>
  <c r="P232" i="38" s="1"/>
  <c r="P233" i="38" s="1"/>
  <c r="P234" i="38" s="1"/>
  <c r="P235" i="38" s="1"/>
  <c r="P236" i="38" s="1"/>
  <c r="P237" i="38" s="1"/>
  <c r="P238" i="38" s="1"/>
  <c r="P239" i="38" s="1"/>
  <c r="P240" i="38" s="1"/>
  <c r="P241" i="38" s="1"/>
  <c r="P242" i="38" s="1"/>
  <c r="P243" i="38" s="1"/>
  <c r="P244" i="38" s="1"/>
  <c r="P245" i="38" s="1"/>
  <c r="P246" i="38" s="1"/>
  <c r="P247" i="38" s="1"/>
  <c r="P248" i="38" s="1"/>
  <c r="P249" i="38" s="1"/>
  <c r="P250" i="38" s="1"/>
  <c r="P251" i="38" s="1"/>
  <c r="P252" i="38" s="1"/>
  <c r="P253" i="38" s="1"/>
  <c r="P254" i="38" s="1"/>
  <c r="P255" i="38" s="1"/>
  <c r="P256" i="38" s="1"/>
  <c r="P257" i="38" s="1"/>
  <c r="P258" i="38" s="1"/>
  <c r="P259" i="38" s="1"/>
  <c r="P260" i="38" s="1"/>
  <c r="P261" i="38" s="1"/>
  <c r="P262" i="38" s="1"/>
  <c r="P263" i="38" s="1"/>
  <c r="P264" i="38" s="1"/>
  <c r="P265" i="38" s="1"/>
  <c r="P266" i="38" s="1"/>
  <c r="P267" i="38" s="1"/>
  <c r="P268" i="38" s="1"/>
  <c r="P269" i="38" s="1"/>
  <c r="P270" i="38" s="1"/>
  <c r="P271" i="38" s="1"/>
  <c r="P272" i="38" s="1"/>
  <c r="P273" i="38" s="1"/>
  <c r="P274" i="38" s="1"/>
  <c r="P275" i="38" s="1"/>
  <c r="P276" i="38" s="1"/>
  <c r="P277" i="38" s="1"/>
  <c r="P278" i="38" s="1"/>
  <c r="P279" i="38" s="1"/>
  <c r="P280" i="38" s="1"/>
  <c r="P281" i="38" s="1"/>
  <c r="P282" i="38" s="1"/>
  <c r="P283" i="38" s="1"/>
  <c r="P284" i="38" s="1"/>
  <c r="P285" i="38" s="1"/>
  <c r="P286" i="38" s="1"/>
  <c r="P287" i="38" s="1"/>
  <c r="P288" i="38" s="1"/>
  <c r="P289" i="38" s="1"/>
  <c r="P290" i="38" s="1"/>
  <c r="P291" i="38" s="1"/>
  <c r="P292" i="38" s="1"/>
  <c r="P293" i="38" s="1"/>
  <c r="P294" i="38" s="1"/>
  <c r="P295" i="38" s="1"/>
  <c r="P296" i="38" s="1"/>
  <c r="P297" i="38" s="1"/>
  <c r="P298" i="38" s="1"/>
  <c r="P299" i="38" s="1"/>
  <c r="P300" i="38" s="1"/>
  <c r="P301" i="38" s="1"/>
  <c r="P302" i="38" s="1"/>
  <c r="P303" i="38" s="1"/>
  <c r="P304" i="38" s="1"/>
  <c r="P305" i="38" s="1"/>
  <c r="P306" i="38" s="1"/>
  <c r="P307" i="38" s="1"/>
  <c r="P308" i="38" s="1"/>
  <c r="P309" i="38" s="1"/>
  <c r="P310" i="38" s="1"/>
  <c r="P311" i="38" s="1"/>
  <c r="P312" i="38" s="1"/>
  <c r="P313" i="38" s="1"/>
  <c r="P314" i="38" s="1"/>
  <c r="P315" i="38" s="1"/>
  <c r="P316" i="38" s="1"/>
  <c r="P317" i="38" s="1"/>
  <c r="P318" i="38" s="1"/>
  <c r="P319" i="38" s="1"/>
  <c r="P320" i="38" s="1"/>
  <c r="P321" i="38" s="1"/>
  <c r="P322" i="38" s="1"/>
  <c r="P323" i="38" s="1"/>
  <c r="P324" i="38" s="1"/>
  <c r="P325" i="38" s="1"/>
  <c r="P326" i="38" s="1"/>
  <c r="P327" i="38" s="1"/>
  <c r="P328" i="38" s="1"/>
  <c r="P329" i="38" s="1"/>
  <c r="P330" i="38" s="1"/>
  <c r="P331" i="38" s="1"/>
  <c r="P332" i="38" s="1"/>
  <c r="P333" i="38" s="1"/>
  <c r="P334" i="38" s="1"/>
  <c r="P335" i="38" s="1"/>
  <c r="P336" i="38" s="1"/>
  <c r="P337" i="38" s="1"/>
  <c r="P338" i="38" s="1"/>
  <c r="P339" i="38" s="1"/>
  <c r="P340" i="38" s="1"/>
  <c r="P341" i="38" s="1"/>
  <c r="P342" i="38" s="1"/>
  <c r="P343" i="38" s="1"/>
  <c r="P344" i="38" s="1"/>
  <c r="P345" i="38" s="1"/>
  <c r="P346" i="38" s="1"/>
  <c r="P347" i="38" s="1"/>
  <c r="P348" i="38" s="1"/>
  <c r="P349" i="38" s="1"/>
  <c r="P350" i="38" s="1"/>
  <c r="P351" i="38" s="1"/>
  <c r="P352" i="38" s="1"/>
  <c r="P353" i="38" s="1"/>
  <c r="P354" i="38" s="1"/>
  <c r="P355" i="38" s="1"/>
  <c r="P356" i="38" s="1"/>
  <c r="P357" i="38" s="1"/>
  <c r="P358" i="38" s="1"/>
  <c r="P359" i="38" s="1"/>
  <c r="P360" i="38" s="1"/>
  <c r="P361" i="38" s="1"/>
  <c r="P362" i="38" s="1"/>
  <c r="P363" i="38" s="1"/>
  <c r="P364" i="38" s="1"/>
  <c r="P365" i="38" s="1"/>
  <c r="P366" i="38" s="1"/>
  <c r="P367" i="38" s="1"/>
  <c r="P368" i="38" s="1"/>
  <c r="P369" i="38" s="1"/>
  <c r="P370" i="38" s="1"/>
  <c r="P371" i="38" s="1"/>
  <c r="P372" i="38" s="1"/>
  <c r="P373" i="38" s="1"/>
  <c r="P374" i="38" s="1"/>
  <c r="P375" i="38" s="1"/>
  <c r="P376" i="38" s="1"/>
  <c r="P377" i="38" s="1"/>
  <c r="P378" i="38" s="1"/>
  <c r="P379" i="38" s="1"/>
  <c r="P380" i="38" s="1"/>
  <c r="P381" i="38" s="1"/>
  <c r="P382" i="38" s="1"/>
  <c r="P383" i="38" s="1"/>
  <c r="P384" i="38" s="1"/>
  <c r="P385" i="38" s="1"/>
  <c r="P386" i="38" s="1"/>
  <c r="P387" i="38" s="1"/>
  <c r="P388" i="38" s="1"/>
  <c r="P389" i="38" s="1"/>
  <c r="P390" i="38" s="1"/>
  <c r="P391" i="38" s="1"/>
  <c r="P392" i="38" s="1"/>
  <c r="P393" i="38" s="1"/>
  <c r="P394" i="38" s="1"/>
  <c r="P395" i="38" s="1"/>
  <c r="P396" i="38" s="1"/>
  <c r="P397" i="38" s="1"/>
  <c r="P398" i="38" s="1"/>
  <c r="P399" i="38" s="1"/>
  <c r="P400" i="38" s="1"/>
  <c r="P401" i="38" s="1"/>
  <c r="P402" i="38" s="1"/>
  <c r="P403" i="38" s="1"/>
  <c r="P404" i="38" s="1"/>
  <c r="P405" i="38" s="1"/>
  <c r="P406" i="38" s="1"/>
  <c r="P407" i="38" s="1"/>
  <c r="P408" i="38" s="1"/>
  <c r="P409" i="38" s="1"/>
  <c r="P410" i="38" s="1"/>
  <c r="P411" i="38" s="1"/>
  <c r="P412" i="38" s="1"/>
  <c r="P413" i="38" s="1"/>
  <c r="P414" i="38" s="1"/>
  <c r="P415" i="38" s="1"/>
  <c r="P416" i="38" s="1"/>
  <c r="P417" i="38" s="1"/>
  <c r="P418" i="38" s="1"/>
  <c r="P419" i="38" s="1"/>
  <c r="P420" i="38" s="1"/>
  <c r="P421" i="38" s="1"/>
  <c r="P422" i="38" s="1"/>
  <c r="P423" i="38" s="1"/>
  <c r="P424" i="38" s="1"/>
  <c r="P425" i="38" s="1"/>
  <c r="P426" i="38" s="1"/>
  <c r="P427" i="38" s="1"/>
  <c r="P428" i="38" s="1"/>
  <c r="P429" i="38" s="1"/>
  <c r="P430" i="38" s="1"/>
  <c r="P431" i="38" s="1"/>
  <c r="P432" i="38" s="1"/>
  <c r="P433" i="38" s="1"/>
  <c r="P434" i="38" s="1"/>
  <c r="P435" i="38" s="1"/>
  <c r="P436" i="38" s="1"/>
  <c r="P437" i="38" s="1"/>
  <c r="P438" i="38" s="1"/>
  <c r="P439" i="38" s="1"/>
  <c r="P440" i="38" s="1"/>
  <c r="P441" i="38" s="1"/>
  <c r="P442" i="38" s="1"/>
  <c r="P443" i="38" s="1"/>
  <c r="P444" i="38" s="1"/>
  <c r="P445" i="38" s="1"/>
  <c r="P446" i="38" s="1"/>
  <c r="Q24" i="40"/>
  <c r="V24" i="40" s="1"/>
  <c r="Q24" i="34"/>
  <c r="V24" i="34" s="1"/>
  <c r="R18" i="30"/>
  <c r="P17" i="30"/>
  <c r="R59" i="30"/>
  <c r="O60" i="30" s="1"/>
  <c r="P60" i="30"/>
  <c r="P61" i="30" s="1"/>
  <c r="P62" i="30" s="1"/>
  <c r="P63" i="30" s="1"/>
  <c r="P64" i="30" s="1"/>
  <c r="P65" i="30" s="1"/>
  <c r="P66" i="30" s="1"/>
  <c r="P67" i="30" s="1"/>
  <c r="P68" i="30" s="1"/>
  <c r="P69" i="30" s="1"/>
  <c r="P70" i="30" s="1"/>
  <c r="P71" i="30" s="1"/>
  <c r="P72" i="30" s="1"/>
  <c r="P73" i="30" s="1"/>
  <c r="P74" i="30" s="1"/>
  <c r="P75" i="30" s="1"/>
  <c r="P76" i="30" s="1"/>
  <c r="P77" i="30" s="1"/>
  <c r="P78" i="30" s="1"/>
  <c r="P79" i="30" s="1"/>
  <c r="P80" i="30" s="1"/>
  <c r="P81" i="30" s="1"/>
  <c r="P82" i="30" s="1"/>
  <c r="P83" i="30" s="1"/>
  <c r="P84" i="30" s="1"/>
  <c r="P85" i="30" s="1"/>
  <c r="P86" i="30" s="1"/>
  <c r="P87" i="30" s="1"/>
  <c r="P88" i="30" s="1"/>
  <c r="P89" i="30" s="1"/>
  <c r="N36" i="42"/>
  <c r="S35" i="42"/>
  <c r="Q23" i="15"/>
  <c r="Q48" i="10"/>
  <c r="R48" i="10" s="1"/>
  <c r="O49" i="10" s="1"/>
  <c r="Q25" i="51"/>
  <c r="P60" i="15"/>
  <c r="P61" i="15" s="1"/>
  <c r="P62" i="15" s="1"/>
  <c r="P63" i="15" s="1"/>
  <c r="P64" i="15" s="1"/>
  <c r="P65" i="15" s="1"/>
  <c r="P66" i="15" s="1"/>
  <c r="P67" i="15" s="1"/>
  <c r="P68" i="15" s="1"/>
  <c r="P69" i="15" s="1"/>
  <c r="P70" i="15" s="1"/>
  <c r="P71" i="15" s="1"/>
  <c r="P72" i="15" s="1"/>
  <c r="P73" i="15" s="1"/>
  <c r="P74" i="15" s="1"/>
  <c r="P75" i="15" s="1"/>
  <c r="P76" i="15" s="1"/>
  <c r="P77" i="15" s="1"/>
  <c r="P78" i="15" s="1"/>
  <c r="P79" i="15" s="1"/>
  <c r="P80" i="15" s="1"/>
  <c r="P81" i="15" s="1"/>
  <c r="P82" i="15" s="1"/>
  <c r="P83" i="15" s="1"/>
  <c r="P84" i="15" s="1"/>
  <c r="P85" i="15" s="1"/>
  <c r="P86" i="15" s="1"/>
  <c r="P87" i="15" s="1"/>
  <c r="P88" i="15" s="1"/>
  <c r="P89" i="15" s="1"/>
  <c r="P90" i="15" s="1"/>
  <c r="P91" i="15" s="1"/>
  <c r="P92" i="15" s="1"/>
  <c r="P93" i="15" s="1"/>
  <c r="P94" i="15" s="1"/>
  <c r="P95" i="15" s="1"/>
  <c r="P96" i="15" s="1"/>
  <c r="P97" i="15" s="1"/>
  <c r="P98" i="15" s="1"/>
  <c r="P99" i="15" s="1"/>
  <c r="P100" i="15" s="1"/>
  <c r="P101" i="15" s="1"/>
  <c r="P102" i="15" s="1"/>
  <c r="P103" i="15" s="1"/>
  <c r="P104" i="15" s="1"/>
  <c r="P105" i="15" s="1"/>
  <c r="P106" i="15" s="1"/>
  <c r="P107" i="15" s="1"/>
  <c r="P108" i="15" s="1"/>
  <c r="P109" i="15" s="1"/>
  <c r="P110" i="15" s="1"/>
  <c r="P111" i="15" s="1"/>
  <c r="P112" i="15" s="1"/>
  <c r="P113" i="15" s="1"/>
  <c r="P114" i="15" s="1"/>
  <c r="P115" i="15" s="1"/>
  <c r="P116" i="15" s="1"/>
  <c r="P117" i="15" s="1"/>
  <c r="P118" i="15" s="1"/>
  <c r="P119" i="15" s="1"/>
  <c r="P120" i="15" s="1"/>
  <c r="P121" i="15" s="1"/>
  <c r="P122" i="15" s="1"/>
  <c r="P123" i="15" s="1"/>
  <c r="P124" i="15" s="1"/>
  <c r="P125" i="15" s="1"/>
  <c r="P126" i="15" s="1"/>
  <c r="P127" i="15" s="1"/>
  <c r="P128" i="15" s="1"/>
  <c r="P129" i="15" s="1"/>
  <c r="P130" i="15" s="1"/>
  <c r="P131" i="15" s="1"/>
  <c r="P132" i="15" s="1"/>
  <c r="P133" i="15" s="1"/>
  <c r="P134" i="15" s="1"/>
  <c r="P135" i="15" s="1"/>
  <c r="P136" i="15" s="1"/>
  <c r="P137" i="15" s="1"/>
  <c r="P138" i="15" s="1"/>
  <c r="P139" i="15" s="1"/>
  <c r="P140" i="15" s="1"/>
  <c r="P141" i="15" s="1"/>
  <c r="P142" i="15" s="1"/>
  <c r="P143" i="15" s="1"/>
  <c r="P144" i="15" s="1"/>
  <c r="P145" i="15" s="1"/>
  <c r="P146" i="15" s="1"/>
  <c r="P147" i="15" s="1"/>
  <c r="P148" i="15" s="1"/>
  <c r="P149" i="15" s="1"/>
  <c r="P150" i="15" s="1"/>
  <c r="P151" i="15" s="1"/>
  <c r="P152" i="15" s="1"/>
  <c r="P153" i="15" s="1"/>
  <c r="P154" i="15" s="1"/>
  <c r="P155" i="15" s="1"/>
  <c r="P156" i="15" s="1"/>
  <c r="P157" i="15" s="1"/>
  <c r="P158" i="15" s="1"/>
  <c r="P159" i="15" s="1"/>
  <c r="P160" i="15" s="1"/>
  <c r="P161" i="15" s="1"/>
  <c r="P162" i="15" s="1"/>
  <c r="P163" i="15" s="1"/>
  <c r="P164" i="15" s="1"/>
  <c r="P165" i="15" s="1"/>
  <c r="P166" i="15" s="1"/>
  <c r="P167" i="15" s="1"/>
  <c r="P168" i="15" s="1"/>
  <c r="P169" i="15" s="1"/>
  <c r="P170" i="15" s="1"/>
  <c r="P171" i="15" s="1"/>
  <c r="P172" i="15" s="1"/>
  <c r="P173" i="15" s="1"/>
  <c r="P174" i="15" s="1"/>
  <c r="P175" i="15" s="1"/>
  <c r="P176" i="15" s="1"/>
  <c r="P177" i="15" s="1"/>
  <c r="P178" i="15" s="1"/>
  <c r="P179" i="15" s="1"/>
  <c r="P180" i="15" s="1"/>
  <c r="P181" i="15" s="1"/>
  <c r="P182" i="15" s="1"/>
  <c r="P183" i="15" s="1"/>
  <c r="P184" i="15" s="1"/>
  <c r="P185" i="15" s="1"/>
  <c r="P186" i="15" s="1"/>
  <c r="P187" i="15" s="1"/>
  <c r="P188" i="15" s="1"/>
  <c r="P189" i="15" s="1"/>
  <c r="P190" i="15" s="1"/>
  <c r="P191" i="15" s="1"/>
  <c r="P192" i="15" s="1"/>
  <c r="P193" i="15" s="1"/>
  <c r="P194" i="15" s="1"/>
  <c r="P195" i="15" s="1"/>
  <c r="P196" i="15" s="1"/>
  <c r="P197" i="15" s="1"/>
  <c r="P198" i="15" s="1"/>
  <c r="P199" i="15" s="1"/>
  <c r="P200" i="15" s="1"/>
  <c r="P201" i="15" s="1"/>
  <c r="P202" i="15" s="1"/>
  <c r="P203" i="15" s="1"/>
  <c r="P204" i="15" s="1"/>
  <c r="P205" i="15" s="1"/>
  <c r="P206" i="15" s="1"/>
  <c r="P207" i="15" s="1"/>
  <c r="P208" i="15" s="1"/>
  <c r="P209" i="15" s="1"/>
  <c r="P210" i="15" s="1"/>
  <c r="P211" i="15" s="1"/>
  <c r="P212" i="15" s="1"/>
  <c r="P213" i="15" s="1"/>
  <c r="P214" i="15" s="1"/>
  <c r="P215" i="15" s="1"/>
  <c r="P216" i="15" s="1"/>
  <c r="P217" i="15" s="1"/>
  <c r="P218" i="15" s="1"/>
  <c r="P219" i="15" s="1"/>
  <c r="P220" i="15" s="1"/>
  <c r="P221" i="15" s="1"/>
  <c r="P222" i="15" s="1"/>
  <c r="P223" i="15" s="1"/>
  <c r="P224" i="15" s="1"/>
  <c r="P225" i="15" s="1"/>
  <c r="P226" i="15" s="1"/>
  <c r="P227" i="15" s="1"/>
  <c r="P228" i="15" s="1"/>
  <c r="P229" i="15" s="1"/>
  <c r="P230" i="15" s="1"/>
  <c r="P231" i="15" s="1"/>
  <c r="P232" i="15" s="1"/>
  <c r="P233" i="15" s="1"/>
  <c r="P234" i="15" s="1"/>
  <c r="P235" i="15" s="1"/>
  <c r="P236" i="15" s="1"/>
  <c r="P237" i="15" s="1"/>
  <c r="P238" i="15" s="1"/>
  <c r="P239" i="15" s="1"/>
  <c r="P240" i="15" s="1"/>
  <c r="P241" i="15" s="1"/>
  <c r="P242" i="15" s="1"/>
  <c r="P243" i="15" s="1"/>
  <c r="P244" i="15" s="1"/>
  <c r="P245" i="15" s="1"/>
  <c r="P246" i="15" s="1"/>
  <c r="P247" i="15" s="1"/>
  <c r="P248" i="15" s="1"/>
  <c r="P249" i="15" s="1"/>
  <c r="P250" i="15" s="1"/>
  <c r="P251" i="15" s="1"/>
  <c r="P252" i="15" s="1"/>
  <c r="P253" i="15" s="1"/>
  <c r="P254" i="15" s="1"/>
  <c r="P255" i="15" s="1"/>
  <c r="P256" i="15" s="1"/>
  <c r="P257" i="15" s="1"/>
  <c r="P258" i="15" s="1"/>
  <c r="P259" i="15" s="1"/>
  <c r="P260" i="15" s="1"/>
  <c r="P261" i="15" s="1"/>
  <c r="P262" i="15" s="1"/>
  <c r="P263" i="15" s="1"/>
  <c r="P264" i="15" s="1"/>
  <c r="P265" i="15" s="1"/>
  <c r="P266" i="15" s="1"/>
  <c r="P267" i="15" s="1"/>
  <c r="P268" i="15" s="1"/>
  <c r="P269" i="15" s="1"/>
  <c r="P270" i="15" s="1"/>
  <c r="P271" i="15" s="1"/>
  <c r="P272" i="15" s="1"/>
  <c r="P273" i="15" s="1"/>
  <c r="P274" i="15" s="1"/>
  <c r="P275" i="15" s="1"/>
  <c r="P276" i="15" s="1"/>
  <c r="P277" i="15" s="1"/>
  <c r="P278" i="15" s="1"/>
  <c r="P279" i="15" s="1"/>
  <c r="P280" i="15" s="1"/>
  <c r="P281" i="15" s="1"/>
  <c r="P282" i="15" s="1"/>
  <c r="P283" i="15" s="1"/>
  <c r="P284" i="15" s="1"/>
  <c r="P285" i="15" s="1"/>
  <c r="P286" i="15" s="1"/>
  <c r="P287" i="15" s="1"/>
  <c r="P288" i="15" s="1"/>
  <c r="P289" i="15" s="1"/>
  <c r="P290" i="15" s="1"/>
  <c r="P291" i="15" s="1"/>
  <c r="P292" i="15" s="1"/>
  <c r="P293" i="15" s="1"/>
  <c r="P294" i="15" s="1"/>
  <c r="P295" i="15" s="1"/>
  <c r="P296" i="15" s="1"/>
  <c r="P297" i="15" s="1"/>
  <c r="P298" i="15" s="1"/>
  <c r="P299" i="15" s="1"/>
  <c r="P300" i="15" s="1"/>
  <c r="P301" i="15" s="1"/>
  <c r="P302" i="15" s="1"/>
  <c r="P303" i="15" s="1"/>
  <c r="P304" i="15" s="1"/>
  <c r="P305" i="15" s="1"/>
  <c r="P306" i="15" s="1"/>
  <c r="P307" i="15" s="1"/>
  <c r="P308" i="15" s="1"/>
  <c r="P309" i="15" s="1"/>
  <c r="P310" i="15" s="1"/>
  <c r="P311" i="15" s="1"/>
  <c r="P312" i="15" s="1"/>
  <c r="P313" i="15" s="1"/>
  <c r="P314" i="15" s="1"/>
  <c r="P315" i="15" s="1"/>
  <c r="P316" i="15" s="1"/>
  <c r="P317" i="15" s="1"/>
  <c r="P318" i="15" s="1"/>
  <c r="P319" i="15" s="1"/>
  <c r="P320" i="15" s="1"/>
  <c r="P321" i="15" s="1"/>
  <c r="P322" i="15" s="1"/>
  <c r="P323" i="15" s="1"/>
  <c r="P324" i="15" s="1"/>
  <c r="P325" i="15" s="1"/>
  <c r="P326" i="15" s="1"/>
  <c r="P327" i="15" s="1"/>
  <c r="P328" i="15" s="1"/>
  <c r="P329" i="15" s="1"/>
  <c r="P330" i="15" s="1"/>
  <c r="P331" i="15" s="1"/>
  <c r="P332" i="15" s="1"/>
  <c r="P333" i="15" s="1"/>
  <c r="P334" i="15" s="1"/>
  <c r="P335" i="15" s="1"/>
  <c r="P336" i="15" s="1"/>
  <c r="P337" i="15" s="1"/>
  <c r="P338" i="15" s="1"/>
  <c r="P339" i="15" s="1"/>
  <c r="P340" i="15" s="1"/>
  <c r="P341" i="15" s="1"/>
  <c r="P342" i="15" s="1"/>
  <c r="P343" i="15" s="1"/>
  <c r="P344" i="15" s="1"/>
  <c r="P345" i="15" s="1"/>
  <c r="P346" i="15" s="1"/>
  <c r="R59" i="15"/>
  <c r="O60" i="15" s="1"/>
  <c r="T26" i="17"/>
  <c r="T26" i="29"/>
  <c r="T27" i="29" s="1"/>
  <c r="T28" i="29" s="1"/>
  <c r="T29" i="29" s="1"/>
  <c r="R18" i="39"/>
  <c r="P17" i="39"/>
  <c r="R59" i="32"/>
  <c r="O60" i="32" s="1"/>
  <c r="P60" i="32"/>
  <c r="P61" i="32" s="1"/>
  <c r="P62" i="32" s="1"/>
  <c r="P63" i="32" s="1"/>
  <c r="P64" i="32" s="1"/>
  <c r="P65" i="32" s="1"/>
  <c r="P66" i="32" s="1"/>
  <c r="P67" i="32" s="1"/>
  <c r="P68" i="32" s="1"/>
  <c r="P69" i="32" s="1"/>
  <c r="P70" i="32" s="1"/>
  <c r="P71" i="32" s="1"/>
  <c r="P72" i="32" s="1"/>
  <c r="P73" i="32" s="1"/>
  <c r="P74" i="32" s="1"/>
  <c r="P75" i="32" s="1"/>
  <c r="P76" i="32" s="1"/>
  <c r="P77" i="32" s="1"/>
  <c r="P78" i="32" s="1"/>
  <c r="P79" i="32" s="1"/>
  <c r="P80" i="32" s="1"/>
  <c r="P81" i="32" s="1"/>
  <c r="P82" i="32" s="1"/>
  <c r="P83" i="32" s="1"/>
  <c r="P84" i="32" s="1"/>
  <c r="P85" i="32" s="1"/>
  <c r="P86" i="32" s="1"/>
  <c r="P87" i="32" s="1"/>
  <c r="P88" i="32" s="1"/>
  <c r="P89" i="32" s="1"/>
  <c r="P90" i="32" s="1"/>
  <c r="R55" i="26"/>
  <c r="O56" i="26" s="1"/>
  <c r="P56" i="26"/>
  <c r="P57" i="26" s="1"/>
  <c r="P58" i="26" s="1"/>
  <c r="P59" i="26" s="1"/>
  <c r="P60" i="26" s="1"/>
  <c r="P61" i="26" s="1"/>
  <c r="P62" i="26" s="1"/>
  <c r="P63" i="26" s="1"/>
  <c r="P64" i="26" s="1"/>
  <c r="P65" i="26" s="1"/>
  <c r="P66" i="26" s="1"/>
  <c r="P67" i="26" s="1"/>
  <c r="P68" i="26" s="1"/>
  <c r="P69" i="26" s="1"/>
  <c r="P70" i="26" s="1"/>
  <c r="P71" i="26" s="1"/>
  <c r="P72" i="26" s="1"/>
  <c r="P73" i="26" s="1"/>
  <c r="P74" i="26" s="1"/>
  <c r="P75" i="26" s="1"/>
  <c r="P76" i="26" s="1"/>
  <c r="P77" i="26" s="1"/>
  <c r="P78" i="26" s="1"/>
  <c r="P79" i="26" s="1"/>
  <c r="P80" i="26" s="1"/>
  <c r="P81" i="26" s="1"/>
  <c r="P82" i="26" s="1"/>
  <c r="P83" i="26" s="1"/>
  <c r="P84" i="26" s="1"/>
  <c r="P85" i="26" s="1"/>
  <c r="P86" i="26" s="1"/>
  <c r="P87" i="26" s="1"/>
  <c r="P88" i="26" s="1"/>
  <c r="P89" i="26" s="1"/>
  <c r="P90" i="26" s="1"/>
  <c r="P91" i="26" s="1"/>
  <c r="P92" i="26" s="1"/>
  <c r="P93" i="26" s="1"/>
  <c r="P94" i="26" s="1"/>
  <c r="P95" i="26" s="1"/>
  <c r="P96" i="26" s="1"/>
  <c r="P97" i="26" s="1"/>
  <c r="P98" i="26" s="1"/>
  <c r="P99" i="26" s="1"/>
  <c r="S32" i="25"/>
  <c r="X32" i="25" s="1"/>
  <c r="N33" i="25"/>
  <c r="Q23" i="32"/>
  <c r="T26" i="21"/>
  <c r="Y24" i="18"/>
  <c r="T23" i="15"/>
  <c r="Q25" i="43"/>
  <c r="V24" i="43"/>
  <c r="T27" i="40"/>
  <c r="Q23" i="26"/>
  <c r="Y24" i="43"/>
  <c r="B68" i="2"/>
  <c r="R71" i="16"/>
  <c r="O72" i="16" s="1"/>
  <c r="P72" i="16"/>
  <c r="P73" i="16" s="1"/>
  <c r="P74" i="16" s="1"/>
  <c r="P75" i="16" s="1"/>
  <c r="P76" i="16" s="1"/>
  <c r="P77" i="16" s="1"/>
  <c r="P78" i="16" s="1"/>
  <c r="P79" i="16" s="1"/>
  <c r="P80" i="16" s="1"/>
  <c r="P81" i="16" s="1"/>
  <c r="P82" i="16" s="1"/>
  <c r="P83" i="16" s="1"/>
  <c r="P84" i="16" s="1"/>
  <c r="P85" i="16" s="1"/>
  <c r="P86" i="16" s="1"/>
  <c r="P87" i="16" s="1"/>
  <c r="P88" i="16" s="1"/>
  <c r="P89" i="16" s="1"/>
  <c r="P90" i="16" s="1"/>
  <c r="P91" i="16" s="1"/>
  <c r="P92" i="16" s="1"/>
  <c r="P93" i="16" s="1"/>
  <c r="P94" i="16" s="1"/>
  <c r="P95" i="16" s="1"/>
  <c r="P96" i="16" s="1"/>
  <c r="P97" i="16" s="1"/>
  <c r="P98" i="16" s="1"/>
  <c r="P99" i="16" s="1"/>
  <c r="P100" i="16" s="1"/>
  <c r="P101" i="16" s="1"/>
  <c r="P102" i="16" s="1"/>
  <c r="P103" i="16" s="1"/>
  <c r="P104" i="16" s="1"/>
  <c r="P105" i="16" s="1"/>
  <c r="P106" i="16" s="1"/>
  <c r="P107" i="16" s="1"/>
  <c r="P108" i="16" s="1"/>
  <c r="P109" i="16" s="1"/>
  <c r="P110" i="16" s="1"/>
  <c r="P111" i="16" s="1"/>
  <c r="P112" i="16" s="1"/>
  <c r="P113" i="16" s="1"/>
  <c r="P114" i="16" s="1"/>
  <c r="P115" i="16" s="1"/>
  <c r="P116" i="16" s="1"/>
  <c r="P117" i="16" s="1"/>
  <c r="P118" i="16" s="1"/>
  <c r="P119" i="16" s="1"/>
  <c r="P120" i="16" s="1"/>
  <c r="P121" i="16" s="1"/>
  <c r="P122" i="16" s="1"/>
  <c r="P123" i="16" s="1"/>
  <c r="P124" i="16" s="1"/>
  <c r="P125" i="16" s="1"/>
  <c r="P126" i="16" s="1"/>
  <c r="P127" i="16" s="1"/>
  <c r="P128" i="16" s="1"/>
  <c r="P129" i="16" s="1"/>
  <c r="P130" i="16" s="1"/>
  <c r="P131" i="16" s="1"/>
  <c r="P132" i="16" s="1"/>
  <c r="P133" i="16" s="1"/>
  <c r="P134" i="16" s="1"/>
  <c r="P135" i="16" s="1"/>
  <c r="P136" i="16" s="1"/>
  <c r="P137" i="16" s="1"/>
  <c r="P138" i="16" s="1"/>
  <c r="P139" i="16" s="1"/>
  <c r="P140" i="16" s="1"/>
  <c r="P141" i="16" s="1"/>
  <c r="P142" i="16" s="1"/>
  <c r="P143" i="16" s="1"/>
  <c r="P144" i="16" s="1"/>
  <c r="P145" i="16" s="1"/>
  <c r="P146" i="16" s="1"/>
  <c r="P147" i="16" s="1"/>
  <c r="P148" i="16" s="1"/>
  <c r="P149" i="16" s="1"/>
  <c r="P150" i="16" s="1"/>
  <c r="P151" i="16" s="1"/>
  <c r="P152" i="16" s="1"/>
  <c r="P153" i="16" s="1"/>
  <c r="P154" i="16" s="1"/>
  <c r="P155" i="16" s="1"/>
  <c r="P156" i="16" s="1"/>
  <c r="P157" i="16" s="1"/>
  <c r="P158" i="16" s="1"/>
  <c r="P159" i="16" s="1"/>
  <c r="P160" i="16" s="1"/>
  <c r="P161" i="16" s="1"/>
  <c r="P162" i="16" s="1"/>
  <c r="P163" i="16" s="1"/>
  <c r="P164" i="16" s="1"/>
  <c r="P165" i="16" s="1"/>
  <c r="P166" i="16" s="1"/>
  <c r="P167" i="16" s="1"/>
  <c r="P168" i="16" s="1"/>
  <c r="P169" i="16" s="1"/>
  <c r="P170" i="16" s="1"/>
  <c r="P171" i="16" s="1"/>
  <c r="P172" i="16" s="1"/>
  <c r="P173" i="16" s="1"/>
  <c r="P174" i="16" s="1"/>
  <c r="P175" i="16" s="1"/>
  <c r="P176" i="16" s="1"/>
  <c r="P177" i="16" s="1"/>
  <c r="P178" i="16" s="1"/>
  <c r="P179" i="16" s="1"/>
  <c r="P180" i="16" s="1"/>
  <c r="P181" i="16" s="1"/>
  <c r="P182" i="16" s="1"/>
  <c r="P183" i="16" s="1"/>
  <c r="P184" i="16" s="1"/>
  <c r="P185" i="16" s="1"/>
  <c r="P186" i="16" s="1"/>
  <c r="P187" i="16" s="1"/>
  <c r="P188" i="16" s="1"/>
  <c r="P189" i="16" s="1"/>
  <c r="P190" i="16" s="1"/>
  <c r="P191" i="16" s="1"/>
  <c r="P192" i="16" s="1"/>
  <c r="P193" i="16" s="1"/>
  <c r="P194" i="16" s="1"/>
  <c r="P195" i="16" s="1"/>
  <c r="P196" i="16" s="1"/>
  <c r="P197" i="16" s="1"/>
  <c r="P198" i="16" s="1"/>
  <c r="P199" i="16" s="1"/>
  <c r="P200" i="16" s="1"/>
  <c r="P201" i="16" s="1"/>
  <c r="P202" i="16" s="1"/>
  <c r="P203" i="16" s="1"/>
  <c r="P204" i="16" s="1"/>
  <c r="P205" i="16" s="1"/>
  <c r="P206" i="16" s="1"/>
  <c r="P207" i="16" s="1"/>
  <c r="P208" i="16" s="1"/>
  <c r="P209" i="16" s="1"/>
  <c r="P210" i="16" s="1"/>
  <c r="P211" i="16" s="1"/>
  <c r="P212" i="16" s="1"/>
  <c r="P213" i="16" s="1"/>
  <c r="P214" i="16" s="1"/>
  <c r="P215" i="16" s="1"/>
  <c r="P216" i="16" s="1"/>
  <c r="P217" i="16" s="1"/>
  <c r="P218" i="16" s="1"/>
  <c r="P219" i="16" s="1"/>
  <c r="P220" i="16" s="1"/>
  <c r="P221" i="16" s="1"/>
  <c r="P222" i="16" s="1"/>
  <c r="P223" i="16" s="1"/>
  <c r="P224" i="16" s="1"/>
  <c r="P225" i="16" s="1"/>
  <c r="P226" i="16" s="1"/>
  <c r="P227" i="16" s="1"/>
  <c r="P228" i="16" s="1"/>
  <c r="P229" i="16" s="1"/>
  <c r="P230" i="16" s="1"/>
  <c r="P231" i="16" s="1"/>
  <c r="P232" i="16" s="1"/>
  <c r="P233" i="16" s="1"/>
  <c r="P234" i="16" s="1"/>
  <c r="P235" i="16" s="1"/>
  <c r="P236" i="16" s="1"/>
  <c r="P237" i="16" s="1"/>
  <c r="P238" i="16" s="1"/>
  <c r="P239" i="16" s="1"/>
  <c r="P240" i="16" s="1"/>
  <c r="P241" i="16" s="1"/>
  <c r="P242" i="16" s="1"/>
  <c r="P243" i="16" s="1"/>
  <c r="P244" i="16" s="1"/>
  <c r="P245" i="16" s="1"/>
  <c r="P246" i="16" s="1"/>
  <c r="P247" i="16" s="1"/>
  <c r="P248" i="16" s="1"/>
  <c r="P249" i="16" s="1"/>
  <c r="P250" i="16" s="1"/>
  <c r="P251" i="16" s="1"/>
  <c r="P252" i="16" s="1"/>
  <c r="P253" i="16" s="1"/>
  <c r="P254" i="16" s="1"/>
  <c r="P255" i="16" s="1"/>
  <c r="P256" i="16" s="1"/>
  <c r="P257" i="16" s="1"/>
  <c r="P258" i="16" s="1"/>
  <c r="P259" i="16" s="1"/>
  <c r="P260" i="16" s="1"/>
  <c r="P261" i="16" s="1"/>
  <c r="P262" i="16" s="1"/>
  <c r="P263" i="16" s="1"/>
  <c r="P264" i="16" s="1"/>
  <c r="P265" i="16" s="1"/>
  <c r="P266" i="16" s="1"/>
  <c r="P267" i="16" s="1"/>
  <c r="P268" i="16" s="1"/>
  <c r="P269" i="16" s="1"/>
  <c r="P270" i="16" s="1"/>
  <c r="P271" i="16" s="1"/>
  <c r="P272" i="16" s="1"/>
  <c r="P273" i="16" s="1"/>
  <c r="P274" i="16" s="1"/>
  <c r="P275" i="16" s="1"/>
  <c r="P276" i="16" s="1"/>
  <c r="P277" i="16" s="1"/>
  <c r="P278" i="16" s="1"/>
  <c r="P279" i="16" s="1"/>
  <c r="P280" i="16" s="1"/>
  <c r="P281" i="16" s="1"/>
  <c r="P282" i="16" s="1"/>
  <c r="P283" i="16" s="1"/>
  <c r="P284" i="16" s="1"/>
  <c r="P285" i="16" s="1"/>
  <c r="P286" i="16" s="1"/>
  <c r="P287" i="16" s="1"/>
  <c r="P288" i="16" s="1"/>
  <c r="P289" i="16" s="1"/>
  <c r="P290" i="16" s="1"/>
  <c r="P291" i="16" s="1"/>
  <c r="P292" i="16" s="1"/>
  <c r="P293" i="16" s="1"/>
  <c r="P294" i="16" s="1"/>
  <c r="P295" i="16" s="1"/>
  <c r="P296" i="16" s="1"/>
  <c r="P297" i="16" s="1"/>
  <c r="P298" i="16" s="1"/>
  <c r="P299" i="16" s="1"/>
  <c r="P300" i="16" s="1"/>
  <c r="P301" i="16" s="1"/>
  <c r="P302" i="16" s="1"/>
  <c r="P303" i="16" s="1"/>
  <c r="P304" i="16" s="1"/>
  <c r="P305" i="16" s="1"/>
  <c r="P306" i="16" s="1"/>
  <c r="P307" i="16" s="1"/>
  <c r="P308" i="16" s="1"/>
  <c r="P309" i="16" s="1"/>
  <c r="P310" i="16" s="1"/>
  <c r="P311" i="16" s="1"/>
  <c r="P312" i="16" s="1"/>
  <c r="P313" i="16" s="1"/>
  <c r="P314" i="16" s="1"/>
  <c r="P315" i="16" s="1"/>
  <c r="P316" i="16" s="1"/>
  <c r="P317" i="16" s="1"/>
  <c r="P318" i="16" s="1"/>
  <c r="P319" i="16" s="1"/>
  <c r="P320" i="16" s="1"/>
  <c r="P321" i="16" s="1"/>
  <c r="P322" i="16" s="1"/>
  <c r="P323" i="16" s="1"/>
  <c r="P324" i="16" s="1"/>
  <c r="P325" i="16" s="1"/>
  <c r="P326" i="16" s="1"/>
  <c r="P327" i="16" s="1"/>
  <c r="P328" i="16" s="1"/>
  <c r="P329" i="16" s="1"/>
  <c r="P330" i="16" s="1"/>
  <c r="P331" i="16" s="1"/>
  <c r="P332" i="16" s="1"/>
  <c r="P333" i="16" s="1"/>
  <c r="P334" i="16" s="1"/>
  <c r="P335" i="16" s="1"/>
  <c r="P336" i="16" s="1"/>
  <c r="P337" i="16" s="1"/>
  <c r="P338" i="16" s="1"/>
  <c r="P339" i="16" s="1"/>
  <c r="P340" i="16" s="1"/>
  <c r="P341" i="16" s="1"/>
  <c r="P342" i="16" s="1"/>
  <c r="P343" i="16" s="1"/>
  <c r="P344" i="16" s="1"/>
  <c r="P345" i="16" s="1"/>
  <c r="P346" i="16" s="1"/>
  <c r="P347" i="16" s="1"/>
  <c r="P348" i="16" s="1"/>
  <c r="P349" i="16" s="1"/>
  <c r="P350" i="16" s="1"/>
  <c r="P351" i="16" s="1"/>
  <c r="P352" i="16" s="1"/>
  <c r="P353" i="16" s="1"/>
  <c r="P354" i="16" s="1"/>
  <c r="P355" i="16" s="1"/>
  <c r="P356" i="16" s="1"/>
  <c r="P357" i="16" s="1"/>
  <c r="P358" i="16" s="1"/>
  <c r="P359" i="16" s="1"/>
  <c r="P360" i="16" s="1"/>
  <c r="P361" i="16" s="1"/>
  <c r="P362" i="16" s="1"/>
  <c r="P363" i="16" s="1"/>
  <c r="P364" i="16" s="1"/>
  <c r="P365" i="16" s="1"/>
  <c r="P366" i="16" s="1"/>
  <c r="P367" i="16" s="1"/>
  <c r="P368" i="16" s="1"/>
  <c r="P369" i="16" s="1"/>
  <c r="P370" i="16" s="1"/>
  <c r="P371" i="16" s="1"/>
  <c r="P372" i="16" s="1"/>
  <c r="P373" i="16" s="1"/>
  <c r="P374" i="16" s="1"/>
  <c r="P375" i="16" s="1"/>
  <c r="P376" i="16" s="1"/>
  <c r="P377" i="16" s="1"/>
  <c r="P378" i="16" s="1"/>
  <c r="P379" i="16" s="1"/>
  <c r="P380" i="16" s="1"/>
  <c r="P381" i="16" s="1"/>
  <c r="P382" i="16" s="1"/>
  <c r="P383" i="16" s="1"/>
  <c r="P384" i="16" s="1"/>
  <c r="P385" i="16" s="1"/>
  <c r="P386" i="16" s="1"/>
  <c r="P387" i="16" s="1"/>
  <c r="P388" i="16" s="1"/>
  <c r="P389" i="16" s="1"/>
  <c r="P390" i="16" s="1"/>
  <c r="P391" i="16" s="1"/>
  <c r="P392" i="16" s="1"/>
  <c r="P393" i="16" s="1"/>
  <c r="P394" i="16" s="1"/>
  <c r="P395" i="16" s="1"/>
  <c r="P396" i="16" s="1"/>
  <c r="P397" i="16" s="1"/>
  <c r="P398" i="16" s="1"/>
  <c r="P399" i="16" s="1"/>
  <c r="P400" i="16" s="1"/>
  <c r="P401" i="16" s="1"/>
  <c r="P402" i="16" s="1"/>
  <c r="P403" i="16" s="1"/>
  <c r="P404" i="16" s="1"/>
  <c r="P405" i="16" s="1"/>
  <c r="P406" i="16" s="1"/>
  <c r="P407" i="16" s="1"/>
  <c r="P408" i="16" s="1"/>
  <c r="P409" i="16" s="1"/>
  <c r="P410" i="16" s="1"/>
  <c r="P411" i="16" s="1"/>
  <c r="P412" i="16" s="1"/>
  <c r="P413" i="16" s="1"/>
  <c r="P414" i="16" s="1"/>
  <c r="P415" i="16" s="1"/>
  <c r="P416" i="16" s="1"/>
  <c r="P417" i="16" s="1"/>
  <c r="P418" i="16" s="1"/>
  <c r="P419" i="16" s="1"/>
  <c r="P420" i="16" s="1"/>
  <c r="P421" i="16" s="1"/>
  <c r="P422" i="16" s="1"/>
  <c r="P423" i="16" s="1"/>
  <c r="P424" i="16" s="1"/>
  <c r="P425" i="16" s="1"/>
  <c r="P426" i="16" s="1"/>
  <c r="P427" i="16" s="1"/>
  <c r="P428" i="16" s="1"/>
  <c r="P429" i="16" s="1"/>
  <c r="P430" i="16" s="1"/>
  <c r="P431" i="16" s="1"/>
  <c r="P432" i="16" s="1"/>
  <c r="P433" i="16" s="1"/>
  <c r="P434" i="16" s="1"/>
  <c r="P435" i="16" s="1"/>
  <c r="P436" i="16" s="1"/>
  <c r="P437" i="16" s="1"/>
  <c r="P438" i="16" s="1"/>
  <c r="P439" i="16" s="1"/>
  <c r="P440" i="16" s="1"/>
  <c r="P441" i="16" s="1"/>
  <c r="P442" i="16" s="1"/>
  <c r="P443" i="16" s="1"/>
  <c r="P444" i="16" s="1"/>
  <c r="P445" i="16" s="1"/>
  <c r="P446" i="16" s="1"/>
  <c r="P447" i="16" s="1"/>
  <c r="P448" i="16" s="1"/>
  <c r="P449" i="16" s="1"/>
  <c r="P450" i="16" s="1"/>
  <c r="P451" i="16" s="1"/>
  <c r="P452" i="16" s="1"/>
  <c r="P453" i="16" s="1"/>
  <c r="P454" i="16" s="1"/>
  <c r="S29" i="9"/>
  <c r="Q64" i="46"/>
  <c r="R64" i="46" s="1"/>
  <c r="O65" i="46" s="1"/>
  <c r="R19" i="46"/>
  <c r="P18" i="46"/>
  <c r="S32" i="34"/>
  <c r="X32" i="34" s="1"/>
  <c r="N33" i="34"/>
  <c r="T23" i="50"/>
  <c r="T24" i="50" s="1"/>
  <c r="T25" i="50" s="1"/>
  <c r="T23" i="14"/>
  <c r="T24" i="14" s="1"/>
  <c r="T25" i="14" s="1"/>
  <c r="R63" i="44"/>
  <c r="O64" i="44" s="1"/>
  <c r="P64" i="44"/>
  <c r="P65" i="44" s="1"/>
  <c r="P66" i="44" s="1"/>
  <c r="P67" i="44" s="1"/>
  <c r="P68" i="44" s="1"/>
  <c r="P69" i="44" s="1"/>
  <c r="P70" i="44" s="1"/>
  <c r="P71" i="44" s="1"/>
  <c r="P72" i="44" s="1"/>
  <c r="P73" i="44" s="1"/>
  <c r="P74" i="44" s="1"/>
  <c r="P75" i="44" s="1"/>
  <c r="P76" i="44" s="1"/>
  <c r="P77" i="44" s="1"/>
  <c r="P78" i="44" s="1"/>
  <c r="P79" i="44" s="1"/>
  <c r="P80" i="44" s="1"/>
  <c r="P81" i="44" s="1"/>
  <c r="P82" i="44" s="1"/>
  <c r="P83" i="44" s="1"/>
  <c r="P84" i="44" s="1"/>
  <c r="P85" i="44" s="1"/>
  <c r="P86" i="44" s="1"/>
  <c r="P87" i="44" s="1"/>
  <c r="P88" i="44" s="1"/>
  <c r="P89" i="44" s="1"/>
  <c r="P90" i="44" s="1"/>
  <c r="P91" i="44" s="1"/>
  <c r="P92" i="44" s="1"/>
  <c r="P93" i="44" s="1"/>
  <c r="P94" i="44" s="1"/>
  <c r="P95" i="44" s="1"/>
  <c r="P96" i="44" s="1"/>
  <c r="P97" i="44" s="1"/>
  <c r="P98" i="44" s="1"/>
  <c r="P99" i="44" s="1"/>
  <c r="P100" i="44" s="1"/>
  <c r="P101" i="44" s="1"/>
  <c r="P102" i="44" s="1"/>
  <c r="P103" i="44" s="1"/>
  <c r="P104" i="44" s="1"/>
  <c r="P105" i="44" s="1"/>
  <c r="P106" i="44" s="1"/>
  <c r="P107" i="44" s="1"/>
  <c r="P108" i="44" s="1"/>
  <c r="P109" i="44" s="1"/>
  <c r="P110" i="44" s="1"/>
  <c r="P111" i="44" s="1"/>
  <c r="P112" i="44" s="1"/>
  <c r="P113" i="44" s="1"/>
  <c r="P114" i="44" s="1"/>
  <c r="P115" i="44" s="1"/>
  <c r="P116" i="44" s="1"/>
  <c r="P117" i="44" s="1"/>
  <c r="P118" i="44" s="1"/>
  <c r="P119" i="44" s="1"/>
  <c r="P120" i="44" s="1"/>
  <c r="P121" i="44" s="1"/>
  <c r="P122" i="44" s="1"/>
  <c r="P123" i="44" s="1"/>
  <c r="P124" i="44" s="1"/>
  <c r="P125" i="44" s="1"/>
  <c r="P126" i="44" s="1"/>
  <c r="P127" i="44" s="1"/>
  <c r="P128" i="44" s="1"/>
  <c r="P129" i="44" s="1"/>
  <c r="P130" i="44" s="1"/>
  <c r="P131" i="44" s="1"/>
  <c r="P132" i="44" s="1"/>
  <c r="P133" i="44" s="1"/>
  <c r="P134" i="44" s="1"/>
  <c r="P135" i="44" s="1"/>
  <c r="P136" i="44" s="1"/>
  <c r="P137" i="44" s="1"/>
  <c r="P138" i="44" s="1"/>
  <c r="P139" i="44" s="1"/>
  <c r="P140" i="44" s="1"/>
  <c r="P141" i="44" s="1"/>
  <c r="P142" i="44" s="1"/>
  <c r="P143" i="44" s="1"/>
  <c r="P144" i="44" s="1"/>
  <c r="P145" i="44" s="1"/>
  <c r="P146" i="44" s="1"/>
  <c r="P147" i="44" s="1"/>
  <c r="P148" i="44" s="1"/>
  <c r="P149" i="44" s="1"/>
  <c r="P150" i="44" s="1"/>
  <c r="P151" i="44" s="1"/>
  <c r="P152" i="44" s="1"/>
  <c r="P153" i="44" s="1"/>
  <c r="P154" i="44" s="1"/>
  <c r="P155" i="44" s="1"/>
  <c r="P156" i="44" s="1"/>
  <c r="P157" i="44" s="1"/>
  <c r="P158" i="44" s="1"/>
  <c r="P159" i="44" s="1"/>
  <c r="P160" i="44" s="1"/>
  <c r="P161" i="44" s="1"/>
  <c r="P162" i="44" s="1"/>
  <c r="P163" i="44" s="1"/>
  <c r="P164" i="44" s="1"/>
  <c r="P165" i="44" s="1"/>
  <c r="P166" i="44" s="1"/>
  <c r="P167" i="44" s="1"/>
  <c r="P168" i="44" s="1"/>
  <c r="P169" i="44" s="1"/>
  <c r="P170" i="44" s="1"/>
  <c r="P171" i="44" s="1"/>
  <c r="P172" i="44" s="1"/>
  <c r="P173" i="44" s="1"/>
  <c r="P174" i="44" s="1"/>
  <c r="P175" i="44" s="1"/>
  <c r="P176" i="44" s="1"/>
  <c r="P177" i="44" s="1"/>
  <c r="P178" i="44" s="1"/>
  <c r="P179" i="44" s="1"/>
  <c r="P180" i="44" s="1"/>
  <c r="P181" i="44" s="1"/>
  <c r="P182" i="44" s="1"/>
  <c r="P183" i="44" s="1"/>
  <c r="P184" i="44" s="1"/>
  <c r="P185" i="44" s="1"/>
  <c r="P186" i="44" s="1"/>
  <c r="P187" i="44" s="1"/>
  <c r="P188" i="44" s="1"/>
  <c r="P189" i="44" s="1"/>
  <c r="P190" i="44" s="1"/>
  <c r="P191" i="44" s="1"/>
  <c r="P192" i="44" s="1"/>
  <c r="P193" i="44" s="1"/>
  <c r="P194" i="44" s="1"/>
  <c r="P195" i="44" s="1"/>
  <c r="P196" i="44" s="1"/>
  <c r="P197" i="44" s="1"/>
  <c r="P198" i="44" s="1"/>
  <c r="P199" i="44" s="1"/>
  <c r="P200" i="44" s="1"/>
  <c r="P201" i="44" s="1"/>
  <c r="P202" i="44" s="1"/>
  <c r="P203" i="44" s="1"/>
  <c r="P204" i="44" s="1"/>
  <c r="P205" i="44" s="1"/>
  <c r="P206" i="44" s="1"/>
  <c r="P207" i="44" s="1"/>
  <c r="P208" i="44" s="1"/>
  <c r="P209" i="44" s="1"/>
  <c r="P210" i="44" s="1"/>
  <c r="P211" i="44" s="1"/>
  <c r="P212" i="44" s="1"/>
  <c r="P213" i="44" s="1"/>
  <c r="P214" i="44" s="1"/>
  <c r="P215" i="44" s="1"/>
  <c r="P216" i="44" s="1"/>
  <c r="P217" i="44" s="1"/>
  <c r="P218" i="44" s="1"/>
  <c r="P219" i="44" s="1"/>
  <c r="P220" i="44" s="1"/>
  <c r="P221" i="44" s="1"/>
  <c r="P222" i="44" s="1"/>
  <c r="P223" i="44" s="1"/>
  <c r="P224" i="44" s="1"/>
  <c r="P225" i="44" s="1"/>
  <c r="P226" i="44" s="1"/>
  <c r="P227" i="44" s="1"/>
  <c r="P228" i="44" s="1"/>
  <c r="P229" i="44" s="1"/>
  <c r="P230" i="44" s="1"/>
  <c r="P231" i="44" s="1"/>
  <c r="P232" i="44" s="1"/>
  <c r="P233" i="44" s="1"/>
  <c r="P234" i="44" s="1"/>
  <c r="P235" i="44" s="1"/>
  <c r="P236" i="44" s="1"/>
  <c r="P237" i="44" s="1"/>
  <c r="P238" i="44" s="1"/>
  <c r="P239" i="44" s="1"/>
  <c r="P240" i="44" s="1"/>
  <c r="P241" i="44" s="1"/>
  <c r="P242" i="44" s="1"/>
  <c r="P243" i="44" s="1"/>
  <c r="P244" i="44" s="1"/>
  <c r="P245" i="44" s="1"/>
  <c r="P246" i="44" s="1"/>
  <c r="P247" i="44" s="1"/>
  <c r="P248" i="44" s="1"/>
  <c r="P249" i="44" s="1"/>
  <c r="P250" i="44" s="1"/>
  <c r="P251" i="44" s="1"/>
  <c r="P252" i="44" s="1"/>
  <c r="P253" i="44" s="1"/>
  <c r="P254" i="44" s="1"/>
  <c r="P255" i="44" s="1"/>
  <c r="P256" i="44" s="1"/>
  <c r="P257" i="44" s="1"/>
  <c r="P258" i="44" s="1"/>
  <c r="P259" i="44" s="1"/>
  <c r="P260" i="44" s="1"/>
  <c r="P261" i="44" s="1"/>
  <c r="P262" i="44" s="1"/>
  <c r="P263" i="44" s="1"/>
  <c r="P264" i="44" s="1"/>
  <c r="P265" i="44" s="1"/>
  <c r="P266" i="44" s="1"/>
  <c r="P267" i="44" s="1"/>
  <c r="P268" i="44" s="1"/>
  <c r="P269" i="44" s="1"/>
  <c r="P270" i="44" s="1"/>
  <c r="P271" i="44" s="1"/>
  <c r="P272" i="44" s="1"/>
  <c r="P273" i="44" s="1"/>
  <c r="P274" i="44" s="1"/>
  <c r="P275" i="44" s="1"/>
  <c r="P276" i="44" s="1"/>
  <c r="P277" i="44" s="1"/>
  <c r="P278" i="44" s="1"/>
  <c r="P279" i="44" s="1"/>
  <c r="P280" i="44" s="1"/>
  <c r="P281" i="44" s="1"/>
  <c r="P282" i="44" s="1"/>
  <c r="P283" i="44" s="1"/>
  <c r="P284" i="44" s="1"/>
  <c r="P285" i="44" s="1"/>
  <c r="P286" i="44" s="1"/>
  <c r="P287" i="44" s="1"/>
  <c r="P288" i="44" s="1"/>
  <c r="P289" i="44" s="1"/>
  <c r="P290" i="44" s="1"/>
  <c r="P291" i="44" s="1"/>
  <c r="P292" i="44" s="1"/>
  <c r="P293" i="44" s="1"/>
  <c r="P294" i="44" s="1"/>
  <c r="P295" i="44" s="1"/>
  <c r="P296" i="44" s="1"/>
  <c r="P297" i="44" s="1"/>
  <c r="P298" i="44" s="1"/>
  <c r="P299" i="44" s="1"/>
  <c r="P300" i="44" s="1"/>
  <c r="P301" i="44" s="1"/>
  <c r="P302" i="44" s="1"/>
  <c r="P303" i="44" s="1"/>
  <c r="P304" i="44" s="1"/>
  <c r="P305" i="44" s="1"/>
  <c r="P306" i="44" s="1"/>
  <c r="P307" i="44" s="1"/>
  <c r="P308" i="44" s="1"/>
  <c r="P309" i="44" s="1"/>
  <c r="P310" i="44" s="1"/>
  <c r="P311" i="44" s="1"/>
  <c r="P312" i="44" s="1"/>
  <c r="P313" i="44" s="1"/>
  <c r="P314" i="44" s="1"/>
  <c r="P315" i="44" s="1"/>
  <c r="P316" i="44" s="1"/>
  <c r="P317" i="44" s="1"/>
  <c r="P318" i="44" s="1"/>
  <c r="P319" i="44" s="1"/>
  <c r="P320" i="44" s="1"/>
  <c r="P321" i="44" s="1"/>
  <c r="P322" i="44" s="1"/>
  <c r="P323" i="44" s="1"/>
  <c r="P324" i="44" s="1"/>
  <c r="P325" i="44" s="1"/>
  <c r="P326" i="44" s="1"/>
  <c r="P327" i="44" s="1"/>
  <c r="P328" i="44" s="1"/>
  <c r="P329" i="44" s="1"/>
  <c r="P330" i="44" s="1"/>
  <c r="P331" i="44" s="1"/>
  <c r="P332" i="44" s="1"/>
  <c r="P333" i="44" s="1"/>
  <c r="P334" i="44" s="1"/>
  <c r="P335" i="44" s="1"/>
  <c r="P336" i="44" s="1"/>
  <c r="P337" i="44" s="1"/>
  <c r="P338" i="44" s="1"/>
  <c r="P339" i="44" s="1"/>
  <c r="P340" i="44" s="1"/>
  <c r="P341" i="44" s="1"/>
  <c r="P342" i="44" s="1"/>
  <c r="P343" i="44" s="1"/>
  <c r="P344" i="44" s="1"/>
  <c r="P345" i="44" s="1"/>
  <c r="P346" i="44" s="1"/>
  <c r="P347" i="44" s="1"/>
  <c r="P348" i="44" s="1"/>
  <c r="P349" i="44" s="1"/>
  <c r="P350" i="44" s="1"/>
  <c r="P351" i="44" s="1"/>
  <c r="P352" i="44" s="1"/>
  <c r="P353" i="44" s="1"/>
  <c r="P354" i="44" s="1"/>
  <c r="P355" i="44" s="1"/>
  <c r="P356" i="44" s="1"/>
  <c r="P357" i="44" s="1"/>
  <c r="P358" i="44" s="1"/>
  <c r="P359" i="44" s="1"/>
  <c r="P360" i="44" s="1"/>
  <c r="P361" i="44" s="1"/>
  <c r="P362" i="44" s="1"/>
  <c r="P363" i="44" s="1"/>
  <c r="P364" i="44" s="1"/>
  <c r="P365" i="44" s="1"/>
  <c r="P366" i="44" s="1"/>
  <c r="P367" i="44" s="1"/>
  <c r="P368" i="44" s="1"/>
  <c r="P369" i="44" s="1"/>
  <c r="P370" i="44" s="1"/>
  <c r="P371" i="44" s="1"/>
  <c r="P372" i="44" s="1"/>
  <c r="P373" i="44" s="1"/>
  <c r="P374" i="44" s="1"/>
  <c r="P375" i="44" s="1"/>
  <c r="P376" i="44" s="1"/>
  <c r="P377" i="44" s="1"/>
  <c r="P378" i="44" s="1"/>
  <c r="P379" i="44" s="1"/>
  <c r="P380" i="44" s="1"/>
  <c r="P381" i="44" s="1"/>
  <c r="P382" i="44" s="1"/>
  <c r="P383" i="44" s="1"/>
  <c r="P384" i="44" s="1"/>
  <c r="P385" i="44" s="1"/>
  <c r="P386" i="44" s="1"/>
  <c r="P387" i="44" s="1"/>
  <c r="P388" i="44" s="1"/>
  <c r="P389" i="44" s="1"/>
  <c r="P390" i="44" s="1"/>
  <c r="P391" i="44" s="1"/>
  <c r="P392" i="44" s="1"/>
  <c r="P393" i="44" s="1"/>
  <c r="P394" i="44" s="1"/>
  <c r="P395" i="44" s="1"/>
  <c r="P396" i="44" s="1"/>
  <c r="P397" i="44" s="1"/>
  <c r="P398" i="44" s="1"/>
  <c r="P399" i="44" s="1"/>
  <c r="P400" i="44" s="1"/>
  <c r="P401" i="44" s="1"/>
  <c r="P402" i="44" s="1"/>
  <c r="P403" i="44" s="1"/>
  <c r="P404" i="44" s="1"/>
  <c r="P405" i="44" s="1"/>
  <c r="P406" i="44" s="1"/>
  <c r="P407" i="44" s="1"/>
  <c r="P408" i="44" s="1"/>
  <c r="P409" i="44" s="1"/>
  <c r="P410" i="44" s="1"/>
  <c r="P411" i="44" s="1"/>
  <c r="P412" i="44" s="1"/>
  <c r="P413" i="44" s="1"/>
  <c r="P414" i="44" s="1"/>
  <c r="P415" i="44" s="1"/>
  <c r="P416" i="44" s="1"/>
  <c r="P417" i="44" s="1"/>
  <c r="P418" i="44" s="1"/>
  <c r="P419" i="44" s="1"/>
  <c r="P420" i="44" s="1"/>
  <c r="P421" i="44" s="1"/>
  <c r="P422" i="44" s="1"/>
  <c r="P423" i="44" s="1"/>
  <c r="P424" i="44" s="1"/>
  <c r="P425" i="44" s="1"/>
  <c r="P426" i="44" s="1"/>
  <c r="P427" i="44" s="1"/>
  <c r="P428" i="44" s="1"/>
  <c r="P429" i="44" s="1"/>
  <c r="P430" i="44" s="1"/>
  <c r="P431" i="44" s="1"/>
  <c r="P432" i="44" s="1"/>
  <c r="P433" i="44" s="1"/>
  <c r="P434" i="44" s="1"/>
  <c r="P435" i="44" s="1"/>
  <c r="P436" i="44" s="1"/>
  <c r="P437" i="44" s="1"/>
  <c r="P438" i="44" s="1"/>
  <c r="P439" i="44" s="1"/>
  <c r="P440" i="44" s="1"/>
  <c r="P441" i="44" s="1"/>
  <c r="P442" i="44" s="1"/>
  <c r="P443" i="44" s="1"/>
  <c r="P444" i="44" s="1"/>
  <c r="P445" i="44" s="1"/>
  <c r="P446" i="44" s="1"/>
  <c r="P447" i="44" s="1"/>
  <c r="P448" i="44" s="1"/>
  <c r="P449" i="44" s="1"/>
  <c r="P450" i="44" s="1"/>
  <c r="P451" i="44" s="1"/>
  <c r="P452" i="44" s="1"/>
  <c r="P453" i="44" s="1"/>
  <c r="P454" i="44" s="1"/>
  <c r="P455" i="44" s="1"/>
  <c r="P456" i="44" s="1"/>
  <c r="P457" i="44" s="1"/>
  <c r="P458" i="44" s="1"/>
  <c r="R18" i="18"/>
  <c r="P17" i="18"/>
  <c r="N33" i="33"/>
  <c r="S32" i="33"/>
  <c r="X32" i="33" s="1"/>
  <c r="R18" i="25"/>
  <c r="P17" i="25"/>
  <c r="R63" i="51"/>
  <c r="O64" i="51" s="1"/>
  <c r="P64" i="51"/>
  <c r="P65" i="51" s="1"/>
  <c r="P66" i="51" s="1"/>
  <c r="P67" i="51" s="1"/>
  <c r="P68" i="51" s="1"/>
  <c r="P69" i="51" s="1"/>
  <c r="P70" i="51" s="1"/>
  <c r="P71" i="51" s="1"/>
  <c r="P72" i="51" s="1"/>
  <c r="P73" i="51" s="1"/>
  <c r="P74" i="51" s="1"/>
  <c r="P75" i="51" s="1"/>
  <c r="P76" i="51" s="1"/>
  <c r="P77" i="51" s="1"/>
  <c r="P78" i="51" s="1"/>
  <c r="P79" i="51" s="1"/>
  <c r="P80" i="51" s="1"/>
  <c r="P81" i="51" s="1"/>
  <c r="P82" i="51" s="1"/>
  <c r="P83" i="51" s="1"/>
  <c r="P84" i="51" s="1"/>
  <c r="P85" i="51" s="1"/>
  <c r="P86" i="51" s="1"/>
  <c r="P87" i="51" s="1"/>
  <c r="P88" i="51" s="1"/>
  <c r="P89" i="51" s="1"/>
  <c r="P90" i="51" s="1"/>
  <c r="P91" i="51" s="1"/>
  <c r="P92" i="51" s="1"/>
  <c r="P93" i="51" s="1"/>
  <c r="P94" i="51" s="1"/>
  <c r="P95" i="51" s="1"/>
  <c r="P96" i="51" s="1"/>
  <c r="P97" i="51" s="1"/>
  <c r="P98" i="51" s="1"/>
  <c r="P99" i="51" s="1"/>
  <c r="P100" i="51" s="1"/>
  <c r="P101" i="51" s="1"/>
  <c r="P102" i="51" s="1"/>
  <c r="P103" i="51" s="1"/>
  <c r="P104" i="51" s="1"/>
  <c r="P105" i="51" s="1"/>
  <c r="P106" i="51" s="1"/>
  <c r="P107" i="51" s="1"/>
  <c r="P108" i="51" s="1"/>
  <c r="P109" i="51" s="1"/>
  <c r="P110" i="51" s="1"/>
  <c r="P111" i="51" s="1"/>
  <c r="P112" i="51" s="1"/>
  <c r="P113" i="51" s="1"/>
  <c r="P114" i="51" s="1"/>
  <c r="P115" i="51" s="1"/>
  <c r="P116" i="51" s="1"/>
  <c r="P117" i="51" s="1"/>
  <c r="P118" i="51" s="1"/>
  <c r="P119" i="51" s="1"/>
  <c r="P120" i="51" s="1"/>
  <c r="P121" i="51" s="1"/>
  <c r="P122" i="51" s="1"/>
  <c r="P123" i="51" s="1"/>
  <c r="P124" i="51" s="1"/>
  <c r="P125" i="51" s="1"/>
  <c r="P126" i="51" s="1"/>
  <c r="P127" i="51" s="1"/>
  <c r="P128" i="51" s="1"/>
  <c r="P129" i="51" s="1"/>
  <c r="P130" i="51" s="1"/>
  <c r="P131" i="51" s="1"/>
  <c r="P132" i="51" s="1"/>
  <c r="P133" i="51" s="1"/>
  <c r="P134" i="51" s="1"/>
  <c r="P135" i="51" s="1"/>
  <c r="P136" i="51" s="1"/>
  <c r="P137" i="51" s="1"/>
  <c r="P138" i="51" s="1"/>
  <c r="P139" i="51" s="1"/>
  <c r="P140" i="51" s="1"/>
  <c r="P141" i="51" s="1"/>
  <c r="P142" i="51" s="1"/>
  <c r="P143" i="51" s="1"/>
  <c r="P144" i="51" s="1"/>
  <c r="P145" i="51" s="1"/>
  <c r="P146" i="51" s="1"/>
  <c r="P147" i="51" s="1"/>
  <c r="P148" i="51" s="1"/>
  <c r="P149" i="51" s="1"/>
  <c r="P150" i="51" s="1"/>
  <c r="P151" i="51" s="1"/>
  <c r="P152" i="51" s="1"/>
  <c r="P153" i="51" s="1"/>
  <c r="P154" i="51" s="1"/>
  <c r="P155" i="51" s="1"/>
  <c r="P156" i="51" s="1"/>
  <c r="P157" i="51" s="1"/>
  <c r="P158" i="51" s="1"/>
  <c r="P159" i="51" s="1"/>
  <c r="P160" i="51" s="1"/>
  <c r="P161" i="51" s="1"/>
  <c r="P162" i="51" s="1"/>
  <c r="P163" i="51" s="1"/>
  <c r="P164" i="51" s="1"/>
  <c r="P165" i="51" s="1"/>
  <c r="P166" i="51" s="1"/>
  <c r="P167" i="51" s="1"/>
  <c r="P168" i="51" s="1"/>
  <c r="P169" i="51" s="1"/>
  <c r="P170" i="51" s="1"/>
  <c r="P171" i="51" s="1"/>
  <c r="P172" i="51" s="1"/>
  <c r="P173" i="51" s="1"/>
  <c r="P174" i="51" s="1"/>
  <c r="P175" i="51" s="1"/>
  <c r="P176" i="51" s="1"/>
  <c r="P177" i="51" s="1"/>
  <c r="P178" i="51" s="1"/>
  <c r="P179" i="51" s="1"/>
  <c r="P180" i="51" s="1"/>
  <c r="P181" i="51" s="1"/>
  <c r="P182" i="51" s="1"/>
  <c r="P183" i="51" s="1"/>
  <c r="P184" i="51" s="1"/>
  <c r="P185" i="51" s="1"/>
  <c r="P186" i="51" s="1"/>
  <c r="P187" i="51" s="1"/>
  <c r="P188" i="51" s="1"/>
  <c r="P189" i="51" s="1"/>
  <c r="P190" i="51" s="1"/>
  <c r="P191" i="51" s="1"/>
  <c r="P192" i="51" s="1"/>
  <c r="P193" i="51" s="1"/>
  <c r="P194" i="51" s="1"/>
  <c r="P195" i="51" s="1"/>
  <c r="P196" i="51" s="1"/>
  <c r="P197" i="51" s="1"/>
  <c r="P198" i="51" s="1"/>
  <c r="P199" i="51" s="1"/>
  <c r="P200" i="51" s="1"/>
  <c r="P201" i="51" s="1"/>
  <c r="P202" i="51" s="1"/>
  <c r="P203" i="51" s="1"/>
  <c r="P204" i="51" s="1"/>
  <c r="P205" i="51" s="1"/>
  <c r="P206" i="51" s="1"/>
  <c r="P207" i="51" s="1"/>
  <c r="P208" i="51" s="1"/>
  <c r="P209" i="51" s="1"/>
  <c r="P210" i="51" s="1"/>
  <c r="P211" i="51" s="1"/>
  <c r="P212" i="51" s="1"/>
  <c r="P213" i="51" s="1"/>
  <c r="P214" i="51" s="1"/>
  <c r="P215" i="51" s="1"/>
  <c r="P216" i="51" s="1"/>
  <c r="P217" i="51" s="1"/>
  <c r="P218" i="51" s="1"/>
  <c r="P219" i="51" s="1"/>
  <c r="P220" i="51" s="1"/>
  <c r="P221" i="51" s="1"/>
  <c r="P222" i="51" s="1"/>
  <c r="P223" i="51" s="1"/>
  <c r="P224" i="51" s="1"/>
  <c r="P225" i="51" s="1"/>
  <c r="P226" i="51" s="1"/>
  <c r="P227" i="51" s="1"/>
  <c r="P228" i="51" s="1"/>
  <c r="P229" i="51" s="1"/>
  <c r="P230" i="51" s="1"/>
  <c r="P231" i="51" s="1"/>
  <c r="P232" i="51" s="1"/>
  <c r="P233" i="51" s="1"/>
  <c r="P234" i="51" s="1"/>
  <c r="P235" i="51" s="1"/>
  <c r="P236" i="51" s="1"/>
  <c r="P237" i="51" s="1"/>
  <c r="P238" i="51" s="1"/>
  <c r="P239" i="51" s="1"/>
  <c r="P240" i="51" s="1"/>
  <c r="P241" i="51" s="1"/>
  <c r="P242" i="51" s="1"/>
  <c r="P243" i="51" s="1"/>
  <c r="P244" i="51" s="1"/>
  <c r="P245" i="51" s="1"/>
  <c r="P246" i="51" s="1"/>
  <c r="P247" i="51" s="1"/>
  <c r="P248" i="51" s="1"/>
  <c r="P249" i="51" s="1"/>
  <c r="P250" i="51" s="1"/>
  <c r="P251" i="51" s="1"/>
  <c r="P252" i="51" s="1"/>
  <c r="P253" i="51" s="1"/>
  <c r="P254" i="51" s="1"/>
  <c r="P255" i="51" s="1"/>
  <c r="P256" i="51" s="1"/>
  <c r="P257" i="51" s="1"/>
  <c r="P258" i="51" s="1"/>
  <c r="P259" i="51" s="1"/>
  <c r="P260" i="51" s="1"/>
  <c r="P261" i="51" s="1"/>
  <c r="P262" i="51" s="1"/>
  <c r="P263" i="51" s="1"/>
  <c r="P264" i="51" s="1"/>
  <c r="P265" i="51" s="1"/>
  <c r="P266" i="51" s="1"/>
  <c r="P267" i="51" s="1"/>
  <c r="P268" i="51" s="1"/>
  <c r="P269" i="51" s="1"/>
  <c r="P270" i="51" s="1"/>
  <c r="P271" i="51" s="1"/>
  <c r="P272" i="51" s="1"/>
  <c r="P273" i="51" s="1"/>
  <c r="P274" i="51" s="1"/>
  <c r="P275" i="51" s="1"/>
  <c r="P276" i="51" s="1"/>
  <c r="P277" i="51" s="1"/>
  <c r="P278" i="51" s="1"/>
  <c r="P279" i="51" s="1"/>
  <c r="P280" i="51" s="1"/>
  <c r="P281" i="51" s="1"/>
  <c r="P282" i="51" s="1"/>
  <c r="P283" i="51" s="1"/>
  <c r="P284" i="51" s="1"/>
  <c r="P285" i="51" s="1"/>
  <c r="P286" i="51" s="1"/>
  <c r="P287" i="51" s="1"/>
  <c r="P288" i="51" s="1"/>
  <c r="P289" i="51" s="1"/>
  <c r="P290" i="51" s="1"/>
  <c r="P291" i="51" s="1"/>
  <c r="P292" i="51" s="1"/>
  <c r="P293" i="51" s="1"/>
  <c r="P294" i="51" s="1"/>
  <c r="P295" i="51" s="1"/>
  <c r="P296" i="51" s="1"/>
  <c r="P297" i="51" s="1"/>
  <c r="P298" i="51" s="1"/>
  <c r="P299" i="51" s="1"/>
  <c r="P300" i="51" s="1"/>
  <c r="P301" i="51" s="1"/>
  <c r="P302" i="51" s="1"/>
  <c r="P303" i="51" s="1"/>
  <c r="P304" i="51" s="1"/>
  <c r="P305" i="51" s="1"/>
  <c r="P306" i="51" s="1"/>
  <c r="P307" i="51" s="1"/>
  <c r="P308" i="51" s="1"/>
  <c r="P309" i="51" s="1"/>
  <c r="P310" i="51" s="1"/>
  <c r="P311" i="51" s="1"/>
  <c r="P312" i="51" s="1"/>
  <c r="P313" i="51" s="1"/>
  <c r="P314" i="51" s="1"/>
  <c r="P315" i="51" s="1"/>
  <c r="P316" i="51" s="1"/>
  <c r="P317" i="51" s="1"/>
  <c r="P318" i="51" s="1"/>
  <c r="P319" i="51" s="1"/>
  <c r="P320" i="51" s="1"/>
  <c r="P321" i="51" s="1"/>
  <c r="P322" i="51" s="1"/>
  <c r="P323" i="51" s="1"/>
  <c r="P324" i="51" s="1"/>
  <c r="P325" i="51" s="1"/>
  <c r="P326" i="51" s="1"/>
  <c r="P327" i="51" s="1"/>
  <c r="P328" i="51" s="1"/>
  <c r="P329" i="51" s="1"/>
  <c r="P330" i="51" s="1"/>
  <c r="P331" i="51" s="1"/>
  <c r="P332" i="51" s="1"/>
  <c r="P333" i="51" s="1"/>
  <c r="P334" i="51" s="1"/>
  <c r="P335" i="51" s="1"/>
  <c r="P336" i="51" s="1"/>
  <c r="P337" i="51" s="1"/>
  <c r="P338" i="51" s="1"/>
  <c r="P339" i="51" s="1"/>
  <c r="P340" i="51" s="1"/>
  <c r="P341" i="51" s="1"/>
  <c r="P342" i="51" s="1"/>
  <c r="P343" i="51" s="1"/>
  <c r="P344" i="51" s="1"/>
  <c r="P345" i="51" s="1"/>
  <c r="P346" i="51" s="1"/>
  <c r="P347" i="51" s="1"/>
  <c r="P348" i="51" s="1"/>
  <c r="P349" i="51" s="1"/>
  <c r="P350" i="51" s="1"/>
  <c r="P351" i="51" s="1"/>
  <c r="P352" i="51" s="1"/>
  <c r="P353" i="51" s="1"/>
  <c r="P354" i="51" s="1"/>
  <c r="P355" i="51" s="1"/>
  <c r="P356" i="51" s="1"/>
  <c r="P357" i="51" s="1"/>
  <c r="P358" i="51" s="1"/>
  <c r="P359" i="51" s="1"/>
  <c r="P360" i="51" s="1"/>
  <c r="P361" i="51" s="1"/>
  <c r="P362" i="51" s="1"/>
  <c r="P363" i="51" s="1"/>
  <c r="P364" i="51" s="1"/>
  <c r="P365" i="51" s="1"/>
  <c r="P366" i="51" s="1"/>
  <c r="P367" i="51" s="1"/>
  <c r="P368" i="51" s="1"/>
  <c r="P369" i="51" s="1"/>
  <c r="P370" i="51" s="1"/>
  <c r="P371" i="51" s="1"/>
  <c r="P372" i="51" s="1"/>
  <c r="P373" i="51" s="1"/>
  <c r="P374" i="51" s="1"/>
  <c r="P375" i="51" s="1"/>
  <c r="P376" i="51" s="1"/>
  <c r="P377" i="51" s="1"/>
  <c r="P378" i="51" s="1"/>
  <c r="P379" i="51" s="1"/>
  <c r="P380" i="51" s="1"/>
  <c r="P381" i="51" s="1"/>
  <c r="P382" i="51" s="1"/>
  <c r="P383" i="51" s="1"/>
  <c r="P384" i="51" s="1"/>
  <c r="P385" i="51" s="1"/>
  <c r="P386" i="51" s="1"/>
  <c r="P387" i="51" s="1"/>
  <c r="P388" i="51" s="1"/>
  <c r="P389" i="51" s="1"/>
  <c r="P390" i="51" s="1"/>
  <c r="P391" i="51" s="1"/>
  <c r="P392" i="51" s="1"/>
  <c r="P393" i="51" s="1"/>
  <c r="P394" i="51" s="1"/>
  <c r="P395" i="51" s="1"/>
  <c r="P396" i="51" s="1"/>
  <c r="P397" i="51" s="1"/>
  <c r="P398" i="51" s="1"/>
  <c r="P399" i="51" s="1"/>
  <c r="P400" i="51" s="1"/>
  <c r="P401" i="51" s="1"/>
  <c r="P402" i="51" s="1"/>
  <c r="P403" i="51" s="1"/>
  <c r="P404" i="51" s="1"/>
  <c r="P405" i="51" s="1"/>
  <c r="P406" i="51" s="1"/>
  <c r="P407" i="51" s="1"/>
  <c r="P408" i="51" s="1"/>
  <c r="P409" i="51" s="1"/>
  <c r="P410" i="51" s="1"/>
  <c r="P411" i="51" s="1"/>
  <c r="P412" i="51" s="1"/>
  <c r="P413" i="51" s="1"/>
  <c r="P414" i="51" s="1"/>
  <c r="P415" i="51" s="1"/>
  <c r="P416" i="51" s="1"/>
  <c r="P417" i="51" s="1"/>
  <c r="P418" i="51" s="1"/>
  <c r="P419" i="51" s="1"/>
  <c r="P420" i="51" s="1"/>
  <c r="P421" i="51" s="1"/>
  <c r="P422" i="51" s="1"/>
  <c r="P423" i="51" s="1"/>
  <c r="P424" i="51" s="1"/>
  <c r="P425" i="51" s="1"/>
  <c r="P426" i="51" s="1"/>
  <c r="P427" i="51" s="1"/>
  <c r="P428" i="51" s="1"/>
  <c r="P429" i="51" s="1"/>
  <c r="P430" i="51" s="1"/>
  <c r="P431" i="51" s="1"/>
  <c r="P432" i="51" s="1"/>
  <c r="P433" i="51" s="1"/>
  <c r="P434" i="51" s="1"/>
  <c r="P435" i="51" s="1"/>
  <c r="P436" i="51" s="1"/>
  <c r="P437" i="51" s="1"/>
  <c r="P438" i="51" s="1"/>
  <c r="P439" i="51" s="1"/>
  <c r="P440" i="51" s="1"/>
  <c r="P441" i="51" s="1"/>
  <c r="P442" i="51" s="1"/>
  <c r="P443" i="51" s="1"/>
  <c r="P444" i="51" s="1"/>
  <c r="P445" i="51" s="1"/>
  <c r="P446" i="51" s="1"/>
  <c r="P447" i="51" s="1"/>
  <c r="P448" i="51" s="1"/>
  <c r="P449" i="51" s="1"/>
  <c r="P450" i="51" s="1"/>
  <c r="P451" i="51" s="1"/>
  <c r="P452" i="51" s="1"/>
  <c r="P453" i="51" s="1"/>
  <c r="P454" i="51" s="1"/>
  <c r="P455" i="51" s="1"/>
  <c r="P456" i="51" s="1"/>
  <c r="P457" i="51" s="1"/>
  <c r="P458" i="51" s="1"/>
  <c r="P459" i="51" s="1"/>
  <c r="P460" i="51" s="1"/>
  <c r="P461" i="51" s="1"/>
  <c r="P462" i="51" s="1"/>
  <c r="P463" i="51" s="1"/>
  <c r="P464" i="51" s="1"/>
  <c r="P465" i="51" s="1"/>
  <c r="P466" i="51" s="1"/>
  <c r="P467" i="51" s="1"/>
  <c r="P468" i="51" s="1"/>
  <c r="P469" i="51" s="1"/>
  <c r="P470" i="51" s="1"/>
  <c r="R18" i="14"/>
  <c r="P17" i="14"/>
  <c r="P17" i="10"/>
  <c r="Q18" i="10"/>
  <c r="R17" i="17"/>
  <c r="P14" i="17"/>
  <c r="Q23" i="50"/>
  <c r="S34" i="32"/>
  <c r="N35" i="32"/>
  <c r="R17" i="23"/>
  <c r="P14" i="23"/>
  <c r="R18" i="45"/>
  <c r="P17" i="45"/>
  <c r="Q23" i="14"/>
  <c r="P60" i="28"/>
  <c r="P61" i="28" s="1"/>
  <c r="P62" i="28" s="1"/>
  <c r="P63" i="28" s="1"/>
  <c r="P64" i="28" s="1"/>
  <c r="P65" i="28" s="1"/>
  <c r="P66" i="28" s="1"/>
  <c r="P67" i="28" s="1"/>
  <c r="P68" i="28" s="1"/>
  <c r="P69" i="28" s="1"/>
  <c r="P70" i="28" s="1"/>
  <c r="P71" i="28" s="1"/>
  <c r="P72" i="28" s="1"/>
  <c r="P73" i="28" s="1"/>
  <c r="P74" i="28" s="1"/>
  <c r="P75" i="28" s="1"/>
  <c r="P76" i="28" s="1"/>
  <c r="P77" i="28" s="1"/>
  <c r="P78" i="28" s="1"/>
  <c r="P79" i="28" s="1"/>
  <c r="P80" i="28" s="1"/>
  <c r="P81" i="28" s="1"/>
  <c r="P82" i="28" s="1"/>
  <c r="R59" i="28"/>
  <c r="O60" i="28" s="1"/>
  <c r="S32" i="38"/>
  <c r="X32" i="38" s="1"/>
  <c r="N33" i="38"/>
  <c r="Q25" i="46"/>
  <c r="Q64" i="40"/>
  <c r="Y24" i="42"/>
  <c r="Q25" i="21"/>
  <c r="Q25" i="36"/>
  <c r="V24" i="36"/>
  <c r="Q25" i="47"/>
  <c r="V24" i="47"/>
  <c r="Q23" i="33"/>
  <c r="R59" i="9"/>
  <c r="O60" i="9" s="1"/>
  <c r="P60" i="9"/>
  <c r="P61" i="9" s="1"/>
  <c r="P62" i="9" s="1"/>
  <c r="P63" i="9" s="1"/>
  <c r="P64" i="9" s="1"/>
  <c r="P65" i="9" s="1"/>
  <c r="P66" i="9" s="1"/>
  <c r="P67" i="9" s="1"/>
  <c r="P68" i="9" s="1"/>
  <c r="P69" i="9" s="1"/>
  <c r="P70" i="9" s="1"/>
  <c r="P71" i="9" s="1"/>
  <c r="P72" i="9" s="1"/>
  <c r="P73" i="9" s="1"/>
  <c r="P74" i="9" s="1"/>
  <c r="P75" i="9" s="1"/>
  <c r="P76" i="9" s="1"/>
  <c r="P77" i="9" s="1"/>
  <c r="P78" i="9" s="1"/>
  <c r="P79" i="9" s="1"/>
  <c r="P80" i="9" s="1"/>
  <c r="P81" i="9" s="1"/>
  <c r="P82" i="9" s="1"/>
  <c r="P83" i="9" s="1"/>
  <c r="P84" i="9" s="1"/>
  <c r="P85" i="9" s="1"/>
  <c r="P86" i="9" s="1"/>
  <c r="P87" i="9" s="1"/>
  <c r="P88" i="9" s="1"/>
  <c r="P89" i="9" s="1"/>
  <c r="P90" i="9" s="1"/>
  <c r="P91" i="9" s="1"/>
  <c r="P92" i="9" s="1"/>
  <c r="P93" i="9" s="1"/>
  <c r="P94" i="9" s="1"/>
  <c r="P95" i="9" s="1"/>
  <c r="P96" i="9" s="1"/>
  <c r="P97" i="9" s="1"/>
  <c r="P98" i="9" s="1"/>
  <c r="P99" i="9" s="1"/>
  <c r="P100" i="9" s="1"/>
  <c r="P101" i="9" s="1"/>
  <c r="P102" i="9" s="1"/>
  <c r="P103" i="9" s="1"/>
  <c r="P104" i="9" s="1"/>
  <c r="P105" i="9" s="1"/>
  <c r="P106" i="9" s="1"/>
  <c r="P107" i="9" s="1"/>
  <c r="P108" i="9" s="1"/>
  <c r="P109" i="9" s="1"/>
  <c r="P110" i="9" s="1"/>
  <c r="P111" i="9" s="1"/>
  <c r="P112" i="9" s="1"/>
  <c r="P113" i="9" s="1"/>
  <c r="P114" i="9" s="1"/>
  <c r="P115" i="9" s="1"/>
  <c r="P116" i="9" s="1"/>
  <c r="P117" i="9" s="1"/>
  <c r="P118" i="9" s="1"/>
  <c r="P119" i="9" s="1"/>
  <c r="P120" i="9" s="1"/>
  <c r="P121" i="9" s="1"/>
  <c r="P122" i="9" s="1"/>
  <c r="P123" i="9" s="1"/>
  <c r="P124" i="9" s="1"/>
  <c r="P125" i="9" s="1"/>
  <c r="P126" i="9" s="1"/>
  <c r="P127" i="9" s="1"/>
  <c r="P128" i="9" s="1"/>
  <c r="P129" i="9" s="1"/>
  <c r="P130" i="9" s="1"/>
  <c r="P131" i="9" s="1"/>
  <c r="P132" i="9" s="1"/>
  <c r="P133" i="9" s="1"/>
  <c r="P134" i="9" s="1"/>
  <c r="P135" i="9" s="1"/>
  <c r="P136" i="9" s="1"/>
  <c r="P137" i="9" s="1"/>
  <c r="P138" i="9" s="1"/>
  <c r="P139" i="9" s="1"/>
  <c r="P140" i="9" s="1"/>
  <c r="P141" i="9" s="1"/>
  <c r="P142" i="9" s="1"/>
  <c r="P143" i="9" s="1"/>
  <c r="P144" i="9" s="1"/>
  <c r="P145" i="9" s="1"/>
  <c r="P146" i="9" s="1"/>
  <c r="P147" i="9" s="1"/>
  <c r="P148" i="9" s="1"/>
  <c r="P149" i="9" s="1"/>
  <c r="P150" i="9" s="1"/>
  <c r="P151" i="9" s="1"/>
  <c r="P152" i="9" s="1"/>
  <c r="P153" i="9" s="1"/>
  <c r="P154" i="9" s="1"/>
  <c r="P155" i="9" s="1"/>
  <c r="P156" i="9" s="1"/>
  <c r="P157" i="9" s="1"/>
  <c r="P158" i="9" s="1"/>
  <c r="P159" i="9" s="1"/>
  <c r="P160" i="9" s="1"/>
  <c r="P161" i="9" s="1"/>
  <c r="P162" i="9" s="1"/>
  <c r="P163" i="9" s="1"/>
  <c r="P164" i="9" s="1"/>
  <c r="P165" i="9" s="1"/>
  <c r="P166" i="9" s="1"/>
  <c r="P167" i="9" s="1"/>
  <c r="P168" i="9" s="1"/>
  <c r="P169" i="9" s="1"/>
  <c r="P170" i="9" s="1"/>
  <c r="P171" i="9" s="1"/>
  <c r="P172" i="9" s="1"/>
  <c r="P173" i="9" s="1"/>
  <c r="P174" i="9" s="1"/>
  <c r="P175" i="9" s="1"/>
  <c r="P176" i="9" s="1"/>
  <c r="P177" i="9" s="1"/>
  <c r="P178" i="9" s="1"/>
  <c r="P179" i="9" s="1"/>
  <c r="P180" i="9" s="1"/>
  <c r="P181" i="9" s="1"/>
  <c r="P182" i="9" s="1"/>
  <c r="P183" i="9" s="1"/>
  <c r="P184" i="9" s="1"/>
  <c r="P185" i="9" s="1"/>
  <c r="P186" i="9" s="1"/>
  <c r="P187" i="9" s="1"/>
  <c r="P188" i="9" s="1"/>
  <c r="P189" i="9" s="1"/>
  <c r="P190" i="9" s="1"/>
  <c r="P191" i="9" s="1"/>
  <c r="P192" i="9" s="1"/>
  <c r="P193" i="9" s="1"/>
  <c r="P194" i="9" s="1"/>
  <c r="P195" i="9" s="1"/>
  <c r="P196" i="9" s="1"/>
  <c r="P197" i="9" s="1"/>
  <c r="P198" i="9" s="1"/>
  <c r="P199" i="9" s="1"/>
  <c r="P200" i="9" s="1"/>
  <c r="P201" i="9" s="1"/>
  <c r="P202" i="9" s="1"/>
  <c r="P203" i="9" s="1"/>
  <c r="P204" i="9" s="1"/>
  <c r="P205" i="9" s="1"/>
  <c r="P206" i="9" s="1"/>
  <c r="P207" i="9" s="1"/>
  <c r="P208" i="9" s="1"/>
  <c r="P209" i="9" s="1"/>
  <c r="P210" i="9" s="1"/>
  <c r="P211" i="9" s="1"/>
  <c r="P212" i="9" s="1"/>
  <c r="P213" i="9" s="1"/>
  <c r="P214" i="9" s="1"/>
  <c r="P215" i="9" s="1"/>
  <c r="P216" i="9" s="1"/>
  <c r="P217" i="9" s="1"/>
  <c r="P218" i="9" s="1"/>
  <c r="P219" i="9" s="1"/>
  <c r="P220" i="9" s="1"/>
  <c r="P221" i="9" s="1"/>
  <c r="P222" i="9" s="1"/>
  <c r="P223" i="9" s="1"/>
  <c r="P224" i="9" s="1"/>
  <c r="P225" i="9" s="1"/>
  <c r="P226" i="9" s="1"/>
  <c r="P227" i="9" s="1"/>
  <c r="P228" i="9" s="1"/>
  <c r="P229" i="9" s="1"/>
  <c r="P230" i="9" s="1"/>
  <c r="P231" i="9" s="1"/>
  <c r="P232" i="9" s="1"/>
  <c r="P233" i="9" s="1"/>
  <c r="P234" i="9" s="1"/>
  <c r="P235" i="9" s="1"/>
  <c r="P236" i="9" s="1"/>
  <c r="P237" i="9" s="1"/>
  <c r="P238" i="9" s="1"/>
  <c r="P239" i="9" s="1"/>
  <c r="P240" i="9" s="1"/>
  <c r="P241" i="9" s="1"/>
  <c r="P242" i="9" s="1"/>
  <c r="P243" i="9" s="1"/>
  <c r="P244" i="9" s="1"/>
  <c r="P245" i="9" s="1"/>
  <c r="P246" i="9" s="1"/>
  <c r="P247" i="9" s="1"/>
  <c r="P248" i="9" s="1"/>
  <c r="P249" i="9" s="1"/>
  <c r="P250" i="9" s="1"/>
  <c r="P251" i="9" s="1"/>
  <c r="P252" i="9" s="1"/>
  <c r="P253" i="9" s="1"/>
  <c r="P254" i="9" s="1"/>
  <c r="P255" i="9" s="1"/>
  <c r="P256" i="9" s="1"/>
  <c r="P257" i="9" s="1"/>
  <c r="P258" i="9" s="1"/>
  <c r="P259" i="9" s="1"/>
  <c r="P260" i="9" s="1"/>
  <c r="P261" i="9" s="1"/>
  <c r="P262" i="9" s="1"/>
  <c r="P263" i="9" s="1"/>
  <c r="P264" i="9" s="1"/>
  <c r="P265" i="9" s="1"/>
  <c r="P266" i="9" s="1"/>
  <c r="P267" i="9" s="1"/>
  <c r="P268" i="9" s="1"/>
  <c r="P269" i="9" s="1"/>
  <c r="P270" i="9" s="1"/>
  <c r="P271" i="9" s="1"/>
  <c r="P272" i="9" s="1"/>
  <c r="P273" i="9" s="1"/>
  <c r="P274" i="9" s="1"/>
  <c r="P275" i="9" s="1"/>
  <c r="P276" i="9" s="1"/>
  <c r="P277" i="9" s="1"/>
  <c r="P278" i="9" s="1"/>
  <c r="P279" i="9" s="1"/>
  <c r="P280" i="9" s="1"/>
  <c r="P281" i="9" s="1"/>
  <c r="P282" i="9" s="1"/>
  <c r="P283" i="9" s="1"/>
  <c r="P284" i="9" s="1"/>
  <c r="P285" i="9" s="1"/>
  <c r="P286" i="9" s="1"/>
  <c r="P287" i="9" s="1"/>
  <c r="P288" i="9" s="1"/>
  <c r="P289" i="9" s="1"/>
  <c r="P290" i="9" s="1"/>
  <c r="P291" i="9" s="1"/>
  <c r="P292" i="9" s="1"/>
  <c r="P293" i="9" s="1"/>
  <c r="P294" i="9" s="1"/>
  <c r="P295" i="9" s="1"/>
  <c r="P296" i="9" s="1"/>
  <c r="P297" i="9" s="1"/>
  <c r="P298" i="9" s="1"/>
  <c r="P299" i="9" s="1"/>
  <c r="P300" i="9" s="1"/>
  <c r="P301" i="9" s="1"/>
  <c r="P302" i="9" s="1"/>
  <c r="P303" i="9" s="1"/>
  <c r="P304" i="9" s="1"/>
  <c r="P305" i="9" s="1"/>
  <c r="P306" i="9" s="1"/>
  <c r="P307" i="9" s="1"/>
  <c r="P308" i="9" s="1"/>
  <c r="P309" i="9" s="1"/>
  <c r="P310" i="9" s="1"/>
  <c r="P311" i="9" s="1"/>
  <c r="P312" i="9" s="1"/>
  <c r="P313" i="9" s="1"/>
  <c r="P314" i="9" s="1"/>
  <c r="P315" i="9" s="1"/>
  <c r="P316" i="9" s="1"/>
  <c r="P317" i="9" s="1"/>
  <c r="P318" i="9" s="1"/>
  <c r="P319" i="9" s="1"/>
  <c r="P320" i="9" s="1"/>
  <c r="P321" i="9" s="1"/>
  <c r="P322" i="9" s="1"/>
  <c r="P323" i="9" s="1"/>
  <c r="P324" i="9" s="1"/>
  <c r="P325" i="9" s="1"/>
  <c r="P326" i="9" s="1"/>
  <c r="P327" i="9" s="1"/>
  <c r="P328" i="9" s="1"/>
  <c r="P329" i="9" s="1"/>
  <c r="P330" i="9" s="1"/>
  <c r="P331" i="9" s="1"/>
  <c r="P332" i="9" s="1"/>
  <c r="P333" i="9" s="1"/>
  <c r="P334" i="9" s="1"/>
  <c r="P335" i="9" s="1"/>
  <c r="P336" i="9" s="1"/>
  <c r="P337" i="9" s="1"/>
  <c r="P338" i="9" s="1"/>
  <c r="P339" i="9" s="1"/>
  <c r="P340" i="9" s="1"/>
  <c r="P341" i="9" s="1"/>
  <c r="P342" i="9" s="1"/>
  <c r="P343" i="9" s="1"/>
  <c r="P344" i="9" s="1"/>
  <c r="P345" i="9" s="1"/>
  <c r="P346" i="9" s="1"/>
  <c r="R17" i="19"/>
  <c r="P14" i="19"/>
  <c r="N33" i="22"/>
  <c r="S32" i="22"/>
  <c r="X32" i="22" s="1"/>
  <c r="R17" i="20"/>
  <c r="P14" i="20"/>
  <c r="Y24" i="37"/>
  <c r="Y28" i="9"/>
  <c r="P59" i="33"/>
  <c r="P60" i="33" s="1"/>
  <c r="P61" i="33" s="1"/>
  <c r="P62" i="33" s="1"/>
  <c r="P63" i="33" s="1"/>
  <c r="P64" i="33" s="1"/>
  <c r="P65" i="33" s="1"/>
  <c r="P66" i="33" s="1"/>
  <c r="P67" i="33" s="1"/>
  <c r="P68" i="33" s="1"/>
  <c r="P69" i="33" s="1"/>
  <c r="P70" i="33" s="1"/>
  <c r="P71" i="33" s="1"/>
  <c r="P72" i="33" s="1"/>
  <c r="P73" i="33" s="1"/>
  <c r="P74" i="33" s="1"/>
  <c r="P75" i="33" s="1"/>
  <c r="P76" i="33" s="1"/>
  <c r="P77" i="33" s="1"/>
  <c r="P78" i="33" s="1"/>
  <c r="P79" i="33" s="1"/>
  <c r="P80" i="33" s="1"/>
  <c r="P81" i="33" s="1"/>
  <c r="P82" i="33" s="1"/>
  <c r="P83" i="33" s="1"/>
  <c r="P84" i="33" s="1"/>
  <c r="P85" i="33" s="1"/>
  <c r="P86" i="33" s="1"/>
  <c r="P87" i="33" s="1"/>
  <c r="P88" i="33" s="1"/>
  <c r="P89" i="33" s="1"/>
  <c r="P90" i="33" s="1"/>
  <c r="P91" i="33" s="1"/>
  <c r="R58" i="33"/>
  <c r="O59" i="33" s="1"/>
  <c r="R18" i="53"/>
  <c r="P17" i="53"/>
  <c r="T23" i="23"/>
  <c r="T24" i="23" s="1"/>
  <c r="T25" i="23" s="1"/>
  <c r="N33" i="52"/>
  <c r="S32" i="52"/>
  <c r="X32" i="52" s="1"/>
  <c r="P14" i="10"/>
  <c r="Q25" i="44"/>
  <c r="B18" i="2"/>
  <c r="Q24" i="55"/>
  <c r="R18" i="35"/>
  <c r="P17" i="35"/>
  <c r="Q20" i="19"/>
  <c r="T23" i="47"/>
  <c r="T24" i="47" s="1"/>
  <c r="T25" i="47" s="1"/>
  <c r="T23" i="32"/>
  <c r="T24" i="32" s="1"/>
  <c r="T25" i="32" s="1"/>
  <c r="R55" i="14"/>
  <c r="O56" i="14" s="1"/>
  <c r="P56" i="14"/>
  <c r="P57" i="14" s="1"/>
  <c r="P58" i="14" s="1"/>
  <c r="P59" i="14" s="1"/>
  <c r="P60" i="14" s="1"/>
  <c r="P61" i="14" s="1"/>
  <c r="P62" i="14" s="1"/>
  <c r="P63" i="14" s="1"/>
  <c r="P64" i="14" s="1"/>
  <c r="P65" i="14" s="1"/>
  <c r="P66" i="14" s="1"/>
  <c r="P67" i="14" s="1"/>
  <c r="P68" i="14" s="1"/>
  <c r="P69" i="14" s="1"/>
  <c r="P70" i="14" s="1"/>
  <c r="P71" i="14" s="1"/>
  <c r="P72" i="14" s="1"/>
  <c r="P73" i="14" s="1"/>
  <c r="P74" i="14" s="1"/>
  <c r="P75" i="14" s="1"/>
  <c r="P76" i="14" s="1"/>
  <c r="P77" i="14" s="1"/>
  <c r="P78" i="14" s="1"/>
  <c r="P79" i="14" s="1"/>
  <c r="P80" i="14" s="1"/>
  <c r="P81" i="14" s="1"/>
  <c r="P82" i="14" s="1"/>
  <c r="P83" i="14" s="1"/>
  <c r="P84" i="14" s="1"/>
  <c r="P85" i="14" s="1"/>
  <c r="P86" i="14" s="1"/>
  <c r="P87" i="14" s="1"/>
  <c r="P88" i="14" s="1"/>
  <c r="P89" i="14" s="1"/>
  <c r="P90" i="14" s="1"/>
  <c r="P91" i="14" s="1"/>
  <c r="P92" i="14" s="1"/>
  <c r="P93" i="14" s="1"/>
  <c r="P94" i="14" s="1"/>
  <c r="P95" i="14" s="1"/>
  <c r="P96" i="14" s="1"/>
  <c r="P97" i="14" s="1"/>
  <c r="P98" i="14" s="1"/>
  <c r="P99" i="14" s="1"/>
  <c r="P100" i="14" s="1"/>
  <c r="P101" i="14" s="1"/>
  <c r="P102" i="14" s="1"/>
  <c r="P103" i="14" s="1"/>
  <c r="P104" i="14" s="1"/>
  <c r="P105" i="14" s="1"/>
  <c r="P106" i="14" s="1"/>
  <c r="P107" i="14" s="1"/>
  <c r="P108" i="14" s="1"/>
  <c r="P109" i="14" s="1"/>
  <c r="P110" i="14" s="1"/>
  <c r="P111" i="14" s="1"/>
  <c r="P112" i="14" s="1"/>
  <c r="P113" i="14" s="1"/>
  <c r="P114" i="14" s="1"/>
  <c r="P115" i="14" s="1"/>
  <c r="P116" i="14" s="1"/>
  <c r="P117" i="14" s="1"/>
  <c r="P118" i="14" s="1"/>
  <c r="P119" i="14" s="1"/>
  <c r="P120" i="14" s="1"/>
  <c r="P121" i="14" s="1"/>
  <c r="P122" i="14" s="1"/>
  <c r="P123" i="14" s="1"/>
  <c r="P124" i="14" s="1"/>
  <c r="P125" i="14" s="1"/>
  <c r="P126" i="14" s="1"/>
  <c r="P127" i="14" s="1"/>
  <c r="P128" i="14" s="1"/>
  <c r="P129" i="14" s="1"/>
  <c r="P130" i="14" s="1"/>
  <c r="P131" i="14" s="1"/>
  <c r="P132" i="14" s="1"/>
  <c r="P133" i="14" s="1"/>
  <c r="P134" i="14" s="1"/>
  <c r="P135" i="14" s="1"/>
  <c r="P136" i="14" s="1"/>
  <c r="P137" i="14" s="1"/>
  <c r="P138" i="14" s="1"/>
  <c r="P139" i="14" s="1"/>
  <c r="P140" i="14" s="1"/>
  <c r="P141" i="14" s="1"/>
  <c r="P142" i="14" s="1"/>
  <c r="P143" i="14" s="1"/>
  <c r="P144" i="14" s="1"/>
  <c r="P145" i="14" s="1"/>
  <c r="P146" i="14" s="1"/>
  <c r="P147" i="14" s="1"/>
  <c r="P148" i="14" s="1"/>
  <c r="P149" i="14" s="1"/>
  <c r="P150" i="14" s="1"/>
  <c r="P151" i="14" s="1"/>
  <c r="P152" i="14" s="1"/>
  <c r="P153" i="14" s="1"/>
  <c r="P154" i="14" s="1"/>
  <c r="P155" i="14" s="1"/>
  <c r="P156" i="14" s="1"/>
  <c r="P157" i="14" s="1"/>
  <c r="P158" i="14" s="1"/>
  <c r="P159" i="14" s="1"/>
  <c r="P160" i="14" s="1"/>
  <c r="P161" i="14" s="1"/>
  <c r="P162" i="14" s="1"/>
  <c r="P163" i="14" s="1"/>
  <c r="P164" i="14" s="1"/>
  <c r="P165" i="14" s="1"/>
  <c r="P166" i="14" s="1"/>
  <c r="P167" i="14" s="1"/>
  <c r="P168" i="14" s="1"/>
  <c r="P169" i="14" s="1"/>
  <c r="P170" i="14" s="1"/>
  <c r="P171" i="14" s="1"/>
  <c r="P172" i="14" s="1"/>
  <c r="P173" i="14" s="1"/>
  <c r="P174" i="14" s="1"/>
  <c r="P175" i="14" s="1"/>
  <c r="P176" i="14" s="1"/>
  <c r="P177" i="14" s="1"/>
  <c r="P178" i="14" s="1"/>
  <c r="P179" i="14" s="1"/>
  <c r="P180" i="14" s="1"/>
  <c r="P181" i="14" s="1"/>
  <c r="P182" i="14" s="1"/>
  <c r="P183" i="14" s="1"/>
  <c r="P184" i="14" s="1"/>
  <c r="P185" i="14" s="1"/>
  <c r="P186" i="14" s="1"/>
  <c r="P187" i="14" s="1"/>
  <c r="P188" i="14" s="1"/>
  <c r="P189" i="14" s="1"/>
  <c r="P190" i="14" s="1"/>
  <c r="P191" i="14" s="1"/>
  <c r="P192" i="14" s="1"/>
  <c r="P193" i="14" s="1"/>
  <c r="P194" i="14" s="1"/>
  <c r="P195" i="14" s="1"/>
  <c r="P196" i="14" s="1"/>
  <c r="P197" i="14" s="1"/>
  <c r="P198" i="14" s="1"/>
  <c r="P199" i="14" s="1"/>
  <c r="P200" i="14" s="1"/>
  <c r="P201" i="14" s="1"/>
  <c r="P202" i="14" s="1"/>
  <c r="P203" i="14" s="1"/>
  <c r="P204" i="14" s="1"/>
  <c r="P205" i="14" s="1"/>
  <c r="P206" i="14" s="1"/>
  <c r="P207" i="14" s="1"/>
  <c r="P208" i="14" s="1"/>
  <c r="P209" i="14" s="1"/>
  <c r="P210" i="14" s="1"/>
  <c r="P211" i="14" s="1"/>
  <c r="P212" i="14" s="1"/>
  <c r="P213" i="14" s="1"/>
  <c r="P214" i="14" s="1"/>
  <c r="P215" i="14" s="1"/>
  <c r="P216" i="14" s="1"/>
  <c r="P217" i="14" s="1"/>
  <c r="P218" i="14" s="1"/>
  <c r="P219" i="14" s="1"/>
  <c r="P220" i="14" s="1"/>
  <c r="P221" i="14" s="1"/>
  <c r="P222" i="14" s="1"/>
  <c r="P223" i="14" s="1"/>
  <c r="P224" i="14" s="1"/>
  <c r="P225" i="14" s="1"/>
  <c r="P226" i="14" s="1"/>
  <c r="P227" i="14" s="1"/>
  <c r="P228" i="14" s="1"/>
  <c r="P229" i="14" s="1"/>
  <c r="P230" i="14" s="1"/>
  <c r="P231" i="14" s="1"/>
  <c r="P232" i="14" s="1"/>
  <c r="P233" i="14" s="1"/>
  <c r="P234" i="14" s="1"/>
  <c r="S35" i="49"/>
  <c r="N36" i="49"/>
  <c r="P68" i="21"/>
  <c r="P69" i="21" s="1"/>
  <c r="P70" i="21" s="1"/>
  <c r="P71" i="21" s="1"/>
  <c r="P72" i="21" s="1"/>
  <c r="P73" i="21" s="1"/>
  <c r="P74" i="21" s="1"/>
  <c r="P75" i="21" s="1"/>
  <c r="P76" i="21" s="1"/>
  <c r="P77" i="21" s="1"/>
  <c r="P78" i="21" s="1"/>
  <c r="P79" i="21" s="1"/>
  <c r="P80" i="21" s="1"/>
  <c r="P81" i="21" s="1"/>
  <c r="P82" i="21" s="1"/>
  <c r="P83" i="21" s="1"/>
  <c r="P84" i="21" s="1"/>
  <c r="P85" i="21" s="1"/>
  <c r="P86" i="21" s="1"/>
  <c r="P87" i="21" s="1"/>
  <c r="P88" i="21" s="1"/>
  <c r="P89" i="21" s="1"/>
  <c r="P90" i="21" s="1"/>
  <c r="P91" i="21" s="1"/>
  <c r="P92" i="21" s="1"/>
  <c r="P93" i="21" s="1"/>
  <c r="P94" i="21" s="1"/>
  <c r="P95" i="21" s="1"/>
  <c r="P96" i="21" s="1"/>
  <c r="P97" i="21" s="1"/>
  <c r="P98" i="21" s="1"/>
  <c r="P99" i="21" s="1"/>
  <c r="P100" i="21" s="1"/>
  <c r="P101" i="21" s="1"/>
  <c r="P102" i="21" s="1"/>
  <c r="P103" i="21" s="1"/>
  <c r="P104" i="21" s="1"/>
  <c r="P105" i="21" s="1"/>
  <c r="P106" i="21" s="1"/>
  <c r="P107" i="21" s="1"/>
  <c r="P108" i="21" s="1"/>
  <c r="P109" i="21" s="1"/>
  <c r="P110" i="21" s="1"/>
  <c r="P111" i="21" s="1"/>
  <c r="P112" i="21" s="1"/>
  <c r="P113" i="21" s="1"/>
  <c r="P114" i="21" s="1"/>
  <c r="P115" i="21" s="1"/>
  <c r="P116" i="21" s="1"/>
  <c r="P117" i="21" s="1"/>
  <c r="P118" i="21" s="1"/>
  <c r="P119" i="21" s="1"/>
  <c r="P120" i="21" s="1"/>
  <c r="P121" i="21" s="1"/>
  <c r="P122" i="21" s="1"/>
  <c r="P123" i="21" s="1"/>
  <c r="P124" i="21" s="1"/>
  <c r="P125" i="21" s="1"/>
  <c r="P126" i="21" s="1"/>
  <c r="P127" i="21" s="1"/>
  <c r="P128" i="21" s="1"/>
  <c r="P129" i="21" s="1"/>
  <c r="P130" i="21" s="1"/>
  <c r="P131" i="21" s="1"/>
  <c r="P132" i="21" s="1"/>
  <c r="P133" i="21" s="1"/>
  <c r="P134" i="21" s="1"/>
  <c r="P135" i="21" s="1"/>
  <c r="P136" i="21" s="1"/>
  <c r="P137" i="21" s="1"/>
  <c r="P138" i="21" s="1"/>
  <c r="P139" i="21" s="1"/>
  <c r="P140" i="21" s="1"/>
  <c r="P141" i="21" s="1"/>
  <c r="P142" i="21" s="1"/>
  <c r="P143" i="21" s="1"/>
  <c r="P144" i="21" s="1"/>
  <c r="P145" i="21" s="1"/>
  <c r="P146" i="21" s="1"/>
  <c r="P147" i="21" s="1"/>
  <c r="P148" i="21" s="1"/>
  <c r="P149" i="21" s="1"/>
  <c r="P150" i="21" s="1"/>
  <c r="P151" i="21" s="1"/>
  <c r="P152" i="21" s="1"/>
  <c r="P153" i="21" s="1"/>
  <c r="P154" i="21" s="1"/>
  <c r="P155" i="21" s="1"/>
  <c r="P156" i="21" s="1"/>
  <c r="P157" i="21" s="1"/>
  <c r="P158" i="21" s="1"/>
  <c r="P159" i="21" s="1"/>
  <c r="P160" i="21" s="1"/>
  <c r="P161" i="21" s="1"/>
  <c r="P162" i="21" s="1"/>
  <c r="P163" i="21" s="1"/>
  <c r="P164" i="21" s="1"/>
  <c r="P165" i="21" s="1"/>
  <c r="P166" i="21" s="1"/>
  <c r="P167" i="21" s="1"/>
  <c r="P168" i="21" s="1"/>
  <c r="P169" i="21" s="1"/>
  <c r="P170" i="21" s="1"/>
  <c r="P171" i="21" s="1"/>
  <c r="P172" i="21" s="1"/>
  <c r="P173" i="21" s="1"/>
  <c r="P174" i="21" s="1"/>
  <c r="P175" i="21" s="1"/>
  <c r="P176" i="21" s="1"/>
  <c r="P177" i="21" s="1"/>
  <c r="P178" i="21" s="1"/>
  <c r="P179" i="21" s="1"/>
  <c r="P180" i="21" s="1"/>
  <c r="P181" i="21" s="1"/>
  <c r="P182" i="21" s="1"/>
  <c r="P183" i="21" s="1"/>
  <c r="P184" i="21" s="1"/>
  <c r="P185" i="21" s="1"/>
  <c r="P186" i="21" s="1"/>
  <c r="P187" i="21" s="1"/>
  <c r="P188" i="21" s="1"/>
  <c r="P189" i="21" s="1"/>
  <c r="P190" i="21" s="1"/>
  <c r="P191" i="21" s="1"/>
  <c r="P192" i="21" s="1"/>
  <c r="P193" i="21" s="1"/>
  <c r="P194" i="21" s="1"/>
  <c r="P195" i="21" s="1"/>
  <c r="P196" i="21" s="1"/>
  <c r="P197" i="21" s="1"/>
  <c r="P198" i="21" s="1"/>
  <c r="P199" i="21" s="1"/>
  <c r="P200" i="21" s="1"/>
  <c r="P201" i="21" s="1"/>
  <c r="P202" i="21" s="1"/>
  <c r="P203" i="21" s="1"/>
  <c r="P204" i="21" s="1"/>
  <c r="P205" i="21" s="1"/>
  <c r="P206" i="21" s="1"/>
  <c r="P207" i="21" s="1"/>
  <c r="P208" i="21" s="1"/>
  <c r="P209" i="21" s="1"/>
  <c r="P210" i="21" s="1"/>
  <c r="P211" i="21" s="1"/>
  <c r="P212" i="21" s="1"/>
  <c r="P213" i="21" s="1"/>
  <c r="P214" i="21" s="1"/>
  <c r="P215" i="21" s="1"/>
  <c r="P216" i="21" s="1"/>
  <c r="P217" i="21" s="1"/>
  <c r="P218" i="21" s="1"/>
  <c r="P219" i="21" s="1"/>
  <c r="P220" i="21" s="1"/>
  <c r="P221" i="21" s="1"/>
  <c r="P222" i="21" s="1"/>
  <c r="P223" i="21" s="1"/>
  <c r="P224" i="21" s="1"/>
  <c r="P225" i="21" s="1"/>
  <c r="P226" i="21" s="1"/>
  <c r="P227" i="21" s="1"/>
  <c r="P228" i="21" s="1"/>
  <c r="P229" i="21" s="1"/>
  <c r="P230" i="21" s="1"/>
  <c r="P231" i="21" s="1"/>
  <c r="P232" i="21" s="1"/>
  <c r="P233" i="21" s="1"/>
  <c r="P234" i="21" s="1"/>
  <c r="P235" i="21" s="1"/>
  <c r="P236" i="21" s="1"/>
  <c r="P237" i="21" s="1"/>
  <c r="P238" i="21" s="1"/>
  <c r="P239" i="21" s="1"/>
  <c r="P240" i="21" s="1"/>
  <c r="P241" i="21" s="1"/>
  <c r="P242" i="21" s="1"/>
  <c r="P243" i="21" s="1"/>
  <c r="P244" i="21" s="1"/>
  <c r="P245" i="21" s="1"/>
  <c r="P246" i="21" s="1"/>
  <c r="P247" i="21" s="1"/>
  <c r="P248" i="21" s="1"/>
  <c r="P249" i="21" s="1"/>
  <c r="P250" i="21" s="1"/>
  <c r="P251" i="21" s="1"/>
  <c r="P252" i="21" s="1"/>
  <c r="P253" i="21" s="1"/>
  <c r="P254" i="21" s="1"/>
  <c r="P255" i="21" s="1"/>
  <c r="P256" i="21" s="1"/>
  <c r="P257" i="21" s="1"/>
  <c r="P258" i="21" s="1"/>
  <c r="P259" i="21" s="1"/>
  <c r="P260" i="21" s="1"/>
  <c r="P261" i="21" s="1"/>
  <c r="P262" i="21" s="1"/>
  <c r="P263" i="21" s="1"/>
  <c r="P264" i="21" s="1"/>
  <c r="P265" i="21" s="1"/>
  <c r="P266" i="21" s="1"/>
  <c r="P267" i="21" s="1"/>
  <c r="P268" i="21" s="1"/>
  <c r="P269" i="21" s="1"/>
  <c r="P270" i="21" s="1"/>
  <c r="P271" i="21" s="1"/>
  <c r="P272" i="21" s="1"/>
  <c r="P273" i="21" s="1"/>
  <c r="P274" i="21" s="1"/>
  <c r="P275" i="21" s="1"/>
  <c r="P276" i="21" s="1"/>
  <c r="P277" i="21" s="1"/>
  <c r="P278" i="21" s="1"/>
  <c r="P279" i="21" s="1"/>
  <c r="P280" i="21" s="1"/>
  <c r="P281" i="21" s="1"/>
  <c r="P282" i="21" s="1"/>
  <c r="P283" i="21" s="1"/>
  <c r="P284" i="21" s="1"/>
  <c r="P285" i="21" s="1"/>
  <c r="P286" i="21" s="1"/>
  <c r="P287" i="21" s="1"/>
  <c r="P288" i="21" s="1"/>
  <c r="P289" i="21" s="1"/>
  <c r="P290" i="21" s="1"/>
  <c r="P291" i="21" s="1"/>
  <c r="P292" i="21" s="1"/>
  <c r="P293" i="21" s="1"/>
  <c r="P294" i="21" s="1"/>
  <c r="P295" i="21" s="1"/>
  <c r="P296" i="21" s="1"/>
  <c r="P297" i="21" s="1"/>
  <c r="P298" i="21" s="1"/>
  <c r="P299" i="21" s="1"/>
  <c r="P300" i="21" s="1"/>
  <c r="P301" i="21" s="1"/>
  <c r="P302" i="21" s="1"/>
  <c r="P303" i="21" s="1"/>
  <c r="P304" i="21" s="1"/>
  <c r="P305" i="21" s="1"/>
  <c r="P306" i="21" s="1"/>
  <c r="P307" i="21" s="1"/>
  <c r="P308" i="21" s="1"/>
  <c r="P309" i="21" s="1"/>
  <c r="P310" i="21" s="1"/>
  <c r="P311" i="21" s="1"/>
  <c r="P312" i="21" s="1"/>
  <c r="P313" i="21" s="1"/>
  <c r="P314" i="21" s="1"/>
  <c r="P315" i="21" s="1"/>
  <c r="P316" i="21" s="1"/>
  <c r="P317" i="21" s="1"/>
  <c r="P318" i="21" s="1"/>
  <c r="P319" i="21" s="1"/>
  <c r="P320" i="21" s="1"/>
  <c r="P321" i="21" s="1"/>
  <c r="P322" i="21" s="1"/>
  <c r="P323" i="21" s="1"/>
  <c r="P324" i="21" s="1"/>
  <c r="P325" i="21" s="1"/>
  <c r="P326" i="21" s="1"/>
  <c r="P327" i="21" s="1"/>
  <c r="P328" i="21" s="1"/>
  <c r="P329" i="21" s="1"/>
  <c r="P330" i="21" s="1"/>
  <c r="P331" i="21" s="1"/>
  <c r="P332" i="21" s="1"/>
  <c r="P333" i="21" s="1"/>
  <c r="P334" i="21" s="1"/>
  <c r="P335" i="21" s="1"/>
  <c r="P336" i="21" s="1"/>
  <c r="P337" i="21" s="1"/>
  <c r="P338" i="21" s="1"/>
  <c r="P339" i="21" s="1"/>
  <c r="P340" i="21" s="1"/>
  <c r="P341" i="21" s="1"/>
  <c r="P342" i="21" s="1"/>
  <c r="P343" i="21" s="1"/>
  <c r="P344" i="21" s="1"/>
  <c r="P345" i="21" s="1"/>
  <c r="P346" i="21" s="1"/>
  <c r="P347" i="21" s="1"/>
  <c r="P348" i="21" s="1"/>
  <c r="P349" i="21" s="1"/>
  <c r="P350" i="21" s="1"/>
  <c r="P351" i="21" s="1"/>
  <c r="P352" i="21" s="1"/>
  <c r="P353" i="21" s="1"/>
  <c r="P354" i="21" s="1"/>
  <c r="P355" i="21" s="1"/>
  <c r="P356" i="21" s="1"/>
  <c r="P357" i="21" s="1"/>
  <c r="P358" i="21" s="1"/>
  <c r="P359" i="21" s="1"/>
  <c r="P360" i="21" s="1"/>
  <c r="P361" i="21" s="1"/>
  <c r="P362" i="21" s="1"/>
  <c r="P363" i="21" s="1"/>
  <c r="P364" i="21" s="1"/>
  <c r="P365" i="21" s="1"/>
  <c r="P366" i="21" s="1"/>
  <c r="P367" i="21" s="1"/>
  <c r="P368" i="21" s="1"/>
  <c r="P369" i="21" s="1"/>
  <c r="P370" i="21" s="1"/>
  <c r="P371" i="21" s="1"/>
  <c r="P372" i="21" s="1"/>
  <c r="P373" i="21" s="1"/>
  <c r="P374" i="21" s="1"/>
  <c r="P375" i="21" s="1"/>
  <c r="P376" i="21" s="1"/>
  <c r="P377" i="21" s="1"/>
  <c r="P378" i="21" s="1"/>
  <c r="P379" i="21" s="1"/>
  <c r="P380" i="21" s="1"/>
  <c r="P381" i="21" s="1"/>
  <c r="P382" i="21" s="1"/>
  <c r="P383" i="21" s="1"/>
  <c r="P384" i="21" s="1"/>
  <c r="P385" i="21" s="1"/>
  <c r="P386" i="21" s="1"/>
  <c r="P387" i="21" s="1"/>
  <c r="P388" i="21" s="1"/>
  <c r="P389" i="21" s="1"/>
  <c r="P390" i="21" s="1"/>
  <c r="P391" i="21" s="1"/>
  <c r="P392" i="21" s="1"/>
  <c r="P393" i="21" s="1"/>
  <c r="P394" i="21" s="1"/>
  <c r="P395" i="21" s="1"/>
  <c r="P396" i="21" s="1"/>
  <c r="P397" i="21" s="1"/>
  <c r="P398" i="21" s="1"/>
  <c r="P399" i="21" s="1"/>
  <c r="P400" i="21" s="1"/>
  <c r="P401" i="21" s="1"/>
  <c r="P402" i="21" s="1"/>
  <c r="P403" i="21" s="1"/>
  <c r="P404" i="21" s="1"/>
  <c r="P405" i="21" s="1"/>
  <c r="P406" i="21" s="1"/>
  <c r="P407" i="21" s="1"/>
  <c r="P408" i="21" s="1"/>
  <c r="P409" i="21" s="1"/>
  <c r="P410" i="21" s="1"/>
  <c r="P411" i="21" s="1"/>
  <c r="P412" i="21" s="1"/>
  <c r="P413" i="21" s="1"/>
  <c r="P414" i="21" s="1"/>
  <c r="P415" i="21" s="1"/>
  <c r="P416" i="21" s="1"/>
  <c r="P417" i="21" s="1"/>
  <c r="P418" i="21" s="1"/>
  <c r="P419" i="21" s="1"/>
  <c r="P420" i="21" s="1"/>
  <c r="P421" i="21" s="1"/>
  <c r="P422" i="21" s="1"/>
  <c r="P423" i="21" s="1"/>
  <c r="P424" i="21" s="1"/>
  <c r="P425" i="21" s="1"/>
  <c r="P426" i="21" s="1"/>
  <c r="R67" i="21"/>
  <c r="O68" i="21" s="1"/>
  <c r="Q24" i="23"/>
  <c r="R63" i="49"/>
  <c r="O64" i="49" s="1"/>
  <c r="P64" i="49"/>
  <c r="P65" i="49" s="1"/>
  <c r="P66" i="49" s="1"/>
  <c r="P67" i="49" s="1"/>
  <c r="P68" i="49" s="1"/>
  <c r="P69" i="49" s="1"/>
  <c r="P70" i="49" s="1"/>
  <c r="P71" i="49" s="1"/>
  <c r="P72" i="49" s="1"/>
  <c r="P73" i="49" s="1"/>
  <c r="P74" i="49" s="1"/>
  <c r="P75" i="49" s="1"/>
  <c r="P76" i="49" s="1"/>
  <c r="P77" i="49" s="1"/>
  <c r="P78" i="49" s="1"/>
  <c r="P79" i="49" s="1"/>
  <c r="P80" i="49" s="1"/>
  <c r="P81" i="49" s="1"/>
  <c r="P82" i="49" s="1"/>
  <c r="P83" i="49" s="1"/>
  <c r="P84" i="49" s="1"/>
  <c r="P85" i="49" s="1"/>
  <c r="P86" i="49" s="1"/>
  <c r="P87" i="49" s="1"/>
  <c r="P88" i="49" s="1"/>
  <c r="P89" i="49" s="1"/>
  <c r="P90" i="49" s="1"/>
  <c r="P91" i="49" s="1"/>
  <c r="P92" i="49" s="1"/>
  <c r="P93" i="49" s="1"/>
  <c r="P94" i="49" s="1"/>
  <c r="P95" i="49" s="1"/>
  <c r="P96" i="49" s="1"/>
  <c r="P97" i="49" s="1"/>
  <c r="P98" i="49" s="1"/>
  <c r="P99" i="49" s="1"/>
  <c r="P100" i="49" s="1"/>
  <c r="P101" i="49" s="1"/>
  <c r="P102" i="49" s="1"/>
  <c r="P103" i="49" s="1"/>
  <c r="P104" i="49" s="1"/>
  <c r="P105" i="49" s="1"/>
  <c r="P106" i="49" s="1"/>
  <c r="P107" i="49" s="1"/>
  <c r="P108" i="49" s="1"/>
  <c r="P109" i="49" s="1"/>
  <c r="P110" i="49" s="1"/>
  <c r="P111" i="49" s="1"/>
  <c r="P112" i="49" s="1"/>
  <c r="P113" i="49" s="1"/>
  <c r="P114" i="49" s="1"/>
  <c r="P115" i="49" s="1"/>
  <c r="P116" i="49" s="1"/>
  <c r="P117" i="49" s="1"/>
  <c r="P118" i="49" s="1"/>
  <c r="P119" i="49" s="1"/>
  <c r="P120" i="49" s="1"/>
  <c r="P121" i="49" s="1"/>
  <c r="P122" i="49" s="1"/>
  <c r="P123" i="49" s="1"/>
  <c r="P124" i="49" s="1"/>
  <c r="P125" i="49" s="1"/>
  <c r="P126" i="49" s="1"/>
  <c r="P127" i="49" s="1"/>
  <c r="P128" i="49" s="1"/>
  <c r="P129" i="49" s="1"/>
  <c r="P130" i="49" s="1"/>
  <c r="P131" i="49" s="1"/>
  <c r="P132" i="49" s="1"/>
  <c r="P133" i="49" s="1"/>
  <c r="P134" i="49" s="1"/>
  <c r="P135" i="49" s="1"/>
  <c r="P136" i="49" s="1"/>
  <c r="P137" i="49" s="1"/>
  <c r="P138" i="49" s="1"/>
  <c r="P139" i="49" s="1"/>
  <c r="P140" i="49" s="1"/>
  <c r="P141" i="49" s="1"/>
  <c r="P142" i="49" s="1"/>
  <c r="P143" i="49" s="1"/>
  <c r="P144" i="49" s="1"/>
  <c r="P145" i="49" s="1"/>
  <c r="P146" i="49" s="1"/>
  <c r="P147" i="49" s="1"/>
  <c r="P148" i="49" s="1"/>
  <c r="P149" i="49" s="1"/>
  <c r="P150" i="49" s="1"/>
  <c r="P151" i="49" s="1"/>
  <c r="P152" i="49" s="1"/>
  <c r="P153" i="49" s="1"/>
  <c r="P154" i="49" s="1"/>
  <c r="P155" i="49" s="1"/>
  <c r="P156" i="49" s="1"/>
  <c r="P157" i="49" s="1"/>
  <c r="P158" i="49" s="1"/>
  <c r="P159" i="49" s="1"/>
  <c r="P160" i="49" s="1"/>
  <c r="P161" i="49" s="1"/>
  <c r="P162" i="49" s="1"/>
  <c r="P163" i="49" s="1"/>
  <c r="P164" i="49" s="1"/>
  <c r="P165" i="49" s="1"/>
  <c r="P166" i="49" s="1"/>
  <c r="P167" i="49" s="1"/>
  <c r="P168" i="49" s="1"/>
  <c r="P169" i="49" s="1"/>
  <c r="P170" i="49" s="1"/>
  <c r="P171" i="49" s="1"/>
  <c r="P172" i="49" s="1"/>
  <c r="P173" i="49" s="1"/>
  <c r="P174" i="49" s="1"/>
  <c r="P175" i="49" s="1"/>
  <c r="P176" i="49" s="1"/>
  <c r="P177" i="49" s="1"/>
  <c r="P178" i="49" s="1"/>
  <c r="P179" i="49" s="1"/>
  <c r="P180" i="49" s="1"/>
  <c r="P181" i="49" s="1"/>
  <c r="P182" i="49" s="1"/>
  <c r="P183" i="49" s="1"/>
  <c r="P184" i="49" s="1"/>
  <c r="P185" i="49" s="1"/>
  <c r="P186" i="49" s="1"/>
  <c r="P187" i="49" s="1"/>
  <c r="P188" i="49" s="1"/>
  <c r="P189" i="49" s="1"/>
  <c r="P190" i="49" s="1"/>
  <c r="P191" i="49" s="1"/>
  <c r="P192" i="49" s="1"/>
  <c r="P193" i="49" s="1"/>
  <c r="P194" i="49" s="1"/>
  <c r="P195" i="49" s="1"/>
  <c r="P196" i="49" s="1"/>
  <c r="P197" i="49" s="1"/>
  <c r="P198" i="49" s="1"/>
  <c r="P199" i="49" s="1"/>
  <c r="P200" i="49" s="1"/>
  <c r="P201" i="49" s="1"/>
  <c r="P202" i="49" s="1"/>
  <c r="P203" i="49" s="1"/>
  <c r="P204" i="49" s="1"/>
  <c r="P205" i="49" s="1"/>
  <c r="P206" i="49" s="1"/>
  <c r="P207" i="49" s="1"/>
  <c r="P208" i="49" s="1"/>
  <c r="P209" i="49" s="1"/>
  <c r="P210" i="49" s="1"/>
  <c r="P211" i="49" s="1"/>
  <c r="P212" i="49" s="1"/>
  <c r="P213" i="49" s="1"/>
  <c r="P214" i="49" s="1"/>
  <c r="P215" i="49" s="1"/>
  <c r="P216" i="49" s="1"/>
  <c r="P217" i="49" s="1"/>
  <c r="P218" i="49" s="1"/>
  <c r="P219" i="49" s="1"/>
  <c r="P220" i="49" s="1"/>
  <c r="P221" i="49" s="1"/>
  <c r="P222" i="49" s="1"/>
  <c r="P223" i="49" s="1"/>
  <c r="P224" i="49" s="1"/>
  <c r="P225" i="49" s="1"/>
  <c r="P226" i="49" s="1"/>
  <c r="P227" i="49" s="1"/>
  <c r="P228" i="49" s="1"/>
  <c r="P229" i="49" s="1"/>
  <c r="P230" i="49" s="1"/>
  <c r="P231" i="49" s="1"/>
  <c r="P232" i="49" s="1"/>
  <c r="P233" i="49" s="1"/>
  <c r="P234" i="49" s="1"/>
  <c r="P235" i="49" s="1"/>
  <c r="P236" i="49" s="1"/>
  <c r="P237" i="49" s="1"/>
  <c r="P238" i="49" s="1"/>
  <c r="P239" i="49" s="1"/>
  <c r="P240" i="49" s="1"/>
  <c r="P241" i="49" s="1"/>
  <c r="P242" i="49" s="1"/>
  <c r="P243" i="49" s="1"/>
  <c r="P244" i="49" s="1"/>
  <c r="P245" i="49" s="1"/>
  <c r="P246" i="49" s="1"/>
  <c r="P247" i="49" s="1"/>
  <c r="P248" i="49" s="1"/>
  <c r="P249" i="49" s="1"/>
  <c r="P250" i="49" s="1"/>
  <c r="P251" i="49" s="1"/>
  <c r="P252" i="49" s="1"/>
  <c r="P253" i="49" s="1"/>
  <c r="P254" i="49" s="1"/>
  <c r="P255" i="49" s="1"/>
  <c r="P256" i="49" s="1"/>
  <c r="P257" i="49" s="1"/>
  <c r="P258" i="49" s="1"/>
  <c r="P259" i="49" s="1"/>
  <c r="P260" i="49" s="1"/>
  <c r="P261" i="49" s="1"/>
  <c r="P262" i="49" s="1"/>
  <c r="P263" i="49" s="1"/>
  <c r="P264" i="49" s="1"/>
  <c r="P265" i="49" s="1"/>
  <c r="P266" i="49" s="1"/>
  <c r="P267" i="49" s="1"/>
  <c r="P268" i="49" s="1"/>
  <c r="P269" i="49" s="1"/>
  <c r="P270" i="49" s="1"/>
  <c r="P271" i="49" s="1"/>
  <c r="P272" i="49" s="1"/>
  <c r="P273" i="49" s="1"/>
  <c r="P274" i="49" s="1"/>
  <c r="P275" i="49" s="1"/>
  <c r="P276" i="49" s="1"/>
  <c r="P277" i="49" s="1"/>
  <c r="P278" i="49" s="1"/>
  <c r="P279" i="49" s="1"/>
  <c r="P280" i="49" s="1"/>
  <c r="P281" i="49" s="1"/>
  <c r="P282" i="49" s="1"/>
  <c r="P283" i="49" s="1"/>
  <c r="P284" i="49" s="1"/>
  <c r="P285" i="49" s="1"/>
  <c r="P286" i="49" s="1"/>
  <c r="P287" i="49" s="1"/>
  <c r="P288" i="49" s="1"/>
  <c r="P289" i="49" s="1"/>
  <c r="P290" i="49" s="1"/>
  <c r="P291" i="49" s="1"/>
  <c r="P292" i="49" s="1"/>
  <c r="P293" i="49" s="1"/>
  <c r="P294" i="49" s="1"/>
  <c r="P295" i="49" s="1"/>
  <c r="P296" i="49" s="1"/>
  <c r="P297" i="49" s="1"/>
  <c r="P298" i="49" s="1"/>
  <c r="P299" i="49" s="1"/>
  <c r="P300" i="49" s="1"/>
  <c r="P301" i="49" s="1"/>
  <c r="P302" i="49" s="1"/>
  <c r="P303" i="49" s="1"/>
  <c r="P304" i="49" s="1"/>
  <c r="P305" i="49" s="1"/>
  <c r="P306" i="49" s="1"/>
  <c r="P307" i="49" s="1"/>
  <c r="P308" i="49" s="1"/>
  <c r="P309" i="49" s="1"/>
  <c r="P310" i="49" s="1"/>
  <c r="P311" i="49" s="1"/>
  <c r="P312" i="49" s="1"/>
  <c r="P313" i="49" s="1"/>
  <c r="P314" i="49" s="1"/>
  <c r="P315" i="49" s="1"/>
  <c r="P316" i="49" s="1"/>
  <c r="P317" i="49" s="1"/>
  <c r="P318" i="49" s="1"/>
  <c r="P319" i="49" s="1"/>
  <c r="P320" i="49" s="1"/>
  <c r="P321" i="49" s="1"/>
  <c r="P322" i="49" s="1"/>
  <c r="P323" i="49" s="1"/>
  <c r="P324" i="49" s="1"/>
  <c r="P325" i="49" s="1"/>
  <c r="P326" i="49" s="1"/>
  <c r="P327" i="49" s="1"/>
  <c r="P328" i="49" s="1"/>
  <c r="P329" i="49" s="1"/>
  <c r="P330" i="49" s="1"/>
  <c r="P331" i="49" s="1"/>
  <c r="P332" i="49" s="1"/>
  <c r="P333" i="49" s="1"/>
  <c r="P334" i="49" s="1"/>
  <c r="P335" i="49" s="1"/>
  <c r="P336" i="49" s="1"/>
  <c r="P337" i="49" s="1"/>
  <c r="P338" i="49" s="1"/>
  <c r="P339" i="49" s="1"/>
  <c r="P340" i="49" s="1"/>
  <c r="P341" i="49" s="1"/>
  <c r="P342" i="49" s="1"/>
  <c r="P343" i="49" s="1"/>
  <c r="P344" i="49" s="1"/>
  <c r="P345" i="49" s="1"/>
  <c r="P346" i="49" s="1"/>
  <c r="P347" i="49" s="1"/>
  <c r="P348" i="49" s="1"/>
  <c r="P349" i="49" s="1"/>
  <c r="P350" i="49" s="1"/>
  <c r="P351" i="49" s="1"/>
  <c r="P352" i="49" s="1"/>
  <c r="P353" i="49" s="1"/>
  <c r="P354" i="49" s="1"/>
  <c r="P355" i="49" s="1"/>
  <c r="P356" i="49" s="1"/>
  <c r="P357" i="49" s="1"/>
  <c r="P358" i="49" s="1"/>
  <c r="P359" i="49" s="1"/>
  <c r="P360" i="49" s="1"/>
  <c r="P361" i="49" s="1"/>
  <c r="P362" i="49" s="1"/>
  <c r="P363" i="49" s="1"/>
  <c r="P364" i="49" s="1"/>
  <c r="P365" i="49" s="1"/>
  <c r="P366" i="49" s="1"/>
  <c r="P367" i="49" s="1"/>
  <c r="P368" i="49" s="1"/>
  <c r="P369" i="49" s="1"/>
  <c r="P370" i="49" s="1"/>
  <c r="P371" i="49" s="1"/>
  <c r="P372" i="49" s="1"/>
  <c r="P373" i="49" s="1"/>
  <c r="P374" i="49" s="1"/>
  <c r="P375" i="49" s="1"/>
  <c r="P376" i="49" s="1"/>
  <c r="P377" i="49" s="1"/>
  <c r="P378" i="49" s="1"/>
  <c r="P379" i="49" s="1"/>
  <c r="P380" i="49" s="1"/>
  <c r="P381" i="49" s="1"/>
  <c r="P382" i="49" s="1"/>
  <c r="P383" i="49" s="1"/>
  <c r="P384" i="49" s="1"/>
  <c r="P385" i="49" s="1"/>
  <c r="P386" i="49" s="1"/>
  <c r="P387" i="49" s="1"/>
  <c r="P388" i="49" s="1"/>
  <c r="P389" i="49" s="1"/>
  <c r="P390" i="49" s="1"/>
  <c r="P391" i="49" s="1"/>
  <c r="P392" i="49" s="1"/>
  <c r="P393" i="49" s="1"/>
  <c r="P394" i="49" s="1"/>
  <c r="P395" i="49" s="1"/>
  <c r="P396" i="49" s="1"/>
  <c r="P397" i="49" s="1"/>
  <c r="P398" i="49" s="1"/>
  <c r="P399" i="49" s="1"/>
  <c r="P400" i="49" s="1"/>
  <c r="P401" i="49" s="1"/>
  <c r="P402" i="49" s="1"/>
  <c r="P403" i="49" s="1"/>
  <c r="P404" i="49" s="1"/>
  <c r="P405" i="49" s="1"/>
  <c r="P406" i="49" s="1"/>
  <c r="P407" i="49" s="1"/>
  <c r="P408" i="49" s="1"/>
  <c r="P409" i="49" s="1"/>
  <c r="P410" i="49" s="1"/>
  <c r="P411" i="49" s="1"/>
  <c r="P412" i="49" s="1"/>
  <c r="P413" i="49" s="1"/>
  <c r="P414" i="49" s="1"/>
  <c r="P415" i="49" s="1"/>
  <c r="P416" i="49" s="1"/>
  <c r="P417" i="49" s="1"/>
  <c r="P418" i="49" s="1"/>
  <c r="P419" i="49" s="1"/>
  <c r="P420" i="49" s="1"/>
  <c r="P421" i="49" s="1"/>
  <c r="P422" i="49" s="1"/>
  <c r="P423" i="49" s="1"/>
  <c r="P424" i="49" s="1"/>
  <c r="P425" i="49" s="1"/>
  <c r="P426" i="49" s="1"/>
  <c r="P427" i="49" s="1"/>
  <c r="P428" i="49" s="1"/>
  <c r="P429" i="49" s="1"/>
  <c r="P430" i="49" s="1"/>
  <c r="P431" i="49" s="1"/>
  <c r="P432" i="49" s="1"/>
  <c r="P433" i="49" s="1"/>
  <c r="P434" i="49" s="1"/>
  <c r="P435" i="49" s="1"/>
  <c r="P436" i="49" s="1"/>
  <c r="P437" i="49" s="1"/>
  <c r="P438" i="49" s="1"/>
  <c r="P439" i="49" s="1"/>
  <c r="P440" i="49" s="1"/>
  <c r="P441" i="49" s="1"/>
  <c r="P442" i="49" s="1"/>
  <c r="P443" i="49" s="1"/>
  <c r="P444" i="49" s="1"/>
  <c r="P445" i="49" s="1"/>
  <c r="P446" i="49" s="1"/>
  <c r="N34" i="27"/>
  <c r="S33" i="27"/>
  <c r="R63" i="50"/>
  <c r="O64" i="50" s="1"/>
  <c r="P64" i="50"/>
  <c r="P65" i="50" s="1"/>
  <c r="P66" i="50" s="1"/>
  <c r="P67" i="50" s="1"/>
  <c r="P68" i="50" s="1"/>
  <c r="P69" i="50" s="1"/>
  <c r="P70" i="50" s="1"/>
  <c r="P71" i="50" s="1"/>
  <c r="P72" i="50" s="1"/>
  <c r="P73" i="50" s="1"/>
  <c r="P74" i="50" s="1"/>
  <c r="P75" i="50" s="1"/>
  <c r="P76" i="50" s="1"/>
  <c r="P77" i="50" s="1"/>
  <c r="P78" i="50" s="1"/>
  <c r="P79" i="50" s="1"/>
  <c r="P80" i="50" s="1"/>
  <c r="P81" i="50" s="1"/>
  <c r="P82" i="50" s="1"/>
  <c r="P83" i="50" s="1"/>
  <c r="P84" i="50" s="1"/>
  <c r="P85" i="50" s="1"/>
  <c r="P86" i="50" s="1"/>
  <c r="P87" i="50" s="1"/>
  <c r="P88" i="50" s="1"/>
  <c r="P89" i="50" s="1"/>
  <c r="P90" i="50" s="1"/>
  <c r="P91" i="50" s="1"/>
  <c r="P92" i="50" s="1"/>
  <c r="P93" i="50" s="1"/>
  <c r="P94" i="50" s="1"/>
  <c r="P95" i="50" s="1"/>
  <c r="P96" i="50" s="1"/>
  <c r="P97" i="50" s="1"/>
  <c r="P98" i="50" s="1"/>
  <c r="P99" i="50" s="1"/>
  <c r="P100" i="50" s="1"/>
  <c r="P101" i="50" s="1"/>
  <c r="P102" i="50" s="1"/>
  <c r="P103" i="50" s="1"/>
  <c r="P104" i="50" s="1"/>
  <c r="P105" i="50" s="1"/>
  <c r="P106" i="50" s="1"/>
  <c r="P107" i="50" s="1"/>
  <c r="P108" i="50" s="1"/>
  <c r="P109" i="50" s="1"/>
  <c r="P110" i="50" s="1"/>
  <c r="P111" i="50" s="1"/>
  <c r="P112" i="50" s="1"/>
  <c r="P113" i="50" s="1"/>
  <c r="P114" i="50" s="1"/>
  <c r="P115" i="50" s="1"/>
  <c r="P116" i="50" s="1"/>
  <c r="P117" i="50" s="1"/>
  <c r="P118" i="50" s="1"/>
  <c r="P119" i="50" s="1"/>
  <c r="P120" i="50" s="1"/>
  <c r="P121" i="50" s="1"/>
  <c r="P122" i="50" s="1"/>
  <c r="P123" i="50" s="1"/>
  <c r="P124" i="50" s="1"/>
  <c r="P125" i="50" s="1"/>
  <c r="P126" i="50" s="1"/>
  <c r="P127" i="50" s="1"/>
  <c r="P128" i="50" s="1"/>
  <c r="P129" i="50" s="1"/>
  <c r="P130" i="50" s="1"/>
  <c r="P131" i="50" s="1"/>
  <c r="P132" i="50" s="1"/>
  <c r="P133" i="50" s="1"/>
  <c r="P134" i="50" s="1"/>
  <c r="P135" i="50" s="1"/>
  <c r="P136" i="50" s="1"/>
  <c r="P137" i="50" s="1"/>
  <c r="P138" i="50" s="1"/>
  <c r="P139" i="50" s="1"/>
  <c r="P140" i="50" s="1"/>
  <c r="P141" i="50" s="1"/>
  <c r="P142" i="50" s="1"/>
  <c r="P143" i="50" s="1"/>
  <c r="P144" i="50" s="1"/>
  <c r="P145" i="50" s="1"/>
  <c r="P146" i="50" s="1"/>
  <c r="P147" i="50" s="1"/>
  <c r="P148" i="50" s="1"/>
  <c r="P149" i="50" s="1"/>
  <c r="P150" i="50" s="1"/>
  <c r="P151" i="50" s="1"/>
  <c r="P152" i="50" s="1"/>
  <c r="P153" i="50" s="1"/>
  <c r="P154" i="50" s="1"/>
  <c r="P155" i="50" s="1"/>
  <c r="P156" i="50" s="1"/>
  <c r="P157" i="50" s="1"/>
  <c r="P158" i="50" s="1"/>
  <c r="P159" i="50" s="1"/>
  <c r="P160" i="50" s="1"/>
  <c r="P161" i="50" s="1"/>
  <c r="P162" i="50" s="1"/>
  <c r="P163" i="50" s="1"/>
  <c r="P164" i="50" s="1"/>
  <c r="P165" i="50" s="1"/>
  <c r="P166" i="50" s="1"/>
  <c r="P167" i="50" s="1"/>
  <c r="P168" i="50" s="1"/>
  <c r="P169" i="50" s="1"/>
  <c r="P170" i="50" s="1"/>
  <c r="P171" i="50" s="1"/>
  <c r="P172" i="50" s="1"/>
  <c r="P173" i="50" s="1"/>
  <c r="P174" i="50" s="1"/>
  <c r="P175" i="50" s="1"/>
  <c r="P176" i="50" s="1"/>
  <c r="P177" i="50" s="1"/>
  <c r="P178" i="50" s="1"/>
  <c r="P179" i="50" s="1"/>
  <c r="P180" i="50" s="1"/>
  <c r="P181" i="50" s="1"/>
  <c r="P182" i="50" s="1"/>
  <c r="P183" i="50" s="1"/>
  <c r="P184" i="50" s="1"/>
  <c r="P185" i="50" s="1"/>
  <c r="P186" i="50" s="1"/>
  <c r="P187" i="50" s="1"/>
  <c r="P188" i="50" s="1"/>
  <c r="P189" i="50" s="1"/>
  <c r="P190" i="50" s="1"/>
  <c r="P191" i="50" s="1"/>
  <c r="P192" i="50" s="1"/>
  <c r="P193" i="50" s="1"/>
  <c r="P194" i="50" s="1"/>
  <c r="P195" i="50" s="1"/>
  <c r="P196" i="50" s="1"/>
  <c r="P197" i="50" s="1"/>
  <c r="P198" i="50" s="1"/>
  <c r="P199" i="50" s="1"/>
  <c r="P200" i="50" s="1"/>
  <c r="P201" i="50" s="1"/>
  <c r="P202" i="50" s="1"/>
  <c r="P203" i="50" s="1"/>
  <c r="P204" i="50" s="1"/>
  <c r="P205" i="50" s="1"/>
  <c r="P206" i="50" s="1"/>
  <c r="P207" i="50" s="1"/>
  <c r="P208" i="50" s="1"/>
  <c r="P209" i="50" s="1"/>
  <c r="P210" i="50" s="1"/>
  <c r="P211" i="50" s="1"/>
  <c r="P212" i="50" s="1"/>
  <c r="P213" i="50" s="1"/>
  <c r="P214" i="50" s="1"/>
  <c r="P215" i="50" s="1"/>
  <c r="P216" i="50" s="1"/>
  <c r="P217" i="50" s="1"/>
  <c r="P218" i="50" s="1"/>
  <c r="P219" i="50" s="1"/>
  <c r="P220" i="50" s="1"/>
  <c r="P221" i="50" s="1"/>
  <c r="P222" i="50" s="1"/>
  <c r="P223" i="50" s="1"/>
  <c r="P224" i="50" s="1"/>
  <c r="P225" i="50" s="1"/>
  <c r="P226" i="50" s="1"/>
  <c r="P227" i="50" s="1"/>
  <c r="P228" i="50" s="1"/>
  <c r="P229" i="50" s="1"/>
  <c r="P230" i="50" s="1"/>
  <c r="P231" i="50" s="1"/>
  <c r="P232" i="50" s="1"/>
  <c r="P233" i="50" s="1"/>
  <c r="P234" i="50" s="1"/>
  <c r="P235" i="50" s="1"/>
  <c r="P236" i="50" s="1"/>
  <c r="P237" i="50" s="1"/>
  <c r="P238" i="50" s="1"/>
  <c r="P239" i="50" s="1"/>
  <c r="P240" i="50" s="1"/>
  <c r="P241" i="50" s="1"/>
  <c r="P242" i="50" s="1"/>
  <c r="P243" i="50" s="1"/>
  <c r="P244" i="50" s="1"/>
  <c r="P245" i="50" s="1"/>
  <c r="P246" i="50" s="1"/>
  <c r="P247" i="50" s="1"/>
  <c r="P248" i="50" s="1"/>
  <c r="P249" i="50" s="1"/>
  <c r="P250" i="50" s="1"/>
  <c r="P251" i="50" s="1"/>
  <c r="P252" i="50" s="1"/>
  <c r="P253" i="50" s="1"/>
  <c r="P254" i="50" s="1"/>
  <c r="P255" i="50" s="1"/>
  <c r="P256" i="50" s="1"/>
  <c r="P257" i="50" s="1"/>
  <c r="P258" i="50" s="1"/>
  <c r="P259" i="50" s="1"/>
  <c r="P260" i="50" s="1"/>
  <c r="P261" i="50" s="1"/>
  <c r="P262" i="50" s="1"/>
  <c r="P263" i="50" s="1"/>
  <c r="P264" i="50" s="1"/>
  <c r="P265" i="50" s="1"/>
  <c r="P266" i="50" s="1"/>
  <c r="P267" i="50" s="1"/>
  <c r="P268" i="50" s="1"/>
  <c r="P269" i="50" s="1"/>
  <c r="P270" i="50" s="1"/>
  <c r="P271" i="50" s="1"/>
  <c r="P272" i="50" s="1"/>
  <c r="P273" i="50" s="1"/>
  <c r="P274" i="50" s="1"/>
  <c r="P275" i="50" s="1"/>
  <c r="P276" i="50" s="1"/>
  <c r="P277" i="50" s="1"/>
  <c r="P278" i="50" s="1"/>
  <c r="P279" i="50" s="1"/>
  <c r="P280" i="50" s="1"/>
  <c r="P281" i="50" s="1"/>
  <c r="P282" i="50" s="1"/>
  <c r="P283" i="50" s="1"/>
  <c r="P284" i="50" s="1"/>
  <c r="P285" i="50" s="1"/>
  <c r="P286" i="50" s="1"/>
  <c r="P287" i="50" s="1"/>
  <c r="P288" i="50" s="1"/>
  <c r="P289" i="50" s="1"/>
  <c r="P290" i="50" s="1"/>
  <c r="P291" i="50" s="1"/>
  <c r="P292" i="50" s="1"/>
  <c r="P293" i="50" s="1"/>
  <c r="P294" i="50" s="1"/>
  <c r="P295" i="50" s="1"/>
  <c r="P296" i="50" s="1"/>
  <c r="P297" i="50" s="1"/>
  <c r="P298" i="50" s="1"/>
  <c r="P299" i="50" s="1"/>
  <c r="P300" i="50" s="1"/>
  <c r="P301" i="50" s="1"/>
  <c r="P302" i="50" s="1"/>
  <c r="P303" i="50" s="1"/>
  <c r="P304" i="50" s="1"/>
  <c r="P305" i="50" s="1"/>
  <c r="P306" i="50" s="1"/>
  <c r="P307" i="50" s="1"/>
  <c r="P308" i="50" s="1"/>
  <c r="P309" i="50" s="1"/>
  <c r="P310" i="50" s="1"/>
  <c r="P311" i="50" s="1"/>
  <c r="P312" i="50" s="1"/>
  <c r="P313" i="50" s="1"/>
  <c r="P314" i="50" s="1"/>
  <c r="P315" i="50" s="1"/>
  <c r="P316" i="50" s="1"/>
  <c r="P317" i="50" s="1"/>
  <c r="P318" i="50" s="1"/>
  <c r="P319" i="50" s="1"/>
  <c r="P320" i="50" s="1"/>
  <c r="P321" i="50" s="1"/>
  <c r="P322" i="50" s="1"/>
  <c r="P323" i="50" s="1"/>
  <c r="P324" i="50" s="1"/>
  <c r="P325" i="50" s="1"/>
  <c r="P326" i="50" s="1"/>
  <c r="P327" i="50" s="1"/>
  <c r="P328" i="50" s="1"/>
  <c r="P329" i="50" s="1"/>
  <c r="P330" i="50" s="1"/>
  <c r="P331" i="50" s="1"/>
  <c r="P332" i="50" s="1"/>
  <c r="P333" i="50" s="1"/>
  <c r="P334" i="50" s="1"/>
  <c r="P335" i="50" s="1"/>
  <c r="P336" i="50" s="1"/>
  <c r="P337" i="50" s="1"/>
  <c r="P338" i="50" s="1"/>
  <c r="P339" i="50" s="1"/>
  <c r="P340" i="50" s="1"/>
  <c r="P341" i="50" s="1"/>
  <c r="P342" i="50" s="1"/>
  <c r="P343" i="50" s="1"/>
  <c r="P344" i="50" s="1"/>
  <c r="P345" i="50" s="1"/>
  <c r="P346" i="50" s="1"/>
  <c r="P347" i="50" s="1"/>
  <c r="P348" i="50" s="1"/>
  <c r="P349" i="50" s="1"/>
  <c r="P350" i="50" s="1"/>
  <c r="P351" i="50" s="1"/>
  <c r="P352" i="50" s="1"/>
  <c r="P353" i="50" s="1"/>
  <c r="P354" i="50" s="1"/>
  <c r="P355" i="50" s="1"/>
  <c r="P356" i="50" s="1"/>
  <c r="P357" i="50" s="1"/>
  <c r="P358" i="50" s="1"/>
  <c r="P359" i="50" s="1"/>
  <c r="P360" i="50" s="1"/>
  <c r="P361" i="50" s="1"/>
  <c r="P362" i="50" s="1"/>
  <c r="P363" i="50" s="1"/>
  <c r="P364" i="50" s="1"/>
  <c r="P365" i="50" s="1"/>
  <c r="P366" i="50" s="1"/>
  <c r="P367" i="50" s="1"/>
  <c r="P368" i="50" s="1"/>
  <c r="P369" i="50" s="1"/>
  <c r="P370" i="50" s="1"/>
  <c r="P371" i="50" s="1"/>
  <c r="P372" i="50" s="1"/>
  <c r="P373" i="50" s="1"/>
  <c r="P374" i="50" s="1"/>
  <c r="P375" i="50" s="1"/>
  <c r="P376" i="50" s="1"/>
  <c r="P377" i="50" s="1"/>
  <c r="P378" i="50" s="1"/>
  <c r="P379" i="50" s="1"/>
  <c r="P380" i="50" s="1"/>
  <c r="P381" i="50" s="1"/>
  <c r="P382" i="50" s="1"/>
  <c r="P383" i="50" s="1"/>
  <c r="P384" i="50" s="1"/>
  <c r="P385" i="50" s="1"/>
  <c r="P386" i="50" s="1"/>
  <c r="P387" i="50" s="1"/>
  <c r="P388" i="50" s="1"/>
  <c r="P389" i="50" s="1"/>
  <c r="P390" i="50" s="1"/>
  <c r="P391" i="50" s="1"/>
  <c r="P392" i="50" s="1"/>
  <c r="P393" i="50" s="1"/>
  <c r="P394" i="50" s="1"/>
  <c r="P395" i="50" s="1"/>
  <c r="P396" i="50" s="1"/>
  <c r="P397" i="50" s="1"/>
  <c r="P398" i="50" s="1"/>
  <c r="P399" i="50" s="1"/>
  <c r="P400" i="50" s="1"/>
  <c r="P401" i="50" s="1"/>
  <c r="P402" i="50" s="1"/>
  <c r="P403" i="50" s="1"/>
  <c r="P404" i="50" s="1"/>
  <c r="P405" i="50" s="1"/>
  <c r="P406" i="50" s="1"/>
  <c r="P407" i="50" s="1"/>
  <c r="P408" i="50" s="1"/>
  <c r="P409" i="50" s="1"/>
  <c r="P410" i="50" s="1"/>
  <c r="P411" i="50" s="1"/>
  <c r="P412" i="50" s="1"/>
  <c r="P413" i="50" s="1"/>
  <c r="P414" i="50" s="1"/>
  <c r="P415" i="50" s="1"/>
  <c r="P416" i="50" s="1"/>
  <c r="P417" i="50" s="1"/>
  <c r="P418" i="50" s="1"/>
  <c r="P419" i="50" s="1"/>
  <c r="P420" i="50" s="1"/>
  <c r="P421" i="50" s="1"/>
  <c r="P422" i="50" s="1"/>
  <c r="P423" i="50" s="1"/>
  <c r="P424" i="50" s="1"/>
  <c r="P425" i="50" s="1"/>
  <c r="P426" i="50" s="1"/>
  <c r="P427" i="50" s="1"/>
  <c r="P428" i="50" s="1"/>
  <c r="P429" i="50" s="1"/>
  <c r="P430" i="50" s="1"/>
  <c r="P431" i="50" s="1"/>
  <c r="P432" i="50" s="1"/>
  <c r="P433" i="50" s="1"/>
  <c r="P434" i="50" s="1"/>
  <c r="P435" i="50" s="1"/>
  <c r="P436" i="50" s="1"/>
  <c r="P437" i="50" s="1"/>
  <c r="P438" i="50" s="1"/>
  <c r="P439" i="50" s="1"/>
  <c r="P440" i="50" s="1"/>
  <c r="P441" i="50" s="1"/>
  <c r="P442" i="50" s="1"/>
  <c r="P443" i="50" s="1"/>
  <c r="P444" i="50" s="1"/>
  <c r="P445" i="50" s="1"/>
  <c r="P446" i="50" s="1"/>
  <c r="P447" i="50" s="1"/>
  <c r="P448" i="50" s="1"/>
  <c r="P449" i="50" s="1"/>
  <c r="P450" i="50" s="1"/>
  <c r="P451" i="50" s="1"/>
  <c r="P452" i="50" s="1"/>
  <c r="P453" i="50" s="1"/>
  <c r="P454" i="50" s="1"/>
  <c r="P455" i="50" s="1"/>
  <c r="P456" i="50" s="1"/>
  <c r="P457" i="50" s="1"/>
  <c r="P458" i="50" s="1"/>
  <c r="P459" i="50" s="1"/>
  <c r="P460" i="50" s="1"/>
  <c r="P461" i="50" s="1"/>
  <c r="P462" i="50" s="1"/>
  <c r="P463" i="50" s="1"/>
  <c r="P464" i="50" s="1"/>
  <c r="P465" i="50" s="1"/>
  <c r="P466" i="50" s="1"/>
  <c r="P467" i="50" s="1"/>
  <c r="P468" i="50" s="1"/>
  <c r="P469" i="50" s="1"/>
  <c r="P470" i="50" s="1"/>
  <c r="T30" i="46"/>
  <c r="T31" i="46" s="1"/>
  <c r="T32" i="46" s="1"/>
  <c r="T33" i="46" s="1"/>
  <c r="T34" i="46" s="1"/>
  <c r="R17" i="24"/>
  <c r="P14" i="24"/>
  <c r="S33" i="50"/>
  <c r="N34" i="50"/>
  <c r="R17" i="52"/>
  <c r="P14" i="52"/>
  <c r="Q60" i="43"/>
  <c r="R60" i="43" s="1"/>
  <c r="O61" i="43" s="1"/>
  <c r="S34" i="28"/>
  <c r="N35" i="28"/>
  <c r="N33" i="39"/>
  <c r="S32" i="39"/>
  <c r="X32" i="39" s="1"/>
  <c r="S35" i="30"/>
  <c r="N36" i="30"/>
  <c r="N33" i="45"/>
  <c r="S32" i="45"/>
  <c r="X32" i="45" s="1"/>
  <c r="Q26" i="49"/>
  <c r="P17" i="11"/>
  <c r="Q18" i="11"/>
  <c r="R17" i="21"/>
  <c r="P14" i="21"/>
  <c r="T26" i="35"/>
  <c r="T23" i="52"/>
  <c r="R17" i="49"/>
  <c r="P14" i="49"/>
  <c r="S34" i="46"/>
  <c r="N35" i="46"/>
  <c r="Q22" i="27"/>
  <c r="R59" i="12"/>
  <c r="O60" i="12" s="1"/>
  <c r="P60" i="12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P92" i="12" s="1"/>
  <c r="P93" i="12" s="1"/>
  <c r="P94" i="12" s="1"/>
  <c r="P95" i="12" s="1"/>
  <c r="P96" i="12" s="1"/>
  <c r="P97" i="12" s="1"/>
  <c r="P98" i="12" s="1"/>
  <c r="P99" i="12" s="1"/>
  <c r="P100" i="12" s="1"/>
  <c r="P101" i="12" s="1"/>
  <c r="P102" i="12" s="1"/>
  <c r="P103" i="12" s="1"/>
  <c r="P104" i="12" s="1"/>
  <c r="P105" i="12" s="1"/>
  <c r="P106" i="12" s="1"/>
  <c r="P107" i="12" s="1"/>
  <c r="P108" i="12" s="1"/>
  <c r="P109" i="12" s="1"/>
  <c r="P110" i="12" s="1"/>
  <c r="P111" i="12" s="1"/>
  <c r="P112" i="12" s="1"/>
  <c r="P113" i="12" s="1"/>
  <c r="P114" i="12" s="1"/>
  <c r="P115" i="12" s="1"/>
  <c r="P116" i="12" s="1"/>
  <c r="P117" i="12" s="1"/>
  <c r="P118" i="12" s="1"/>
  <c r="P119" i="12" s="1"/>
  <c r="P120" i="12" s="1"/>
  <c r="P121" i="12" s="1"/>
  <c r="P122" i="12" s="1"/>
  <c r="P123" i="12" s="1"/>
  <c r="P124" i="12" s="1"/>
  <c r="P125" i="12" s="1"/>
  <c r="P126" i="12" s="1"/>
  <c r="P127" i="12" s="1"/>
  <c r="P128" i="12" s="1"/>
  <c r="P129" i="12" s="1"/>
  <c r="P130" i="12" s="1"/>
  <c r="P131" i="12" s="1"/>
  <c r="P132" i="12" s="1"/>
  <c r="P133" i="12" s="1"/>
  <c r="P134" i="12" s="1"/>
  <c r="P135" i="12" s="1"/>
  <c r="P136" i="12" s="1"/>
  <c r="P137" i="12" s="1"/>
  <c r="P138" i="12" s="1"/>
  <c r="P139" i="12" s="1"/>
  <c r="P140" i="12" s="1"/>
  <c r="P141" i="12" s="1"/>
  <c r="P142" i="12" s="1"/>
  <c r="P143" i="12" s="1"/>
  <c r="P144" i="12" s="1"/>
  <c r="P145" i="12" s="1"/>
  <c r="P146" i="12" s="1"/>
  <c r="P147" i="12" s="1"/>
  <c r="P148" i="12" s="1"/>
  <c r="P149" i="12" s="1"/>
  <c r="P150" i="12" s="1"/>
  <c r="P151" i="12" s="1"/>
  <c r="P152" i="12" s="1"/>
  <c r="P153" i="12" s="1"/>
  <c r="P154" i="12" s="1"/>
  <c r="P155" i="12" s="1"/>
  <c r="P156" i="12" s="1"/>
  <c r="P157" i="12" s="1"/>
  <c r="P158" i="12" s="1"/>
  <c r="P159" i="12" s="1"/>
  <c r="P160" i="12" s="1"/>
  <c r="P161" i="12" s="1"/>
  <c r="P162" i="12" s="1"/>
  <c r="P163" i="12" s="1"/>
  <c r="P164" i="12" s="1"/>
  <c r="P165" i="12" s="1"/>
  <c r="P166" i="12" s="1"/>
  <c r="P167" i="12" s="1"/>
  <c r="P168" i="12" s="1"/>
  <c r="P169" i="12" s="1"/>
  <c r="P170" i="12" s="1"/>
  <c r="P171" i="12" s="1"/>
  <c r="P172" i="12" s="1"/>
  <c r="P173" i="12" s="1"/>
  <c r="P174" i="12" s="1"/>
  <c r="P175" i="12" s="1"/>
  <c r="P176" i="12" s="1"/>
  <c r="P177" i="12" s="1"/>
  <c r="P178" i="12" s="1"/>
  <c r="P179" i="12" s="1"/>
  <c r="P180" i="12" s="1"/>
  <c r="P181" i="12" s="1"/>
  <c r="P182" i="12" s="1"/>
  <c r="P183" i="12" s="1"/>
  <c r="P184" i="12" s="1"/>
  <c r="P185" i="12" s="1"/>
  <c r="P186" i="12" s="1"/>
  <c r="P187" i="12" s="1"/>
  <c r="P188" i="12" s="1"/>
  <c r="P189" i="12" s="1"/>
  <c r="P190" i="12" s="1"/>
  <c r="P191" i="12" s="1"/>
  <c r="P192" i="12" s="1"/>
  <c r="P193" i="12" s="1"/>
  <c r="P194" i="12" s="1"/>
  <c r="P195" i="12" s="1"/>
  <c r="P196" i="12" s="1"/>
  <c r="P197" i="12" s="1"/>
  <c r="P198" i="12" s="1"/>
  <c r="P199" i="12" s="1"/>
  <c r="P200" i="12" s="1"/>
  <c r="P201" i="12" s="1"/>
  <c r="P202" i="12" s="1"/>
  <c r="P203" i="12" s="1"/>
  <c r="P204" i="12" s="1"/>
  <c r="P205" i="12" s="1"/>
  <c r="P206" i="12" s="1"/>
  <c r="P207" i="12" s="1"/>
  <c r="P208" i="12" s="1"/>
  <c r="P209" i="12" s="1"/>
  <c r="P210" i="12" s="1"/>
  <c r="P211" i="12" s="1"/>
  <c r="P212" i="12" s="1"/>
  <c r="P213" i="12" s="1"/>
  <c r="P214" i="12" s="1"/>
  <c r="P215" i="12" s="1"/>
  <c r="P216" i="12" s="1"/>
  <c r="P217" i="12" s="1"/>
  <c r="P218" i="12" s="1"/>
  <c r="P219" i="12" s="1"/>
  <c r="P220" i="12" s="1"/>
  <c r="P221" i="12" s="1"/>
  <c r="P222" i="12" s="1"/>
  <c r="P223" i="12" s="1"/>
  <c r="P224" i="12" s="1"/>
  <c r="P225" i="12" s="1"/>
  <c r="P226" i="12" s="1"/>
  <c r="P227" i="12" s="1"/>
  <c r="P228" i="12" s="1"/>
  <c r="P229" i="12" s="1"/>
  <c r="P230" i="12" s="1"/>
  <c r="P231" i="12" s="1"/>
  <c r="P232" i="12" s="1"/>
  <c r="P233" i="12" s="1"/>
  <c r="P234" i="12" s="1"/>
  <c r="P235" i="12" s="1"/>
  <c r="P236" i="12" s="1"/>
  <c r="P237" i="12" s="1"/>
  <c r="P238" i="12" s="1"/>
  <c r="P239" i="12" s="1"/>
  <c r="P240" i="12" s="1"/>
  <c r="P241" i="12" s="1"/>
  <c r="P242" i="12" s="1"/>
  <c r="P243" i="12" s="1"/>
  <c r="P244" i="12" s="1"/>
  <c r="P245" i="12" s="1"/>
  <c r="P246" i="12" s="1"/>
  <c r="P247" i="12" s="1"/>
  <c r="P248" i="12" s="1"/>
  <c r="P249" i="12" s="1"/>
  <c r="P250" i="12" s="1"/>
  <c r="P251" i="12" s="1"/>
  <c r="P252" i="12" s="1"/>
  <c r="P253" i="12" s="1"/>
  <c r="P254" i="12" s="1"/>
  <c r="P255" i="12" s="1"/>
  <c r="P256" i="12" s="1"/>
  <c r="P257" i="12" s="1"/>
  <c r="P258" i="12" s="1"/>
  <c r="P259" i="12" s="1"/>
  <c r="P260" i="12" s="1"/>
  <c r="P261" i="12" s="1"/>
  <c r="P262" i="12" s="1"/>
  <c r="P263" i="12" s="1"/>
  <c r="P264" i="12" s="1"/>
  <c r="P265" i="12" s="1"/>
  <c r="P266" i="12" s="1"/>
  <c r="P267" i="12" s="1"/>
  <c r="P268" i="12" s="1"/>
  <c r="P269" i="12" s="1"/>
  <c r="P270" i="12" s="1"/>
  <c r="P271" i="12" s="1"/>
  <c r="P272" i="12" s="1"/>
  <c r="P273" i="12" s="1"/>
  <c r="P274" i="12" s="1"/>
  <c r="P275" i="12" s="1"/>
  <c r="P276" i="12" s="1"/>
  <c r="P277" i="12" s="1"/>
  <c r="P278" i="12" s="1"/>
  <c r="P279" i="12" s="1"/>
  <c r="P280" i="12" s="1"/>
  <c r="P281" i="12" s="1"/>
  <c r="P282" i="12" s="1"/>
  <c r="P283" i="12" s="1"/>
  <c r="P284" i="12" s="1"/>
  <c r="P285" i="12" s="1"/>
  <c r="P286" i="12" s="1"/>
  <c r="P287" i="12" s="1"/>
  <c r="P288" i="12" s="1"/>
  <c r="P289" i="12" s="1"/>
  <c r="P290" i="12" s="1"/>
  <c r="P291" i="12" s="1"/>
  <c r="P292" i="12" s="1"/>
  <c r="P293" i="12" s="1"/>
  <c r="P294" i="12" s="1"/>
  <c r="P295" i="12" s="1"/>
  <c r="P296" i="12" s="1"/>
  <c r="P297" i="12" s="1"/>
  <c r="P298" i="12" s="1"/>
  <c r="P299" i="12" s="1"/>
  <c r="P300" i="12" s="1"/>
  <c r="P301" i="12" s="1"/>
  <c r="P302" i="12" s="1"/>
  <c r="P303" i="12" s="1"/>
  <c r="P304" i="12" s="1"/>
  <c r="P305" i="12" s="1"/>
  <c r="P306" i="12" s="1"/>
  <c r="P307" i="12" s="1"/>
  <c r="P308" i="12" s="1"/>
  <c r="P309" i="12" s="1"/>
  <c r="P310" i="12" s="1"/>
  <c r="P311" i="12" s="1"/>
  <c r="P312" i="12" s="1"/>
  <c r="P313" i="12" s="1"/>
  <c r="P314" i="12" s="1"/>
  <c r="P315" i="12" s="1"/>
  <c r="P316" i="12" s="1"/>
  <c r="P317" i="12" s="1"/>
  <c r="P318" i="12" s="1"/>
  <c r="P319" i="12" s="1"/>
  <c r="P320" i="12" s="1"/>
  <c r="P321" i="12" s="1"/>
  <c r="P322" i="12" s="1"/>
  <c r="P323" i="12" s="1"/>
  <c r="P324" i="12" s="1"/>
  <c r="P325" i="12" s="1"/>
  <c r="P326" i="12" s="1"/>
  <c r="P327" i="12" s="1"/>
  <c r="P328" i="12" s="1"/>
  <c r="P329" i="12" s="1"/>
  <c r="P330" i="12" s="1"/>
  <c r="P331" i="12" s="1"/>
  <c r="P332" i="12" s="1"/>
  <c r="P333" i="12" s="1"/>
  <c r="P334" i="12" s="1"/>
  <c r="P335" i="12" s="1"/>
  <c r="P336" i="12" s="1"/>
  <c r="P337" i="12" s="1"/>
  <c r="P338" i="12" s="1"/>
  <c r="P339" i="12" s="1"/>
  <c r="P340" i="12" s="1"/>
  <c r="P341" i="12" s="1"/>
  <c r="P342" i="12" s="1"/>
  <c r="P343" i="12" s="1"/>
  <c r="P344" i="12" s="1"/>
  <c r="P345" i="12" s="1"/>
  <c r="P346" i="12" s="1"/>
  <c r="R23" i="9"/>
  <c r="S32" i="13"/>
  <c r="X32" i="13" s="1"/>
  <c r="N33" i="13"/>
  <c r="T23" i="34"/>
  <c r="Q23" i="28"/>
  <c r="Q25" i="20"/>
  <c r="R63" i="36"/>
  <c r="O64" i="36" s="1"/>
  <c r="P64" i="36"/>
  <c r="P65" i="36" s="1"/>
  <c r="P66" i="36" s="1"/>
  <c r="P67" i="36" s="1"/>
  <c r="P68" i="36" s="1"/>
  <c r="P69" i="36" s="1"/>
  <c r="P70" i="36" s="1"/>
  <c r="P71" i="36" s="1"/>
  <c r="P72" i="36" s="1"/>
  <c r="P73" i="36" s="1"/>
  <c r="P74" i="36" s="1"/>
  <c r="P75" i="36" s="1"/>
  <c r="P76" i="36" s="1"/>
  <c r="P77" i="36" s="1"/>
  <c r="P78" i="36" s="1"/>
  <c r="P79" i="36" s="1"/>
  <c r="P80" i="36" s="1"/>
  <c r="P81" i="36" s="1"/>
  <c r="P82" i="36" s="1"/>
  <c r="P83" i="36" s="1"/>
  <c r="P84" i="36" s="1"/>
  <c r="P85" i="36" s="1"/>
  <c r="P86" i="36" s="1"/>
  <c r="P87" i="36" s="1"/>
  <c r="P88" i="36" s="1"/>
  <c r="P89" i="36" s="1"/>
  <c r="P90" i="36" s="1"/>
  <c r="P91" i="36" s="1"/>
  <c r="P92" i="36" s="1"/>
  <c r="P93" i="36" s="1"/>
  <c r="P94" i="36" s="1"/>
  <c r="P95" i="36" s="1"/>
  <c r="P96" i="36" s="1"/>
  <c r="P97" i="36" s="1"/>
  <c r="P98" i="36" s="1"/>
  <c r="P99" i="36" s="1"/>
  <c r="P100" i="36" s="1"/>
  <c r="P101" i="36" s="1"/>
  <c r="P102" i="36" s="1"/>
  <c r="P103" i="36" s="1"/>
  <c r="P104" i="36" s="1"/>
  <c r="P105" i="36" s="1"/>
  <c r="P106" i="36" s="1"/>
  <c r="P107" i="36" s="1"/>
  <c r="P108" i="36" s="1"/>
  <c r="P109" i="36" s="1"/>
  <c r="P110" i="36" s="1"/>
  <c r="P111" i="36" s="1"/>
  <c r="P112" i="36" s="1"/>
  <c r="P113" i="36" s="1"/>
  <c r="P114" i="36" s="1"/>
  <c r="P115" i="36" s="1"/>
  <c r="P116" i="36" s="1"/>
  <c r="P117" i="36" s="1"/>
  <c r="P118" i="36" s="1"/>
  <c r="P119" i="36" s="1"/>
  <c r="P120" i="36" s="1"/>
  <c r="P121" i="36" s="1"/>
  <c r="P122" i="36" s="1"/>
  <c r="P123" i="36" s="1"/>
  <c r="P124" i="36" s="1"/>
  <c r="P125" i="36" s="1"/>
  <c r="P126" i="36" s="1"/>
  <c r="P127" i="36" s="1"/>
  <c r="P128" i="36" s="1"/>
  <c r="P129" i="36" s="1"/>
  <c r="P130" i="36" s="1"/>
  <c r="P131" i="36" s="1"/>
  <c r="P132" i="36" s="1"/>
  <c r="P133" i="36" s="1"/>
  <c r="P134" i="36" s="1"/>
  <c r="P135" i="36" s="1"/>
  <c r="P136" i="36" s="1"/>
  <c r="P137" i="36" s="1"/>
  <c r="P138" i="36" s="1"/>
  <c r="P139" i="36" s="1"/>
  <c r="P140" i="36" s="1"/>
  <c r="P141" i="36" s="1"/>
  <c r="P142" i="36" s="1"/>
  <c r="P143" i="36" s="1"/>
  <c r="P144" i="36" s="1"/>
  <c r="P145" i="36" s="1"/>
  <c r="P146" i="36" s="1"/>
  <c r="P147" i="36" s="1"/>
  <c r="P148" i="36" s="1"/>
  <c r="P149" i="36" s="1"/>
  <c r="P150" i="36" s="1"/>
  <c r="P151" i="36" s="1"/>
  <c r="P152" i="36" s="1"/>
  <c r="P153" i="36" s="1"/>
  <c r="P154" i="36" s="1"/>
  <c r="P155" i="36" s="1"/>
  <c r="P156" i="36" s="1"/>
  <c r="P157" i="36" s="1"/>
  <c r="P158" i="36" s="1"/>
  <c r="P159" i="36" s="1"/>
  <c r="P160" i="36" s="1"/>
  <c r="P161" i="36" s="1"/>
  <c r="P162" i="36" s="1"/>
  <c r="P163" i="36" s="1"/>
  <c r="P164" i="36" s="1"/>
  <c r="P165" i="36" s="1"/>
  <c r="P166" i="36" s="1"/>
  <c r="P167" i="36" s="1"/>
  <c r="P168" i="36" s="1"/>
  <c r="P169" i="36" s="1"/>
  <c r="P170" i="36" s="1"/>
  <c r="P171" i="36" s="1"/>
  <c r="P172" i="36" s="1"/>
  <c r="P173" i="36" s="1"/>
  <c r="P174" i="36" s="1"/>
  <c r="P175" i="36" s="1"/>
  <c r="P176" i="36" s="1"/>
  <c r="P177" i="36" s="1"/>
  <c r="P178" i="36" s="1"/>
  <c r="P179" i="36" s="1"/>
  <c r="P180" i="36" s="1"/>
  <c r="P181" i="36" s="1"/>
  <c r="P182" i="36" s="1"/>
  <c r="P183" i="36" s="1"/>
  <c r="P184" i="36" s="1"/>
  <c r="P185" i="36" s="1"/>
  <c r="P186" i="36" s="1"/>
  <c r="P187" i="36" s="1"/>
  <c r="P188" i="36" s="1"/>
  <c r="P189" i="36" s="1"/>
  <c r="P190" i="36" s="1"/>
  <c r="P191" i="36" s="1"/>
  <c r="P192" i="36" s="1"/>
  <c r="P193" i="36" s="1"/>
  <c r="P194" i="36" s="1"/>
  <c r="P195" i="36" s="1"/>
  <c r="P196" i="36" s="1"/>
  <c r="P197" i="36" s="1"/>
  <c r="P198" i="36" s="1"/>
  <c r="P199" i="36" s="1"/>
  <c r="P200" i="36" s="1"/>
  <c r="P201" i="36" s="1"/>
  <c r="P202" i="36" s="1"/>
  <c r="P203" i="36" s="1"/>
  <c r="P204" i="36" s="1"/>
  <c r="P205" i="36" s="1"/>
  <c r="P206" i="36" s="1"/>
  <c r="P207" i="36" s="1"/>
  <c r="P208" i="36" s="1"/>
  <c r="P209" i="36" s="1"/>
  <c r="P210" i="36" s="1"/>
  <c r="P211" i="36" s="1"/>
  <c r="P212" i="36" s="1"/>
  <c r="P213" i="36" s="1"/>
  <c r="P214" i="36" s="1"/>
  <c r="P215" i="36" s="1"/>
  <c r="P216" i="36" s="1"/>
  <c r="P217" i="36" s="1"/>
  <c r="P218" i="36" s="1"/>
  <c r="P219" i="36" s="1"/>
  <c r="P220" i="36" s="1"/>
  <c r="P221" i="36" s="1"/>
  <c r="P222" i="36" s="1"/>
  <c r="P223" i="36" s="1"/>
  <c r="P224" i="36" s="1"/>
  <c r="P225" i="36" s="1"/>
  <c r="P226" i="36" s="1"/>
  <c r="P227" i="36" s="1"/>
  <c r="P228" i="36" s="1"/>
  <c r="P229" i="36" s="1"/>
  <c r="P230" i="36" s="1"/>
  <c r="P231" i="36" s="1"/>
  <c r="P232" i="36" s="1"/>
  <c r="P233" i="36" s="1"/>
  <c r="P234" i="36" s="1"/>
  <c r="P235" i="36" s="1"/>
  <c r="P236" i="36" s="1"/>
  <c r="P237" i="36" s="1"/>
  <c r="P238" i="36" s="1"/>
  <c r="P239" i="36" s="1"/>
  <c r="P240" i="36" s="1"/>
  <c r="P241" i="36" s="1"/>
  <c r="P242" i="36" s="1"/>
  <c r="P243" i="36" s="1"/>
  <c r="P244" i="36" s="1"/>
  <c r="P245" i="36" s="1"/>
  <c r="P246" i="36" s="1"/>
  <c r="P247" i="36" s="1"/>
  <c r="P248" i="36" s="1"/>
  <c r="P249" i="36" s="1"/>
  <c r="P250" i="36" s="1"/>
  <c r="P251" i="36" s="1"/>
  <c r="P252" i="36" s="1"/>
  <c r="P253" i="36" s="1"/>
  <c r="P254" i="36" s="1"/>
  <c r="P255" i="36" s="1"/>
  <c r="P256" i="36" s="1"/>
  <c r="P257" i="36" s="1"/>
  <c r="P258" i="36" s="1"/>
  <c r="P259" i="36" s="1"/>
  <c r="P260" i="36" s="1"/>
  <c r="P261" i="36" s="1"/>
  <c r="P262" i="36" s="1"/>
  <c r="P263" i="36" s="1"/>
  <c r="P264" i="36" s="1"/>
  <c r="P265" i="36" s="1"/>
  <c r="P266" i="36" s="1"/>
  <c r="P267" i="36" s="1"/>
  <c r="P268" i="36" s="1"/>
  <c r="P269" i="36" s="1"/>
  <c r="P270" i="36" s="1"/>
  <c r="P271" i="36" s="1"/>
  <c r="P272" i="36" s="1"/>
  <c r="P273" i="36" s="1"/>
  <c r="P274" i="36" s="1"/>
  <c r="P275" i="36" s="1"/>
  <c r="P276" i="36" s="1"/>
  <c r="P277" i="36" s="1"/>
  <c r="P278" i="36" s="1"/>
  <c r="P279" i="36" s="1"/>
  <c r="P280" i="36" s="1"/>
  <c r="P281" i="36" s="1"/>
  <c r="P282" i="36" s="1"/>
  <c r="P283" i="36" s="1"/>
  <c r="P284" i="36" s="1"/>
  <c r="P285" i="36" s="1"/>
  <c r="P286" i="36" s="1"/>
  <c r="P287" i="36" s="1"/>
  <c r="P288" i="36" s="1"/>
  <c r="P289" i="36" s="1"/>
  <c r="P290" i="36" s="1"/>
  <c r="P291" i="36" s="1"/>
  <c r="P292" i="36" s="1"/>
  <c r="P293" i="36" s="1"/>
  <c r="P294" i="36" s="1"/>
  <c r="P295" i="36" s="1"/>
  <c r="P296" i="36" s="1"/>
  <c r="P297" i="36" s="1"/>
  <c r="P298" i="36" s="1"/>
  <c r="P299" i="36" s="1"/>
  <c r="P300" i="36" s="1"/>
  <c r="P301" i="36" s="1"/>
  <c r="P302" i="36" s="1"/>
  <c r="P303" i="36" s="1"/>
  <c r="P304" i="36" s="1"/>
  <c r="P305" i="36" s="1"/>
  <c r="P306" i="36" s="1"/>
  <c r="P307" i="36" s="1"/>
  <c r="P308" i="36" s="1"/>
  <c r="P309" i="36" s="1"/>
  <c r="P310" i="36" s="1"/>
  <c r="P311" i="36" s="1"/>
  <c r="P312" i="36" s="1"/>
  <c r="P313" i="36" s="1"/>
  <c r="P314" i="36" s="1"/>
  <c r="P315" i="36" s="1"/>
  <c r="P316" i="36" s="1"/>
  <c r="P317" i="36" s="1"/>
  <c r="P318" i="36" s="1"/>
  <c r="P319" i="36" s="1"/>
  <c r="P320" i="36" s="1"/>
  <c r="P321" i="36" s="1"/>
  <c r="P322" i="36" s="1"/>
  <c r="P323" i="36" s="1"/>
  <c r="P324" i="36" s="1"/>
  <c r="P325" i="36" s="1"/>
  <c r="P326" i="36" s="1"/>
  <c r="P327" i="36" s="1"/>
  <c r="P328" i="36" s="1"/>
  <c r="P329" i="36" s="1"/>
  <c r="P330" i="36" s="1"/>
  <c r="P331" i="36" s="1"/>
  <c r="P332" i="36" s="1"/>
  <c r="P333" i="36" s="1"/>
  <c r="P334" i="36" s="1"/>
  <c r="P335" i="36" s="1"/>
  <c r="P336" i="36" s="1"/>
  <c r="P337" i="36" s="1"/>
  <c r="P338" i="36" s="1"/>
  <c r="P339" i="36" s="1"/>
  <c r="P340" i="36" s="1"/>
  <c r="P341" i="36" s="1"/>
  <c r="P342" i="36" s="1"/>
  <c r="P343" i="36" s="1"/>
  <c r="P344" i="36" s="1"/>
  <c r="P345" i="36" s="1"/>
  <c r="P346" i="36" s="1"/>
  <c r="P347" i="36" s="1"/>
  <c r="P348" i="36" s="1"/>
  <c r="P349" i="36" s="1"/>
  <c r="P350" i="36" s="1"/>
  <c r="P351" i="36" s="1"/>
  <c r="P352" i="36" s="1"/>
  <c r="P353" i="36" s="1"/>
  <c r="P354" i="36" s="1"/>
  <c r="P355" i="36" s="1"/>
  <c r="P356" i="36" s="1"/>
  <c r="P357" i="36" s="1"/>
  <c r="P358" i="36" s="1"/>
  <c r="P359" i="36" s="1"/>
  <c r="P360" i="36" s="1"/>
  <c r="P361" i="36" s="1"/>
  <c r="P362" i="36" s="1"/>
  <c r="P363" i="36" s="1"/>
  <c r="P364" i="36" s="1"/>
  <c r="P365" i="36" s="1"/>
  <c r="P366" i="36" s="1"/>
  <c r="P367" i="36" s="1"/>
  <c r="P368" i="36" s="1"/>
  <c r="P369" i="36" s="1"/>
  <c r="P370" i="36" s="1"/>
  <c r="P371" i="36" s="1"/>
  <c r="P372" i="36" s="1"/>
  <c r="P373" i="36" s="1"/>
  <c r="P374" i="36" s="1"/>
  <c r="P375" i="36" s="1"/>
  <c r="P376" i="36" s="1"/>
  <c r="P377" i="36" s="1"/>
  <c r="P378" i="36" s="1"/>
  <c r="P379" i="36" s="1"/>
  <c r="P380" i="36" s="1"/>
  <c r="P381" i="36" s="1"/>
  <c r="P382" i="36" s="1"/>
  <c r="P383" i="36" s="1"/>
  <c r="P384" i="36" s="1"/>
  <c r="P385" i="36" s="1"/>
  <c r="P386" i="36" s="1"/>
  <c r="P387" i="36" s="1"/>
  <c r="P388" i="36" s="1"/>
  <c r="P389" i="36" s="1"/>
  <c r="P390" i="36" s="1"/>
  <c r="P391" i="36" s="1"/>
  <c r="P392" i="36" s="1"/>
  <c r="P393" i="36" s="1"/>
  <c r="P394" i="36" s="1"/>
  <c r="P395" i="36" s="1"/>
  <c r="P396" i="36" s="1"/>
  <c r="P397" i="36" s="1"/>
  <c r="P398" i="36" s="1"/>
  <c r="P399" i="36" s="1"/>
  <c r="P400" i="36" s="1"/>
  <c r="P401" i="36" s="1"/>
  <c r="P402" i="36" s="1"/>
  <c r="P403" i="36" s="1"/>
  <c r="P404" i="36" s="1"/>
  <c r="P405" i="36" s="1"/>
  <c r="P406" i="36" s="1"/>
  <c r="P407" i="36" s="1"/>
  <c r="P408" i="36" s="1"/>
  <c r="P409" i="36" s="1"/>
  <c r="P410" i="36" s="1"/>
  <c r="P411" i="36" s="1"/>
  <c r="P412" i="36" s="1"/>
  <c r="P413" i="36" s="1"/>
  <c r="P414" i="36" s="1"/>
  <c r="P415" i="36" s="1"/>
  <c r="P416" i="36" s="1"/>
  <c r="P417" i="36" s="1"/>
  <c r="P418" i="36" s="1"/>
  <c r="P419" i="36" s="1"/>
  <c r="P420" i="36" s="1"/>
  <c r="P421" i="36" s="1"/>
  <c r="P422" i="36" s="1"/>
  <c r="P423" i="36" s="1"/>
  <c r="P424" i="36" s="1"/>
  <c r="P425" i="36" s="1"/>
  <c r="P426" i="36" s="1"/>
  <c r="P427" i="36" s="1"/>
  <c r="P428" i="36" s="1"/>
  <c r="P429" i="36" s="1"/>
  <c r="P430" i="36" s="1"/>
  <c r="P431" i="36" s="1"/>
  <c r="P432" i="36" s="1"/>
  <c r="P433" i="36" s="1"/>
  <c r="P434" i="36" s="1"/>
  <c r="P435" i="36" s="1"/>
  <c r="P436" i="36" s="1"/>
  <c r="P437" i="36" s="1"/>
  <c r="P438" i="36" s="1"/>
  <c r="P439" i="36" s="1"/>
  <c r="P440" i="36" s="1"/>
  <c r="P441" i="36" s="1"/>
  <c r="P442" i="36" s="1"/>
  <c r="P443" i="36" s="1"/>
  <c r="P444" i="36" s="1"/>
  <c r="P445" i="36" s="1"/>
  <c r="P446" i="36" s="1"/>
  <c r="P68" i="20"/>
  <c r="P69" i="20" s="1"/>
  <c r="P70" i="20" s="1"/>
  <c r="P71" i="20" s="1"/>
  <c r="P72" i="20" s="1"/>
  <c r="P73" i="20" s="1"/>
  <c r="P74" i="20" s="1"/>
  <c r="P75" i="20" s="1"/>
  <c r="P76" i="20" s="1"/>
  <c r="P77" i="20" s="1"/>
  <c r="P78" i="20" s="1"/>
  <c r="P79" i="20" s="1"/>
  <c r="P80" i="20" s="1"/>
  <c r="P81" i="20" s="1"/>
  <c r="P82" i="20" s="1"/>
  <c r="P83" i="20" s="1"/>
  <c r="P84" i="20" s="1"/>
  <c r="P85" i="20" s="1"/>
  <c r="P86" i="20" s="1"/>
  <c r="P87" i="20" s="1"/>
  <c r="P88" i="20" s="1"/>
  <c r="P89" i="20" s="1"/>
  <c r="P90" i="20" s="1"/>
  <c r="P91" i="20" s="1"/>
  <c r="P92" i="20" s="1"/>
  <c r="P93" i="20" s="1"/>
  <c r="P94" i="20" s="1"/>
  <c r="P95" i="20" s="1"/>
  <c r="P96" i="20" s="1"/>
  <c r="P97" i="20" s="1"/>
  <c r="P98" i="20" s="1"/>
  <c r="P99" i="20" s="1"/>
  <c r="P100" i="20" s="1"/>
  <c r="P101" i="20" s="1"/>
  <c r="P102" i="20" s="1"/>
  <c r="P103" i="20" s="1"/>
  <c r="P104" i="20" s="1"/>
  <c r="P105" i="20" s="1"/>
  <c r="P106" i="20" s="1"/>
  <c r="P107" i="20" s="1"/>
  <c r="P108" i="20" s="1"/>
  <c r="P109" i="20" s="1"/>
  <c r="P110" i="20" s="1"/>
  <c r="P111" i="20" s="1"/>
  <c r="P112" i="20" s="1"/>
  <c r="P113" i="20" s="1"/>
  <c r="P114" i="20" s="1"/>
  <c r="P115" i="20" s="1"/>
  <c r="P116" i="20" s="1"/>
  <c r="P117" i="20" s="1"/>
  <c r="P118" i="20" s="1"/>
  <c r="P119" i="20" s="1"/>
  <c r="P120" i="20" s="1"/>
  <c r="P121" i="20" s="1"/>
  <c r="P122" i="20" s="1"/>
  <c r="P123" i="20" s="1"/>
  <c r="P124" i="20" s="1"/>
  <c r="P125" i="20" s="1"/>
  <c r="P126" i="20" s="1"/>
  <c r="P127" i="20" s="1"/>
  <c r="P128" i="20" s="1"/>
  <c r="P129" i="20" s="1"/>
  <c r="P130" i="20" s="1"/>
  <c r="P131" i="20" s="1"/>
  <c r="P132" i="20" s="1"/>
  <c r="P133" i="20" s="1"/>
  <c r="P134" i="20" s="1"/>
  <c r="P135" i="20" s="1"/>
  <c r="P136" i="20" s="1"/>
  <c r="P137" i="20" s="1"/>
  <c r="P138" i="20" s="1"/>
  <c r="P139" i="20" s="1"/>
  <c r="P140" i="20" s="1"/>
  <c r="P141" i="20" s="1"/>
  <c r="P142" i="20" s="1"/>
  <c r="P143" i="20" s="1"/>
  <c r="P144" i="20" s="1"/>
  <c r="P145" i="20" s="1"/>
  <c r="P146" i="20" s="1"/>
  <c r="P147" i="20" s="1"/>
  <c r="P148" i="20" s="1"/>
  <c r="P149" i="20" s="1"/>
  <c r="P150" i="20" s="1"/>
  <c r="P151" i="20" s="1"/>
  <c r="P152" i="20" s="1"/>
  <c r="P153" i="20" s="1"/>
  <c r="P154" i="20" s="1"/>
  <c r="P155" i="20" s="1"/>
  <c r="P156" i="20" s="1"/>
  <c r="P157" i="20" s="1"/>
  <c r="P158" i="20" s="1"/>
  <c r="P159" i="20" s="1"/>
  <c r="P160" i="20" s="1"/>
  <c r="P161" i="20" s="1"/>
  <c r="P162" i="20" s="1"/>
  <c r="P163" i="20" s="1"/>
  <c r="P164" i="20" s="1"/>
  <c r="P165" i="20" s="1"/>
  <c r="P166" i="20" s="1"/>
  <c r="P167" i="20" s="1"/>
  <c r="P168" i="20" s="1"/>
  <c r="P169" i="20" s="1"/>
  <c r="P170" i="20" s="1"/>
  <c r="P171" i="20" s="1"/>
  <c r="P172" i="20" s="1"/>
  <c r="P173" i="20" s="1"/>
  <c r="P174" i="20" s="1"/>
  <c r="P175" i="20" s="1"/>
  <c r="P176" i="20" s="1"/>
  <c r="P177" i="20" s="1"/>
  <c r="P178" i="20" s="1"/>
  <c r="P179" i="20" s="1"/>
  <c r="P180" i="20" s="1"/>
  <c r="P181" i="20" s="1"/>
  <c r="P182" i="20" s="1"/>
  <c r="P183" i="20" s="1"/>
  <c r="P184" i="20" s="1"/>
  <c r="P185" i="20" s="1"/>
  <c r="P186" i="20" s="1"/>
  <c r="P187" i="20" s="1"/>
  <c r="P188" i="20" s="1"/>
  <c r="P189" i="20" s="1"/>
  <c r="P190" i="20" s="1"/>
  <c r="P191" i="20" s="1"/>
  <c r="P192" i="20" s="1"/>
  <c r="P193" i="20" s="1"/>
  <c r="P194" i="20" s="1"/>
  <c r="P195" i="20" s="1"/>
  <c r="P196" i="20" s="1"/>
  <c r="P197" i="20" s="1"/>
  <c r="P198" i="20" s="1"/>
  <c r="P199" i="20" s="1"/>
  <c r="P200" i="20" s="1"/>
  <c r="P201" i="20" s="1"/>
  <c r="P202" i="20" s="1"/>
  <c r="P203" i="20" s="1"/>
  <c r="P204" i="20" s="1"/>
  <c r="P205" i="20" s="1"/>
  <c r="P206" i="20" s="1"/>
  <c r="P207" i="20" s="1"/>
  <c r="P208" i="20" s="1"/>
  <c r="P209" i="20" s="1"/>
  <c r="P210" i="20" s="1"/>
  <c r="P211" i="20" s="1"/>
  <c r="P212" i="20" s="1"/>
  <c r="P213" i="20" s="1"/>
  <c r="P214" i="20" s="1"/>
  <c r="P215" i="20" s="1"/>
  <c r="P216" i="20" s="1"/>
  <c r="P217" i="20" s="1"/>
  <c r="P218" i="20" s="1"/>
  <c r="P219" i="20" s="1"/>
  <c r="P220" i="20" s="1"/>
  <c r="P221" i="20" s="1"/>
  <c r="P222" i="20" s="1"/>
  <c r="P223" i="20" s="1"/>
  <c r="P224" i="20" s="1"/>
  <c r="P225" i="20" s="1"/>
  <c r="P226" i="20" s="1"/>
  <c r="P227" i="20" s="1"/>
  <c r="P228" i="20" s="1"/>
  <c r="P229" i="20" s="1"/>
  <c r="P230" i="20" s="1"/>
  <c r="P231" i="20" s="1"/>
  <c r="P232" i="20" s="1"/>
  <c r="P233" i="20" s="1"/>
  <c r="P234" i="20" s="1"/>
  <c r="P235" i="20" s="1"/>
  <c r="P236" i="20" s="1"/>
  <c r="P237" i="20" s="1"/>
  <c r="P238" i="20" s="1"/>
  <c r="P239" i="20" s="1"/>
  <c r="P240" i="20" s="1"/>
  <c r="P241" i="20" s="1"/>
  <c r="P242" i="20" s="1"/>
  <c r="P243" i="20" s="1"/>
  <c r="P244" i="20" s="1"/>
  <c r="P245" i="20" s="1"/>
  <c r="P246" i="20" s="1"/>
  <c r="P247" i="20" s="1"/>
  <c r="P248" i="20" s="1"/>
  <c r="P249" i="20" s="1"/>
  <c r="P250" i="20" s="1"/>
  <c r="P251" i="20" s="1"/>
  <c r="P252" i="20" s="1"/>
  <c r="P253" i="20" s="1"/>
  <c r="P254" i="20" s="1"/>
  <c r="P255" i="20" s="1"/>
  <c r="P256" i="20" s="1"/>
  <c r="P257" i="20" s="1"/>
  <c r="P258" i="20" s="1"/>
  <c r="P259" i="20" s="1"/>
  <c r="P260" i="20" s="1"/>
  <c r="P261" i="20" s="1"/>
  <c r="P262" i="20" s="1"/>
  <c r="P263" i="20" s="1"/>
  <c r="P264" i="20" s="1"/>
  <c r="P265" i="20" s="1"/>
  <c r="P266" i="20" s="1"/>
  <c r="P267" i="20" s="1"/>
  <c r="P268" i="20" s="1"/>
  <c r="P269" i="20" s="1"/>
  <c r="P270" i="20" s="1"/>
  <c r="P271" i="20" s="1"/>
  <c r="P272" i="20" s="1"/>
  <c r="P273" i="20" s="1"/>
  <c r="P274" i="20" s="1"/>
  <c r="P275" i="20" s="1"/>
  <c r="P276" i="20" s="1"/>
  <c r="P277" i="20" s="1"/>
  <c r="P278" i="20" s="1"/>
  <c r="P279" i="20" s="1"/>
  <c r="P280" i="20" s="1"/>
  <c r="P281" i="20" s="1"/>
  <c r="P282" i="20" s="1"/>
  <c r="P283" i="20" s="1"/>
  <c r="P284" i="20" s="1"/>
  <c r="P285" i="20" s="1"/>
  <c r="P286" i="20" s="1"/>
  <c r="P287" i="20" s="1"/>
  <c r="P288" i="20" s="1"/>
  <c r="P289" i="20" s="1"/>
  <c r="P290" i="20" s="1"/>
  <c r="P291" i="20" s="1"/>
  <c r="P292" i="20" s="1"/>
  <c r="P293" i="20" s="1"/>
  <c r="P294" i="20" s="1"/>
  <c r="P295" i="20" s="1"/>
  <c r="P296" i="20" s="1"/>
  <c r="P297" i="20" s="1"/>
  <c r="P298" i="20" s="1"/>
  <c r="P299" i="20" s="1"/>
  <c r="P300" i="20" s="1"/>
  <c r="P301" i="20" s="1"/>
  <c r="P302" i="20" s="1"/>
  <c r="P303" i="20" s="1"/>
  <c r="P304" i="20" s="1"/>
  <c r="P305" i="20" s="1"/>
  <c r="P306" i="20" s="1"/>
  <c r="P307" i="20" s="1"/>
  <c r="P308" i="20" s="1"/>
  <c r="P309" i="20" s="1"/>
  <c r="P310" i="20" s="1"/>
  <c r="P311" i="20" s="1"/>
  <c r="P312" i="20" s="1"/>
  <c r="P313" i="20" s="1"/>
  <c r="P314" i="20" s="1"/>
  <c r="P315" i="20" s="1"/>
  <c r="P316" i="20" s="1"/>
  <c r="P317" i="20" s="1"/>
  <c r="P318" i="20" s="1"/>
  <c r="P319" i="20" s="1"/>
  <c r="P320" i="20" s="1"/>
  <c r="P321" i="20" s="1"/>
  <c r="P322" i="20" s="1"/>
  <c r="P323" i="20" s="1"/>
  <c r="P324" i="20" s="1"/>
  <c r="P325" i="20" s="1"/>
  <c r="P326" i="20" s="1"/>
  <c r="P327" i="20" s="1"/>
  <c r="P328" i="20" s="1"/>
  <c r="P329" i="20" s="1"/>
  <c r="P330" i="20" s="1"/>
  <c r="P331" i="20" s="1"/>
  <c r="P332" i="20" s="1"/>
  <c r="P333" i="20" s="1"/>
  <c r="P334" i="20" s="1"/>
  <c r="P335" i="20" s="1"/>
  <c r="P336" i="20" s="1"/>
  <c r="P337" i="20" s="1"/>
  <c r="P338" i="20" s="1"/>
  <c r="P339" i="20" s="1"/>
  <c r="P340" i="20" s="1"/>
  <c r="P341" i="20" s="1"/>
  <c r="P342" i="20" s="1"/>
  <c r="P343" i="20" s="1"/>
  <c r="P344" i="20" s="1"/>
  <c r="P345" i="20" s="1"/>
  <c r="P346" i="20" s="1"/>
  <c r="P347" i="20" s="1"/>
  <c r="P348" i="20" s="1"/>
  <c r="P349" i="20" s="1"/>
  <c r="P350" i="20" s="1"/>
  <c r="P351" i="20" s="1"/>
  <c r="P352" i="20" s="1"/>
  <c r="P353" i="20" s="1"/>
  <c r="P354" i="20" s="1"/>
  <c r="P355" i="20" s="1"/>
  <c r="P356" i="20" s="1"/>
  <c r="P357" i="20" s="1"/>
  <c r="P358" i="20" s="1"/>
  <c r="P359" i="20" s="1"/>
  <c r="P360" i="20" s="1"/>
  <c r="P361" i="20" s="1"/>
  <c r="P362" i="20" s="1"/>
  <c r="P363" i="20" s="1"/>
  <c r="P364" i="20" s="1"/>
  <c r="P365" i="20" s="1"/>
  <c r="P366" i="20" s="1"/>
  <c r="P367" i="20" s="1"/>
  <c r="P368" i="20" s="1"/>
  <c r="P369" i="20" s="1"/>
  <c r="P370" i="20" s="1"/>
  <c r="P371" i="20" s="1"/>
  <c r="P372" i="20" s="1"/>
  <c r="P373" i="20" s="1"/>
  <c r="P374" i="20" s="1"/>
  <c r="P375" i="20" s="1"/>
  <c r="P376" i="20" s="1"/>
  <c r="P377" i="20" s="1"/>
  <c r="P378" i="20" s="1"/>
  <c r="P379" i="20" s="1"/>
  <c r="P380" i="20" s="1"/>
  <c r="P381" i="20" s="1"/>
  <c r="P382" i="20" s="1"/>
  <c r="P383" i="20" s="1"/>
  <c r="P384" i="20" s="1"/>
  <c r="P385" i="20" s="1"/>
  <c r="P386" i="20" s="1"/>
  <c r="P387" i="20" s="1"/>
  <c r="P388" i="20" s="1"/>
  <c r="P389" i="20" s="1"/>
  <c r="P390" i="20" s="1"/>
  <c r="P391" i="20" s="1"/>
  <c r="P392" i="20" s="1"/>
  <c r="P393" i="20" s="1"/>
  <c r="P394" i="20" s="1"/>
  <c r="P395" i="20" s="1"/>
  <c r="P396" i="20" s="1"/>
  <c r="P397" i="20" s="1"/>
  <c r="P398" i="20" s="1"/>
  <c r="P399" i="20" s="1"/>
  <c r="P400" i="20" s="1"/>
  <c r="P401" i="20" s="1"/>
  <c r="P402" i="20" s="1"/>
  <c r="P403" i="20" s="1"/>
  <c r="P404" i="20" s="1"/>
  <c r="P405" i="20" s="1"/>
  <c r="P406" i="20" s="1"/>
  <c r="P407" i="20" s="1"/>
  <c r="P408" i="20" s="1"/>
  <c r="P409" i="20" s="1"/>
  <c r="P410" i="20" s="1"/>
  <c r="P411" i="20" s="1"/>
  <c r="P412" i="20" s="1"/>
  <c r="P413" i="20" s="1"/>
  <c r="P414" i="20" s="1"/>
  <c r="P415" i="20" s="1"/>
  <c r="P416" i="20" s="1"/>
  <c r="P417" i="20" s="1"/>
  <c r="P418" i="20" s="1"/>
  <c r="P419" i="20" s="1"/>
  <c r="P420" i="20" s="1"/>
  <c r="P421" i="20" s="1"/>
  <c r="P422" i="20" s="1"/>
  <c r="P423" i="20" s="1"/>
  <c r="P424" i="20" s="1"/>
  <c r="P425" i="20" s="1"/>
  <c r="P426" i="20" s="1"/>
  <c r="R67" i="20"/>
  <c r="O68" i="20" s="1"/>
  <c r="S33" i="14"/>
  <c r="Q33" i="14"/>
  <c r="R33" i="14"/>
  <c r="T33" i="14"/>
  <c r="N34" i="14"/>
  <c r="T26" i="31"/>
  <c r="T27" i="31" s="1"/>
  <c r="T28" i="31" s="1"/>
  <c r="T29" i="31" s="1"/>
  <c r="R18" i="42"/>
  <c r="P17" i="42"/>
  <c r="N33" i="15"/>
  <c r="S32" i="15"/>
  <c r="X32" i="15" s="1"/>
  <c r="S32" i="24"/>
  <c r="X32" i="24" s="1"/>
  <c r="N33" i="24"/>
  <c r="Q25" i="30"/>
  <c r="V24" i="30"/>
  <c r="R63" i="39"/>
  <c r="O64" i="39" s="1"/>
  <c r="P64" i="39"/>
  <c r="P65" i="39" s="1"/>
  <c r="P66" i="39" s="1"/>
  <c r="P67" i="39" s="1"/>
  <c r="P68" i="39" s="1"/>
  <c r="P69" i="39" s="1"/>
  <c r="P70" i="39" s="1"/>
  <c r="P71" i="39" s="1"/>
  <c r="P72" i="39" s="1"/>
  <c r="P73" i="39" s="1"/>
  <c r="P74" i="39" s="1"/>
  <c r="P75" i="39" s="1"/>
  <c r="P76" i="39" s="1"/>
  <c r="P77" i="39" s="1"/>
  <c r="P78" i="39" s="1"/>
  <c r="P79" i="39" s="1"/>
  <c r="P80" i="39" s="1"/>
  <c r="P81" i="39" s="1"/>
  <c r="P82" i="39" s="1"/>
  <c r="P83" i="39" s="1"/>
  <c r="P84" i="39" s="1"/>
  <c r="P85" i="39" s="1"/>
  <c r="P86" i="39" s="1"/>
  <c r="P87" i="39" s="1"/>
  <c r="P88" i="39" s="1"/>
  <c r="P89" i="39" s="1"/>
  <c r="P90" i="39" s="1"/>
  <c r="P91" i="39" s="1"/>
  <c r="P92" i="39" s="1"/>
  <c r="P93" i="39" s="1"/>
  <c r="P94" i="39" s="1"/>
  <c r="P95" i="39" s="1"/>
  <c r="P96" i="39" s="1"/>
  <c r="P97" i="39" s="1"/>
  <c r="P98" i="39" s="1"/>
  <c r="P99" i="39" s="1"/>
  <c r="P100" i="39" s="1"/>
  <c r="P101" i="39" s="1"/>
  <c r="P102" i="39" s="1"/>
  <c r="P103" i="39" s="1"/>
  <c r="P104" i="39" s="1"/>
  <c r="P105" i="39" s="1"/>
  <c r="P106" i="39" s="1"/>
  <c r="P107" i="39" s="1"/>
  <c r="P108" i="39" s="1"/>
  <c r="P109" i="39" s="1"/>
  <c r="P110" i="39" s="1"/>
  <c r="P111" i="39" s="1"/>
  <c r="P112" i="39" s="1"/>
  <c r="P113" i="39" s="1"/>
  <c r="P114" i="39" s="1"/>
  <c r="P115" i="39" s="1"/>
  <c r="P116" i="39" s="1"/>
  <c r="P117" i="39" s="1"/>
  <c r="P118" i="39" s="1"/>
  <c r="P119" i="39" s="1"/>
  <c r="P120" i="39" s="1"/>
  <c r="P121" i="39" s="1"/>
  <c r="P122" i="39" s="1"/>
  <c r="P123" i="39" s="1"/>
  <c r="P124" i="39" s="1"/>
  <c r="P125" i="39" s="1"/>
  <c r="P126" i="39" s="1"/>
  <c r="P127" i="39" s="1"/>
  <c r="P128" i="39" s="1"/>
  <c r="P129" i="39" s="1"/>
  <c r="P130" i="39" s="1"/>
  <c r="P131" i="39" s="1"/>
  <c r="P132" i="39" s="1"/>
  <c r="P133" i="39" s="1"/>
  <c r="P134" i="39" s="1"/>
  <c r="P135" i="39" s="1"/>
  <c r="P136" i="39" s="1"/>
  <c r="P137" i="39" s="1"/>
  <c r="P138" i="39" s="1"/>
  <c r="P139" i="39" s="1"/>
  <c r="P140" i="39" s="1"/>
  <c r="P141" i="39" s="1"/>
  <c r="P142" i="39" s="1"/>
  <c r="P143" i="39" s="1"/>
  <c r="P144" i="39" s="1"/>
  <c r="P145" i="39" s="1"/>
  <c r="P146" i="39" s="1"/>
  <c r="P147" i="39" s="1"/>
  <c r="P148" i="39" s="1"/>
  <c r="P149" i="39" s="1"/>
  <c r="P150" i="39" s="1"/>
  <c r="P151" i="39" s="1"/>
  <c r="P152" i="39" s="1"/>
  <c r="P153" i="39" s="1"/>
  <c r="P154" i="39" s="1"/>
  <c r="P155" i="39" s="1"/>
  <c r="P156" i="39" s="1"/>
  <c r="P157" i="39" s="1"/>
  <c r="P158" i="39" s="1"/>
  <c r="P159" i="39" s="1"/>
  <c r="P160" i="39" s="1"/>
  <c r="P161" i="39" s="1"/>
  <c r="P162" i="39" s="1"/>
  <c r="P163" i="39" s="1"/>
  <c r="P164" i="39" s="1"/>
  <c r="P165" i="39" s="1"/>
  <c r="P166" i="39" s="1"/>
  <c r="P167" i="39" s="1"/>
  <c r="P168" i="39" s="1"/>
  <c r="P169" i="39" s="1"/>
  <c r="P170" i="39" s="1"/>
  <c r="P171" i="39" s="1"/>
  <c r="P172" i="39" s="1"/>
  <c r="P173" i="39" s="1"/>
  <c r="P174" i="39" s="1"/>
  <c r="P175" i="39" s="1"/>
  <c r="P176" i="39" s="1"/>
  <c r="P177" i="39" s="1"/>
  <c r="P178" i="39" s="1"/>
  <c r="P179" i="39" s="1"/>
  <c r="P180" i="39" s="1"/>
  <c r="P181" i="39" s="1"/>
  <c r="P182" i="39" s="1"/>
  <c r="P183" i="39" s="1"/>
  <c r="P184" i="39" s="1"/>
  <c r="P185" i="39" s="1"/>
  <c r="P186" i="39" s="1"/>
  <c r="P187" i="39" s="1"/>
  <c r="P188" i="39" s="1"/>
  <c r="P189" i="39" s="1"/>
  <c r="P190" i="39" s="1"/>
  <c r="P191" i="39" s="1"/>
  <c r="P192" i="39" s="1"/>
  <c r="P193" i="39" s="1"/>
  <c r="P194" i="39" s="1"/>
  <c r="P195" i="39" s="1"/>
  <c r="P196" i="39" s="1"/>
  <c r="P197" i="39" s="1"/>
  <c r="P198" i="39" s="1"/>
  <c r="P199" i="39" s="1"/>
  <c r="P200" i="39" s="1"/>
  <c r="P201" i="39" s="1"/>
  <c r="P202" i="39" s="1"/>
  <c r="P203" i="39" s="1"/>
  <c r="P204" i="39" s="1"/>
  <c r="P205" i="39" s="1"/>
  <c r="P206" i="39" s="1"/>
  <c r="P207" i="39" s="1"/>
  <c r="P208" i="39" s="1"/>
  <c r="P209" i="39" s="1"/>
  <c r="P210" i="39" s="1"/>
  <c r="P211" i="39" s="1"/>
  <c r="P212" i="39" s="1"/>
  <c r="P213" i="39" s="1"/>
  <c r="P214" i="39" s="1"/>
  <c r="P215" i="39" s="1"/>
  <c r="P216" i="39" s="1"/>
  <c r="P217" i="39" s="1"/>
  <c r="P218" i="39" s="1"/>
  <c r="P219" i="39" s="1"/>
  <c r="P220" i="39" s="1"/>
  <c r="P221" i="39" s="1"/>
  <c r="P222" i="39" s="1"/>
  <c r="P223" i="39" s="1"/>
  <c r="P224" i="39" s="1"/>
  <c r="P225" i="39" s="1"/>
  <c r="P226" i="39" s="1"/>
  <c r="P227" i="39" s="1"/>
  <c r="P228" i="39" s="1"/>
  <c r="P229" i="39" s="1"/>
  <c r="P230" i="39" s="1"/>
  <c r="P231" i="39" s="1"/>
  <c r="P232" i="39" s="1"/>
  <c r="P233" i="39" s="1"/>
  <c r="P234" i="39" s="1"/>
  <c r="P235" i="39" s="1"/>
  <c r="P236" i="39" s="1"/>
  <c r="P237" i="39" s="1"/>
  <c r="P238" i="39" s="1"/>
  <c r="P239" i="39" s="1"/>
  <c r="P240" i="39" s="1"/>
  <c r="P241" i="39" s="1"/>
  <c r="P242" i="39" s="1"/>
  <c r="P243" i="39" s="1"/>
  <c r="P244" i="39" s="1"/>
  <c r="P245" i="39" s="1"/>
  <c r="P246" i="39" s="1"/>
  <c r="P247" i="39" s="1"/>
  <c r="P248" i="39" s="1"/>
  <c r="P249" i="39" s="1"/>
  <c r="P250" i="39" s="1"/>
  <c r="P251" i="39" s="1"/>
  <c r="P252" i="39" s="1"/>
  <c r="P253" i="39" s="1"/>
  <c r="P254" i="39" s="1"/>
  <c r="P255" i="39" s="1"/>
  <c r="P256" i="39" s="1"/>
  <c r="P257" i="39" s="1"/>
  <c r="P258" i="39" s="1"/>
  <c r="P259" i="39" s="1"/>
  <c r="P260" i="39" s="1"/>
  <c r="P261" i="39" s="1"/>
  <c r="P262" i="39" s="1"/>
  <c r="P263" i="39" s="1"/>
  <c r="P264" i="39" s="1"/>
  <c r="P265" i="39" s="1"/>
  <c r="P266" i="39" s="1"/>
  <c r="P267" i="39" s="1"/>
  <c r="P268" i="39" s="1"/>
  <c r="P269" i="39" s="1"/>
  <c r="P270" i="39" s="1"/>
  <c r="P271" i="39" s="1"/>
  <c r="P272" i="39" s="1"/>
  <c r="P273" i="39" s="1"/>
  <c r="P274" i="39" s="1"/>
  <c r="P275" i="39" s="1"/>
  <c r="P276" i="39" s="1"/>
  <c r="P277" i="39" s="1"/>
  <c r="P278" i="39" s="1"/>
  <c r="P279" i="39" s="1"/>
  <c r="P280" i="39" s="1"/>
  <c r="P281" i="39" s="1"/>
  <c r="P282" i="39" s="1"/>
  <c r="P283" i="39" s="1"/>
  <c r="P284" i="39" s="1"/>
  <c r="P285" i="39" s="1"/>
  <c r="P286" i="39" s="1"/>
  <c r="P287" i="39" s="1"/>
  <c r="P288" i="39" s="1"/>
  <c r="P289" i="39" s="1"/>
  <c r="P290" i="39" s="1"/>
  <c r="P291" i="39" s="1"/>
  <c r="P292" i="39" s="1"/>
  <c r="P293" i="39" s="1"/>
  <c r="P294" i="39" s="1"/>
  <c r="P295" i="39" s="1"/>
  <c r="P296" i="39" s="1"/>
  <c r="P297" i="39" s="1"/>
  <c r="P298" i="39" s="1"/>
  <c r="P299" i="39" s="1"/>
  <c r="P300" i="39" s="1"/>
  <c r="P301" i="39" s="1"/>
  <c r="P302" i="39" s="1"/>
  <c r="P303" i="39" s="1"/>
  <c r="P304" i="39" s="1"/>
  <c r="P305" i="39" s="1"/>
  <c r="P306" i="39" s="1"/>
  <c r="P307" i="39" s="1"/>
  <c r="P308" i="39" s="1"/>
  <c r="P309" i="39" s="1"/>
  <c r="P310" i="39" s="1"/>
  <c r="P311" i="39" s="1"/>
  <c r="P312" i="39" s="1"/>
  <c r="P313" i="39" s="1"/>
  <c r="P314" i="39" s="1"/>
  <c r="P315" i="39" s="1"/>
  <c r="P316" i="39" s="1"/>
  <c r="P317" i="39" s="1"/>
  <c r="P318" i="39" s="1"/>
  <c r="P319" i="39" s="1"/>
  <c r="P320" i="39" s="1"/>
  <c r="P321" i="39" s="1"/>
  <c r="P322" i="39" s="1"/>
  <c r="P323" i="39" s="1"/>
  <c r="P324" i="39" s="1"/>
  <c r="P325" i="39" s="1"/>
  <c r="P326" i="39" s="1"/>
  <c r="P327" i="39" s="1"/>
  <c r="P328" i="39" s="1"/>
  <c r="P329" i="39" s="1"/>
  <c r="P330" i="39" s="1"/>
  <c r="P331" i="39" s="1"/>
  <c r="P332" i="39" s="1"/>
  <c r="P333" i="39" s="1"/>
  <c r="P334" i="39" s="1"/>
  <c r="P335" i="39" s="1"/>
  <c r="P336" i="39" s="1"/>
  <c r="P337" i="39" s="1"/>
  <c r="P338" i="39" s="1"/>
  <c r="P339" i="39" s="1"/>
  <c r="P340" i="39" s="1"/>
  <c r="P341" i="39" s="1"/>
  <c r="P342" i="39" s="1"/>
  <c r="P343" i="39" s="1"/>
  <c r="P344" i="39" s="1"/>
  <c r="P345" i="39" s="1"/>
  <c r="P346" i="39" s="1"/>
  <c r="P347" i="39" s="1"/>
  <c r="P348" i="39" s="1"/>
  <c r="P349" i="39" s="1"/>
  <c r="P350" i="39" s="1"/>
  <c r="P351" i="39" s="1"/>
  <c r="P352" i="39" s="1"/>
  <c r="P353" i="39" s="1"/>
  <c r="P354" i="39" s="1"/>
  <c r="P355" i="39" s="1"/>
  <c r="P356" i="39" s="1"/>
  <c r="P357" i="39" s="1"/>
  <c r="P358" i="39" s="1"/>
  <c r="P359" i="39" s="1"/>
  <c r="P360" i="39" s="1"/>
  <c r="P361" i="39" s="1"/>
  <c r="P362" i="39" s="1"/>
  <c r="P363" i="39" s="1"/>
  <c r="P364" i="39" s="1"/>
  <c r="P365" i="39" s="1"/>
  <c r="P366" i="39" s="1"/>
  <c r="P367" i="39" s="1"/>
  <c r="P368" i="39" s="1"/>
  <c r="P369" i="39" s="1"/>
  <c r="P370" i="39" s="1"/>
  <c r="P371" i="39" s="1"/>
  <c r="P372" i="39" s="1"/>
  <c r="P373" i="39" s="1"/>
  <c r="P374" i="39" s="1"/>
  <c r="P375" i="39" s="1"/>
  <c r="P376" i="39" s="1"/>
  <c r="P377" i="39" s="1"/>
  <c r="P378" i="39" s="1"/>
  <c r="P379" i="39" s="1"/>
  <c r="P380" i="39" s="1"/>
  <c r="P381" i="39" s="1"/>
  <c r="P382" i="39" s="1"/>
  <c r="P383" i="39" s="1"/>
  <c r="P384" i="39" s="1"/>
  <c r="P385" i="39" s="1"/>
  <c r="P386" i="39" s="1"/>
  <c r="P387" i="39" s="1"/>
  <c r="P388" i="39" s="1"/>
  <c r="P389" i="39" s="1"/>
  <c r="P390" i="39" s="1"/>
  <c r="P391" i="39" s="1"/>
  <c r="P392" i="39" s="1"/>
  <c r="P393" i="39" s="1"/>
  <c r="P394" i="39" s="1"/>
  <c r="P395" i="39" s="1"/>
  <c r="P396" i="39" s="1"/>
  <c r="P397" i="39" s="1"/>
  <c r="P398" i="39" s="1"/>
  <c r="P399" i="39" s="1"/>
  <c r="P400" i="39" s="1"/>
  <c r="P401" i="39" s="1"/>
  <c r="P402" i="39" s="1"/>
  <c r="P403" i="39" s="1"/>
  <c r="P404" i="39" s="1"/>
  <c r="P405" i="39" s="1"/>
  <c r="P406" i="39" s="1"/>
  <c r="P407" i="39" s="1"/>
  <c r="P408" i="39" s="1"/>
  <c r="P409" i="39" s="1"/>
  <c r="P410" i="39" s="1"/>
  <c r="P411" i="39" s="1"/>
  <c r="P412" i="39" s="1"/>
  <c r="P413" i="39" s="1"/>
  <c r="P414" i="39" s="1"/>
  <c r="P415" i="39" s="1"/>
  <c r="P416" i="39" s="1"/>
  <c r="P417" i="39" s="1"/>
  <c r="P418" i="39" s="1"/>
  <c r="P419" i="39" s="1"/>
  <c r="P420" i="39" s="1"/>
  <c r="P421" i="39" s="1"/>
  <c r="P422" i="39" s="1"/>
  <c r="P423" i="39" s="1"/>
  <c r="P424" i="39" s="1"/>
  <c r="P425" i="39" s="1"/>
  <c r="P426" i="39" s="1"/>
  <c r="P427" i="39" s="1"/>
  <c r="P428" i="39" s="1"/>
  <c r="P429" i="39" s="1"/>
  <c r="P430" i="39" s="1"/>
  <c r="P431" i="39" s="1"/>
  <c r="P432" i="39" s="1"/>
  <c r="P433" i="39" s="1"/>
  <c r="P434" i="39" s="1"/>
  <c r="P435" i="39" s="1"/>
  <c r="P436" i="39" s="1"/>
  <c r="P437" i="39" s="1"/>
  <c r="P438" i="39" s="1"/>
  <c r="P439" i="39" s="1"/>
  <c r="P440" i="39" s="1"/>
  <c r="P441" i="39" s="1"/>
  <c r="P442" i="39" s="1"/>
  <c r="P443" i="39" s="1"/>
  <c r="P444" i="39" s="1"/>
  <c r="P445" i="39" s="1"/>
  <c r="P446" i="39" s="1"/>
  <c r="Q21" i="13"/>
  <c r="R55" i="25"/>
  <c r="O56" i="25" s="1"/>
  <c r="P56" i="25"/>
  <c r="P57" i="25" s="1"/>
  <c r="P58" i="25" s="1"/>
  <c r="P59" i="25" s="1"/>
  <c r="P60" i="25" s="1"/>
  <c r="P61" i="25" s="1"/>
  <c r="P62" i="25" s="1"/>
  <c r="P63" i="25" s="1"/>
  <c r="P64" i="25" s="1"/>
  <c r="P65" i="25" s="1"/>
  <c r="P66" i="25" s="1"/>
  <c r="P67" i="25" s="1"/>
  <c r="P68" i="25" s="1"/>
  <c r="P69" i="25" s="1"/>
  <c r="P70" i="25" s="1"/>
  <c r="P71" i="25" s="1"/>
  <c r="P72" i="25" s="1"/>
  <c r="P73" i="25" s="1"/>
  <c r="P74" i="25" s="1"/>
  <c r="P75" i="25" s="1"/>
  <c r="P76" i="25" s="1"/>
  <c r="P77" i="25" s="1"/>
  <c r="P78" i="25" s="1"/>
  <c r="P79" i="25" s="1"/>
  <c r="P80" i="25" s="1"/>
  <c r="P81" i="25" s="1"/>
  <c r="P82" i="25" s="1"/>
  <c r="P83" i="25" s="1"/>
  <c r="P84" i="25" s="1"/>
  <c r="P85" i="25" s="1"/>
  <c r="P86" i="25" s="1"/>
  <c r="P87" i="25" s="1"/>
  <c r="P88" i="25" s="1"/>
  <c r="P89" i="25" s="1"/>
  <c r="P90" i="25" s="1"/>
  <c r="P91" i="25" s="1"/>
  <c r="P92" i="25" s="1"/>
  <c r="P93" i="25" s="1"/>
  <c r="P94" i="25" s="1"/>
  <c r="P95" i="25" s="1"/>
  <c r="P96" i="25" s="1"/>
  <c r="P97" i="25" s="1"/>
  <c r="P98" i="25" s="1"/>
  <c r="P99" i="25" s="1"/>
  <c r="S33" i="54"/>
  <c r="N34" i="54"/>
  <c r="R17" i="27"/>
  <c r="P14" i="27"/>
  <c r="R63" i="45"/>
  <c r="O64" i="45" s="1"/>
  <c r="P64" i="45"/>
  <c r="P65" i="45" s="1"/>
  <c r="P66" i="45" s="1"/>
  <c r="P67" i="45" s="1"/>
  <c r="P68" i="45" s="1"/>
  <c r="P69" i="45" s="1"/>
  <c r="P70" i="45" s="1"/>
  <c r="P71" i="45" s="1"/>
  <c r="P72" i="45" s="1"/>
  <c r="P73" i="45" s="1"/>
  <c r="P74" i="45" s="1"/>
  <c r="P75" i="45" s="1"/>
  <c r="P76" i="45" s="1"/>
  <c r="P77" i="45" s="1"/>
  <c r="P78" i="45" s="1"/>
  <c r="P79" i="45" s="1"/>
  <c r="P80" i="45" s="1"/>
  <c r="P81" i="45" s="1"/>
  <c r="P82" i="45" s="1"/>
  <c r="P83" i="45" s="1"/>
  <c r="P84" i="45" s="1"/>
  <c r="P85" i="45" s="1"/>
  <c r="P86" i="45" s="1"/>
  <c r="P87" i="45" s="1"/>
  <c r="P88" i="45" s="1"/>
  <c r="P89" i="45" s="1"/>
  <c r="P90" i="45" s="1"/>
  <c r="P91" i="45" s="1"/>
  <c r="P92" i="45" s="1"/>
  <c r="P93" i="45" s="1"/>
  <c r="P94" i="45" s="1"/>
  <c r="P95" i="45" s="1"/>
  <c r="P96" i="45" s="1"/>
  <c r="P97" i="45" s="1"/>
  <c r="P98" i="45" s="1"/>
  <c r="P99" i="45" s="1"/>
  <c r="P100" i="45" s="1"/>
  <c r="P101" i="45" s="1"/>
  <c r="P102" i="45" s="1"/>
  <c r="P103" i="45" s="1"/>
  <c r="P104" i="45" s="1"/>
  <c r="P105" i="45" s="1"/>
  <c r="P106" i="45" s="1"/>
  <c r="P107" i="45" s="1"/>
  <c r="P108" i="45" s="1"/>
  <c r="P109" i="45" s="1"/>
  <c r="P110" i="45" s="1"/>
  <c r="P111" i="45" s="1"/>
  <c r="P112" i="45" s="1"/>
  <c r="P113" i="45" s="1"/>
  <c r="P114" i="45" s="1"/>
  <c r="P115" i="45" s="1"/>
  <c r="P116" i="45" s="1"/>
  <c r="P117" i="45" s="1"/>
  <c r="P118" i="45" s="1"/>
  <c r="P119" i="45" s="1"/>
  <c r="P120" i="45" s="1"/>
  <c r="P121" i="45" s="1"/>
  <c r="P122" i="45" s="1"/>
  <c r="P123" i="45" s="1"/>
  <c r="P124" i="45" s="1"/>
  <c r="P125" i="45" s="1"/>
  <c r="P126" i="45" s="1"/>
  <c r="P127" i="45" s="1"/>
  <c r="P128" i="45" s="1"/>
  <c r="P129" i="45" s="1"/>
  <c r="P130" i="45" s="1"/>
  <c r="P131" i="45" s="1"/>
  <c r="P132" i="45" s="1"/>
  <c r="P133" i="45" s="1"/>
  <c r="P134" i="45" s="1"/>
  <c r="P135" i="45" s="1"/>
  <c r="P136" i="45" s="1"/>
  <c r="P137" i="45" s="1"/>
  <c r="P138" i="45" s="1"/>
  <c r="P139" i="45" s="1"/>
  <c r="P140" i="45" s="1"/>
  <c r="P141" i="45" s="1"/>
  <c r="P142" i="45" s="1"/>
  <c r="P143" i="45" s="1"/>
  <c r="P144" i="45" s="1"/>
  <c r="P145" i="45" s="1"/>
  <c r="P146" i="45" s="1"/>
  <c r="P147" i="45" s="1"/>
  <c r="P148" i="45" s="1"/>
  <c r="P149" i="45" s="1"/>
  <c r="P150" i="45" s="1"/>
  <c r="P151" i="45" s="1"/>
  <c r="P152" i="45" s="1"/>
  <c r="P153" i="45" s="1"/>
  <c r="P154" i="45" s="1"/>
  <c r="P155" i="45" s="1"/>
  <c r="P156" i="45" s="1"/>
  <c r="P157" i="45" s="1"/>
  <c r="P158" i="45" s="1"/>
  <c r="P159" i="45" s="1"/>
  <c r="P160" i="45" s="1"/>
  <c r="P161" i="45" s="1"/>
  <c r="P162" i="45" s="1"/>
  <c r="P163" i="45" s="1"/>
  <c r="P164" i="45" s="1"/>
  <c r="P165" i="45" s="1"/>
  <c r="P166" i="45" s="1"/>
  <c r="P167" i="45" s="1"/>
  <c r="P168" i="45" s="1"/>
  <c r="P169" i="45" s="1"/>
  <c r="P170" i="45" s="1"/>
  <c r="P171" i="45" s="1"/>
  <c r="P172" i="45" s="1"/>
  <c r="P173" i="45" s="1"/>
  <c r="P174" i="45" s="1"/>
  <c r="P175" i="45" s="1"/>
  <c r="P176" i="45" s="1"/>
  <c r="P177" i="45" s="1"/>
  <c r="P178" i="45" s="1"/>
  <c r="P179" i="45" s="1"/>
  <c r="P180" i="45" s="1"/>
  <c r="P181" i="45" s="1"/>
  <c r="P182" i="45" s="1"/>
  <c r="P183" i="45" s="1"/>
  <c r="P184" i="45" s="1"/>
  <c r="P185" i="45" s="1"/>
  <c r="P186" i="45" s="1"/>
  <c r="P187" i="45" s="1"/>
  <c r="P188" i="45" s="1"/>
  <c r="P189" i="45" s="1"/>
  <c r="P190" i="45" s="1"/>
  <c r="P191" i="45" s="1"/>
  <c r="P192" i="45" s="1"/>
  <c r="P193" i="45" s="1"/>
  <c r="P194" i="45" s="1"/>
  <c r="P195" i="45" s="1"/>
  <c r="P196" i="45" s="1"/>
  <c r="P197" i="45" s="1"/>
  <c r="P198" i="45" s="1"/>
  <c r="P199" i="45" s="1"/>
  <c r="P200" i="45" s="1"/>
  <c r="P201" i="45" s="1"/>
  <c r="P202" i="45" s="1"/>
  <c r="P203" i="45" s="1"/>
  <c r="P204" i="45" s="1"/>
  <c r="P205" i="45" s="1"/>
  <c r="P206" i="45" s="1"/>
  <c r="P207" i="45" s="1"/>
  <c r="P208" i="45" s="1"/>
  <c r="P209" i="45" s="1"/>
  <c r="P210" i="45" s="1"/>
  <c r="P211" i="45" s="1"/>
  <c r="P212" i="45" s="1"/>
  <c r="P213" i="45" s="1"/>
  <c r="P214" i="45" s="1"/>
  <c r="P215" i="45" s="1"/>
  <c r="P216" i="45" s="1"/>
  <c r="P217" i="45" s="1"/>
  <c r="P218" i="45" s="1"/>
  <c r="P219" i="45" s="1"/>
  <c r="P220" i="45" s="1"/>
  <c r="P221" i="45" s="1"/>
  <c r="P222" i="45" s="1"/>
  <c r="P223" i="45" s="1"/>
  <c r="P224" i="45" s="1"/>
  <c r="P225" i="45" s="1"/>
  <c r="P226" i="45" s="1"/>
  <c r="P227" i="45" s="1"/>
  <c r="P228" i="45" s="1"/>
  <c r="P229" i="45" s="1"/>
  <c r="P230" i="45" s="1"/>
  <c r="P231" i="45" s="1"/>
  <c r="P232" i="45" s="1"/>
  <c r="P233" i="45" s="1"/>
  <c r="P234" i="45" s="1"/>
  <c r="P235" i="45" s="1"/>
  <c r="P236" i="45" s="1"/>
  <c r="P237" i="45" s="1"/>
  <c r="P238" i="45" s="1"/>
  <c r="P239" i="45" s="1"/>
  <c r="P240" i="45" s="1"/>
  <c r="P241" i="45" s="1"/>
  <c r="P242" i="45" s="1"/>
  <c r="P243" i="45" s="1"/>
  <c r="P244" i="45" s="1"/>
  <c r="P245" i="45" s="1"/>
  <c r="P246" i="45" s="1"/>
  <c r="P247" i="45" s="1"/>
  <c r="P248" i="45" s="1"/>
  <c r="P249" i="45" s="1"/>
  <c r="P250" i="45" s="1"/>
  <c r="P251" i="45" s="1"/>
  <c r="P252" i="45" s="1"/>
  <c r="P253" i="45" s="1"/>
  <c r="P254" i="45" s="1"/>
  <c r="P255" i="45" s="1"/>
  <c r="P256" i="45" s="1"/>
  <c r="P257" i="45" s="1"/>
  <c r="P258" i="45" s="1"/>
  <c r="P259" i="45" s="1"/>
  <c r="P260" i="45" s="1"/>
  <c r="P261" i="45" s="1"/>
  <c r="P262" i="45" s="1"/>
  <c r="P263" i="45" s="1"/>
  <c r="P264" i="45" s="1"/>
  <c r="P265" i="45" s="1"/>
  <c r="P266" i="45" s="1"/>
  <c r="P267" i="45" s="1"/>
  <c r="P268" i="45" s="1"/>
  <c r="P269" i="45" s="1"/>
  <c r="P270" i="45" s="1"/>
  <c r="P271" i="45" s="1"/>
  <c r="P272" i="45" s="1"/>
  <c r="P273" i="45" s="1"/>
  <c r="P274" i="45" s="1"/>
  <c r="P275" i="45" s="1"/>
  <c r="P276" i="45" s="1"/>
  <c r="P277" i="45" s="1"/>
  <c r="P278" i="45" s="1"/>
  <c r="P279" i="45" s="1"/>
  <c r="P280" i="45" s="1"/>
  <c r="P281" i="45" s="1"/>
  <c r="P282" i="45" s="1"/>
  <c r="P283" i="45" s="1"/>
  <c r="P284" i="45" s="1"/>
  <c r="P285" i="45" s="1"/>
  <c r="P286" i="45" s="1"/>
  <c r="P287" i="45" s="1"/>
  <c r="P288" i="45" s="1"/>
  <c r="P289" i="45" s="1"/>
  <c r="P290" i="45" s="1"/>
  <c r="P291" i="45" s="1"/>
  <c r="P292" i="45" s="1"/>
  <c r="P293" i="45" s="1"/>
  <c r="P294" i="45" s="1"/>
  <c r="P295" i="45" s="1"/>
  <c r="P296" i="45" s="1"/>
  <c r="P297" i="45" s="1"/>
  <c r="P298" i="45" s="1"/>
  <c r="P299" i="45" s="1"/>
  <c r="P300" i="45" s="1"/>
  <c r="P301" i="45" s="1"/>
  <c r="P302" i="45" s="1"/>
  <c r="P303" i="45" s="1"/>
  <c r="P304" i="45" s="1"/>
  <c r="P305" i="45" s="1"/>
  <c r="P306" i="45" s="1"/>
  <c r="P307" i="45" s="1"/>
  <c r="P308" i="45" s="1"/>
  <c r="P309" i="45" s="1"/>
  <c r="P310" i="45" s="1"/>
  <c r="P311" i="45" s="1"/>
  <c r="P312" i="45" s="1"/>
  <c r="P313" i="45" s="1"/>
  <c r="P314" i="45" s="1"/>
  <c r="P315" i="45" s="1"/>
  <c r="P316" i="45" s="1"/>
  <c r="P317" i="45" s="1"/>
  <c r="P318" i="45" s="1"/>
  <c r="P319" i="45" s="1"/>
  <c r="P320" i="45" s="1"/>
  <c r="P321" i="45" s="1"/>
  <c r="P322" i="45" s="1"/>
  <c r="P323" i="45" s="1"/>
  <c r="P324" i="45" s="1"/>
  <c r="P325" i="45" s="1"/>
  <c r="P326" i="45" s="1"/>
  <c r="P327" i="45" s="1"/>
  <c r="P328" i="45" s="1"/>
  <c r="P329" i="45" s="1"/>
  <c r="P330" i="45" s="1"/>
  <c r="P331" i="45" s="1"/>
  <c r="P332" i="45" s="1"/>
  <c r="P333" i="45" s="1"/>
  <c r="P334" i="45" s="1"/>
  <c r="P335" i="45" s="1"/>
  <c r="P336" i="45" s="1"/>
  <c r="P337" i="45" s="1"/>
  <c r="P338" i="45" s="1"/>
  <c r="P339" i="45" s="1"/>
  <c r="P340" i="45" s="1"/>
  <c r="P341" i="45" s="1"/>
  <c r="P342" i="45" s="1"/>
  <c r="P343" i="45" s="1"/>
  <c r="P344" i="45" s="1"/>
  <c r="P345" i="45" s="1"/>
  <c r="P346" i="45" s="1"/>
  <c r="P347" i="45" s="1"/>
  <c r="P348" i="45" s="1"/>
  <c r="P349" i="45" s="1"/>
  <c r="P350" i="45" s="1"/>
  <c r="P351" i="45" s="1"/>
  <c r="P352" i="45" s="1"/>
  <c r="P353" i="45" s="1"/>
  <c r="P354" i="45" s="1"/>
  <c r="P355" i="45" s="1"/>
  <c r="P356" i="45" s="1"/>
  <c r="P357" i="45" s="1"/>
  <c r="P358" i="45" s="1"/>
  <c r="P359" i="45" s="1"/>
  <c r="P360" i="45" s="1"/>
  <c r="P361" i="45" s="1"/>
  <c r="P362" i="45" s="1"/>
  <c r="P363" i="45" s="1"/>
  <c r="P364" i="45" s="1"/>
  <c r="P365" i="45" s="1"/>
  <c r="P366" i="45" s="1"/>
  <c r="P367" i="45" s="1"/>
  <c r="P368" i="45" s="1"/>
  <c r="P369" i="45" s="1"/>
  <c r="P370" i="45" s="1"/>
  <c r="P371" i="45" s="1"/>
  <c r="P372" i="45" s="1"/>
  <c r="P373" i="45" s="1"/>
  <c r="P374" i="45" s="1"/>
  <c r="P375" i="45" s="1"/>
  <c r="P376" i="45" s="1"/>
  <c r="P377" i="45" s="1"/>
  <c r="P378" i="45" s="1"/>
  <c r="P379" i="45" s="1"/>
  <c r="P380" i="45" s="1"/>
  <c r="P381" i="45" s="1"/>
  <c r="P382" i="45" s="1"/>
  <c r="P383" i="45" s="1"/>
  <c r="P384" i="45" s="1"/>
  <c r="P385" i="45" s="1"/>
  <c r="P386" i="45" s="1"/>
  <c r="P387" i="45" s="1"/>
  <c r="P388" i="45" s="1"/>
  <c r="P389" i="45" s="1"/>
  <c r="P390" i="45" s="1"/>
  <c r="P391" i="45" s="1"/>
  <c r="P392" i="45" s="1"/>
  <c r="P393" i="45" s="1"/>
  <c r="P394" i="45" s="1"/>
  <c r="P395" i="45" s="1"/>
  <c r="P396" i="45" s="1"/>
  <c r="P397" i="45" s="1"/>
  <c r="P398" i="45" s="1"/>
  <c r="P399" i="45" s="1"/>
  <c r="P400" i="45" s="1"/>
  <c r="P401" i="45" s="1"/>
  <c r="P402" i="45" s="1"/>
  <c r="P403" i="45" s="1"/>
  <c r="P404" i="45" s="1"/>
  <c r="P405" i="45" s="1"/>
  <c r="P406" i="45" s="1"/>
  <c r="P407" i="45" s="1"/>
  <c r="P408" i="45" s="1"/>
  <c r="P409" i="45" s="1"/>
  <c r="P410" i="45" s="1"/>
  <c r="P411" i="45" s="1"/>
  <c r="P412" i="45" s="1"/>
  <c r="P413" i="45" s="1"/>
  <c r="P414" i="45" s="1"/>
  <c r="P415" i="45" s="1"/>
  <c r="P416" i="45" s="1"/>
  <c r="P417" i="45" s="1"/>
  <c r="P418" i="45" s="1"/>
  <c r="P419" i="45" s="1"/>
  <c r="P420" i="45" s="1"/>
  <c r="P421" i="45" s="1"/>
  <c r="P422" i="45" s="1"/>
  <c r="P423" i="45" s="1"/>
  <c r="P424" i="45" s="1"/>
  <c r="P425" i="45" s="1"/>
  <c r="P426" i="45" s="1"/>
  <c r="P427" i="45" s="1"/>
  <c r="P428" i="45" s="1"/>
  <c r="P429" i="45" s="1"/>
  <c r="P430" i="45" s="1"/>
  <c r="P431" i="45" s="1"/>
  <c r="P432" i="45" s="1"/>
  <c r="P433" i="45" s="1"/>
  <c r="P434" i="45" s="1"/>
  <c r="P435" i="45" s="1"/>
  <c r="P436" i="45" s="1"/>
  <c r="P437" i="45" s="1"/>
  <c r="P438" i="45" s="1"/>
  <c r="P439" i="45" s="1"/>
  <c r="P440" i="45" s="1"/>
  <c r="P441" i="45" s="1"/>
  <c r="P442" i="45" s="1"/>
  <c r="P443" i="45" s="1"/>
  <c r="P444" i="45" s="1"/>
  <c r="P445" i="45" s="1"/>
  <c r="P446" i="45" s="1"/>
  <c r="P447" i="45" s="1"/>
  <c r="P448" i="45" s="1"/>
  <c r="P449" i="45" s="1"/>
  <c r="P450" i="45" s="1"/>
  <c r="P451" i="45" s="1"/>
  <c r="P452" i="45" s="1"/>
  <c r="P453" i="45" s="1"/>
  <c r="P454" i="45" s="1"/>
  <c r="P455" i="45" s="1"/>
  <c r="P456" i="45" s="1"/>
  <c r="P457" i="45" s="1"/>
  <c r="P458" i="45" s="1"/>
  <c r="P459" i="45" s="1"/>
  <c r="P460" i="45" s="1"/>
  <c r="P461" i="45" s="1"/>
  <c r="P462" i="45" s="1"/>
  <c r="P463" i="45" s="1"/>
  <c r="P464" i="45" s="1"/>
  <c r="P465" i="45" s="1"/>
  <c r="P466" i="45" s="1"/>
  <c r="P467" i="45" s="1"/>
  <c r="P468" i="45" s="1"/>
  <c r="P469" i="45" s="1"/>
  <c r="P470" i="45" s="1"/>
  <c r="R18" i="54"/>
  <c r="P17" i="54"/>
  <c r="P60" i="29"/>
  <c r="P61" i="29" s="1"/>
  <c r="P62" i="29" s="1"/>
  <c r="P63" i="29" s="1"/>
  <c r="P64" i="29" s="1"/>
  <c r="P65" i="29" s="1"/>
  <c r="P66" i="29" s="1"/>
  <c r="P67" i="29" s="1"/>
  <c r="P68" i="29" s="1"/>
  <c r="P69" i="29" s="1"/>
  <c r="P70" i="29" s="1"/>
  <c r="P71" i="29" s="1"/>
  <c r="P72" i="29" s="1"/>
  <c r="P73" i="29" s="1"/>
  <c r="P74" i="29" s="1"/>
  <c r="P75" i="29" s="1"/>
  <c r="P76" i="29" s="1"/>
  <c r="P77" i="29" s="1"/>
  <c r="P78" i="29" s="1"/>
  <c r="P79" i="29" s="1"/>
  <c r="P80" i="29" s="1"/>
  <c r="P81" i="29" s="1"/>
  <c r="P82" i="29" s="1"/>
  <c r="P83" i="29" s="1"/>
  <c r="P84" i="29" s="1"/>
  <c r="P85" i="29" s="1"/>
  <c r="P86" i="29" s="1"/>
  <c r="P87" i="29" s="1"/>
  <c r="P88" i="29" s="1"/>
  <c r="P89" i="29" s="1"/>
  <c r="P90" i="29" s="1"/>
  <c r="P91" i="29" s="1"/>
  <c r="P92" i="29" s="1"/>
  <c r="P93" i="29" s="1"/>
  <c r="P94" i="29" s="1"/>
  <c r="P95" i="29" s="1"/>
  <c r="P96" i="29" s="1"/>
  <c r="P97" i="29" s="1"/>
  <c r="P98" i="29" s="1"/>
  <c r="P99" i="29" s="1"/>
  <c r="R59" i="29"/>
  <c r="O60" i="29" s="1"/>
  <c r="P14" i="9"/>
  <c r="Q17" i="9"/>
  <c r="P64" i="54"/>
  <c r="P65" i="54" s="1"/>
  <c r="P66" i="54" s="1"/>
  <c r="P67" i="54" s="1"/>
  <c r="P68" i="54" s="1"/>
  <c r="P69" i="54" s="1"/>
  <c r="P70" i="54" s="1"/>
  <c r="P71" i="54" s="1"/>
  <c r="P72" i="54" s="1"/>
  <c r="P73" i="54" s="1"/>
  <c r="P74" i="54" s="1"/>
  <c r="P75" i="54" s="1"/>
  <c r="P76" i="54" s="1"/>
  <c r="P77" i="54" s="1"/>
  <c r="P78" i="54" s="1"/>
  <c r="P79" i="54" s="1"/>
  <c r="P80" i="54" s="1"/>
  <c r="P81" i="54" s="1"/>
  <c r="P82" i="54" s="1"/>
  <c r="P83" i="54" s="1"/>
  <c r="P84" i="54" s="1"/>
  <c r="P85" i="54" s="1"/>
  <c r="P86" i="54" s="1"/>
  <c r="P87" i="54" s="1"/>
  <c r="P88" i="54" s="1"/>
  <c r="P89" i="54" s="1"/>
  <c r="P90" i="54" s="1"/>
  <c r="P91" i="54" s="1"/>
  <c r="P92" i="54" s="1"/>
  <c r="P93" i="54" s="1"/>
  <c r="P94" i="54" s="1"/>
  <c r="P95" i="54" s="1"/>
  <c r="P96" i="54" s="1"/>
  <c r="P97" i="54" s="1"/>
  <c r="P98" i="54" s="1"/>
  <c r="P99" i="54" s="1"/>
  <c r="P100" i="54" s="1"/>
  <c r="P101" i="54" s="1"/>
  <c r="P102" i="54" s="1"/>
  <c r="P103" i="54" s="1"/>
  <c r="P104" i="54" s="1"/>
  <c r="P105" i="54" s="1"/>
  <c r="P106" i="54" s="1"/>
  <c r="P107" i="54" s="1"/>
  <c r="P108" i="54" s="1"/>
  <c r="P109" i="54" s="1"/>
  <c r="P110" i="54" s="1"/>
  <c r="P111" i="54" s="1"/>
  <c r="P112" i="54" s="1"/>
  <c r="P113" i="54" s="1"/>
  <c r="P114" i="54" s="1"/>
  <c r="P115" i="54" s="1"/>
  <c r="P116" i="54" s="1"/>
  <c r="P117" i="54" s="1"/>
  <c r="P118" i="54" s="1"/>
  <c r="P119" i="54" s="1"/>
  <c r="P120" i="54" s="1"/>
  <c r="P121" i="54" s="1"/>
  <c r="P122" i="54" s="1"/>
  <c r="P123" i="54" s="1"/>
  <c r="P124" i="54" s="1"/>
  <c r="P125" i="54" s="1"/>
  <c r="P126" i="54" s="1"/>
  <c r="P127" i="54" s="1"/>
  <c r="P128" i="54" s="1"/>
  <c r="P129" i="54" s="1"/>
  <c r="P130" i="54" s="1"/>
  <c r="P131" i="54" s="1"/>
  <c r="P132" i="54" s="1"/>
  <c r="P133" i="54" s="1"/>
  <c r="P134" i="54" s="1"/>
  <c r="P135" i="54" s="1"/>
  <c r="P136" i="54" s="1"/>
  <c r="P137" i="54" s="1"/>
  <c r="P138" i="54" s="1"/>
  <c r="P139" i="54" s="1"/>
  <c r="P140" i="54" s="1"/>
  <c r="P141" i="54" s="1"/>
  <c r="P142" i="54" s="1"/>
  <c r="P143" i="54" s="1"/>
  <c r="P144" i="54" s="1"/>
  <c r="P145" i="54" s="1"/>
  <c r="P146" i="54" s="1"/>
  <c r="P147" i="54" s="1"/>
  <c r="P148" i="54" s="1"/>
  <c r="P149" i="54" s="1"/>
  <c r="P150" i="54" s="1"/>
  <c r="P151" i="54" s="1"/>
  <c r="P152" i="54" s="1"/>
  <c r="P153" i="54" s="1"/>
  <c r="P154" i="54" s="1"/>
  <c r="P155" i="54" s="1"/>
  <c r="P156" i="54" s="1"/>
  <c r="P157" i="54" s="1"/>
  <c r="P158" i="54" s="1"/>
  <c r="P159" i="54" s="1"/>
  <c r="P160" i="54" s="1"/>
  <c r="P161" i="54" s="1"/>
  <c r="P162" i="54" s="1"/>
  <c r="P163" i="54" s="1"/>
  <c r="P164" i="54" s="1"/>
  <c r="P165" i="54" s="1"/>
  <c r="P166" i="54" s="1"/>
  <c r="P167" i="54" s="1"/>
  <c r="P168" i="54" s="1"/>
  <c r="P169" i="54" s="1"/>
  <c r="P170" i="54" s="1"/>
  <c r="P171" i="54" s="1"/>
  <c r="P172" i="54" s="1"/>
  <c r="P173" i="54" s="1"/>
  <c r="P174" i="54" s="1"/>
  <c r="P175" i="54" s="1"/>
  <c r="P176" i="54" s="1"/>
  <c r="P177" i="54" s="1"/>
  <c r="P178" i="54" s="1"/>
  <c r="P179" i="54" s="1"/>
  <c r="P180" i="54" s="1"/>
  <c r="P181" i="54" s="1"/>
  <c r="P182" i="54" s="1"/>
  <c r="P183" i="54" s="1"/>
  <c r="P184" i="54" s="1"/>
  <c r="P185" i="54" s="1"/>
  <c r="P186" i="54" s="1"/>
  <c r="P187" i="54" s="1"/>
  <c r="P188" i="54" s="1"/>
  <c r="P189" i="54" s="1"/>
  <c r="P190" i="54" s="1"/>
  <c r="P191" i="54" s="1"/>
  <c r="P192" i="54" s="1"/>
  <c r="P193" i="54" s="1"/>
  <c r="P194" i="54" s="1"/>
  <c r="P195" i="54" s="1"/>
  <c r="P196" i="54" s="1"/>
  <c r="P197" i="54" s="1"/>
  <c r="P198" i="54" s="1"/>
  <c r="P199" i="54" s="1"/>
  <c r="P200" i="54" s="1"/>
  <c r="P201" i="54" s="1"/>
  <c r="P202" i="54" s="1"/>
  <c r="P203" i="54" s="1"/>
  <c r="P204" i="54" s="1"/>
  <c r="P205" i="54" s="1"/>
  <c r="P206" i="54" s="1"/>
  <c r="P207" i="54" s="1"/>
  <c r="P208" i="54" s="1"/>
  <c r="P209" i="54" s="1"/>
  <c r="P210" i="54" s="1"/>
  <c r="P211" i="54" s="1"/>
  <c r="P212" i="54" s="1"/>
  <c r="P213" i="54" s="1"/>
  <c r="P214" i="54" s="1"/>
  <c r="P215" i="54" s="1"/>
  <c r="P216" i="54" s="1"/>
  <c r="P217" i="54" s="1"/>
  <c r="P218" i="54" s="1"/>
  <c r="P219" i="54" s="1"/>
  <c r="P220" i="54" s="1"/>
  <c r="P221" i="54" s="1"/>
  <c r="P222" i="54" s="1"/>
  <c r="P223" i="54" s="1"/>
  <c r="P224" i="54" s="1"/>
  <c r="P225" i="54" s="1"/>
  <c r="P226" i="54" s="1"/>
  <c r="P227" i="54" s="1"/>
  <c r="P228" i="54" s="1"/>
  <c r="P229" i="54" s="1"/>
  <c r="P230" i="54" s="1"/>
  <c r="P231" i="54" s="1"/>
  <c r="P232" i="54" s="1"/>
  <c r="P233" i="54" s="1"/>
  <c r="P234" i="54" s="1"/>
  <c r="P235" i="54" s="1"/>
  <c r="P236" i="54" s="1"/>
  <c r="P237" i="54" s="1"/>
  <c r="P238" i="54" s="1"/>
  <c r="P239" i="54" s="1"/>
  <c r="P240" i="54" s="1"/>
  <c r="P241" i="54" s="1"/>
  <c r="P242" i="54" s="1"/>
  <c r="P243" i="54" s="1"/>
  <c r="P244" i="54" s="1"/>
  <c r="P245" i="54" s="1"/>
  <c r="P246" i="54" s="1"/>
  <c r="P247" i="54" s="1"/>
  <c r="P248" i="54" s="1"/>
  <c r="P249" i="54" s="1"/>
  <c r="P250" i="54" s="1"/>
  <c r="P251" i="54" s="1"/>
  <c r="P252" i="54" s="1"/>
  <c r="P253" i="54" s="1"/>
  <c r="P254" i="54" s="1"/>
  <c r="P255" i="54" s="1"/>
  <c r="P256" i="54" s="1"/>
  <c r="P257" i="54" s="1"/>
  <c r="P258" i="54" s="1"/>
  <c r="P259" i="54" s="1"/>
  <c r="P260" i="54" s="1"/>
  <c r="P261" i="54" s="1"/>
  <c r="P262" i="54" s="1"/>
  <c r="P263" i="54" s="1"/>
  <c r="P264" i="54" s="1"/>
  <c r="P265" i="54" s="1"/>
  <c r="P266" i="54" s="1"/>
  <c r="P267" i="54" s="1"/>
  <c r="P268" i="54" s="1"/>
  <c r="P269" i="54" s="1"/>
  <c r="P270" i="54" s="1"/>
  <c r="P271" i="54" s="1"/>
  <c r="P272" i="54" s="1"/>
  <c r="P273" i="54" s="1"/>
  <c r="P274" i="54" s="1"/>
  <c r="P275" i="54" s="1"/>
  <c r="P276" i="54" s="1"/>
  <c r="P277" i="54" s="1"/>
  <c r="P278" i="54" s="1"/>
  <c r="P279" i="54" s="1"/>
  <c r="P280" i="54" s="1"/>
  <c r="P281" i="54" s="1"/>
  <c r="P282" i="54" s="1"/>
  <c r="P283" i="54" s="1"/>
  <c r="P284" i="54" s="1"/>
  <c r="P285" i="54" s="1"/>
  <c r="P286" i="54" s="1"/>
  <c r="P287" i="54" s="1"/>
  <c r="P288" i="54" s="1"/>
  <c r="P289" i="54" s="1"/>
  <c r="P290" i="54" s="1"/>
  <c r="P291" i="54" s="1"/>
  <c r="P292" i="54" s="1"/>
  <c r="P293" i="54" s="1"/>
  <c r="P294" i="54" s="1"/>
  <c r="P295" i="54" s="1"/>
  <c r="P296" i="54" s="1"/>
  <c r="P297" i="54" s="1"/>
  <c r="P298" i="54" s="1"/>
  <c r="P299" i="54" s="1"/>
  <c r="P300" i="54" s="1"/>
  <c r="P301" i="54" s="1"/>
  <c r="P302" i="54" s="1"/>
  <c r="P303" i="54" s="1"/>
  <c r="P304" i="54" s="1"/>
  <c r="P305" i="54" s="1"/>
  <c r="P306" i="54" s="1"/>
  <c r="P307" i="54" s="1"/>
  <c r="P308" i="54" s="1"/>
  <c r="P309" i="54" s="1"/>
  <c r="P310" i="54" s="1"/>
  <c r="P311" i="54" s="1"/>
  <c r="P312" i="54" s="1"/>
  <c r="P313" i="54" s="1"/>
  <c r="P314" i="54" s="1"/>
  <c r="P315" i="54" s="1"/>
  <c r="P316" i="54" s="1"/>
  <c r="P317" i="54" s="1"/>
  <c r="P318" i="54" s="1"/>
  <c r="P319" i="54" s="1"/>
  <c r="P320" i="54" s="1"/>
  <c r="P321" i="54" s="1"/>
  <c r="P322" i="54" s="1"/>
  <c r="P323" i="54" s="1"/>
  <c r="P324" i="54" s="1"/>
  <c r="P325" i="54" s="1"/>
  <c r="P326" i="54" s="1"/>
  <c r="P327" i="54" s="1"/>
  <c r="P328" i="54" s="1"/>
  <c r="P329" i="54" s="1"/>
  <c r="P330" i="54" s="1"/>
  <c r="P331" i="54" s="1"/>
  <c r="P332" i="54" s="1"/>
  <c r="P333" i="54" s="1"/>
  <c r="P334" i="54" s="1"/>
  <c r="P335" i="54" s="1"/>
  <c r="P336" i="54" s="1"/>
  <c r="P337" i="54" s="1"/>
  <c r="P338" i="54" s="1"/>
  <c r="P339" i="54" s="1"/>
  <c r="P340" i="54" s="1"/>
  <c r="P341" i="54" s="1"/>
  <c r="P342" i="54" s="1"/>
  <c r="P343" i="54" s="1"/>
  <c r="P344" i="54" s="1"/>
  <c r="P345" i="54" s="1"/>
  <c r="P346" i="54" s="1"/>
  <c r="P347" i="54" s="1"/>
  <c r="P348" i="54" s="1"/>
  <c r="P349" i="54" s="1"/>
  <c r="P350" i="54" s="1"/>
  <c r="P351" i="54" s="1"/>
  <c r="P352" i="54" s="1"/>
  <c r="P353" i="54" s="1"/>
  <c r="P354" i="54" s="1"/>
  <c r="P355" i="54" s="1"/>
  <c r="P356" i="54" s="1"/>
  <c r="P357" i="54" s="1"/>
  <c r="P358" i="54" s="1"/>
  <c r="P359" i="54" s="1"/>
  <c r="P360" i="54" s="1"/>
  <c r="P361" i="54" s="1"/>
  <c r="P362" i="54" s="1"/>
  <c r="P363" i="54" s="1"/>
  <c r="P364" i="54" s="1"/>
  <c r="P365" i="54" s="1"/>
  <c r="P366" i="54" s="1"/>
  <c r="P367" i="54" s="1"/>
  <c r="P368" i="54" s="1"/>
  <c r="P369" i="54" s="1"/>
  <c r="P370" i="54" s="1"/>
  <c r="P371" i="54" s="1"/>
  <c r="P372" i="54" s="1"/>
  <c r="P373" i="54" s="1"/>
  <c r="P374" i="54" s="1"/>
  <c r="P375" i="54" s="1"/>
  <c r="P376" i="54" s="1"/>
  <c r="P377" i="54" s="1"/>
  <c r="P378" i="54" s="1"/>
  <c r="P379" i="54" s="1"/>
  <c r="P380" i="54" s="1"/>
  <c r="P381" i="54" s="1"/>
  <c r="P382" i="54" s="1"/>
  <c r="P383" i="54" s="1"/>
  <c r="P384" i="54" s="1"/>
  <c r="P385" i="54" s="1"/>
  <c r="P386" i="54" s="1"/>
  <c r="P387" i="54" s="1"/>
  <c r="P388" i="54" s="1"/>
  <c r="P389" i="54" s="1"/>
  <c r="P390" i="54" s="1"/>
  <c r="P391" i="54" s="1"/>
  <c r="P392" i="54" s="1"/>
  <c r="P393" i="54" s="1"/>
  <c r="P394" i="54" s="1"/>
  <c r="P395" i="54" s="1"/>
  <c r="P396" i="54" s="1"/>
  <c r="P397" i="54" s="1"/>
  <c r="P398" i="54" s="1"/>
  <c r="P399" i="54" s="1"/>
  <c r="P400" i="54" s="1"/>
  <c r="P401" i="54" s="1"/>
  <c r="P402" i="54" s="1"/>
  <c r="P403" i="54" s="1"/>
  <c r="P404" i="54" s="1"/>
  <c r="P405" i="54" s="1"/>
  <c r="P406" i="54" s="1"/>
  <c r="P407" i="54" s="1"/>
  <c r="P408" i="54" s="1"/>
  <c r="P409" i="54" s="1"/>
  <c r="P410" i="54" s="1"/>
  <c r="P411" i="54" s="1"/>
  <c r="P412" i="54" s="1"/>
  <c r="P413" i="54" s="1"/>
  <c r="P414" i="54" s="1"/>
  <c r="P415" i="54" s="1"/>
  <c r="P416" i="54" s="1"/>
  <c r="P417" i="54" s="1"/>
  <c r="P418" i="54" s="1"/>
  <c r="P419" i="54" s="1"/>
  <c r="P420" i="54" s="1"/>
  <c r="P421" i="54" s="1"/>
  <c r="P422" i="54" s="1"/>
  <c r="P423" i="54" s="1"/>
  <c r="P424" i="54" s="1"/>
  <c r="P425" i="54" s="1"/>
  <c r="P426" i="54" s="1"/>
  <c r="P427" i="54" s="1"/>
  <c r="P428" i="54" s="1"/>
  <c r="P429" i="54" s="1"/>
  <c r="P430" i="54" s="1"/>
  <c r="P431" i="54" s="1"/>
  <c r="P432" i="54" s="1"/>
  <c r="P433" i="54" s="1"/>
  <c r="P434" i="54" s="1"/>
  <c r="P435" i="54" s="1"/>
  <c r="P436" i="54" s="1"/>
  <c r="P437" i="54" s="1"/>
  <c r="P438" i="54" s="1"/>
  <c r="P439" i="54" s="1"/>
  <c r="P440" i="54" s="1"/>
  <c r="P441" i="54" s="1"/>
  <c r="P442" i="54" s="1"/>
  <c r="P443" i="54" s="1"/>
  <c r="P444" i="54" s="1"/>
  <c r="P445" i="54" s="1"/>
  <c r="P446" i="54" s="1"/>
  <c r="R63" i="54"/>
  <c r="O64" i="54" s="1"/>
  <c r="R18" i="32"/>
  <c r="P17" i="32"/>
  <c r="N37" i="51"/>
  <c r="S36" i="51"/>
  <c r="N34" i="36"/>
  <c r="S33" i="36"/>
  <c r="P68" i="22"/>
  <c r="P69" i="22" s="1"/>
  <c r="P70" i="22" s="1"/>
  <c r="P71" i="22" s="1"/>
  <c r="P72" i="22" s="1"/>
  <c r="P73" i="22" s="1"/>
  <c r="P74" i="22" s="1"/>
  <c r="P75" i="22" s="1"/>
  <c r="P76" i="22" s="1"/>
  <c r="P77" i="22" s="1"/>
  <c r="P78" i="22" s="1"/>
  <c r="P79" i="22" s="1"/>
  <c r="P80" i="22" s="1"/>
  <c r="P81" i="22" s="1"/>
  <c r="P82" i="22" s="1"/>
  <c r="P83" i="22" s="1"/>
  <c r="P84" i="22" s="1"/>
  <c r="P85" i="22" s="1"/>
  <c r="P86" i="22" s="1"/>
  <c r="P87" i="22" s="1"/>
  <c r="P88" i="22" s="1"/>
  <c r="P89" i="22" s="1"/>
  <c r="P90" i="22" s="1"/>
  <c r="P91" i="22" s="1"/>
  <c r="P92" i="22" s="1"/>
  <c r="P93" i="22" s="1"/>
  <c r="P94" i="22" s="1"/>
  <c r="P95" i="22" s="1"/>
  <c r="P96" i="22" s="1"/>
  <c r="P97" i="22" s="1"/>
  <c r="P98" i="22" s="1"/>
  <c r="P99" i="22" s="1"/>
  <c r="P100" i="22" s="1"/>
  <c r="P101" i="22" s="1"/>
  <c r="P102" i="22" s="1"/>
  <c r="P103" i="22" s="1"/>
  <c r="P104" i="22" s="1"/>
  <c r="P105" i="22" s="1"/>
  <c r="P106" i="22" s="1"/>
  <c r="P107" i="22" s="1"/>
  <c r="P108" i="22" s="1"/>
  <c r="P109" i="22" s="1"/>
  <c r="P110" i="22" s="1"/>
  <c r="P111" i="22" s="1"/>
  <c r="P112" i="22" s="1"/>
  <c r="P113" i="22" s="1"/>
  <c r="P114" i="22" s="1"/>
  <c r="P115" i="22" s="1"/>
  <c r="P116" i="22" s="1"/>
  <c r="P117" i="22" s="1"/>
  <c r="P118" i="22" s="1"/>
  <c r="P119" i="22" s="1"/>
  <c r="P120" i="22" s="1"/>
  <c r="P121" i="22" s="1"/>
  <c r="P122" i="22" s="1"/>
  <c r="P123" i="22" s="1"/>
  <c r="P124" i="22" s="1"/>
  <c r="P125" i="22" s="1"/>
  <c r="P126" i="22" s="1"/>
  <c r="P127" i="22" s="1"/>
  <c r="P128" i="22" s="1"/>
  <c r="P129" i="22" s="1"/>
  <c r="P130" i="22" s="1"/>
  <c r="P131" i="22" s="1"/>
  <c r="P132" i="22" s="1"/>
  <c r="P133" i="22" s="1"/>
  <c r="P134" i="22" s="1"/>
  <c r="P135" i="22" s="1"/>
  <c r="P136" i="22" s="1"/>
  <c r="P137" i="22" s="1"/>
  <c r="P138" i="22" s="1"/>
  <c r="P139" i="22" s="1"/>
  <c r="P140" i="22" s="1"/>
  <c r="P141" i="22" s="1"/>
  <c r="P142" i="22" s="1"/>
  <c r="P143" i="22" s="1"/>
  <c r="P144" i="22" s="1"/>
  <c r="P145" i="22" s="1"/>
  <c r="P146" i="22" s="1"/>
  <c r="P147" i="22" s="1"/>
  <c r="P148" i="22" s="1"/>
  <c r="P149" i="22" s="1"/>
  <c r="P150" i="22" s="1"/>
  <c r="P151" i="22" s="1"/>
  <c r="P152" i="22" s="1"/>
  <c r="P153" i="22" s="1"/>
  <c r="P154" i="22" s="1"/>
  <c r="P155" i="22" s="1"/>
  <c r="P156" i="22" s="1"/>
  <c r="P157" i="22" s="1"/>
  <c r="P158" i="22" s="1"/>
  <c r="P159" i="22" s="1"/>
  <c r="P160" i="22" s="1"/>
  <c r="P161" i="22" s="1"/>
  <c r="P162" i="22" s="1"/>
  <c r="P163" i="22" s="1"/>
  <c r="P164" i="22" s="1"/>
  <c r="P165" i="22" s="1"/>
  <c r="P166" i="22" s="1"/>
  <c r="P167" i="22" s="1"/>
  <c r="P168" i="22" s="1"/>
  <c r="P169" i="22" s="1"/>
  <c r="P170" i="22" s="1"/>
  <c r="P171" i="22" s="1"/>
  <c r="P172" i="22" s="1"/>
  <c r="P173" i="22" s="1"/>
  <c r="P174" i="22" s="1"/>
  <c r="P175" i="22" s="1"/>
  <c r="P176" i="22" s="1"/>
  <c r="P177" i="22" s="1"/>
  <c r="P178" i="22" s="1"/>
  <c r="P179" i="22" s="1"/>
  <c r="P180" i="22" s="1"/>
  <c r="P181" i="22" s="1"/>
  <c r="P182" i="22" s="1"/>
  <c r="P183" i="22" s="1"/>
  <c r="P184" i="22" s="1"/>
  <c r="P185" i="22" s="1"/>
  <c r="P186" i="22" s="1"/>
  <c r="P187" i="22" s="1"/>
  <c r="P188" i="22" s="1"/>
  <c r="P189" i="22" s="1"/>
  <c r="P190" i="22" s="1"/>
  <c r="P191" i="22" s="1"/>
  <c r="P192" i="22" s="1"/>
  <c r="P193" i="22" s="1"/>
  <c r="P194" i="22" s="1"/>
  <c r="P195" i="22" s="1"/>
  <c r="P196" i="22" s="1"/>
  <c r="P197" i="22" s="1"/>
  <c r="P198" i="22" s="1"/>
  <c r="P199" i="22" s="1"/>
  <c r="P200" i="22" s="1"/>
  <c r="P201" i="22" s="1"/>
  <c r="P202" i="22" s="1"/>
  <c r="P203" i="22" s="1"/>
  <c r="P204" i="22" s="1"/>
  <c r="P205" i="22" s="1"/>
  <c r="P206" i="22" s="1"/>
  <c r="P207" i="22" s="1"/>
  <c r="P208" i="22" s="1"/>
  <c r="P209" i="22" s="1"/>
  <c r="P210" i="22" s="1"/>
  <c r="P211" i="22" s="1"/>
  <c r="P212" i="22" s="1"/>
  <c r="P213" i="22" s="1"/>
  <c r="P214" i="22" s="1"/>
  <c r="P215" i="22" s="1"/>
  <c r="P216" i="22" s="1"/>
  <c r="P217" i="22" s="1"/>
  <c r="P218" i="22" s="1"/>
  <c r="P219" i="22" s="1"/>
  <c r="P220" i="22" s="1"/>
  <c r="P221" i="22" s="1"/>
  <c r="P222" i="22" s="1"/>
  <c r="P223" i="22" s="1"/>
  <c r="P224" i="22" s="1"/>
  <c r="P225" i="22" s="1"/>
  <c r="P226" i="22" s="1"/>
  <c r="P227" i="22" s="1"/>
  <c r="P228" i="22" s="1"/>
  <c r="P229" i="22" s="1"/>
  <c r="P230" i="22" s="1"/>
  <c r="P231" i="22" s="1"/>
  <c r="P232" i="22" s="1"/>
  <c r="P233" i="22" s="1"/>
  <c r="P234" i="22" s="1"/>
  <c r="P235" i="22" s="1"/>
  <c r="P236" i="22" s="1"/>
  <c r="P237" i="22" s="1"/>
  <c r="P238" i="22" s="1"/>
  <c r="P239" i="22" s="1"/>
  <c r="P240" i="22" s="1"/>
  <c r="P241" i="22" s="1"/>
  <c r="P242" i="22" s="1"/>
  <c r="P243" i="22" s="1"/>
  <c r="P244" i="22" s="1"/>
  <c r="P245" i="22" s="1"/>
  <c r="P246" i="22" s="1"/>
  <c r="P247" i="22" s="1"/>
  <c r="P248" i="22" s="1"/>
  <c r="P249" i="22" s="1"/>
  <c r="P250" i="22" s="1"/>
  <c r="P251" i="22" s="1"/>
  <c r="P252" i="22" s="1"/>
  <c r="P253" i="22" s="1"/>
  <c r="P254" i="22" s="1"/>
  <c r="P255" i="22" s="1"/>
  <c r="P256" i="22" s="1"/>
  <c r="P257" i="22" s="1"/>
  <c r="P258" i="22" s="1"/>
  <c r="P259" i="22" s="1"/>
  <c r="P260" i="22" s="1"/>
  <c r="P261" i="22" s="1"/>
  <c r="P262" i="22" s="1"/>
  <c r="P263" i="22" s="1"/>
  <c r="P264" i="22" s="1"/>
  <c r="P265" i="22" s="1"/>
  <c r="P266" i="22" s="1"/>
  <c r="P267" i="22" s="1"/>
  <c r="P268" i="22" s="1"/>
  <c r="P269" i="22" s="1"/>
  <c r="P270" i="22" s="1"/>
  <c r="P271" i="22" s="1"/>
  <c r="P272" i="22" s="1"/>
  <c r="P273" i="22" s="1"/>
  <c r="P274" i="22" s="1"/>
  <c r="P275" i="22" s="1"/>
  <c r="P276" i="22" s="1"/>
  <c r="P277" i="22" s="1"/>
  <c r="P278" i="22" s="1"/>
  <c r="P279" i="22" s="1"/>
  <c r="P280" i="22" s="1"/>
  <c r="P281" i="22" s="1"/>
  <c r="P282" i="22" s="1"/>
  <c r="P283" i="22" s="1"/>
  <c r="P284" i="22" s="1"/>
  <c r="P285" i="22" s="1"/>
  <c r="P286" i="22" s="1"/>
  <c r="P287" i="22" s="1"/>
  <c r="P288" i="22" s="1"/>
  <c r="P289" i="22" s="1"/>
  <c r="P290" i="22" s="1"/>
  <c r="P291" i="22" s="1"/>
  <c r="P292" i="22" s="1"/>
  <c r="P293" i="22" s="1"/>
  <c r="P294" i="22" s="1"/>
  <c r="P295" i="22" s="1"/>
  <c r="P296" i="22" s="1"/>
  <c r="P297" i="22" s="1"/>
  <c r="P298" i="22" s="1"/>
  <c r="P299" i="22" s="1"/>
  <c r="P300" i="22" s="1"/>
  <c r="P301" i="22" s="1"/>
  <c r="P302" i="22" s="1"/>
  <c r="P303" i="22" s="1"/>
  <c r="P304" i="22" s="1"/>
  <c r="P305" i="22" s="1"/>
  <c r="P306" i="22" s="1"/>
  <c r="P307" i="22" s="1"/>
  <c r="P308" i="22" s="1"/>
  <c r="P309" i="22" s="1"/>
  <c r="P310" i="22" s="1"/>
  <c r="P311" i="22" s="1"/>
  <c r="P312" i="22" s="1"/>
  <c r="P313" i="22" s="1"/>
  <c r="P314" i="22" s="1"/>
  <c r="P315" i="22" s="1"/>
  <c r="P316" i="22" s="1"/>
  <c r="P317" i="22" s="1"/>
  <c r="P318" i="22" s="1"/>
  <c r="P319" i="22" s="1"/>
  <c r="P320" i="22" s="1"/>
  <c r="P321" i="22" s="1"/>
  <c r="P322" i="22" s="1"/>
  <c r="P323" i="22" s="1"/>
  <c r="P324" i="22" s="1"/>
  <c r="P325" i="22" s="1"/>
  <c r="P326" i="22" s="1"/>
  <c r="P327" i="22" s="1"/>
  <c r="P328" i="22" s="1"/>
  <c r="P329" i="22" s="1"/>
  <c r="P330" i="22" s="1"/>
  <c r="P331" i="22" s="1"/>
  <c r="P332" i="22" s="1"/>
  <c r="P333" i="22" s="1"/>
  <c r="P334" i="22" s="1"/>
  <c r="P335" i="22" s="1"/>
  <c r="P336" i="22" s="1"/>
  <c r="P337" i="22" s="1"/>
  <c r="P338" i="22" s="1"/>
  <c r="P339" i="22" s="1"/>
  <c r="P340" i="22" s="1"/>
  <c r="P341" i="22" s="1"/>
  <c r="P342" i="22" s="1"/>
  <c r="P343" i="22" s="1"/>
  <c r="P344" i="22" s="1"/>
  <c r="P345" i="22" s="1"/>
  <c r="P346" i="22" s="1"/>
  <c r="P347" i="22" s="1"/>
  <c r="P348" i="22" s="1"/>
  <c r="P349" i="22" s="1"/>
  <c r="P350" i="22" s="1"/>
  <c r="P351" i="22" s="1"/>
  <c r="P352" i="22" s="1"/>
  <c r="P353" i="22" s="1"/>
  <c r="P354" i="22" s="1"/>
  <c r="P355" i="22" s="1"/>
  <c r="P356" i="22" s="1"/>
  <c r="P357" i="22" s="1"/>
  <c r="P358" i="22" s="1"/>
  <c r="P359" i="22" s="1"/>
  <c r="P360" i="22" s="1"/>
  <c r="P361" i="22" s="1"/>
  <c r="P362" i="22" s="1"/>
  <c r="P363" i="22" s="1"/>
  <c r="P364" i="22" s="1"/>
  <c r="P365" i="22" s="1"/>
  <c r="P366" i="22" s="1"/>
  <c r="P367" i="22" s="1"/>
  <c r="P368" i="22" s="1"/>
  <c r="P369" i="22" s="1"/>
  <c r="P370" i="22" s="1"/>
  <c r="P371" i="22" s="1"/>
  <c r="P372" i="22" s="1"/>
  <c r="P373" i="22" s="1"/>
  <c r="P374" i="22" s="1"/>
  <c r="P375" i="22" s="1"/>
  <c r="P376" i="22" s="1"/>
  <c r="P377" i="22" s="1"/>
  <c r="P378" i="22" s="1"/>
  <c r="P379" i="22" s="1"/>
  <c r="P380" i="22" s="1"/>
  <c r="P381" i="22" s="1"/>
  <c r="P382" i="22" s="1"/>
  <c r="P383" i="22" s="1"/>
  <c r="P384" i="22" s="1"/>
  <c r="P385" i="22" s="1"/>
  <c r="P386" i="22" s="1"/>
  <c r="P387" i="22" s="1"/>
  <c r="P388" i="22" s="1"/>
  <c r="P389" i="22" s="1"/>
  <c r="P390" i="22" s="1"/>
  <c r="P391" i="22" s="1"/>
  <c r="P392" i="22" s="1"/>
  <c r="P393" i="22" s="1"/>
  <c r="P394" i="22" s="1"/>
  <c r="P395" i="22" s="1"/>
  <c r="P396" i="22" s="1"/>
  <c r="P397" i="22" s="1"/>
  <c r="P398" i="22" s="1"/>
  <c r="P399" i="22" s="1"/>
  <c r="P400" i="22" s="1"/>
  <c r="P401" i="22" s="1"/>
  <c r="P402" i="22" s="1"/>
  <c r="P403" i="22" s="1"/>
  <c r="P404" i="22" s="1"/>
  <c r="P405" i="22" s="1"/>
  <c r="P406" i="22" s="1"/>
  <c r="P407" i="22" s="1"/>
  <c r="P408" i="22" s="1"/>
  <c r="P409" i="22" s="1"/>
  <c r="P410" i="22" s="1"/>
  <c r="P411" i="22" s="1"/>
  <c r="P412" i="22" s="1"/>
  <c r="P413" i="22" s="1"/>
  <c r="P414" i="22" s="1"/>
  <c r="P415" i="22" s="1"/>
  <c r="P416" i="22" s="1"/>
  <c r="P417" i="22" s="1"/>
  <c r="P418" i="22" s="1"/>
  <c r="P419" i="22" s="1"/>
  <c r="P420" i="22" s="1"/>
  <c r="P421" i="22" s="1"/>
  <c r="P422" i="22" s="1"/>
  <c r="P423" i="22" s="1"/>
  <c r="P424" i="22" s="1"/>
  <c r="P425" i="22" s="1"/>
  <c r="P426" i="22" s="1"/>
  <c r="R67" i="22"/>
  <c r="O68" i="22" s="1"/>
  <c r="P68" i="19"/>
  <c r="P69" i="19" s="1"/>
  <c r="P70" i="19" s="1"/>
  <c r="P71" i="19" s="1"/>
  <c r="P72" i="19" s="1"/>
  <c r="P73" i="19" s="1"/>
  <c r="P74" i="19" s="1"/>
  <c r="P75" i="19" s="1"/>
  <c r="P76" i="19" s="1"/>
  <c r="P77" i="19" s="1"/>
  <c r="P78" i="19" s="1"/>
  <c r="P79" i="19" s="1"/>
  <c r="P80" i="19" s="1"/>
  <c r="P81" i="19" s="1"/>
  <c r="P82" i="19" s="1"/>
  <c r="P83" i="19" s="1"/>
  <c r="P84" i="19" s="1"/>
  <c r="P85" i="19" s="1"/>
  <c r="P86" i="19" s="1"/>
  <c r="P87" i="19" s="1"/>
  <c r="P88" i="19" s="1"/>
  <c r="P89" i="19" s="1"/>
  <c r="P90" i="19" s="1"/>
  <c r="P91" i="19" s="1"/>
  <c r="P92" i="19" s="1"/>
  <c r="P93" i="19" s="1"/>
  <c r="P94" i="19" s="1"/>
  <c r="P95" i="19" s="1"/>
  <c r="P96" i="19" s="1"/>
  <c r="P97" i="19" s="1"/>
  <c r="P98" i="19" s="1"/>
  <c r="P99" i="19" s="1"/>
  <c r="P100" i="19" s="1"/>
  <c r="P101" i="19" s="1"/>
  <c r="P102" i="19" s="1"/>
  <c r="P103" i="19" s="1"/>
  <c r="P104" i="19" s="1"/>
  <c r="P105" i="19" s="1"/>
  <c r="P106" i="19" s="1"/>
  <c r="P107" i="19" s="1"/>
  <c r="P108" i="19" s="1"/>
  <c r="P109" i="19" s="1"/>
  <c r="P110" i="19" s="1"/>
  <c r="P111" i="19" s="1"/>
  <c r="P112" i="19" s="1"/>
  <c r="P113" i="19" s="1"/>
  <c r="P114" i="19" s="1"/>
  <c r="P115" i="19" s="1"/>
  <c r="P116" i="19" s="1"/>
  <c r="P117" i="19" s="1"/>
  <c r="P118" i="19" s="1"/>
  <c r="P119" i="19" s="1"/>
  <c r="P120" i="19" s="1"/>
  <c r="P121" i="19" s="1"/>
  <c r="P122" i="19" s="1"/>
  <c r="P123" i="19" s="1"/>
  <c r="P124" i="19" s="1"/>
  <c r="P125" i="19" s="1"/>
  <c r="P126" i="19" s="1"/>
  <c r="P127" i="19" s="1"/>
  <c r="P128" i="19" s="1"/>
  <c r="P129" i="19" s="1"/>
  <c r="P130" i="19" s="1"/>
  <c r="P131" i="19" s="1"/>
  <c r="P132" i="19" s="1"/>
  <c r="P133" i="19" s="1"/>
  <c r="P134" i="19" s="1"/>
  <c r="P135" i="19" s="1"/>
  <c r="P136" i="19" s="1"/>
  <c r="P137" i="19" s="1"/>
  <c r="P138" i="19" s="1"/>
  <c r="P139" i="19" s="1"/>
  <c r="P140" i="19" s="1"/>
  <c r="P141" i="19" s="1"/>
  <c r="P142" i="19" s="1"/>
  <c r="P143" i="19" s="1"/>
  <c r="P144" i="19" s="1"/>
  <c r="P145" i="19" s="1"/>
  <c r="P146" i="19" s="1"/>
  <c r="P147" i="19" s="1"/>
  <c r="P148" i="19" s="1"/>
  <c r="P149" i="19" s="1"/>
  <c r="P150" i="19" s="1"/>
  <c r="P151" i="19" s="1"/>
  <c r="P152" i="19" s="1"/>
  <c r="P153" i="19" s="1"/>
  <c r="P154" i="19" s="1"/>
  <c r="P155" i="19" s="1"/>
  <c r="P156" i="19" s="1"/>
  <c r="P157" i="19" s="1"/>
  <c r="P158" i="19" s="1"/>
  <c r="P159" i="19" s="1"/>
  <c r="P160" i="19" s="1"/>
  <c r="P161" i="19" s="1"/>
  <c r="P162" i="19" s="1"/>
  <c r="P163" i="19" s="1"/>
  <c r="P164" i="19" s="1"/>
  <c r="P165" i="19" s="1"/>
  <c r="P166" i="19" s="1"/>
  <c r="P167" i="19" s="1"/>
  <c r="P168" i="19" s="1"/>
  <c r="P169" i="19" s="1"/>
  <c r="P170" i="19" s="1"/>
  <c r="P171" i="19" s="1"/>
  <c r="P172" i="19" s="1"/>
  <c r="P173" i="19" s="1"/>
  <c r="P174" i="19" s="1"/>
  <c r="P175" i="19" s="1"/>
  <c r="P176" i="19" s="1"/>
  <c r="P177" i="19" s="1"/>
  <c r="P178" i="19" s="1"/>
  <c r="P179" i="19" s="1"/>
  <c r="P180" i="19" s="1"/>
  <c r="P181" i="19" s="1"/>
  <c r="P182" i="19" s="1"/>
  <c r="P183" i="19" s="1"/>
  <c r="P184" i="19" s="1"/>
  <c r="P185" i="19" s="1"/>
  <c r="P186" i="19" s="1"/>
  <c r="P187" i="19" s="1"/>
  <c r="P188" i="19" s="1"/>
  <c r="P189" i="19" s="1"/>
  <c r="P190" i="19" s="1"/>
  <c r="P191" i="19" s="1"/>
  <c r="P192" i="19" s="1"/>
  <c r="P193" i="19" s="1"/>
  <c r="P194" i="19" s="1"/>
  <c r="P195" i="19" s="1"/>
  <c r="P196" i="19" s="1"/>
  <c r="P197" i="19" s="1"/>
  <c r="P198" i="19" s="1"/>
  <c r="P199" i="19" s="1"/>
  <c r="P200" i="19" s="1"/>
  <c r="P201" i="19" s="1"/>
  <c r="P202" i="19" s="1"/>
  <c r="P203" i="19" s="1"/>
  <c r="P204" i="19" s="1"/>
  <c r="P205" i="19" s="1"/>
  <c r="P206" i="19" s="1"/>
  <c r="P207" i="19" s="1"/>
  <c r="P208" i="19" s="1"/>
  <c r="P209" i="19" s="1"/>
  <c r="P210" i="19" s="1"/>
  <c r="P211" i="19" s="1"/>
  <c r="P212" i="19" s="1"/>
  <c r="P213" i="19" s="1"/>
  <c r="P214" i="19" s="1"/>
  <c r="P215" i="19" s="1"/>
  <c r="P216" i="19" s="1"/>
  <c r="P217" i="19" s="1"/>
  <c r="P218" i="19" s="1"/>
  <c r="P219" i="19" s="1"/>
  <c r="P220" i="19" s="1"/>
  <c r="P221" i="19" s="1"/>
  <c r="P222" i="19" s="1"/>
  <c r="P223" i="19" s="1"/>
  <c r="P224" i="19" s="1"/>
  <c r="P225" i="19" s="1"/>
  <c r="P226" i="19" s="1"/>
  <c r="P227" i="19" s="1"/>
  <c r="P228" i="19" s="1"/>
  <c r="P229" i="19" s="1"/>
  <c r="P230" i="19" s="1"/>
  <c r="P231" i="19" s="1"/>
  <c r="P232" i="19" s="1"/>
  <c r="P233" i="19" s="1"/>
  <c r="P234" i="19" s="1"/>
  <c r="P235" i="19" s="1"/>
  <c r="P236" i="19" s="1"/>
  <c r="P237" i="19" s="1"/>
  <c r="P238" i="19" s="1"/>
  <c r="P239" i="19" s="1"/>
  <c r="P240" i="19" s="1"/>
  <c r="P241" i="19" s="1"/>
  <c r="P242" i="19" s="1"/>
  <c r="P243" i="19" s="1"/>
  <c r="P244" i="19" s="1"/>
  <c r="P245" i="19" s="1"/>
  <c r="P246" i="19" s="1"/>
  <c r="P247" i="19" s="1"/>
  <c r="P248" i="19" s="1"/>
  <c r="P249" i="19" s="1"/>
  <c r="P250" i="19" s="1"/>
  <c r="P251" i="19" s="1"/>
  <c r="P252" i="19" s="1"/>
  <c r="P253" i="19" s="1"/>
  <c r="P254" i="19" s="1"/>
  <c r="P255" i="19" s="1"/>
  <c r="P256" i="19" s="1"/>
  <c r="P257" i="19" s="1"/>
  <c r="P258" i="19" s="1"/>
  <c r="P259" i="19" s="1"/>
  <c r="P260" i="19" s="1"/>
  <c r="P261" i="19" s="1"/>
  <c r="P262" i="19" s="1"/>
  <c r="P263" i="19" s="1"/>
  <c r="P264" i="19" s="1"/>
  <c r="P265" i="19" s="1"/>
  <c r="P266" i="19" s="1"/>
  <c r="P267" i="19" s="1"/>
  <c r="P268" i="19" s="1"/>
  <c r="P269" i="19" s="1"/>
  <c r="P270" i="19" s="1"/>
  <c r="P271" i="19" s="1"/>
  <c r="P272" i="19" s="1"/>
  <c r="P273" i="19" s="1"/>
  <c r="P274" i="19" s="1"/>
  <c r="P275" i="19" s="1"/>
  <c r="P276" i="19" s="1"/>
  <c r="P277" i="19" s="1"/>
  <c r="P278" i="19" s="1"/>
  <c r="P279" i="19" s="1"/>
  <c r="P280" i="19" s="1"/>
  <c r="P281" i="19" s="1"/>
  <c r="P282" i="19" s="1"/>
  <c r="P283" i="19" s="1"/>
  <c r="P284" i="19" s="1"/>
  <c r="P285" i="19" s="1"/>
  <c r="P286" i="19" s="1"/>
  <c r="P287" i="19" s="1"/>
  <c r="P288" i="19" s="1"/>
  <c r="P289" i="19" s="1"/>
  <c r="P290" i="19" s="1"/>
  <c r="P291" i="19" s="1"/>
  <c r="P292" i="19" s="1"/>
  <c r="P293" i="19" s="1"/>
  <c r="P294" i="19" s="1"/>
  <c r="P295" i="19" s="1"/>
  <c r="P296" i="19" s="1"/>
  <c r="P297" i="19" s="1"/>
  <c r="P298" i="19" s="1"/>
  <c r="P299" i="19" s="1"/>
  <c r="P300" i="19" s="1"/>
  <c r="P301" i="19" s="1"/>
  <c r="P302" i="19" s="1"/>
  <c r="P303" i="19" s="1"/>
  <c r="P304" i="19" s="1"/>
  <c r="P305" i="19" s="1"/>
  <c r="P306" i="19" s="1"/>
  <c r="P307" i="19" s="1"/>
  <c r="P308" i="19" s="1"/>
  <c r="P309" i="19" s="1"/>
  <c r="P310" i="19" s="1"/>
  <c r="P311" i="19" s="1"/>
  <c r="P312" i="19" s="1"/>
  <c r="P313" i="19" s="1"/>
  <c r="P314" i="19" s="1"/>
  <c r="P315" i="19" s="1"/>
  <c r="P316" i="19" s="1"/>
  <c r="P317" i="19" s="1"/>
  <c r="P318" i="19" s="1"/>
  <c r="P319" i="19" s="1"/>
  <c r="P320" i="19" s="1"/>
  <c r="P321" i="19" s="1"/>
  <c r="P322" i="19" s="1"/>
  <c r="P323" i="19" s="1"/>
  <c r="P324" i="19" s="1"/>
  <c r="P325" i="19" s="1"/>
  <c r="P326" i="19" s="1"/>
  <c r="P327" i="19" s="1"/>
  <c r="P328" i="19" s="1"/>
  <c r="P329" i="19" s="1"/>
  <c r="P330" i="19" s="1"/>
  <c r="P331" i="19" s="1"/>
  <c r="P332" i="19" s="1"/>
  <c r="P333" i="19" s="1"/>
  <c r="P334" i="19" s="1"/>
  <c r="P335" i="19" s="1"/>
  <c r="P336" i="19" s="1"/>
  <c r="P337" i="19" s="1"/>
  <c r="P338" i="19" s="1"/>
  <c r="P339" i="19" s="1"/>
  <c r="P340" i="19" s="1"/>
  <c r="P341" i="19" s="1"/>
  <c r="P342" i="19" s="1"/>
  <c r="P343" i="19" s="1"/>
  <c r="P344" i="19" s="1"/>
  <c r="P345" i="19" s="1"/>
  <c r="P346" i="19" s="1"/>
  <c r="P347" i="19" s="1"/>
  <c r="P348" i="19" s="1"/>
  <c r="P349" i="19" s="1"/>
  <c r="P350" i="19" s="1"/>
  <c r="P351" i="19" s="1"/>
  <c r="P352" i="19" s="1"/>
  <c r="P353" i="19" s="1"/>
  <c r="P354" i="19" s="1"/>
  <c r="P355" i="19" s="1"/>
  <c r="P356" i="19" s="1"/>
  <c r="P357" i="19" s="1"/>
  <c r="P358" i="19" s="1"/>
  <c r="P359" i="19" s="1"/>
  <c r="P360" i="19" s="1"/>
  <c r="P361" i="19" s="1"/>
  <c r="P362" i="19" s="1"/>
  <c r="P363" i="19" s="1"/>
  <c r="P364" i="19" s="1"/>
  <c r="P365" i="19" s="1"/>
  <c r="P366" i="19" s="1"/>
  <c r="P367" i="19" s="1"/>
  <c r="P368" i="19" s="1"/>
  <c r="P369" i="19" s="1"/>
  <c r="P370" i="19" s="1"/>
  <c r="P371" i="19" s="1"/>
  <c r="P372" i="19" s="1"/>
  <c r="P373" i="19" s="1"/>
  <c r="P374" i="19" s="1"/>
  <c r="P375" i="19" s="1"/>
  <c r="P376" i="19" s="1"/>
  <c r="P377" i="19" s="1"/>
  <c r="P378" i="19" s="1"/>
  <c r="P379" i="19" s="1"/>
  <c r="P380" i="19" s="1"/>
  <c r="P381" i="19" s="1"/>
  <c r="P382" i="19" s="1"/>
  <c r="P383" i="19" s="1"/>
  <c r="P384" i="19" s="1"/>
  <c r="P385" i="19" s="1"/>
  <c r="P386" i="19" s="1"/>
  <c r="P387" i="19" s="1"/>
  <c r="P388" i="19" s="1"/>
  <c r="P389" i="19" s="1"/>
  <c r="P390" i="19" s="1"/>
  <c r="R67" i="19"/>
  <c r="O68" i="19" s="1"/>
  <c r="Q24" i="24"/>
  <c r="R18" i="33"/>
  <c r="P17" i="33"/>
  <c r="R19" i="43"/>
  <c r="P18" i="43"/>
  <c r="T23" i="28"/>
  <c r="T24" i="28" s="1"/>
  <c r="T25" i="28" s="1"/>
  <c r="P64" i="53"/>
  <c r="P65" i="53" s="1"/>
  <c r="P66" i="53" s="1"/>
  <c r="P67" i="53" s="1"/>
  <c r="P68" i="53" s="1"/>
  <c r="P69" i="53" s="1"/>
  <c r="P70" i="53" s="1"/>
  <c r="P71" i="53" s="1"/>
  <c r="P72" i="53" s="1"/>
  <c r="P73" i="53" s="1"/>
  <c r="P74" i="53" s="1"/>
  <c r="P75" i="53" s="1"/>
  <c r="P76" i="53" s="1"/>
  <c r="P77" i="53" s="1"/>
  <c r="P78" i="53" s="1"/>
  <c r="P79" i="53" s="1"/>
  <c r="P80" i="53" s="1"/>
  <c r="P81" i="53" s="1"/>
  <c r="P82" i="53" s="1"/>
  <c r="P83" i="53" s="1"/>
  <c r="P84" i="53" s="1"/>
  <c r="P85" i="53" s="1"/>
  <c r="P86" i="53" s="1"/>
  <c r="P87" i="53" s="1"/>
  <c r="P88" i="53" s="1"/>
  <c r="P89" i="53" s="1"/>
  <c r="P90" i="53" s="1"/>
  <c r="P91" i="53" s="1"/>
  <c r="P92" i="53" s="1"/>
  <c r="P93" i="53" s="1"/>
  <c r="P94" i="53" s="1"/>
  <c r="P95" i="53" s="1"/>
  <c r="P96" i="53" s="1"/>
  <c r="P97" i="53" s="1"/>
  <c r="P98" i="53" s="1"/>
  <c r="P99" i="53" s="1"/>
  <c r="P100" i="53" s="1"/>
  <c r="P101" i="53" s="1"/>
  <c r="P102" i="53" s="1"/>
  <c r="P103" i="53" s="1"/>
  <c r="P104" i="53" s="1"/>
  <c r="P105" i="53" s="1"/>
  <c r="P106" i="53" s="1"/>
  <c r="P107" i="53" s="1"/>
  <c r="P108" i="53" s="1"/>
  <c r="P109" i="53" s="1"/>
  <c r="P110" i="53" s="1"/>
  <c r="P111" i="53" s="1"/>
  <c r="P112" i="53" s="1"/>
  <c r="P113" i="53" s="1"/>
  <c r="P114" i="53" s="1"/>
  <c r="P115" i="53" s="1"/>
  <c r="P116" i="53" s="1"/>
  <c r="P117" i="53" s="1"/>
  <c r="P118" i="53" s="1"/>
  <c r="P119" i="53" s="1"/>
  <c r="P120" i="53" s="1"/>
  <c r="P121" i="53" s="1"/>
  <c r="P122" i="53" s="1"/>
  <c r="P123" i="53" s="1"/>
  <c r="P124" i="53" s="1"/>
  <c r="P125" i="53" s="1"/>
  <c r="P126" i="53" s="1"/>
  <c r="P127" i="53" s="1"/>
  <c r="P128" i="53" s="1"/>
  <c r="P129" i="53" s="1"/>
  <c r="P130" i="53" s="1"/>
  <c r="P131" i="53" s="1"/>
  <c r="P132" i="53" s="1"/>
  <c r="P133" i="53" s="1"/>
  <c r="P134" i="53" s="1"/>
  <c r="P135" i="53" s="1"/>
  <c r="P136" i="53" s="1"/>
  <c r="P137" i="53" s="1"/>
  <c r="P138" i="53" s="1"/>
  <c r="P139" i="53" s="1"/>
  <c r="P140" i="53" s="1"/>
  <c r="P141" i="53" s="1"/>
  <c r="P142" i="53" s="1"/>
  <c r="P143" i="53" s="1"/>
  <c r="P144" i="53" s="1"/>
  <c r="P145" i="53" s="1"/>
  <c r="P146" i="53" s="1"/>
  <c r="P147" i="53" s="1"/>
  <c r="P148" i="53" s="1"/>
  <c r="P149" i="53" s="1"/>
  <c r="P150" i="53" s="1"/>
  <c r="P151" i="53" s="1"/>
  <c r="P152" i="53" s="1"/>
  <c r="P153" i="53" s="1"/>
  <c r="P154" i="53" s="1"/>
  <c r="P155" i="53" s="1"/>
  <c r="P156" i="53" s="1"/>
  <c r="P157" i="53" s="1"/>
  <c r="P158" i="53" s="1"/>
  <c r="P159" i="53" s="1"/>
  <c r="P160" i="53" s="1"/>
  <c r="P161" i="53" s="1"/>
  <c r="P162" i="53" s="1"/>
  <c r="P163" i="53" s="1"/>
  <c r="P164" i="53" s="1"/>
  <c r="P165" i="53" s="1"/>
  <c r="P166" i="53" s="1"/>
  <c r="P167" i="53" s="1"/>
  <c r="P168" i="53" s="1"/>
  <c r="P169" i="53" s="1"/>
  <c r="P170" i="53" s="1"/>
  <c r="P171" i="53" s="1"/>
  <c r="P172" i="53" s="1"/>
  <c r="P173" i="53" s="1"/>
  <c r="P174" i="53" s="1"/>
  <c r="P175" i="53" s="1"/>
  <c r="P176" i="53" s="1"/>
  <c r="P177" i="53" s="1"/>
  <c r="P178" i="53" s="1"/>
  <c r="P179" i="53" s="1"/>
  <c r="P180" i="53" s="1"/>
  <c r="P181" i="53" s="1"/>
  <c r="P182" i="53" s="1"/>
  <c r="P183" i="53" s="1"/>
  <c r="P184" i="53" s="1"/>
  <c r="P185" i="53" s="1"/>
  <c r="P186" i="53" s="1"/>
  <c r="P187" i="53" s="1"/>
  <c r="P188" i="53" s="1"/>
  <c r="P189" i="53" s="1"/>
  <c r="P190" i="53" s="1"/>
  <c r="P191" i="53" s="1"/>
  <c r="P192" i="53" s="1"/>
  <c r="P193" i="53" s="1"/>
  <c r="P194" i="53" s="1"/>
  <c r="P195" i="53" s="1"/>
  <c r="P196" i="53" s="1"/>
  <c r="P197" i="53" s="1"/>
  <c r="P198" i="53" s="1"/>
  <c r="P199" i="53" s="1"/>
  <c r="P200" i="53" s="1"/>
  <c r="P201" i="53" s="1"/>
  <c r="P202" i="53" s="1"/>
  <c r="P203" i="53" s="1"/>
  <c r="P204" i="53" s="1"/>
  <c r="P205" i="53" s="1"/>
  <c r="P206" i="53" s="1"/>
  <c r="P207" i="53" s="1"/>
  <c r="P208" i="53" s="1"/>
  <c r="P209" i="53" s="1"/>
  <c r="P210" i="53" s="1"/>
  <c r="P211" i="53" s="1"/>
  <c r="P212" i="53" s="1"/>
  <c r="P213" i="53" s="1"/>
  <c r="P214" i="53" s="1"/>
  <c r="P215" i="53" s="1"/>
  <c r="P216" i="53" s="1"/>
  <c r="P217" i="53" s="1"/>
  <c r="P218" i="53" s="1"/>
  <c r="P219" i="53" s="1"/>
  <c r="P220" i="53" s="1"/>
  <c r="P221" i="53" s="1"/>
  <c r="P222" i="53" s="1"/>
  <c r="P223" i="53" s="1"/>
  <c r="P224" i="53" s="1"/>
  <c r="P225" i="53" s="1"/>
  <c r="P226" i="53" s="1"/>
  <c r="P227" i="53" s="1"/>
  <c r="P228" i="53" s="1"/>
  <c r="P229" i="53" s="1"/>
  <c r="P230" i="53" s="1"/>
  <c r="P231" i="53" s="1"/>
  <c r="P232" i="53" s="1"/>
  <c r="P233" i="53" s="1"/>
  <c r="P234" i="53" s="1"/>
  <c r="P235" i="53" s="1"/>
  <c r="P236" i="53" s="1"/>
  <c r="P237" i="53" s="1"/>
  <c r="P238" i="53" s="1"/>
  <c r="P239" i="53" s="1"/>
  <c r="P240" i="53" s="1"/>
  <c r="P241" i="53" s="1"/>
  <c r="P242" i="53" s="1"/>
  <c r="P243" i="53" s="1"/>
  <c r="P244" i="53" s="1"/>
  <c r="P245" i="53" s="1"/>
  <c r="P246" i="53" s="1"/>
  <c r="P247" i="53" s="1"/>
  <c r="P248" i="53" s="1"/>
  <c r="P249" i="53" s="1"/>
  <c r="P250" i="53" s="1"/>
  <c r="P251" i="53" s="1"/>
  <c r="P252" i="53" s="1"/>
  <c r="P253" i="53" s="1"/>
  <c r="P254" i="53" s="1"/>
  <c r="P255" i="53" s="1"/>
  <c r="P256" i="53" s="1"/>
  <c r="P257" i="53" s="1"/>
  <c r="P258" i="53" s="1"/>
  <c r="P259" i="53" s="1"/>
  <c r="P260" i="53" s="1"/>
  <c r="P261" i="53" s="1"/>
  <c r="P262" i="53" s="1"/>
  <c r="P263" i="53" s="1"/>
  <c r="P264" i="53" s="1"/>
  <c r="P265" i="53" s="1"/>
  <c r="P266" i="53" s="1"/>
  <c r="P267" i="53" s="1"/>
  <c r="P268" i="53" s="1"/>
  <c r="P269" i="53" s="1"/>
  <c r="P270" i="53" s="1"/>
  <c r="P271" i="53" s="1"/>
  <c r="P272" i="53" s="1"/>
  <c r="P273" i="53" s="1"/>
  <c r="P274" i="53" s="1"/>
  <c r="P275" i="53" s="1"/>
  <c r="P276" i="53" s="1"/>
  <c r="P277" i="53" s="1"/>
  <c r="P278" i="53" s="1"/>
  <c r="P279" i="53" s="1"/>
  <c r="P280" i="53" s="1"/>
  <c r="P281" i="53" s="1"/>
  <c r="P282" i="53" s="1"/>
  <c r="P283" i="53" s="1"/>
  <c r="P284" i="53" s="1"/>
  <c r="P285" i="53" s="1"/>
  <c r="P286" i="53" s="1"/>
  <c r="P287" i="53" s="1"/>
  <c r="P288" i="53" s="1"/>
  <c r="P289" i="53" s="1"/>
  <c r="P290" i="53" s="1"/>
  <c r="P291" i="53" s="1"/>
  <c r="P292" i="53" s="1"/>
  <c r="P293" i="53" s="1"/>
  <c r="P294" i="53" s="1"/>
  <c r="P295" i="53" s="1"/>
  <c r="P296" i="53" s="1"/>
  <c r="P297" i="53" s="1"/>
  <c r="P298" i="53" s="1"/>
  <c r="P299" i="53" s="1"/>
  <c r="P300" i="53" s="1"/>
  <c r="P301" i="53" s="1"/>
  <c r="P302" i="53" s="1"/>
  <c r="P303" i="53" s="1"/>
  <c r="P304" i="53" s="1"/>
  <c r="P305" i="53" s="1"/>
  <c r="P306" i="53" s="1"/>
  <c r="P307" i="53" s="1"/>
  <c r="P308" i="53" s="1"/>
  <c r="P309" i="53" s="1"/>
  <c r="P310" i="53" s="1"/>
  <c r="P311" i="53" s="1"/>
  <c r="P312" i="53" s="1"/>
  <c r="P313" i="53" s="1"/>
  <c r="P314" i="53" s="1"/>
  <c r="P315" i="53" s="1"/>
  <c r="P316" i="53" s="1"/>
  <c r="P317" i="53" s="1"/>
  <c r="P318" i="53" s="1"/>
  <c r="P319" i="53" s="1"/>
  <c r="P320" i="53" s="1"/>
  <c r="P321" i="53" s="1"/>
  <c r="P322" i="53" s="1"/>
  <c r="P323" i="53" s="1"/>
  <c r="P324" i="53" s="1"/>
  <c r="P325" i="53" s="1"/>
  <c r="P326" i="53" s="1"/>
  <c r="P327" i="53" s="1"/>
  <c r="P328" i="53" s="1"/>
  <c r="P329" i="53" s="1"/>
  <c r="P330" i="53" s="1"/>
  <c r="P331" i="53" s="1"/>
  <c r="P332" i="53" s="1"/>
  <c r="P333" i="53" s="1"/>
  <c r="P334" i="53" s="1"/>
  <c r="P335" i="53" s="1"/>
  <c r="P336" i="53" s="1"/>
  <c r="P337" i="53" s="1"/>
  <c r="P338" i="53" s="1"/>
  <c r="P339" i="53" s="1"/>
  <c r="P340" i="53" s="1"/>
  <c r="P341" i="53" s="1"/>
  <c r="P342" i="53" s="1"/>
  <c r="P343" i="53" s="1"/>
  <c r="P344" i="53" s="1"/>
  <c r="P345" i="53" s="1"/>
  <c r="P346" i="53" s="1"/>
  <c r="P347" i="53" s="1"/>
  <c r="P348" i="53" s="1"/>
  <c r="P349" i="53" s="1"/>
  <c r="P350" i="53" s="1"/>
  <c r="P351" i="53" s="1"/>
  <c r="P352" i="53" s="1"/>
  <c r="P353" i="53" s="1"/>
  <c r="P354" i="53" s="1"/>
  <c r="P355" i="53" s="1"/>
  <c r="P356" i="53" s="1"/>
  <c r="P357" i="53" s="1"/>
  <c r="P358" i="53" s="1"/>
  <c r="P359" i="53" s="1"/>
  <c r="P360" i="53" s="1"/>
  <c r="P361" i="53" s="1"/>
  <c r="P362" i="53" s="1"/>
  <c r="P363" i="53" s="1"/>
  <c r="P364" i="53" s="1"/>
  <c r="P365" i="53" s="1"/>
  <c r="P366" i="53" s="1"/>
  <c r="P367" i="53" s="1"/>
  <c r="P368" i="53" s="1"/>
  <c r="P369" i="53" s="1"/>
  <c r="P370" i="53" s="1"/>
  <c r="P371" i="53" s="1"/>
  <c r="P372" i="53" s="1"/>
  <c r="P373" i="53" s="1"/>
  <c r="P374" i="53" s="1"/>
  <c r="P375" i="53" s="1"/>
  <c r="P376" i="53" s="1"/>
  <c r="P377" i="53" s="1"/>
  <c r="P378" i="53" s="1"/>
  <c r="P379" i="53" s="1"/>
  <c r="P380" i="53" s="1"/>
  <c r="P381" i="53" s="1"/>
  <c r="P382" i="53" s="1"/>
  <c r="P383" i="53" s="1"/>
  <c r="P384" i="53" s="1"/>
  <c r="P385" i="53" s="1"/>
  <c r="P386" i="53" s="1"/>
  <c r="P387" i="53" s="1"/>
  <c r="P388" i="53" s="1"/>
  <c r="P389" i="53" s="1"/>
  <c r="P390" i="53" s="1"/>
  <c r="P391" i="53" s="1"/>
  <c r="P392" i="53" s="1"/>
  <c r="P393" i="53" s="1"/>
  <c r="P394" i="53" s="1"/>
  <c r="P395" i="53" s="1"/>
  <c r="P396" i="53" s="1"/>
  <c r="P397" i="53" s="1"/>
  <c r="P398" i="53" s="1"/>
  <c r="P399" i="53" s="1"/>
  <c r="P400" i="53" s="1"/>
  <c r="P401" i="53" s="1"/>
  <c r="P402" i="53" s="1"/>
  <c r="P403" i="53" s="1"/>
  <c r="P404" i="53" s="1"/>
  <c r="P405" i="53" s="1"/>
  <c r="P406" i="53" s="1"/>
  <c r="P407" i="53" s="1"/>
  <c r="P408" i="53" s="1"/>
  <c r="P409" i="53" s="1"/>
  <c r="P410" i="53" s="1"/>
  <c r="P411" i="53" s="1"/>
  <c r="P412" i="53" s="1"/>
  <c r="P413" i="53" s="1"/>
  <c r="P414" i="53" s="1"/>
  <c r="P415" i="53" s="1"/>
  <c r="P416" i="53" s="1"/>
  <c r="P417" i="53" s="1"/>
  <c r="P418" i="53" s="1"/>
  <c r="P419" i="53" s="1"/>
  <c r="P420" i="53" s="1"/>
  <c r="P421" i="53" s="1"/>
  <c r="P422" i="53" s="1"/>
  <c r="P423" i="53" s="1"/>
  <c r="P424" i="53" s="1"/>
  <c r="P425" i="53" s="1"/>
  <c r="P426" i="53" s="1"/>
  <c r="P427" i="53" s="1"/>
  <c r="P428" i="53" s="1"/>
  <c r="P429" i="53" s="1"/>
  <c r="P430" i="53" s="1"/>
  <c r="P431" i="53" s="1"/>
  <c r="P432" i="53" s="1"/>
  <c r="P433" i="53" s="1"/>
  <c r="P434" i="53" s="1"/>
  <c r="P435" i="53" s="1"/>
  <c r="P436" i="53" s="1"/>
  <c r="P437" i="53" s="1"/>
  <c r="P438" i="53" s="1"/>
  <c r="P439" i="53" s="1"/>
  <c r="P440" i="53" s="1"/>
  <c r="P441" i="53" s="1"/>
  <c r="P442" i="53" s="1"/>
  <c r="P443" i="53" s="1"/>
  <c r="P444" i="53" s="1"/>
  <c r="P445" i="53" s="1"/>
  <c r="P446" i="53" s="1"/>
  <c r="R63" i="53"/>
  <c r="O64" i="53" s="1"/>
  <c r="Q25" i="42"/>
  <c r="R47" i="18"/>
  <c r="O48" i="18" s="1"/>
  <c r="P48" i="18"/>
  <c r="P49" i="18" s="1"/>
  <c r="P50" i="18" s="1"/>
  <c r="P51" i="18" s="1"/>
  <c r="P52" i="18" s="1"/>
  <c r="P53" i="18" s="1"/>
  <c r="P54" i="18" s="1"/>
  <c r="P55" i="18" s="1"/>
  <c r="P56" i="18" s="1"/>
  <c r="P57" i="18" s="1"/>
  <c r="P58" i="18" s="1"/>
  <c r="P59" i="18" s="1"/>
  <c r="P60" i="18" s="1"/>
  <c r="P61" i="18" s="1"/>
  <c r="P62" i="18" s="1"/>
  <c r="P63" i="18" s="1"/>
  <c r="P64" i="18" s="1"/>
  <c r="P65" i="18" s="1"/>
  <c r="P66" i="18" s="1"/>
  <c r="P67" i="18" s="1"/>
  <c r="P68" i="18" s="1"/>
  <c r="P69" i="18" s="1"/>
  <c r="P70" i="18" s="1"/>
  <c r="P71" i="18" s="1"/>
  <c r="P72" i="18" s="1"/>
  <c r="P73" i="18" s="1"/>
  <c r="P74" i="18" s="1"/>
  <c r="P75" i="18" s="1"/>
  <c r="P76" i="18" s="1"/>
  <c r="P77" i="18" s="1"/>
  <c r="P78" i="18" s="1"/>
  <c r="P79" i="18" s="1"/>
  <c r="P80" i="18" s="1"/>
  <c r="P81" i="18" s="1"/>
  <c r="P82" i="18" s="1"/>
  <c r="P83" i="18" s="1"/>
  <c r="P84" i="18" s="1"/>
  <c r="P85" i="18" s="1"/>
  <c r="P86" i="18" s="1"/>
  <c r="P87" i="18" s="1"/>
  <c r="P88" i="18" s="1"/>
  <c r="P89" i="18" s="1"/>
  <c r="P90" i="18" s="1"/>
  <c r="P91" i="18" s="1"/>
  <c r="P92" i="18" s="1"/>
  <c r="P93" i="18" s="1"/>
  <c r="P94" i="18" s="1"/>
  <c r="P95" i="18" s="1"/>
  <c r="P96" i="18" s="1"/>
  <c r="P97" i="18" s="1"/>
  <c r="P98" i="18" s="1"/>
  <c r="P99" i="18" s="1"/>
  <c r="P100" i="18" s="1"/>
  <c r="P101" i="18" s="1"/>
  <c r="P102" i="18" s="1"/>
  <c r="P103" i="18" s="1"/>
  <c r="P104" i="18" s="1"/>
  <c r="P105" i="18" s="1"/>
  <c r="P106" i="18" s="1"/>
  <c r="P107" i="18" s="1"/>
  <c r="P108" i="18" s="1"/>
  <c r="P109" i="18" s="1"/>
  <c r="P110" i="18" s="1"/>
  <c r="P111" i="18" s="1"/>
  <c r="P112" i="18" s="1"/>
  <c r="P113" i="18" s="1"/>
  <c r="P114" i="18" s="1"/>
  <c r="P115" i="18" s="1"/>
  <c r="P116" i="18" s="1"/>
  <c r="P117" i="18" s="1"/>
  <c r="P118" i="18" s="1"/>
  <c r="P119" i="18" s="1"/>
  <c r="P120" i="18" s="1"/>
  <c r="P121" i="18" s="1"/>
  <c r="P122" i="18" s="1"/>
  <c r="P123" i="18" s="1"/>
  <c r="P124" i="18" s="1"/>
  <c r="P125" i="18" s="1"/>
  <c r="P126" i="18" s="1"/>
  <c r="P127" i="18" s="1"/>
  <c r="P128" i="18" s="1"/>
  <c r="P129" i="18" s="1"/>
  <c r="P130" i="18" s="1"/>
  <c r="P131" i="18" s="1"/>
  <c r="P132" i="18" s="1"/>
  <c r="P133" i="18" s="1"/>
  <c r="P134" i="18" s="1"/>
  <c r="P135" i="18" s="1"/>
  <c r="P136" i="18" s="1"/>
  <c r="P137" i="18" s="1"/>
  <c r="P138" i="18" s="1"/>
  <c r="P139" i="18" s="1"/>
  <c r="P140" i="18" s="1"/>
  <c r="P141" i="18" s="1"/>
  <c r="P142" i="18" s="1"/>
  <c r="P143" i="18" s="1"/>
  <c r="P144" i="18" s="1"/>
  <c r="P145" i="18" s="1"/>
  <c r="P146" i="18" s="1"/>
  <c r="P147" i="18" s="1"/>
  <c r="P148" i="18" s="1"/>
  <c r="P149" i="18" s="1"/>
  <c r="P150" i="18" s="1"/>
  <c r="P151" i="18" s="1"/>
  <c r="P152" i="18" s="1"/>
  <c r="P153" i="18" s="1"/>
  <c r="P154" i="18" s="1"/>
  <c r="P155" i="18" s="1"/>
  <c r="P156" i="18" s="1"/>
  <c r="P157" i="18" s="1"/>
  <c r="P158" i="18" s="1"/>
  <c r="P159" i="18" s="1"/>
  <c r="P160" i="18" s="1"/>
  <c r="P161" i="18" s="1"/>
  <c r="P162" i="18" s="1"/>
  <c r="P163" i="18" s="1"/>
  <c r="P164" i="18" s="1"/>
  <c r="P165" i="18" s="1"/>
  <c r="P166" i="18" s="1"/>
  <c r="P167" i="18" s="1"/>
  <c r="P168" i="18" s="1"/>
  <c r="P169" i="18" s="1"/>
  <c r="P170" i="18" s="1"/>
  <c r="P171" i="18" s="1"/>
  <c r="P172" i="18" s="1"/>
  <c r="P173" i="18" s="1"/>
  <c r="P174" i="18" s="1"/>
  <c r="P175" i="18" s="1"/>
  <c r="P176" i="18" s="1"/>
  <c r="P177" i="18" s="1"/>
  <c r="P178" i="18" s="1"/>
  <c r="T23" i="11"/>
  <c r="T24" i="11" s="1"/>
  <c r="T25" i="11" s="1"/>
  <c r="R63" i="48"/>
  <c r="O64" i="48" s="1"/>
  <c r="P64" i="48"/>
  <c r="P65" i="48" s="1"/>
  <c r="P66" i="48" s="1"/>
  <c r="P67" i="48" s="1"/>
  <c r="P68" i="48" s="1"/>
  <c r="P69" i="48" s="1"/>
  <c r="P70" i="48" s="1"/>
  <c r="P71" i="48" s="1"/>
  <c r="P72" i="48" s="1"/>
  <c r="P73" i="48" s="1"/>
  <c r="P74" i="48" s="1"/>
  <c r="P75" i="48" s="1"/>
  <c r="P76" i="48" s="1"/>
  <c r="P77" i="48" s="1"/>
  <c r="P78" i="48" s="1"/>
  <c r="P79" i="48" s="1"/>
  <c r="P80" i="48" s="1"/>
  <c r="P81" i="48" s="1"/>
  <c r="P82" i="48" s="1"/>
  <c r="P83" i="48" s="1"/>
  <c r="P84" i="48" s="1"/>
  <c r="P85" i="48" s="1"/>
  <c r="P86" i="48" s="1"/>
  <c r="P87" i="48" s="1"/>
  <c r="P88" i="48" s="1"/>
  <c r="P89" i="48" s="1"/>
  <c r="P90" i="48" s="1"/>
  <c r="P91" i="48" s="1"/>
  <c r="P92" i="48" s="1"/>
  <c r="P93" i="48" s="1"/>
  <c r="P94" i="48" s="1"/>
  <c r="P95" i="48" s="1"/>
  <c r="P96" i="48" s="1"/>
  <c r="P97" i="48" s="1"/>
  <c r="P98" i="48" s="1"/>
  <c r="P99" i="48" s="1"/>
  <c r="P100" i="48" s="1"/>
  <c r="P101" i="48" s="1"/>
  <c r="P102" i="48" s="1"/>
  <c r="P103" i="48" s="1"/>
  <c r="P104" i="48" s="1"/>
  <c r="P105" i="48" s="1"/>
  <c r="P106" i="48" s="1"/>
  <c r="P107" i="48" s="1"/>
  <c r="P108" i="48" s="1"/>
  <c r="P109" i="48" s="1"/>
  <c r="P110" i="48" s="1"/>
  <c r="P111" i="48" s="1"/>
  <c r="P112" i="48" s="1"/>
  <c r="P113" i="48" s="1"/>
  <c r="P114" i="48" s="1"/>
  <c r="P115" i="48" s="1"/>
  <c r="P116" i="48" s="1"/>
  <c r="P117" i="48" s="1"/>
  <c r="P118" i="48" s="1"/>
  <c r="P119" i="48" s="1"/>
  <c r="P120" i="48" s="1"/>
  <c r="P121" i="48" s="1"/>
  <c r="P122" i="48" s="1"/>
  <c r="P123" i="48" s="1"/>
  <c r="P124" i="48" s="1"/>
  <c r="P125" i="48" s="1"/>
  <c r="P126" i="48" s="1"/>
  <c r="P127" i="48" s="1"/>
  <c r="P128" i="48" s="1"/>
  <c r="P129" i="48" s="1"/>
  <c r="P130" i="48" s="1"/>
  <c r="P131" i="48" s="1"/>
  <c r="P132" i="48" s="1"/>
  <c r="P133" i="48" s="1"/>
  <c r="P134" i="48" s="1"/>
  <c r="P135" i="48" s="1"/>
  <c r="P136" i="48" s="1"/>
  <c r="P137" i="48" s="1"/>
  <c r="P138" i="48" s="1"/>
  <c r="P139" i="48" s="1"/>
  <c r="P140" i="48" s="1"/>
  <c r="P141" i="48" s="1"/>
  <c r="P142" i="48" s="1"/>
  <c r="P143" i="48" s="1"/>
  <c r="P144" i="48" s="1"/>
  <c r="P145" i="48" s="1"/>
  <c r="P146" i="48" s="1"/>
  <c r="P147" i="48" s="1"/>
  <c r="P148" i="48" s="1"/>
  <c r="P149" i="48" s="1"/>
  <c r="P150" i="48" s="1"/>
  <c r="P151" i="48" s="1"/>
  <c r="P152" i="48" s="1"/>
  <c r="P153" i="48" s="1"/>
  <c r="P154" i="48" s="1"/>
  <c r="P155" i="48" s="1"/>
  <c r="P156" i="48" s="1"/>
  <c r="P157" i="48" s="1"/>
  <c r="P158" i="48" s="1"/>
  <c r="P159" i="48" s="1"/>
  <c r="P160" i="48" s="1"/>
  <c r="P161" i="48" s="1"/>
  <c r="P162" i="48" s="1"/>
  <c r="P163" i="48" s="1"/>
  <c r="P164" i="48" s="1"/>
  <c r="P165" i="48" s="1"/>
  <c r="P166" i="48" s="1"/>
  <c r="P167" i="48" s="1"/>
  <c r="P168" i="48" s="1"/>
  <c r="P169" i="48" s="1"/>
  <c r="P170" i="48" s="1"/>
  <c r="P171" i="48" s="1"/>
  <c r="P172" i="48" s="1"/>
  <c r="P173" i="48" s="1"/>
  <c r="P174" i="48" s="1"/>
  <c r="P175" i="48" s="1"/>
  <c r="P176" i="48" s="1"/>
  <c r="P177" i="48" s="1"/>
  <c r="P178" i="48" s="1"/>
  <c r="P179" i="48" s="1"/>
  <c r="P180" i="48" s="1"/>
  <c r="P181" i="48" s="1"/>
  <c r="P182" i="48" s="1"/>
  <c r="P183" i="48" s="1"/>
  <c r="P184" i="48" s="1"/>
  <c r="P185" i="48" s="1"/>
  <c r="P186" i="48" s="1"/>
  <c r="P187" i="48" s="1"/>
  <c r="P188" i="48" s="1"/>
  <c r="P189" i="48" s="1"/>
  <c r="P190" i="48" s="1"/>
  <c r="P191" i="48" s="1"/>
  <c r="P192" i="48" s="1"/>
  <c r="P193" i="48" s="1"/>
  <c r="P194" i="48" s="1"/>
  <c r="P195" i="48" s="1"/>
  <c r="P196" i="48" s="1"/>
  <c r="P197" i="48" s="1"/>
  <c r="P198" i="48" s="1"/>
  <c r="P199" i="48" s="1"/>
  <c r="P200" i="48" s="1"/>
  <c r="P201" i="48" s="1"/>
  <c r="P202" i="48" s="1"/>
  <c r="P203" i="48" s="1"/>
  <c r="P204" i="48" s="1"/>
  <c r="P205" i="48" s="1"/>
  <c r="P206" i="48" s="1"/>
  <c r="P207" i="48" s="1"/>
  <c r="P208" i="48" s="1"/>
  <c r="P209" i="48" s="1"/>
  <c r="P210" i="48" s="1"/>
  <c r="P211" i="48" s="1"/>
  <c r="P212" i="48" s="1"/>
  <c r="P213" i="48" s="1"/>
  <c r="P214" i="48" s="1"/>
  <c r="P215" i="48" s="1"/>
  <c r="P216" i="48" s="1"/>
  <c r="P217" i="48" s="1"/>
  <c r="P218" i="48" s="1"/>
  <c r="P219" i="48" s="1"/>
  <c r="P220" i="48" s="1"/>
  <c r="P221" i="48" s="1"/>
  <c r="P222" i="48" s="1"/>
  <c r="P223" i="48" s="1"/>
  <c r="P224" i="48" s="1"/>
  <c r="P225" i="48" s="1"/>
  <c r="P226" i="48" s="1"/>
  <c r="P227" i="48" s="1"/>
  <c r="P228" i="48" s="1"/>
  <c r="P229" i="48" s="1"/>
  <c r="P230" i="48" s="1"/>
  <c r="P231" i="48" s="1"/>
  <c r="P232" i="48" s="1"/>
  <c r="P233" i="48" s="1"/>
  <c r="P234" i="48" s="1"/>
  <c r="P235" i="48" s="1"/>
  <c r="P236" i="48" s="1"/>
  <c r="P237" i="48" s="1"/>
  <c r="P238" i="48" s="1"/>
  <c r="P239" i="48" s="1"/>
  <c r="P240" i="48" s="1"/>
  <c r="P241" i="48" s="1"/>
  <c r="P242" i="48" s="1"/>
  <c r="P243" i="48" s="1"/>
  <c r="P244" i="48" s="1"/>
  <c r="P245" i="48" s="1"/>
  <c r="P246" i="48" s="1"/>
  <c r="P247" i="48" s="1"/>
  <c r="P248" i="48" s="1"/>
  <c r="P249" i="48" s="1"/>
  <c r="P250" i="48" s="1"/>
  <c r="P251" i="48" s="1"/>
  <c r="P252" i="48" s="1"/>
  <c r="P253" i="48" s="1"/>
  <c r="P254" i="48" s="1"/>
  <c r="P255" i="48" s="1"/>
  <c r="P256" i="48" s="1"/>
  <c r="P257" i="48" s="1"/>
  <c r="P258" i="48" s="1"/>
  <c r="P259" i="48" s="1"/>
  <c r="P260" i="48" s="1"/>
  <c r="P261" i="48" s="1"/>
  <c r="P262" i="48" s="1"/>
  <c r="P263" i="48" s="1"/>
  <c r="P264" i="48" s="1"/>
  <c r="P265" i="48" s="1"/>
  <c r="P266" i="48" s="1"/>
  <c r="P267" i="48" s="1"/>
  <c r="P268" i="48" s="1"/>
  <c r="P269" i="48" s="1"/>
  <c r="P270" i="48" s="1"/>
  <c r="P271" i="48" s="1"/>
  <c r="P272" i="48" s="1"/>
  <c r="P273" i="48" s="1"/>
  <c r="P274" i="48" s="1"/>
  <c r="P275" i="48" s="1"/>
  <c r="P276" i="48" s="1"/>
  <c r="P277" i="48" s="1"/>
  <c r="P278" i="48" s="1"/>
  <c r="P279" i="48" s="1"/>
  <c r="P280" i="48" s="1"/>
  <c r="P281" i="48" s="1"/>
  <c r="P282" i="48" s="1"/>
  <c r="P283" i="48" s="1"/>
  <c r="P284" i="48" s="1"/>
  <c r="P285" i="48" s="1"/>
  <c r="P286" i="48" s="1"/>
  <c r="P287" i="48" s="1"/>
  <c r="P288" i="48" s="1"/>
  <c r="P289" i="48" s="1"/>
  <c r="P290" i="48" s="1"/>
  <c r="P291" i="48" s="1"/>
  <c r="P292" i="48" s="1"/>
  <c r="P293" i="48" s="1"/>
  <c r="P294" i="48" s="1"/>
  <c r="P295" i="48" s="1"/>
  <c r="P296" i="48" s="1"/>
  <c r="P297" i="48" s="1"/>
  <c r="P298" i="48" s="1"/>
  <c r="P299" i="48" s="1"/>
  <c r="P300" i="48" s="1"/>
  <c r="P301" i="48" s="1"/>
  <c r="P302" i="48" s="1"/>
  <c r="P303" i="48" s="1"/>
  <c r="P304" i="48" s="1"/>
  <c r="P305" i="48" s="1"/>
  <c r="P306" i="48" s="1"/>
  <c r="P307" i="48" s="1"/>
  <c r="P308" i="48" s="1"/>
  <c r="P309" i="48" s="1"/>
  <c r="P310" i="48" s="1"/>
  <c r="P311" i="48" s="1"/>
  <c r="P312" i="48" s="1"/>
  <c r="P313" i="48" s="1"/>
  <c r="P314" i="48" s="1"/>
  <c r="P315" i="48" s="1"/>
  <c r="P316" i="48" s="1"/>
  <c r="P317" i="48" s="1"/>
  <c r="P318" i="48" s="1"/>
  <c r="P319" i="48" s="1"/>
  <c r="P320" i="48" s="1"/>
  <c r="P321" i="48" s="1"/>
  <c r="P322" i="48" s="1"/>
  <c r="P323" i="48" s="1"/>
  <c r="P324" i="48" s="1"/>
  <c r="P325" i="48" s="1"/>
  <c r="P326" i="48" s="1"/>
  <c r="P327" i="48" s="1"/>
  <c r="P328" i="48" s="1"/>
  <c r="P329" i="48" s="1"/>
  <c r="P330" i="48" s="1"/>
  <c r="P331" i="48" s="1"/>
  <c r="P332" i="48" s="1"/>
  <c r="P333" i="48" s="1"/>
  <c r="P334" i="48" s="1"/>
  <c r="P335" i="48" s="1"/>
  <c r="P336" i="48" s="1"/>
  <c r="P337" i="48" s="1"/>
  <c r="P338" i="48" s="1"/>
  <c r="P339" i="48" s="1"/>
  <c r="P340" i="48" s="1"/>
  <c r="P341" i="48" s="1"/>
  <c r="P342" i="48" s="1"/>
  <c r="P343" i="48" s="1"/>
  <c r="P344" i="48" s="1"/>
  <c r="P345" i="48" s="1"/>
  <c r="P346" i="48" s="1"/>
  <c r="P347" i="48" s="1"/>
  <c r="P348" i="48" s="1"/>
  <c r="P349" i="48" s="1"/>
  <c r="P350" i="48" s="1"/>
  <c r="P351" i="48" s="1"/>
  <c r="P352" i="48" s="1"/>
  <c r="P353" i="48" s="1"/>
  <c r="P354" i="48" s="1"/>
  <c r="P355" i="48" s="1"/>
  <c r="P356" i="48" s="1"/>
  <c r="P357" i="48" s="1"/>
  <c r="P358" i="48" s="1"/>
  <c r="P359" i="48" s="1"/>
  <c r="P360" i="48" s="1"/>
  <c r="P361" i="48" s="1"/>
  <c r="P362" i="48" s="1"/>
  <c r="P363" i="48" s="1"/>
  <c r="P364" i="48" s="1"/>
  <c r="P365" i="48" s="1"/>
  <c r="P366" i="48" s="1"/>
  <c r="P367" i="48" s="1"/>
  <c r="P368" i="48" s="1"/>
  <c r="P369" i="48" s="1"/>
  <c r="P370" i="48" s="1"/>
  <c r="P371" i="48" s="1"/>
  <c r="P372" i="48" s="1"/>
  <c r="P373" i="48" s="1"/>
  <c r="P374" i="48" s="1"/>
  <c r="P375" i="48" s="1"/>
  <c r="P376" i="48" s="1"/>
  <c r="P377" i="48" s="1"/>
  <c r="P378" i="48" s="1"/>
  <c r="P379" i="48" s="1"/>
  <c r="P380" i="48" s="1"/>
  <c r="P381" i="48" s="1"/>
  <c r="P382" i="48" s="1"/>
  <c r="P383" i="48" s="1"/>
  <c r="P384" i="48" s="1"/>
  <c r="P385" i="48" s="1"/>
  <c r="P386" i="48" s="1"/>
  <c r="P387" i="48" s="1"/>
  <c r="P388" i="48" s="1"/>
  <c r="P389" i="48" s="1"/>
  <c r="P390" i="48" s="1"/>
  <c r="P391" i="48" s="1"/>
  <c r="P392" i="48" s="1"/>
  <c r="P393" i="48" s="1"/>
  <c r="P394" i="48" s="1"/>
  <c r="P395" i="48" s="1"/>
  <c r="P396" i="48" s="1"/>
  <c r="P397" i="48" s="1"/>
  <c r="P398" i="48" s="1"/>
  <c r="P399" i="48" s="1"/>
  <c r="P400" i="48" s="1"/>
  <c r="P401" i="48" s="1"/>
  <c r="P402" i="48" s="1"/>
  <c r="P403" i="48" s="1"/>
  <c r="P404" i="48" s="1"/>
  <c r="P405" i="48" s="1"/>
  <c r="P406" i="48" s="1"/>
  <c r="P407" i="48" s="1"/>
  <c r="P408" i="48" s="1"/>
  <c r="P409" i="48" s="1"/>
  <c r="P410" i="48" s="1"/>
  <c r="P411" i="48" s="1"/>
  <c r="P412" i="48" s="1"/>
  <c r="P413" i="48" s="1"/>
  <c r="P414" i="48" s="1"/>
  <c r="P415" i="48" s="1"/>
  <c r="P416" i="48" s="1"/>
  <c r="P417" i="48" s="1"/>
  <c r="P418" i="48" s="1"/>
  <c r="P419" i="48" s="1"/>
  <c r="P420" i="48" s="1"/>
  <c r="P421" i="48" s="1"/>
  <c r="P422" i="48" s="1"/>
  <c r="P423" i="48" s="1"/>
  <c r="P424" i="48" s="1"/>
  <c r="P425" i="48" s="1"/>
  <c r="P426" i="48" s="1"/>
  <c r="P427" i="48" s="1"/>
  <c r="P428" i="48" s="1"/>
  <c r="P429" i="48" s="1"/>
  <c r="P430" i="48" s="1"/>
  <c r="P431" i="48" s="1"/>
  <c r="P432" i="48" s="1"/>
  <c r="P433" i="48" s="1"/>
  <c r="P434" i="48" s="1"/>
  <c r="P435" i="48" s="1"/>
  <c r="P436" i="48" s="1"/>
  <c r="P437" i="48" s="1"/>
  <c r="P438" i="48" s="1"/>
  <c r="P439" i="48" s="1"/>
  <c r="P440" i="48" s="1"/>
  <c r="P441" i="48" s="1"/>
  <c r="P442" i="48" s="1"/>
  <c r="P443" i="48" s="1"/>
  <c r="P444" i="48" s="1"/>
  <c r="P445" i="48" s="1"/>
  <c r="P446" i="48" s="1"/>
  <c r="P447" i="48" s="1"/>
  <c r="P448" i="48" s="1"/>
  <c r="P449" i="48" s="1"/>
  <c r="P450" i="48" s="1"/>
  <c r="P451" i="48" s="1"/>
  <c r="P452" i="48" s="1"/>
  <c r="P453" i="48" s="1"/>
  <c r="P454" i="48" s="1"/>
  <c r="P455" i="48" s="1"/>
  <c r="P456" i="48" s="1"/>
  <c r="P457" i="48" s="1"/>
  <c r="P458" i="48" s="1"/>
  <c r="P459" i="48" s="1"/>
  <c r="P460" i="48" s="1"/>
  <c r="P461" i="48" s="1"/>
  <c r="P462" i="48" s="1"/>
  <c r="P463" i="48" s="1"/>
  <c r="P464" i="48" s="1"/>
  <c r="P465" i="48" s="1"/>
  <c r="P466" i="48" s="1"/>
  <c r="P467" i="48" s="1"/>
  <c r="P468" i="48" s="1"/>
  <c r="P469" i="48" s="1"/>
  <c r="P470" i="48" s="1"/>
  <c r="P471" i="48" s="1"/>
  <c r="P472" i="48" s="1"/>
  <c r="P473" i="48" s="1"/>
  <c r="P474" i="48" s="1"/>
  <c r="P475" i="48" s="1"/>
  <c r="P476" i="48" s="1"/>
  <c r="P477" i="48" s="1"/>
  <c r="P478" i="48" s="1"/>
  <c r="P479" i="48" s="1"/>
  <c r="P480" i="48" s="1"/>
  <c r="P481" i="48" s="1"/>
  <c r="P482" i="48" s="1"/>
  <c r="P64" i="13"/>
  <c r="R63" i="13"/>
  <c r="O64" i="13" s="1"/>
  <c r="Q23" i="25"/>
  <c r="Q26" i="41"/>
  <c r="T23" i="26"/>
  <c r="T24" i="26" s="1"/>
  <c r="T25" i="26" s="1"/>
  <c r="T23" i="55"/>
  <c r="T24" i="55" s="1"/>
  <c r="T25" i="55" s="1"/>
  <c r="Q24" i="16"/>
  <c r="V24" i="16" s="1"/>
  <c r="Q25" i="38"/>
  <c r="V24" i="38"/>
  <c r="W20" i="11"/>
  <c r="N35" i="48"/>
  <c r="S34" i="48"/>
  <c r="T30" i="9"/>
  <c r="T31" i="9" s="1"/>
  <c r="T32" i="9" s="1"/>
  <c r="T33" i="9" s="1"/>
  <c r="T34" i="9" s="1"/>
  <c r="Q25" i="37"/>
  <c r="V24" i="37"/>
  <c r="R17" i="22"/>
  <c r="P14" i="22"/>
  <c r="P64" i="37"/>
  <c r="P65" i="37" s="1"/>
  <c r="P66" i="37" s="1"/>
  <c r="P67" i="37" s="1"/>
  <c r="P68" i="37" s="1"/>
  <c r="P69" i="37" s="1"/>
  <c r="P70" i="37" s="1"/>
  <c r="P71" i="37" s="1"/>
  <c r="P72" i="37" s="1"/>
  <c r="P73" i="37" s="1"/>
  <c r="P74" i="37" s="1"/>
  <c r="P75" i="37" s="1"/>
  <c r="P76" i="37" s="1"/>
  <c r="P77" i="37" s="1"/>
  <c r="P78" i="37" s="1"/>
  <c r="P79" i="37" s="1"/>
  <c r="P80" i="37" s="1"/>
  <c r="P81" i="37" s="1"/>
  <c r="P82" i="37" s="1"/>
  <c r="P83" i="37" s="1"/>
  <c r="P84" i="37" s="1"/>
  <c r="P85" i="37" s="1"/>
  <c r="P86" i="37" s="1"/>
  <c r="P87" i="37" s="1"/>
  <c r="P88" i="37" s="1"/>
  <c r="P89" i="37" s="1"/>
  <c r="P90" i="37" s="1"/>
  <c r="P91" i="37" s="1"/>
  <c r="P92" i="37" s="1"/>
  <c r="P93" i="37" s="1"/>
  <c r="P94" i="37" s="1"/>
  <c r="P95" i="37" s="1"/>
  <c r="P96" i="37" s="1"/>
  <c r="P97" i="37" s="1"/>
  <c r="P98" i="37" s="1"/>
  <c r="P99" i="37" s="1"/>
  <c r="P100" i="37" s="1"/>
  <c r="P101" i="37" s="1"/>
  <c r="P102" i="37" s="1"/>
  <c r="P103" i="37" s="1"/>
  <c r="P104" i="37" s="1"/>
  <c r="P105" i="37" s="1"/>
  <c r="P106" i="37" s="1"/>
  <c r="P107" i="37" s="1"/>
  <c r="P108" i="37" s="1"/>
  <c r="P109" i="37" s="1"/>
  <c r="P110" i="37" s="1"/>
  <c r="P111" i="37" s="1"/>
  <c r="P112" i="37" s="1"/>
  <c r="P113" i="37" s="1"/>
  <c r="P114" i="37" s="1"/>
  <c r="P115" i="37" s="1"/>
  <c r="P116" i="37" s="1"/>
  <c r="P117" i="37" s="1"/>
  <c r="P118" i="37" s="1"/>
  <c r="P119" i="37" s="1"/>
  <c r="P120" i="37" s="1"/>
  <c r="P121" i="37" s="1"/>
  <c r="P122" i="37" s="1"/>
  <c r="P123" i="37" s="1"/>
  <c r="P124" i="37" s="1"/>
  <c r="P125" i="37" s="1"/>
  <c r="P126" i="37" s="1"/>
  <c r="P127" i="37" s="1"/>
  <c r="P128" i="37" s="1"/>
  <c r="P129" i="37" s="1"/>
  <c r="P130" i="37" s="1"/>
  <c r="P131" i="37" s="1"/>
  <c r="P132" i="37" s="1"/>
  <c r="P133" i="37" s="1"/>
  <c r="P134" i="37" s="1"/>
  <c r="P135" i="37" s="1"/>
  <c r="P136" i="37" s="1"/>
  <c r="P137" i="37" s="1"/>
  <c r="P138" i="37" s="1"/>
  <c r="P139" i="37" s="1"/>
  <c r="P140" i="37" s="1"/>
  <c r="P141" i="37" s="1"/>
  <c r="P142" i="37" s="1"/>
  <c r="P143" i="37" s="1"/>
  <c r="P144" i="37" s="1"/>
  <c r="P145" i="37" s="1"/>
  <c r="P146" i="37" s="1"/>
  <c r="P147" i="37" s="1"/>
  <c r="P148" i="37" s="1"/>
  <c r="P149" i="37" s="1"/>
  <c r="P150" i="37" s="1"/>
  <c r="P151" i="37" s="1"/>
  <c r="P152" i="37" s="1"/>
  <c r="P153" i="37" s="1"/>
  <c r="P154" i="37" s="1"/>
  <c r="P155" i="37" s="1"/>
  <c r="P156" i="37" s="1"/>
  <c r="P157" i="37" s="1"/>
  <c r="P158" i="37" s="1"/>
  <c r="P159" i="37" s="1"/>
  <c r="P160" i="37" s="1"/>
  <c r="P161" i="37" s="1"/>
  <c r="P162" i="37" s="1"/>
  <c r="P163" i="37" s="1"/>
  <c r="P164" i="37" s="1"/>
  <c r="P165" i="37" s="1"/>
  <c r="P166" i="37" s="1"/>
  <c r="P167" i="37" s="1"/>
  <c r="P168" i="37" s="1"/>
  <c r="P169" i="37" s="1"/>
  <c r="P170" i="37" s="1"/>
  <c r="P171" i="37" s="1"/>
  <c r="P172" i="37" s="1"/>
  <c r="P173" i="37" s="1"/>
  <c r="P174" i="37" s="1"/>
  <c r="P175" i="37" s="1"/>
  <c r="P176" i="37" s="1"/>
  <c r="P177" i="37" s="1"/>
  <c r="P178" i="37" s="1"/>
  <c r="P179" i="37" s="1"/>
  <c r="P180" i="37" s="1"/>
  <c r="P181" i="37" s="1"/>
  <c r="P182" i="37" s="1"/>
  <c r="P183" i="37" s="1"/>
  <c r="P184" i="37" s="1"/>
  <c r="P185" i="37" s="1"/>
  <c r="P186" i="37" s="1"/>
  <c r="P187" i="37" s="1"/>
  <c r="P188" i="37" s="1"/>
  <c r="P189" i="37" s="1"/>
  <c r="P190" i="37" s="1"/>
  <c r="P191" i="37" s="1"/>
  <c r="P192" i="37" s="1"/>
  <c r="P193" i="37" s="1"/>
  <c r="P194" i="37" s="1"/>
  <c r="P195" i="37" s="1"/>
  <c r="P196" i="37" s="1"/>
  <c r="P197" i="37" s="1"/>
  <c r="P198" i="37" s="1"/>
  <c r="P199" i="37" s="1"/>
  <c r="P200" i="37" s="1"/>
  <c r="P201" i="37" s="1"/>
  <c r="P202" i="37" s="1"/>
  <c r="P203" i="37" s="1"/>
  <c r="P204" i="37" s="1"/>
  <c r="P205" i="37" s="1"/>
  <c r="P206" i="37" s="1"/>
  <c r="P207" i="37" s="1"/>
  <c r="P208" i="37" s="1"/>
  <c r="P209" i="37" s="1"/>
  <c r="P210" i="37" s="1"/>
  <c r="P211" i="37" s="1"/>
  <c r="P212" i="37" s="1"/>
  <c r="P213" i="37" s="1"/>
  <c r="P214" i="37" s="1"/>
  <c r="P215" i="37" s="1"/>
  <c r="P216" i="37" s="1"/>
  <c r="P217" i="37" s="1"/>
  <c r="P218" i="37" s="1"/>
  <c r="P219" i="37" s="1"/>
  <c r="P220" i="37" s="1"/>
  <c r="P221" i="37" s="1"/>
  <c r="P222" i="37" s="1"/>
  <c r="P223" i="37" s="1"/>
  <c r="P224" i="37" s="1"/>
  <c r="P225" i="37" s="1"/>
  <c r="P226" i="37" s="1"/>
  <c r="P227" i="37" s="1"/>
  <c r="P228" i="37" s="1"/>
  <c r="P229" i="37" s="1"/>
  <c r="P230" i="37" s="1"/>
  <c r="P231" i="37" s="1"/>
  <c r="P232" i="37" s="1"/>
  <c r="P233" i="37" s="1"/>
  <c r="P234" i="37" s="1"/>
  <c r="P235" i="37" s="1"/>
  <c r="P236" i="37" s="1"/>
  <c r="P237" i="37" s="1"/>
  <c r="P238" i="37" s="1"/>
  <c r="P239" i="37" s="1"/>
  <c r="P240" i="37" s="1"/>
  <c r="P241" i="37" s="1"/>
  <c r="P242" i="37" s="1"/>
  <c r="P243" i="37" s="1"/>
  <c r="P244" i="37" s="1"/>
  <c r="P245" i="37" s="1"/>
  <c r="P246" i="37" s="1"/>
  <c r="P247" i="37" s="1"/>
  <c r="P248" i="37" s="1"/>
  <c r="P249" i="37" s="1"/>
  <c r="P250" i="37" s="1"/>
  <c r="P251" i="37" s="1"/>
  <c r="P252" i="37" s="1"/>
  <c r="P253" i="37" s="1"/>
  <c r="P254" i="37" s="1"/>
  <c r="P255" i="37" s="1"/>
  <c r="P256" i="37" s="1"/>
  <c r="P257" i="37" s="1"/>
  <c r="P258" i="37" s="1"/>
  <c r="P259" i="37" s="1"/>
  <c r="P260" i="37" s="1"/>
  <c r="P261" i="37" s="1"/>
  <c r="P262" i="37" s="1"/>
  <c r="P263" i="37" s="1"/>
  <c r="P264" i="37" s="1"/>
  <c r="P265" i="37" s="1"/>
  <c r="P266" i="37" s="1"/>
  <c r="P267" i="37" s="1"/>
  <c r="P268" i="37" s="1"/>
  <c r="P269" i="37" s="1"/>
  <c r="P270" i="37" s="1"/>
  <c r="P271" i="37" s="1"/>
  <c r="P272" i="37" s="1"/>
  <c r="P273" i="37" s="1"/>
  <c r="P274" i="37" s="1"/>
  <c r="P275" i="37" s="1"/>
  <c r="P276" i="37" s="1"/>
  <c r="P277" i="37" s="1"/>
  <c r="P278" i="37" s="1"/>
  <c r="P279" i="37" s="1"/>
  <c r="P280" i="37" s="1"/>
  <c r="P281" i="37" s="1"/>
  <c r="P282" i="37" s="1"/>
  <c r="P283" i="37" s="1"/>
  <c r="P284" i="37" s="1"/>
  <c r="P285" i="37" s="1"/>
  <c r="P286" i="37" s="1"/>
  <c r="P287" i="37" s="1"/>
  <c r="P288" i="37" s="1"/>
  <c r="P289" i="37" s="1"/>
  <c r="P290" i="37" s="1"/>
  <c r="P291" i="37" s="1"/>
  <c r="P292" i="37" s="1"/>
  <c r="P293" i="37" s="1"/>
  <c r="P294" i="37" s="1"/>
  <c r="P295" i="37" s="1"/>
  <c r="P296" i="37" s="1"/>
  <c r="P297" i="37" s="1"/>
  <c r="P298" i="37" s="1"/>
  <c r="P299" i="37" s="1"/>
  <c r="P300" i="37" s="1"/>
  <c r="P301" i="37" s="1"/>
  <c r="P302" i="37" s="1"/>
  <c r="P303" i="37" s="1"/>
  <c r="P304" i="37" s="1"/>
  <c r="P305" i="37" s="1"/>
  <c r="P306" i="37" s="1"/>
  <c r="P307" i="37" s="1"/>
  <c r="P308" i="37" s="1"/>
  <c r="P309" i="37" s="1"/>
  <c r="P310" i="37" s="1"/>
  <c r="P311" i="37" s="1"/>
  <c r="P312" i="37" s="1"/>
  <c r="P313" i="37" s="1"/>
  <c r="P314" i="37" s="1"/>
  <c r="P315" i="37" s="1"/>
  <c r="P316" i="37" s="1"/>
  <c r="P317" i="37" s="1"/>
  <c r="P318" i="37" s="1"/>
  <c r="P319" i="37" s="1"/>
  <c r="P320" i="37" s="1"/>
  <c r="P321" i="37" s="1"/>
  <c r="P322" i="37" s="1"/>
  <c r="P323" i="37" s="1"/>
  <c r="P324" i="37" s="1"/>
  <c r="P325" i="37" s="1"/>
  <c r="P326" i="37" s="1"/>
  <c r="P327" i="37" s="1"/>
  <c r="P328" i="37" s="1"/>
  <c r="P329" i="37" s="1"/>
  <c r="P330" i="37" s="1"/>
  <c r="P331" i="37" s="1"/>
  <c r="P332" i="37" s="1"/>
  <c r="P333" i="37" s="1"/>
  <c r="P334" i="37" s="1"/>
  <c r="P335" i="37" s="1"/>
  <c r="P336" i="37" s="1"/>
  <c r="P337" i="37" s="1"/>
  <c r="P338" i="37" s="1"/>
  <c r="P339" i="37" s="1"/>
  <c r="P340" i="37" s="1"/>
  <c r="P341" i="37" s="1"/>
  <c r="P342" i="37" s="1"/>
  <c r="P343" i="37" s="1"/>
  <c r="P344" i="37" s="1"/>
  <c r="P345" i="37" s="1"/>
  <c r="P346" i="37" s="1"/>
  <c r="P347" i="37" s="1"/>
  <c r="P348" i="37" s="1"/>
  <c r="P349" i="37" s="1"/>
  <c r="P350" i="37" s="1"/>
  <c r="P351" i="37" s="1"/>
  <c r="P352" i="37" s="1"/>
  <c r="P353" i="37" s="1"/>
  <c r="P354" i="37" s="1"/>
  <c r="P355" i="37" s="1"/>
  <c r="P356" i="37" s="1"/>
  <c r="P357" i="37" s="1"/>
  <c r="P358" i="37" s="1"/>
  <c r="P359" i="37" s="1"/>
  <c r="P360" i="37" s="1"/>
  <c r="P361" i="37" s="1"/>
  <c r="P362" i="37" s="1"/>
  <c r="P363" i="37" s="1"/>
  <c r="P364" i="37" s="1"/>
  <c r="P365" i="37" s="1"/>
  <c r="P366" i="37" s="1"/>
  <c r="P367" i="37" s="1"/>
  <c r="P368" i="37" s="1"/>
  <c r="P369" i="37" s="1"/>
  <c r="P370" i="37" s="1"/>
  <c r="P371" i="37" s="1"/>
  <c r="P372" i="37" s="1"/>
  <c r="P373" i="37" s="1"/>
  <c r="P374" i="37" s="1"/>
  <c r="P375" i="37" s="1"/>
  <c r="P376" i="37" s="1"/>
  <c r="P377" i="37" s="1"/>
  <c r="P378" i="37" s="1"/>
  <c r="P379" i="37" s="1"/>
  <c r="P380" i="37" s="1"/>
  <c r="P381" i="37" s="1"/>
  <c r="P382" i="37" s="1"/>
  <c r="P383" i="37" s="1"/>
  <c r="P384" i="37" s="1"/>
  <c r="P385" i="37" s="1"/>
  <c r="P386" i="37" s="1"/>
  <c r="P387" i="37" s="1"/>
  <c r="P388" i="37" s="1"/>
  <c r="P389" i="37" s="1"/>
  <c r="P390" i="37" s="1"/>
  <c r="P391" i="37" s="1"/>
  <c r="P392" i="37" s="1"/>
  <c r="P393" i="37" s="1"/>
  <c r="P394" i="37" s="1"/>
  <c r="P395" i="37" s="1"/>
  <c r="P396" i="37" s="1"/>
  <c r="P397" i="37" s="1"/>
  <c r="P398" i="37" s="1"/>
  <c r="P399" i="37" s="1"/>
  <c r="P400" i="37" s="1"/>
  <c r="P401" i="37" s="1"/>
  <c r="P402" i="37" s="1"/>
  <c r="P403" i="37" s="1"/>
  <c r="P404" i="37" s="1"/>
  <c r="P405" i="37" s="1"/>
  <c r="P406" i="37" s="1"/>
  <c r="P407" i="37" s="1"/>
  <c r="P408" i="37" s="1"/>
  <c r="P409" i="37" s="1"/>
  <c r="P410" i="37" s="1"/>
  <c r="P411" i="37" s="1"/>
  <c r="P412" i="37" s="1"/>
  <c r="P413" i="37" s="1"/>
  <c r="P414" i="37" s="1"/>
  <c r="P415" i="37" s="1"/>
  <c r="P416" i="37" s="1"/>
  <c r="P417" i="37" s="1"/>
  <c r="P418" i="37" s="1"/>
  <c r="P419" i="37" s="1"/>
  <c r="P420" i="37" s="1"/>
  <c r="P421" i="37" s="1"/>
  <c r="P422" i="37" s="1"/>
  <c r="P423" i="37" s="1"/>
  <c r="P424" i="37" s="1"/>
  <c r="P425" i="37" s="1"/>
  <c r="P426" i="37" s="1"/>
  <c r="P427" i="37" s="1"/>
  <c r="P428" i="37" s="1"/>
  <c r="P429" i="37" s="1"/>
  <c r="P430" i="37" s="1"/>
  <c r="P431" i="37" s="1"/>
  <c r="P432" i="37" s="1"/>
  <c r="P433" i="37" s="1"/>
  <c r="P434" i="37" s="1"/>
  <c r="P435" i="37" s="1"/>
  <c r="P436" i="37" s="1"/>
  <c r="P437" i="37" s="1"/>
  <c r="P438" i="37" s="1"/>
  <c r="P439" i="37" s="1"/>
  <c r="P440" i="37" s="1"/>
  <c r="P441" i="37" s="1"/>
  <c r="P442" i="37" s="1"/>
  <c r="P443" i="37" s="1"/>
  <c r="P444" i="37" s="1"/>
  <c r="P445" i="37" s="1"/>
  <c r="P446" i="37" s="1"/>
  <c r="P447" i="37" s="1"/>
  <c r="P448" i="37" s="1"/>
  <c r="P449" i="37" s="1"/>
  <c r="P450" i="37" s="1"/>
  <c r="P451" i="37" s="1"/>
  <c r="P452" i="37" s="1"/>
  <c r="P453" i="37" s="1"/>
  <c r="P454" i="37" s="1"/>
  <c r="P455" i="37" s="1"/>
  <c r="P456" i="37" s="1"/>
  <c r="P457" i="37" s="1"/>
  <c r="P458" i="37" s="1"/>
  <c r="R63" i="37"/>
  <c r="O64" i="37" s="1"/>
  <c r="R18" i="26"/>
  <c r="P17" i="26"/>
  <c r="S32" i="53"/>
  <c r="X32" i="53" s="1"/>
  <c r="N33" i="53"/>
  <c r="P64" i="52"/>
  <c r="P65" i="52" s="1"/>
  <c r="P66" i="52" s="1"/>
  <c r="P67" i="52" s="1"/>
  <c r="P68" i="52" s="1"/>
  <c r="P69" i="52" s="1"/>
  <c r="P70" i="52" s="1"/>
  <c r="P71" i="52" s="1"/>
  <c r="P72" i="52" s="1"/>
  <c r="P73" i="52" s="1"/>
  <c r="P74" i="52" s="1"/>
  <c r="P75" i="52" s="1"/>
  <c r="P76" i="52" s="1"/>
  <c r="P77" i="52" s="1"/>
  <c r="P78" i="52" s="1"/>
  <c r="P79" i="52" s="1"/>
  <c r="P80" i="52" s="1"/>
  <c r="P81" i="52" s="1"/>
  <c r="P82" i="52" s="1"/>
  <c r="P83" i="52" s="1"/>
  <c r="P84" i="52" s="1"/>
  <c r="P85" i="52" s="1"/>
  <c r="P86" i="52" s="1"/>
  <c r="P87" i="52" s="1"/>
  <c r="P88" i="52" s="1"/>
  <c r="P89" i="52" s="1"/>
  <c r="P90" i="52" s="1"/>
  <c r="P91" i="52" s="1"/>
  <c r="P92" i="52" s="1"/>
  <c r="P93" i="52" s="1"/>
  <c r="P94" i="52" s="1"/>
  <c r="P95" i="52" s="1"/>
  <c r="P96" i="52" s="1"/>
  <c r="P97" i="52" s="1"/>
  <c r="P98" i="52" s="1"/>
  <c r="P99" i="52" s="1"/>
  <c r="P100" i="52" s="1"/>
  <c r="P101" i="52" s="1"/>
  <c r="P102" i="52" s="1"/>
  <c r="P103" i="52" s="1"/>
  <c r="P104" i="52" s="1"/>
  <c r="P105" i="52" s="1"/>
  <c r="P106" i="52" s="1"/>
  <c r="P107" i="52" s="1"/>
  <c r="P108" i="52" s="1"/>
  <c r="P109" i="52" s="1"/>
  <c r="P110" i="52" s="1"/>
  <c r="P111" i="52" s="1"/>
  <c r="P112" i="52" s="1"/>
  <c r="P113" i="52" s="1"/>
  <c r="P114" i="52" s="1"/>
  <c r="P115" i="52" s="1"/>
  <c r="P116" i="52" s="1"/>
  <c r="P117" i="52" s="1"/>
  <c r="P118" i="52" s="1"/>
  <c r="P119" i="52" s="1"/>
  <c r="P120" i="52" s="1"/>
  <c r="P121" i="52" s="1"/>
  <c r="P122" i="52" s="1"/>
  <c r="P123" i="52" s="1"/>
  <c r="P124" i="52" s="1"/>
  <c r="P125" i="52" s="1"/>
  <c r="P126" i="52" s="1"/>
  <c r="P127" i="52" s="1"/>
  <c r="P128" i="52" s="1"/>
  <c r="P129" i="52" s="1"/>
  <c r="P130" i="52" s="1"/>
  <c r="P131" i="52" s="1"/>
  <c r="P132" i="52" s="1"/>
  <c r="P133" i="52" s="1"/>
  <c r="P134" i="52" s="1"/>
  <c r="P135" i="52" s="1"/>
  <c r="P136" i="52" s="1"/>
  <c r="P137" i="52" s="1"/>
  <c r="P138" i="52" s="1"/>
  <c r="P139" i="52" s="1"/>
  <c r="P140" i="52" s="1"/>
  <c r="P141" i="52" s="1"/>
  <c r="P142" i="52" s="1"/>
  <c r="P143" i="52" s="1"/>
  <c r="P144" i="52" s="1"/>
  <c r="P145" i="52" s="1"/>
  <c r="P146" i="52" s="1"/>
  <c r="P147" i="52" s="1"/>
  <c r="P148" i="52" s="1"/>
  <c r="P149" i="52" s="1"/>
  <c r="P150" i="52" s="1"/>
  <c r="P151" i="52" s="1"/>
  <c r="P152" i="52" s="1"/>
  <c r="P153" i="52" s="1"/>
  <c r="P154" i="52" s="1"/>
  <c r="P155" i="52" s="1"/>
  <c r="P156" i="52" s="1"/>
  <c r="P157" i="52" s="1"/>
  <c r="P158" i="52" s="1"/>
  <c r="P159" i="52" s="1"/>
  <c r="P160" i="52" s="1"/>
  <c r="P161" i="52" s="1"/>
  <c r="P162" i="52" s="1"/>
  <c r="P163" i="52" s="1"/>
  <c r="P164" i="52" s="1"/>
  <c r="P165" i="52" s="1"/>
  <c r="P166" i="52" s="1"/>
  <c r="P167" i="52" s="1"/>
  <c r="P168" i="52" s="1"/>
  <c r="P169" i="52" s="1"/>
  <c r="P170" i="52" s="1"/>
  <c r="P171" i="52" s="1"/>
  <c r="P172" i="52" s="1"/>
  <c r="P173" i="52" s="1"/>
  <c r="P174" i="52" s="1"/>
  <c r="P175" i="52" s="1"/>
  <c r="P176" i="52" s="1"/>
  <c r="P177" i="52" s="1"/>
  <c r="P178" i="52" s="1"/>
  <c r="P179" i="52" s="1"/>
  <c r="P180" i="52" s="1"/>
  <c r="P181" i="52" s="1"/>
  <c r="P182" i="52" s="1"/>
  <c r="P183" i="52" s="1"/>
  <c r="P184" i="52" s="1"/>
  <c r="P185" i="52" s="1"/>
  <c r="P186" i="52" s="1"/>
  <c r="P187" i="52" s="1"/>
  <c r="P188" i="52" s="1"/>
  <c r="P189" i="52" s="1"/>
  <c r="P190" i="52" s="1"/>
  <c r="P191" i="52" s="1"/>
  <c r="P192" i="52" s="1"/>
  <c r="P193" i="52" s="1"/>
  <c r="P194" i="52" s="1"/>
  <c r="P195" i="52" s="1"/>
  <c r="P196" i="52" s="1"/>
  <c r="P197" i="52" s="1"/>
  <c r="P198" i="52" s="1"/>
  <c r="P199" i="52" s="1"/>
  <c r="P200" i="52" s="1"/>
  <c r="P201" i="52" s="1"/>
  <c r="P202" i="52" s="1"/>
  <c r="P203" i="52" s="1"/>
  <c r="P204" i="52" s="1"/>
  <c r="P205" i="52" s="1"/>
  <c r="P206" i="52" s="1"/>
  <c r="P207" i="52" s="1"/>
  <c r="P208" i="52" s="1"/>
  <c r="P209" i="52" s="1"/>
  <c r="P210" i="52" s="1"/>
  <c r="P211" i="52" s="1"/>
  <c r="P212" i="52" s="1"/>
  <c r="P213" i="52" s="1"/>
  <c r="P214" i="52" s="1"/>
  <c r="P215" i="52" s="1"/>
  <c r="P216" i="52" s="1"/>
  <c r="P217" i="52" s="1"/>
  <c r="P218" i="52" s="1"/>
  <c r="P219" i="52" s="1"/>
  <c r="P220" i="52" s="1"/>
  <c r="P221" i="52" s="1"/>
  <c r="P222" i="52" s="1"/>
  <c r="P223" i="52" s="1"/>
  <c r="P224" i="52" s="1"/>
  <c r="P225" i="52" s="1"/>
  <c r="P226" i="52" s="1"/>
  <c r="P227" i="52" s="1"/>
  <c r="P228" i="52" s="1"/>
  <c r="P229" i="52" s="1"/>
  <c r="P230" i="52" s="1"/>
  <c r="P231" i="52" s="1"/>
  <c r="P232" i="52" s="1"/>
  <c r="P233" i="52" s="1"/>
  <c r="P234" i="52" s="1"/>
  <c r="P235" i="52" s="1"/>
  <c r="P236" i="52" s="1"/>
  <c r="P237" i="52" s="1"/>
  <c r="P238" i="52" s="1"/>
  <c r="P239" i="52" s="1"/>
  <c r="P240" i="52" s="1"/>
  <c r="P241" i="52" s="1"/>
  <c r="P242" i="52" s="1"/>
  <c r="P243" i="52" s="1"/>
  <c r="P244" i="52" s="1"/>
  <c r="P245" i="52" s="1"/>
  <c r="P246" i="52" s="1"/>
  <c r="P247" i="52" s="1"/>
  <c r="P248" i="52" s="1"/>
  <c r="P249" i="52" s="1"/>
  <c r="P250" i="52" s="1"/>
  <c r="P251" i="52" s="1"/>
  <c r="P252" i="52" s="1"/>
  <c r="P253" i="52" s="1"/>
  <c r="P254" i="52" s="1"/>
  <c r="P255" i="52" s="1"/>
  <c r="P256" i="52" s="1"/>
  <c r="P257" i="52" s="1"/>
  <c r="P258" i="52" s="1"/>
  <c r="P259" i="52" s="1"/>
  <c r="P260" i="52" s="1"/>
  <c r="P261" i="52" s="1"/>
  <c r="P262" i="52" s="1"/>
  <c r="P263" i="52" s="1"/>
  <c r="P264" i="52" s="1"/>
  <c r="P265" i="52" s="1"/>
  <c r="P266" i="52" s="1"/>
  <c r="P267" i="52" s="1"/>
  <c r="P268" i="52" s="1"/>
  <c r="P269" i="52" s="1"/>
  <c r="P270" i="52" s="1"/>
  <c r="P271" i="52" s="1"/>
  <c r="P272" i="52" s="1"/>
  <c r="P273" i="52" s="1"/>
  <c r="P274" i="52" s="1"/>
  <c r="P275" i="52" s="1"/>
  <c r="P276" i="52" s="1"/>
  <c r="P277" i="52" s="1"/>
  <c r="P278" i="52" s="1"/>
  <c r="P279" i="52" s="1"/>
  <c r="P280" i="52" s="1"/>
  <c r="P281" i="52" s="1"/>
  <c r="P282" i="52" s="1"/>
  <c r="P283" i="52" s="1"/>
  <c r="P284" i="52" s="1"/>
  <c r="P285" i="52" s="1"/>
  <c r="P286" i="52" s="1"/>
  <c r="P287" i="52" s="1"/>
  <c r="P288" i="52" s="1"/>
  <c r="P289" i="52" s="1"/>
  <c r="P290" i="52" s="1"/>
  <c r="P291" i="52" s="1"/>
  <c r="P292" i="52" s="1"/>
  <c r="P293" i="52" s="1"/>
  <c r="P294" i="52" s="1"/>
  <c r="P295" i="52" s="1"/>
  <c r="P296" i="52" s="1"/>
  <c r="P297" i="52" s="1"/>
  <c r="P298" i="52" s="1"/>
  <c r="P299" i="52" s="1"/>
  <c r="P300" i="52" s="1"/>
  <c r="P301" i="52" s="1"/>
  <c r="P302" i="52" s="1"/>
  <c r="P303" i="52" s="1"/>
  <c r="P304" i="52" s="1"/>
  <c r="P305" i="52" s="1"/>
  <c r="P306" i="52" s="1"/>
  <c r="P307" i="52" s="1"/>
  <c r="P308" i="52" s="1"/>
  <c r="P309" i="52" s="1"/>
  <c r="P310" i="52" s="1"/>
  <c r="P311" i="52" s="1"/>
  <c r="P312" i="52" s="1"/>
  <c r="P313" i="52" s="1"/>
  <c r="P314" i="52" s="1"/>
  <c r="P315" i="52" s="1"/>
  <c r="P316" i="52" s="1"/>
  <c r="P317" i="52" s="1"/>
  <c r="P318" i="52" s="1"/>
  <c r="P319" i="52" s="1"/>
  <c r="P320" i="52" s="1"/>
  <c r="P321" i="52" s="1"/>
  <c r="P322" i="52" s="1"/>
  <c r="P323" i="52" s="1"/>
  <c r="P324" i="52" s="1"/>
  <c r="P325" i="52" s="1"/>
  <c r="P326" i="52" s="1"/>
  <c r="P327" i="52" s="1"/>
  <c r="P328" i="52" s="1"/>
  <c r="P329" i="52" s="1"/>
  <c r="P330" i="52" s="1"/>
  <c r="P331" i="52" s="1"/>
  <c r="P332" i="52" s="1"/>
  <c r="P333" i="52" s="1"/>
  <c r="P334" i="52" s="1"/>
  <c r="P335" i="52" s="1"/>
  <c r="P336" i="52" s="1"/>
  <c r="P337" i="52" s="1"/>
  <c r="P338" i="52" s="1"/>
  <c r="P339" i="52" s="1"/>
  <c r="P340" i="52" s="1"/>
  <c r="P341" i="52" s="1"/>
  <c r="P342" i="52" s="1"/>
  <c r="P343" i="52" s="1"/>
  <c r="P344" i="52" s="1"/>
  <c r="P345" i="52" s="1"/>
  <c r="P346" i="52" s="1"/>
  <c r="P347" i="52" s="1"/>
  <c r="P348" i="52" s="1"/>
  <c r="P349" i="52" s="1"/>
  <c r="P350" i="52" s="1"/>
  <c r="P351" i="52" s="1"/>
  <c r="P352" i="52" s="1"/>
  <c r="P353" i="52" s="1"/>
  <c r="P354" i="52" s="1"/>
  <c r="P355" i="52" s="1"/>
  <c r="P356" i="52" s="1"/>
  <c r="P357" i="52" s="1"/>
  <c r="P358" i="52" s="1"/>
  <c r="P359" i="52" s="1"/>
  <c r="P360" i="52" s="1"/>
  <c r="P361" i="52" s="1"/>
  <c r="P362" i="52" s="1"/>
  <c r="P363" i="52" s="1"/>
  <c r="P364" i="52" s="1"/>
  <c r="P365" i="52" s="1"/>
  <c r="P366" i="52" s="1"/>
  <c r="P367" i="52" s="1"/>
  <c r="P368" i="52" s="1"/>
  <c r="P369" i="52" s="1"/>
  <c r="P370" i="52" s="1"/>
  <c r="P371" i="52" s="1"/>
  <c r="P372" i="52" s="1"/>
  <c r="P373" i="52" s="1"/>
  <c r="P374" i="52" s="1"/>
  <c r="P375" i="52" s="1"/>
  <c r="P376" i="52" s="1"/>
  <c r="P377" i="52" s="1"/>
  <c r="P378" i="52" s="1"/>
  <c r="P379" i="52" s="1"/>
  <c r="P380" i="52" s="1"/>
  <c r="P381" i="52" s="1"/>
  <c r="P382" i="52" s="1"/>
  <c r="P383" i="52" s="1"/>
  <c r="P384" i="52" s="1"/>
  <c r="P385" i="52" s="1"/>
  <c r="P386" i="52" s="1"/>
  <c r="P387" i="52" s="1"/>
  <c r="P388" i="52" s="1"/>
  <c r="P389" i="52" s="1"/>
  <c r="P390" i="52" s="1"/>
  <c r="P391" i="52" s="1"/>
  <c r="P392" i="52" s="1"/>
  <c r="P393" i="52" s="1"/>
  <c r="P394" i="52" s="1"/>
  <c r="P395" i="52" s="1"/>
  <c r="P396" i="52" s="1"/>
  <c r="P397" i="52" s="1"/>
  <c r="P398" i="52" s="1"/>
  <c r="P399" i="52" s="1"/>
  <c r="P400" i="52" s="1"/>
  <c r="P401" i="52" s="1"/>
  <c r="P402" i="52" s="1"/>
  <c r="P403" i="52" s="1"/>
  <c r="P404" i="52" s="1"/>
  <c r="P405" i="52" s="1"/>
  <c r="P406" i="52" s="1"/>
  <c r="P407" i="52" s="1"/>
  <c r="P408" i="52" s="1"/>
  <c r="P409" i="52" s="1"/>
  <c r="P410" i="52" s="1"/>
  <c r="P411" i="52" s="1"/>
  <c r="P412" i="52" s="1"/>
  <c r="P413" i="52" s="1"/>
  <c r="P414" i="52" s="1"/>
  <c r="P415" i="52" s="1"/>
  <c r="P416" i="52" s="1"/>
  <c r="P417" i="52" s="1"/>
  <c r="P418" i="52" s="1"/>
  <c r="P419" i="52" s="1"/>
  <c r="P420" i="52" s="1"/>
  <c r="P421" i="52" s="1"/>
  <c r="P422" i="52" s="1"/>
  <c r="P423" i="52" s="1"/>
  <c r="P424" i="52" s="1"/>
  <c r="P425" i="52" s="1"/>
  <c r="P426" i="52" s="1"/>
  <c r="P427" i="52" s="1"/>
  <c r="P428" i="52" s="1"/>
  <c r="P429" i="52" s="1"/>
  <c r="P430" i="52" s="1"/>
  <c r="P431" i="52" s="1"/>
  <c r="P432" i="52" s="1"/>
  <c r="P433" i="52" s="1"/>
  <c r="P434" i="52" s="1"/>
  <c r="P435" i="52" s="1"/>
  <c r="P436" i="52" s="1"/>
  <c r="P437" i="52" s="1"/>
  <c r="P438" i="52" s="1"/>
  <c r="P439" i="52" s="1"/>
  <c r="P440" i="52" s="1"/>
  <c r="P441" i="52" s="1"/>
  <c r="P442" i="52" s="1"/>
  <c r="P443" i="52" s="1"/>
  <c r="P444" i="52" s="1"/>
  <c r="P445" i="52" s="1"/>
  <c r="P446" i="52" s="1"/>
  <c r="R63" i="52"/>
  <c r="O64" i="52" s="1"/>
  <c r="R18" i="29"/>
  <c r="P17" i="29"/>
  <c r="Q22" i="35"/>
  <c r="Q33" i="18"/>
  <c r="R33" i="18"/>
  <c r="S33" i="18"/>
  <c r="T33" i="18"/>
  <c r="N34" i="18"/>
  <c r="T23" i="12"/>
  <c r="T24" i="12" s="1"/>
  <c r="T25" i="12" s="1"/>
  <c r="R63" i="47"/>
  <c r="O64" i="47" s="1"/>
  <c r="P64" i="47"/>
  <c r="P65" i="47" s="1"/>
  <c r="P66" i="47" s="1"/>
  <c r="P67" i="47" s="1"/>
  <c r="P68" i="47" s="1"/>
  <c r="P69" i="47" s="1"/>
  <c r="P70" i="47" s="1"/>
  <c r="P71" i="47" s="1"/>
  <c r="P72" i="47" s="1"/>
  <c r="P73" i="47" s="1"/>
  <c r="P74" i="47" s="1"/>
  <c r="P75" i="47" s="1"/>
  <c r="P76" i="47" s="1"/>
  <c r="P77" i="47" s="1"/>
  <c r="P78" i="47" s="1"/>
  <c r="P79" i="47" s="1"/>
  <c r="P80" i="47" s="1"/>
  <c r="P81" i="47" s="1"/>
  <c r="P82" i="47" s="1"/>
  <c r="P83" i="47" s="1"/>
  <c r="P84" i="47" s="1"/>
  <c r="P85" i="47" s="1"/>
  <c r="P86" i="47" s="1"/>
  <c r="P87" i="47" s="1"/>
  <c r="P88" i="47" s="1"/>
  <c r="P89" i="47" s="1"/>
  <c r="P90" i="47" s="1"/>
  <c r="P91" i="47" s="1"/>
  <c r="P92" i="47" s="1"/>
  <c r="P93" i="47" s="1"/>
  <c r="P94" i="47" s="1"/>
  <c r="P95" i="47" s="1"/>
  <c r="P96" i="47" s="1"/>
  <c r="P97" i="47" s="1"/>
  <c r="P98" i="47" s="1"/>
  <c r="P99" i="47" s="1"/>
  <c r="P100" i="47" s="1"/>
  <c r="P101" i="47" s="1"/>
  <c r="P102" i="47" s="1"/>
  <c r="P103" i="47" s="1"/>
  <c r="P104" i="47" s="1"/>
  <c r="P105" i="47" s="1"/>
  <c r="P106" i="47" s="1"/>
  <c r="P107" i="47" s="1"/>
  <c r="P108" i="47" s="1"/>
  <c r="P109" i="47" s="1"/>
  <c r="P110" i="47" s="1"/>
  <c r="P111" i="47" s="1"/>
  <c r="P112" i="47" s="1"/>
  <c r="P113" i="47" s="1"/>
  <c r="P114" i="47" s="1"/>
  <c r="P115" i="47" s="1"/>
  <c r="P116" i="47" s="1"/>
  <c r="P117" i="47" s="1"/>
  <c r="P118" i="47" s="1"/>
  <c r="P119" i="47" s="1"/>
  <c r="P120" i="47" s="1"/>
  <c r="P121" i="47" s="1"/>
  <c r="P122" i="47" s="1"/>
  <c r="P123" i="47" s="1"/>
  <c r="P124" i="47" s="1"/>
  <c r="P125" i="47" s="1"/>
  <c r="P126" i="47" s="1"/>
  <c r="P127" i="47" s="1"/>
  <c r="P128" i="47" s="1"/>
  <c r="P129" i="47" s="1"/>
  <c r="P130" i="47" s="1"/>
  <c r="P131" i="47" s="1"/>
  <c r="P132" i="47" s="1"/>
  <c r="P133" i="47" s="1"/>
  <c r="P134" i="47" s="1"/>
  <c r="P135" i="47" s="1"/>
  <c r="P136" i="47" s="1"/>
  <c r="P137" i="47" s="1"/>
  <c r="P138" i="47" s="1"/>
  <c r="P139" i="47" s="1"/>
  <c r="P140" i="47" s="1"/>
  <c r="P141" i="47" s="1"/>
  <c r="P142" i="47" s="1"/>
  <c r="P143" i="47" s="1"/>
  <c r="P144" i="47" s="1"/>
  <c r="P145" i="47" s="1"/>
  <c r="P146" i="47" s="1"/>
  <c r="P147" i="47" s="1"/>
  <c r="P148" i="47" s="1"/>
  <c r="P149" i="47" s="1"/>
  <c r="P150" i="47" s="1"/>
  <c r="P151" i="47" s="1"/>
  <c r="P152" i="47" s="1"/>
  <c r="P153" i="47" s="1"/>
  <c r="P154" i="47" s="1"/>
  <c r="P155" i="47" s="1"/>
  <c r="P156" i="47" s="1"/>
  <c r="P157" i="47" s="1"/>
  <c r="P158" i="47" s="1"/>
  <c r="P159" i="47" s="1"/>
  <c r="P160" i="47" s="1"/>
  <c r="P161" i="47" s="1"/>
  <c r="P162" i="47" s="1"/>
  <c r="P163" i="47" s="1"/>
  <c r="P164" i="47" s="1"/>
  <c r="P165" i="47" s="1"/>
  <c r="P166" i="47" s="1"/>
  <c r="P167" i="47" s="1"/>
  <c r="P168" i="47" s="1"/>
  <c r="P169" i="47" s="1"/>
  <c r="P170" i="47" s="1"/>
  <c r="P171" i="47" s="1"/>
  <c r="P172" i="47" s="1"/>
  <c r="P173" i="47" s="1"/>
  <c r="P174" i="47" s="1"/>
  <c r="P175" i="47" s="1"/>
  <c r="P176" i="47" s="1"/>
  <c r="P177" i="47" s="1"/>
  <c r="P178" i="47" s="1"/>
  <c r="P179" i="47" s="1"/>
  <c r="P180" i="47" s="1"/>
  <c r="P181" i="47" s="1"/>
  <c r="P182" i="47" s="1"/>
  <c r="P183" i="47" s="1"/>
  <c r="P184" i="47" s="1"/>
  <c r="P185" i="47" s="1"/>
  <c r="P186" i="47" s="1"/>
  <c r="P187" i="47" s="1"/>
  <c r="P188" i="47" s="1"/>
  <c r="P189" i="47" s="1"/>
  <c r="P190" i="47" s="1"/>
  <c r="P191" i="47" s="1"/>
  <c r="P192" i="47" s="1"/>
  <c r="P193" i="47" s="1"/>
  <c r="P194" i="47" s="1"/>
  <c r="P195" i="47" s="1"/>
  <c r="P196" i="47" s="1"/>
  <c r="P197" i="47" s="1"/>
  <c r="P198" i="47" s="1"/>
  <c r="P199" i="47" s="1"/>
  <c r="P200" i="47" s="1"/>
  <c r="P201" i="47" s="1"/>
  <c r="P202" i="47" s="1"/>
  <c r="P203" i="47" s="1"/>
  <c r="P204" i="47" s="1"/>
  <c r="P205" i="47" s="1"/>
  <c r="P206" i="47" s="1"/>
  <c r="P207" i="47" s="1"/>
  <c r="P208" i="47" s="1"/>
  <c r="P209" i="47" s="1"/>
  <c r="P210" i="47" s="1"/>
  <c r="P211" i="47" s="1"/>
  <c r="P212" i="47" s="1"/>
  <c r="P213" i="47" s="1"/>
  <c r="P214" i="47" s="1"/>
  <c r="P215" i="47" s="1"/>
  <c r="P216" i="47" s="1"/>
  <c r="P217" i="47" s="1"/>
  <c r="P218" i="47" s="1"/>
  <c r="P219" i="47" s="1"/>
  <c r="P220" i="47" s="1"/>
  <c r="P221" i="47" s="1"/>
  <c r="P222" i="47" s="1"/>
  <c r="P223" i="47" s="1"/>
  <c r="P224" i="47" s="1"/>
  <c r="P225" i="47" s="1"/>
  <c r="P226" i="47" s="1"/>
  <c r="P227" i="47" s="1"/>
  <c r="P228" i="47" s="1"/>
  <c r="P229" i="47" s="1"/>
  <c r="P230" i="47" s="1"/>
  <c r="P231" i="47" s="1"/>
  <c r="P232" i="47" s="1"/>
  <c r="P233" i="47" s="1"/>
  <c r="P234" i="47" s="1"/>
  <c r="P235" i="47" s="1"/>
  <c r="P236" i="47" s="1"/>
  <c r="P237" i="47" s="1"/>
  <c r="P238" i="47" s="1"/>
  <c r="P239" i="47" s="1"/>
  <c r="P240" i="47" s="1"/>
  <c r="P241" i="47" s="1"/>
  <c r="P242" i="47" s="1"/>
  <c r="P243" i="47" s="1"/>
  <c r="P244" i="47" s="1"/>
  <c r="P245" i="47" s="1"/>
  <c r="P246" i="47" s="1"/>
  <c r="P247" i="47" s="1"/>
  <c r="P248" i="47" s="1"/>
  <c r="P249" i="47" s="1"/>
  <c r="P250" i="47" s="1"/>
  <c r="P251" i="47" s="1"/>
  <c r="P252" i="47" s="1"/>
  <c r="P253" i="47" s="1"/>
  <c r="P254" i="47" s="1"/>
  <c r="P255" i="47" s="1"/>
  <c r="P256" i="47" s="1"/>
  <c r="P257" i="47" s="1"/>
  <c r="P258" i="47" s="1"/>
  <c r="P259" i="47" s="1"/>
  <c r="P260" i="47" s="1"/>
  <c r="P261" i="47" s="1"/>
  <c r="P262" i="47" s="1"/>
  <c r="P263" i="47" s="1"/>
  <c r="P264" i="47" s="1"/>
  <c r="P265" i="47" s="1"/>
  <c r="P266" i="47" s="1"/>
  <c r="P267" i="47" s="1"/>
  <c r="P268" i="47" s="1"/>
  <c r="P269" i="47" s="1"/>
  <c r="P270" i="47" s="1"/>
  <c r="P271" i="47" s="1"/>
  <c r="P272" i="47" s="1"/>
  <c r="P273" i="47" s="1"/>
  <c r="P274" i="47" s="1"/>
  <c r="P275" i="47" s="1"/>
  <c r="P276" i="47" s="1"/>
  <c r="P277" i="47" s="1"/>
  <c r="P278" i="47" s="1"/>
  <c r="P279" i="47" s="1"/>
  <c r="P280" i="47" s="1"/>
  <c r="P281" i="47" s="1"/>
  <c r="P282" i="47" s="1"/>
  <c r="P283" i="47" s="1"/>
  <c r="P284" i="47" s="1"/>
  <c r="P285" i="47" s="1"/>
  <c r="P286" i="47" s="1"/>
  <c r="P287" i="47" s="1"/>
  <c r="P288" i="47" s="1"/>
  <c r="P289" i="47" s="1"/>
  <c r="P290" i="47" s="1"/>
  <c r="P291" i="47" s="1"/>
  <c r="P292" i="47" s="1"/>
  <c r="P293" i="47" s="1"/>
  <c r="P294" i="47" s="1"/>
  <c r="P295" i="47" s="1"/>
  <c r="P296" i="47" s="1"/>
  <c r="P297" i="47" s="1"/>
  <c r="P298" i="47" s="1"/>
  <c r="P299" i="47" s="1"/>
  <c r="P300" i="47" s="1"/>
  <c r="P301" i="47" s="1"/>
  <c r="P302" i="47" s="1"/>
  <c r="P303" i="47" s="1"/>
  <c r="P304" i="47" s="1"/>
  <c r="P305" i="47" s="1"/>
  <c r="P306" i="47" s="1"/>
  <c r="P307" i="47" s="1"/>
  <c r="P308" i="47" s="1"/>
  <c r="P309" i="47" s="1"/>
  <c r="P310" i="47" s="1"/>
  <c r="P311" i="47" s="1"/>
  <c r="P312" i="47" s="1"/>
  <c r="P313" i="47" s="1"/>
  <c r="P314" i="47" s="1"/>
  <c r="P315" i="47" s="1"/>
  <c r="P316" i="47" s="1"/>
  <c r="P317" i="47" s="1"/>
  <c r="P318" i="47" s="1"/>
  <c r="P319" i="47" s="1"/>
  <c r="P320" i="47" s="1"/>
  <c r="P321" i="47" s="1"/>
  <c r="P322" i="47" s="1"/>
  <c r="P323" i="47" s="1"/>
  <c r="P324" i="47" s="1"/>
  <c r="P325" i="47" s="1"/>
  <c r="P326" i="47" s="1"/>
  <c r="P327" i="47" s="1"/>
  <c r="P328" i="47" s="1"/>
  <c r="P329" i="47" s="1"/>
  <c r="P330" i="47" s="1"/>
  <c r="P331" i="47" s="1"/>
  <c r="P332" i="47" s="1"/>
  <c r="P333" i="47" s="1"/>
  <c r="P334" i="47" s="1"/>
  <c r="P335" i="47" s="1"/>
  <c r="P336" i="47" s="1"/>
  <c r="P337" i="47" s="1"/>
  <c r="P338" i="47" s="1"/>
  <c r="P339" i="47" s="1"/>
  <c r="P340" i="47" s="1"/>
  <c r="P341" i="47" s="1"/>
  <c r="P342" i="47" s="1"/>
  <c r="P343" i="47" s="1"/>
  <c r="P344" i="47" s="1"/>
  <c r="P345" i="47" s="1"/>
  <c r="P346" i="47" s="1"/>
  <c r="P347" i="47" s="1"/>
  <c r="P348" i="47" s="1"/>
  <c r="P349" i="47" s="1"/>
  <c r="P350" i="47" s="1"/>
  <c r="P351" i="47" s="1"/>
  <c r="P352" i="47" s="1"/>
  <c r="P353" i="47" s="1"/>
  <c r="P354" i="47" s="1"/>
  <c r="P355" i="47" s="1"/>
  <c r="P356" i="47" s="1"/>
  <c r="P357" i="47" s="1"/>
  <c r="P358" i="47" s="1"/>
  <c r="P359" i="47" s="1"/>
  <c r="P360" i="47" s="1"/>
  <c r="P361" i="47" s="1"/>
  <c r="P362" i="47" s="1"/>
  <c r="P363" i="47" s="1"/>
  <c r="P364" i="47" s="1"/>
  <c r="P365" i="47" s="1"/>
  <c r="P366" i="47" s="1"/>
  <c r="P367" i="47" s="1"/>
  <c r="P368" i="47" s="1"/>
  <c r="P369" i="47" s="1"/>
  <c r="P370" i="47" s="1"/>
  <c r="P371" i="47" s="1"/>
  <c r="P372" i="47" s="1"/>
  <c r="P373" i="47" s="1"/>
  <c r="P374" i="47" s="1"/>
  <c r="P375" i="47" s="1"/>
  <c r="P376" i="47" s="1"/>
  <c r="P377" i="47" s="1"/>
  <c r="P378" i="47" s="1"/>
  <c r="P379" i="47" s="1"/>
  <c r="P380" i="47" s="1"/>
  <c r="P381" i="47" s="1"/>
  <c r="P382" i="47" s="1"/>
  <c r="P383" i="47" s="1"/>
  <c r="P384" i="47" s="1"/>
  <c r="P385" i="47" s="1"/>
  <c r="P386" i="47" s="1"/>
  <c r="P387" i="47" s="1"/>
  <c r="P388" i="47" s="1"/>
  <c r="P389" i="47" s="1"/>
  <c r="P390" i="47" s="1"/>
  <c r="P391" i="47" s="1"/>
  <c r="P392" i="47" s="1"/>
  <c r="P393" i="47" s="1"/>
  <c r="P394" i="47" s="1"/>
  <c r="P395" i="47" s="1"/>
  <c r="P396" i="47" s="1"/>
  <c r="P397" i="47" s="1"/>
  <c r="P398" i="47" s="1"/>
  <c r="P399" i="47" s="1"/>
  <c r="P400" i="47" s="1"/>
  <c r="P401" i="47" s="1"/>
  <c r="P402" i="47" s="1"/>
  <c r="P403" i="47" s="1"/>
  <c r="P404" i="47" s="1"/>
  <c r="P405" i="47" s="1"/>
  <c r="P406" i="47" s="1"/>
  <c r="P407" i="47" s="1"/>
  <c r="P408" i="47" s="1"/>
  <c r="P409" i="47" s="1"/>
  <c r="P410" i="47" s="1"/>
  <c r="P411" i="47" s="1"/>
  <c r="P412" i="47" s="1"/>
  <c r="P413" i="47" s="1"/>
  <c r="P414" i="47" s="1"/>
  <c r="P415" i="47" s="1"/>
  <c r="P416" i="47" s="1"/>
  <c r="P417" i="47" s="1"/>
  <c r="P418" i="47" s="1"/>
  <c r="P419" i="47" s="1"/>
  <c r="P420" i="47" s="1"/>
  <c r="P421" i="47" s="1"/>
  <c r="P422" i="47" s="1"/>
  <c r="P423" i="47" s="1"/>
  <c r="P424" i="47" s="1"/>
  <c r="P425" i="47" s="1"/>
  <c r="P426" i="47" s="1"/>
  <c r="P427" i="47" s="1"/>
  <c r="P428" i="47" s="1"/>
  <c r="P429" i="47" s="1"/>
  <c r="P430" i="47" s="1"/>
  <c r="P431" i="47" s="1"/>
  <c r="P432" i="47" s="1"/>
  <c r="P433" i="47" s="1"/>
  <c r="P434" i="47" s="1"/>
  <c r="P435" i="47" s="1"/>
  <c r="P436" i="47" s="1"/>
  <c r="P437" i="47" s="1"/>
  <c r="P438" i="47" s="1"/>
  <c r="P439" i="47" s="1"/>
  <c r="P440" i="47" s="1"/>
  <c r="P441" i="47" s="1"/>
  <c r="P442" i="47" s="1"/>
  <c r="P443" i="47" s="1"/>
  <c r="P444" i="47" s="1"/>
  <c r="P445" i="47" s="1"/>
  <c r="P446" i="47" s="1"/>
  <c r="P447" i="47" s="1"/>
  <c r="P448" i="47" s="1"/>
  <c r="P449" i="47" s="1"/>
  <c r="P450" i="47" s="1"/>
  <c r="P451" i="47" s="1"/>
  <c r="P452" i="47" s="1"/>
  <c r="P453" i="47" s="1"/>
  <c r="P454" i="47" s="1"/>
  <c r="P455" i="47" s="1"/>
  <c r="P456" i="47" s="1"/>
  <c r="P457" i="47" s="1"/>
  <c r="P458" i="47" s="1"/>
  <c r="P459" i="47" s="1"/>
  <c r="P460" i="47" s="1"/>
  <c r="P461" i="47" s="1"/>
  <c r="P462" i="47" s="1"/>
  <c r="P463" i="47" s="1"/>
  <c r="P464" i="47" s="1"/>
  <c r="P465" i="47" s="1"/>
  <c r="P466" i="47" s="1"/>
  <c r="P467" i="47" s="1"/>
  <c r="P468" i="47" s="1"/>
  <c r="P469" i="47" s="1"/>
  <c r="P470" i="47" s="1"/>
  <c r="P471" i="47" s="1"/>
  <c r="P472" i="47" s="1"/>
  <c r="P473" i="47" s="1"/>
  <c r="P474" i="47" s="1"/>
  <c r="P475" i="47" s="1"/>
  <c r="P476" i="47" s="1"/>
  <c r="P477" i="47" s="1"/>
  <c r="P478" i="47" s="1"/>
  <c r="P479" i="47" s="1"/>
  <c r="P480" i="47" s="1"/>
  <c r="P481" i="47" s="1"/>
  <c r="P482" i="47" s="1"/>
  <c r="S32" i="20"/>
  <c r="X32" i="20" s="1"/>
  <c r="N33" i="20"/>
  <c r="R17" i="41"/>
  <c r="P14" i="41"/>
  <c r="R17" i="38"/>
  <c r="P14" i="38"/>
  <c r="V24" i="42"/>
  <c r="R59" i="31"/>
  <c r="O60" i="31" s="1"/>
  <c r="P60" i="31"/>
  <c r="P61" i="31" s="1"/>
  <c r="P62" i="31" s="1"/>
  <c r="P63" i="31" s="1"/>
  <c r="P64" i="31" s="1"/>
  <c r="P65" i="31" s="1"/>
  <c r="P66" i="31" s="1"/>
  <c r="P67" i="31" s="1"/>
  <c r="P68" i="31" s="1"/>
  <c r="P69" i="31" s="1"/>
  <c r="P70" i="31" s="1"/>
  <c r="P71" i="31" s="1"/>
  <c r="P72" i="31" s="1"/>
  <c r="P73" i="31" s="1"/>
  <c r="P74" i="31" s="1"/>
  <c r="P75" i="31" s="1"/>
  <c r="P76" i="31" s="1"/>
  <c r="P77" i="31" s="1"/>
  <c r="P78" i="31" s="1"/>
  <c r="P79" i="31" s="1"/>
  <c r="P80" i="31" s="1"/>
  <c r="P81" i="31" s="1"/>
  <c r="P82" i="31" s="1"/>
  <c r="P83" i="31" s="1"/>
  <c r="P84" i="31" s="1"/>
  <c r="P85" i="31" s="1"/>
  <c r="P86" i="31" s="1"/>
  <c r="P87" i="31" s="1"/>
  <c r="S33" i="12"/>
  <c r="N34" i="12"/>
  <c r="T23" i="45"/>
  <c r="T23" i="53"/>
  <c r="T26" i="51"/>
  <c r="R18" i="51"/>
  <c r="P17" i="51"/>
  <c r="T23" i="19"/>
  <c r="S35" i="29"/>
  <c r="N36" i="29"/>
  <c r="T23" i="25"/>
  <c r="R63" i="41"/>
  <c r="O64" i="41" s="1"/>
  <c r="P64" i="41"/>
  <c r="P65" i="41" s="1"/>
  <c r="P66" i="41" s="1"/>
  <c r="P67" i="41" s="1"/>
  <c r="P68" i="41" s="1"/>
  <c r="P69" i="41" s="1"/>
  <c r="P70" i="41" s="1"/>
  <c r="P71" i="41" s="1"/>
  <c r="P72" i="41" s="1"/>
  <c r="P73" i="41" s="1"/>
  <c r="P74" i="41" s="1"/>
  <c r="P75" i="41" s="1"/>
  <c r="P76" i="41" s="1"/>
  <c r="P77" i="41" s="1"/>
  <c r="P78" i="41" s="1"/>
  <c r="P79" i="41" s="1"/>
  <c r="P80" i="41" s="1"/>
  <c r="P81" i="41" s="1"/>
  <c r="P82" i="41" s="1"/>
  <c r="P83" i="41" s="1"/>
  <c r="P84" i="41" s="1"/>
  <c r="P85" i="41" s="1"/>
  <c r="P86" i="41" s="1"/>
  <c r="P87" i="41" s="1"/>
  <c r="P88" i="41" s="1"/>
  <c r="P89" i="41" s="1"/>
  <c r="P90" i="41" s="1"/>
  <c r="P91" i="41" s="1"/>
  <c r="P92" i="41" s="1"/>
  <c r="P93" i="41" s="1"/>
  <c r="P94" i="41" s="1"/>
  <c r="P95" i="41" s="1"/>
  <c r="P96" i="41" s="1"/>
  <c r="P97" i="41" s="1"/>
  <c r="P98" i="41" s="1"/>
  <c r="P99" i="41" s="1"/>
  <c r="P100" i="41" s="1"/>
  <c r="P101" i="41" s="1"/>
  <c r="P102" i="41" s="1"/>
  <c r="P103" i="41" s="1"/>
  <c r="P104" i="41" s="1"/>
  <c r="P105" i="41" s="1"/>
  <c r="P106" i="41" s="1"/>
  <c r="P107" i="41" s="1"/>
  <c r="P108" i="41" s="1"/>
  <c r="P109" i="41" s="1"/>
  <c r="P110" i="41" s="1"/>
  <c r="P111" i="41" s="1"/>
  <c r="P112" i="41" s="1"/>
  <c r="P113" i="41" s="1"/>
  <c r="P114" i="41" s="1"/>
  <c r="P115" i="41" s="1"/>
  <c r="P116" i="41" s="1"/>
  <c r="P117" i="41" s="1"/>
  <c r="P118" i="41" s="1"/>
  <c r="P119" i="41" s="1"/>
  <c r="P120" i="41" s="1"/>
  <c r="P121" i="41" s="1"/>
  <c r="P122" i="41" s="1"/>
  <c r="P123" i="41" s="1"/>
  <c r="P124" i="41" s="1"/>
  <c r="P125" i="41" s="1"/>
  <c r="P126" i="41" s="1"/>
  <c r="P127" i="41" s="1"/>
  <c r="P128" i="41" s="1"/>
  <c r="P129" i="41" s="1"/>
  <c r="P130" i="41" s="1"/>
  <c r="P131" i="41" s="1"/>
  <c r="P132" i="41" s="1"/>
  <c r="P133" i="41" s="1"/>
  <c r="P134" i="41" s="1"/>
  <c r="P135" i="41" s="1"/>
  <c r="P136" i="41" s="1"/>
  <c r="P137" i="41" s="1"/>
  <c r="P138" i="41" s="1"/>
  <c r="P139" i="41" s="1"/>
  <c r="P140" i="41" s="1"/>
  <c r="P141" i="41" s="1"/>
  <c r="P142" i="41" s="1"/>
  <c r="P143" i="41" s="1"/>
  <c r="P144" i="41" s="1"/>
  <c r="P145" i="41" s="1"/>
  <c r="P146" i="41" s="1"/>
  <c r="P147" i="41" s="1"/>
  <c r="P148" i="41" s="1"/>
  <c r="P149" i="41" s="1"/>
  <c r="P150" i="41" s="1"/>
  <c r="P151" i="41" s="1"/>
  <c r="P152" i="41" s="1"/>
  <c r="P153" i="41" s="1"/>
  <c r="P154" i="41" s="1"/>
  <c r="P155" i="41" s="1"/>
  <c r="P156" i="41" s="1"/>
  <c r="P157" i="41" s="1"/>
  <c r="P158" i="41" s="1"/>
  <c r="P159" i="41" s="1"/>
  <c r="P160" i="41" s="1"/>
  <c r="P161" i="41" s="1"/>
  <c r="P162" i="41" s="1"/>
  <c r="P163" i="41" s="1"/>
  <c r="P164" i="41" s="1"/>
  <c r="P165" i="41" s="1"/>
  <c r="P166" i="41" s="1"/>
  <c r="P167" i="41" s="1"/>
  <c r="P168" i="41" s="1"/>
  <c r="P169" i="41" s="1"/>
  <c r="P170" i="41" s="1"/>
  <c r="P171" i="41" s="1"/>
  <c r="P172" i="41" s="1"/>
  <c r="P173" i="41" s="1"/>
  <c r="P174" i="41" s="1"/>
  <c r="P175" i="41" s="1"/>
  <c r="P176" i="41" s="1"/>
  <c r="P177" i="41" s="1"/>
  <c r="P178" i="41" s="1"/>
  <c r="P179" i="41" s="1"/>
  <c r="P180" i="41" s="1"/>
  <c r="P181" i="41" s="1"/>
  <c r="P182" i="41" s="1"/>
  <c r="P183" i="41" s="1"/>
  <c r="P184" i="41" s="1"/>
  <c r="P185" i="41" s="1"/>
  <c r="P186" i="41" s="1"/>
  <c r="P187" i="41" s="1"/>
  <c r="P188" i="41" s="1"/>
  <c r="P189" i="41" s="1"/>
  <c r="P190" i="41" s="1"/>
  <c r="P191" i="41" s="1"/>
  <c r="P192" i="41" s="1"/>
  <c r="P193" i="41" s="1"/>
  <c r="P194" i="41" s="1"/>
  <c r="P195" i="41" s="1"/>
  <c r="P196" i="41" s="1"/>
  <c r="P197" i="41" s="1"/>
  <c r="P198" i="41" s="1"/>
  <c r="P199" i="41" s="1"/>
  <c r="P200" i="41" s="1"/>
  <c r="P201" i="41" s="1"/>
  <c r="P202" i="41" s="1"/>
  <c r="P203" i="41" s="1"/>
  <c r="P204" i="41" s="1"/>
  <c r="P205" i="41" s="1"/>
  <c r="P206" i="41" s="1"/>
  <c r="P207" i="41" s="1"/>
  <c r="P208" i="41" s="1"/>
  <c r="P209" i="41" s="1"/>
  <c r="P210" i="41" s="1"/>
  <c r="P211" i="41" s="1"/>
  <c r="P212" i="41" s="1"/>
  <c r="P213" i="41" s="1"/>
  <c r="P214" i="41" s="1"/>
  <c r="P215" i="41" s="1"/>
  <c r="P216" i="41" s="1"/>
  <c r="P217" i="41" s="1"/>
  <c r="P218" i="41" s="1"/>
  <c r="P219" i="41" s="1"/>
  <c r="P220" i="41" s="1"/>
  <c r="P221" i="41" s="1"/>
  <c r="P222" i="41" s="1"/>
  <c r="P223" i="41" s="1"/>
  <c r="P224" i="41" s="1"/>
  <c r="P225" i="41" s="1"/>
  <c r="P226" i="41" s="1"/>
  <c r="P227" i="41" s="1"/>
  <c r="P228" i="41" s="1"/>
  <c r="P229" i="41" s="1"/>
  <c r="P230" i="41" s="1"/>
  <c r="P231" i="41" s="1"/>
  <c r="P232" i="41" s="1"/>
  <c r="P233" i="41" s="1"/>
  <c r="P234" i="41" s="1"/>
  <c r="P235" i="41" s="1"/>
  <c r="P236" i="41" s="1"/>
  <c r="P237" i="41" s="1"/>
  <c r="P238" i="41" s="1"/>
  <c r="P239" i="41" s="1"/>
  <c r="P240" i="41" s="1"/>
  <c r="P241" i="41" s="1"/>
  <c r="P242" i="41" s="1"/>
  <c r="P243" i="41" s="1"/>
  <c r="P244" i="41" s="1"/>
  <c r="P245" i="41" s="1"/>
  <c r="P246" i="41" s="1"/>
  <c r="P247" i="41" s="1"/>
  <c r="P248" i="41" s="1"/>
  <c r="P249" i="41" s="1"/>
  <c r="P250" i="41" s="1"/>
  <c r="P251" i="41" s="1"/>
  <c r="P252" i="41" s="1"/>
  <c r="P253" i="41" s="1"/>
  <c r="P254" i="41" s="1"/>
  <c r="P255" i="41" s="1"/>
  <c r="P256" i="41" s="1"/>
  <c r="P257" i="41" s="1"/>
  <c r="P258" i="41" s="1"/>
  <c r="P259" i="41" s="1"/>
  <c r="P260" i="41" s="1"/>
  <c r="P261" i="41" s="1"/>
  <c r="P262" i="41" s="1"/>
  <c r="P263" i="41" s="1"/>
  <c r="P264" i="41" s="1"/>
  <c r="P265" i="41" s="1"/>
  <c r="P266" i="41" s="1"/>
  <c r="P267" i="41" s="1"/>
  <c r="P268" i="41" s="1"/>
  <c r="P269" i="41" s="1"/>
  <c r="P270" i="41" s="1"/>
  <c r="P271" i="41" s="1"/>
  <c r="P272" i="41" s="1"/>
  <c r="P273" i="41" s="1"/>
  <c r="P274" i="41" s="1"/>
  <c r="P275" i="41" s="1"/>
  <c r="P276" i="41" s="1"/>
  <c r="P277" i="41" s="1"/>
  <c r="P278" i="41" s="1"/>
  <c r="P279" i="41" s="1"/>
  <c r="P280" i="41" s="1"/>
  <c r="P281" i="41" s="1"/>
  <c r="P282" i="41" s="1"/>
  <c r="P283" i="41" s="1"/>
  <c r="P284" i="41" s="1"/>
  <c r="P285" i="41" s="1"/>
  <c r="P286" i="41" s="1"/>
  <c r="P287" i="41" s="1"/>
  <c r="P288" i="41" s="1"/>
  <c r="P289" i="41" s="1"/>
  <c r="P290" i="41" s="1"/>
  <c r="P291" i="41" s="1"/>
  <c r="P292" i="41" s="1"/>
  <c r="P293" i="41" s="1"/>
  <c r="P294" i="41" s="1"/>
  <c r="P295" i="41" s="1"/>
  <c r="P296" i="41" s="1"/>
  <c r="P297" i="41" s="1"/>
  <c r="P298" i="41" s="1"/>
  <c r="P299" i="41" s="1"/>
  <c r="P300" i="41" s="1"/>
  <c r="P301" i="41" s="1"/>
  <c r="P302" i="41" s="1"/>
  <c r="P303" i="41" s="1"/>
  <c r="P304" i="41" s="1"/>
  <c r="P305" i="41" s="1"/>
  <c r="P306" i="41" s="1"/>
  <c r="P307" i="41" s="1"/>
  <c r="P308" i="41" s="1"/>
  <c r="P309" i="41" s="1"/>
  <c r="P310" i="41" s="1"/>
  <c r="P311" i="41" s="1"/>
  <c r="P312" i="41" s="1"/>
  <c r="P313" i="41" s="1"/>
  <c r="P314" i="41" s="1"/>
  <c r="P315" i="41" s="1"/>
  <c r="P316" i="41" s="1"/>
  <c r="P317" i="41" s="1"/>
  <c r="P318" i="41" s="1"/>
  <c r="P319" i="41" s="1"/>
  <c r="P320" i="41" s="1"/>
  <c r="P321" i="41" s="1"/>
  <c r="P322" i="41" s="1"/>
  <c r="P323" i="41" s="1"/>
  <c r="P324" i="41" s="1"/>
  <c r="P325" i="41" s="1"/>
  <c r="P326" i="41" s="1"/>
  <c r="P327" i="41" s="1"/>
  <c r="P328" i="41" s="1"/>
  <c r="P329" i="41" s="1"/>
  <c r="P330" i="41" s="1"/>
  <c r="P331" i="41" s="1"/>
  <c r="P332" i="41" s="1"/>
  <c r="P333" i="41" s="1"/>
  <c r="P334" i="41" s="1"/>
  <c r="P335" i="41" s="1"/>
  <c r="P336" i="41" s="1"/>
  <c r="P337" i="41" s="1"/>
  <c r="P338" i="41" s="1"/>
  <c r="P339" i="41" s="1"/>
  <c r="P340" i="41" s="1"/>
  <c r="P341" i="41" s="1"/>
  <c r="P342" i="41" s="1"/>
  <c r="P343" i="41" s="1"/>
  <c r="P344" i="41" s="1"/>
  <c r="P345" i="41" s="1"/>
  <c r="P346" i="41" s="1"/>
  <c r="P347" i="41" s="1"/>
  <c r="P348" i="41" s="1"/>
  <c r="P349" i="41" s="1"/>
  <c r="P350" i="41" s="1"/>
  <c r="P351" i="41" s="1"/>
  <c r="P352" i="41" s="1"/>
  <c r="P353" i="41" s="1"/>
  <c r="P354" i="41" s="1"/>
  <c r="P355" i="41" s="1"/>
  <c r="P356" i="41" s="1"/>
  <c r="P357" i="41" s="1"/>
  <c r="P358" i="41" s="1"/>
  <c r="P359" i="41" s="1"/>
  <c r="P360" i="41" s="1"/>
  <c r="P361" i="41" s="1"/>
  <c r="P362" i="41" s="1"/>
  <c r="P363" i="41" s="1"/>
  <c r="P364" i="41" s="1"/>
  <c r="P365" i="41" s="1"/>
  <c r="P366" i="41" s="1"/>
  <c r="P367" i="41" s="1"/>
  <c r="P368" i="41" s="1"/>
  <c r="P369" i="41" s="1"/>
  <c r="P370" i="41" s="1"/>
  <c r="P371" i="41" s="1"/>
  <c r="P372" i="41" s="1"/>
  <c r="P373" i="41" s="1"/>
  <c r="P374" i="41" s="1"/>
  <c r="P375" i="41" s="1"/>
  <c r="P376" i="41" s="1"/>
  <c r="P377" i="41" s="1"/>
  <c r="P378" i="41" s="1"/>
  <c r="P379" i="41" s="1"/>
  <c r="P380" i="41" s="1"/>
  <c r="P381" i="41" s="1"/>
  <c r="P382" i="41" s="1"/>
  <c r="P383" i="41" s="1"/>
  <c r="P384" i="41" s="1"/>
  <c r="P385" i="41" s="1"/>
  <c r="P386" i="41" s="1"/>
  <c r="P387" i="41" s="1"/>
  <c r="P388" i="41" s="1"/>
  <c r="P389" i="41" s="1"/>
  <c r="P390" i="41" s="1"/>
  <c r="P391" i="41" s="1"/>
  <c r="P392" i="41" s="1"/>
  <c r="P393" i="41" s="1"/>
  <c r="P394" i="41" s="1"/>
  <c r="P395" i="41" s="1"/>
  <c r="P396" i="41" s="1"/>
  <c r="P397" i="41" s="1"/>
  <c r="P398" i="41" s="1"/>
  <c r="P399" i="41" s="1"/>
  <c r="P400" i="41" s="1"/>
  <c r="P401" i="41" s="1"/>
  <c r="P402" i="41" s="1"/>
  <c r="P403" i="41" s="1"/>
  <c r="P404" i="41" s="1"/>
  <c r="P405" i="41" s="1"/>
  <c r="P406" i="41" s="1"/>
  <c r="P407" i="41" s="1"/>
  <c r="P408" i="41" s="1"/>
  <c r="P409" i="41" s="1"/>
  <c r="P410" i="41" s="1"/>
  <c r="P411" i="41" s="1"/>
  <c r="P412" i="41" s="1"/>
  <c r="P413" i="41" s="1"/>
  <c r="P414" i="41" s="1"/>
  <c r="P415" i="41" s="1"/>
  <c r="P416" i="41" s="1"/>
  <c r="P417" i="41" s="1"/>
  <c r="P418" i="41" s="1"/>
  <c r="P419" i="41" s="1"/>
  <c r="P420" i="41" s="1"/>
  <c r="P421" i="41" s="1"/>
  <c r="P422" i="41" s="1"/>
  <c r="P423" i="41" s="1"/>
  <c r="P424" i="41" s="1"/>
  <c r="P425" i="41" s="1"/>
  <c r="P426" i="41" s="1"/>
  <c r="P427" i="41" s="1"/>
  <c r="P428" i="41" s="1"/>
  <c r="P429" i="41" s="1"/>
  <c r="P430" i="41" s="1"/>
  <c r="P431" i="41" s="1"/>
  <c r="P432" i="41" s="1"/>
  <c r="P433" i="41" s="1"/>
  <c r="P434" i="41" s="1"/>
  <c r="P435" i="41" s="1"/>
  <c r="P436" i="41" s="1"/>
  <c r="P437" i="41" s="1"/>
  <c r="P438" i="41" s="1"/>
  <c r="P439" i="41" s="1"/>
  <c r="P440" i="41" s="1"/>
  <c r="P441" i="41" s="1"/>
  <c r="P442" i="41" s="1"/>
  <c r="P443" i="41" s="1"/>
  <c r="P444" i="41" s="1"/>
  <c r="P445" i="41" s="1"/>
  <c r="P446" i="41" s="1"/>
  <c r="P447" i="41" s="1"/>
  <c r="P448" i="41" s="1"/>
  <c r="P449" i="41" s="1"/>
  <c r="P450" i="41" s="1"/>
  <c r="P451" i="41" s="1"/>
  <c r="P452" i="41" s="1"/>
  <c r="P453" i="41" s="1"/>
  <c r="P454" i="41" s="1"/>
  <c r="P455" i="41" s="1"/>
  <c r="P456" i="41" s="1"/>
  <c r="P457" i="41" s="1"/>
  <c r="P458" i="41" s="1"/>
  <c r="P459" i="41" s="1"/>
  <c r="P460" i="41" s="1"/>
  <c r="P461" i="41" s="1"/>
  <c r="P462" i="41" s="1"/>
  <c r="P463" i="41" s="1"/>
  <c r="P464" i="41" s="1"/>
  <c r="P465" i="41" s="1"/>
  <c r="P466" i="41" s="1"/>
  <c r="P467" i="41" s="1"/>
  <c r="P468" i="41" s="1"/>
  <c r="P469" i="41" s="1"/>
  <c r="P470" i="41" s="1"/>
  <c r="R17" i="44"/>
  <c r="P14" i="44"/>
  <c r="R67" i="23"/>
  <c r="O68" i="23" s="1"/>
  <c r="P68" i="23"/>
  <c r="P69" i="23" s="1"/>
  <c r="P70" i="23" s="1"/>
  <c r="P71" i="23" s="1"/>
  <c r="P72" i="23" s="1"/>
  <c r="P73" i="23" s="1"/>
  <c r="P74" i="23" s="1"/>
  <c r="P75" i="23" s="1"/>
  <c r="P76" i="23" s="1"/>
  <c r="P77" i="23" s="1"/>
  <c r="P78" i="23" s="1"/>
  <c r="P79" i="23" s="1"/>
  <c r="P80" i="23" s="1"/>
  <c r="P81" i="23" s="1"/>
  <c r="P82" i="23" s="1"/>
  <c r="P83" i="23" s="1"/>
  <c r="P84" i="23" s="1"/>
  <c r="P85" i="23" s="1"/>
  <c r="P86" i="23" s="1"/>
  <c r="P87" i="23" s="1"/>
  <c r="P88" i="23" s="1"/>
  <c r="P89" i="23" s="1"/>
  <c r="P90" i="23" s="1"/>
  <c r="P91" i="23" s="1"/>
  <c r="P92" i="23" s="1"/>
  <c r="P93" i="23" s="1"/>
  <c r="P94" i="23" s="1"/>
  <c r="P95" i="23" s="1"/>
  <c r="P96" i="23" s="1"/>
  <c r="P97" i="23" s="1"/>
  <c r="P98" i="23" s="1"/>
  <c r="P99" i="23" s="1"/>
  <c r="P100" i="23" s="1"/>
  <c r="P101" i="23" s="1"/>
  <c r="P102" i="23" s="1"/>
  <c r="P103" i="23" s="1"/>
  <c r="P104" i="23" s="1"/>
  <c r="P105" i="23" s="1"/>
  <c r="P106" i="23" s="1"/>
  <c r="P107" i="23" s="1"/>
  <c r="P108" i="23" s="1"/>
  <c r="P109" i="23" s="1"/>
  <c r="P110" i="23" s="1"/>
  <c r="P111" i="23" s="1"/>
  <c r="P112" i="23" s="1"/>
  <c r="P113" i="23" s="1"/>
  <c r="P114" i="23" s="1"/>
  <c r="P115" i="23" s="1"/>
  <c r="P116" i="23" s="1"/>
  <c r="P117" i="23" s="1"/>
  <c r="P118" i="23" s="1"/>
  <c r="P119" i="23" s="1"/>
  <c r="P120" i="23" s="1"/>
  <c r="P121" i="23" s="1"/>
  <c r="P122" i="23" s="1"/>
  <c r="P123" i="23" s="1"/>
  <c r="P124" i="23" s="1"/>
  <c r="P125" i="23" s="1"/>
  <c r="P126" i="23" s="1"/>
  <c r="P127" i="23" s="1"/>
  <c r="P128" i="23" s="1"/>
  <c r="P129" i="23" s="1"/>
  <c r="P130" i="23" s="1"/>
  <c r="P131" i="23" s="1"/>
  <c r="P132" i="23" s="1"/>
  <c r="P133" i="23" s="1"/>
  <c r="P134" i="23" s="1"/>
  <c r="P135" i="23" s="1"/>
  <c r="P136" i="23" s="1"/>
  <c r="P137" i="23" s="1"/>
  <c r="P138" i="23" s="1"/>
  <c r="P139" i="23" s="1"/>
  <c r="P140" i="23" s="1"/>
  <c r="P141" i="23" s="1"/>
  <c r="P142" i="23" s="1"/>
  <c r="P143" i="23" s="1"/>
  <c r="P144" i="23" s="1"/>
  <c r="P145" i="23" s="1"/>
  <c r="P146" i="23" s="1"/>
  <c r="P147" i="23" s="1"/>
  <c r="P148" i="23" s="1"/>
  <c r="P149" i="23" s="1"/>
  <c r="P150" i="23" s="1"/>
  <c r="P151" i="23" s="1"/>
  <c r="P152" i="23" s="1"/>
  <c r="P153" i="23" s="1"/>
  <c r="P154" i="23" s="1"/>
  <c r="P155" i="23" s="1"/>
  <c r="P156" i="23" s="1"/>
  <c r="P157" i="23" s="1"/>
  <c r="P158" i="23" s="1"/>
  <c r="P159" i="23" s="1"/>
  <c r="P160" i="23" s="1"/>
  <c r="P161" i="23" s="1"/>
  <c r="P162" i="23" s="1"/>
  <c r="P163" i="23" s="1"/>
  <c r="P164" i="23" s="1"/>
  <c r="P165" i="23" s="1"/>
  <c r="P166" i="23" s="1"/>
  <c r="P167" i="23" s="1"/>
  <c r="P168" i="23" s="1"/>
  <c r="P169" i="23" s="1"/>
  <c r="P170" i="23" s="1"/>
  <c r="P171" i="23" s="1"/>
  <c r="P172" i="23" s="1"/>
  <c r="P173" i="23" s="1"/>
  <c r="P174" i="23" s="1"/>
  <c r="P175" i="23" s="1"/>
  <c r="P176" i="23" s="1"/>
  <c r="P177" i="23" s="1"/>
  <c r="P178" i="23" s="1"/>
  <c r="P179" i="23" s="1"/>
  <c r="P180" i="23" s="1"/>
  <c r="P181" i="23" s="1"/>
  <c r="P182" i="23" s="1"/>
  <c r="P183" i="23" s="1"/>
  <c r="P184" i="23" s="1"/>
  <c r="P185" i="23" s="1"/>
  <c r="P186" i="23" s="1"/>
  <c r="P187" i="23" s="1"/>
  <c r="P188" i="23" s="1"/>
  <c r="P189" i="23" s="1"/>
  <c r="P190" i="23" s="1"/>
  <c r="P191" i="23" s="1"/>
  <c r="P192" i="23" s="1"/>
  <c r="P193" i="23" s="1"/>
  <c r="P194" i="23" s="1"/>
  <c r="P195" i="23" s="1"/>
  <c r="P196" i="23" s="1"/>
  <c r="P197" i="23" s="1"/>
  <c r="P198" i="23" s="1"/>
  <c r="P199" i="23" s="1"/>
  <c r="P200" i="23" s="1"/>
  <c r="P201" i="23" s="1"/>
  <c r="P202" i="23" s="1"/>
  <c r="P203" i="23" s="1"/>
  <c r="P204" i="23" s="1"/>
  <c r="P205" i="23" s="1"/>
  <c r="P206" i="23" s="1"/>
  <c r="P207" i="23" s="1"/>
  <c r="P208" i="23" s="1"/>
  <c r="P209" i="23" s="1"/>
  <c r="P210" i="23" s="1"/>
  <c r="P211" i="23" s="1"/>
  <c r="P212" i="23" s="1"/>
  <c r="P213" i="23" s="1"/>
  <c r="P214" i="23" s="1"/>
  <c r="P215" i="23" s="1"/>
  <c r="P216" i="23" s="1"/>
  <c r="P217" i="23" s="1"/>
  <c r="P218" i="23" s="1"/>
  <c r="P219" i="23" s="1"/>
  <c r="P220" i="23" s="1"/>
  <c r="P221" i="23" s="1"/>
  <c r="P222" i="23" s="1"/>
  <c r="P223" i="23" s="1"/>
  <c r="P224" i="23" s="1"/>
  <c r="P225" i="23" s="1"/>
  <c r="P226" i="23" s="1"/>
  <c r="P227" i="23" s="1"/>
  <c r="P228" i="23" s="1"/>
  <c r="P229" i="23" s="1"/>
  <c r="P230" i="23" s="1"/>
  <c r="P231" i="23" s="1"/>
  <c r="P232" i="23" s="1"/>
  <c r="P233" i="23" s="1"/>
  <c r="P234" i="23" s="1"/>
  <c r="P235" i="23" s="1"/>
  <c r="P236" i="23" s="1"/>
  <c r="P237" i="23" s="1"/>
  <c r="P238" i="23" s="1"/>
  <c r="P239" i="23" s="1"/>
  <c r="P240" i="23" s="1"/>
  <c r="P241" i="23" s="1"/>
  <c r="P242" i="23" s="1"/>
  <c r="P243" i="23" s="1"/>
  <c r="P244" i="23" s="1"/>
  <c r="P245" i="23" s="1"/>
  <c r="P246" i="23" s="1"/>
  <c r="P247" i="23" s="1"/>
  <c r="P248" i="23" s="1"/>
  <c r="P249" i="23" s="1"/>
  <c r="P250" i="23" s="1"/>
  <c r="P251" i="23" s="1"/>
  <c r="P252" i="23" s="1"/>
  <c r="P253" i="23" s="1"/>
  <c r="P254" i="23" s="1"/>
  <c r="P255" i="23" s="1"/>
  <c r="P256" i="23" s="1"/>
  <c r="P257" i="23" s="1"/>
  <c r="P258" i="23" s="1"/>
  <c r="P259" i="23" s="1"/>
  <c r="P260" i="23" s="1"/>
  <c r="P261" i="23" s="1"/>
  <c r="P262" i="23" s="1"/>
  <c r="P263" i="23" s="1"/>
  <c r="P264" i="23" s="1"/>
  <c r="P265" i="23" s="1"/>
  <c r="P266" i="23" s="1"/>
  <c r="P267" i="23" s="1"/>
  <c r="P268" i="23" s="1"/>
  <c r="P269" i="23" s="1"/>
  <c r="P270" i="23" s="1"/>
  <c r="P271" i="23" s="1"/>
  <c r="P272" i="23" s="1"/>
  <c r="P273" i="23" s="1"/>
  <c r="P274" i="23" s="1"/>
  <c r="P275" i="23" s="1"/>
  <c r="P276" i="23" s="1"/>
  <c r="P277" i="23" s="1"/>
  <c r="P278" i="23" s="1"/>
  <c r="P279" i="23" s="1"/>
  <c r="P280" i="23" s="1"/>
  <c r="P281" i="23" s="1"/>
  <c r="P282" i="23" s="1"/>
  <c r="P283" i="23" s="1"/>
  <c r="P284" i="23" s="1"/>
  <c r="P285" i="23" s="1"/>
  <c r="P286" i="23" s="1"/>
  <c r="P287" i="23" s="1"/>
  <c r="P288" i="23" s="1"/>
  <c r="P289" i="23" s="1"/>
  <c r="P290" i="23" s="1"/>
  <c r="P291" i="23" s="1"/>
  <c r="P292" i="23" s="1"/>
  <c r="P293" i="23" s="1"/>
  <c r="P294" i="23" s="1"/>
  <c r="P295" i="23" s="1"/>
  <c r="P296" i="23" s="1"/>
  <c r="P297" i="23" s="1"/>
  <c r="P298" i="23" s="1"/>
  <c r="P299" i="23" s="1"/>
  <c r="P300" i="23" s="1"/>
  <c r="P301" i="23" s="1"/>
  <c r="P302" i="23" s="1"/>
  <c r="P303" i="23" s="1"/>
  <c r="P304" i="23" s="1"/>
  <c r="P305" i="23" s="1"/>
  <c r="P306" i="23" s="1"/>
  <c r="P307" i="23" s="1"/>
  <c r="P308" i="23" s="1"/>
  <c r="P309" i="23" s="1"/>
  <c r="P310" i="23" s="1"/>
  <c r="P311" i="23" s="1"/>
  <c r="P312" i="23" s="1"/>
  <c r="P313" i="23" s="1"/>
  <c r="P314" i="23" s="1"/>
  <c r="P315" i="23" s="1"/>
  <c r="P316" i="23" s="1"/>
  <c r="P317" i="23" s="1"/>
  <c r="P318" i="23" s="1"/>
  <c r="P319" i="23" s="1"/>
  <c r="P320" i="23" s="1"/>
  <c r="P321" i="23" s="1"/>
  <c r="P322" i="23" s="1"/>
  <c r="P323" i="23" s="1"/>
  <c r="P324" i="23" s="1"/>
  <c r="P325" i="23" s="1"/>
  <c r="P326" i="23" s="1"/>
  <c r="P327" i="23" s="1"/>
  <c r="P328" i="23" s="1"/>
  <c r="P329" i="23" s="1"/>
  <c r="P330" i="23" s="1"/>
  <c r="P331" i="23" s="1"/>
  <c r="P332" i="23" s="1"/>
  <c r="P333" i="23" s="1"/>
  <c r="P334" i="23" s="1"/>
  <c r="P335" i="23" s="1"/>
  <c r="P336" i="23" s="1"/>
  <c r="P337" i="23" s="1"/>
  <c r="P338" i="23" s="1"/>
  <c r="P339" i="23" s="1"/>
  <c r="P340" i="23" s="1"/>
  <c r="P341" i="23" s="1"/>
  <c r="P342" i="23" s="1"/>
  <c r="P343" i="23" s="1"/>
  <c r="P344" i="23" s="1"/>
  <c r="P345" i="23" s="1"/>
  <c r="P346" i="23" s="1"/>
  <c r="P347" i="23" s="1"/>
  <c r="P348" i="23" s="1"/>
  <c r="P349" i="23" s="1"/>
  <c r="P350" i="23" s="1"/>
  <c r="P351" i="23" s="1"/>
  <c r="P352" i="23" s="1"/>
  <c r="P353" i="23" s="1"/>
  <c r="P354" i="23" s="1"/>
  <c r="P355" i="23" s="1"/>
  <c r="P356" i="23" s="1"/>
  <c r="P357" i="23" s="1"/>
  <c r="P358" i="23" s="1"/>
  <c r="P359" i="23" s="1"/>
  <c r="P360" i="23" s="1"/>
  <c r="P361" i="23" s="1"/>
  <c r="P362" i="23" s="1"/>
  <c r="P363" i="23" s="1"/>
  <c r="P364" i="23" s="1"/>
  <c r="P365" i="23" s="1"/>
  <c r="P366" i="23" s="1"/>
  <c r="P367" i="23" s="1"/>
  <c r="P368" i="23" s="1"/>
  <c r="P369" i="23" s="1"/>
  <c r="P370" i="23" s="1"/>
  <c r="P371" i="23" s="1"/>
  <c r="P372" i="23" s="1"/>
  <c r="P373" i="23" s="1"/>
  <c r="P374" i="23" s="1"/>
  <c r="P375" i="23" s="1"/>
  <c r="P376" i="23" s="1"/>
  <c r="P377" i="23" s="1"/>
  <c r="P378" i="23" s="1"/>
  <c r="P379" i="23" s="1"/>
  <c r="P380" i="23" s="1"/>
  <c r="P381" i="23" s="1"/>
  <c r="P382" i="23" s="1"/>
  <c r="P383" i="23" s="1"/>
  <c r="P384" i="23" s="1"/>
  <c r="P385" i="23" s="1"/>
  <c r="P386" i="23" s="1"/>
  <c r="P387" i="23" s="1"/>
  <c r="P388" i="23" s="1"/>
  <c r="P389" i="23" s="1"/>
  <c r="P390" i="23" s="1"/>
  <c r="P391" i="23" s="1"/>
  <c r="P392" i="23" s="1"/>
  <c r="P393" i="23" s="1"/>
  <c r="P394" i="23" s="1"/>
  <c r="P395" i="23" s="1"/>
  <c r="P396" i="23" s="1"/>
  <c r="P397" i="23" s="1"/>
  <c r="P398" i="23" s="1"/>
  <c r="P399" i="23" s="1"/>
  <c r="P400" i="23" s="1"/>
  <c r="P401" i="23" s="1"/>
  <c r="P402" i="23" s="1"/>
  <c r="P403" i="23" s="1"/>
  <c r="P404" i="23" s="1"/>
  <c r="P405" i="23" s="1"/>
  <c r="P406" i="23" s="1"/>
  <c r="P407" i="23" s="1"/>
  <c r="P408" i="23" s="1"/>
  <c r="P409" i="23" s="1"/>
  <c r="P410" i="23" s="1"/>
  <c r="P411" i="23" s="1"/>
  <c r="P412" i="23" s="1"/>
  <c r="P413" i="23" s="1"/>
  <c r="P414" i="23" s="1"/>
  <c r="P415" i="23" s="1"/>
  <c r="P416" i="23" s="1"/>
  <c r="P417" i="23" s="1"/>
  <c r="P418" i="23" s="1"/>
  <c r="P419" i="23" s="1"/>
  <c r="P420" i="23" s="1"/>
  <c r="P421" i="23" s="1"/>
  <c r="P422" i="23" s="1"/>
  <c r="P423" i="23" s="1"/>
  <c r="P424" i="23" s="1"/>
  <c r="P425" i="23" s="1"/>
  <c r="P426" i="23" s="1"/>
  <c r="Q21" i="18"/>
  <c r="R18" i="10"/>
  <c r="R19" i="10" s="1"/>
  <c r="R20" i="10" s="1"/>
  <c r="R21" i="10" s="1"/>
  <c r="T23" i="22"/>
  <c r="R18" i="12"/>
  <c r="P17" i="12"/>
  <c r="S34" i="40"/>
  <c r="N35" i="40"/>
  <c r="P264" i="11"/>
  <c r="T23" i="16"/>
  <c r="T24" i="16" s="1"/>
  <c r="T25" i="16" s="1"/>
  <c r="R17" i="13"/>
  <c r="P14" i="13"/>
  <c r="Q25" i="54"/>
  <c r="V24" i="54"/>
  <c r="R18" i="16"/>
  <c r="P17" i="16"/>
  <c r="V24" i="21"/>
  <c r="Q25" i="53"/>
  <c r="T26" i="42"/>
  <c r="T23" i="49"/>
  <c r="T24" i="49" s="1"/>
  <c r="T25" i="49" s="1"/>
  <c r="N35" i="9"/>
  <c r="T23" i="39"/>
  <c r="T24" i="39" s="1"/>
  <c r="T25" i="39" s="1"/>
  <c r="T26" i="37"/>
  <c r="T27" i="37" s="1"/>
  <c r="T28" i="37" s="1"/>
  <c r="T29" i="37" s="1"/>
  <c r="T23" i="54"/>
  <c r="T24" i="54" s="1"/>
  <c r="T25" i="54" s="1"/>
  <c r="Q23" i="31"/>
  <c r="S33" i="37"/>
  <c r="N34" i="37"/>
  <c r="R17" i="31"/>
  <c r="P14" i="31"/>
  <c r="N33" i="41"/>
  <c r="S32" i="41"/>
  <c r="X32" i="41" s="1"/>
  <c r="R18" i="40"/>
  <c r="P17" i="40"/>
  <c r="S33" i="16"/>
  <c r="N34" i="16"/>
  <c r="S33" i="21"/>
  <c r="N34" i="21"/>
  <c r="R18" i="28"/>
  <c r="P17" i="28"/>
  <c r="T26" i="43"/>
  <c r="T27" i="43" s="1"/>
  <c r="T28" i="43" s="1"/>
  <c r="T29" i="43" s="1"/>
  <c r="T23" i="13"/>
  <c r="S33" i="19"/>
  <c r="N34" i="19"/>
  <c r="R59" i="34"/>
  <c r="O60" i="34" s="1"/>
  <c r="P60" i="34"/>
  <c r="P61" i="34" s="1"/>
  <c r="P62" i="34" s="1"/>
  <c r="P63" i="34" s="1"/>
  <c r="P64" i="34" s="1"/>
  <c r="P65" i="34" s="1"/>
  <c r="P66" i="34" s="1"/>
  <c r="P67" i="34" s="1"/>
  <c r="P68" i="34" s="1"/>
  <c r="P69" i="34" s="1"/>
  <c r="P70" i="34" s="1"/>
  <c r="P71" i="34" s="1"/>
  <c r="P72" i="34" s="1"/>
  <c r="P73" i="34" s="1"/>
  <c r="P74" i="34" s="1"/>
  <c r="P75" i="34" s="1"/>
  <c r="P76" i="34" s="1"/>
  <c r="P77" i="34" s="1"/>
  <c r="P78" i="34" s="1"/>
  <c r="P79" i="34" s="1"/>
  <c r="P80" i="34" s="1"/>
  <c r="P81" i="34" s="1"/>
  <c r="P82" i="34" s="1"/>
  <c r="P83" i="34" s="1"/>
  <c r="P84" i="34" s="1"/>
  <c r="P85" i="34" s="1"/>
  <c r="P86" i="34" s="1"/>
  <c r="P87" i="34" s="1"/>
  <c r="P88" i="34" s="1"/>
  <c r="P89" i="34" s="1"/>
  <c r="P90" i="34" s="1"/>
  <c r="P91" i="34" s="1"/>
  <c r="P92" i="34" s="1"/>
  <c r="P93" i="34" s="1"/>
  <c r="P94" i="34" s="1"/>
  <c r="S33" i="26"/>
  <c r="N34" i="26"/>
  <c r="T23" i="10"/>
  <c r="P32" i="18"/>
  <c r="Z32" i="18" s="1"/>
  <c r="V32" i="18"/>
  <c r="U32" i="18"/>
  <c r="R17" i="37"/>
  <c r="P14" i="37"/>
  <c r="S33" i="31"/>
  <c r="N34" i="31"/>
  <c r="R17" i="36"/>
  <c r="P14" i="36"/>
  <c r="P56" i="24"/>
  <c r="P57" i="24" s="1"/>
  <c r="P58" i="24" s="1"/>
  <c r="P59" i="24" s="1"/>
  <c r="P60" i="24" s="1"/>
  <c r="P61" i="24" s="1"/>
  <c r="P62" i="24" s="1"/>
  <c r="P63" i="24" s="1"/>
  <c r="P64" i="24" s="1"/>
  <c r="P65" i="24" s="1"/>
  <c r="P66" i="24" s="1"/>
  <c r="P67" i="24" s="1"/>
  <c r="P68" i="24" s="1"/>
  <c r="P69" i="24" s="1"/>
  <c r="P70" i="24" s="1"/>
  <c r="P71" i="24" s="1"/>
  <c r="P72" i="24" s="1"/>
  <c r="P73" i="24" s="1"/>
  <c r="P74" i="24" s="1"/>
  <c r="P75" i="24" s="1"/>
  <c r="P76" i="24" s="1"/>
  <c r="P77" i="24" s="1"/>
  <c r="P78" i="24" s="1"/>
  <c r="P79" i="24" s="1"/>
  <c r="P80" i="24" s="1"/>
  <c r="P81" i="24" s="1"/>
  <c r="P82" i="24" s="1"/>
  <c r="P83" i="24" s="1"/>
  <c r="P84" i="24" s="1"/>
  <c r="P85" i="24" s="1"/>
  <c r="P86" i="24" s="1"/>
  <c r="P87" i="24" s="1"/>
  <c r="P88" i="24" s="1"/>
  <c r="P89" i="24" s="1"/>
  <c r="P90" i="24" s="1"/>
  <c r="P91" i="24" s="1"/>
  <c r="P92" i="24" s="1"/>
  <c r="P93" i="24" s="1"/>
  <c r="P94" i="24" s="1"/>
  <c r="P95" i="24" s="1"/>
  <c r="P96" i="24" s="1"/>
  <c r="P97" i="24" s="1"/>
  <c r="P98" i="24" s="1"/>
  <c r="P99" i="24" s="1"/>
  <c r="R55" i="24"/>
  <c r="O56" i="24" s="1"/>
  <c r="S33" i="44"/>
  <c r="N34" i="44"/>
  <c r="V24" i="53"/>
  <c r="T26" i="44"/>
  <c r="T27" i="44" s="1"/>
  <c r="T28" i="44" s="1"/>
  <c r="T29" i="44" s="1"/>
  <c r="Q25" i="52"/>
  <c r="T26" i="36"/>
  <c r="T27" i="36" s="1"/>
  <c r="T28" i="36" s="1"/>
  <c r="T29" i="36" s="1"/>
  <c r="Q25" i="45"/>
  <c r="P60" i="27"/>
  <c r="P61" i="27" s="1"/>
  <c r="P62" i="27" s="1"/>
  <c r="P63" i="27" s="1"/>
  <c r="P64" i="27" s="1"/>
  <c r="P65" i="27" s="1"/>
  <c r="P66" i="27" s="1"/>
  <c r="P67" i="27" s="1"/>
  <c r="P68" i="27" s="1"/>
  <c r="P69" i="27" s="1"/>
  <c r="P70" i="27" s="1"/>
  <c r="P71" i="27" s="1"/>
  <c r="P72" i="27" s="1"/>
  <c r="P73" i="27" s="1"/>
  <c r="P74" i="27" s="1"/>
  <c r="P75" i="27" s="1"/>
  <c r="P76" i="27" s="1"/>
  <c r="P77" i="27" s="1"/>
  <c r="P78" i="27" s="1"/>
  <c r="P79" i="27" s="1"/>
  <c r="P80" i="27" s="1"/>
  <c r="P81" i="27" s="1"/>
  <c r="P82" i="27" s="1"/>
  <c r="P83" i="27" s="1"/>
  <c r="P84" i="27" s="1"/>
  <c r="P85" i="27" s="1"/>
  <c r="P86" i="27" s="1"/>
  <c r="P87" i="27" s="1"/>
  <c r="P88" i="27" s="1"/>
  <c r="P89" i="27" s="1"/>
  <c r="P90" i="27" s="1"/>
  <c r="R59" i="27"/>
  <c r="O60" i="27" s="1"/>
  <c r="Q24" i="22"/>
  <c r="V24" i="22" s="1"/>
  <c r="X28" i="9"/>
  <c r="T23" i="20"/>
  <c r="T26" i="41"/>
  <c r="T27" i="41" s="1"/>
  <c r="T28" i="41" s="1"/>
  <c r="T29" i="41" s="1"/>
  <c r="S34" i="23"/>
  <c r="N35" i="23"/>
  <c r="Q48" i="11"/>
  <c r="R48" i="11" s="1"/>
  <c r="O49" i="11" s="1"/>
  <c r="N33" i="43"/>
  <c r="S32" i="43"/>
  <c r="X32" i="43" s="1"/>
  <c r="R17" i="48"/>
  <c r="P14" i="48"/>
  <c r="P64" i="42"/>
  <c r="P65" i="42" s="1"/>
  <c r="P66" i="42" s="1"/>
  <c r="P67" i="42" s="1"/>
  <c r="P68" i="42" s="1"/>
  <c r="P69" i="42" s="1"/>
  <c r="P70" i="42" s="1"/>
  <c r="P71" i="42" s="1"/>
  <c r="P72" i="42" s="1"/>
  <c r="P73" i="42" s="1"/>
  <c r="P74" i="42" s="1"/>
  <c r="P75" i="42" s="1"/>
  <c r="P76" i="42" s="1"/>
  <c r="P77" i="42" s="1"/>
  <c r="P78" i="42" s="1"/>
  <c r="P79" i="42" s="1"/>
  <c r="P80" i="42" s="1"/>
  <c r="P81" i="42" s="1"/>
  <c r="P82" i="42" s="1"/>
  <c r="P83" i="42" s="1"/>
  <c r="P84" i="42" s="1"/>
  <c r="P85" i="42" s="1"/>
  <c r="P86" i="42" s="1"/>
  <c r="P87" i="42" s="1"/>
  <c r="P88" i="42" s="1"/>
  <c r="P89" i="42" s="1"/>
  <c r="P90" i="42" s="1"/>
  <c r="P91" i="42" s="1"/>
  <c r="P92" i="42" s="1"/>
  <c r="P93" i="42" s="1"/>
  <c r="P94" i="42" s="1"/>
  <c r="P95" i="42" s="1"/>
  <c r="P96" i="42" s="1"/>
  <c r="P97" i="42" s="1"/>
  <c r="P98" i="42" s="1"/>
  <c r="P99" i="42" s="1"/>
  <c r="P100" i="42" s="1"/>
  <c r="P101" i="42" s="1"/>
  <c r="P102" i="42" s="1"/>
  <c r="P103" i="42" s="1"/>
  <c r="P104" i="42" s="1"/>
  <c r="P105" i="42" s="1"/>
  <c r="P106" i="42" s="1"/>
  <c r="P107" i="42" s="1"/>
  <c r="P108" i="42" s="1"/>
  <c r="P109" i="42" s="1"/>
  <c r="P110" i="42" s="1"/>
  <c r="P111" i="42" s="1"/>
  <c r="P112" i="42" s="1"/>
  <c r="P113" i="42" s="1"/>
  <c r="P114" i="42" s="1"/>
  <c r="P115" i="42" s="1"/>
  <c r="P116" i="42" s="1"/>
  <c r="P117" i="42" s="1"/>
  <c r="P118" i="42" s="1"/>
  <c r="P119" i="42" s="1"/>
  <c r="P120" i="42" s="1"/>
  <c r="P121" i="42" s="1"/>
  <c r="P122" i="42" s="1"/>
  <c r="P123" i="42" s="1"/>
  <c r="P124" i="42" s="1"/>
  <c r="P125" i="42" s="1"/>
  <c r="P126" i="42" s="1"/>
  <c r="P127" i="42" s="1"/>
  <c r="P128" i="42" s="1"/>
  <c r="P129" i="42" s="1"/>
  <c r="P130" i="42" s="1"/>
  <c r="P131" i="42" s="1"/>
  <c r="P132" i="42" s="1"/>
  <c r="P133" i="42" s="1"/>
  <c r="P134" i="42" s="1"/>
  <c r="P135" i="42" s="1"/>
  <c r="P136" i="42" s="1"/>
  <c r="P137" i="42" s="1"/>
  <c r="P138" i="42" s="1"/>
  <c r="P139" i="42" s="1"/>
  <c r="P140" i="42" s="1"/>
  <c r="P141" i="42" s="1"/>
  <c r="P142" i="42" s="1"/>
  <c r="P143" i="42" s="1"/>
  <c r="P144" i="42" s="1"/>
  <c r="P145" i="42" s="1"/>
  <c r="P146" i="42" s="1"/>
  <c r="P147" i="42" s="1"/>
  <c r="P148" i="42" s="1"/>
  <c r="P149" i="42" s="1"/>
  <c r="P150" i="42" s="1"/>
  <c r="P151" i="42" s="1"/>
  <c r="P152" i="42" s="1"/>
  <c r="P153" i="42" s="1"/>
  <c r="P154" i="42" s="1"/>
  <c r="P155" i="42" s="1"/>
  <c r="P156" i="42" s="1"/>
  <c r="P157" i="42" s="1"/>
  <c r="P158" i="42" s="1"/>
  <c r="P159" i="42" s="1"/>
  <c r="P160" i="42" s="1"/>
  <c r="P161" i="42" s="1"/>
  <c r="P162" i="42" s="1"/>
  <c r="P163" i="42" s="1"/>
  <c r="P164" i="42" s="1"/>
  <c r="P165" i="42" s="1"/>
  <c r="P166" i="42" s="1"/>
  <c r="P167" i="42" s="1"/>
  <c r="P168" i="42" s="1"/>
  <c r="P169" i="42" s="1"/>
  <c r="P170" i="42" s="1"/>
  <c r="P171" i="42" s="1"/>
  <c r="P172" i="42" s="1"/>
  <c r="P173" i="42" s="1"/>
  <c r="P174" i="42" s="1"/>
  <c r="P175" i="42" s="1"/>
  <c r="P176" i="42" s="1"/>
  <c r="P177" i="42" s="1"/>
  <c r="P178" i="42" s="1"/>
  <c r="P179" i="42" s="1"/>
  <c r="P180" i="42" s="1"/>
  <c r="P181" i="42" s="1"/>
  <c r="P182" i="42" s="1"/>
  <c r="P183" i="42" s="1"/>
  <c r="P184" i="42" s="1"/>
  <c r="P185" i="42" s="1"/>
  <c r="P186" i="42" s="1"/>
  <c r="P187" i="42" s="1"/>
  <c r="P188" i="42" s="1"/>
  <c r="P189" i="42" s="1"/>
  <c r="P190" i="42" s="1"/>
  <c r="P191" i="42" s="1"/>
  <c r="P192" i="42" s="1"/>
  <c r="P193" i="42" s="1"/>
  <c r="P194" i="42" s="1"/>
  <c r="P195" i="42" s="1"/>
  <c r="P196" i="42" s="1"/>
  <c r="P197" i="42" s="1"/>
  <c r="P198" i="42" s="1"/>
  <c r="P199" i="42" s="1"/>
  <c r="P200" i="42" s="1"/>
  <c r="P201" i="42" s="1"/>
  <c r="P202" i="42" s="1"/>
  <c r="P203" i="42" s="1"/>
  <c r="P204" i="42" s="1"/>
  <c r="P205" i="42" s="1"/>
  <c r="P206" i="42" s="1"/>
  <c r="P207" i="42" s="1"/>
  <c r="P208" i="42" s="1"/>
  <c r="P209" i="42" s="1"/>
  <c r="P210" i="42" s="1"/>
  <c r="P211" i="42" s="1"/>
  <c r="P212" i="42" s="1"/>
  <c r="P213" i="42" s="1"/>
  <c r="P214" i="42" s="1"/>
  <c r="P215" i="42" s="1"/>
  <c r="P216" i="42" s="1"/>
  <c r="P217" i="42" s="1"/>
  <c r="P218" i="42" s="1"/>
  <c r="P219" i="42" s="1"/>
  <c r="P220" i="42" s="1"/>
  <c r="P221" i="42" s="1"/>
  <c r="P222" i="42" s="1"/>
  <c r="P223" i="42" s="1"/>
  <c r="P224" i="42" s="1"/>
  <c r="P225" i="42" s="1"/>
  <c r="P226" i="42" s="1"/>
  <c r="P227" i="42" s="1"/>
  <c r="P228" i="42" s="1"/>
  <c r="P229" i="42" s="1"/>
  <c r="P230" i="42" s="1"/>
  <c r="P231" i="42" s="1"/>
  <c r="P232" i="42" s="1"/>
  <c r="P233" i="42" s="1"/>
  <c r="P234" i="42" s="1"/>
  <c r="P235" i="42" s="1"/>
  <c r="P236" i="42" s="1"/>
  <c r="P237" i="42" s="1"/>
  <c r="P238" i="42" s="1"/>
  <c r="P239" i="42" s="1"/>
  <c r="P240" i="42" s="1"/>
  <c r="P241" i="42" s="1"/>
  <c r="P242" i="42" s="1"/>
  <c r="P243" i="42" s="1"/>
  <c r="P244" i="42" s="1"/>
  <c r="P245" i="42" s="1"/>
  <c r="P246" i="42" s="1"/>
  <c r="P247" i="42" s="1"/>
  <c r="P248" i="42" s="1"/>
  <c r="P249" i="42" s="1"/>
  <c r="P250" i="42" s="1"/>
  <c r="P251" i="42" s="1"/>
  <c r="P252" i="42" s="1"/>
  <c r="P253" i="42" s="1"/>
  <c r="P254" i="42" s="1"/>
  <c r="P255" i="42" s="1"/>
  <c r="P256" i="42" s="1"/>
  <c r="P257" i="42" s="1"/>
  <c r="P258" i="42" s="1"/>
  <c r="P259" i="42" s="1"/>
  <c r="P260" i="42" s="1"/>
  <c r="P261" i="42" s="1"/>
  <c r="P262" i="42" s="1"/>
  <c r="P263" i="42" s="1"/>
  <c r="P264" i="42" s="1"/>
  <c r="P265" i="42" s="1"/>
  <c r="P266" i="42" s="1"/>
  <c r="P267" i="42" s="1"/>
  <c r="P268" i="42" s="1"/>
  <c r="P269" i="42" s="1"/>
  <c r="P270" i="42" s="1"/>
  <c r="P271" i="42" s="1"/>
  <c r="P272" i="42" s="1"/>
  <c r="P273" i="42" s="1"/>
  <c r="P274" i="42" s="1"/>
  <c r="P275" i="42" s="1"/>
  <c r="P276" i="42" s="1"/>
  <c r="P277" i="42" s="1"/>
  <c r="P278" i="42" s="1"/>
  <c r="P279" i="42" s="1"/>
  <c r="P280" i="42" s="1"/>
  <c r="P281" i="42" s="1"/>
  <c r="P282" i="42" s="1"/>
  <c r="P283" i="42" s="1"/>
  <c r="P284" i="42" s="1"/>
  <c r="P285" i="42" s="1"/>
  <c r="P286" i="42" s="1"/>
  <c r="P287" i="42" s="1"/>
  <c r="P288" i="42" s="1"/>
  <c r="P289" i="42" s="1"/>
  <c r="P290" i="42" s="1"/>
  <c r="P291" i="42" s="1"/>
  <c r="P292" i="42" s="1"/>
  <c r="P293" i="42" s="1"/>
  <c r="P294" i="42" s="1"/>
  <c r="P295" i="42" s="1"/>
  <c r="P296" i="42" s="1"/>
  <c r="P297" i="42" s="1"/>
  <c r="P298" i="42" s="1"/>
  <c r="P299" i="42" s="1"/>
  <c r="P300" i="42" s="1"/>
  <c r="P301" i="42" s="1"/>
  <c r="P302" i="42" s="1"/>
  <c r="P303" i="42" s="1"/>
  <c r="P304" i="42" s="1"/>
  <c r="P305" i="42" s="1"/>
  <c r="P306" i="42" s="1"/>
  <c r="P307" i="42" s="1"/>
  <c r="P308" i="42" s="1"/>
  <c r="P309" i="42" s="1"/>
  <c r="P310" i="42" s="1"/>
  <c r="P311" i="42" s="1"/>
  <c r="P312" i="42" s="1"/>
  <c r="P313" i="42" s="1"/>
  <c r="P314" i="42" s="1"/>
  <c r="P315" i="42" s="1"/>
  <c r="P316" i="42" s="1"/>
  <c r="P317" i="42" s="1"/>
  <c r="P318" i="42" s="1"/>
  <c r="P319" i="42" s="1"/>
  <c r="P320" i="42" s="1"/>
  <c r="P321" i="42" s="1"/>
  <c r="P322" i="42" s="1"/>
  <c r="P323" i="42" s="1"/>
  <c r="P324" i="42" s="1"/>
  <c r="P325" i="42" s="1"/>
  <c r="P326" i="42" s="1"/>
  <c r="P327" i="42" s="1"/>
  <c r="P328" i="42" s="1"/>
  <c r="P329" i="42" s="1"/>
  <c r="P330" i="42" s="1"/>
  <c r="P331" i="42" s="1"/>
  <c r="P332" i="42" s="1"/>
  <c r="P333" i="42" s="1"/>
  <c r="P334" i="42" s="1"/>
  <c r="P335" i="42" s="1"/>
  <c r="P336" i="42" s="1"/>
  <c r="P337" i="42" s="1"/>
  <c r="P338" i="42" s="1"/>
  <c r="P339" i="42" s="1"/>
  <c r="P340" i="42" s="1"/>
  <c r="P341" i="42" s="1"/>
  <c r="P342" i="42" s="1"/>
  <c r="P343" i="42" s="1"/>
  <c r="P344" i="42" s="1"/>
  <c r="P345" i="42" s="1"/>
  <c r="P346" i="42" s="1"/>
  <c r="P347" i="42" s="1"/>
  <c r="P348" i="42" s="1"/>
  <c r="P349" i="42" s="1"/>
  <c r="P350" i="42" s="1"/>
  <c r="P351" i="42" s="1"/>
  <c r="P352" i="42" s="1"/>
  <c r="P353" i="42" s="1"/>
  <c r="P354" i="42" s="1"/>
  <c r="P355" i="42" s="1"/>
  <c r="P356" i="42" s="1"/>
  <c r="P357" i="42" s="1"/>
  <c r="P358" i="42" s="1"/>
  <c r="P359" i="42" s="1"/>
  <c r="P360" i="42" s="1"/>
  <c r="P361" i="42" s="1"/>
  <c r="P362" i="42" s="1"/>
  <c r="P363" i="42" s="1"/>
  <c r="P364" i="42" s="1"/>
  <c r="P365" i="42" s="1"/>
  <c r="P366" i="42" s="1"/>
  <c r="P367" i="42" s="1"/>
  <c r="P368" i="42" s="1"/>
  <c r="P369" i="42" s="1"/>
  <c r="P370" i="42" s="1"/>
  <c r="P371" i="42" s="1"/>
  <c r="P372" i="42" s="1"/>
  <c r="P373" i="42" s="1"/>
  <c r="P374" i="42" s="1"/>
  <c r="P375" i="42" s="1"/>
  <c r="P376" i="42" s="1"/>
  <c r="P377" i="42" s="1"/>
  <c r="P378" i="42" s="1"/>
  <c r="P379" i="42" s="1"/>
  <c r="P380" i="42" s="1"/>
  <c r="P381" i="42" s="1"/>
  <c r="P382" i="42" s="1"/>
  <c r="P383" i="42" s="1"/>
  <c r="P384" i="42" s="1"/>
  <c r="P385" i="42" s="1"/>
  <c r="P386" i="42" s="1"/>
  <c r="P387" i="42" s="1"/>
  <c r="P388" i="42" s="1"/>
  <c r="P389" i="42" s="1"/>
  <c r="P390" i="42" s="1"/>
  <c r="P391" i="42" s="1"/>
  <c r="P392" i="42" s="1"/>
  <c r="P393" i="42" s="1"/>
  <c r="P394" i="42" s="1"/>
  <c r="P395" i="42" s="1"/>
  <c r="P396" i="42" s="1"/>
  <c r="P397" i="42" s="1"/>
  <c r="P398" i="42" s="1"/>
  <c r="P399" i="42" s="1"/>
  <c r="P400" i="42" s="1"/>
  <c r="P401" i="42" s="1"/>
  <c r="P402" i="42" s="1"/>
  <c r="P403" i="42" s="1"/>
  <c r="P404" i="42" s="1"/>
  <c r="P405" i="42" s="1"/>
  <c r="P406" i="42" s="1"/>
  <c r="P407" i="42" s="1"/>
  <c r="P408" i="42" s="1"/>
  <c r="P409" i="42" s="1"/>
  <c r="P410" i="42" s="1"/>
  <c r="P411" i="42" s="1"/>
  <c r="P412" i="42" s="1"/>
  <c r="P413" i="42" s="1"/>
  <c r="P414" i="42" s="1"/>
  <c r="P415" i="42" s="1"/>
  <c r="P416" i="42" s="1"/>
  <c r="P417" i="42" s="1"/>
  <c r="P418" i="42" s="1"/>
  <c r="P419" i="42" s="1"/>
  <c r="P420" i="42" s="1"/>
  <c r="P421" i="42" s="1"/>
  <c r="P422" i="42" s="1"/>
  <c r="P423" i="42" s="1"/>
  <c r="P424" i="42" s="1"/>
  <c r="P425" i="42" s="1"/>
  <c r="P426" i="42" s="1"/>
  <c r="P427" i="42" s="1"/>
  <c r="P428" i="42" s="1"/>
  <c r="P429" i="42" s="1"/>
  <c r="P430" i="42" s="1"/>
  <c r="P431" i="42" s="1"/>
  <c r="P432" i="42" s="1"/>
  <c r="P433" i="42" s="1"/>
  <c r="P434" i="42" s="1"/>
  <c r="P435" i="42" s="1"/>
  <c r="P436" i="42" s="1"/>
  <c r="P437" i="42" s="1"/>
  <c r="P438" i="42" s="1"/>
  <c r="P439" i="42" s="1"/>
  <c r="P440" i="42" s="1"/>
  <c r="P441" i="42" s="1"/>
  <c r="P442" i="42" s="1"/>
  <c r="P443" i="42" s="1"/>
  <c r="P444" i="42" s="1"/>
  <c r="P445" i="42" s="1"/>
  <c r="P446" i="42" s="1"/>
  <c r="P447" i="42" s="1"/>
  <c r="P448" i="42" s="1"/>
  <c r="P449" i="42" s="1"/>
  <c r="P450" i="42" s="1"/>
  <c r="P451" i="42" s="1"/>
  <c r="P452" i="42" s="1"/>
  <c r="P453" i="42" s="1"/>
  <c r="P454" i="42" s="1"/>
  <c r="P455" i="42" s="1"/>
  <c r="P456" i="42" s="1"/>
  <c r="P457" i="42" s="1"/>
  <c r="P458" i="42" s="1"/>
  <c r="P459" i="42" s="1"/>
  <c r="P460" i="42" s="1"/>
  <c r="P461" i="42" s="1"/>
  <c r="P462" i="42" s="1"/>
  <c r="P463" i="42" s="1"/>
  <c r="P464" i="42" s="1"/>
  <c r="P465" i="42" s="1"/>
  <c r="P466" i="42" s="1"/>
  <c r="P467" i="42" s="1"/>
  <c r="P468" i="42" s="1"/>
  <c r="P469" i="42" s="1"/>
  <c r="P470" i="42" s="1"/>
  <c r="R63" i="42"/>
  <c r="O64" i="42" s="1"/>
  <c r="T26" i="38"/>
  <c r="S34" i="17"/>
  <c r="N35" i="17"/>
  <c r="R63" i="55"/>
  <c r="O64" i="55" s="1"/>
  <c r="P64" i="55"/>
  <c r="P65" i="55" s="1"/>
  <c r="P66" i="55" s="1"/>
  <c r="P67" i="55" s="1"/>
  <c r="P68" i="55" s="1"/>
  <c r="P69" i="55" s="1"/>
  <c r="P70" i="55" s="1"/>
  <c r="P71" i="55" s="1"/>
  <c r="P72" i="55" s="1"/>
  <c r="P73" i="55" s="1"/>
  <c r="P74" i="55" s="1"/>
  <c r="P75" i="55" s="1"/>
  <c r="P76" i="55" s="1"/>
  <c r="P77" i="55" s="1"/>
  <c r="P78" i="55" s="1"/>
  <c r="P79" i="55" s="1"/>
  <c r="P80" i="55" s="1"/>
  <c r="P81" i="55" s="1"/>
  <c r="P82" i="55" s="1"/>
  <c r="P83" i="55" s="1"/>
  <c r="P84" i="55" s="1"/>
  <c r="P85" i="55" s="1"/>
  <c r="P86" i="55" s="1"/>
  <c r="P87" i="55" s="1"/>
  <c r="P88" i="55" s="1"/>
  <c r="P89" i="55" s="1"/>
  <c r="P90" i="55" s="1"/>
  <c r="P91" i="55" s="1"/>
  <c r="P92" i="55" s="1"/>
  <c r="P93" i="55" s="1"/>
  <c r="P94" i="55" s="1"/>
  <c r="P95" i="55" s="1"/>
  <c r="P96" i="55" s="1"/>
  <c r="P97" i="55" s="1"/>
  <c r="P98" i="55" s="1"/>
  <c r="P99" i="55" s="1"/>
  <c r="P100" i="55" s="1"/>
  <c r="P101" i="55" s="1"/>
  <c r="P102" i="55" s="1"/>
  <c r="Q23" i="17"/>
  <c r="T23" i="30"/>
  <c r="P68" i="17"/>
  <c r="P69" i="17" s="1"/>
  <c r="P70" i="17" s="1"/>
  <c r="P71" i="17" s="1"/>
  <c r="P72" i="17" s="1"/>
  <c r="P73" i="17" s="1"/>
  <c r="P74" i="17" s="1"/>
  <c r="P75" i="17" s="1"/>
  <c r="P76" i="17" s="1"/>
  <c r="P77" i="17" s="1"/>
  <c r="P78" i="17" s="1"/>
  <c r="P79" i="17" s="1"/>
  <c r="P80" i="17" s="1"/>
  <c r="P81" i="17" s="1"/>
  <c r="P82" i="17" s="1"/>
  <c r="P83" i="17" s="1"/>
  <c r="P84" i="17" s="1"/>
  <c r="P85" i="17" s="1"/>
  <c r="P86" i="17" s="1"/>
  <c r="P87" i="17" s="1"/>
  <c r="P88" i="17" s="1"/>
  <c r="P89" i="17" s="1"/>
  <c r="P90" i="17" s="1"/>
  <c r="P91" i="17" s="1"/>
  <c r="P92" i="17" s="1"/>
  <c r="P93" i="17" s="1"/>
  <c r="P94" i="17" s="1"/>
  <c r="P95" i="17" s="1"/>
  <c r="P96" i="17" s="1"/>
  <c r="P97" i="17" s="1"/>
  <c r="P98" i="17" s="1"/>
  <c r="P99" i="17" s="1"/>
  <c r="P100" i="17" s="1"/>
  <c r="P101" i="17" s="1"/>
  <c r="P102" i="17" s="1"/>
  <c r="P103" i="17" s="1"/>
  <c r="P104" i="17" s="1"/>
  <c r="P105" i="17" s="1"/>
  <c r="P106" i="17" s="1"/>
  <c r="P107" i="17" s="1"/>
  <c r="P108" i="17" s="1"/>
  <c r="P109" i="17" s="1"/>
  <c r="P110" i="17" s="1"/>
  <c r="P111" i="17" s="1"/>
  <c r="P112" i="17" s="1"/>
  <c r="P113" i="17" s="1"/>
  <c r="P114" i="17" s="1"/>
  <c r="P115" i="17" s="1"/>
  <c r="P116" i="17" s="1"/>
  <c r="P117" i="17" s="1"/>
  <c r="P118" i="17" s="1"/>
  <c r="P119" i="17" s="1"/>
  <c r="P120" i="17" s="1"/>
  <c r="P121" i="17" s="1"/>
  <c r="P122" i="17" s="1"/>
  <c r="P123" i="17" s="1"/>
  <c r="P124" i="17" s="1"/>
  <c r="P125" i="17" s="1"/>
  <c r="P126" i="17" s="1"/>
  <c r="P127" i="17" s="1"/>
  <c r="P128" i="17" s="1"/>
  <c r="P129" i="17" s="1"/>
  <c r="P130" i="17" s="1"/>
  <c r="P131" i="17" s="1"/>
  <c r="P132" i="17" s="1"/>
  <c r="P133" i="17" s="1"/>
  <c r="P134" i="17" s="1"/>
  <c r="P135" i="17" s="1"/>
  <c r="P136" i="17" s="1"/>
  <c r="P137" i="17" s="1"/>
  <c r="P138" i="17" s="1"/>
  <c r="P139" i="17" s="1"/>
  <c r="P140" i="17" s="1"/>
  <c r="P141" i="17" s="1"/>
  <c r="P142" i="17" s="1"/>
  <c r="P143" i="17" s="1"/>
  <c r="P144" i="17" s="1"/>
  <c r="P145" i="17" s="1"/>
  <c r="P146" i="17" s="1"/>
  <c r="P147" i="17" s="1"/>
  <c r="P148" i="17" s="1"/>
  <c r="P149" i="17" s="1"/>
  <c r="P150" i="17" s="1"/>
  <c r="P151" i="17" s="1"/>
  <c r="P152" i="17" s="1"/>
  <c r="P153" i="17" s="1"/>
  <c r="P154" i="17" s="1"/>
  <c r="P155" i="17" s="1"/>
  <c r="P156" i="17" s="1"/>
  <c r="P157" i="17" s="1"/>
  <c r="P158" i="17" s="1"/>
  <c r="P159" i="17" s="1"/>
  <c r="P160" i="17" s="1"/>
  <c r="P161" i="17" s="1"/>
  <c r="P162" i="17" s="1"/>
  <c r="P163" i="17" s="1"/>
  <c r="P164" i="17" s="1"/>
  <c r="P165" i="17" s="1"/>
  <c r="P166" i="17" s="1"/>
  <c r="P167" i="17" s="1"/>
  <c r="P168" i="17" s="1"/>
  <c r="P169" i="17" s="1"/>
  <c r="P170" i="17" s="1"/>
  <c r="P171" i="17" s="1"/>
  <c r="P172" i="17" s="1"/>
  <c r="P173" i="17" s="1"/>
  <c r="P174" i="17" s="1"/>
  <c r="P175" i="17" s="1"/>
  <c r="P176" i="17" s="1"/>
  <c r="P177" i="17" s="1"/>
  <c r="P178" i="17" s="1"/>
  <c r="P179" i="17" s="1"/>
  <c r="P180" i="17" s="1"/>
  <c r="P181" i="17" s="1"/>
  <c r="P182" i="17" s="1"/>
  <c r="P183" i="17" s="1"/>
  <c r="P184" i="17" s="1"/>
  <c r="P185" i="17" s="1"/>
  <c r="P186" i="17" s="1"/>
  <c r="P187" i="17" s="1"/>
  <c r="P188" i="17" s="1"/>
  <c r="P189" i="17" s="1"/>
  <c r="P190" i="17" s="1"/>
  <c r="P191" i="17" s="1"/>
  <c r="P192" i="17" s="1"/>
  <c r="P193" i="17" s="1"/>
  <c r="P194" i="17" s="1"/>
  <c r="P195" i="17" s="1"/>
  <c r="P196" i="17" s="1"/>
  <c r="P197" i="17" s="1"/>
  <c r="P198" i="17" s="1"/>
  <c r="P199" i="17" s="1"/>
  <c r="P200" i="17" s="1"/>
  <c r="P201" i="17" s="1"/>
  <c r="P202" i="17" s="1"/>
  <c r="P203" i="17" s="1"/>
  <c r="P204" i="17" s="1"/>
  <c r="P205" i="17" s="1"/>
  <c r="P206" i="17" s="1"/>
  <c r="P207" i="17" s="1"/>
  <c r="P208" i="17" s="1"/>
  <c r="P209" i="17" s="1"/>
  <c r="P210" i="17" s="1"/>
  <c r="P211" i="17" s="1"/>
  <c r="P212" i="17" s="1"/>
  <c r="P213" i="17" s="1"/>
  <c r="P214" i="17" s="1"/>
  <c r="P215" i="17" s="1"/>
  <c r="P216" i="17" s="1"/>
  <c r="P217" i="17" s="1"/>
  <c r="P218" i="17" s="1"/>
  <c r="P219" i="17" s="1"/>
  <c r="P220" i="17" s="1"/>
  <c r="P221" i="17" s="1"/>
  <c r="P222" i="17" s="1"/>
  <c r="P223" i="17" s="1"/>
  <c r="P224" i="17" s="1"/>
  <c r="P225" i="17" s="1"/>
  <c r="P226" i="17" s="1"/>
  <c r="P227" i="17" s="1"/>
  <c r="P228" i="17" s="1"/>
  <c r="P229" i="17" s="1"/>
  <c r="P230" i="17" s="1"/>
  <c r="P231" i="17" s="1"/>
  <c r="P232" i="17" s="1"/>
  <c r="P233" i="17" s="1"/>
  <c r="P234" i="17" s="1"/>
  <c r="P235" i="17" s="1"/>
  <c r="P236" i="17" s="1"/>
  <c r="P237" i="17" s="1"/>
  <c r="P238" i="17" s="1"/>
  <c r="P239" i="17" s="1"/>
  <c r="P240" i="17" s="1"/>
  <c r="P241" i="17" s="1"/>
  <c r="P242" i="17" s="1"/>
  <c r="P243" i="17" s="1"/>
  <c r="P244" i="17" s="1"/>
  <c r="P245" i="17" s="1"/>
  <c r="P246" i="17" s="1"/>
  <c r="P247" i="17" s="1"/>
  <c r="P248" i="17" s="1"/>
  <c r="P249" i="17" s="1"/>
  <c r="P250" i="17" s="1"/>
  <c r="P251" i="17" s="1"/>
  <c r="P252" i="17" s="1"/>
  <c r="P253" i="17" s="1"/>
  <c r="P254" i="17" s="1"/>
  <c r="P255" i="17" s="1"/>
  <c r="P256" i="17" s="1"/>
  <c r="P257" i="17" s="1"/>
  <c r="P258" i="17" s="1"/>
  <c r="P259" i="17" s="1"/>
  <c r="P260" i="17" s="1"/>
  <c r="P261" i="17" s="1"/>
  <c r="P262" i="17" s="1"/>
  <c r="P263" i="17" s="1"/>
  <c r="P264" i="17" s="1"/>
  <c r="P265" i="17" s="1"/>
  <c r="P266" i="17" s="1"/>
  <c r="P267" i="17" s="1"/>
  <c r="P268" i="17" s="1"/>
  <c r="P269" i="17" s="1"/>
  <c r="P270" i="17" s="1"/>
  <c r="P271" i="17" s="1"/>
  <c r="P272" i="17" s="1"/>
  <c r="P273" i="17" s="1"/>
  <c r="P274" i="17" s="1"/>
  <c r="P275" i="17" s="1"/>
  <c r="P276" i="17" s="1"/>
  <c r="P277" i="17" s="1"/>
  <c r="P278" i="17" s="1"/>
  <c r="P279" i="17" s="1"/>
  <c r="P280" i="17" s="1"/>
  <c r="P281" i="17" s="1"/>
  <c r="P282" i="17" s="1"/>
  <c r="P283" i="17" s="1"/>
  <c r="P284" i="17" s="1"/>
  <c r="P285" i="17" s="1"/>
  <c r="P286" i="17" s="1"/>
  <c r="P287" i="17" s="1"/>
  <c r="P288" i="17" s="1"/>
  <c r="P289" i="17" s="1"/>
  <c r="P290" i="17" s="1"/>
  <c r="P291" i="17" s="1"/>
  <c r="P292" i="17" s="1"/>
  <c r="P293" i="17" s="1"/>
  <c r="P294" i="17" s="1"/>
  <c r="P295" i="17" s="1"/>
  <c r="P296" i="17" s="1"/>
  <c r="P297" i="17" s="1"/>
  <c r="P298" i="17" s="1"/>
  <c r="P299" i="17" s="1"/>
  <c r="P300" i="17" s="1"/>
  <c r="P301" i="17" s="1"/>
  <c r="P302" i="17" s="1"/>
  <c r="P303" i="17" s="1"/>
  <c r="P304" i="17" s="1"/>
  <c r="P305" i="17" s="1"/>
  <c r="P306" i="17" s="1"/>
  <c r="P307" i="17" s="1"/>
  <c r="P308" i="17" s="1"/>
  <c r="P309" i="17" s="1"/>
  <c r="P310" i="17" s="1"/>
  <c r="P311" i="17" s="1"/>
  <c r="P312" i="17" s="1"/>
  <c r="P313" i="17" s="1"/>
  <c r="P314" i="17" s="1"/>
  <c r="P315" i="17" s="1"/>
  <c r="P316" i="17" s="1"/>
  <c r="P317" i="17" s="1"/>
  <c r="P318" i="17" s="1"/>
  <c r="P319" i="17" s="1"/>
  <c r="P320" i="17" s="1"/>
  <c r="P321" i="17" s="1"/>
  <c r="P322" i="17" s="1"/>
  <c r="P323" i="17" s="1"/>
  <c r="P324" i="17" s="1"/>
  <c r="P325" i="17" s="1"/>
  <c r="P326" i="17" s="1"/>
  <c r="P327" i="17" s="1"/>
  <c r="P328" i="17" s="1"/>
  <c r="P329" i="17" s="1"/>
  <c r="P330" i="17" s="1"/>
  <c r="P331" i="17" s="1"/>
  <c r="P332" i="17" s="1"/>
  <c r="P333" i="17" s="1"/>
  <c r="P334" i="17" s="1"/>
  <c r="P335" i="17" s="1"/>
  <c r="P336" i="17" s="1"/>
  <c r="P337" i="17" s="1"/>
  <c r="P338" i="17" s="1"/>
  <c r="P339" i="17" s="1"/>
  <c r="P340" i="17" s="1"/>
  <c r="P341" i="17" s="1"/>
  <c r="P342" i="17" s="1"/>
  <c r="P343" i="17" s="1"/>
  <c r="P344" i="17" s="1"/>
  <c r="P345" i="17" s="1"/>
  <c r="P346" i="17" s="1"/>
  <c r="P347" i="17" s="1"/>
  <c r="P348" i="17" s="1"/>
  <c r="P349" i="17" s="1"/>
  <c r="P350" i="17" s="1"/>
  <c r="P351" i="17" s="1"/>
  <c r="P352" i="17" s="1"/>
  <c r="P353" i="17" s="1"/>
  <c r="P354" i="17" s="1"/>
  <c r="P355" i="17" s="1"/>
  <c r="P356" i="17" s="1"/>
  <c r="P357" i="17" s="1"/>
  <c r="P358" i="17" s="1"/>
  <c r="P359" i="17" s="1"/>
  <c r="P360" i="17" s="1"/>
  <c r="P361" i="17" s="1"/>
  <c r="P362" i="17" s="1"/>
  <c r="P363" i="17" s="1"/>
  <c r="P364" i="17" s="1"/>
  <c r="P365" i="17" s="1"/>
  <c r="P366" i="17" s="1"/>
  <c r="P367" i="17" s="1"/>
  <c r="P368" i="17" s="1"/>
  <c r="P369" i="17" s="1"/>
  <c r="P370" i="17" s="1"/>
  <c r="P371" i="17" s="1"/>
  <c r="P372" i="17" s="1"/>
  <c r="P373" i="17" s="1"/>
  <c r="P374" i="17" s="1"/>
  <c r="P375" i="17" s="1"/>
  <c r="P376" i="17" s="1"/>
  <c r="P377" i="17" s="1"/>
  <c r="P378" i="17" s="1"/>
  <c r="P379" i="17" s="1"/>
  <c r="P380" i="17" s="1"/>
  <c r="P381" i="17" s="1"/>
  <c r="P382" i="17" s="1"/>
  <c r="P383" i="17" s="1"/>
  <c r="P384" i="17" s="1"/>
  <c r="P385" i="17" s="1"/>
  <c r="P386" i="17" s="1"/>
  <c r="P387" i="17" s="1"/>
  <c r="P388" i="17" s="1"/>
  <c r="P389" i="17" s="1"/>
  <c r="P390" i="17" s="1"/>
  <c r="R67" i="17"/>
  <c r="O68" i="17" s="1"/>
  <c r="Q24" i="48"/>
  <c r="V24" i="48" s="1"/>
  <c r="P17" i="55" l="1"/>
  <c r="P103" i="55"/>
  <c r="P104" i="55" s="1"/>
  <c r="P105" i="55" s="1"/>
  <c r="P106" i="55" s="1"/>
  <c r="P107" i="55" s="1"/>
  <c r="P108" i="55" s="1"/>
  <c r="P109" i="55" s="1"/>
  <c r="P110" i="55" s="1"/>
  <c r="P111" i="55" s="1"/>
  <c r="P112" i="55" s="1"/>
  <c r="P113" i="55" s="1"/>
  <c r="P114" i="55" s="1"/>
  <c r="P115" i="55" s="1"/>
  <c r="P116" i="55" s="1"/>
  <c r="P117" i="55" s="1"/>
  <c r="P118" i="55" s="1"/>
  <c r="P119" i="55" s="1"/>
  <c r="P120" i="55" s="1"/>
  <c r="P121" i="55" s="1"/>
  <c r="P122" i="55" s="1"/>
  <c r="P123" i="55" s="1"/>
  <c r="P124" i="55" s="1"/>
  <c r="P125" i="55" s="1"/>
  <c r="P126" i="55" s="1"/>
  <c r="P127" i="55" s="1"/>
  <c r="P128" i="55" s="1"/>
  <c r="P129" i="55" s="1"/>
  <c r="P130" i="55" s="1"/>
  <c r="P131" i="55" s="1"/>
  <c r="P132" i="55" s="1"/>
  <c r="P133" i="55" s="1"/>
  <c r="P134" i="55" s="1"/>
  <c r="P135" i="55" s="1"/>
  <c r="P136" i="55" s="1"/>
  <c r="P137" i="55" s="1"/>
  <c r="P138" i="55" s="1"/>
  <c r="P139" i="55" s="1"/>
  <c r="P140" i="55" s="1"/>
  <c r="P141" i="55" s="1"/>
  <c r="P142" i="55" s="1"/>
  <c r="P143" i="55" s="1"/>
  <c r="P144" i="55" s="1"/>
  <c r="P145" i="55" s="1"/>
  <c r="P146" i="55" s="1"/>
  <c r="P147" i="55" s="1"/>
  <c r="P148" i="55" s="1"/>
  <c r="P149" i="55" s="1"/>
  <c r="P150" i="55" s="1"/>
  <c r="P151" i="55" s="1"/>
  <c r="P152" i="55" s="1"/>
  <c r="P153" i="55" s="1"/>
  <c r="P154" i="55" s="1"/>
  <c r="P155" i="55" s="1"/>
  <c r="P156" i="55" s="1"/>
  <c r="P157" i="55" s="1"/>
  <c r="P158" i="55" s="1"/>
  <c r="P159" i="55" s="1"/>
  <c r="P160" i="55" s="1"/>
  <c r="P161" i="55" s="1"/>
  <c r="P162" i="55" s="1"/>
  <c r="P163" i="55" s="1"/>
  <c r="P164" i="55" s="1"/>
  <c r="P165" i="55" s="1"/>
  <c r="P166" i="55" s="1"/>
  <c r="P167" i="55" s="1"/>
  <c r="P168" i="55" s="1"/>
  <c r="P169" i="55" s="1"/>
  <c r="P170" i="55" s="1"/>
  <c r="P171" i="55" s="1"/>
  <c r="P172" i="55" s="1"/>
  <c r="P173" i="55" s="1"/>
  <c r="P174" i="55" s="1"/>
  <c r="P175" i="55" s="1"/>
  <c r="P176" i="55" s="1"/>
  <c r="P177" i="55" s="1"/>
  <c r="P178" i="55" s="1"/>
  <c r="P179" i="55" s="1"/>
  <c r="P180" i="55" s="1"/>
  <c r="P181" i="55" s="1"/>
  <c r="P182" i="55" s="1"/>
  <c r="P183" i="55" s="1"/>
  <c r="P184" i="55" s="1"/>
  <c r="P185" i="55" s="1"/>
  <c r="P186" i="55" s="1"/>
  <c r="P187" i="55" s="1"/>
  <c r="P188" i="55" s="1"/>
  <c r="P189" i="55" s="1"/>
  <c r="P190" i="55" s="1"/>
  <c r="P191" i="55" s="1"/>
  <c r="P192" i="55" s="1"/>
  <c r="P193" i="55" s="1"/>
  <c r="P194" i="55" s="1"/>
  <c r="P195" i="55" s="1"/>
  <c r="P196" i="55" s="1"/>
  <c r="P197" i="55" s="1"/>
  <c r="P198" i="55" s="1"/>
  <c r="P199" i="55" s="1"/>
  <c r="P200" i="55" s="1"/>
  <c r="P201" i="55" s="1"/>
  <c r="P202" i="55" s="1"/>
  <c r="P203" i="55" s="1"/>
  <c r="P204" i="55" s="1"/>
  <c r="P205" i="55" s="1"/>
  <c r="P206" i="55" s="1"/>
  <c r="P207" i="55" s="1"/>
  <c r="P208" i="55" s="1"/>
  <c r="P209" i="55" s="1"/>
  <c r="P210" i="55" s="1"/>
  <c r="P211" i="55" s="1"/>
  <c r="P212" i="55" s="1"/>
  <c r="P213" i="55" s="1"/>
  <c r="P214" i="55" s="1"/>
  <c r="P215" i="55" s="1"/>
  <c r="P216" i="55" s="1"/>
  <c r="P217" i="55" s="1"/>
  <c r="P218" i="55" s="1"/>
  <c r="P219" i="55" s="1"/>
  <c r="P220" i="55" s="1"/>
  <c r="P221" i="55" s="1"/>
  <c r="P222" i="55" s="1"/>
  <c r="P223" i="55" s="1"/>
  <c r="P224" i="55" s="1"/>
  <c r="P225" i="55" s="1"/>
  <c r="P226" i="55" s="1"/>
  <c r="P227" i="55" s="1"/>
  <c r="P228" i="55" s="1"/>
  <c r="P229" i="55" s="1"/>
  <c r="P230" i="55" s="1"/>
  <c r="P231" i="55" s="1"/>
  <c r="P232" i="55" s="1"/>
  <c r="P233" i="55" s="1"/>
  <c r="P234" i="55" s="1"/>
  <c r="P235" i="55" s="1"/>
  <c r="P236" i="55" s="1"/>
  <c r="P237" i="55" s="1"/>
  <c r="P238" i="55" s="1"/>
  <c r="P239" i="55" s="1"/>
  <c r="P240" i="55" s="1"/>
  <c r="P241" i="55" s="1"/>
  <c r="P242" i="55" s="1"/>
  <c r="P243" i="55" s="1"/>
  <c r="P244" i="55" s="1"/>
  <c r="P245" i="55" s="1"/>
  <c r="P246" i="55" s="1"/>
  <c r="P247" i="55" s="1"/>
  <c r="P248" i="55" s="1"/>
  <c r="P249" i="55" s="1"/>
  <c r="P250" i="55" s="1"/>
  <c r="P251" i="55" s="1"/>
  <c r="P252" i="55" s="1"/>
  <c r="P253" i="55" s="1"/>
  <c r="P254" i="55" s="1"/>
  <c r="P255" i="55" s="1"/>
  <c r="P256" i="55" s="1"/>
  <c r="P257" i="55" s="1"/>
  <c r="P258" i="55" s="1"/>
  <c r="P259" i="55" s="1"/>
  <c r="P260" i="55" s="1"/>
  <c r="P261" i="55" s="1"/>
  <c r="P262" i="55" s="1"/>
  <c r="P263" i="55" s="1"/>
  <c r="P264" i="55" s="1"/>
  <c r="P265" i="55" s="1"/>
  <c r="P266" i="55" s="1"/>
  <c r="P267" i="55" s="1"/>
  <c r="P268" i="55" s="1"/>
  <c r="P269" i="55" s="1"/>
  <c r="P270" i="55" s="1"/>
  <c r="P271" i="55" s="1"/>
  <c r="P272" i="55" s="1"/>
  <c r="P273" i="55" s="1"/>
  <c r="P274" i="55" s="1"/>
  <c r="P275" i="55" s="1"/>
  <c r="P276" i="55" s="1"/>
  <c r="P277" i="55" s="1"/>
  <c r="P278" i="55" s="1"/>
  <c r="P279" i="55" s="1"/>
  <c r="P280" i="55" s="1"/>
  <c r="P281" i="55" s="1"/>
  <c r="P282" i="55" s="1"/>
  <c r="P283" i="55" s="1"/>
  <c r="P284" i="55" s="1"/>
  <c r="P285" i="55" s="1"/>
  <c r="P286" i="55" s="1"/>
  <c r="P287" i="55" s="1"/>
  <c r="P288" i="55" s="1"/>
  <c r="P289" i="55" s="1"/>
  <c r="P290" i="55" s="1"/>
  <c r="P291" i="55" s="1"/>
  <c r="P292" i="55" s="1"/>
  <c r="P293" i="55" s="1"/>
  <c r="P294" i="55" s="1"/>
  <c r="P295" i="55" s="1"/>
  <c r="P296" i="55" s="1"/>
  <c r="P297" i="55" s="1"/>
  <c r="P298" i="55" s="1"/>
  <c r="P299" i="55" s="1"/>
  <c r="P300" i="55" s="1"/>
  <c r="P301" i="55" s="1"/>
  <c r="P302" i="55" s="1"/>
  <c r="P303" i="55" s="1"/>
  <c r="P304" i="55" s="1"/>
  <c r="P305" i="55" s="1"/>
  <c r="P306" i="55" s="1"/>
  <c r="P307" i="55" s="1"/>
  <c r="P308" i="55" s="1"/>
  <c r="P309" i="55" s="1"/>
  <c r="P310" i="55" s="1"/>
  <c r="P311" i="55" s="1"/>
  <c r="P312" i="55" s="1"/>
  <c r="P313" i="55" s="1"/>
  <c r="P314" i="55" s="1"/>
  <c r="P315" i="55" s="1"/>
  <c r="P316" i="55" s="1"/>
  <c r="P317" i="55" s="1"/>
  <c r="P318" i="55" s="1"/>
  <c r="P319" i="55" s="1"/>
  <c r="P320" i="55" s="1"/>
  <c r="P321" i="55" s="1"/>
  <c r="P322" i="55" s="1"/>
  <c r="P323" i="55" s="1"/>
  <c r="P324" i="55" s="1"/>
  <c r="P325" i="55" s="1"/>
  <c r="P326" i="55" s="1"/>
  <c r="P327" i="55" s="1"/>
  <c r="P328" i="55" s="1"/>
  <c r="P329" i="55" s="1"/>
  <c r="P330" i="55" s="1"/>
  <c r="P331" i="55" s="1"/>
  <c r="P332" i="55" s="1"/>
  <c r="P333" i="55" s="1"/>
  <c r="P334" i="55" s="1"/>
  <c r="P335" i="55" s="1"/>
  <c r="P336" i="55" s="1"/>
  <c r="P337" i="55" s="1"/>
  <c r="P338" i="55" s="1"/>
  <c r="P339" i="55" s="1"/>
  <c r="P340" i="55" s="1"/>
  <c r="P341" i="55" s="1"/>
  <c r="P342" i="55" s="1"/>
  <c r="P343" i="55" s="1"/>
  <c r="P344" i="55" s="1"/>
  <c r="P345" i="55" s="1"/>
  <c r="P346" i="55" s="1"/>
  <c r="P347" i="55" s="1"/>
  <c r="P348" i="55" s="1"/>
  <c r="P349" i="55" s="1"/>
  <c r="P350" i="55" s="1"/>
  <c r="P351" i="55" s="1"/>
  <c r="P352" i="55" s="1"/>
  <c r="P353" i="55" s="1"/>
  <c r="P354" i="55" s="1"/>
  <c r="P355" i="55" s="1"/>
  <c r="P356" i="55" s="1"/>
  <c r="P357" i="55" s="1"/>
  <c r="P358" i="55" s="1"/>
  <c r="P359" i="55" s="1"/>
  <c r="P360" i="55" s="1"/>
  <c r="P361" i="55" s="1"/>
  <c r="P362" i="55" s="1"/>
  <c r="P363" i="55" s="1"/>
  <c r="P364" i="55" s="1"/>
  <c r="P365" i="55" s="1"/>
  <c r="P366" i="55" s="1"/>
  <c r="P367" i="55" s="1"/>
  <c r="P368" i="55" s="1"/>
  <c r="P369" i="55" s="1"/>
  <c r="P370" i="55" s="1"/>
  <c r="P371" i="55" s="1"/>
  <c r="P372" i="55" s="1"/>
  <c r="P373" i="55" s="1"/>
  <c r="P374" i="55" s="1"/>
  <c r="P375" i="55" s="1"/>
  <c r="P376" i="55" s="1"/>
  <c r="P377" i="55" s="1"/>
  <c r="P378" i="55" s="1"/>
  <c r="P379" i="55" s="1"/>
  <c r="P380" i="55" s="1"/>
  <c r="P381" i="55" s="1"/>
  <c r="P382" i="55" s="1"/>
  <c r="P383" i="55" s="1"/>
  <c r="P384" i="55" s="1"/>
  <c r="P385" i="55" s="1"/>
  <c r="P386" i="55" s="1"/>
  <c r="P387" i="55" s="1"/>
  <c r="P388" i="55" s="1"/>
  <c r="P389" i="55" s="1"/>
  <c r="P390" i="55" s="1"/>
  <c r="P391" i="55" s="1"/>
  <c r="P392" i="55" s="1"/>
  <c r="P393" i="55" s="1"/>
  <c r="P394" i="55" s="1"/>
  <c r="P395" i="55" s="1"/>
  <c r="P396" i="55" s="1"/>
  <c r="P397" i="55" s="1"/>
  <c r="P398" i="55" s="1"/>
  <c r="P399" i="55" s="1"/>
  <c r="P400" i="55" s="1"/>
  <c r="P401" i="55" s="1"/>
  <c r="P402" i="55" s="1"/>
  <c r="P403" i="55" s="1"/>
  <c r="P404" i="55" s="1"/>
  <c r="P405" i="55" s="1"/>
  <c r="P406" i="55" s="1"/>
  <c r="P407" i="55" s="1"/>
  <c r="P408" i="55" s="1"/>
  <c r="P409" i="55" s="1"/>
  <c r="P410" i="55" s="1"/>
  <c r="P411" i="55" s="1"/>
  <c r="P412" i="55" s="1"/>
  <c r="P413" i="55" s="1"/>
  <c r="P414" i="55" s="1"/>
  <c r="P415" i="55" s="1"/>
  <c r="P416" i="55" s="1"/>
  <c r="P417" i="55" s="1"/>
  <c r="P418" i="55" s="1"/>
  <c r="P419" i="55" s="1"/>
  <c r="P420" i="55" s="1"/>
  <c r="P421" i="55" s="1"/>
  <c r="P422" i="55" s="1"/>
  <c r="P423" i="55" s="1"/>
  <c r="P424" i="55" s="1"/>
  <c r="P425" i="55" s="1"/>
  <c r="P426" i="55" s="1"/>
  <c r="P427" i="55" s="1"/>
  <c r="P428" i="55" s="1"/>
  <c r="P429" i="55" s="1"/>
  <c r="P430" i="55" s="1"/>
  <c r="P431" i="55" s="1"/>
  <c r="P432" i="55" s="1"/>
  <c r="P433" i="55" s="1"/>
  <c r="P434" i="55" s="1"/>
  <c r="P435" i="55" s="1"/>
  <c r="P436" i="55" s="1"/>
  <c r="P437" i="55" s="1"/>
  <c r="P438" i="55" s="1"/>
  <c r="P439" i="55" s="1"/>
  <c r="P440" i="55" s="1"/>
  <c r="P441" i="55" s="1"/>
  <c r="P442" i="55" s="1"/>
  <c r="P443" i="55" s="1"/>
  <c r="P444" i="55" s="1"/>
  <c r="P445" i="55" s="1"/>
  <c r="P446" i="55" s="1"/>
  <c r="P17" i="34"/>
  <c r="E68" i="2"/>
  <c r="E18" i="2"/>
  <c r="E12" i="2"/>
  <c r="C10" i="2"/>
  <c r="Y24" i="27"/>
  <c r="P348" i="15"/>
  <c r="P448" i="54"/>
  <c r="Y28" i="43"/>
  <c r="Y24" i="32"/>
  <c r="P472" i="42"/>
  <c r="P460" i="37"/>
  <c r="P180" i="18"/>
  <c r="P395" i="33"/>
  <c r="P452" i="19"/>
  <c r="P484" i="47"/>
  <c r="P448" i="38"/>
  <c r="P348" i="12"/>
  <c r="P472" i="50"/>
  <c r="P452" i="17"/>
  <c r="P356" i="24"/>
  <c r="Y24" i="12"/>
  <c r="P448" i="53"/>
  <c r="Y24" i="49"/>
  <c r="P448" i="39"/>
  <c r="P428" i="21"/>
  <c r="Y24" i="50"/>
  <c r="P472" i="51"/>
  <c r="W24" i="11"/>
  <c r="Y24" i="11"/>
  <c r="Y24" i="48"/>
  <c r="Y24" i="55"/>
  <c r="Y28" i="44"/>
  <c r="P428" i="20"/>
  <c r="Y28" i="29"/>
  <c r="P448" i="49"/>
  <c r="Q49" i="10"/>
  <c r="R49" i="10" s="1"/>
  <c r="O50" i="10" s="1"/>
  <c r="N38" i="51"/>
  <c r="S37" i="51"/>
  <c r="N35" i="54"/>
  <c r="S34" i="54"/>
  <c r="T30" i="31"/>
  <c r="T31" i="31" s="1"/>
  <c r="T32" i="31" s="1"/>
  <c r="T33" i="31" s="1"/>
  <c r="T34" i="31" s="1"/>
  <c r="R18" i="52"/>
  <c r="P17" i="52"/>
  <c r="Q60" i="9"/>
  <c r="R60" i="9" s="1"/>
  <c r="O61" i="9" s="1"/>
  <c r="Q26" i="36"/>
  <c r="Q26" i="46"/>
  <c r="R19" i="18"/>
  <c r="P18" i="18"/>
  <c r="Q72" i="16"/>
  <c r="R72" i="16" s="1"/>
  <c r="O73" i="16" s="1"/>
  <c r="T27" i="21"/>
  <c r="T27" i="17"/>
  <c r="S34" i="35"/>
  <c r="N35" i="35"/>
  <c r="T26" i="48"/>
  <c r="Y24" i="39"/>
  <c r="Q24" i="17"/>
  <c r="V24" i="17" s="1"/>
  <c r="T27" i="38"/>
  <c r="T28" i="38" s="1"/>
  <c r="T29" i="38" s="1"/>
  <c r="T26" i="39"/>
  <c r="T27" i="39" s="1"/>
  <c r="T28" i="39" s="1"/>
  <c r="T29" i="39" s="1"/>
  <c r="T27" i="42"/>
  <c r="T28" i="42" s="1"/>
  <c r="T29" i="42" s="1"/>
  <c r="R18" i="13"/>
  <c r="P17" i="13"/>
  <c r="S35" i="40"/>
  <c r="N36" i="40"/>
  <c r="N37" i="40" s="1"/>
  <c r="Q64" i="41"/>
  <c r="R64" i="41" s="1"/>
  <c r="O65" i="41" s="1"/>
  <c r="S34" i="12"/>
  <c r="N35" i="12"/>
  <c r="Q34" i="18"/>
  <c r="R34" i="18"/>
  <c r="S34" i="18"/>
  <c r="T34" i="18"/>
  <c r="N35" i="18"/>
  <c r="Q64" i="52"/>
  <c r="R64" i="52" s="1"/>
  <c r="O65" i="52" s="1"/>
  <c r="T26" i="28"/>
  <c r="T27" i="28" s="1"/>
  <c r="T28" i="28" s="1"/>
  <c r="T29" i="28" s="1"/>
  <c r="Q25" i="24"/>
  <c r="V24" i="24"/>
  <c r="R18" i="24"/>
  <c r="P17" i="24"/>
  <c r="T26" i="47"/>
  <c r="T27" i="47" s="1"/>
  <c r="T28" i="47" s="1"/>
  <c r="T29" i="47" s="1"/>
  <c r="P18" i="10"/>
  <c r="Q19" i="10"/>
  <c r="R19" i="26"/>
  <c r="P18" i="26"/>
  <c r="Q64" i="54"/>
  <c r="R64" i="54" s="1"/>
  <c r="O65" i="54" s="1"/>
  <c r="R24" i="9"/>
  <c r="W24" i="9" s="1"/>
  <c r="Q21" i="19"/>
  <c r="V20" i="19"/>
  <c r="S33" i="45"/>
  <c r="N34" i="45"/>
  <c r="S34" i="50"/>
  <c r="N35" i="50"/>
  <c r="R19" i="28"/>
  <c r="P18" i="28"/>
  <c r="S36" i="29"/>
  <c r="X36" i="29" s="1"/>
  <c r="N37" i="29"/>
  <c r="Q56" i="14"/>
  <c r="R56" i="14" s="1"/>
  <c r="O57" i="14" s="1"/>
  <c r="T26" i="23"/>
  <c r="N34" i="22"/>
  <c r="S33" i="22"/>
  <c r="Q24" i="33"/>
  <c r="V24" i="33" s="1"/>
  <c r="Y24" i="14"/>
  <c r="T26" i="50"/>
  <c r="Q65" i="46"/>
  <c r="R65" i="46" s="1"/>
  <c r="O66" i="46" s="1"/>
  <c r="Q26" i="43"/>
  <c r="Q24" i="32"/>
  <c r="P368" i="26"/>
  <c r="R19" i="39"/>
  <c r="P18" i="39"/>
  <c r="Q64" i="38"/>
  <c r="R64" i="38" s="1"/>
  <c r="O65" i="38" s="1"/>
  <c r="T24" i="33"/>
  <c r="Y24" i="33" s="1"/>
  <c r="Q25" i="12"/>
  <c r="R18" i="20"/>
  <c r="P17" i="20"/>
  <c r="R18" i="27"/>
  <c r="P17" i="27"/>
  <c r="T24" i="34"/>
  <c r="Y24" i="34" s="1"/>
  <c r="R18" i="36"/>
  <c r="P17" i="36"/>
  <c r="S34" i="16"/>
  <c r="N35" i="16"/>
  <c r="Y24" i="28"/>
  <c r="Q68" i="23"/>
  <c r="R68" i="23" s="1"/>
  <c r="O69" i="23" s="1"/>
  <c r="P448" i="36"/>
  <c r="Y24" i="16"/>
  <c r="Q49" i="11"/>
  <c r="R49" i="11" s="1"/>
  <c r="O50" i="11" s="1"/>
  <c r="S34" i="31"/>
  <c r="N35" i="31"/>
  <c r="N35" i="37"/>
  <c r="S34" i="37"/>
  <c r="T26" i="54"/>
  <c r="R22" i="10"/>
  <c r="R23" i="10" s="1"/>
  <c r="R24" i="10" s="1"/>
  <c r="R25" i="10" s="1"/>
  <c r="T24" i="19"/>
  <c r="Y24" i="19" s="1"/>
  <c r="P33" i="18"/>
  <c r="R19" i="29"/>
  <c r="P18" i="29"/>
  <c r="Q64" i="37"/>
  <c r="R64" i="37" s="1"/>
  <c r="O65" i="37" s="1"/>
  <c r="T26" i="55"/>
  <c r="Q24" i="25"/>
  <c r="Q68" i="19"/>
  <c r="R68" i="19" s="1"/>
  <c r="O69" i="19" s="1"/>
  <c r="P17" i="9"/>
  <c r="Q18" i="9"/>
  <c r="Q64" i="36"/>
  <c r="R64" i="36" s="1"/>
  <c r="O65" i="36" s="1"/>
  <c r="Q60" i="12"/>
  <c r="Q27" i="49"/>
  <c r="Q26" i="21"/>
  <c r="S33" i="38"/>
  <c r="N34" i="38"/>
  <c r="Q24" i="14"/>
  <c r="Q24" i="50"/>
  <c r="Q64" i="51"/>
  <c r="S33" i="33"/>
  <c r="N34" i="33"/>
  <c r="P460" i="44"/>
  <c r="Q56" i="26"/>
  <c r="Q60" i="15"/>
  <c r="R60" i="15" s="1"/>
  <c r="O61" i="15" s="1"/>
  <c r="Q24" i="15"/>
  <c r="V24" i="15" s="1"/>
  <c r="Q60" i="30"/>
  <c r="Q25" i="34"/>
  <c r="R18" i="15"/>
  <c r="P17" i="15"/>
  <c r="R26" i="11"/>
  <c r="N35" i="19"/>
  <c r="S34" i="19"/>
  <c r="T26" i="14"/>
  <c r="T27" i="14" s="1"/>
  <c r="T28" i="14" s="1"/>
  <c r="T29" i="14" s="1"/>
  <c r="T28" i="40"/>
  <c r="T29" i="40" s="1"/>
  <c r="R19" i="30"/>
  <c r="P18" i="30"/>
  <c r="S34" i="47"/>
  <c r="N35" i="47"/>
  <c r="Q60" i="35"/>
  <c r="R60" i="35" s="1"/>
  <c r="O61" i="35" s="1"/>
  <c r="R18" i="50"/>
  <c r="P17" i="50"/>
  <c r="N34" i="43"/>
  <c r="S33" i="43"/>
  <c r="Q26" i="45"/>
  <c r="S34" i="26"/>
  <c r="N35" i="26"/>
  <c r="Q68" i="17"/>
  <c r="R68" i="17" s="1"/>
  <c r="O69" i="17" s="1"/>
  <c r="R19" i="40"/>
  <c r="P18" i="40"/>
  <c r="T26" i="16"/>
  <c r="P428" i="23"/>
  <c r="T27" i="51"/>
  <c r="T28" i="51" s="1"/>
  <c r="T29" i="51" s="1"/>
  <c r="P484" i="48"/>
  <c r="P236" i="14"/>
  <c r="Q59" i="33"/>
  <c r="R59" i="33" s="1"/>
  <c r="O60" i="33" s="1"/>
  <c r="P348" i="9"/>
  <c r="P408" i="28"/>
  <c r="R19" i="45"/>
  <c r="P18" i="45"/>
  <c r="R20" i="46"/>
  <c r="U20" i="46" s="1"/>
  <c r="P19" i="46"/>
  <c r="Q25" i="22"/>
  <c r="S35" i="17"/>
  <c r="N36" i="17"/>
  <c r="R18" i="41"/>
  <c r="P17" i="41"/>
  <c r="Q64" i="47"/>
  <c r="T26" i="11"/>
  <c r="T27" i="11" s="1"/>
  <c r="T28" i="11" s="1"/>
  <c r="T29" i="11" s="1"/>
  <c r="Q64" i="53"/>
  <c r="R64" i="53" s="1"/>
  <c r="O65" i="53" s="1"/>
  <c r="R19" i="33"/>
  <c r="P18" i="33"/>
  <c r="R19" i="32"/>
  <c r="P18" i="32"/>
  <c r="Y24" i="47"/>
  <c r="Q56" i="25"/>
  <c r="R19" i="42"/>
  <c r="P18" i="42"/>
  <c r="P33" i="14"/>
  <c r="Q23" i="27"/>
  <c r="S36" i="30"/>
  <c r="X36" i="30" s="1"/>
  <c r="N37" i="30"/>
  <c r="S33" i="39"/>
  <c r="N34" i="39"/>
  <c r="Q61" i="43"/>
  <c r="R61" i="43" s="1"/>
  <c r="O62" i="43" s="1"/>
  <c r="Q64" i="50"/>
  <c r="R64" i="50" s="1"/>
  <c r="O65" i="50" s="1"/>
  <c r="Q64" i="49"/>
  <c r="R64" i="49" s="1"/>
  <c r="O65" i="49" s="1"/>
  <c r="S36" i="49"/>
  <c r="X36" i="49" s="1"/>
  <c r="N37" i="49"/>
  <c r="T26" i="32"/>
  <c r="T27" i="32" s="1"/>
  <c r="T28" i="32" s="1"/>
  <c r="T29" i="32" s="1"/>
  <c r="Q26" i="44"/>
  <c r="Q24" i="26"/>
  <c r="V24" i="26" s="1"/>
  <c r="S33" i="25"/>
  <c r="N34" i="25"/>
  <c r="P420" i="32"/>
  <c r="P408" i="30"/>
  <c r="S34" i="11"/>
  <c r="N35" i="11"/>
  <c r="T24" i="20"/>
  <c r="T25" i="20" s="1"/>
  <c r="N34" i="24"/>
  <c r="S33" i="24"/>
  <c r="Q24" i="28"/>
  <c r="V24" i="28" s="1"/>
  <c r="T35" i="46"/>
  <c r="N36" i="46"/>
  <c r="S35" i="46"/>
  <c r="Q25" i="55"/>
  <c r="V24" i="55"/>
  <c r="Q34" i="14"/>
  <c r="T34" i="14"/>
  <c r="R34" i="14"/>
  <c r="S34" i="14"/>
  <c r="N35" i="14"/>
  <c r="T27" i="35"/>
  <c r="T28" i="35" s="1"/>
  <c r="T29" i="35" s="1"/>
  <c r="Y32" i="46"/>
  <c r="T30" i="41"/>
  <c r="T31" i="41" s="1"/>
  <c r="T32" i="41" s="1"/>
  <c r="T33" i="41" s="1"/>
  <c r="R18" i="31"/>
  <c r="P17" i="31"/>
  <c r="Q26" i="53"/>
  <c r="T24" i="22"/>
  <c r="Y24" i="22" s="1"/>
  <c r="R18" i="38"/>
  <c r="P17" i="38"/>
  <c r="S33" i="53"/>
  <c r="N34" i="53"/>
  <c r="Q26" i="37"/>
  <c r="Q64" i="48"/>
  <c r="N35" i="36"/>
  <c r="S34" i="36"/>
  <c r="R19" i="54"/>
  <c r="P18" i="54"/>
  <c r="Q64" i="39"/>
  <c r="Q64" i="55"/>
  <c r="R64" i="55" s="1"/>
  <c r="O65" i="55" s="1"/>
  <c r="R19" i="55"/>
  <c r="P18" i="55"/>
  <c r="Y28" i="41"/>
  <c r="Y28" i="36"/>
  <c r="Q26" i="52"/>
  <c r="T30" i="37"/>
  <c r="T31" i="37" s="1"/>
  <c r="T32" i="37" s="1"/>
  <c r="T33" i="37" s="1"/>
  <c r="Q26" i="54"/>
  <c r="W20" i="10"/>
  <c r="R18" i="44"/>
  <c r="P17" i="44"/>
  <c r="T24" i="53"/>
  <c r="Y24" i="53" s="1"/>
  <c r="T24" i="30"/>
  <c r="Y24" i="30" s="1"/>
  <c r="R18" i="48"/>
  <c r="P17" i="48"/>
  <c r="P396" i="27"/>
  <c r="Q60" i="34"/>
  <c r="T24" i="13"/>
  <c r="Y24" i="13" s="1"/>
  <c r="S34" i="21"/>
  <c r="N35" i="21"/>
  <c r="Y28" i="37"/>
  <c r="P472" i="41"/>
  <c r="P408" i="31"/>
  <c r="Q23" i="35"/>
  <c r="Y32" i="9"/>
  <c r="Q26" i="38"/>
  <c r="T26" i="26"/>
  <c r="P508" i="13"/>
  <c r="P428" i="22"/>
  <c r="Q60" i="29"/>
  <c r="R60" i="29" s="1"/>
  <c r="O61" i="29" s="1"/>
  <c r="P472" i="45"/>
  <c r="P380" i="25"/>
  <c r="Q26" i="30"/>
  <c r="Y24" i="23"/>
  <c r="R19" i="34"/>
  <c r="P18" i="34"/>
  <c r="S33" i="13"/>
  <c r="N34" i="13"/>
  <c r="R18" i="21"/>
  <c r="P17" i="21"/>
  <c r="R19" i="35"/>
  <c r="P18" i="35"/>
  <c r="N34" i="52"/>
  <c r="S33" i="52"/>
  <c r="R19" i="53"/>
  <c r="P18" i="53"/>
  <c r="Q26" i="47"/>
  <c r="R18" i="23"/>
  <c r="P17" i="23"/>
  <c r="Q64" i="44"/>
  <c r="S33" i="34"/>
  <c r="N34" i="34"/>
  <c r="S30" i="9"/>
  <c r="S31" i="9" s="1"/>
  <c r="S32" i="9" s="1"/>
  <c r="S33" i="9" s="1"/>
  <c r="T24" i="15"/>
  <c r="T25" i="15" s="1"/>
  <c r="S33" i="55"/>
  <c r="N34" i="55"/>
  <c r="T24" i="24"/>
  <c r="Y24" i="24" s="1"/>
  <c r="Y28" i="18"/>
  <c r="Y24" i="54"/>
  <c r="Q64" i="45"/>
  <c r="R64" i="45" s="1"/>
  <c r="O65" i="45" s="1"/>
  <c r="S34" i="27"/>
  <c r="N35" i="27"/>
  <c r="Q60" i="28"/>
  <c r="Q24" i="31"/>
  <c r="T35" i="9"/>
  <c r="N36" i="9"/>
  <c r="R19" i="16"/>
  <c r="P18" i="16"/>
  <c r="R18" i="22"/>
  <c r="P17" i="22"/>
  <c r="Q25" i="16"/>
  <c r="Q48" i="18"/>
  <c r="Y28" i="31"/>
  <c r="T24" i="52"/>
  <c r="Y24" i="52" s="1"/>
  <c r="Q68" i="21"/>
  <c r="R68" i="21" s="1"/>
  <c r="O69" i="21" s="1"/>
  <c r="Q64" i="42"/>
  <c r="R64" i="42" s="1"/>
  <c r="O65" i="42" s="1"/>
  <c r="S34" i="44"/>
  <c r="N35" i="44"/>
  <c r="R18" i="37"/>
  <c r="P17" i="37"/>
  <c r="T24" i="25"/>
  <c r="Y24" i="25" s="1"/>
  <c r="S35" i="48"/>
  <c r="N36" i="48"/>
  <c r="Q26" i="42"/>
  <c r="R20" i="43"/>
  <c r="W20" i="43" s="1"/>
  <c r="P19" i="43"/>
  <c r="R18" i="47"/>
  <c r="P17" i="47"/>
  <c r="T30" i="36"/>
  <c r="T31" i="36" s="1"/>
  <c r="T32" i="36" s="1"/>
  <c r="T33" i="36" s="1"/>
  <c r="Q25" i="48"/>
  <c r="S35" i="23"/>
  <c r="N36" i="23"/>
  <c r="Q60" i="27"/>
  <c r="R60" i="27" s="1"/>
  <c r="O61" i="27" s="1"/>
  <c r="T30" i="44"/>
  <c r="T31" i="44" s="1"/>
  <c r="T32" i="44" s="1"/>
  <c r="T33" i="44" s="1"/>
  <c r="T34" i="44" s="1"/>
  <c r="Q56" i="24"/>
  <c r="T24" i="10"/>
  <c r="T25" i="10" s="1"/>
  <c r="P408" i="34"/>
  <c r="T30" i="43"/>
  <c r="N34" i="41"/>
  <c r="S33" i="41"/>
  <c r="T26" i="49"/>
  <c r="T27" i="49" s="1"/>
  <c r="T28" i="49" s="1"/>
  <c r="T29" i="49" s="1"/>
  <c r="R19" i="12"/>
  <c r="P18" i="12"/>
  <c r="Q22" i="18"/>
  <c r="R19" i="51"/>
  <c r="P18" i="51"/>
  <c r="T24" i="45"/>
  <c r="Y24" i="45" s="1"/>
  <c r="Q60" i="31"/>
  <c r="S33" i="20"/>
  <c r="N34" i="20"/>
  <c r="T26" i="12"/>
  <c r="P448" i="52"/>
  <c r="Q27" i="41"/>
  <c r="Q64" i="13"/>
  <c r="R64" i="13" s="1"/>
  <c r="O65" i="13" s="1"/>
  <c r="Q68" i="22"/>
  <c r="R68" i="22" s="1"/>
  <c r="O69" i="22" s="1"/>
  <c r="P408" i="29"/>
  <c r="Q22" i="13"/>
  <c r="S33" i="15"/>
  <c r="N34" i="15"/>
  <c r="Q68" i="20"/>
  <c r="R68" i="20" s="1"/>
  <c r="O69" i="20" s="1"/>
  <c r="Q26" i="20"/>
  <c r="R18" i="49"/>
  <c r="P17" i="49"/>
  <c r="P18" i="11"/>
  <c r="Q19" i="11"/>
  <c r="N36" i="28"/>
  <c r="S35" i="28"/>
  <c r="Q25" i="23"/>
  <c r="V24" i="23"/>
  <c r="R18" i="19"/>
  <c r="P17" i="19"/>
  <c r="R64" i="40"/>
  <c r="O65" i="40" s="1"/>
  <c r="N36" i="32"/>
  <c r="S35" i="32"/>
  <c r="R18" i="17"/>
  <c r="P17" i="17"/>
  <c r="Z17" i="17" s="1"/>
  <c r="R19" i="14"/>
  <c r="P18" i="14"/>
  <c r="R19" i="25"/>
  <c r="P18" i="25"/>
  <c r="P516" i="16"/>
  <c r="Q60" i="32"/>
  <c r="T30" i="29"/>
  <c r="Q26" i="51"/>
  <c r="S36" i="42"/>
  <c r="N37" i="42"/>
  <c r="Q25" i="40"/>
  <c r="P420" i="35"/>
  <c r="Q24" i="29"/>
  <c r="S34" i="10"/>
  <c r="N35" i="10"/>
  <c r="Q24" i="39"/>
  <c r="T26" i="27"/>
  <c r="T27" i="27" s="1"/>
  <c r="T28" i="27" s="1"/>
  <c r="T29" i="27" s="1"/>
  <c r="Y24" i="26"/>
  <c r="Q65" i="13" l="1"/>
  <c r="R65" i="13" s="1"/>
  <c r="O66" i="13" s="1"/>
  <c r="P448" i="55"/>
  <c r="N38" i="40"/>
  <c r="E70" i="2"/>
  <c r="E87" i="2" s="1"/>
  <c r="T30" i="11"/>
  <c r="T31" i="11" s="1"/>
  <c r="T32" i="11" s="1"/>
  <c r="T33" i="11" s="1"/>
  <c r="T34" i="11" s="1"/>
  <c r="C55" i="2"/>
  <c r="F55" i="2" s="1"/>
  <c r="C9" i="2"/>
  <c r="B26" i="2"/>
  <c r="B27" i="2" s="1"/>
  <c r="Y28" i="42"/>
  <c r="W20" i="46"/>
  <c r="U20" i="43"/>
  <c r="Y32" i="36"/>
  <c r="X32" i="9"/>
  <c r="W24" i="10"/>
  <c r="Y32" i="44"/>
  <c r="Y28" i="38"/>
  <c r="Y28" i="51"/>
  <c r="Y28" i="40"/>
  <c r="Y32" i="31"/>
  <c r="Y24" i="15"/>
  <c r="Y32" i="41"/>
  <c r="J55" i="2"/>
  <c r="Q65" i="42"/>
  <c r="R65" i="42" s="1"/>
  <c r="O66" i="42" s="1"/>
  <c r="Q65" i="55"/>
  <c r="R65" i="55" s="1"/>
  <c r="O66" i="55" s="1"/>
  <c r="Q69" i="23"/>
  <c r="R69" i="23" s="1"/>
  <c r="O70" i="23" s="1"/>
  <c r="Q69" i="21"/>
  <c r="R69" i="21" s="1"/>
  <c r="O70" i="21" s="1"/>
  <c r="Q69" i="22"/>
  <c r="R69" i="22" s="1"/>
  <c r="O70" i="22" s="1"/>
  <c r="Q69" i="19"/>
  <c r="R69" i="19" s="1"/>
  <c r="O70" i="19" s="1"/>
  <c r="Q65" i="54"/>
  <c r="R65" i="54" s="1"/>
  <c r="O66" i="54" s="1"/>
  <c r="Q60" i="33"/>
  <c r="Q61" i="9"/>
  <c r="R61" i="9" s="1"/>
  <c r="O62" i="9" s="1"/>
  <c r="Q65" i="53"/>
  <c r="R65" i="53" s="1"/>
  <c r="O66" i="53" s="1"/>
  <c r="Q61" i="27"/>
  <c r="R61" i="27" s="1"/>
  <c r="O62" i="27" s="1"/>
  <c r="Q62" i="43"/>
  <c r="R62" i="43" s="1"/>
  <c r="O63" i="43" s="1"/>
  <c r="Q57" i="14"/>
  <c r="R57" i="14" s="1"/>
  <c r="O58" i="14" s="1"/>
  <c r="Q65" i="52"/>
  <c r="R65" i="52" s="1"/>
  <c r="O66" i="52" s="1"/>
  <c r="Q35" i="10"/>
  <c r="R35" i="10"/>
  <c r="S35" i="10"/>
  <c r="T35" i="10"/>
  <c r="N36" i="10"/>
  <c r="S36" i="32"/>
  <c r="X36" i="32" s="1"/>
  <c r="N37" i="32"/>
  <c r="N37" i="48"/>
  <c r="S36" i="48"/>
  <c r="X36" i="48" s="1"/>
  <c r="T36" i="9"/>
  <c r="Y36" i="9" s="1"/>
  <c r="N37" i="9"/>
  <c r="R20" i="35"/>
  <c r="U20" i="35" s="1"/>
  <c r="P19" i="35"/>
  <c r="R20" i="34"/>
  <c r="U20" i="34" s="1"/>
  <c r="P19" i="34"/>
  <c r="T27" i="26"/>
  <c r="T28" i="26" s="1"/>
  <c r="T29" i="26" s="1"/>
  <c r="Q24" i="35"/>
  <c r="V24" i="35" s="1"/>
  <c r="S35" i="21"/>
  <c r="N36" i="21"/>
  <c r="S34" i="53"/>
  <c r="N35" i="53"/>
  <c r="T30" i="32"/>
  <c r="T31" i="32" s="1"/>
  <c r="T32" i="32" s="1"/>
  <c r="T33" i="32" s="1"/>
  <c r="Q65" i="49"/>
  <c r="R65" i="49" s="1"/>
  <c r="O66" i="49" s="1"/>
  <c r="Q24" i="27"/>
  <c r="V24" i="27" s="1"/>
  <c r="R19" i="41"/>
  <c r="P18" i="41"/>
  <c r="R21" i="46"/>
  <c r="P20" i="46"/>
  <c r="Z20" i="46" s="1"/>
  <c r="T27" i="16"/>
  <c r="T28" i="16" s="1"/>
  <c r="T29" i="16" s="1"/>
  <c r="Q61" i="35"/>
  <c r="R61" i="35" s="1"/>
  <c r="O62" i="35" s="1"/>
  <c r="Q28" i="49"/>
  <c r="V28" i="49" s="1"/>
  <c r="Q50" i="11"/>
  <c r="R50" i="11" s="1"/>
  <c r="O51" i="11" s="1"/>
  <c r="R19" i="36"/>
  <c r="P18" i="36"/>
  <c r="R19" i="27"/>
  <c r="P18" i="27"/>
  <c r="Q27" i="43"/>
  <c r="R25" i="9"/>
  <c r="T30" i="47"/>
  <c r="R35" i="18"/>
  <c r="S35" i="18"/>
  <c r="T35" i="18"/>
  <c r="N36" i="18"/>
  <c r="Q35" i="18"/>
  <c r="T30" i="39"/>
  <c r="T28" i="21"/>
  <c r="T29" i="21" s="1"/>
  <c r="N39" i="51"/>
  <c r="S38" i="51"/>
  <c r="Y28" i="35"/>
  <c r="Q26" i="40"/>
  <c r="Q27" i="51"/>
  <c r="Y28" i="49"/>
  <c r="R19" i="47"/>
  <c r="P18" i="47"/>
  <c r="S34" i="55"/>
  <c r="N35" i="55"/>
  <c r="R19" i="23"/>
  <c r="P18" i="23"/>
  <c r="R20" i="53"/>
  <c r="W20" i="53" s="1"/>
  <c r="P19" i="53"/>
  <c r="Y32" i="37"/>
  <c r="R64" i="48"/>
  <c r="O65" i="48" s="1"/>
  <c r="Q26" i="55"/>
  <c r="Y24" i="20"/>
  <c r="Y28" i="32"/>
  <c r="Y28" i="11"/>
  <c r="N36" i="26"/>
  <c r="S35" i="26"/>
  <c r="T30" i="40"/>
  <c r="R27" i="11"/>
  <c r="R64" i="51"/>
  <c r="O65" i="51" s="1"/>
  <c r="P18" i="9"/>
  <c r="Q19" i="9"/>
  <c r="R20" i="29"/>
  <c r="P19" i="29"/>
  <c r="T27" i="54"/>
  <c r="N36" i="50"/>
  <c r="S35" i="50"/>
  <c r="Y28" i="47"/>
  <c r="Q26" i="24"/>
  <c r="Y28" i="39"/>
  <c r="Q27" i="36"/>
  <c r="Q69" i="20"/>
  <c r="R69" i="20" s="1"/>
  <c r="O70" i="20" s="1"/>
  <c r="R19" i="22"/>
  <c r="P18" i="22"/>
  <c r="R20" i="54"/>
  <c r="U20" i="54" s="1"/>
  <c r="P19" i="54"/>
  <c r="Q25" i="50"/>
  <c r="V24" i="50"/>
  <c r="Q25" i="25"/>
  <c r="V24" i="25"/>
  <c r="S35" i="31"/>
  <c r="T35" i="31"/>
  <c r="N36" i="31"/>
  <c r="S35" i="16"/>
  <c r="N36" i="16"/>
  <c r="S37" i="29"/>
  <c r="N38" i="29"/>
  <c r="Q65" i="41"/>
  <c r="R65" i="41" s="1"/>
  <c r="O66" i="41" s="1"/>
  <c r="T27" i="48"/>
  <c r="T28" i="48" s="1"/>
  <c r="T29" i="48" s="1"/>
  <c r="Q73" i="16"/>
  <c r="R73" i="16" s="1"/>
  <c r="O74" i="16" s="1"/>
  <c r="Q50" i="10"/>
  <c r="R50" i="10" s="1"/>
  <c r="O51" i="10" s="1"/>
  <c r="R19" i="17"/>
  <c r="P18" i="17"/>
  <c r="Q65" i="40"/>
  <c r="R65" i="40" s="1"/>
  <c r="O66" i="40" s="1"/>
  <c r="R19" i="49"/>
  <c r="P18" i="49"/>
  <c r="T25" i="52"/>
  <c r="S34" i="13"/>
  <c r="N35" i="13"/>
  <c r="Q61" i="29"/>
  <c r="R61" i="29" s="1"/>
  <c r="O62" i="29" s="1"/>
  <c r="Q27" i="38"/>
  <c r="T25" i="30"/>
  <c r="Q27" i="37"/>
  <c r="T30" i="35"/>
  <c r="T31" i="35" s="1"/>
  <c r="T32" i="35" s="1"/>
  <c r="T33" i="35" s="1"/>
  <c r="Q25" i="28"/>
  <c r="T26" i="20"/>
  <c r="T27" i="20" s="1"/>
  <c r="T28" i="20" s="1"/>
  <c r="T29" i="20" s="1"/>
  <c r="Q25" i="26"/>
  <c r="Q65" i="50"/>
  <c r="R65" i="50" s="1"/>
  <c r="O66" i="50" s="1"/>
  <c r="S35" i="47"/>
  <c r="N36" i="47"/>
  <c r="T30" i="14"/>
  <c r="T31" i="14" s="1"/>
  <c r="Q25" i="15"/>
  <c r="Q23" i="13"/>
  <c r="T27" i="12"/>
  <c r="R60" i="31"/>
  <c r="O61" i="31" s="1"/>
  <c r="Y24" i="10"/>
  <c r="Q26" i="48"/>
  <c r="R21" i="43"/>
  <c r="P20" i="43"/>
  <c r="Z20" i="43" s="1"/>
  <c r="R19" i="37"/>
  <c r="P18" i="37"/>
  <c r="S34" i="34"/>
  <c r="N35" i="34"/>
  <c r="Q27" i="52"/>
  <c r="T34" i="36"/>
  <c r="T35" i="36" s="1"/>
  <c r="R19" i="31"/>
  <c r="P18" i="31"/>
  <c r="Q35" i="14"/>
  <c r="R35" i="14"/>
  <c r="S35" i="14"/>
  <c r="N36" i="14"/>
  <c r="T35" i="14"/>
  <c r="T35" i="11"/>
  <c r="Q35" i="11"/>
  <c r="R35" i="11"/>
  <c r="S35" i="11"/>
  <c r="N36" i="11"/>
  <c r="R20" i="32"/>
  <c r="U20" i="32" s="1"/>
  <c r="P19" i="32"/>
  <c r="R20" i="45"/>
  <c r="P19" i="45"/>
  <c r="R20" i="40"/>
  <c r="U20" i="40" s="1"/>
  <c r="P19" i="40"/>
  <c r="Y28" i="14"/>
  <c r="Q27" i="21"/>
  <c r="R60" i="12"/>
  <c r="O61" i="12" s="1"/>
  <c r="Q26" i="12"/>
  <c r="R20" i="39"/>
  <c r="U20" i="39" s="1"/>
  <c r="P19" i="39"/>
  <c r="T27" i="23"/>
  <c r="T28" i="23" s="1"/>
  <c r="T29" i="23" s="1"/>
  <c r="T30" i="28"/>
  <c r="R19" i="13"/>
  <c r="P18" i="13"/>
  <c r="R19" i="52"/>
  <c r="P18" i="52"/>
  <c r="N36" i="54"/>
  <c r="S35" i="54"/>
  <c r="T30" i="49"/>
  <c r="T31" i="49" s="1"/>
  <c r="T32" i="49" s="1"/>
  <c r="T33" i="49" s="1"/>
  <c r="T31" i="43"/>
  <c r="T32" i="43" s="1"/>
  <c r="T33" i="43" s="1"/>
  <c r="T34" i="43" s="1"/>
  <c r="Q69" i="17"/>
  <c r="R69" i="17" s="1"/>
  <c r="O70" i="17" s="1"/>
  <c r="R19" i="50"/>
  <c r="P18" i="50"/>
  <c r="Q61" i="15"/>
  <c r="R61" i="15" s="1"/>
  <c r="O62" i="15" s="1"/>
  <c r="N35" i="33"/>
  <c r="S34" i="33"/>
  <c r="Q25" i="14"/>
  <c r="V24" i="14"/>
  <c r="Q65" i="36"/>
  <c r="T27" i="55"/>
  <c r="T28" i="55" s="1"/>
  <c r="T29" i="55" s="1"/>
  <c r="T34" i="37"/>
  <c r="T35" i="37" s="1"/>
  <c r="Q66" i="46"/>
  <c r="R66" i="46" s="1"/>
  <c r="O67" i="46" s="1"/>
  <c r="Q25" i="33"/>
  <c r="R20" i="26"/>
  <c r="U20" i="26" s="1"/>
  <c r="P19" i="26"/>
  <c r="R19" i="24"/>
  <c r="P18" i="24"/>
  <c r="Y28" i="28"/>
  <c r="P34" i="18"/>
  <c r="T30" i="38"/>
  <c r="S35" i="35"/>
  <c r="N36" i="35"/>
  <c r="R20" i="18"/>
  <c r="U20" i="18" s="1"/>
  <c r="P19" i="18"/>
  <c r="Q23" i="18"/>
  <c r="T30" i="27"/>
  <c r="T31" i="27" s="1"/>
  <c r="T32" i="27" s="1"/>
  <c r="T33" i="27" s="1"/>
  <c r="S36" i="28"/>
  <c r="X36" i="28" s="1"/>
  <c r="N37" i="28"/>
  <c r="T26" i="10"/>
  <c r="T27" i="10" s="1"/>
  <c r="T28" i="10" s="1"/>
  <c r="T29" i="10" s="1"/>
  <c r="N37" i="23"/>
  <c r="S36" i="23"/>
  <c r="X36" i="23" s="1"/>
  <c r="Q27" i="42"/>
  <c r="S35" i="27"/>
  <c r="N36" i="27"/>
  <c r="Q27" i="47"/>
  <c r="Q27" i="30"/>
  <c r="T25" i="53"/>
  <c r="Q27" i="54"/>
  <c r="R20" i="55"/>
  <c r="W20" i="55" s="1"/>
  <c r="P19" i="55"/>
  <c r="T25" i="22"/>
  <c r="S36" i="46"/>
  <c r="X36" i="46" s="1"/>
  <c r="N37" i="46"/>
  <c r="T36" i="46"/>
  <c r="Y36" i="46" s="1"/>
  <c r="Q27" i="44"/>
  <c r="S37" i="49"/>
  <c r="N38" i="49"/>
  <c r="S37" i="30"/>
  <c r="N38" i="30"/>
  <c r="Q26" i="22"/>
  <c r="Y28" i="27"/>
  <c r="S37" i="42"/>
  <c r="N38" i="42"/>
  <c r="T31" i="29"/>
  <c r="R20" i="25"/>
  <c r="P19" i="25"/>
  <c r="R19" i="19"/>
  <c r="P18" i="19"/>
  <c r="Q26" i="23"/>
  <c r="S34" i="15"/>
  <c r="N35" i="15"/>
  <c r="T25" i="45"/>
  <c r="R20" i="12"/>
  <c r="P19" i="12"/>
  <c r="S34" i="41"/>
  <c r="T34" i="41"/>
  <c r="N35" i="41"/>
  <c r="R48" i="18"/>
  <c r="O49" i="18" s="1"/>
  <c r="Q25" i="31"/>
  <c r="T25" i="24"/>
  <c r="T26" i="15"/>
  <c r="T27" i="15" s="1"/>
  <c r="T28" i="15" s="1"/>
  <c r="T29" i="15" s="1"/>
  <c r="R19" i="48"/>
  <c r="P18" i="48"/>
  <c r="Q27" i="53"/>
  <c r="N35" i="25"/>
  <c r="S34" i="25"/>
  <c r="R20" i="33"/>
  <c r="P19" i="33"/>
  <c r="R64" i="47"/>
  <c r="O65" i="47" s="1"/>
  <c r="R19" i="15"/>
  <c r="P18" i="15"/>
  <c r="Q26" i="34"/>
  <c r="T25" i="34"/>
  <c r="Q22" i="19"/>
  <c r="S35" i="12"/>
  <c r="N36" i="12"/>
  <c r="S36" i="40"/>
  <c r="X36" i="40" s="1"/>
  <c r="Q27" i="46"/>
  <c r="V24" i="31"/>
  <c r="P19" i="11"/>
  <c r="Q20" i="11"/>
  <c r="V20" i="11" s="1"/>
  <c r="Q27" i="20"/>
  <c r="S34" i="20"/>
  <c r="N35" i="20"/>
  <c r="R56" i="24"/>
  <c r="O57" i="24" s="1"/>
  <c r="Q26" i="16"/>
  <c r="S34" i="9"/>
  <c r="S35" i="9" s="1"/>
  <c r="S36" i="9" s="1"/>
  <c r="R64" i="44"/>
  <c r="O65" i="44" s="1"/>
  <c r="N35" i="52"/>
  <c r="S34" i="52"/>
  <c r="R19" i="21"/>
  <c r="P18" i="21"/>
  <c r="T25" i="13"/>
  <c r="S35" i="36"/>
  <c r="N36" i="36"/>
  <c r="S34" i="39"/>
  <c r="N35" i="39"/>
  <c r="R20" i="42"/>
  <c r="P19" i="42"/>
  <c r="S36" i="17"/>
  <c r="X36" i="17" s="1"/>
  <c r="N37" i="17"/>
  <c r="T30" i="51"/>
  <c r="T31" i="51" s="1"/>
  <c r="T32" i="51" s="1"/>
  <c r="T33" i="51" s="1"/>
  <c r="S34" i="38"/>
  <c r="N35" i="38"/>
  <c r="T25" i="19"/>
  <c r="R19" i="20"/>
  <c r="P18" i="20"/>
  <c r="T25" i="33"/>
  <c r="Q25" i="32"/>
  <c r="V24" i="32"/>
  <c r="T27" i="50"/>
  <c r="S34" i="45"/>
  <c r="N35" i="45"/>
  <c r="P19" i="10"/>
  <c r="Q20" i="10"/>
  <c r="T28" i="17"/>
  <c r="T29" i="17" s="1"/>
  <c r="Q25" i="39"/>
  <c r="V24" i="39"/>
  <c r="Q25" i="29"/>
  <c r="V24" i="29"/>
  <c r="R60" i="32"/>
  <c r="O61" i="32" s="1"/>
  <c r="R20" i="14"/>
  <c r="P19" i="14"/>
  <c r="Q28" i="41"/>
  <c r="R20" i="51"/>
  <c r="W20" i="51" s="1"/>
  <c r="P19" i="51"/>
  <c r="T25" i="25"/>
  <c r="S35" i="44"/>
  <c r="T35" i="44"/>
  <c r="N36" i="44"/>
  <c r="R20" i="16"/>
  <c r="P19" i="16"/>
  <c r="R60" i="28"/>
  <c r="O61" i="28" s="1"/>
  <c r="Q65" i="45"/>
  <c r="R65" i="45" s="1"/>
  <c r="O66" i="45" s="1"/>
  <c r="R60" i="34"/>
  <c r="O61" i="34" s="1"/>
  <c r="R19" i="44"/>
  <c r="P18" i="44"/>
  <c r="R64" i="39"/>
  <c r="O65" i="39" s="1"/>
  <c r="R19" i="38"/>
  <c r="P18" i="38"/>
  <c r="P34" i="14"/>
  <c r="N35" i="24"/>
  <c r="S34" i="24"/>
  <c r="R56" i="25"/>
  <c r="O57" i="25" s="1"/>
  <c r="Q27" i="45"/>
  <c r="S34" i="43"/>
  <c r="N35" i="43"/>
  <c r="R20" i="30"/>
  <c r="P19" i="30"/>
  <c r="N36" i="19"/>
  <c r="S35" i="19"/>
  <c r="R60" i="30"/>
  <c r="O61" i="30" s="1"/>
  <c r="R56" i="26"/>
  <c r="O57" i="26" s="1"/>
  <c r="Q65" i="37"/>
  <c r="R65" i="37" s="1"/>
  <c r="O66" i="37" s="1"/>
  <c r="R26" i="10"/>
  <c r="S35" i="37"/>
  <c r="N36" i="37"/>
  <c r="Q65" i="38"/>
  <c r="S34" i="22"/>
  <c r="N35" i="22"/>
  <c r="R20" i="28"/>
  <c r="U20" i="28" s="1"/>
  <c r="P19" i="28"/>
  <c r="T30" i="42"/>
  <c r="T31" i="42" s="1"/>
  <c r="T32" i="42" s="1"/>
  <c r="T33" i="42" s="1"/>
  <c r="Q25" i="17"/>
  <c r="Q66" i="13" l="1"/>
  <c r="R66" i="13" s="1"/>
  <c r="O67" i="13" s="1"/>
  <c r="N39" i="40"/>
  <c r="S37" i="40"/>
  <c r="K55" i="2"/>
  <c r="C55" i="57"/>
  <c r="D55" i="57" s="1"/>
  <c r="T30" i="10"/>
  <c r="T31" i="10" s="1"/>
  <c r="T32" i="10" s="1"/>
  <c r="T33" i="10" s="1"/>
  <c r="T34" i="10" s="1"/>
  <c r="Y32" i="11"/>
  <c r="C58" i="2"/>
  <c r="F58" i="2" s="1"/>
  <c r="J58" i="2" s="1"/>
  <c r="C65" i="2"/>
  <c r="F65" i="2" s="1"/>
  <c r="J65" i="2" s="1"/>
  <c r="C67" i="2"/>
  <c r="F67" i="2" s="1"/>
  <c r="C63" i="2"/>
  <c r="F63" i="2" s="1"/>
  <c r="J63" i="2" s="1"/>
  <c r="B10" i="2"/>
  <c r="F10" i="2" s="1"/>
  <c r="W20" i="54"/>
  <c r="W20" i="34"/>
  <c r="Y28" i="26"/>
  <c r="Y28" i="16"/>
  <c r="U20" i="53"/>
  <c r="U20" i="51"/>
  <c r="Y28" i="17"/>
  <c r="Y32" i="49"/>
  <c r="U20" i="55"/>
  <c r="Y28" i="10"/>
  <c r="Y28" i="48"/>
  <c r="U20" i="11"/>
  <c r="Z19" i="11" s="1"/>
  <c r="W20" i="18"/>
  <c r="W20" i="35"/>
  <c r="Y32" i="14"/>
  <c r="Y28" i="21"/>
  <c r="Y28" i="23"/>
  <c r="Y32" i="32"/>
  <c r="P35" i="10"/>
  <c r="Q62" i="15"/>
  <c r="R62" i="15" s="1"/>
  <c r="O63" i="15" s="1"/>
  <c r="Q62" i="29"/>
  <c r="R62" i="29" s="1"/>
  <c r="O63" i="29" s="1"/>
  <c r="Q66" i="53"/>
  <c r="R66" i="53" s="1"/>
  <c r="O67" i="53" s="1"/>
  <c r="Q58" i="14"/>
  <c r="Q66" i="55"/>
  <c r="R66" i="55" s="1"/>
  <c r="O67" i="55" s="1"/>
  <c r="Q66" i="54"/>
  <c r="R66" i="54" s="1"/>
  <c r="O67" i="54" s="1"/>
  <c r="Q66" i="42"/>
  <c r="R66" i="42" s="1"/>
  <c r="O67" i="42" s="1"/>
  <c r="Q70" i="19"/>
  <c r="R70" i="19" s="1"/>
  <c r="O71" i="19" s="1"/>
  <c r="Q67" i="46"/>
  <c r="R67" i="46" s="1"/>
  <c r="O68" i="46" s="1"/>
  <c r="Q62" i="35"/>
  <c r="Q70" i="22"/>
  <c r="R21" i="14"/>
  <c r="P20" i="14"/>
  <c r="Z20" i="14" s="1"/>
  <c r="R21" i="33"/>
  <c r="P20" i="33"/>
  <c r="Z20" i="33" s="1"/>
  <c r="W20" i="33"/>
  <c r="N39" i="30"/>
  <c r="S38" i="30"/>
  <c r="Q70" i="17"/>
  <c r="R70" i="17" s="1"/>
  <c r="O71" i="17" s="1"/>
  <c r="T30" i="20"/>
  <c r="T31" i="20" s="1"/>
  <c r="T32" i="20" s="1"/>
  <c r="T33" i="20" s="1"/>
  <c r="S35" i="13"/>
  <c r="N36" i="13"/>
  <c r="S36" i="16"/>
  <c r="X36" i="16" s="1"/>
  <c r="N37" i="16"/>
  <c r="Q27" i="24"/>
  <c r="Q63" i="43"/>
  <c r="R63" i="43" s="1"/>
  <c r="O64" i="43" s="1"/>
  <c r="Q66" i="37"/>
  <c r="R66" i="37" s="1"/>
  <c r="O67" i="37" s="1"/>
  <c r="Q57" i="25"/>
  <c r="R57" i="25" s="1"/>
  <c r="O58" i="25" s="1"/>
  <c r="S35" i="24"/>
  <c r="N36" i="24"/>
  <c r="Q61" i="34"/>
  <c r="R61" i="34" s="1"/>
  <c r="O62" i="34" s="1"/>
  <c r="S36" i="44"/>
  <c r="N37" i="44"/>
  <c r="T36" i="44"/>
  <c r="Q61" i="32"/>
  <c r="T30" i="17"/>
  <c r="T31" i="17" s="1"/>
  <c r="T32" i="17" s="1"/>
  <c r="T33" i="17" s="1"/>
  <c r="S35" i="38"/>
  <c r="N36" i="38"/>
  <c r="S35" i="39"/>
  <c r="N36" i="39"/>
  <c r="T36" i="36"/>
  <c r="Y36" i="36" s="1"/>
  <c r="S36" i="36"/>
  <c r="X36" i="36" s="1"/>
  <c r="N37" i="36"/>
  <c r="Q65" i="44"/>
  <c r="Q57" i="24"/>
  <c r="R57" i="24" s="1"/>
  <c r="O58" i="24" s="1"/>
  <c r="Y28" i="15"/>
  <c r="T26" i="22"/>
  <c r="Q28" i="30"/>
  <c r="S37" i="23"/>
  <c r="N38" i="23"/>
  <c r="Q26" i="33"/>
  <c r="R20" i="13"/>
  <c r="U20" i="13" s="1"/>
  <c r="P19" i="13"/>
  <c r="R21" i="39"/>
  <c r="P20" i="39"/>
  <c r="Z20" i="39" s="1"/>
  <c r="W20" i="39"/>
  <c r="Y28" i="20"/>
  <c r="T26" i="30"/>
  <c r="R21" i="29"/>
  <c r="P20" i="29"/>
  <c r="Z20" i="29" s="1"/>
  <c r="W20" i="29"/>
  <c r="R22" i="46"/>
  <c r="P21" i="46"/>
  <c r="Q66" i="49"/>
  <c r="R66" i="49" s="1"/>
  <c r="O67" i="49" s="1"/>
  <c r="N36" i="53"/>
  <c r="S35" i="53"/>
  <c r="S36" i="21"/>
  <c r="X36" i="21" s="1"/>
  <c r="N37" i="21"/>
  <c r="T30" i="26"/>
  <c r="R60" i="33"/>
  <c r="O61" i="33" s="1"/>
  <c r="N38" i="17"/>
  <c r="S37" i="17"/>
  <c r="N37" i="12"/>
  <c r="S36" i="12"/>
  <c r="X36" i="12" s="1"/>
  <c r="R21" i="12"/>
  <c r="P20" i="12"/>
  <c r="T32" i="29"/>
  <c r="T33" i="29" s="1"/>
  <c r="Q27" i="22"/>
  <c r="R20" i="24"/>
  <c r="W20" i="24" s="1"/>
  <c r="P19" i="24"/>
  <c r="R65" i="36"/>
  <c r="O66" i="36" s="1"/>
  <c r="S35" i="33"/>
  <c r="N36" i="33"/>
  <c r="Q27" i="12"/>
  <c r="R20" i="37"/>
  <c r="U20" i="37" s="1"/>
  <c r="P19" i="37"/>
  <c r="Q26" i="28"/>
  <c r="Q51" i="10"/>
  <c r="R51" i="10" s="1"/>
  <c r="O52" i="10" s="1"/>
  <c r="Q28" i="51"/>
  <c r="P35" i="18"/>
  <c r="R26" i="9"/>
  <c r="R20" i="36"/>
  <c r="P19" i="36"/>
  <c r="R21" i="35"/>
  <c r="P20" i="35"/>
  <c r="Z20" i="35" s="1"/>
  <c r="Y32" i="43"/>
  <c r="U20" i="33"/>
  <c r="Q23" i="19"/>
  <c r="Q28" i="44"/>
  <c r="V28" i="44" s="1"/>
  <c r="S37" i="28"/>
  <c r="N38" i="28"/>
  <c r="Q26" i="50"/>
  <c r="Q70" i="20"/>
  <c r="R70" i="20" s="1"/>
  <c r="O71" i="20" s="1"/>
  <c r="R20" i="27"/>
  <c r="W20" i="27" s="1"/>
  <c r="P19" i="27"/>
  <c r="S37" i="32"/>
  <c r="N38" i="32"/>
  <c r="S35" i="22"/>
  <c r="N36" i="22"/>
  <c r="T34" i="42"/>
  <c r="T35" i="42" s="1"/>
  <c r="T36" i="42" s="1"/>
  <c r="T37" i="42" s="1"/>
  <c r="T38" i="42" s="1"/>
  <c r="S36" i="37"/>
  <c r="X36" i="37" s="1"/>
  <c r="N37" i="37"/>
  <c r="T36" i="37"/>
  <c r="Y36" i="37" s="1"/>
  <c r="Q28" i="46"/>
  <c r="V28" i="46" s="1"/>
  <c r="Q26" i="29"/>
  <c r="P20" i="10"/>
  <c r="Q21" i="10"/>
  <c r="V20" i="10"/>
  <c r="U20" i="10"/>
  <c r="X36" i="9"/>
  <c r="J10" i="2"/>
  <c r="Q27" i="34"/>
  <c r="R20" i="48"/>
  <c r="U20" i="48" s="1"/>
  <c r="P19" i="48"/>
  <c r="T26" i="24"/>
  <c r="R20" i="19"/>
  <c r="W20" i="19" s="1"/>
  <c r="P19" i="19"/>
  <c r="N39" i="49"/>
  <c r="S38" i="49"/>
  <c r="T31" i="28"/>
  <c r="R21" i="32"/>
  <c r="P20" i="32"/>
  <c r="Z20" i="32" s="1"/>
  <c r="W20" i="32"/>
  <c r="Q36" i="14"/>
  <c r="R36" i="14"/>
  <c r="W36" i="14" s="1"/>
  <c r="S36" i="14"/>
  <c r="X36" i="14" s="1"/>
  <c r="N37" i="14"/>
  <c r="T36" i="14"/>
  <c r="Y36" i="14" s="1"/>
  <c r="Q28" i="52"/>
  <c r="V28" i="52" s="1"/>
  <c r="N36" i="34"/>
  <c r="S35" i="34"/>
  <c r="Q26" i="15"/>
  <c r="Q28" i="38"/>
  <c r="P19" i="9"/>
  <c r="Q20" i="9"/>
  <c r="U20" i="9" s="1"/>
  <c r="S36" i="26"/>
  <c r="X36" i="26" s="1"/>
  <c r="N37" i="26"/>
  <c r="Q65" i="48"/>
  <c r="R65" i="48" s="1"/>
  <c r="O66" i="48" s="1"/>
  <c r="S36" i="18"/>
  <c r="S38" i="18" s="1"/>
  <c r="S39" i="18" s="1"/>
  <c r="T36" i="18"/>
  <c r="Y36" i="18" s="1"/>
  <c r="Q36" i="18"/>
  <c r="V36" i="18" s="1"/>
  <c r="R36" i="18"/>
  <c r="T34" i="32"/>
  <c r="N38" i="48"/>
  <c r="S37" i="48"/>
  <c r="Q36" i="10"/>
  <c r="R36" i="10"/>
  <c r="S36" i="10"/>
  <c r="S38" i="10" s="1"/>
  <c r="S39" i="10" s="1"/>
  <c r="T36" i="10"/>
  <c r="T38" i="10" s="1"/>
  <c r="T39" i="10" s="1"/>
  <c r="Q62" i="27"/>
  <c r="R62" i="27" s="1"/>
  <c r="O63" i="27" s="1"/>
  <c r="N36" i="25"/>
  <c r="S35" i="25"/>
  <c r="Q26" i="31"/>
  <c r="T26" i="45"/>
  <c r="T27" i="45" s="1"/>
  <c r="T28" i="45" s="1"/>
  <c r="T29" i="45" s="1"/>
  <c r="S38" i="42"/>
  <c r="S37" i="46"/>
  <c r="T37" i="46"/>
  <c r="N38" i="46"/>
  <c r="R21" i="55"/>
  <c r="P20" i="55"/>
  <c r="Z20" i="55" s="1"/>
  <c r="Q28" i="47"/>
  <c r="T34" i="27"/>
  <c r="T35" i="27" s="1"/>
  <c r="T36" i="27" s="1"/>
  <c r="T31" i="38"/>
  <c r="T32" i="38" s="1"/>
  <c r="T33" i="38" s="1"/>
  <c r="Q26" i="14"/>
  <c r="S36" i="54"/>
  <c r="N37" i="54"/>
  <c r="R21" i="40"/>
  <c r="P20" i="40"/>
  <c r="Z20" i="40" s="1"/>
  <c r="W20" i="40"/>
  <c r="Q36" i="11"/>
  <c r="T36" i="11"/>
  <c r="Y36" i="11" s="1"/>
  <c r="R36" i="11"/>
  <c r="S36" i="11"/>
  <c r="S38" i="11" s="1"/>
  <c r="S39" i="11" s="1"/>
  <c r="R22" i="43"/>
  <c r="P21" i="43"/>
  <c r="Q66" i="50"/>
  <c r="T34" i="35"/>
  <c r="R20" i="49"/>
  <c r="U20" i="49" s="1"/>
  <c r="P19" i="49"/>
  <c r="Q74" i="16"/>
  <c r="R74" i="16" s="1"/>
  <c r="O75" i="16" s="1"/>
  <c r="S38" i="29"/>
  <c r="N39" i="29"/>
  <c r="Q26" i="25"/>
  <c r="R20" i="22"/>
  <c r="W20" i="22" s="1"/>
  <c r="P19" i="22"/>
  <c r="Q28" i="36"/>
  <c r="V28" i="36" s="1"/>
  <c r="Q27" i="40"/>
  <c r="Q28" i="43"/>
  <c r="Q51" i="11"/>
  <c r="R51" i="11" s="1"/>
  <c r="O52" i="11" s="1"/>
  <c r="R20" i="41"/>
  <c r="P19" i="41"/>
  <c r="Q66" i="52"/>
  <c r="Q62" i="9"/>
  <c r="R62" i="9" s="1"/>
  <c r="O63" i="9" s="1"/>
  <c r="R20" i="44"/>
  <c r="U20" i="44" s="1"/>
  <c r="P19" i="44"/>
  <c r="Q28" i="20"/>
  <c r="V28" i="20" s="1"/>
  <c r="T30" i="15"/>
  <c r="T31" i="15" s="1"/>
  <c r="T32" i="15" s="1"/>
  <c r="T33" i="15" s="1"/>
  <c r="R21" i="45"/>
  <c r="P20" i="45"/>
  <c r="Z20" i="45" s="1"/>
  <c r="Q70" i="23"/>
  <c r="R20" i="21"/>
  <c r="P19" i="21"/>
  <c r="S35" i="20"/>
  <c r="N36" i="20"/>
  <c r="S36" i="19"/>
  <c r="X36" i="19" s="1"/>
  <c r="N37" i="19"/>
  <c r="Q66" i="45"/>
  <c r="R66" i="45" s="1"/>
  <c r="O67" i="45" s="1"/>
  <c r="W20" i="45"/>
  <c r="Q28" i="45"/>
  <c r="V28" i="45" s="1"/>
  <c r="R20" i="38"/>
  <c r="P19" i="38"/>
  <c r="U20" i="12"/>
  <c r="R20" i="20"/>
  <c r="U20" i="20" s="1"/>
  <c r="P19" i="20"/>
  <c r="W20" i="25"/>
  <c r="R65" i="38"/>
  <c r="O66" i="38" s="1"/>
  <c r="Q57" i="26"/>
  <c r="R57" i="26" s="1"/>
  <c r="O58" i="26" s="1"/>
  <c r="R21" i="30"/>
  <c r="P20" i="30"/>
  <c r="Z20" i="30" s="1"/>
  <c r="U20" i="30"/>
  <c r="Q65" i="39"/>
  <c r="R65" i="39" s="1"/>
  <c r="O66" i="39" s="1"/>
  <c r="Q61" i="28"/>
  <c r="R61" i="28" s="1"/>
  <c r="O62" i="28" s="1"/>
  <c r="R21" i="51"/>
  <c r="P20" i="51"/>
  <c r="Z20" i="51" s="1"/>
  <c r="W20" i="14"/>
  <c r="T28" i="50"/>
  <c r="Y28" i="50" s="1"/>
  <c r="Q27" i="16"/>
  <c r="P20" i="11"/>
  <c r="Q21" i="11"/>
  <c r="T26" i="34"/>
  <c r="Q28" i="54"/>
  <c r="Y32" i="27"/>
  <c r="R21" i="26"/>
  <c r="P20" i="26"/>
  <c r="Z20" i="26" s="1"/>
  <c r="W20" i="26"/>
  <c r="T34" i="49"/>
  <c r="Q61" i="31"/>
  <c r="R61" i="31" s="1"/>
  <c r="O62" i="31" s="1"/>
  <c r="Y32" i="35"/>
  <c r="S36" i="31"/>
  <c r="X36" i="31" s="1"/>
  <c r="N37" i="31"/>
  <c r="T36" i="31"/>
  <c r="Y36" i="31" s="1"/>
  <c r="T28" i="54"/>
  <c r="Q65" i="51"/>
  <c r="R65" i="51" s="1"/>
  <c r="O66" i="51" s="1"/>
  <c r="Q27" i="55"/>
  <c r="R21" i="53"/>
  <c r="P20" i="53"/>
  <c r="Z20" i="53" s="1"/>
  <c r="S39" i="51"/>
  <c r="Q29" i="49"/>
  <c r="S37" i="9"/>
  <c r="T37" i="9"/>
  <c r="N38" i="9"/>
  <c r="Q70" i="21"/>
  <c r="R70" i="21" s="1"/>
  <c r="O71" i="21" s="1"/>
  <c r="R21" i="42"/>
  <c r="P20" i="42"/>
  <c r="Z20" i="42" s="1"/>
  <c r="W20" i="42"/>
  <c r="R21" i="25"/>
  <c r="P20" i="25"/>
  <c r="Z20" i="25" s="1"/>
  <c r="T30" i="55"/>
  <c r="T31" i="55" s="1"/>
  <c r="T32" i="55" s="1"/>
  <c r="T33" i="55" s="1"/>
  <c r="Q66" i="41"/>
  <c r="R66" i="41" s="1"/>
  <c r="O67" i="41" s="1"/>
  <c r="T31" i="40"/>
  <c r="T32" i="40" s="1"/>
  <c r="T33" i="40" s="1"/>
  <c r="T31" i="39"/>
  <c r="T32" i="39" s="1"/>
  <c r="T33" i="39" s="1"/>
  <c r="T26" i="33"/>
  <c r="T27" i="33" s="1"/>
  <c r="T28" i="33" s="1"/>
  <c r="T29" i="33" s="1"/>
  <c r="S35" i="41"/>
  <c r="T35" i="41"/>
  <c r="N36" i="41"/>
  <c r="Y32" i="42"/>
  <c r="J67" i="2"/>
  <c r="U20" i="14"/>
  <c r="S35" i="45"/>
  <c r="N36" i="45"/>
  <c r="T26" i="19"/>
  <c r="T27" i="19" s="1"/>
  <c r="T28" i="19" s="1"/>
  <c r="T29" i="19" s="1"/>
  <c r="N36" i="52"/>
  <c r="S35" i="52"/>
  <c r="Q65" i="47"/>
  <c r="R65" i="47" s="1"/>
  <c r="O66" i="47" s="1"/>
  <c r="Q49" i="18"/>
  <c r="R49" i="18" s="1"/>
  <c r="O50" i="18" s="1"/>
  <c r="Q27" i="23"/>
  <c r="U20" i="25"/>
  <c r="Q28" i="42"/>
  <c r="Q24" i="18"/>
  <c r="R21" i="18"/>
  <c r="P20" i="18"/>
  <c r="Z20" i="18" s="1"/>
  <c r="R20" i="50"/>
  <c r="P19" i="50"/>
  <c r="R20" i="52"/>
  <c r="U20" i="52" s="1"/>
  <c r="P19" i="52"/>
  <c r="T30" i="23"/>
  <c r="T31" i="23" s="1"/>
  <c r="T32" i="23" s="1"/>
  <c r="T33" i="23" s="1"/>
  <c r="Q61" i="12"/>
  <c r="U20" i="45"/>
  <c r="P35" i="14"/>
  <c r="V36" i="14"/>
  <c r="Q27" i="48"/>
  <c r="Q26" i="26"/>
  <c r="Q28" i="37"/>
  <c r="Q66" i="40"/>
  <c r="R66" i="40" s="1"/>
  <c r="O67" i="40" s="1"/>
  <c r="R20" i="47"/>
  <c r="U20" i="47" s="1"/>
  <c r="P19" i="47"/>
  <c r="T30" i="16"/>
  <c r="T31" i="16" s="1"/>
  <c r="T32" i="16" s="1"/>
  <c r="T33" i="16" s="1"/>
  <c r="Q25" i="27"/>
  <c r="Q25" i="35"/>
  <c r="R21" i="34"/>
  <c r="P20" i="34"/>
  <c r="Z20" i="34" s="1"/>
  <c r="Q26" i="17"/>
  <c r="Q29" i="41"/>
  <c r="R20" i="15"/>
  <c r="W20" i="15" s="1"/>
  <c r="P19" i="15"/>
  <c r="T26" i="53"/>
  <c r="T27" i="53" s="1"/>
  <c r="T28" i="53" s="1"/>
  <c r="T29" i="53" s="1"/>
  <c r="R20" i="31"/>
  <c r="P19" i="31"/>
  <c r="Q24" i="13"/>
  <c r="V24" i="13" s="1"/>
  <c r="R20" i="17"/>
  <c r="P19" i="17"/>
  <c r="N36" i="55"/>
  <c r="S35" i="55"/>
  <c r="Q61" i="30"/>
  <c r="R61" i="30" s="1"/>
  <c r="O62" i="30" s="1"/>
  <c r="Q26" i="39"/>
  <c r="T34" i="51"/>
  <c r="T35" i="51" s="1"/>
  <c r="T36" i="51" s="1"/>
  <c r="T37" i="51" s="1"/>
  <c r="U20" i="42"/>
  <c r="T26" i="13"/>
  <c r="T27" i="13" s="1"/>
  <c r="T28" i="13" s="1"/>
  <c r="T29" i="13" s="1"/>
  <c r="Y28" i="55"/>
  <c r="R21" i="28"/>
  <c r="P20" i="28"/>
  <c r="Z20" i="28" s="1"/>
  <c r="W20" i="28"/>
  <c r="R27" i="10"/>
  <c r="S35" i="43"/>
  <c r="N36" i="43"/>
  <c r="T35" i="43"/>
  <c r="R21" i="16"/>
  <c r="P20" i="16"/>
  <c r="Z20" i="16" s="1"/>
  <c r="U20" i="16"/>
  <c r="W20" i="16"/>
  <c r="T26" i="25"/>
  <c r="V28" i="41"/>
  <c r="Q26" i="32"/>
  <c r="Y32" i="51"/>
  <c r="Q28" i="53"/>
  <c r="V28" i="53" s="1"/>
  <c r="W20" i="12"/>
  <c r="S35" i="15"/>
  <c r="N36" i="15"/>
  <c r="S36" i="27"/>
  <c r="X36" i="27" s="1"/>
  <c r="N37" i="27"/>
  <c r="S36" i="35"/>
  <c r="X36" i="35" s="1"/>
  <c r="N37" i="35"/>
  <c r="Q28" i="21"/>
  <c r="P35" i="11"/>
  <c r="T28" i="12"/>
  <c r="T29" i="12" s="1"/>
  <c r="S36" i="47"/>
  <c r="X36" i="47" s="1"/>
  <c r="N37" i="47"/>
  <c r="T26" i="52"/>
  <c r="T27" i="52" s="1"/>
  <c r="T28" i="52" s="1"/>
  <c r="T29" i="52" s="1"/>
  <c r="T30" i="48"/>
  <c r="R21" i="54"/>
  <c r="P20" i="54"/>
  <c r="Z20" i="54" s="1"/>
  <c r="S36" i="50"/>
  <c r="X36" i="50" s="1"/>
  <c r="N37" i="50"/>
  <c r="U20" i="29"/>
  <c r="R28" i="11"/>
  <c r="R20" i="23"/>
  <c r="W20" i="23" s="1"/>
  <c r="P19" i="23"/>
  <c r="T30" i="21"/>
  <c r="T31" i="47"/>
  <c r="W20" i="30"/>
  <c r="R67" i="13" l="1"/>
  <c r="O68" i="13" s="1"/>
  <c r="Q67" i="13"/>
  <c r="S38" i="40"/>
  <c r="N40" i="40"/>
  <c r="S39" i="40"/>
  <c r="U20" i="27"/>
  <c r="K63" i="2"/>
  <c r="C63" i="57"/>
  <c r="D63" i="57" s="1"/>
  <c r="K58" i="2"/>
  <c r="C58" i="57"/>
  <c r="D58" i="57" s="1"/>
  <c r="K65" i="2"/>
  <c r="C65" i="57"/>
  <c r="D65" i="57" s="1"/>
  <c r="K67" i="2"/>
  <c r="C67" i="57"/>
  <c r="D67" i="57" s="1"/>
  <c r="W20" i="13"/>
  <c r="C14" i="2" s="1"/>
  <c r="K10" i="2"/>
  <c r="C10" i="57"/>
  <c r="D10" i="57" s="1"/>
  <c r="Y32" i="10"/>
  <c r="C36" i="2"/>
  <c r="C17" i="2"/>
  <c r="F17" i="2" s="1"/>
  <c r="J17" i="2" s="1"/>
  <c r="C40" i="2"/>
  <c r="F40" i="2" s="1"/>
  <c r="J40" i="2" s="1"/>
  <c r="C42" i="2"/>
  <c r="F42" i="2" s="1"/>
  <c r="C57" i="2"/>
  <c r="F57" i="2" s="1"/>
  <c r="C52" i="2"/>
  <c r="F52" i="2" s="1"/>
  <c r="C26" i="2"/>
  <c r="F26" i="2" s="1"/>
  <c r="J26" i="2" s="1"/>
  <c r="B9" i="2"/>
  <c r="F9" i="2" s="1"/>
  <c r="J9" i="2" s="1"/>
  <c r="C46" i="2"/>
  <c r="F46" i="2" s="1"/>
  <c r="J46" i="2" s="1"/>
  <c r="C37" i="2"/>
  <c r="F37" i="2" s="1"/>
  <c r="C44" i="2"/>
  <c r="F44" i="2" s="1"/>
  <c r="C41" i="2"/>
  <c r="F41" i="2" s="1"/>
  <c r="C66" i="2"/>
  <c r="F66" i="2" s="1"/>
  <c r="J66" i="2" s="1"/>
  <c r="C16" i="2"/>
  <c r="F16" i="2" s="1"/>
  <c r="D16" i="57"/>
  <c r="C54" i="2"/>
  <c r="F54" i="2" s="1"/>
  <c r="J54" i="2" s="1"/>
  <c r="C31" i="2"/>
  <c r="F31" i="2" s="1"/>
  <c r="J31" i="2" s="1"/>
  <c r="K31" i="2" s="1"/>
  <c r="D31" i="57"/>
  <c r="C32" i="2"/>
  <c r="F32" i="2" s="1"/>
  <c r="J32" i="2" s="1"/>
  <c r="K32" i="2" s="1"/>
  <c r="D32" i="57"/>
  <c r="C38" i="2"/>
  <c r="F38" i="2" s="1"/>
  <c r="C47" i="2"/>
  <c r="F47" i="2" s="1"/>
  <c r="J47" i="2" s="1"/>
  <c r="C11" i="2"/>
  <c r="C21" i="2"/>
  <c r="F21" i="2" s="1"/>
  <c r="J21" i="2" s="1"/>
  <c r="K21" i="2" s="1"/>
  <c r="D21" i="57"/>
  <c r="C15" i="2"/>
  <c r="F15" i="2" s="1"/>
  <c r="D15" i="57"/>
  <c r="C39" i="2"/>
  <c r="F39" i="2" s="1"/>
  <c r="J39" i="2" s="1"/>
  <c r="C51" i="2"/>
  <c r="F51" i="2" s="1"/>
  <c r="C45" i="2"/>
  <c r="F45" i="2" s="1"/>
  <c r="W20" i="20"/>
  <c r="Y32" i="38"/>
  <c r="U20" i="23"/>
  <c r="X36" i="11"/>
  <c r="W20" i="44"/>
  <c r="X36" i="18"/>
  <c r="Y28" i="12"/>
  <c r="U36" i="18"/>
  <c r="V20" i="9"/>
  <c r="W36" i="18"/>
  <c r="W20" i="47"/>
  <c r="Y28" i="13"/>
  <c r="Y28" i="53"/>
  <c r="Y32" i="23"/>
  <c r="Y32" i="15"/>
  <c r="U20" i="15"/>
  <c r="Q71" i="21"/>
  <c r="R71" i="21" s="1"/>
  <c r="O72" i="21" s="1"/>
  <c r="Q71" i="19"/>
  <c r="R71" i="19" s="1"/>
  <c r="O72" i="19" s="1"/>
  <c r="J16" i="2"/>
  <c r="K16" i="2" s="1"/>
  <c r="Q66" i="47"/>
  <c r="R66" i="47" s="1"/>
  <c r="O67" i="47" s="1"/>
  <c r="Q52" i="11"/>
  <c r="R52" i="11" s="1"/>
  <c r="O53" i="11" s="1"/>
  <c r="Q67" i="42"/>
  <c r="R67" i="42" s="1"/>
  <c r="O68" i="42" s="1"/>
  <c r="Q67" i="53"/>
  <c r="R67" i="53" s="1"/>
  <c r="O68" i="53" s="1"/>
  <c r="Q67" i="40"/>
  <c r="R67" i="40" s="1"/>
  <c r="O68" i="40" s="1"/>
  <c r="Q62" i="28"/>
  <c r="R62" i="28" s="1"/>
  <c r="O63" i="28" s="1"/>
  <c r="Q64" i="43"/>
  <c r="R64" i="43" s="1"/>
  <c r="O65" i="43" s="1"/>
  <c r="Q66" i="48"/>
  <c r="R66" i="48" s="1"/>
  <c r="O67" i="48" s="1"/>
  <c r="Q67" i="49"/>
  <c r="R67" i="49" s="1"/>
  <c r="O68" i="49" s="1"/>
  <c r="Q63" i="15"/>
  <c r="R63" i="15" s="1"/>
  <c r="O64" i="15" s="1"/>
  <c r="Q27" i="17"/>
  <c r="T31" i="21"/>
  <c r="T32" i="21" s="1"/>
  <c r="T33" i="21" s="1"/>
  <c r="R29" i="11"/>
  <c r="R22" i="54"/>
  <c r="P21" i="54"/>
  <c r="R22" i="16"/>
  <c r="P21" i="16"/>
  <c r="Q62" i="30"/>
  <c r="R62" i="30" s="1"/>
  <c r="O63" i="30" s="1"/>
  <c r="W20" i="17"/>
  <c r="R21" i="31"/>
  <c r="P20" i="31"/>
  <c r="Z20" i="31" s="1"/>
  <c r="Q30" i="41"/>
  <c r="R22" i="34"/>
  <c r="P21" i="34"/>
  <c r="R21" i="50"/>
  <c r="P20" i="50"/>
  <c r="Z20" i="50" s="1"/>
  <c r="W20" i="50"/>
  <c r="N37" i="52"/>
  <c r="S36" i="52"/>
  <c r="T34" i="39"/>
  <c r="T35" i="39" s="1"/>
  <c r="T36" i="39" s="1"/>
  <c r="R22" i="25"/>
  <c r="P21" i="25"/>
  <c r="T29" i="54"/>
  <c r="J38" i="2"/>
  <c r="T27" i="34"/>
  <c r="T28" i="34" s="1"/>
  <c r="T29" i="34" s="1"/>
  <c r="J15" i="2"/>
  <c r="K15" i="2" s="1"/>
  <c r="Q67" i="45"/>
  <c r="R67" i="45" s="1"/>
  <c r="O68" i="45" s="1"/>
  <c r="S36" i="20"/>
  <c r="X36" i="20" s="1"/>
  <c r="N37" i="20"/>
  <c r="R21" i="21"/>
  <c r="P20" i="21"/>
  <c r="Z20" i="21" s="1"/>
  <c r="R21" i="41"/>
  <c r="P20" i="41"/>
  <c r="Z20" i="41" s="1"/>
  <c r="U20" i="41"/>
  <c r="W20" i="41"/>
  <c r="Q27" i="25"/>
  <c r="R22" i="40"/>
  <c r="P21" i="40"/>
  <c r="Q63" i="27"/>
  <c r="R63" i="27" s="1"/>
  <c r="O64" i="27" s="1"/>
  <c r="T37" i="14"/>
  <c r="N38" i="14"/>
  <c r="Q37" i="14"/>
  <c r="R37" i="14"/>
  <c r="S37" i="14"/>
  <c r="S39" i="49"/>
  <c r="N40" i="49"/>
  <c r="W20" i="48"/>
  <c r="N39" i="32"/>
  <c r="S38" i="32"/>
  <c r="Q71" i="20"/>
  <c r="R71" i="20" s="1"/>
  <c r="O72" i="20" s="1"/>
  <c r="R21" i="36"/>
  <c r="P20" i="36"/>
  <c r="Z20" i="36" s="1"/>
  <c r="U20" i="36"/>
  <c r="N37" i="33"/>
  <c r="S36" i="33"/>
  <c r="X36" i="33" s="1"/>
  <c r="R23" i="46"/>
  <c r="P22" i="46"/>
  <c r="Q29" i="30"/>
  <c r="V28" i="30"/>
  <c r="T34" i="17"/>
  <c r="T35" i="17" s="1"/>
  <c r="T36" i="17" s="1"/>
  <c r="T37" i="17" s="1"/>
  <c r="T38" i="17" s="1"/>
  <c r="Q58" i="25"/>
  <c r="R58" i="25" s="1"/>
  <c r="O59" i="25" s="1"/>
  <c r="Q68" i="46"/>
  <c r="R68" i="46" s="1"/>
  <c r="O69" i="46" s="1"/>
  <c r="Q67" i="54"/>
  <c r="R67" i="54" s="1"/>
  <c r="O68" i="54" s="1"/>
  <c r="T31" i="48"/>
  <c r="F11" i="2"/>
  <c r="C12" i="2"/>
  <c r="T30" i="53"/>
  <c r="Q26" i="35"/>
  <c r="Q28" i="48"/>
  <c r="V28" i="48" s="1"/>
  <c r="T34" i="23"/>
  <c r="R22" i="53"/>
  <c r="P21" i="53"/>
  <c r="R22" i="30"/>
  <c r="P21" i="30"/>
  <c r="R66" i="50"/>
  <c r="O67" i="50" s="1"/>
  <c r="S37" i="54"/>
  <c r="N38" i="54"/>
  <c r="Y36" i="27"/>
  <c r="T38" i="46"/>
  <c r="N39" i="46"/>
  <c r="S38" i="46"/>
  <c r="N39" i="48"/>
  <c r="S38" i="48"/>
  <c r="Q29" i="38"/>
  <c r="V28" i="38"/>
  <c r="T32" i="28"/>
  <c r="Y32" i="28" s="1"/>
  <c r="Z19" i="10"/>
  <c r="R27" i="9"/>
  <c r="T38" i="11"/>
  <c r="T39" i="11" s="1"/>
  <c r="R21" i="24"/>
  <c r="P20" i="24"/>
  <c r="Z20" i="24" s="1"/>
  <c r="R22" i="12"/>
  <c r="P21" i="12"/>
  <c r="N37" i="53"/>
  <c r="S36" i="53"/>
  <c r="S37" i="36"/>
  <c r="T37" i="36"/>
  <c r="N38" i="36"/>
  <c r="Y32" i="17"/>
  <c r="N38" i="16"/>
  <c r="S37" i="16"/>
  <c r="R22" i="14"/>
  <c r="P21" i="14"/>
  <c r="Y32" i="40"/>
  <c r="T38" i="51"/>
  <c r="T39" i="51" s="1"/>
  <c r="Q28" i="23"/>
  <c r="V28" i="23" s="1"/>
  <c r="T37" i="31"/>
  <c r="N38" i="31"/>
  <c r="S37" i="31"/>
  <c r="Q62" i="31"/>
  <c r="R62" i="31" s="1"/>
  <c r="O63" i="31" s="1"/>
  <c r="P21" i="11"/>
  <c r="Q22" i="11"/>
  <c r="Q58" i="26"/>
  <c r="R58" i="26" s="1"/>
  <c r="O59" i="26" s="1"/>
  <c r="Q29" i="20"/>
  <c r="Q75" i="16"/>
  <c r="R75" i="16" s="1"/>
  <c r="O76" i="16" s="1"/>
  <c r="Q29" i="47"/>
  <c r="V28" i="47"/>
  <c r="J41" i="2"/>
  <c r="T27" i="25"/>
  <c r="T28" i="25" s="1"/>
  <c r="T29" i="25" s="1"/>
  <c r="T30" i="33"/>
  <c r="T31" i="33" s="1"/>
  <c r="T32" i="33" s="1"/>
  <c r="T33" i="33" s="1"/>
  <c r="T38" i="9"/>
  <c r="N39" i="9"/>
  <c r="S38" i="9"/>
  <c r="T35" i="32"/>
  <c r="T36" i="32" s="1"/>
  <c r="T37" i="32" s="1"/>
  <c r="Q27" i="15"/>
  <c r="R21" i="19"/>
  <c r="P20" i="19"/>
  <c r="Z20" i="19" s="1"/>
  <c r="Q29" i="44"/>
  <c r="U20" i="31"/>
  <c r="Y28" i="52"/>
  <c r="S37" i="35"/>
  <c r="N38" i="35"/>
  <c r="S36" i="15"/>
  <c r="X36" i="15" s="1"/>
  <c r="N37" i="15"/>
  <c r="R22" i="28"/>
  <c r="P21" i="28"/>
  <c r="Q27" i="39"/>
  <c r="Q25" i="13"/>
  <c r="R21" i="47"/>
  <c r="P20" i="47"/>
  <c r="Z20" i="47" s="1"/>
  <c r="Q25" i="18"/>
  <c r="Q50" i="18"/>
  <c r="R50" i="18" s="1"/>
  <c r="O51" i="18" s="1"/>
  <c r="Y28" i="33"/>
  <c r="R22" i="42"/>
  <c r="P21" i="42"/>
  <c r="Q28" i="16"/>
  <c r="V28" i="16" s="1"/>
  <c r="Q66" i="38"/>
  <c r="R66" i="38" s="1"/>
  <c r="O67" i="38" s="1"/>
  <c r="Q29" i="45"/>
  <c r="N38" i="19"/>
  <c r="S37" i="19"/>
  <c r="W20" i="21"/>
  <c r="R70" i="23"/>
  <c r="O71" i="23" s="1"/>
  <c r="U20" i="22"/>
  <c r="P36" i="11"/>
  <c r="Z19" i="9"/>
  <c r="T27" i="24"/>
  <c r="R22" i="35"/>
  <c r="P21" i="35"/>
  <c r="Q28" i="22"/>
  <c r="N38" i="12"/>
  <c r="S37" i="12"/>
  <c r="R22" i="29"/>
  <c r="P21" i="29"/>
  <c r="R22" i="39"/>
  <c r="P21" i="39"/>
  <c r="Q71" i="17"/>
  <c r="R71" i="17" s="1"/>
  <c r="O72" i="17" s="1"/>
  <c r="J45" i="2"/>
  <c r="X36" i="10"/>
  <c r="V24" i="18"/>
  <c r="R21" i="17"/>
  <c r="P20" i="17"/>
  <c r="Z20" i="17" s="1"/>
  <c r="T34" i="20"/>
  <c r="T35" i="20" s="1"/>
  <c r="T36" i="20" s="1"/>
  <c r="Y36" i="20" s="1"/>
  <c r="N40" i="30"/>
  <c r="S39" i="30"/>
  <c r="Q67" i="55"/>
  <c r="R67" i="55" s="1"/>
  <c r="O68" i="55" s="1"/>
  <c r="T30" i="12"/>
  <c r="T31" i="12" s="1"/>
  <c r="T32" i="12" s="1"/>
  <c r="T33" i="12" s="1"/>
  <c r="Q29" i="53"/>
  <c r="Q26" i="27"/>
  <c r="Q29" i="37"/>
  <c r="V28" i="37"/>
  <c r="R22" i="18"/>
  <c r="P21" i="18"/>
  <c r="Y28" i="19"/>
  <c r="Q67" i="41"/>
  <c r="R67" i="41" s="1"/>
  <c r="O68" i="41" s="1"/>
  <c r="Q28" i="55"/>
  <c r="V28" i="55" s="1"/>
  <c r="R22" i="26"/>
  <c r="P21" i="26"/>
  <c r="Q29" i="43"/>
  <c r="V28" i="43"/>
  <c r="N37" i="34"/>
  <c r="S36" i="34"/>
  <c r="X36" i="34" s="1"/>
  <c r="P36" i="14"/>
  <c r="Z36" i="14" s="1"/>
  <c r="U36" i="14"/>
  <c r="P21" i="10"/>
  <c r="Q22" i="10"/>
  <c r="Q52" i="10"/>
  <c r="R52" i="10" s="1"/>
  <c r="O53" i="10" s="1"/>
  <c r="Y32" i="20"/>
  <c r="T34" i="16"/>
  <c r="T35" i="16" s="1"/>
  <c r="T36" i="16" s="1"/>
  <c r="T37" i="16" s="1"/>
  <c r="Q27" i="26"/>
  <c r="R21" i="52"/>
  <c r="P20" i="52"/>
  <c r="Z20" i="52" s="1"/>
  <c r="W20" i="52"/>
  <c r="T34" i="55"/>
  <c r="Q66" i="51"/>
  <c r="R66" i="51" s="1"/>
  <c r="O67" i="51" s="1"/>
  <c r="Q66" i="39"/>
  <c r="R66" i="39" s="1"/>
  <c r="O67" i="39" s="1"/>
  <c r="R21" i="20"/>
  <c r="P20" i="20"/>
  <c r="Z20" i="20" s="1"/>
  <c r="U20" i="21"/>
  <c r="R66" i="52"/>
  <c r="O67" i="52" s="1"/>
  <c r="T38" i="18"/>
  <c r="T39" i="18" s="1"/>
  <c r="P36" i="10"/>
  <c r="J44" i="2"/>
  <c r="Q27" i="29"/>
  <c r="T37" i="37"/>
  <c r="N38" i="37"/>
  <c r="S37" i="37"/>
  <c r="Q29" i="51"/>
  <c r="V28" i="51"/>
  <c r="Q27" i="28"/>
  <c r="R21" i="37"/>
  <c r="P20" i="37"/>
  <c r="Z20" i="37" s="1"/>
  <c r="W20" i="37"/>
  <c r="Q66" i="36"/>
  <c r="R66" i="36" s="1"/>
  <c r="O67" i="36" s="1"/>
  <c r="Q61" i="33"/>
  <c r="R61" i="33" s="1"/>
  <c r="O62" i="33" s="1"/>
  <c r="N39" i="23"/>
  <c r="S38" i="23"/>
  <c r="Q58" i="24"/>
  <c r="R58" i="24" s="1"/>
  <c r="O59" i="24" s="1"/>
  <c r="N37" i="38"/>
  <c r="S36" i="38"/>
  <c r="X36" i="38" s="1"/>
  <c r="T37" i="44"/>
  <c r="N38" i="44"/>
  <c r="S37" i="44"/>
  <c r="S36" i="24"/>
  <c r="X36" i="24" s="1"/>
  <c r="N37" i="24"/>
  <c r="S36" i="43"/>
  <c r="X36" i="43" s="1"/>
  <c r="N37" i="43"/>
  <c r="T36" i="43"/>
  <c r="Y36" i="43" s="1"/>
  <c r="R21" i="38"/>
  <c r="P20" i="38"/>
  <c r="Z20" i="38" s="1"/>
  <c r="Q63" i="9"/>
  <c r="R63" i="9" s="1"/>
  <c r="O64" i="9" s="1"/>
  <c r="N38" i="21"/>
  <c r="S37" i="21"/>
  <c r="Q67" i="37"/>
  <c r="R67" i="37" s="1"/>
  <c r="O68" i="37" s="1"/>
  <c r="T30" i="52"/>
  <c r="T31" i="52" s="1"/>
  <c r="T32" i="52" s="1"/>
  <c r="T33" i="52" s="1"/>
  <c r="Q28" i="34"/>
  <c r="V28" i="34" s="1"/>
  <c r="S36" i="22"/>
  <c r="X36" i="22" s="1"/>
  <c r="N37" i="22"/>
  <c r="S38" i="17"/>
  <c r="N39" i="17"/>
  <c r="R61" i="32"/>
  <c r="O62" i="32" s="1"/>
  <c r="R70" i="22"/>
  <c r="O71" i="22" s="1"/>
  <c r="Y36" i="10"/>
  <c r="Q63" i="29"/>
  <c r="R63" i="29" s="1"/>
  <c r="O64" i="29" s="1"/>
  <c r="J42" i="2"/>
  <c r="S37" i="50"/>
  <c r="N38" i="50"/>
  <c r="S36" i="45"/>
  <c r="X36" i="45" s="1"/>
  <c r="N37" i="45"/>
  <c r="T34" i="38"/>
  <c r="T35" i="38" s="1"/>
  <c r="T36" i="38" s="1"/>
  <c r="Y36" i="38" s="1"/>
  <c r="T30" i="45"/>
  <c r="T31" i="45" s="1"/>
  <c r="T32" i="45" s="1"/>
  <c r="T33" i="45" s="1"/>
  <c r="Q29" i="52"/>
  <c r="R21" i="23"/>
  <c r="P20" i="23"/>
  <c r="Z20" i="23" s="1"/>
  <c r="N38" i="47"/>
  <c r="S37" i="47"/>
  <c r="Q29" i="21"/>
  <c r="V28" i="21"/>
  <c r="S37" i="27"/>
  <c r="T37" i="27"/>
  <c r="N38" i="27"/>
  <c r="Q27" i="32"/>
  <c r="T30" i="13"/>
  <c r="T31" i="13" s="1"/>
  <c r="T32" i="13" s="1"/>
  <c r="T33" i="13" s="1"/>
  <c r="N37" i="55"/>
  <c r="S36" i="55"/>
  <c r="W20" i="31"/>
  <c r="Y32" i="16"/>
  <c r="U20" i="50"/>
  <c r="Q29" i="42"/>
  <c r="V28" i="42"/>
  <c r="S36" i="41"/>
  <c r="X36" i="41" s="1"/>
  <c r="N37" i="41"/>
  <c r="N38" i="41" s="1"/>
  <c r="T36" i="41"/>
  <c r="Y36" i="41" s="1"/>
  <c r="Y32" i="55"/>
  <c r="T35" i="49"/>
  <c r="Q29" i="54"/>
  <c r="V28" i="54"/>
  <c r="Z19" i="12"/>
  <c r="R22" i="45"/>
  <c r="P21" i="45"/>
  <c r="R21" i="44"/>
  <c r="P20" i="44"/>
  <c r="Z20" i="44" s="1"/>
  <c r="N40" i="29"/>
  <c r="S39" i="29"/>
  <c r="R21" i="49"/>
  <c r="P20" i="49"/>
  <c r="Z20" i="49" s="1"/>
  <c r="W20" i="49"/>
  <c r="R23" i="43"/>
  <c r="P22" i="43"/>
  <c r="J52" i="2"/>
  <c r="R22" i="55"/>
  <c r="P21" i="55"/>
  <c r="Y28" i="45"/>
  <c r="P20" i="9"/>
  <c r="Q21" i="9"/>
  <c r="Q24" i="19"/>
  <c r="W20" i="36"/>
  <c r="Q28" i="12"/>
  <c r="U20" i="24"/>
  <c r="Y32" i="29"/>
  <c r="T27" i="30"/>
  <c r="R21" i="13"/>
  <c r="P20" i="13"/>
  <c r="Z20" i="13" s="1"/>
  <c r="Q28" i="24"/>
  <c r="R62" i="35"/>
  <c r="O63" i="35" s="1"/>
  <c r="R58" i="14"/>
  <c r="O59" i="14" s="1"/>
  <c r="T30" i="19"/>
  <c r="T31" i="19" s="1"/>
  <c r="T32" i="19" s="1"/>
  <c r="T33" i="19" s="1"/>
  <c r="T34" i="40"/>
  <c r="T35" i="40" s="1"/>
  <c r="T36" i="40" s="1"/>
  <c r="T37" i="40" s="1"/>
  <c r="R22" i="51"/>
  <c r="P21" i="51"/>
  <c r="Q29" i="36"/>
  <c r="R21" i="48"/>
  <c r="P20" i="48"/>
  <c r="Z20" i="48" s="1"/>
  <c r="Q29" i="46"/>
  <c r="Q27" i="50"/>
  <c r="J51" i="2"/>
  <c r="T27" i="22"/>
  <c r="T28" i="22" s="1"/>
  <c r="T29" i="22" s="1"/>
  <c r="Q62" i="34"/>
  <c r="R62" i="34" s="1"/>
  <c r="O63" i="34" s="1"/>
  <c r="T32" i="47"/>
  <c r="T33" i="47" s="1"/>
  <c r="W28" i="11"/>
  <c r="R28" i="10"/>
  <c r="R29" i="10" s="1"/>
  <c r="U20" i="17"/>
  <c r="R21" i="15"/>
  <c r="P20" i="15"/>
  <c r="Z20" i="15" s="1"/>
  <c r="R61" i="12"/>
  <c r="O62" i="12" s="1"/>
  <c r="Q30" i="49"/>
  <c r="Y28" i="54"/>
  <c r="T29" i="50"/>
  <c r="J37" i="2"/>
  <c r="J57" i="2"/>
  <c r="T34" i="15"/>
  <c r="T35" i="15" s="1"/>
  <c r="T36" i="15" s="1"/>
  <c r="Y36" i="15" s="1"/>
  <c r="U20" i="19"/>
  <c r="Q28" i="40"/>
  <c r="R21" i="22"/>
  <c r="P20" i="22"/>
  <c r="Z20" i="22" s="1"/>
  <c r="T35" i="35"/>
  <c r="T36" i="35" s="1"/>
  <c r="T37" i="35" s="1"/>
  <c r="Q27" i="14"/>
  <c r="Q27" i="31"/>
  <c r="S36" i="25"/>
  <c r="X36" i="25" s="1"/>
  <c r="N37" i="25"/>
  <c r="P36" i="18"/>
  <c r="Z36" i="18" s="1"/>
  <c r="N38" i="26"/>
  <c r="S37" i="26"/>
  <c r="R22" i="32"/>
  <c r="P21" i="32"/>
  <c r="R21" i="27"/>
  <c r="P20" i="27"/>
  <c r="Z20" i="27" s="1"/>
  <c r="N39" i="28"/>
  <c r="S38" i="28"/>
  <c r="W20" i="38"/>
  <c r="F36" i="2"/>
  <c r="T34" i="29"/>
  <c r="T35" i="29" s="1"/>
  <c r="T36" i="29" s="1"/>
  <c r="T37" i="29" s="1"/>
  <c r="T31" i="26"/>
  <c r="Q27" i="33"/>
  <c r="R65" i="44"/>
  <c r="O66" i="44" s="1"/>
  <c r="S36" i="39"/>
  <c r="X36" i="39" s="1"/>
  <c r="N37" i="39"/>
  <c r="S36" i="13"/>
  <c r="X36" i="13" s="1"/>
  <c r="N37" i="13"/>
  <c r="R22" i="33"/>
  <c r="P21" i="33"/>
  <c r="Y32" i="39"/>
  <c r="U20" i="38"/>
  <c r="Q68" i="13" l="1"/>
  <c r="R68" i="13" s="1"/>
  <c r="O69" i="13" s="1"/>
  <c r="N39" i="41"/>
  <c r="N41" i="40"/>
  <c r="S40" i="40"/>
  <c r="X40" i="40" s="1"/>
  <c r="T38" i="40"/>
  <c r="T39" i="40" s="1"/>
  <c r="T40" i="40" s="1"/>
  <c r="Y36" i="40"/>
  <c r="Y36" i="39"/>
  <c r="K40" i="2"/>
  <c r="C40" i="57"/>
  <c r="D40" i="57" s="1"/>
  <c r="K54" i="2"/>
  <c r="C54" i="57"/>
  <c r="D54" i="57" s="1"/>
  <c r="K45" i="2"/>
  <c r="C45" i="57"/>
  <c r="D45" i="57" s="1"/>
  <c r="K51" i="2"/>
  <c r="C51" i="57"/>
  <c r="D51" i="57" s="1"/>
  <c r="K44" i="2"/>
  <c r="C44" i="57"/>
  <c r="D44" i="57" s="1"/>
  <c r="K37" i="2"/>
  <c r="C37" i="57"/>
  <c r="D37" i="57" s="1"/>
  <c r="K57" i="2"/>
  <c r="C57" i="57"/>
  <c r="D57" i="57" s="1"/>
  <c r="K52" i="2"/>
  <c r="C52" i="57"/>
  <c r="D52" i="57" s="1"/>
  <c r="K41" i="2"/>
  <c r="C41" i="57"/>
  <c r="D41" i="57" s="1"/>
  <c r="K47" i="2"/>
  <c r="C47" i="57"/>
  <c r="D47" i="57" s="1"/>
  <c r="K38" i="2"/>
  <c r="C38" i="57"/>
  <c r="D38" i="57" s="1"/>
  <c r="K42" i="2"/>
  <c r="C42" i="57"/>
  <c r="D42" i="57" s="1"/>
  <c r="K39" i="2"/>
  <c r="C39" i="57"/>
  <c r="D39" i="57" s="1"/>
  <c r="K66" i="2"/>
  <c r="C66" i="57"/>
  <c r="D66" i="57" s="1"/>
  <c r="K46" i="2"/>
  <c r="C46" i="57"/>
  <c r="D46" i="57" s="1"/>
  <c r="K26" i="2"/>
  <c r="C26" i="57"/>
  <c r="D26" i="57" s="1"/>
  <c r="C18" i="2"/>
  <c r="K17" i="2"/>
  <c r="C17" i="57"/>
  <c r="D17" i="57" s="1"/>
  <c r="F14" i="2"/>
  <c r="J14" i="2" s="1"/>
  <c r="C14" i="57" s="1"/>
  <c r="K9" i="2"/>
  <c r="C9" i="57"/>
  <c r="D9" i="57" s="1"/>
  <c r="R30" i="11"/>
  <c r="R31" i="11" s="1"/>
  <c r="R32" i="11" s="1"/>
  <c r="R33" i="11" s="1"/>
  <c r="R30" i="10"/>
  <c r="R31" i="10" s="1"/>
  <c r="R32" i="10" s="1"/>
  <c r="R33" i="10" s="1"/>
  <c r="C61" i="2"/>
  <c r="F61" i="2" s="1"/>
  <c r="J61" i="2" s="1"/>
  <c r="C30" i="2"/>
  <c r="F30" i="2" s="1"/>
  <c r="J30" i="2" s="1"/>
  <c r="K30" i="2" s="1"/>
  <c r="D30" i="57"/>
  <c r="C62" i="2"/>
  <c r="F62" i="2" s="1"/>
  <c r="J62" i="2" s="1"/>
  <c r="C20" i="2"/>
  <c r="C50" i="2"/>
  <c r="F50" i="2" s="1"/>
  <c r="J50" i="2" s="1"/>
  <c r="C59" i="2"/>
  <c r="F59" i="2" s="1"/>
  <c r="J59" i="2" s="1"/>
  <c r="C64" i="2"/>
  <c r="F64" i="2" s="1"/>
  <c r="J64" i="2" s="1"/>
  <c r="B8" i="2"/>
  <c r="C29" i="2"/>
  <c r="F29" i="2" s="1"/>
  <c r="C49" i="2"/>
  <c r="F49" i="2" s="1"/>
  <c r="J49" i="2" s="1"/>
  <c r="C53" i="2"/>
  <c r="F53" i="2" s="1"/>
  <c r="J53" i="2" s="1"/>
  <c r="D11" i="57"/>
  <c r="C48" i="2"/>
  <c r="F48" i="2" s="1"/>
  <c r="J48" i="2" s="1"/>
  <c r="C43" i="2"/>
  <c r="F43" i="2" s="1"/>
  <c r="C60" i="2"/>
  <c r="F60" i="2" s="1"/>
  <c r="J60" i="2" s="1"/>
  <c r="C56" i="2"/>
  <c r="F56" i="2" s="1"/>
  <c r="J56" i="2" s="1"/>
  <c r="Y28" i="25"/>
  <c r="Y32" i="45"/>
  <c r="Y32" i="21"/>
  <c r="Y32" i="13"/>
  <c r="Y32" i="47"/>
  <c r="C33" i="2"/>
  <c r="Y28" i="22"/>
  <c r="Y32" i="19"/>
  <c r="Y36" i="16"/>
  <c r="Y36" i="35"/>
  <c r="Q59" i="24"/>
  <c r="R59" i="24" s="1"/>
  <c r="O60" i="24" s="1"/>
  <c r="Q76" i="16"/>
  <c r="R76" i="16" s="1"/>
  <c r="O77" i="16" s="1"/>
  <c r="Q68" i="49"/>
  <c r="R68" i="49" s="1"/>
  <c r="O69" i="49" s="1"/>
  <c r="Q67" i="47"/>
  <c r="R67" i="47" s="1"/>
  <c r="O68" i="47" s="1"/>
  <c r="Q67" i="39"/>
  <c r="R67" i="39" s="1"/>
  <c r="O68" i="39" s="1"/>
  <c r="Q69" i="46"/>
  <c r="R69" i="46" s="1"/>
  <c r="O70" i="46" s="1"/>
  <c r="Q67" i="48"/>
  <c r="R67" i="48" s="1"/>
  <c r="O68" i="48" s="1"/>
  <c r="Q67" i="51"/>
  <c r="R67" i="51" s="1"/>
  <c r="O68" i="51" s="1"/>
  <c r="Q62" i="33"/>
  <c r="R62" i="33" s="1"/>
  <c r="O63" i="33" s="1"/>
  <c r="Q59" i="26"/>
  <c r="R59" i="26" s="1"/>
  <c r="O60" i="26" s="1"/>
  <c r="Q68" i="42"/>
  <c r="R68" i="42" s="1"/>
  <c r="O69" i="42" s="1"/>
  <c r="Q72" i="19"/>
  <c r="R72" i="19" s="1"/>
  <c r="O73" i="19" s="1"/>
  <c r="Q68" i="55"/>
  <c r="R68" i="55" s="1"/>
  <c r="O69" i="55" s="1"/>
  <c r="Q64" i="29"/>
  <c r="R64" i="29" s="1"/>
  <c r="O65" i="29" s="1"/>
  <c r="Q67" i="38"/>
  <c r="R67" i="38" s="1"/>
  <c r="O68" i="38" s="1"/>
  <c r="Q68" i="40"/>
  <c r="R68" i="40" s="1"/>
  <c r="O69" i="40" s="1"/>
  <c r="Q53" i="11"/>
  <c r="R53" i="11" s="1"/>
  <c r="O54" i="11" s="1"/>
  <c r="J36" i="2"/>
  <c r="C36" i="57" s="1"/>
  <c r="S37" i="25"/>
  <c r="N38" i="25"/>
  <c r="Q31" i="49"/>
  <c r="R22" i="23"/>
  <c r="P21" i="23"/>
  <c r="N40" i="23"/>
  <c r="S39" i="23"/>
  <c r="Q30" i="43"/>
  <c r="Q29" i="22"/>
  <c r="V28" i="22"/>
  <c r="Q63" i="31"/>
  <c r="R63" i="31" s="1"/>
  <c r="O64" i="31" s="1"/>
  <c r="N40" i="46"/>
  <c r="S39" i="46"/>
  <c r="T39" i="46"/>
  <c r="C27" i="2"/>
  <c r="F20" i="2"/>
  <c r="Q28" i="33"/>
  <c r="V28" i="33" s="1"/>
  <c r="R22" i="15"/>
  <c r="P21" i="15"/>
  <c r="Q72" i="20"/>
  <c r="R72" i="20" s="1"/>
  <c r="O73" i="20" s="1"/>
  <c r="T38" i="29"/>
  <c r="T39" i="29" s="1"/>
  <c r="T40" i="29" s="1"/>
  <c r="T30" i="50"/>
  <c r="T31" i="50" s="1"/>
  <c r="T32" i="50" s="1"/>
  <c r="T33" i="50" s="1"/>
  <c r="Q28" i="50"/>
  <c r="V28" i="50" s="1"/>
  <c r="Q29" i="12"/>
  <c r="Q68" i="37"/>
  <c r="R68" i="37" s="1"/>
  <c r="O69" i="37" s="1"/>
  <c r="Q64" i="9"/>
  <c r="R64" i="9" s="1"/>
  <c r="O65" i="9" s="1"/>
  <c r="S37" i="24"/>
  <c r="N38" i="24"/>
  <c r="Q67" i="36"/>
  <c r="R67" i="36" s="1"/>
  <c r="O68" i="36" s="1"/>
  <c r="T35" i="55"/>
  <c r="T36" i="55" s="1"/>
  <c r="T37" i="55" s="1"/>
  <c r="T34" i="12"/>
  <c r="T35" i="12" s="1"/>
  <c r="T36" i="12" s="1"/>
  <c r="T37" i="12" s="1"/>
  <c r="T38" i="12" s="1"/>
  <c r="S40" i="30"/>
  <c r="X40" i="30" s="1"/>
  <c r="N41" i="30"/>
  <c r="N39" i="12"/>
  <c r="S38" i="12"/>
  <c r="S38" i="19"/>
  <c r="N39" i="19"/>
  <c r="R22" i="47"/>
  <c r="P21" i="47"/>
  <c r="R23" i="28"/>
  <c r="P22" i="28"/>
  <c r="T38" i="35"/>
  <c r="N39" i="35"/>
  <c r="S38" i="35"/>
  <c r="Q30" i="44"/>
  <c r="T34" i="33"/>
  <c r="T35" i="33" s="1"/>
  <c r="T36" i="33" s="1"/>
  <c r="T37" i="33" s="1"/>
  <c r="R23" i="12"/>
  <c r="P22" i="12"/>
  <c r="R28" i="9"/>
  <c r="R29" i="9" s="1"/>
  <c r="T35" i="23"/>
  <c r="T36" i="23" s="1"/>
  <c r="T37" i="23" s="1"/>
  <c r="Q59" i="25"/>
  <c r="R59" i="25" s="1"/>
  <c r="O60" i="25" s="1"/>
  <c r="N40" i="32"/>
  <c r="S39" i="32"/>
  <c r="Q28" i="25"/>
  <c r="T34" i="21"/>
  <c r="T35" i="21" s="1"/>
  <c r="T36" i="21" s="1"/>
  <c r="T37" i="21" s="1"/>
  <c r="T38" i="21" s="1"/>
  <c r="Q28" i="17"/>
  <c r="Q65" i="43"/>
  <c r="R65" i="43" s="1"/>
  <c r="O66" i="43" s="1"/>
  <c r="N38" i="45"/>
  <c r="S37" i="45"/>
  <c r="Q67" i="50"/>
  <c r="R67" i="50" s="1"/>
  <c r="O68" i="50" s="1"/>
  <c r="R23" i="51"/>
  <c r="P22" i="51"/>
  <c r="R23" i="29"/>
  <c r="P22" i="29"/>
  <c r="S37" i="20"/>
  <c r="T37" i="20"/>
  <c r="N38" i="20"/>
  <c r="R23" i="45"/>
  <c r="P22" i="45"/>
  <c r="Q66" i="44"/>
  <c r="R66" i="44" s="1"/>
  <c r="O67" i="44" s="1"/>
  <c r="Y36" i="29"/>
  <c r="Q62" i="12"/>
  <c r="R62" i="12" s="1"/>
  <c r="O63" i="12" s="1"/>
  <c r="T34" i="47"/>
  <c r="T35" i="47" s="1"/>
  <c r="T36" i="47" s="1"/>
  <c r="T37" i="47" s="1"/>
  <c r="T38" i="47" s="1"/>
  <c r="Q59" i="14"/>
  <c r="R59" i="14" s="1"/>
  <c r="O60" i="14" s="1"/>
  <c r="R22" i="13"/>
  <c r="P21" i="13"/>
  <c r="N41" i="29"/>
  <c r="S40" i="29"/>
  <c r="X40" i="29" s="1"/>
  <c r="T36" i="49"/>
  <c r="T37" i="49" s="1"/>
  <c r="J43" i="2"/>
  <c r="Q28" i="32"/>
  <c r="V28" i="32" s="1"/>
  <c r="R22" i="20"/>
  <c r="P21" i="20"/>
  <c r="R23" i="26"/>
  <c r="P22" i="26"/>
  <c r="Q27" i="27"/>
  <c r="Y32" i="12"/>
  <c r="Q29" i="16"/>
  <c r="Y32" i="33"/>
  <c r="Q30" i="20"/>
  <c r="S38" i="36"/>
  <c r="T38" i="36"/>
  <c r="N39" i="36"/>
  <c r="Y28" i="34"/>
  <c r="T31" i="53"/>
  <c r="T32" i="48"/>
  <c r="Y32" i="48" s="1"/>
  <c r="R24" i="46"/>
  <c r="P23" i="46"/>
  <c r="T38" i="32"/>
  <c r="T39" i="32" s="1"/>
  <c r="R23" i="25"/>
  <c r="P22" i="25"/>
  <c r="R22" i="31"/>
  <c r="P21" i="31"/>
  <c r="Q30" i="46"/>
  <c r="Q63" i="35"/>
  <c r="R63" i="35" s="1"/>
  <c r="O64" i="35" s="1"/>
  <c r="R22" i="36"/>
  <c r="P21" i="36"/>
  <c r="R23" i="34"/>
  <c r="P22" i="34"/>
  <c r="Q29" i="24"/>
  <c r="V28" i="24"/>
  <c r="Q29" i="48"/>
  <c r="S40" i="49"/>
  <c r="N41" i="49"/>
  <c r="N39" i="14"/>
  <c r="R38" i="14"/>
  <c r="Q38" i="14"/>
  <c r="S38" i="14"/>
  <c r="T38" i="14"/>
  <c r="Q63" i="30"/>
  <c r="R63" i="30" s="1"/>
  <c r="O64" i="30" s="1"/>
  <c r="Q30" i="42"/>
  <c r="Q71" i="22"/>
  <c r="R71" i="22" s="1"/>
  <c r="O72" i="22" s="1"/>
  <c r="Q28" i="28"/>
  <c r="V28" i="28" s="1"/>
  <c r="Q53" i="10"/>
  <c r="R53" i="10" s="1"/>
  <c r="O54" i="10" s="1"/>
  <c r="F33" i="2"/>
  <c r="J29" i="2"/>
  <c r="Q29" i="55"/>
  <c r="R23" i="18"/>
  <c r="P22" i="18"/>
  <c r="R22" i="17"/>
  <c r="P21" i="17"/>
  <c r="Q30" i="45"/>
  <c r="Q26" i="18"/>
  <c r="Q28" i="39"/>
  <c r="V28" i="39" s="1"/>
  <c r="R22" i="19"/>
  <c r="P21" i="19"/>
  <c r="R22" i="24"/>
  <c r="P21" i="24"/>
  <c r="R23" i="53"/>
  <c r="P22" i="53"/>
  <c r="Q68" i="54"/>
  <c r="R68" i="54" s="1"/>
  <c r="O69" i="54" s="1"/>
  <c r="N38" i="33"/>
  <c r="S37" i="33"/>
  <c r="Q31" i="41"/>
  <c r="Q63" i="34"/>
  <c r="R63" i="34" s="1"/>
  <c r="O64" i="34" s="1"/>
  <c r="Q30" i="21"/>
  <c r="R22" i="38"/>
  <c r="P21" i="38"/>
  <c r="Q26" i="13"/>
  <c r="Q29" i="23"/>
  <c r="S37" i="53"/>
  <c r="N38" i="53"/>
  <c r="Q64" i="15"/>
  <c r="R64" i="15" s="1"/>
  <c r="O65" i="15" s="1"/>
  <c r="T28" i="30"/>
  <c r="Y28" i="30" s="1"/>
  <c r="Q30" i="52"/>
  <c r="S38" i="37"/>
  <c r="N39" i="37"/>
  <c r="T38" i="37"/>
  <c r="Q72" i="17"/>
  <c r="R72" i="17" s="1"/>
  <c r="O73" i="17" s="1"/>
  <c r="T28" i="24"/>
  <c r="Y28" i="24" s="1"/>
  <c r="T30" i="25"/>
  <c r="N39" i="16"/>
  <c r="S38" i="16"/>
  <c r="T38" i="16"/>
  <c r="Y36" i="17"/>
  <c r="N39" i="26"/>
  <c r="S38" i="26"/>
  <c r="R23" i="33"/>
  <c r="P22" i="33"/>
  <c r="Q28" i="31"/>
  <c r="R22" i="22"/>
  <c r="P21" i="22"/>
  <c r="W28" i="10"/>
  <c r="T30" i="22"/>
  <c r="R22" i="48"/>
  <c r="P21" i="48"/>
  <c r="R23" i="55"/>
  <c r="P22" i="55"/>
  <c r="R22" i="49"/>
  <c r="P21" i="49"/>
  <c r="R22" i="44"/>
  <c r="P21" i="44"/>
  <c r="S37" i="55"/>
  <c r="N38" i="55"/>
  <c r="S38" i="27"/>
  <c r="T38" i="27"/>
  <c r="N39" i="27"/>
  <c r="T34" i="45"/>
  <c r="T35" i="45" s="1"/>
  <c r="T36" i="45" s="1"/>
  <c r="T37" i="45" s="1"/>
  <c r="Q62" i="32"/>
  <c r="R62" i="32" s="1"/>
  <c r="O63" i="32" s="1"/>
  <c r="N39" i="21"/>
  <c r="S38" i="21"/>
  <c r="Y36" i="32"/>
  <c r="Q71" i="23"/>
  <c r="R71" i="23" s="1"/>
  <c r="O72" i="23" s="1"/>
  <c r="N38" i="15"/>
  <c r="T37" i="15"/>
  <c r="S37" i="15"/>
  <c r="Q28" i="15"/>
  <c r="Q30" i="47"/>
  <c r="R23" i="14"/>
  <c r="P22" i="14"/>
  <c r="T33" i="28"/>
  <c r="S39" i="48"/>
  <c r="N40" i="48"/>
  <c r="S38" i="54"/>
  <c r="N39" i="54"/>
  <c r="Q27" i="35"/>
  <c r="Q64" i="27"/>
  <c r="R64" i="27" s="1"/>
  <c r="O65" i="27" s="1"/>
  <c r="R22" i="41"/>
  <c r="P21" i="41"/>
  <c r="Q68" i="45"/>
  <c r="R68" i="45" s="1"/>
  <c r="O69" i="45" s="1"/>
  <c r="Q63" i="28"/>
  <c r="R63" i="28" s="1"/>
  <c r="O64" i="28" s="1"/>
  <c r="Q30" i="53"/>
  <c r="R23" i="42"/>
  <c r="P22" i="42"/>
  <c r="N40" i="9"/>
  <c r="S39" i="9"/>
  <c r="T39" i="9"/>
  <c r="P22" i="11"/>
  <c r="Q23" i="11"/>
  <c r="Q30" i="30"/>
  <c r="R23" i="40"/>
  <c r="P22" i="40"/>
  <c r="T30" i="54"/>
  <c r="R22" i="50"/>
  <c r="P21" i="50"/>
  <c r="Q72" i="21"/>
  <c r="R72" i="21" s="1"/>
  <c r="O73" i="21" s="1"/>
  <c r="R24" i="43"/>
  <c r="W24" i="43" s="1"/>
  <c r="P23" i="43"/>
  <c r="N39" i="50"/>
  <c r="S38" i="50"/>
  <c r="Q29" i="34"/>
  <c r="S37" i="38"/>
  <c r="T37" i="38"/>
  <c r="N38" i="38"/>
  <c r="Q51" i="18"/>
  <c r="R51" i="18" s="1"/>
  <c r="O52" i="18" s="1"/>
  <c r="P37" i="14"/>
  <c r="T30" i="34"/>
  <c r="T31" i="34" s="1"/>
  <c r="T32" i="34" s="1"/>
  <c r="T33" i="34" s="1"/>
  <c r="Q68" i="53"/>
  <c r="R68" i="53" s="1"/>
  <c r="O69" i="53" s="1"/>
  <c r="R22" i="27"/>
  <c r="P21" i="27"/>
  <c r="Q25" i="19"/>
  <c r="V24" i="19"/>
  <c r="R22" i="37"/>
  <c r="P21" i="37"/>
  <c r="R23" i="54"/>
  <c r="P22" i="54"/>
  <c r="Q29" i="40"/>
  <c r="V28" i="40"/>
  <c r="Q30" i="36"/>
  <c r="Q30" i="54"/>
  <c r="T34" i="52"/>
  <c r="T35" i="52" s="1"/>
  <c r="T36" i="52" s="1"/>
  <c r="T37" i="52" s="1"/>
  <c r="N39" i="44"/>
  <c r="S38" i="44"/>
  <c r="T38" i="44"/>
  <c r="Q28" i="29"/>
  <c r="Q67" i="52"/>
  <c r="R67" i="52" s="1"/>
  <c r="O68" i="52" s="1"/>
  <c r="R22" i="52"/>
  <c r="P21" i="52"/>
  <c r="P22" i="10"/>
  <c r="Q23" i="10"/>
  <c r="S37" i="34"/>
  <c r="N38" i="34"/>
  <c r="S37" i="13"/>
  <c r="N38" i="13"/>
  <c r="N38" i="39"/>
  <c r="N39" i="39" s="1"/>
  <c r="S37" i="39"/>
  <c r="T37" i="39"/>
  <c r="T32" i="26"/>
  <c r="S39" i="28"/>
  <c r="N40" i="28"/>
  <c r="R23" i="32"/>
  <c r="P22" i="32"/>
  <c r="Q28" i="14"/>
  <c r="T34" i="19"/>
  <c r="T35" i="19" s="1"/>
  <c r="T36" i="19" s="1"/>
  <c r="T37" i="19" s="1"/>
  <c r="V28" i="12"/>
  <c r="P21" i="9"/>
  <c r="Q22" i="9"/>
  <c r="S37" i="41"/>
  <c r="T37" i="41"/>
  <c r="T34" i="13"/>
  <c r="T35" i="13" s="1"/>
  <c r="T36" i="13" s="1"/>
  <c r="T37" i="13" s="1"/>
  <c r="N39" i="47"/>
  <c r="S38" i="47"/>
  <c r="S39" i="17"/>
  <c r="N40" i="17"/>
  <c r="T39" i="17"/>
  <c r="N38" i="22"/>
  <c r="S37" i="22"/>
  <c r="Y32" i="52"/>
  <c r="S37" i="43"/>
  <c r="N38" i="43"/>
  <c r="T37" i="43"/>
  <c r="Q30" i="51"/>
  <c r="Q28" i="26"/>
  <c r="V28" i="26" s="1"/>
  <c r="Q68" i="41"/>
  <c r="R68" i="41" s="1"/>
  <c r="O69" i="41" s="1"/>
  <c r="Q30" i="37"/>
  <c r="R23" i="39"/>
  <c r="P22" i="39"/>
  <c r="R23" i="35"/>
  <c r="P22" i="35"/>
  <c r="N39" i="31"/>
  <c r="S38" i="31"/>
  <c r="T38" i="31"/>
  <c r="Q30" i="38"/>
  <c r="R23" i="30"/>
  <c r="P22" i="30"/>
  <c r="J11" i="2"/>
  <c r="K11" i="2" s="1"/>
  <c r="R22" i="21"/>
  <c r="P21" i="21"/>
  <c r="S37" i="52"/>
  <c r="N38" i="52"/>
  <c r="R23" i="16"/>
  <c r="P22" i="16"/>
  <c r="Q69" i="13" l="1"/>
  <c r="R69" i="13" s="1"/>
  <c r="O70" i="13" s="1"/>
  <c r="F18" i="2"/>
  <c r="T38" i="41"/>
  <c r="T39" i="41" s="1"/>
  <c r="N40" i="41"/>
  <c r="S38" i="41"/>
  <c r="Y40" i="40"/>
  <c r="S41" i="40"/>
  <c r="T41" i="40"/>
  <c r="N42" i="40"/>
  <c r="N40" i="39"/>
  <c r="Q69" i="42"/>
  <c r="R69" i="42" s="1"/>
  <c r="O70" i="42" s="1"/>
  <c r="F68" i="2"/>
  <c r="K62" i="2"/>
  <c r="C62" i="57"/>
  <c r="D62" i="57" s="1"/>
  <c r="K48" i="2"/>
  <c r="C48" i="57"/>
  <c r="D48" i="57" s="1"/>
  <c r="K49" i="2"/>
  <c r="C49" i="57"/>
  <c r="D49" i="57" s="1"/>
  <c r="K50" i="2"/>
  <c r="C50" i="57"/>
  <c r="D50" i="57" s="1"/>
  <c r="K53" i="2"/>
  <c r="C53" i="57"/>
  <c r="D53" i="57" s="1"/>
  <c r="K64" i="2"/>
  <c r="C64" i="57"/>
  <c r="D64" i="57" s="1"/>
  <c r="K61" i="2"/>
  <c r="C61" i="57"/>
  <c r="D61" i="57" s="1"/>
  <c r="K60" i="2"/>
  <c r="C60" i="57"/>
  <c r="D60" i="57" s="1"/>
  <c r="K56" i="2"/>
  <c r="C56" i="57"/>
  <c r="D56" i="57" s="1"/>
  <c r="K59" i="2"/>
  <c r="C59" i="57"/>
  <c r="D59" i="57" s="1"/>
  <c r="K43" i="2"/>
  <c r="C43" i="57"/>
  <c r="D43" i="57" s="1"/>
  <c r="C68" i="2"/>
  <c r="C70" i="2" s="1"/>
  <c r="C87" i="2" s="1"/>
  <c r="W32" i="10"/>
  <c r="R34" i="11"/>
  <c r="W36" i="11" s="1"/>
  <c r="R38" i="11"/>
  <c r="R39" i="11" s="1"/>
  <c r="W32" i="11"/>
  <c r="R34" i="10"/>
  <c r="R38" i="10" s="1"/>
  <c r="R39" i="10" s="1"/>
  <c r="B12" i="2"/>
  <c r="B70" i="2" s="1"/>
  <c r="B87" i="2" s="1"/>
  <c r="F8" i="2"/>
  <c r="Y36" i="13"/>
  <c r="Y36" i="19"/>
  <c r="Y36" i="23"/>
  <c r="Y36" i="47"/>
  <c r="Y36" i="21"/>
  <c r="Y36" i="12"/>
  <c r="Q70" i="46"/>
  <c r="R70" i="46" s="1"/>
  <c r="O71" i="46" s="1"/>
  <c r="Q60" i="25"/>
  <c r="R60" i="25" s="1"/>
  <c r="O61" i="25" s="1"/>
  <c r="Q68" i="39"/>
  <c r="R68" i="39" s="1"/>
  <c r="O69" i="39" s="1"/>
  <c r="Q63" i="12"/>
  <c r="R63" i="12" s="1"/>
  <c r="O64" i="12" s="1"/>
  <c r="Q69" i="37"/>
  <c r="R69" i="37" s="1"/>
  <c r="O70" i="37" s="1"/>
  <c r="Q69" i="41"/>
  <c r="R69" i="41" s="1"/>
  <c r="O70" i="41" s="1"/>
  <c r="Q69" i="45"/>
  <c r="R69" i="45" s="1"/>
  <c r="O70" i="45" s="1"/>
  <c r="Q67" i="44"/>
  <c r="R67" i="44" s="1"/>
  <c r="O68" i="44" s="1"/>
  <c r="Q69" i="49"/>
  <c r="R69" i="49" s="1"/>
  <c r="O70" i="49" s="1"/>
  <c r="Q52" i="18"/>
  <c r="R52" i="18" s="1"/>
  <c r="O53" i="18" s="1"/>
  <c r="Q73" i="20"/>
  <c r="R73" i="20" s="1"/>
  <c r="O74" i="20" s="1"/>
  <c r="Q73" i="21"/>
  <c r="R73" i="21" s="1"/>
  <c r="O74" i="21" s="1"/>
  <c r="Q68" i="38"/>
  <c r="R68" i="38" s="1"/>
  <c r="O69" i="38" s="1"/>
  <c r="Q60" i="26"/>
  <c r="R60" i="26" s="1"/>
  <c r="O61" i="26" s="1"/>
  <c r="Q64" i="35"/>
  <c r="R64" i="35" s="1"/>
  <c r="O65" i="35" s="1"/>
  <c r="Q65" i="29"/>
  <c r="R65" i="29" s="1"/>
  <c r="O66" i="29" s="1"/>
  <c r="Q69" i="53"/>
  <c r="R69" i="53" s="1"/>
  <c r="O70" i="53" s="1"/>
  <c r="Q77" i="16"/>
  <c r="R77" i="16" s="1"/>
  <c r="O78" i="16" s="1"/>
  <c r="Q64" i="30"/>
  <c r="R64" i="30" s="1"/>
  <c r="O65" i="30" s="1"/>
  <c r="Q72" i="23"/>
  <c r="R72" i="23" s="1"/>
  <c r="O73" i="23" s="1"/>
  <c r="Q64" i="31"/>
  <c r="R64" i="31" s="1"/>
  <c r="O65" i="31" s="1"/>
  <c r="Q54" i="11"/>
  <c r="R54" i="11" s="1"/>
  <c r="O55" i="11" s="1"/>
  <c r="Q68" i="48"/>
  <c r="R68" i="48" s="1"/>
  <c r="O69" i="48" s="1"/>
  <c r="R24" i="39"/>
  <c r="P23" i="39"/>
  <c r="Q60" i="14"/>
  <c r="R60" i="14" s="1"/>
  <c r="O61" i="14" s="1"/>
  <c r="T34" i="34"/>
  <c r="T35" i="34" s="1"/>
  <c r="T36" i="34" s="1"/>
  <c r="T37" i="34" s="1"/>
  <c r="T38" i="34" s="1"/>
  <c r="S40" i="48"/>
  <c r="N41" i="48"/>
  <c r="R23" i="17"/>
  <c r="P22" i="17"/>
  <c r="R24" i="29"/>
  <c r="W24" i="29" s="1"/>
  <c r="P23" i="29"/>
  <c r="S38" i="45"/>
  <c r="T38" i="45"/>
  <c r="N39" i="45"/>
  <c r="Q29" i="25"/>
  <c r="S41" i="30"/>
  <c r="N42" i="30"/>
  <c r="Q68" i="36"/>
  <c r="R68" i="36" s="1"/>
  <c r="O69" i="36" s="1"/>
  <c r="Q65" i="9"/>
  <c r="R65" i="9" s="1"/>
  <c r="O66" i="9" s="1"/>
  <c r="T34" i="50"/>
  <c r="T35" i="50" s="1"/>
  <c r="T36" i="50" s="1"/>
  <c r="T37" i="50" s="1"/>
  <c r="R23" i="15"/>
  <c r="P22" i="15"/>
  <c r="J68" i="2"/>
  <c r="K36" i="2"/>
  <c r="Q69" i="55"/>
  <c r="R69" i="55" s="1"/>
  <c r="O70" i="55" s="1"/>
  <c r="R24" i="32"/>
  <c r="W24" i="32" s="1"/>
  <c r="P23" i="32"/>
  <c r="Y32" i="34"/>
  <c r="R24" i="40"/>
  <c r="U24" i="40" s="1"/>
  <c r="P23" i="40"/>
  <c r="Q31" i="53"/>
  <c r="T39" i="27"/>
  <c r="N40" i="27"/>
  <c r="S39" i="27"/>
  <c r="R23" i="22"/>
  <c r="P22" i="22"/>
  <c r="T29" i="24"/>
  <c r="Q27" i="13"/>
  <c r="Q31" i="21"/>
  <c r="S38" i="33"/>
  <c r="N39" i="33"/>
  <c r="T38" i="33"/>
  <c r="Q31" i="45"/>
  <c r="R24" i="34"/>
  <c r="U24" i="34" s="1"/>
  <c r="P23" i="34"/>
  <c r="Y36" i="49"/>
  <c r="T38" i="20"/>
  <c r="S38" i="20"/>
  <c r="N39" i="20"/>
  <c r="Y32" i="50"/>
  <c r="Q31" i="43"/>
  <c r="S40" i="23"/>
  <c r="X40" i="23" s="1"/>
  <c r="N41" i="23"/>
  <c r="Q32" i="49"/>
  <c r="T38" i="52"/>
  <c r="N39" i="52"/>
  <c r="S38" i="52"/>
  <c r="Q29" i="14"/>
  <c r="Q64" i="34"/>
  <c r="R64" i="34" s="1"/>
  <c r="O65" i="34" s="1"/>
  <c r="R24" i="51"/>
  <c r="U24" i="51" s="1"/>
  <c r="P23" i="51"/>
  <c r="S38" i="22"/>
  <c r="N39" i="22"/>
  <c r="Q29" i="29"/>
  <c r="J18" i="2"/>
  <c r="K14" i="2"/>
  <c r="K18" i="2" s="1"/>
  <c r="R24" i="42"/>
  <c r="P23" i="42"/>
  <c r="Q28" i="35"/>
  <c r="S39" i="21"/>
  <c r="T39" i="21"/>
  <c r="N40" i="21"/>
  <c r="R23" i="19"/>
  <c r="P22" i="19"/>
  <c r="Q54" i="10"/>
  <c r="R54" i="10" s="1"/>
  <c r="O55" i="10" s="1"/>
  <c r="R23" i="31"/>
  <c r="P22" i="31"/>
  <c r="Q31" i="51"/>
  <c r="Q73" i="17"/>
  <c r="R73" i="17" s="1"/>
  <c r="O74" i="17" s="1"/>
  <c r="Q31" i="42"/>
  <c r="Q30" i="48"/>
  <c r="Q31" i="46"/>
  <c r="T33" i="48"/>
  <c r="T39" i="36"/>
  <c r="N40" i="36"/>
  <c r="S39" i="36"/>
  <c r="R24" i="26"/>
  <c r="W24" i="26" s="1"/>
  <c r="P23" i="26"/>
  <c r="T38" i="49"/>
  <c r="T39" i="49" s="1"/>
  <c r="T40" i="49" s="1"/>
  <c r="T41" i="49" s="1"/>
  <c r="Q68" i="50"/>
  <c r="R68" i="50" s="1"/>
  <c r="O69" i="50" s="1"/>
  <c r="Q66" i="43"/>
  <c r="R66" i="43" s="1"/>
  <c r="O67" i="43" s="1"/>
  <c r="S38" i="24"/>
  <c r="N39" i="24"/>
  <c r="S40" i="46"/>
  <c r="T40" i="46"/>
  <c r="V28" i="29"/>
  <c r="Q63" i="33"/>
  <c r="R63" i="33" s="1"/>
  <c r="O64" i="33" s="1"/>
  <c r="S38" i="13"/>
  <c r="T38" i="13"/>
  <c r="N39" i="13"/>
  <c r="Q65" i="27"/>
  <c r="R65" i="27" s="1"/>
  <c r="O66" i="27" s="1"/>
  <c r="R24" i="55"/>
  <c r="W24" i="55" s="1"/>
  <c r="P23" i="55"/>
  <c r="T31" i="25"/>
  <c r="T32" i="25" s="1"/>
  <c r="T33" i="25" s="1"/>
  <c r="R24" i="28"/>
  <c r="W24" i="28" s="1"/>
  <c r="P23" i="28"/>
  <c r="R23" i="21"/>
  <c r="P22" i="21"/>
  <c r="T38" i="43"/>
  <c r="S38" i="43"/>
  <c r="N39" i="43"/>
  <c r="P23" i="11"/>
  <c r="Q24" i="11"/>
  <c r="R24" i="14"/>
  <c r="P23" i="14"/>
  <c r="R23" i="49"/>
  <c r="P22" i="49"/>
  <c r="R23" i="48"/>
  <c r="P22" i="48"/>
  <c r="Q31" i="52"/>
  <c r="S38" i="53"/>
  <c r="N39" i="53"/>
  <c r="R23" i="24"/>
  <c r="P22" i="24"/>
  <c r="P38" i="14"/>
  <c r="S40" i="17"/>
  <c r="X40" i="17" s="1"/>
  <c r="N41" i="17"/>
  <c r="T40" i="17"/>
  <c r="Y40" i="17" s="1"/>
  <c r="T39" i="47"/>
  <c r="N40" i="47"/>
  <c r="S39" i="47"/>
  <c r="R23" i="41"/>
  <c r="P22" i="41"/>
  <c r="Q31" i="47"/>
  <c r="Q29" i="31"/>
  <c r="V28" i="31"/>
  <c r="Q69" i="54"/>
  <c r="R69" i="54" s="1"/>
  <c r="O70" i="54" s="1"/>
  <c r="Q29" i="39"/>
  <c r="R24" i="18"/>
  <c r="U24" i="18" s="1"/>
  <c r="P23" i="18"/>
  <c r="R24" i="25"/>
  <c r="U24" i="25" s="1"/>
  <c r="P23" i="25"/>
  <c r="R23" i="13"/>
  <c r="P22" i="13"/>
  <c r="Q29" i="17"/>
  <c r="V28" i="17"/>
  <c r="T38" i="23"/>
  <c r="T39" i="23" s="1"/>
  <c r="T40" i="23" s="1"/>
  <c r="Y36" i="33"/>
  <c r="R23" i="47"/>
  <c r="P22" i="47"/>
  <c r="Y40" i="29"/>
  <c r="Q29" i="33"/>
  <c r="T39" i="44"/>
  <c r="S39" i="44"/>
  <c r="T34" i="28"/>
  <c r="T35" i="28" s="1"/>
  <c r="T36" i="28" s="1"/>
  <c r="T37" i="28" s="1"/>
  <c r="K29" i="2"/>
  <c r="K33" i="2" s="1"/>
  <c r="J33" i="2"/>
  <c r="N42" i="49"/>
  <c r="S41" i="49"/>
  <c r="Q29" i="26"/>
  <c r="Q26" i="19"/>
  <c r="N41" i="9"/>
  <c r="S40" i="9"/>
  <c r="X40" i="9" s="1"/>
  <c r="T40" i="9"/>
  <c r="Y40" i="9" s="1"/>
  <c r="Q65" i="15"/>
  <c r="R65" i="15" s="1"/>
  <c r="O66" i="15" s="1"/>
  <c r="Q32" i="41"/>
  <c r="R25" i="46"/>
  <c r="P24" i="46"/>
  <c r="Z24" i="46" s="1"/>
  <c r="W24" i="46"/>
  <c r="U24" i="46"/>
  <c r="R24" i="45"/>
  <c r="U24" i="45" s="1"/>
  <c r="P23" i="45"/>
  <c r="R24" i="16"/>
  <c r="U24" i="16" s="1"/>
  <c r="P23" i="16"/>
  <c r="R24" i="30"/>
  <c r="P23" i="30"/>
  <c r="Q31" i="54"/>
  <c r="Q31" i="30"/>
  <c r="Q31" i="38"/>
  <c r="R24" i="35"/>
  <c r="W24" i="35" s="1"/>
  <c r="P23" i="35"/>
  <c r="S38" i="39"/>
  <c r="S39" i="39" s="1"/>
  <c r="T38" i="39"/>
  <c r="T39" i="39" s="1"/>
  <c r="N39" i="34"/>
  <c r="S38" i="34"/>
  <c r="R23" i="52"/>
  <c r="P22" i="52"/>
  <c r="Q30" i="40"/>
  <c r="R23" i="37"/>
  <c r="P22" i="37"/>
  <c r="R23" i="27"/>
  <c r="P22" i="27"/>
  <c r="Q30" i="34"/>
  <c r="U24" i="43"/>
  <c r="R23" i="50"/>
  <c r="P22" i="50"/>
  <c r="S39" i="54"/>
  <c r="T31" i="22"/>
  <c r="S39" i="26"/>
  <c r="N40" i="26"/>
  <c r="Q30" i="55"/>
  <c r="Q29" i="28"/>
  <c r="Q39" i="14"/>
  <c r="S39" i="14"/>
  <c r="R39" i="14"/>
  <c r="T39" i="14"/>
  <c r="N40" i="14"/>
  <c r="R23" i="36"/>
  <c r="P22" i="36"/>
  <c r="T32" i="53"/>
  <c r="T33" i="53" s="1"/>
  <c r="Q30" i="16"/>
  <c r="W28" i="9"/>
  <c r="N40" i="35"/>
  <c r="T39" i="35"/>
  <c r="S39" i="35"/>
  <c r="Q30" i="12"/>
  <c r="S38" i="25"/>
  <c r="N39" i="25"/>
  <c r="Q73" i="19"/>
  <c r="R73" i="19" s="1"/>
  <c r="O74" i="19" s="1"/>
  <c r="Q68" i="52"/>
  <c r="R68" i="52" s="1"/>
  <c r="O69" i="52" s="1"/>
  <c r="T31" i="54"/>
  <c r="T32" i="54" s="1"/>
  <c r="T33" i="54" s="1"/>
  <c r="R24" i="33"/>
  <c r="U24" i="33" s="1"/>
  <c r="P23" i="33"/>
  <c r="Q72" i="22"/>
  <c r="R72" i="22" s="1"/>
  <c r="O73" i="22" s="1"/>
  <c r="S39" i="31"/>
  <c r="T39" i="31"/>
  <c r="N40" i="31"/>
  <c r="T33" i="26"/>
  <c r="P23" i="10"/>
  <c r="Q24" i="10"/>
  <c r="V24" i="10" s="1"/>
  <c r="P22" i="9"/>
  <c r="Q23" i="9"/>
  <c r="N41" i="28"/>
  <c r="S40" i="28"/>
  <c r="X40" i="28" s="1"/>
  <c r="T38" i="15"/>
  <c r="N39" i="15"/>
  <c r="S38" i="15"/>
  <c r="Q63" i="32"/>
  <c r="R63" i="32" s="1"/>
  <c r="O64" i="32" s="1"/>
  <c r="T38" i="55"/>
  <c r="N39" i="55"/>
  <c r="S38" i="55"/>
  <c r="R23" i="44"/>
  <c r="P22" i="44"/>
  <c r="T39" i="16"/>
  <c r="S39" i="16"/>
  <c r="N40" i="16"/>
  <c r="Q27" i="18"/>
  <c r="Q38" i="18" s="1"/>
  <c r="Q30" i="24"/>
  <c r="Q31" i="20"/>
  <c r="Q29" i="32"/>
  <c r="S41" i="29"/>
  <c r="T41" i="29"/>
  <c r="N42" i="29"/>
  <c r="R30" i="9"/>
  <c r="R31" i="9" s="1"/>
  <c r="R32" i="9" s="1"/>
  <c r="R33" i="9" s="1"/>
  <c r="Q31" i="44"/>
  <c r="T38" i="19"/>
  <c r="J20" i="2"/>
  <c r="C20" i="57" s="1"/>
  <c r="F27" i="2"/>
  <c r="R23" i="23"/>
  <c r="P22" i="23"/>
  <c r="Q69" i="40"/>
  <c r="R69" i="40" s="1"/>
  <c r="O70" i="40" s="1"/>
  <c r="V28" i="14"/>
  <c r="Q68" i="51"/>
  <c r="R68" i="51" s="1"/>
  <c r="O69" i="51" s="1"/>
  <c r="Q68" i="47"/>
  <c r="R68" i="47" s="1"/>
  <c r="O69" i="47" s="1"/>
  <c r="Q60" i="24"/>
  <c r="R60" i="24" s="1"/>
  <c r="O61" i="24" s="1"/>
  <c r="N40" i="12"/>
  <c r="S39" i="12"/>
  <c r="T39" i="12"/>
  <c r="Q29" i="50"/>
  <c r="Q64" i="28"/>
  <c r="R64" i="28" s="1"/>
  <c r="O65" i="28" s="1"/>
  <c r="Q31" i="37"/>
  <c r="Y32" i="26"/>
  <c r="Q31" i="36"/>
  <c r="R24" i="54"/>
  <c r="W24" i="54" s="1"/>
  <c r="P23" i="54"/>
  <c r="S38" i="38"/>
  <c r="T38" i="38"/>
  <c r="N39" i="38"/>
  <c r="S39" i="50"/>
  <c r="N40" i="50"/>
  <c r="R25" i="43"/>
  <c r="P24" i="43"/>
  <c r="Z24" i="43" s="1"/>
  <c r="Q29" i="15"/>
  <c r="V28" i="15"/>
  <c r="Y36" i="45"/>
  <c r="T39" i="37"/>
  <c r="S39" i="37"/>
  <c r="N40" i="37"/>
  <c r="T29" i="30"/>
  <c r="Q30" i="23"/>
  <c r="R23" i="38"/>
  <c r="P22" i="38"/>
  <c r="R24" i="53"/>
  <c r="U24" i="53" s="1"/>
  <c r="P23" i="53"/>
  <c r="Q28" i="27"/>
  <c r="V28" i="27" s="1"/>
  <c r="R23" i="20"/>
  <c r="P22" i="20"/>
  <c r="V28" i="25"/>
  <c r="T40" i="32"/>
  <c r="Y40" i="32" s="1"/>
  <c r="S40" i="32"/>
  <c r="X40" i="32" s="1"/>
  <c r="N41" i="32"/>
  <c r="R24" i="12"/>
  <c r="P23" i="12"/>
  <c r="S39" i="19"/>
  <c r="N40" i="19"/>
  <c r="Q30" i="22"/>
  <c r="R70" i="13" l="1"/>
  <c r="O71" i="13" s="1"/>
  <c r="Q70" i="13"/>
  <c r="W36" i="10"/>
  <c r="T40" i="41"/>
  <c r="N41" i="41"/>
  <c r="S40" i="41"/>
  <c r="X40" i="41" s="1"/>
  <c r="S39" i="41"/>
  <c r="Y40" i="41"/>
  <c r="S42" i="40"/>
  <c r="T42" i="40"/>
  <c r="N43" i="40"/>
  <c r="Y40" i="39"/>
  <c r="T40" i="39"/>
  <c r="N41" i="39"/>
  <c r="S40" i="39"/>
  <c r="X40" i="39"/>
  <c r="Q70" i="42"/>
  <c r="R70" i="42"/>
  <c r="O71" i="42" s="1"/>
  <c r="C18" i="57"/>
  <c r="D14" i="57"/>
  <c r="D18" i="57" s="1"/>
  <c r="C68" i="57"/>
  <c r="D36" i="57"/>
  <c r="D68" i="57" s="1"/>
  <c r="D92" i="57" s="1"/>
  <c r="J8" i="2"/>
  <c r="F12" i="2"/>
  <c r="F70" i="2" s="1"/>
  <c r="W24" i="51"/>
  <c r="U24" i="32"/>
  <c r="U24" i="35"/>
  <c r="Y32" i="54"/>
  <c r="U24" i="54"/>
  <c r="Y32" i="25"/>
  <c r="W24" i="16"/>
  <c r="W24" i="25"/>
  <c r="U24" i="55"/>
  <c r="Y32" i="53"/>
  <c r="W24" i="45"/>
  <c r="Q61" i="26"/>
  <c r="R61" i="26" s="1"/>
  <c r="O62" i="26" s="1"/>
  <c r="Q70" i="40"/>
  <c r="R70" i="40" s="1"/>
  <c r="O71" i="40" s="1"/>
  <c r="Q70" i="54"/>
  <c r="R70" i="54" s="1"/>
  <c r="O71" i="54" s="1"/>
  <c r="Q66" i="27"/>
  <c r="R66" i="27" s="1"/>
  <c r="O67" i="27" s="1"/>
  <c r="Q73" i="23"/>
  <c r="R73" i="23" s="1"/>
  <c r="O74" i="23" s="1"/>
  <c r="Q69" i="38"/>
  <c r="R69" i="38" s="1"/>
  <c r="O70" i="38" s="1"/>
  <c r="Q69" i="50"/>
  <c r="R69" i="50" s="1"/>
  <c r="O70" i="50" s="1"/>
  <c r="Q74" i="21"/>
  <c r="R74" i="21" s="1"/>
  <c r="O75" i="21" s="1"/>
  <c r="Q70" i="45"/>
  <c r="R70" i="45" s="1"/>
  <c r="O71" i="45" s="1"/>
  <c r="Q73" i="22"/>
  <c r="R73" i="22" s="1"/>
  <c r="O74" i="22" s="1"/>
  <c r="Q55" i="10"/>
  <c r="R55" i="10" s="1"/>
  <c r="O56" i="10" s="1"/>
  <c r="Q65" i="28"/>
  <c r="R65" i="28" s="1"/>
  <c r="O66" i="28" s="1"/>
  <c r="Q64" i="32"/>
  <c r="R64" i="32" s="1"/>
  <c r="O65" i="32" s="1"/>
  <c r="Q39" i="18"/>
  <c r="Q65" i="34"/>
  <c r="R65" i="34" s="1"/>
  <c r="O66" i="34" s="1"/>
  <c r="Q66" i="9"/>
  <c r="R66" i="9" s="1"/>
  <c r="O67" i="9" s="1"/>
  <c r="Q66" i="29"/>
  <c r="R66" i="29" s="1"/>
  <c r="O67" i="29" s="1"/>
  <c r="Q53" i="18"/>
  <c r="R53" i="18" s="1"/>
  <c r="O54" i="18" s="1"/>
  <c r="Q69" i="51"/>
  <c r="R69" i="51" s="1"/>
  <c r="O70" i="51" s="1"/>
  <c r="Q55" i="11"/>
  <c r="R55" i="11" s="1"/>
  <c r="O56" i="11" s="1"/>
  <c r="Q74" i="17"/>
  <c r="R74" i="17" s="1"/>
  <c r="O75" i="17" s="1"/>
  <c r="P39" i="14"/>
  <c r="Q31" i="40"/>
  <c r="R24" i="22"/>
  <c r="W24" i="22" s="1"/>
  <c r="P23" i="22"/>
  <c r="R25" i="39"/>
  <c r="P24" i="39"/>
  <c r="Z24" i="39" s="1"/>
  <c r="Q70" i="53"/>
  <c r="R70" i="53" s="1"/>
  <c r="O71" i="53" s="1"/>
  <c r="S39" i="55"/>
  <c r="T39" i="55"/>
  <c r="Q30" i="28"/>
  <c r="T41" i="32"/>
  <c r="S41" i="32"/>
  <c r="N42" i="32"/>
  <c r="R24" i="20"/>
  <c r="U24" i="20" s="1"/>
  <c r="P23" i="20"/>
  <c r="R25" i="53"/>
  <c r="P24" i="53"/>
  <c r="Z24" i="53" s="1"/>
  <c r="W24" i="53"/>
  <c r="T30" i="30"/>
  <c r="T31" i="30" s="1"/>
  <c r="T32" i="30" s="1"/>
  <c r="T33" i="30" s="1"/>
  <c r="S40" i="50"/>
  <c r="N41" i="50"/>
  <c r="R24" i="23"/>
  <c r="P23" i="23"/>
  <c r="R25" i="33"/>
  <c r="P24" i="33"/>
  <c r="Z24" i="33" s="1"/>
  <c r="S39" i="25"/>
  <c r="N40" i="25"/>
  <c r="S40" i="26"/>
  <c r="X40" i="26" s="1"/>
  <c r="N41" i="26"/>
  <c r="Q32" i="54"/>
  <c r="V32" i="54" s="1"/>
  <c r="R24" i="49"/>
  <c r="W24" i="49" s="1"/>
  <c r="P23" i="49"/>
  <c r="Q67" i="43"/>
  <c r="R67" i="43" s="1"/>
  <c r="O68" i="43" s="1"/>
  <c r="T34" i="48"/>
  <c r="T35" i="48" s="1"/>
  <c r="T36" i="48" s="1"/>
  <c r="T37" i="48" s="1"/>
  <c r="Q28" i="13"/>
  <c r="V28" i="13" s="1"/>
  <c r="S42" i="30"/>
  <c r="N43" i="30"/>
  <c r="R24" i="17"/>
  <c r="P23" i="17"/>
  <c r="Y36" i="34"/>
  <c r="Q70" i="37"/>
  <c r="R70" i="37" s="1"/>
  <c r="O71" i="37" s="1"/>
  <c r="Q61" i="25"/>
  <c r="R61" i="25" s="1"/>
  <c r="O62" i="25" s="1"/>
  <c r="S39" i="15"/>
  <c r="T39" i="15"/>
  <c r="N40" i="15"/>
  <c r="Q32" i="30"/>
  <c r="R24" i="48"/>
  <c r="U24" i="48" s="1"/>
  <c r="P23" i="48"/>
  <c r="T34" i="25"/>
  <c r="T35" i="25" s="1"/>
  <c r="T36" i="25" s="1"/>
  <c r="T37" i="25" s="1"/>
  <c r="Q69" i="36"/>
  <c r="R69" i="36" s="1"/>
  <c r="O70" i="36" s="1"/>
  <c r="P24" i="11"/>
  <c r="Q25" i="11"/>
  <c r="Q32" i="45"/>
  <c r="V32" i="45" s="1"/>
  <c r="S40" i="19"/>
  <c r="X40" i="19" s="1"/>
  <c r="N41" i="19"/>
  <c r="S40" i="37"/>
  <c r="X40" i="37" s="1"/>
  <c r="T40" i="37"/>
  <c r="Y40" i="37" s="1"/>
  <c r="N41" i="37"/>
  <c r="S40" i="12"/>
  <c r="X40" i="12" s="1"/>
  <c r="N41" i="12"/>
  <c r="T40" i="12"/>
  <c r="Y40" i="12" s="1"/>
  <c r="R34" i="9"/>
  <c r="R35" i="9" s="1"/>
  <c r="R36" i="9" s="1"/>
  <c r="R37" i="9" s="1"/>
  <c r="P24" i="10"/>
  <c r="Q25" i="10"/>
  <c r="U24" i="10"/>
  <c r="Z23" i="10" s="1"/>
  <c r="R24" i="36"/>
  <c r="W24" i="36" s="1"/>
  <c r="P23" i="36"/>
  <c r="Q31" i="55"/>
  <c r="R26" i="46"/>
  <c r="P25" i="46"/>
  <c r="Q41" i="9"/>
  <c r="R41" i="9"/>
  <c r="S41" i="9"/>
  <c r="T41" i="9"/>
  <c r="N42" i="9"/>
  <c r="Q27" i="19"/>
  <c r="S42" i="49"/>
  <c r="N43" i="49"/>
  <c r="T42" i="49"/>
  <c r="Y40" i="23"/>
  <c r="R25" i="18"/>
  <c r="P24" i="18"/>
  <c r="Z24" i="18" s="1"/>
  <c r="W24" i="18"/>
  <c r="Q30" i="31"/>
  <c r="R24" i="21"/>
  <c r="U24" i="21" s="1"/>
  <c r="P23" i="21"/>
  <c r="R25" i="26"/>
  <c r="P24" i="26"/>
  <c r="Z24" i="26" s="1"/>
  <c r="U24" i="26"/>
  <c r="Q32" i="46"/>
  <c r="S40" i="27"/>
  <c r="X40" i="27" s="1"/>
  <c r="N41" i="27"/>
  <c r="T40" i="27"/>
  <c r="Y40" i="27" s="1"/>
  <c r="R25" i="32"/>
  <c r="P24" i="32"/>
  <c r="Z24" i="32" s="1"/>
  <c r="R24" i="15"/>
  <c r="W24" i="15" s="1"/>
  <c r="P23" i="15"/>
  <c r="R25" i="30"/>
  <c r="P24" i="30"/>
  <c r="Z24" i="30" s="1"/>
  <c r="R24" i="13"/>
  <c r="U24" i="13" s="1"/>
  <c r="P23" i="13"/>
  <c r="R25" i="14"/>
  <c r="P24" i="14"/>
  <c r="Z24" i="14" s="1"/>
  <c r="Q33" i="49"/>
  <c r="V32" i="49"/>
  <c r="Q32" i="44"/>
  <c r="V32" i="44" s="1"/>
  <c r="S39" i="45"/>
  <c r="T39" i="45"/>
  <c r="N40" i="45"/>
  <c r="Q69" i="48"/>
  <c r="R69" i="48" s="1"/>
  <c r="O70" i="48" s="1"/>
  <c r="U24" i="39"/>
  <c r="Q29" i="27"/>
  <c r="R24" i="38"/>
  <c r="W24" i="38" s="1"/>
  <c r="P23" i="38"/>
  <c r="Q30" i="50"/>
  <c r="W32" i="9"/>
  <c r="Q30" i="32"/>
  <c r="T34" i="54"/>
  <c r="T35" i="54" s="1"/>
  <c r="T36" i="54" s="1"/>
  <c r="T37" i="54" s="1"/>
  <c r="Q31" i="16"/>
  <c r="Q40" i="14"/>
  <c r="V40" i="14" s="1"/>
  <c r="T40" i="14"/>
  <c r="Y40" i="14" s="1"/>
  <c r="R40" i="14"/>
  <c r="W40" i="14" s="1"/>
  <c r="S40" i="14"/>
  <c r="X40" i="14" s="1"/>
  <c r="N41" i="14"/>
  <c r="R25" i="16"/>
  <c r="P24" i="16"/>
  <c r="Z24" i="16" s="1"/>
  <c r="Q33" i="41"/>
  <c r="Q30" i="39"/>
  <c r="S41" i="17"/>
  <c r="T41" i="17"/>
  <c r="N42" i="17"/>
  <c r="Q32" i="52"/>
  <c r="N40" i="43"/>
  <c r="S39" i="43"/>
  <c r="T39" i="43"/>
  <c r="R25" i="55"/>
  <c r="P24" i="55"/>
  <c r="Z24" i="55" s="1"/>
  <c r="Q64" i="33"/>
  <c r="R64" i="33" s="1"/>
  <c r="O65" i="33" s="1"/>
  <c r="Q30" i="29"/>
  <c r="S39" i="52"/>
  <c r="T39" i="52"/>
  <c r="S41" i="23"/>
  <c r="N42" i="23"/>
  <c r="T41" i="23"/>
  <c r="T39" i="33"/>
  <c r="S39" i="33"/>
  <c r="N40" i="33"/>
  <c r="R25" i="40"/>
  <c r="P24" i="40"/>
  <c r="Z24" i="40" s="1"/>
  <c r="W24" i="40"/>
  <c r="Q70" i="55"/>
  <c r="R70" i="55" s="1"/>
  <c r="O71" i="55" s="1"/>
  <c r="T38" i="50"/>
  <c r="T39" i="50" s="1"/>
  <c r="T40" i="50" s="1"/>
  <c r="Q61" i="14"/>
  <c r="R61" i="14" s="1"/>
  <c r="O62" i="14" s="1"/>
  <c r="Q65" i="30"/>
  <c r="R65" i="30" s="1"/>
  <c r="O66" i="30" s="1"/>
  <c r="Q74" i="20"/>
  <c r="R74" i="20" s="1"/>
  <c r="O75" i="20" s="1"/>
  <c r="Q68" i="44"/>
  <c r="R68" i="44" s="1"/>
  <c r="O69" i="44" s="1"/>
  <c r="Q64" i="12"/>
  <c r="R64" i="12" s="1"/>
  <c r="O65" i="12" s="1"/>
  <c r="Q71" i="46"/>
  <c r="R71" i="46" s="1"/>
  <c r="O72" i="46" s="1"/>
  <c r="Q69" i="47"/>
  <c r="R69" i="47" s="1"/>
  <c r="O70" i="47" s="1"/>
  <c r="Q31" i="24"/>
  <c r="S40" i="16"/>
  <c r="X40" i="16" s="1"/>
  <c r="N41" i="16"/>
  <c r="T40" i="16"/>
  <c r="Y40" i="16" s="1"/>
  <c r="T32" i="22"/>
  <c r="T33" i="22" s="1"/>
  <c r="Q31" i="34"/>
  <c r="T38" i="28"/>
  <c r="T39" i="28" s="1"/>
  <c r="T40" i="28" s="1"/>
  <c r="R24" i="47"/>
  <c r="U24" i="47" s="1"/>
  <c r="P23" i="47"/>
  <c r="Q30" i="14"/>
  <c r="Q32" i="21"/>
  <c r="V32" i="21" s="1"/>
  <c r="R25" i="12"/>
  <c r="P24" i="12"/>
  <c r="W24" i="12"/>
  <c r="U24" i="12"/>
  <c r="Y36" i="28"/>
  <c r="Q32" i="42"/>
  <c r="R25" i="42"/>
  <c r="P24" i="42"/>
  <c r="Z24" i="42" s="1"/>
  <c r="S41" i="28"/>
  <c r="T41" i="28"/>
  <c r="N42" i="28"/>
  <c r="R24" i="27"/>
  <c r="W24" i="27" s="1"/>
  <c r="P23" i="27"/>
  <c r="R25" i="35"/>
  <c r="P24" i="35"/>
  <c r="Z24" i="35" s="1"/>
  <c r="W24" i="30"/>
  <c r="Q30" i="17"/>
  <c r="R24" i="41"/>
  <c r="U24" i="41" s="1"/>
  <c r="P23" i="41"/>
  <c r="U24" i="14"/>
  <c r="R25" i="28"/>
  <c r="P24" i="28"/>
  <c r="Z24" i="28" s="1"/>
  <c r="U24" i="28"/>
  <c r="Q31" i="48"/>
  <c r="Q29" i="35"/>
  <c r="V28" i="35"/>
  <c r="R25" i="51"/>
  <c r="P24" i="51"/>
  <c r="Z24" i="51" s="1"/>
  <c r="T30" i="24"/>
  <c r="T31" i="24" s="1"/>
  <c r="T32" i="24" s="1"/>
  <c r="T33" i="24" s="1"/>
  <c r="Y36" i="50"/>
  <c r="S41" i="48"/>
  <c r="N42" i="48"/>
  <c r="Q65" i="31"/>
  <c r="R65" i="31" s="1"/>
  <c r="O66" i="31" s="1"/>
  <c r="Q78" i="16"/>
  <c r="R78" i="16" s="1"/>
  <c r="O79" i="16" s="1"/>
  <c r="Q65" i="35"/>
  <c r="R65" i="35" s="1"/>
  <c r="O66" i="35" s="1"/>
  <c r="S39" i="20"/>
  <c r="N40" i="20"/>
  <c r="T39" i="20"/>
  <c r="R25" i="29"/>
  <c r="P24" i="29"/>
  <c r="Z24" i="29" s="1"/>
  <c r="Q69" i="39"/>
  <c r="R69" i="39" s="1"/>
  <c r="O70" i="39" s="1"/>
  <c r="Q30" i="33"/>
  <c r="Q32" i="47"/>
  <c r="R24" i="31"/>
  <c r="U24" i="31" s="1"/>
  <c r="P23" i="31"/>
  <c r="Q70" i="49"/>
  <c r="R70" i="49" s="1"/>
  <c r="O71" i="49" s="1"/>
  <c r="Q31" i="22"/>
  <c r="Q31" i="23"/>
  <c r="Q30" i="15"/>
  <c r="T39" i="19"/>
  <c r="R25" i="54"/>
  <c r="P24" i="54"/>
  <c r="Z24" i="54" s="1"/>
  <c r="Q32" i="37"/>
  <c r="J27" i="2"/>
  <c r="K20" i="2"/>
  <c r="K27" i="2" s="1"/>
  <c r="Q32" i="20"/>
  <c r="V28" i="18"/>
  <c r="R24" i="44"/>
  <c r="W24" i="44" s="1"/>
  <c r="P23" i="44"/>
  <c r="T34" i="26"/>
  <c r="T35" i="26" s="1"/>
  <c r="T36" i="26" s="1"/>
  <c r="T37" i="26" s="1"/>
  <c r="T38" i="26" s="1"/>
  <c r="T39" i="26" s="1"/>
  <c r="T40" i="26" s="1"/>
  <c r="Q69" i="52"/>
  <c r="R69" i="52" s="1"/>
  <c r="O70" i="52" s="1"/>
  <c r="Q31" i="12"/>
  <c r="S40" i="35"/>
  <c r="X40" i="35" s="1"/>
  <c r="T40" i="35"/>
  <c r="Y40" i="35" s="1"/>
  <c r="N41" i="35"/>
  <c r="R24" i="50"/>
  <c r="W24" i="50" s="1"/>
  <c r="P23" i="50"/>
  <c r="R24" i="52"/>
  <c r="W24" i="52" s="1"/>
  <c r="P23" i="52"/>
  <c r="Q32" i="38"/>
  <c r="V32" i="38" s="1"/>
  <c r="U24" i="30"/>
  <c r="R25" i="25"/>
  <c r="P24" i="25"/>
  <c r="Z24" i="25" s="1"/>
  <c r="R24" i="24"/>
  <c r="U24" i="24" s="1"/>
  <c r="P23" i="24"/>
  <c r="W24" i="14"/>
  <c r="V24" i="11"/>
  <c r="S40" i="36"/>
  <c r="X40" i="36" s="1"/>
  <c r="T40" i="36"/>
  <c r="Y40" i="36" s="1"/>
  <c r="N41" i="36"/>
  <c r="N42" i="36" s="1"/>
  <c r="N43" i="36" s="1"/>
  <c r="N44" i="36" s="1"/>
  <c r="N45" i="36" s="1"/>
  <c r="N46" i="36" s="1"/>
  <c r="N47" i="36" s="1"/>
  <c r="N48" i="36" s="1"/>
  <c r="N49" i="36" s="1"/>
  <c r="Q32" i="51"/>
  <c r="R24" i="19"/>
  <c r="W24" i="19" s="1"/>
  <c r="P23" i="19"/>
  <c r="N40" i="22"/>
  <c r="S39" i="22"/>
  <c r="K68" i="2"/>
  <c r="U24" i="29"/>
  <c r="W24" i="39"/>
  <c r="W24" i="42"/>
  <c r="V32" i="41"/>
  <c r="Q74" i="19"/>
  <c r="R74" i="19" s="1"/>
  <c r="O75" i="19" s="1"/>
  <c r="T40" i="21"/>
  <c r="Y40" i="21" s="1"/>
  <c r="N41" i="21"/>
  <c r="S40" i="21"/>
  <c r="X40" i="21" s="1"/>
  <c r="R26" i="43"/>
  <c r="P25" i="43"/>
  <c r="P23" i="9"/>
  <c r="Q24" i="9"/>
  <c r="V24" i="9" s="1"/>
  <c r="T34" i="53"/>
  <c r="T35" i="53" s="1"/>
  <c r="T36" i="53" s="1"/>
  <c r="T37" i="53" s="1"/>
  <c r="S39" i="34"/>
  <c r="N40" i="34"/>
  <c r="T39" i="34"/>
  <c r="S39" i="38"/>
  <c r="T39" i="38"/>
  <c r="N40" i="38"/>
  <c r="N41" i="38" s="1"/>
  <c r="N42" i="38" s="1"/>
  <c r="N43" i="38" s="1"/>
  <c r="N44" i="38" s="1"/>
  <c r="N45" i="38" s="1"/>
  <c r="N46" i="38" s="1"/>
  <c r="N47" i="38" s="1"/>
  <c r="N48" i="38" s="1"/>
  <c r="N49" i="38" s="1"/>
  <c r="Q32" i="36"/>
  <c r="Q61" i="24"/>
  <c r="R61" i="24" s="1"/>
  <c r="O62" i="24" s="1"/>
  <c r="S42" i="29"/>
  <c r="T42" i="29"/>
  <c r="N43" i="29"/>
  <c r="S40" i="31"/>
  <c r="X40" i="31" s="1"/>
  <c r="N41" i="31"/>
  <c r="T40" i="31"/>
  <c r="Y40" i="31" s="1"/>
  <c r="W24" i="33"/>
  <c r="R24" i="37"/>
  <c r="W24" i="37" s="1"/>
  <c r="P23" i="37"/>
  <c r="R25" i="45"/>
  <c r="P24" i="45"/>
  <c r="Z24" i="45" s="1"/>
  <c r="Q66" i="15"/>
  <c r="R66" i="15" s="1"/>
  <c r="O67" i="15" s="1"/>
  <c r="Q30" i="26"/>
  <c r="S40" i="47"/>
  <c r="N41" i="47"/>
  <c r="T40" i="47"/>
  <c r="S39" i="53"/>
  <c r="U24" i="11"/>
  <c r="S39" i="13"/>
  <c r="T39" i="13"/>
  <c r="N40" i="13"/>
  <c r="N40" i="24"/>
  <c r="S39" i="24"/>
  <c r="U24" i="42"/>
  <c r="Q32" i="43"/>
  <c r="R25" i="34"/>
  <c r="P24" i="34"/>
  <c r="Z24" i="34" s="1"/>
  <c r="W24" i="34"/>
  <c r="Q32" i="53"/>
  <c r="V32" i="53" s="1"/>
  <c r="Q30" i="25"/>
  <c r="Q70" i="41"/>
  <c r="R70" i="41" s="1"/>
  <c r="O71" i="41" s="1"/>
  <c r="Q71" i="13" l="1"/>
  <c r="R71" i="13" s="1"/>
  <c r="O72" i="13" s="1"/>
  <c r="N42" i="41"/>
  <c r="S41" i="41"/>
  <c r="T41" i="41"/>
  <c r="T43" i="40"/>
  <c r="N44" i="40"/>
  <c r="S43" i="40"/>
  <c r="S41" i="39"/>
  <c r="T41" i="39"/>
  <c r="N42" i="39"/>
  <c r="T49" i="38"/>
  <c r="Q49" i="38"/>
  <c r="N50" i="38"/>
  <c r="S49" i="38"/>
  <c r="R49" i="38"/>
  <c r="S49" i="36"/>
  <c r="N50" i="36"/>
  <c r="T49" i="36"/>
  <c r="R49" i="36"/>
  <c r="Q49" i="36"/>
  <c r="Q71" i="42"/>
  <c r="R71" i="42" s="1"/>
  <c r="O72" i="42" s="1"/>
  <c r="Q71" i="40"/>
  <c r="R71" i="40" s="1"/>
  <c r="O72" i="40" s="1"/>
  <c r="R92" i="57"/>
  <c r="J92" i="57"/>
  <c r="L92" i="57"/>
  <c r="K92" i="57"/>
  <c r="Q92" i="57"/>
  <c r="I92" i="57"/>
  <c r="P92" i="57"/>
  <c r="H92" i="57"/>
  <c r="O92" i="57"/>
  <c r="G92" i="57"/>
  <c r="M92" i="57"/>
  <c r="N92" i="57"/>
  <c r="C33" i="57"/>
  <c r="D29" i="57"/>
  <c r="D33" i="57" s="1"/>
  <c r="D20" i="57"/>
  <c r="D27" i="57" s="1"/>
  <c r="C27" i="57"/>
  <c r="D8" i="57"/>
  <c r="D12" i="57" s="1"/>
  <c r="C12" i="57"/>
  <c r="C70" i="57" s="1"/>
  <c r="C87" i="57" s="1"/>
  <c r="K8" i="2"/>
  <c r="K12" i="2" s="1"/>
  <c r="K70" i="2" s="1"/>
  <c r="K87" i="2" s="1"/>
  <c r="J12" i="2"/>
  <c r="J70" i="2" s="1"/>
  <c r="J87" i="2" s="1"/>
  <c r="C89" i="57" s="1"/>
  <c r="W24" i="48"/>
  <c r="U24" i="22"/>
  <c r="Z23" i="11"/>
  <c r="W24" i="31"/>
  <c r="U24" i="52"/>
  <c r="Y32" i="24"/>
  <c r="Y40" i="28"/>
  <c r="Y36" i="26"/>
  <c r="U24" i="50"/>
  <c r="W24" i="47"/>
  <c r="W24" i="13"/>
  <c r="U24" i="37"/>
  <c r="U24" i="36"/>
  <c r="W36" i="9"/>
  <c r="W24" i="20"/>
  <c r="U24" i="9"/>
  <c r="Z23" i="9" s="1"/>
  <c r="Q66" i="35"/>
  <c r="R66" i="35" s="1"/>
  <c r="O67" i="35" s="1"/>
  <c r="Q70" i="47"/>
  <c r="R70" i="47" s="1"/>
  <c r="O71" i="47" s="1"/>
  <c r="Q72" i="46"/>
  <c r="R72" i="46" s="1"/>
  <c r="O73" i="46" s="1"/>
  <c r="Q70" i="36"/>
  <c r="R70" i="36" s="1"/>
  <c r="O71" i="36" s="1"/>
  <c r="Q67" i="9"/>
  <c r="R67" i="9" s="1"/>
  <c r="O68" i="9" s="1"/>
  <c r="Q74" i="23"/>
  <c r="R74" i="23" s="1"/>
  <c r="O75" i="23" s="1"/>
  <c r="Q71" i="55"/>
  <c r="R71" i="55" s="1"/>
  <c r="O72" i="55" s="1"/>
  <c r="Q67" i="15"/>
  <c r="R67" i="15" s="1"/>
  <c r="O68" i="15" s="1"/>
  <c r="Q71" i="53"/>
  <c r="R71" i="53" s="1"/>
  <c r="O72" i="53" s="1"/>
  <c r="Q62" i="14"/>
  <c r="R62" i="14" s="1"/>
  <c r="O63" i="14" s="1"/>
  <c r="Q66" i="34"/>
  <c r="R66" i="34" s="1"/>
  <c r="O67" i="34" s="1"/>
  <c r="Q74" i="22"/>
  <c r="R74" i="22" s="1"/>
  <c r="O75" i="22" s="1"/>
  <c r="Q67" i="27"/>
  <c r="R67" i="27" s="1"/>
  <c r="O68" i="27" s="1"/>
  <c r="Q69" i="44"/>
  <c r="R69" i="44" s="1"/>
  <c r="O70" i="44" s="1"/>
  <c r="Q70" i="52"/>
  <c r="R70" i="52" s="1"/>
  <c r="O71" i="52" s="1"/>
  <c r="Q66" i="31"/>
  <c r="R66" i="31" s="1"/>
  <c r="O67" i="31" s="1"/>
  <c r="Q56" i="11"/>
  <c r="R56" i="11" s="1"/>
  <c r="O57" i="11" s="1"/>
  <c r="Q71" i="45"/>
  <c r="R71" i="45" s="1"/>
  <c r="O72" i="45" s="1"/>
  <c r="Q75" i="21"/>
  <c r="R75" i="21" s="1"/>
  <c r="O76" i="21" s="1"/>
  <c r="Q71" i="41"/>
  <c r="R71" i="41" s="1"/>
  <c r="O72" i="41" s="1"/>
  <c r="Q75" i="20"/>
  <c r="R75" i="20" s="1"/>
  <c r="O76" i="20" s="1"/>
  <c r="Q70" i="48"/>
  <c r="R70" i="48" s="1"/>
  <c r="O71" i="48" s="1"/>
  <c r="Q65" i="32"/>
  <c r="R65" i="32" s="1"/>
  <c r="O66" i="32" s="1"/>
  <c r="Q54" i="18"/>
  <c r="R54" i="18" s="1"/>
  <c r="O55" i="18" s="1"/>
  <c r="T34" i="22"/>
  <c r="T35" i="22" s="1"/>
  <c r="T36" i="22" s="1"/>
  <c r="T37" i="22" s="1"/>
  <c r="Q33" i="43"/>
  <c r="V32" i="43"/>
  <c r="S43" i="29"/>
  <c r="T43" i="29"/>
  <c r="N44" i="29"/>
  <c r="Q66" i="30"/>
  <c r="R66" i="30" s="1"/>
  <c r="O67" i="30" s="1"/>
  <c r="Q65" i="33"/>
  <c r="R65" i="33" s="1"/>
  <c r="O66" i="33" s="1"/>
  <c r="Q34" i="41"/>
  <c r="Q30" i="27"/>
  <c r="R26" i="30"/>
  <c r="P25" i="30"/>
  <c r="R42" i="9"/>
  <c r="S42" i="9"/>
  <c r="T42" i="9"/>
  <c r="N43" i="9"/>
  <c r="Q42" i="9"/>
  <c r="Q33" i="45"/>
  <c r="T38" i="25"/>
  <c r="T39" i="25" s="1"/>
  <c r="Q71" i="37"/>
  <c r="R71" i="37" s="1"/>
  <c r="O72" i="37" s="1"/>
  <c r="T34" i="30"/>
  <c r="T35" i="30" s="1"/>
  <c r="T36" i="30" s="1"/>
  <c r="T37" i="30" s="1"/>
  <c r="R25" i="20"/>
  <c r="P24" i="20"/>
  <c r="Z24" i="20" s="1"/>
  <c r="Q31" i="28"/>
  <c r="Q75" i="17"/>
  <c r="R75" i="17" s="1"/>
  <c r="O76" i="17" s="1"/>
  <c r="Q70" i="50"/>
  <c r="R70" i="50" s="1"/>
  <c r="O71" i="50" s="1"/>
  <c r="Q33" i="37"/>
  <c r="Q33" i="20"/>
  <c r="Q31" i="33"/>
  <c r="R26" i="29"/>
  <c r="P25" i="29"/>
  <c r="Q79" i="16"/>
  <c r="R79" i="16" s="1"/>
  <c r="O80" i="16" s="1"/>
  <c r="Q30" i="35"/>
  <c r="R26" i="35"/>
  <c r="P25" i="35"/>
  <c r="Q65" i="12"/>
  <c r="R65" i="12" s="1"/>
  <c r="O66" i="12" s="1"/>
  <c r="S40" i="38"/>
  <c r="X40" i="38" s="1"/>
  <c r="T40" i="38"/>
  <c r="Y40" i="38" s="1"/>
  <c r="S41" i="21"/>
  <c r="T41" i="21"/>
  <c r="N42" i="21"/>
  <c r="Q31" i="15"/>
  <c r="U24" i="27"/>
  <c r="Q32" i="34"/>
  <c r="V32" i="34" s="1"/>
  <c r="Q31" i="39"/>
  <c r="Q31" i="50"/>
  <c r="R26" i="14"/>
  <c r="P25" i="14"/>
  <c r="S41" i="27"/>
  <c r="T41" i="27"/>
  <c r="N42" i="27"/>
  <c r="R26" i="26"/>
  <c r="P25" i="26"/>
  <c r="R25" i="21"/>
  <c r="P24" i="21"/>
  <c r="Z24" i="21" s="1"/>
  <c r="W24" i="21"/>
  <c r="Q31" i="31"/>
  <c r="Q32" i="55"/>
  <c r="P25" i="10"/>
  <c r="Q26" i="10"/>
  <c r="R41" i="12"/>
  <c r="S41" i="12"/>
  <c r="T41" i="12"/>
  <c r="N42" i="12"/>
  <c r="Q41" i="12"/>
  <c r="Y36" i="25"/>
  <c r="Q33" i="54"/>
  <c r="R25" i="23"/>
  <c r="P24" i="23"/>
  <c r="Z24" i="23" s="1"/>
  <c r="U24" i="23"/>
  <c r="W24" i="23"/>
  <c r="Y32" i="30"/>
  <c r="S42" i="32"/>
  <c r="N43" i="32"/>
  <c r="T42" i="32"/>
  <c r="R25" i="22"/>
  <c r="P24" i="22"/>
  <c r="Z24" i="22" s="1"/>
  <c r="U24" i="38"/>
  <c r="T43" i="49"/>
  <c r="S43" i="49"/>
  <c r="S40" i="13"/>
  <c r="X40" i="13" s="1"/>
  <c r="N41" i="13"/>
  <c r="T40" i="13"/>
  <c r="Y40" i="13" s="1"/>
  <c r="U40" i="14"/>
  <c r="P24" i="9"/>
  <c r="Q25" i="9"/>
  <c r="V32" i="37"/>
  <c r="R25" i="19"/>
  <c r="P24" i="19"/>
  <c r="Z24" i="19" s="1"/>
  <c r="U24" i="19"/>
  <c r="R26" i="25"/>
  <c r="P25" i="25"/>
  <c r="Q71" i="49"/>
  <c r="R71" i="49" s="1"/>
  <c r="O72" i="49" s="1"/>
  <c r="S40" i="20"/>
  <c r="X40" i="20" s="1"/>
  <c r="N41" i="20"/>
  <c r="T40" i="20"/>
  <c r="Y40" i="20" s="1"/>
  <c r="Q32" i="48"/>
  <c r="V32" i="48" s="1"/>
  <c r="R26" i="12"/>
  <c r="P25" i="12"/>
  <c r="Q32" i="24"/>
  <c r="V32" i="24" s="1"/>
  <c r="S42" i="23"/>
  <c r="T42" i="23"/>
  <c r="N43" i="23"/>
  <c r="R26" i="55"/>
  <c r="P25" i="55"/>
  <c r="Q33" i="52"/>
  <c r="V32" i="52"/>
  <c r="R41" i="14"/>
  <c r="S41" i="14"/>
  <c r="T41" i="14"/>
  <c r="N42" i="14"/>
  <c r="Q41" i="14"/>
  <c r="T38" i="54"/>
  <c r="T39" i="54" s="1"/>
  <c r="Q33" i="44"/>
  <c r="P25" i="11"/>
  <c r="Q26" i="11"/>
  <c r="Q29" i="13"/>
  <c r="T40" i="25"/>
  <c r="S40" i="25"/>
  <c r="X40" i="25" s="1"/>
  <c r="N41" i="25"/>
  <c r="Q32" i="40"/>
  <c r="T40" i="34"/>
  <c r="Y40" i="34" s="1"/>
  <c r="S40" i="34"/>
  <c r="X40" i="34" s="1"/>
  <c r="N41" i="34"/>
  <c r="N41" i="33"/>
  <c r="S40" i="33"/>
  <c r="X40" i="33" s="1"/>
  <c r="T40" i="33"/>
  <c r="Y40" i="33" s="1"/>
  <c r="Q33" i="53"/>
  <c r="F87" i="2"/>
  <c r="R26" i="45"/>
  <c r="P25" i="45"/>
  <c r="Q33" i="51"/>
  <c r="V32" i="51"/>
  <c r="R25" i="52"/>
  <c r="P24" i="52"/>
  <c r="Z24" i="52" s="1"/>
  <c r="Q32" i="12"/>
  <c r="V32" i="12" s="1"/>
  <c r="T34" i="24"/>
  <c r="T35" i="24" s="1"/>
  <c r="T36" i="24" s="1"/>
  <c r="T37" i="24" s="1"/>
  <c r="T38" i="24" s="1"/>
  <c r="T39" i="24" s="1"/>
  <c r="T40" i="24" s="1"/>
  <c r="Y40" i="24" s="1"/>
  <c r="R25" i="41"/>
  <c r="P24" i="41"/>
  <c r="Z24" i="41" s="1"/>
  <c r="W24" i="41"/>
  <c r="R26" i="42"/>
  <c r="P25" i="42"/>
  <c r="Y32" i="22"/>
  <c r="R26" i="40"/>
  <c r="P25" i="40"/>
  <c r="Q31" i="29"/>
  <c r="R26" i="16"/>
  <c r="P25" i="16"/>
  <c r="R25" i="15"/>
  <c r="P24" i="15"/>
  <c r="Z24" i="15" s="1"/>
  <c r="U24" i="15"/>
  <c r="S41" i="19"/>
  <c r="N42" i="19"/>
  <c r="R25" i="17"/>
  <c r="P24" i="17"/>
  <c r="Z24" i="17" s="1"/>
  <c r="U24" i="17"/>
  <c r="W24" i="17"/>
  <c r="R25" i="49"/>
  <c r="P24" i="49"/>
  <c r="Z24" i="49" s="1"/>
  <c r="U24" i="49"/>
  <c r="Q31" i="26"/>
  <c r="S41" i="31"/>
  <c r="T41" i="31"/>
  <c r="N42" i="31"/>
  <c r="R25" i="44"/>
  <c r="P24" i="44"/>
  <c r="Z24" i="44" s="1"/>
  <c r="U24" i="44"/>
  <c r="Q70" i="39"/>
  <c r="R70" i="39" s="1"/>
  <c r="O71" i="39" s="1"/>
  <c r="R25" i="27"/>
  <c r="P24" i="27"/>
  <c r="Z24" i="27" s="1"/>
  <c r="R25" i="48"/>
  <c r="P24" i="48"/>
  <c r="Z24" i="48" s="1"/>
  <c r="Q62" i="24"/>
  <c r="R62" i="24" s="1"/>
  <c r="O63" i="24" s="1"/>
  <c r="S40" i="22"/>
  <c r="X40" i="22" s="1"/>
  <c r="N41" i="22"/>
  <c r="T41" i="36"/>
  <c r="S41" i="36"/>
  <c r="Q32" i="23"/>
  <c r="R25" i="31"/>
  <c r="P24" i="31"/>
  <c r="Z24" i="31" s="1"/>
  <c r="S42" i="48"/>
  <c r="N43" i="48"/>
  <c r="Q31" i="17"/>
  <c r="S40" i="45"/>
  <c r="X40" i="45" s="1"/>
  <c r="N41" i="45"/>
  <c r="T40" i="45"/>
  <c r="Y40" i="45" s="1"/>
  <c r="Q34" i="49"/>
  <c r="R26" i="32"/>
  <c r="P25" i="32"/>
  <c r="Q33" i="46"/>
  <c r="V32" i="46"/>
  <c r="Q33" i="30"/>
  <c r="Q62" i="25"/>
  <c r="R62" i="25" s="1"/>
  <c r="O63" i="25" s="1"/>
  <c r="S43" i="30"/>
  <c r="N44" i="30"/>
  <c r="T38" i="48"/>
  <c r="T39" i="48" s="1"/>
  <c r="T40" i="48" s="1"/>
  <c r="T41" i="48" s="1"/>
  <c r="T42" i="48" s="1"/>
  <c r="S41" i="26"/>
  <c r="T41" i="26"/>
  <c r="N42" i="26"/>
  <c r="T41" i="50"/>
  <c r="S41" i="50"/>
  <c r="N42" i="50"/>
  <c r="R26" i="39"/>
  <c r="P25" i="39"/>
  <c r="Q56" i="10"/>
  <c r="R56" i="10" s="1"/>
  <c r="O57" i="10" s="1"/>
  <c r="Q62" i="26"/>
  <c r="R62" i="26" s="1"/>
  <c r="O63" i="26" s="1"/>
  <c r="Q33" i="21"/>
  <c r="Q31" i="32"/>
  <c r="P41" i="9"/>
  <c r="R26" i="53"/>
  <c r="P25" i="53"/>
  <c r="Q67" i="29"/>
  <c r="R67" i="29" s="1"/>
  <c r="O68" i="29" s="1"/>
  <c r="Q31" i="25"/>
  <c r="S41" i="47"/>
  <c r="T41" i="47"/>
  <c r="N42" i="47"/>
  <c r="T38" i="53"/>
  <c r="T39" i="53" s="1"/>
  <c r="R27" i="43"/>
  <c r="P26" i="43"/>
  <c r="Q75" i="19"/>
  <c r="R75" i="19" s="1"/>
  <c r="O76" i="19" s="1"/>
  <c r="Q33" i="38"/>
  <c r="T41" i="35"/>
  <c r="N42" i="35"/>
  <c r="S41" i="35"/>
  <c r="Q33" i="47"/>
  <c r="R26" i="51"/>
  <c r="P25" i="51"/>
  <c r="Z23" i="12"/>
  <c r="Q31" i="14"/>
  <c r="R25" i="47"/>
  <c r="P24" i="47"/>
  <c r="Z24" i="47" s="1"/>
  <c r="S41" i="16"/>
  <c r="T41" i="16"/>
  <c r="N42" i="16"/>
  <c r="T42" i="17"/>
  <c r="N43" i="17"/>
  <c r="S42" i="17"/>
  <c r="P40" i="14"/>
  <c r="Z40" i="14" s="1"/>
  <c r="R25" i="13"/>
  <c r="P24" i="13"/>
  <c r="Z24" i="13" s="1"/>
  <c r="Q28" i="19"/>
  <c r="R38" i="9"/>
  <c r="R39" i="9" s="1"/>
  <c r="R40" i="9" s="1"/>
  <c r="S41" i="37"/>
  <c r="T41" i="37"/>
  <c r="N42" i="37"/>
  <c r="T40" i="19"/>
  <c r="T41" i="19" s="1"/>
  <c r="Y36" i="48"/>
  <c r="R26" i="33"/>
  <c r="P25" i="33"/>
  <c r="V32" i="47"/>
  <c r="Q71" i="54"/>
  <c r="R71" i="54" s="1"/>
  <c r="O72" i="54" s="1"/>
  <c r="Q33" i="42"/>
  <c r="V32" i="42"/>
  <c r="R26" i="34"/>
  <c r="P25" i="34"/>
  <c r="N41" i="24"/>
  <c r="S40" i="24"/>
  <c r="X40" i="24" s="1"/>
  <c r="R25" i="37"/>
  <c r="P24" i="37"/>
  <c r="Z24" i="37" s="1"/>
  <c r="Q33" i="36"/>
  <c r="V32" i="36"/>
  <c r="R25" i="24"/>
  <c r="P24" i="24"/>
  <c r="Z24" i="24" s="1"/>
  <c r="W24" i="24"/>
  <c r="R25" i="50"/>
  <c r="P24" i="50"/>
  <c r="Z24" i="50" s="1"/>
  <c r="Y40" i="26"/>
  <c r="V32" i="20"/>
  <c r="R26" i="54"/>
  <c r="P25" i="54"/>
  <c r="Q32" i="22"/>
  <c r="R26" i="28"/>
  <c r="P25" i="28"/>
  <c r="S42" i="28"/>
  <c r="T42" i="28"/>
  <c r="N43" i="28"/>
  <c r="T40" i="43"/>
  <c r="Y40" i="43" s="1"/>
  <c r="S40" i="43"/>
  <c r="X40" i="43" s="1"/>
  <c r="N41" i="43"/>
  <c r="Q32" i="16"/>
  <c r="R25" i="38"/>
  <c r="P24" i="38"/>
  <c r="Z24" i="38" s="1"/>
  <c r="R26" i="18"/>
  <c r="P25" i="18"/>
  <c r="R27" i="46"/>
  <c r="P26" i="46"/>
  <c r="R25" i="36"/>
  <c r="P24" i="36"/>
  <c r="Z24" i="36" s="1"/>
  <c r="S40" i="15"/>
  <c r="X40" i="15" s="1"/>
  <c r="N41" i="15"/>
  <c r="T40" i="15"/>
  <c r="Y40" i="15" s="1"/>
  <c r="Q68" i="43"/>
  <c r="R68" i="43" s="1"/>
  <c r="O69" i="43" s="1"/>
  <c r="Q70" i="51"/>
  <c r="R70" i="51" s="1"/>
  <c r="O71" i="51" s="1"/>
  <c r="V32" i="30"/>
  <c r="Q66" i="28"/>
  <c r="R66" i="28" s="1"/>
  <c r="O67" i="28" s="1"/>
  <c r="Q70" i="38"/>
  <c r="R70" i="38" s="1"/>
  <c r="O71" i="38" s="1"/>
  <c r="Q72" i="13" l="1"/>
  <c r="R72" i="13"/>
  <c r="O73" i="13" s="1"/>
  <c r="S42" i="41"/>
  <c r="N43" i="41"/>
  <c r="T42" i="41"/>
  <c r="N45" i="40"/>
  <c r="S44" i="40"/>
  <c r="X44" i="40" s="1"/>
  <c r="T44" i="40"/>
  <c r="Y44" i="40"/>
  <c r="T42" i="39"/>
  <c r="S42" i="39"/>
  <c r="N43" i="39"/>
  <c r="R50" i="38"/>
  <c r="S50" i="38"/>
  <c r="N51" i="38"/>
  <c r="T50" i="38"/>
  <c r="Q50" i="38"/>
  <c r="P49" i="38"/>
  <c r="T41" i="38"/>
  <c r="S41" i="38"/>
  <c r="P49" i="36"/>
  <c r="S42" i="36"/>
  <c r="S43" i="36" s="1"/>
  <c r="S44" i="36" s="1"/>
  <c r="S45" i="36" s="1"/>
  <c r="T42" i="36"/>
  <c r="T43" i="36" s="1"/>
  <c r="T44" i="36" s="1"/>
  <c r="T45" i="36" s="1"/>
  <c r="Q50" i="36"/>
  <c r="T50" i="36"/>
  <c r="S50" i="36"/>
  <c r="N51" i="36"/>
  <c r="N52" i="36" s="1"/>
  <c r="R50" i="36"/>
  <c r="Q72" i="42"/>
  <c r="R72" i="42" s="1"/>
  <c r="O73" i="42" s="1"/>
  <c r="Q72" i="41"/>
  <c r="R72" i="41" s="1"/>
  <c r="O73" i="41" s="1"/>
  <c r="Q72" i="40"/>
  <c r="R72" i="40" s="1"/>
  <c r="O73" i="40" s="1"/>
  <c r="S92" i="57"/>
  <c r="G93" i="57"/>
  <c r="D89" i="57"/>
  <c r="C90" i="57"/>
  <c r="D70" i="57"/>
  <c r="D87" i="57" s="1"/>
  <c r="D95" i="57"/>
  <c r="Y40" i="19"/>
  <c r="Y36" i="30"/>
  <c r="Y40" i="25"/>
  <c r="Q63" i="24"/>
  <c r="R63" i="24" s="1"/>
  <c r="O64" i="24" s="1"/>
  <c r="Q76" i="20"/>
  <c r="R76" i="20" s="1"/>
  <c r="O77" i="20" s="1"/>
  <c r="Q71" i="52"/>
  <c r="R71" i="52" s="1"/>
  <c r="O72" i="52" s="1"/>
  <c r="Q75" i="22"/>
  <c r="R75" i="22" s="1"/>
  <c r="O76" i="22" s="1"/>
  <c r="Q72" i="55"/>
  <c r="R72" i="55" s="1"/>
  <c r="O73" i="55" s="1"/>
  <c r="Q68" i="29"/>
  <c r="R68" i="29" s="1"/>
  <c r="O69" i="29" s="1"/>
  <c r="Q72" i="54"/>
  <c r="R72" i="54" s="1"/>
  <c r="O73" i="54" s="1"/>
  <c r="Q57" i="10"/>
  <c r="R57" i="10" s="1"/>
  <c r="O58" i="10" s="1"/>
  <c r="Q76" i="21"/>
  <c r="R76" i="21" s="1"/>
  <c r="O77" i="21" s="1"/>
  <c r="Q63" i="25"/>
  <c r="R63" i="25" s="1"/>
  <c r="O64" i="25" s="1"/>
  <c r="Q66" i="33"/>
  <c r="R66" i="33" s="1"/>
  <c r="O67" i="33" s="1"/>
  <c r="Q72" i="45"/>
  <c r="R72" i="45" s="1"/>
  <c r="O73" i="45" s="1"/>
  <c r="Q68" i="15"/>
  <c r="R68" i="15" s="1"/>
  <c r="O69" i="15" s="1"/>
  <c r="Q57" i="11"/>
  <c r="R57" i="11" s="1"/>
  <c r="O58" i="11" s="1"/>
  <c r="Q71" i="47"/>
  <c r="R71" i="47" s="1"/>
  <c r="O72" i="47" s="1"/>
  <c r="Q71" i="50"/>
  <c r="R71" i="50" s="1"/>
  <c r="O72" i="50" s="1"/>
  <c r="Q67" i="30"/>
  <c r="R67" i="30" s="1"/>
  <c r="O68" i="30" s="1"/>
  <c r="Q66" i="32"/>
  <c r="R66" i="32" s="1"/>
  <c r="O67" i="32" s="1"/>
  <c r="Q76" i="17"/>
  <c r="R76" i="17" s="1"/>
  <c r="O77" i="17" s="1"/>
  <c r="Q71" i="36"/>
  <c r="R71" i="36" s="1"/>
  <c r="O72" i="36" s="1"/>
  <c r="Q67" i="28"/>
  <c r="R67" i="28" s="1"/>
  <c r="O68" i="28" s="1"/>
  <c r="N43" i="35"/>
  <c r="S42" i="35"/>
  <c r="T42" i="35"/>
  <c r="R27" i="53"/>
  <c r="P26" i="53"/>
  <c r="T41" i="20"/>
  <c r="N42" i="20"/>
  <c r="S41" i="20"/>
  <c r="T41" i="24"/>
  <c r="N42" i="24"/>
  <c r="S41" i="24"/>
  <c r="Q34" i="37"/>
  <c r="S42" i="16"/>
  <c r="T42" i="16"/>
  <c r="N43" i="16"/>
  <c r="Q63" i="26"/>
  <c r="R63" i="26" s="1"/>
  <c r="O64" i="26" s="1"/>
  <c r="Q71" i="38"/>
  <c r="R71" i="38" s="1"/>
  <c r="O72" i="38" s="1"/>
  <c r="S41" i="15"/>
  <c r="N42" i="15"/>
  <c r="T41" i="15"/>
  <c r="Q41" i="15"/>
  <c r="R41" i="15"/>
  <c r="Q33" i="16"/>
  <c r="V32" i="16"/>
  <c r="R27" i="54"/>
  <c r="P26" i="54"/>
  <c r="R26" i="37"/>
  <c r="P25" i="37"/>
  <c r="R27" i="34"/>
  <c r="P26" i="34"/>
  <c r="N43" i="50"/>
  <c r="T42" i="50"/>
  <c r="S42" i="50"/>
  <c r="Q35" i="49"/>
  <c r="Q33" i="23"/>
  <c r="V32" i="23"/>
  <c r="N42" i="22"/>
  <c r="S41" i="22"/>
  <c r="R26" i="17"/>
  <c r="P25" i="17"/>
  <c r="Q33" i="12"/>
  <c r="S41" i="33"/>
  <c r="N42" i="33"/>
  <c r="T41" i="33"/>
  <c r="P41" i="14"/>
  <c r="R26" i="19"/>
  <c r="P25" i="19"/>
  <c r="Q32" i="50"/>
  <c r="V32" i="50" s="1"/>
  <c r="Q66" i="12"/>
  <c r="R66" i="12" s="1"/>
  <c r="O67" i="12" s="1"/>
  <c r="Q80" i="16"/>
  <c r="R80" i="16" s="1"/>
  <c r="O81" i="16" s="1"/>
  <c r="Q34" i="20"/>
  <c r="Q72" i="37"/>
  <c r="R72" i="37" s="1"/>
  <c r="O73" i="37" s="1"/>
  <c r="Q31" i="27"/>
  <c r="Q71" i="48"/>
  <c r="R71" i="48" s="1"/>
  <c r="O72" i="48" s="1"/>
  <c r="Q67" i="31"/>
  <c r="R67" i="31" s="1"/>
  <c r="O68" i="31" s="1"/>
  <c r="Q68" i="27"/>
  <c r="R68" i="27" s="1"/>
  <c r="O69" i="27" s="1"/>
  <c r="W40" i="9"/>
  <c r="R26" i="47"/>
  <c r="P25" i="47"/>
  <c r="S42" i="26"/>
  <c r="T42" i="26"/>
  <c r="N43" i="26"/>
  <c r="R26" i="38"/>
  <c r="P25" i="38"/>
  <c r="Q76" i="19"/>
  <c r="R76" i="19" s="1"/>
  <c r="O77" i="19" s="1"/>
  <c r="R27" i="28"/>
  <c r="P26" i="28"/>
  <c r="R26" i="44"/>
  <c r="P25" i="44"/>
  <c r="Q32" i="29"/>
  <c r="R27" i="45"/>
  <c r="P26" i="45"/>
  <c r="S42" i="14"/>
  <c r="T42" i="14"/>
  <c r="N43" i="14"/>
  <c r="Q42" i="14"/>
  <c r="R42" i="14"/>
  <c r="S43" i="23"/>
  <c r="T43" i="23"/>
  <c r="N44" i="23"/>
  <c r="P41" i="12"/>
  <c r="Q32" i="28"/>
  <c r="Q34" i="43"/>
  <c r="N45" i="30"/>
  <c r="S44" i="30"/>
  <c r="X44" i="30" s="1"/>
  <c r="R26" i="48"/>
  <c r="P25" i="48"/>
  <c r="S42" i="19"/>
  <c r="N43" i="19"/>
  <c r="T42" i="19"/>
  <c r="S41" i="25"/>
  <c r="T41" i="25"/>
  <c r="N42" i="25"/>
  <c r="Q32" i="39"/>
  <c r="V32" i="39" s="1"/>
  <c r="R27" i="35"/>
  <c r="P26" i="35"/>
  <c r="T43" i="48"/>
  <c r="T44" i="48" s="1"/>
  <c r="T45" i="48" s="1"/>
  <c r="T46" i="48" s="1"/>
  <c r="T47" i="48" s="1"/>
  <c r="T48" i="48" s="1"/>
  <c r="T49" i="48" s="1"/>
  <c r="T50" i="48" s="1"/>
  <c r="T51" i="48" s="1"/>
  <c r="S43" i="48"/>
  <c r="S44" i="48" s="1"/>
  <c r="S45" i="48" s="1"/>
  <c r="S46" i="48" s="1"/>
  <c r="S47" i="48" s="1"/>
  <c r="S48" i="48" s="1"/>
  <c r="S49" i="48" s="1"/>
  <c r="S50" i="48" s="1"/>
  <c r="S51" i="48" s="1"/>
  <c r="R27" i="42"/>
  <c r="P26" i="42"/>
  <c r="R27" i="25"/>
  <c r="P26" i="25"/>
  <c r="Q73" i="46"/>
  <c r="R73" i="46" s="1"/>
  <c r="O74" i="46" s="1"/>
  <c r="Q32" i="32"/>
  <c r="V32" i="32" s="1"/>
  <c r="Q34" i="46"/>
  <c r="P26" i="11"/>
  <c r="Q27" i="11"/>
  <c r="R27" i="55"/>
  <c r="P26" i="55"/>
  <c r="P25" i="9"/>
  <c r="Q26" i="9"/>
  <c r="R26" i="22"/>
  <c r="P25" i="22"/>
  <c r="S42" i="12"/>
  <c r="T42" i="12"/>
  <c r="N43" i="12"/>
  <c r="Q42" i="12"/>
  <c r="R42" i="12"/>
  <c r="S42" i="21"/>
  <c r="T42" i="21"/>
  <c r="N43" i="21"/>
  <c r="R27" i="51"/>
  <c r="P26" i="51"/>
  <c r="R26" i="27"/>
  <c r="P25" i="27"/>
  <c r="R26" i="49"/>
  <c r="P25" i="49"/>
  <c r="R26" i="15"/>
  <c r="P25" i="15"/>
  <c r="R26" i="41"/>
  <c r="P25" i="41"/>
  <c r="Q34" i="44"/>
  <c r="Q31" i="35"/>
  <c r="R27" i="29"/>
  <c r="P26" i="29"/>
  <c r="R26" i="20"/>
  <c r="P25" i="20"/>
  <c r="Q34" i="45"/>
  <c r="Q35" i="41"/>
  <c r="S44" i="29"/>
  <c r="X44" i="29" s="1"/>
  <c r="N45" i="29"/>
  <c r="T44" i="29"/>
  <c r="Y44" i="29" s="1"/>
  <c r="Y36" i="22"/>
  <c r="Q70" i="44"/>
  <c r="R70" i="44" s="1"/>
  <c r="O71" i="44" s="1"/>
  <c r="Q67" i="34"/>
  <c r="R67" i="34" s="1"/>
  <c r="O68" i="34" s="1"/>
  <c r="Q72" i="53"/>
  <c r="R72" i="53" s="1"/>
  <c r="O73" i="53" s="1"/>
  <c r="Q75" i="23"/>
  <c r="R75" i="23" s="1"/>
  <c r="O76" i="23" s="1"/>
  <c r="R27" i="18"/>
  <c r="W28" i="18" s="1"/>
  <c r="P26" i="18"/>
  <c r="R26" i="24"/>
  <c r="P25" i="24"/>
  <c r="R27" i="33"/>
  <c r="P26" i="33"/>
  <c r="R28" i="43"/>
  <c r="W28" i="43" s="1"/>
  <c r="P27" i="43"/>
  <c r="R27" i="12"/>
  <c r="P26" i="12"/>
  <c r="R26" i="21"/>
  <c r="P25" i="21"/>
  <c r="N44" i="17"/>
  <c r="S43" i="17"/>
  <c r="T43" i="17"/>
  <c r="N42" i="34"/>
  <c r="S41" i="34"/>
  <c r="T41" i="34"/>
  <c r="Q32" i="25"/>
  <c r="V32" i="25" s="1"/>
  <c r="Q34" i="36"/>
  <c r="Q29" i="19"/>
  <c r="V28" i="19"/>
  <c r="V32" i="14"/>
  <c r="R27" i="39"/>
  <c r="P26" i="39"/>
  <c r="Q71" i="39"/>
  <c r="R71" i="39" s="1"/>
  <c r="O72" i="39" s="1"/>
  <c r="Q34" i="51"/>
  <c r="R26" i="23"/>
  <c r="P25" i="23"/>
  <c r="Q32" i="31"/>
  <c r="V32" i="31" s="1"/>
  <c r="R27" i="26"/>
  <c r="P26" i="26"/>
  <c r="T38" i="30"/>
  <c r="T39" i="30" s="1"/>
  <c r="T40" i="30" s="1"/>
  <c r="T41" i="30" s="1"/>
  <c r="T42" i="30" s="1"/>
  <c r="T43" i="30" s="1"/>
  <c r="T44" i="30" s="1"/>
  <c r="Y44" i="30" s="1"/>
  <c r="Q67" i="35"/>
  <c r="R67" i="35" s="1"/>
  <c r="O68" i="35" s="1"/>
  <c r="S43" i="28"/>
  <c r="T43" i="28"/>
  <c r="N44" i="28"/>
  <c r="Q34" i="42"/>
  <c r="S42" i="31"/>
  <c r="T42" i="31"/>
  <c r="N43" i="31"/>
  <c r="T38" i="22"/>
  <c r="T39" i="22" s="1"/>
  <c r="T40" i="22" s="1"/>
  <c r="T41" i="22" s="1"/>
  <c r="Q71" i="51"/>
  <c r="R71" i="51" s="1"/>
  <c r="O72" i="51" s="1"/>
  <c r="Q69" i="43"/>
  <c r="R69" i="43" s="1"/>
  <c r="O70" i="43" s="1"/>
  <c r="R26" i="36"/>
  <c r="P25" i="36"/>
  <c r="Q34" i="47"/>
  <c r="R26" i="50"/>
  <c r="P25" i="50"/>
  <c r="S42" i="37"/>
  <c r="T42" i="37"/>
  <c r="N43" i="37"/>
  <c r="N44" i="37" s="1"/>
  <c r="N45" i="37" s="1"/>
  <c r="N46" i="37" s="1"/>
  <c r="N47" i="37" s="1"/>
  <c r="N48" i="37" s="1"/>
  <c r="N49" i="37" s="1"/>
  <c r="N50" i="37" s="1"/>
  <c r="R26" i="13"/>
  <c r="P25" i="13"/>
  <c r="S42" i="47"/>
  <c r="S43" i="47" s="1"/>
  <c r="S44" i="47" s="1"/>
  <c r="S45" i="47" s="1"/>
  <c r="S46" i="47" s="1"/>
  <c r="S47" i="47" s="1"/>
  <c r="S48" i="47" s="1"/>
  <c r="S49" i="47" s="1"/>
  <c r="S50" i="47" s="1"/>
  <c r="S51" i="47" s="1"/>
  <c r="T42" i="47"/>
  <c r="T43" i="47" s="1"/>
  <c r="T44" i="47" s="1"/>
  <c r="T45" i="47" s="1"/>
  <c r="T46" i="47" s="1"/>
  <c r="T47" i="47" s="1"/>
  <c r="T48" i="47" s="1"/>
  <c r="T49" i="47" s="1"/>
  <c r="T50" i="47" s="1"/>
  <c r="T51" i="47" s="1"/>
  <c r="R27" i="32"/>
  <c r="P26" i="32"/>
  <c r="S41" i="45"/>
  <c r="N42" i="45"/>
  <c r="T41" i="45"/>
  <c r="R27" i="40"/>
  <c r="P26" i="40"/>
  <c r="Y36" i="24"/>
  <c r="Q34" i="53"/>
  <c r="Q34" i="52"/>
  <c r="Q33" i="24"/>
  <c r="S43" i="32"/>
  <c r="T43" i="32"/>
  <c r="N44" i="32"/>
  <c r="Q34" i="54"/>
  <c r="P26" i="10"/>
  <c r="Q27" i="10"/>
  <c r="R27" i="14"/>
  <c r="P26" i="14"/>
  <c r="Q33" i="34"/>
  <c r="Q32" i="33"/>
  <c r="P42" i="9"/>
  <c r="R27" i="30"/>
  <c r="P26" i="30"/>
  <c r="Q55" i="18"/>
  <c r="R55" i="18" s="1"/>
  <c r="O56" i="18" s="1"/>
  <c r="Q68" i="9"/>
  <c r="R68" i="9" s="1"/>
  <c r="O69" i="9" s="1"/>
  <c r="Q33" i="55"/>
  <c r="V32" i="55"/>
  <c r="Q63" i="14"/>
  <c r="R63" i="14" s="1"/>
  <c r="O64" i="14" s="1"/>
  <c r="S41" i="43"/>
  <c r="T41" i="43"/>
  <c r="N42" i="43"/>
  <c r="R26" i="52"/>
  <c r="P25" i="52"/>
  <c r="Q33" i="22"/>
  <c r="V32" i="22"/>
  <c r="Q34" i="38"/>
  <c r="Q34" i="21"/>
  <c r="R28" i="46"/>
  <c r="W28" i="46" s="1"/>
  <c r="P27" i="46"/>
  <c r="Q34" i="30"/>
  <c r="Q32" i="17"/>
  <c r="V32" i="17" s="1"/>
  <c r="R26" i="31"/>
  <c r="P25" i="31"/>
  <c r="Q32" i="26"/>
  <c r="V32" i="26" s="1"/>
  <c r="R27" i="16"/>
  <c r="P26" i="16"/>
  <c r="Q33" i="40"/>
  <c r="V32" i="40"/>
  <c r="Q30" i="13"/>
  <c r="Q33" i="48"/>
  <c r="Q72" i="49"/>
  <c r="R72" i="49" s="1"/>
  <c r="O73" i="49" s="1"/>
  <c r="N42" i="13"/>
  <c r="S41" i="13"/>
  <c r="T41" i="13"/>
  <c r="S42" i="27"/>
  <c r="T42" i="27"/>
  <c r="N43" i="27"/>
  <c r="Q32" i="15"/>
  <c r="V32" i="15" s="1"/>
  <c r="S43" i="9"/>
  <c r="T43" i="9"/>
  <c r="N44" i="9"/>
  <c r="Q43" i="9"/>
  <c r="R43" i="9"/>
  <c r="Q73" i="13" l="1"/>
  <c r="R73" i="13" s="1"/>
  <c r="O74" i="13" s="1"/>
  <c r="S43" i="41"/>
  <c r="T43" i="41"/>
  <c r="N44" i="41"/>
  <c r="S45" i="40"/>
  <c r="T45" i="40"/>
  <c r="N46" i="40"/>
  <c r="N44" i="39"/>
  <c r="S43" i="39"/>
  <c r="T43" i="39"/>
  <c r="P50" i="38"/>
  <c r="S42" i="38"/>
  <c r="S43" i="38" s="1"/>
  <c r="S44" i="38" s="1"/>
  <c r="S45" i="38" s="1"/>
  <c r="Q51" i="38"/>
  <c r="N52" i="38"/>
  <c r="T51" i="38"/>
  <c r="S51" i="38"/>
  <c r="R51" i="38"/>
  <c r="T42" i="38"/>
  <c r="T43" i="38" s="1"/>
  <c r="T44" i="38" s="1"/>
  <c r="T45" i="38" s="1"/>
  <c r="Y44" i="38"/>
  <c r="Q50" i="37"/>
  <c r="T50" i="37"/>
  <c r="N51" i="37"/>
  <c r="R50" i="37"/>
  <c r="S50" i="37"/>
  <c r="Q52" i="36"/>
  <c r="R52" i="36"/>
  <c r="S52" i="36"/>
  <c r="T52" i="36"/>
  <c r="Y44" i="36"/>
  <c r="P50" i="36"/>
  <c r="T46" i="36"/>
  <c r="T47" i="36" s="1"/>
  <c r="T48" i="36" s="1"/>
  <c r="X44" i="36"/>
  <c r="S46" i="36"/>
  <c r="S47" i="36" s="1"/>
  <c r="S48" i="36" s="1"/>
  <c r="R51" i="36"/>
  <c r="T51" i="36"/>
  <c r="S51" i="36"/>
  <c r="Q51" i="36"/>
  <c r="Q73" i="42"/>
  <c r="R73" i="42" s="1"/>
  <c r="O74" i="42" s="1"/>
  <c r="Q73" i="41"/>
  <c r="R73" i="41" s="1"/>
  <c r="O74" i="41" s="1"/>
  <c r="Q73" i="40"/>
  <c r="R73" i="40" s="1"/>
  <c r="O74" i="40" s="1"/>
  <c r="H93" i="57"/>
  <c r="I93" i="57" s="1"/>
  <c r="J93" i="57" s="1"/>
  <c r="K93" i="57" s="1"/>
  <c r="L93" i="57" s="1"/>
  <c r="M93" i="57" s="1"/>
  <c r="N93" i="57" s="1"/>
  <c r="O93" i="57" s="1"/>
  <c r="P93" i="57" s="1"/>
  <c r="Q93" i="57" s="1"/>
  <c r="R93" i="57" s="1"/>
  <c r="N95" i="57"/>
  <c r="K95" i="57"/>
  <c r="M95" i="57"/>
  <c r="L95" i="57"/>
  <c r="R95" i="57"/>
  <c r="J95" i="57"/>
  <c r="O95" i="57"/>
  <c r="Q95" i="57"/>
  <c r="I95" i="57"/>
  <c r="G95" i="57"/>
  <c r="P95" i="57"/>
  <c r="H95" i="57"/>
  <c r="D96" i="57"/>
  <c r="D97" i="57" s="1"/>
  <c r="P87" i="57"/>
  <c r="H87" i="57"/>
  <c r="O87" i="57"/>
  <c r="G87" i="57"/>
  <c r="N87" i="57"/>
  <c r="M87" i="57"/>
  <c r="L87" i="57"/>
  <c r="Q87" i="57"/>
  <c r="I87" i="57"/>
  <c r="K87" i="57"/>
  <c r="R87" i="57"/>
  <c r="J87" i="57"/>
  <c r="D90" i="57"/>
  <c r="U28" i="43"/>
  <c r="Q69" i="27"/>
  <c r="R69" i="27" s="1"/>
  <c r="O70" i="27" s="1"/>
  <c r="Q73" i="37"/>
  <c r="R73" i="37" s="1"/>
  <c r="O74" i="37" s="1"/>
  <c r="Q64" i="25"/>
  <c r="R64" i="25" s="1"/>
  <c r="O65" i="25" s="1"/>
  <c r="Q68" i="31"/>
  <c r="R68" i="31" s="1"/>
  <c r="O69" i="31" s="1"/>
  <c r="Q77" i="17"/>
  <c r="R77" i="17" s="1"/>
  <c r="O78" i="17" s="1"/>
  <c r="Q68" i="34"/>
  <c r="R68" i="34" s="1"/>
  <c r="O69" i="34" s="1"/>
  <c r="Q58" i="10"/>
  <c r="R58" i="10" s="1"/>
  <c r="O59" i="10" s="1"/>
  <c r="Q76" i="22"/>
  <c r="R76" i="22" s="1"/>
  <c r="O77" i="22" s="1"/>
  <c r="Q73" i="49"/>
  <c r="R73" i="49" s="1"/>
  <c r="O74" i="49" s="1"/>
  <c r="Q71" i="44"/>
  <c r="R71" i="44" s="1"/>
  <c r="O72" i="44" s="1"/>
  <c r="Q73" i="54"/>
  <c r="R73" i="54" s="1"/>
  <c r="O74" i="54" s="1"/>
  <c r="Q72" i="38"/>
  <c r="R72" i="38" s="1"/>
  <c r="O73" i="38" s="1"/>
  <c r="Q68" i="30"/>
  <c r="R68" i="30" s="1"/>
  <c r="O69" i="30" s="1"/>
  <c r="Q64" i="26"/>
  <c r="R64" i="26" s="1"/>
  <c r="O65" i="26" s="1"/>
  <c r="Q73" i="45"/>
  <c r="R73" i="45" s="1"/>
  <c r="O74" i="45" s="1"/>
  <c r="Q76" i="23"/>
  <c r="R76" i="23" s="1"/>
  <c r="O77" i="23" s="1"/>
  <c r="Q72" i="51"/>
  <c r="R72" i="51" s="1"/>
  <c r="O73" i="51" s="1"/>
  <c r="Q67" i="33"/>
  <c r="R67" i="33" s="1"/>
  <c r="O68" i="33" s="1"/>
  <c r="Q69" i="29"/>
  <c r="R69" i="29" s="1"/>
  <c r="O70" i="29" s="1"/>
  <c r="Q64" i="24"/>
  <c r="R64" i="24" s="1"/>
  <c r="O65" i="24" s="1"/>
  <c r="Q34" i="48"/>
  <c r="Q34" i="22"/>
  <c r="Q72" i="39"/>
  <c r="R72" i="39" s="1"/>
  <c r="O73" i="39" s="1"/>
  <c r="R27" i="21"/>
  <c r="P26" i="21"/>
  <c r="Q36" i="41"/>
  <c r="R27" i="20"/>
  <c r="P26" i="20"/>
  <c r="T43" i="21"/>
  <c r="N44" i="21"/>
  <c r="S43" i="21"/>
  <c r="Q74" i="46"/>
  <c r="R74" i="46" s="1"/>
  <c r="O75" i="46" s="1"/>
  <c r="T43" i="19"/>
  <c r="N44" i="19"/>
  <c r="S43" i="19"/>
  <c r="S45" i="30"/>
  <c r="T45" i="30"/>
  <c r="N46" i="30"/>
  <c r="Q33" i="28"/>
  <c r="V32" i="28"/>
  <c r="T44" i="23"/>
  <c r="Y44" i="23" s="1"/>
  <c r="N45" i="23"/>
  <c r="S44" i="23"/>
  <c r="X44" i="23" s="1"/>
  <c r="Q33" i="29"/>
  <c r="Q77" i="19"/>
  <c r="R77" i="19" s="1"/>
  <c r="O78" i="19" s="1"/>
  <c r="T43" i="26"/>
  <c r="N44" i="26"/>
  <c r="Q43" i="26"/>
  <c r="R43" i="26"/>
  <c r="S43" i="26"/>
  <c r="Q35" i="20"/>
  <c r="R27" i="17"/>
  <c r="P26" i="17"/>
  <c r="Q34" i="23"/>
  <c r="Q72" i="52"/>
  <c r="R72" i="52" s="1"/>
  <c r="O73" i="52" s="1"/>
  <c r="R27" i="31"/>
  <c r="P26" i="31"/>
  <c r="Q34" i="34"/>
  <c r="R27" i="50"/>
  <c r="P26" i="50"/>
  <c r="Q35" i="42"/>
  <c r="R27" i="23"/>
  <c r="P26" i="23"/>
  <c r="R28" i="33"/>
  <c r="P27" i="33"/>
  <c r="R27" i="41"/>
  <c r="P26" i="41"/>
  <c r="R28" i="55"/>
  <c r="W28" i="55" s="1"/>
  <c r="P27" i="55"/>
  <c r="S43" i="50"/>
  <c r="T43" i="50"/>
  <c r="Q34" i="16"/>
  <c r="Q35" i="54"/>
  <c r="Q64" i="14"/>
  <c r="R64" i="14" s="1"/>
  <c r="O65" i="14" s="1"/>
  <c r="Q33" i="33"/>
  <c r="V32" i="33"/>
  <c r="Q34" i="24"/>
  <c r="Q73" i="53"/>
  <c r="R73" i="53" s="1"/>
  <c r="O74" i="53" s="1"/>
  <c r="Q35" i="44"/>
  <c r="R27" i="49"/>
  <c r="P26" i="49"/>
  <c r="R27" i="22"/>
  <c r="P26" i="22"/>
  <c r="P27" i="11"/>
  <c r="Q28" i="11"/>
  <c r="U28" i="11" s="1"/>
  <c r="T42" i="25"/>
  <c r="N43" i="25"/>
  <c r="S42" i="25"/>
  <c r="Q36" i="49"/>
  <c r="V36" i="49" s="1"/>
  <c r="R27" i="37"/>
  <c r="P26" i="37"/>
  <c r="Q68" i="28"/>
  <c r="R68" i="28" s="1"/>
  <c r="O69" i="28" s="1"/>
  <c r="Q67" i="32"/>
  <c r="R67" i="32" s="1"/>
  <c r="O68" i="32" s="1"/>
  <c r="Q72" i="47"/>
  <c r="R72" i="47" s="1"/>
  <c r="O73" i="47" s="1"/>
  <c r="Q69" i="15"/>
  <c r="R69" i="15" s="1"/>
  <c r="O70" i="15" s="1"/>
  <c r="Q77" i="20"/>
  <c r="R77" i="20" s="1"/>
  <c r="O78" i="20" s="1"/>
  <c r="Q31" i="13"/>
  <c r="Q35" i="38"/>
  <c r="T43" i="37"/>
  <c r="T44" i="37" s="1"/>
  <c r="T45" i="37" s="1"/>
  <c r="S43" i="37"/>
  <c r="S44" i="37" s="1"/>
  <c r="S45" i="37" s="1"/>
  <c r="R27" i="36"/>
  <c r="P26" i="36"/>
  <c r="Y40" i="22"/>
  <c r="T43" i="31"/>
  <c r="N44" i="31"/>
  <c r="S43" i="31"/>
  <c r="Q35" i="51"/>
  <c r="Q30" i="19"/>
  <c r="R28" i="12"/>
  <c r="U28" i="12" s="1"/>
  <c r="P27" i="12"/>
  <c r="R28" i="29"/>
  <c r="U28" i="29" s="1"/>
  <c r="P27" i="29"/>
  <c r="R27" i="19"/>
  <c r="P26" i="19"/>
  <c r="Q34" i="12"/>
  <c r="Q34" i="40"/>
  <c r="R27" i="13"/>
  <c r="P26" i="13"/>
  <c r="T42" i="45"/>
  <c r="S42" i="45"/>
  <c r="N43" i="45"/>
  <c r="Q33" i="25"/>
  <c r="Q35" i="45"/>
  <c r="S43" i="27"/>
  <c r="T43" i="27"/>
  <c r="N44" i="27"/>
  <c r="Q33" i="17"/>
  <c r="Q56" i="18"/>
  <c r="R56" i="18" s="1"/>
  <c r="O57" i="18" s="1"/>
  <c r="R28" i="14"/>
  <c r="W28" i="14" s="1"/>
  <c r="P27" i="14"/>
  <c r="T44" i="32"/>
  <c r="Y44" i="32" s="1"/>
  <c r="N45" i="32"/>
  <c r="S44" i="32"/>
  <c r="X44" i="32" s="1"/>
  <c r="Q35" i="52"/>
  <c r="Q35" i="47"/>
  <c r="Q33" i="31"/>
  <c r="S42" i="34"/>
  <c r="T42" i="34"/>
  <c r="N43" i="34"/>
  <c r="T44" i="17"/>
  <c r="Y44" i="17" s="1"/>
  <c r="S44" i="17"/>
  <c r="X44" i="17" s="1"/>
  <c r="N45" i="17"/>
  <c r="R27" i="24"/>
  <c r="P26" i="24"/>
  <c r="Q32" i="35"/>
  <c r="V32" i="35" s="1"/>
  <c r="P42" i="12"/>
  <c r="P26" i="9"/>
  <c r="Q27" i="9"/>
  <c r="R28" i="25"/>
  <c r="U28" i="25" s="1"/>
  <c r="P27" i="25"/>
  <c r="Q35" i="43"/>
  <c r="P42" i="14"/>
  <c r="R27" i="44"/>
  <c r="P26" i="44"/>
  <c r="R27" i="38"/>
  <c r="P26" i="38"/>
  <c r="Q32" i="27"/>
  <c r="V32" i="27" s="1"/>
  <c r="P41" i="15"/>
  <c r="T43" i="16"/>
  <c r="N44" i="16"/>
  <c r="S43" i="16"/>
  <c r="Q42" i="24"/>
  <c r="R42" i="24"/>
  <c r="S42" i="24"/>
  <c r="N43" i="24"/>
  <c r="T42" i="24"/>
  <c r="N43" i="20"/>
  <c r="S42" i="20"/>
  <c r="T42" i="20"/>
  <c r="N44" i="35"/>
  <c r="S43" i="35"/>
  <c r="T43" i="35"/>
  <c r="U28" i="46"/>
  <c r="Q77" i="21"/>
  <c r="R77" i="21" s="1"/>
  <c r="O78" i="21" s="1"/>
  <c r="Q73" i="55"/>
  <c r="R73" i="55" s="1"/>
  <c r="O74" i="55" s="1"/>
  <c r="R28" i="30"/>
  <c r="W28" i="30" s="1"/>
  <c r="P27" i="30"/>
  <c r="Q35" i="53"/>
  <c r="Q33" i="15"/>
  <c r="Q69" i="9"/>
  <c r="R69" i="9" s="1"/>
  <c r="O70" i="9" s="1"/>
  <c r="Q68" i="35"/>
  <c r="R68" i="35" s="1"/>
  <c r="O69" i="35" s="1"/>
  <c r="R28" i="26"/>
  <c r="U28" i="26" s="1"/>
  <c r="P27" i="26"/>
  <c r="R28" i="16"/>
  <c r="W28" i="16" s="1"/>
  <c r="P27" i="16"/>
  <c r="P43" i="9"/>
  <c r="S42" i="13"/>
  <c r="T42" i="13"/>
  <c r="N43" i="13"/>
  <c r="Q33" i="26"/>
  <c r="R27" i="52"/>
  <c r="P26" i="52"/>
  <c r="Q34" i="55"/>
  <c r="R28" i="32"/>
  <c r="U28" i="32" s="1"/>
  <c r="P27" i="32"/>
  <c r="Q35" i="36"/>
  <c r="R28" i="51"/>
  <c r="P27" i="51"/>
  <c r="T43" i="12"/>
  <c r="Q43" i="12"/>
  <c r="N44" i="12"/>
  <c r="R43" i="12"/>
  <c r="S43" i="12"/>
  <c r="Q35" i="46"/>
  <c r="R28" i="35"/>
  <c r="U28" i="35" s="1"/>
  <c r="P27" i="35"/>
  <c r="R27" i="48"/>
  <c r="P26" i="48"/>
  <c r="T43" i="14"/>
  <c r="N44" i="14"/>
  <c r="Q43" i="14"/>
  <c r="R43" i="14"/>
  <c r="S43" i="14"/>
  <c r="Q72" i="48"/>
  <c r="R72" i="48" s="1"/>
  <c r="O73" i="48" s="1"/>
  <c r="Q81" i="16"/>
  <c r="R81" i="16" s="1"/>
  <c r="O82" i="16" s="1"/>
  <c r="N43" i="22"/>
  <c r="S42" i="22"/>
  <c r="T42" i="22"/>
  <c r="R28" i="54"/>
  <c r="W28" i="54" s="1"/>
  <c r="P27" i="54"/>
  <c r="Q72" i="36"/>
  <c r="R72" i="36" s="1"/>
  <c r="O73" i="36" s="1"/>
  <c r="Q58" i="11"/>
  <c r="R58" i="11" s="1"/>
  <c r="O59" i="11" s="1"/>
  <c r="S44" i="9"/>
  <c r="X44" i="9" s="1"/>
  <c r="T44" i="9"/>
  <c r="Y44" i="9" s="1"/>
  <c r="Q44" i="9"/>
  <c r="R44" i="9"/>
  <c r="W44" i="9" s="1"/>
  <c r="N45" i="9"/>
  <c r="Q35" i="30"/>
  <c r="R29" i="46"/>
  <c r="P28" i="46"/>
  <c r="Z28" i="46" s="1"/>
  <c r="P27" i="10"/>
  <c r="Q28" i="10"/>
  <c r="U28" i="10" s="1"/>
  <c r="T44" i="28"/>
  <c r="Y44" i="28" s="1"/>
  <c r="S44" i="28"/>
  <c r="X44" i="28" s="1"/>
  <c r="N45" i="28"/>
  <c r="R28" i="39"/>
  <c r="U28" i="39" s="1"/>
  <c r="P27" i="39"/>
  <c r="S45" i="29"/>
  <c r="N46" i="29"/>
  <c r="T45" i="29"/>
  <c r="R27" i="15"/>
  <c r="P26" i="15"/>
  <c r="Q33" i="32"/>
  <c r="R28" i="42"/>
  <c r="W28" i="42" s="1"/>
  <c r="P27" i="42"/>
  <c r="R28" i="45"/>
  <c r="P27" i="45"/>
  <c r="R28" i="28"/>
  <c r="W28" i="28" s="1"/>
  <c r="P27" i="28"/>
  <c r="R27" i="47"/>
  <c r="P26" i="47"/>
  <c r="Q67" i="12"/>
  <c r="R67" i="12" s="1"/>
  <c r="O68" i="12" s="1"/>
  <c r="Q33" i="50"/>
  <c r="T42" i="15"/>
  <c r="S42" i="15"/>
  <c r="Q42" i="15"/>
  <c r="R42" i="15"/>
  <c r="N43" i="15"/>
  <c r="T42" i="43"/>
  <c r="N43" i="43"/>
  <c r="S42" i="43"/>
  <c r="Q70" i="43"/>
  <c r="R70" i="43" s="1"/>
  <c r="O71" i="43" s="1"/>
  <c r="Q35" i="21"/>
  <c r="R28" i="40"/>
  <c r="W28" i="40" s="1"/>
  <c r="P27" i="40"/>
  <c r="Y40" i="30"/>
  <c r="R29" i="43"/>
  <c r="P28" i="43"/>
  <c r="Z28" i="43" s="1"/>
  <c r="R38" i="18"/>
  <c r="P27" i="18"/>
  <c r="R27" i="27"/>
  <c r="P26" i="27"/>
  <c r="Q33" i="39"/>
  <c r="V32" i="29"/>
  <c r="U28" i="18"/>
  <c r="S42" i="33"/>
  <c r="T42" i="33"/>
  <c r="N43" i="33"/>
  <c r="R28" i="34"/>
  <c r="W28" i="34" s="1"/>
  <c r="P27" i="34"/>
  <c r="Q35" i="37"/>
  <c r="R28" i="53"/>
  <c r="P27" i="53"/>
  <c r="Q72" i="50"/>
  <c r="R72" i="50" s="1"/>
  <c r="O73" i="50" s="1"/>
  <c r="Q74" i="13" l="1"/>
  <c r="R74" i="13"/>
  <c r="O75" i="13" s="1"/>
  <c r="T44" i="41"/>
  <c r="Y44" i="41" s="1"/>
  <c r="S44" i="41"/>
  <c r="X44" i="41" s="1"/>
  <c r="N45" i="41"/>
  <c r="V36" i="41"/>
  <c r="S46" i="40"/>
  <c r="T46" i="40"/>
  <c r="N47" i="40"/>
  <c r="X44" i="39"/>
  <c r="S44" i="39"/>
  <c r="T44" i="39"/>
  <c r="Y44" i="39" s="1"/>
  <c r="N45" i="39"/>
  <c r="S52" i="38"/>
  <c r="X52" i="38" s="1"/>
  <c r="R52" i="38"/>
  <c r="Q52" i="38"/>
  <c r="T52" i="38"/>
  <c r="Y52" i="38" s="1"/>
  <c r="P51" i="38"/>
  <c r="X44" i="38"/>
  <c r="S46" i="38"/>
  <c r="S47" i="38" s="1"/>
  <c r="S48" i="38" s="1"/>
  <c r="X48" i="38"/>
  <c r="T46" i="38"/>
  <c r="T47" i="38" s="1"/>
  <c r="T48" i="38" s="1"/>
  <c r="Y48" i="38"/>
  <c r="W52" i="38"/>
  <c r="R51" i="37"/>
  <c r="S51" i="37"/>
  <c r="Q51" i="37"/>
  <c r="T51" i="37"/>
  <c r="N52" i="37"/>
  <c r="P50" i="37"/>
  <c r="S46" i="37"/>
  <c r="S47" i="37" s="1"/>
  <c r="S48" i="37" s="1"/>
  <c r="S49" i="37" s="1"/>
  <c r="X48" i="37"/>
  <c r="Y44" i="37"/>
  <c r="T46" i="37"/>
  <c r="T47" i="37" s="1"/>
  <c r="T48" i="37" s="1"/>
  <c r="T49" i="37" s="1"/>
  <c r="Y48" i="37"/>
  <c r="X44" i="37"/>
  <c r="P52" i="36"/>
  <c r="P51" i="36"/>
  <c r="Q74" i="42"/>
  <c r="R74" i="42" s="1"/>
  <c r="O75" i="42" s="1"/>
  <c r="Q74" i="41"/>
  <c r="R74" i="41" s="1"/>
  <c r="O75" i="41" s="1"/>
  <c r="Q74" i="40"/>
  <c r="R74" i="40" s="1"/>
  <c r="O75" i="40" s="1"/>
  <c r="S93" i="57"/>
  <c r="G96" i="57"/>
  <c r="S95" i="57"/>
  <c r="G88" i="57"/>
  <c r="S87" i="57"/>
  <c r="V28" i="11"/>
  <c r="Z27" i="11" s="1"/>
  <c r="U28" i="28"/>
  <c r="U28" i="14"/>
  <c r="P44" i="9"/>
  <c r="U28" i="16"/>
  <c r="U28" i="34"/>
  <c r="U28" i="40"/>
  <c r="P42" i="15"/>
  <c r="W28" i="32"/>
  <c r="Q69" i="35"/>
  <c r="R69" i="35" s="1"/>
  <c r="O70" i="35" s="1"/>
  <c r="Q74" i="45"/>
  <c r="R74" i="45" s="1"/>
  <c r="O75" i="45" s="1"/>
  <c r="Q82" i="16"/>
  <c r="R82" i="16" s="1"/>
  <c r="O83" i="16" s="1"/>
  <c r="Q65" i="24"/>
  <c r="R65" i="24" s="1"/>
  <c r="O66" i="24" s="1"/>
  <c r="Q65" i="26"/>
  <c r="R65" i="26" s="1"/>
  <c r="O66" i="26" s="1"/>
  <c r="Q78" i="17"/>
  <c r="R78" i="17" s="1"/>
  <c r="O79" i="17" s="1"/>
  <c r="Q69" i="28"/>
  <c r="R69" i="28" s="1"/>
  <c r="O70" i="28" s="1"/>
  <c r="Q77" i="22"/>
  <c r="R77" i="22" s="1"/>
  <c r="O78" i="22" s="1"/>
  <c r="Q78" i="20"/>
  <c r="R78" i="20" s="1"/>
  <c r="O79" i="20" s="1"/>
  <c r="Q75" i="46"/>
  <c r="R75" i="46" s="1"/>
  <c r="O76" i="46" s="1"/>
  <c r="Q73" i="36"/>
  <c r="R73" i="36" s="1"/>
  <c r="O74" i="36" s="1"/>
  <c r="Q69" i="31"/>
  <c r="R69" i="31" s="1"/>
  <c r="O70" i="31" s="1"/>
  <c r="Q65" i="25"/>
  <c r="R65" i="25" s="1"/>
  <c r="O66" i="25" s="1"/>
  <c r="Q57" i="18"/>
  <c r="R57" i="18" s="1"/>
  <c r="O58" i="18" s="1"/>
  <c r="Q73" i="50"/>
  <c r="R73" i="50" s="1"/>
  <c r="O74" i="50" s="1"/>
  <c r="Q73" i="39"/>
  <c r="R73" i="39" s="1"/>
  <c r="O74" i="39" s="1"/>
  <c r="Q74" i="54"/>
  <c r="R74" i="54" s="1"/>
  <c r="O75" i="54" s="1"/>
  <c r="Q70" i="29"/>
  <c r="R70" i="29" s="1"/>
  <c r="O71" i="29" s="1"/>
  <c r="Q74" i="55"/>
  <c r="R74" i="55" s="1"/>
  <c r="O75" i="55" s="1"/>
  <c r="Q68" i="33"/>
  <c r="R68" i="33" s="1"/>
  <c r="O69" i="33" s="1"/>
  <c r="Q72" i="44"/>
  <c r="R72" i="44" s="1"/>
  <c r="O73" i="44" s="1"/>
  <c r="T45" i="9"/>
  <c r="Q45" i="9"/>
  <c r="R45" i="9"/>
  <c r="S45" i="9"/>
  <c r="N46" i="9"/>
  <c r="Q36" i="43"/>
  <c r="V36" i="43" s="1"/>
  <c r="Q73" i="47"/>
  <c r="R73" i="47" s="1"/>
  <c r="O74" i="47" s="1"/>
  <c r="R29" i="33"/>
  <c r="P28" i="33"/>
  <c r="Z28" i="33" s="1"/>
  <c r="W28" i="33"/>
  <c r="U28" i="33"/>
  <c r="Q34" i="28"/>
  <c r="S44" i="19"/>
  <c r="X44" i="19" s="1"/>
  <c r="N45" i="19"/>
  <c r="T44" i="19"/>
  <c r="Y44" i="19" s="1"/>
  <c r="Q35" i="22"/>
  <c r="Q69" i="30"/>
  <c r="R69" i="30" s="1"/>
  <c r="O70" i="30" s="1"/>
  <c r="R29" i="53"/>
  <c r="P28" i="53"/>
  <c r="Z28" i="53" s="1"/>
  <c r="W28" i="53"/>
  <c r="U28" i="53"/>
  <c r="R29" i="45"/>
  <c r="P28" i="45"/>
  <c r="Z28" i="45" s="1"/>
  <c r="R29" i="51"/>
  <c r="P28" i="51"/>
  <c r="Z28" i="51" s="1"/>
  <c r="W28" i="51"/>
  <c r="S43" i="20"/>
  <c r="T43" i="20"/>
  <c r="N44" i="20"/>
  <c r="Q33" i="35"/>
  <c r="Q36" i="52"/>
  <c r="Q34" i="25"/>
  <c r="Q36" i="51"/>
  <c r="Q37" i="49"/>
  <c r="Q35" i="34"/>
  <c r="S44" i="21"/>
  <c r="X44" i="21" s="1"/>
  <c r="T44" i="21"/>
  <c r="Y44" i="21" s="1"/>
  <c r="N45" i="21"/>
  <c r="S44" i="27"/>
  <c r="X44" i="27" s="1"/>
  <c r="N45" i="27"/>
  <c r="T44" i="27"/>
  <c r="Y44" i="27" s="1"/>
  <c r="Q46" i="30"/>
  <c r="R46" i="30"/>
  <c r="S46" i="30"/>
  <c r="T46" i="30"/>
  <c r="N47" i="30"/>
  <c r="Q77" i="23"/>
  <c r="R77" i="23" s="1"/>
  <c r="O78" i="23" s="1"/>
  <c r="R29" i="40"/>
  <c r="P28" i="40"/>
  <c r="Z28" i="40" s="1"/>
  <c r="N44" i="15"/>
  <c r="Q43" i="15"/>
  <c r="R43" i="15"/>
  <c r="S43" i="15"/>
  <c r="T43" i="15"/>
  <c r="V28" i="10"/>
  <c r="Z27" i="10" s="1"/>
  <c r="R29" i="32"/>
  <c r="P28" i="32"/>
  <c r="Z28" i="32" s="1"/>
  <c r="R28" i="52"/>
  <c r="W28" i="52" s="1"/>
  <c r="P27" i="52"/>
  <c r="V44" i="9"/>
  <c r="R43" i="24"/>
  <c r="S43" i="24"/>
  <c r="T43" i="24"/>
  <c r="Q43" i="24"/>
  <c r="N44" i="24"/>
  <c r="S43" i="34"/>
  <c r="T43" i="34"/>
  <c r="N44" i="34"/>
  <c r="R29" i="14"/>
  <c r="P28" i="14"/>
  <c r="Z28" i="14" s="1"/>
  <c r="R28" i="13"/>
  <c r="P27" i="13"/>
  <c r="R29" i="12"/>
  <c r="P28" i="12"/>
  <c r="W28" i="12"/>
  <c r="Z27" i="12" s="1"/>
  <c r="Q36" i="44"/>
  <c r="Q35" i="16"/>
  <c r="R28" i="23"/>
  <c r="U28" i="23" s="1"/>
  <c r="P27" i="23"/>
  <c r="P43" i="26"/>
  <c r="R28" i="21"/>
  <c r="P27" i="21"/>
  <c r="Q59" i="10"/>
  <c r="R59" i="10" s="1"/>
  <c r="O60" i="10" s="1"/>
  <c r="Q74" i="37"/>
  <c r="R74" i="37" s="1"/>
  <c r="O75" i="37" s="1"/>
  <c r="R30" i="43"/>
  <c r="P29" i="43"/>
  <c r="R28" i="47"/>
  <c r="P27" i="47"/>
  <c r="Q59" i="11"/>
  <c r="R59" i="11" s="1"/>
  <c r="O60" i="11" s="1"/>
  <c r="Q36" i="46"/>
  <c r="V36" i="46" s="1"/>
  <c r="Q73" i="52"/>
  <c r="R73" i="52" s="1"/>
  <c r="O74" i="52" s="1"/>
  <c r="R28" i="27"/>
  <c r="U28" i="27" s="1"/>
  <c r="P27" i="27"/>
  <c r="R28" i="48"/>
  <c r="U28" i="48" s="1"/>
  <c r="P27" i="48"/>
  <c r="R29" i="26"/>
  <c r="P28" i="26"/>
  <c r="Z28" i="26" s="1"/>
  <c r="R28" i="38"/>
  <c r="W28" i="38" s="1"/>
  <c r="P27" i="38"/>
  <c r="Q32" i="13"/>
  <c r="V32" i="13" s="1"/>
  <c r="Q73" i="38"/>
  <c r="R73" i="38" s="1"/>
  <c r="O74" i="38" s="1"/>
  <c r="R29" i="34"/>
  <c r="P28" i="34"/>
  <c r="Z28" i="34" s="1"/>
  <c r="S43" i="43"/>
  <c r="N44" i="43"/>
  <c r="T43" i="43"/>
  <c r="Q34" i="50"/>
  <c r="R29" i="42"/>
  <c r="P28" i="42"/>
  <c r="Z28" i="42" s="1"/>
  <c r="Q34" i="39"/>
  <c r="R29" i="28"/>
  <c r="P28" i="28"/>
  <c r="Z28" i="28" s="1"/>
  <c r="Q34" i="32"/>
  <c r="R28" i="15"/>
  <c r="U28" i="15" s="1"/>
  <c r="P27" i="15"/>
  <c r="T44" i="12"/>
  <c r="Y44" i="12" s="1"/>
  <c r="Q44" i="12"/>
  <c r="V44" i="12" s="1"/>
  <c r="R44" i="12"/>
  <c r="W44" i="12" s="1"/>
  <c r="N45" i="12"/>
  <c r="S44" i="12"/>
  <c r="X44" i="12" s="1"/>
  <c r="Q36" i="36"/>
  <c r="W28" i="26"/>
  <c r="Q34" i="26"/>
  <c r="Q34" i="15"/>
  <c r="N45" i="35"/>
  <c r="S44" i="35"/>
  <c r="X44" i="35" s="1"/>
  <c r="T44" i="35"/>
  <c r="Y44" i="35" s="1"/>
  <c r="R28" i="44"/>
  <c r="W28" i="44" s="1"/>
  <c r="P27" i="44"/>
  <c r="R29" i="25"/>
  <c r="P28" i="25"/>
  <c r="Z28" i="25" s="1"/>
  <c r="W28" i="25"/>
  <c r="N44" i="45"/>
  <c r="S43" i="45"/>
  <c r="T43" i="45"/>
  <c r="Q35" i="40"/>
  <c r="S43" i="25"/>
  <c r="N44" i="25"/>
  <c r="T43" i="25"/>
  <c r="Q34" i="33"/>
  <c r="R28" i="17"/>
  <c r="P27" i="17"/>
  <c r="Q44" i="26"/>
  <c r="R44" i="26"/>
  <c r="S44" i="26"/>
  <c r="S46" i="26" s="1"/>
  <c r="S47" i="26" s="1"/>
  <c r="T44" i="26"/>
  <c r="T46" i="26" s="1"/>
  <c r="T47" i="26" s="1"/>
  <c r="S45" i="23"/>
  <c r="T45" i="23"/>
  <c r="N46" i="23"/>
  <c r="Q35" i="48"/>
  <c r="Q36" i="38"/>
  <c r="V36" i="38" s="1"/>
  <c r="R28" i="37"/>
  <c r="U28" i="37" s="1"/>
  <c r="P27" i="37"/>
  <c r="R28" i="50"/>
  <c r="W28" i="50" s="1"/>
  <c r="P27" i="50"/>
  <c r="Q73" i="48"/>
  <c r="R73" i="48" s="1"/>
  <c r="O74" i="48" s="1"/>
  <c r="Q70" i="9"/>
  <c r="R70" i="9" s="1"/>
  <c r="O71" i="9" s="1"/>
  <c r="S44" i="16"/>
  <c r="X44" i="16" s="1"/>
  <c r="N45" i="16"/>
  <c r="T44" i="16"/>
  <c r="Y44" i="16" s="1"/>
  <c r="R28" i="49"/>
  <c r="W28" i="49" s="1"/>
  <c r="P27" i="49"/>
  <c r="S43" i="33"/>
  <c r="T43" i="33"/>
  <c r="N44" i="33"/>
  <c r="Q71" i="43"/>
  <c r="R71" i="43" s="1"/>
  <c r="O72" i="43" s="1"/>
  <c r="Q68" i="12"/>
  <c r="R68" i="12" s="1"/>
  <c r="O69" i="12" s="1"/>
  <c r="R30" i="46"/>
  <c r="P29" i="46"/>
  <c r="N44" i="22"/>
  <c r="S43" i="22"/>
  <c r="T43" i="22"/>
  <c r="P43" i="14"/>
  <c r="Q78" i="21"/>
  <c r="R78" i="21" s="1"/>
  <c r="O79" i="21" s="1"/>
  <c r="P27" i="9"/>
  <c r="Q28" i="9"/>
  <c r="R28" i="24"/>
  <c r="U28" i="24" s="1"/>
  <c r="P27" i="24"/>
  <c r="Q34" i="31"/>
  <c r="N46" i="32"/>
  <c r="S45" i="32"/>
  <c r="T45" i="32"/>
  <c r="Q35" i="12"/>
  <c r="Q31" i="19"/>
  <c r="P28" i="11"/>
  <c r="Q29" i="11"/>
  <c r="Q30" i="11" s="1"/>
  <c r="Q74" i="53"/>
  <c r="R74" i="53" s="1"/>
  <c r="O75" i="53" s="1"/>
  <c r="R28" i="41"/>
  <c r="P27" i="41"/>
  <c r="Q36" i="42"/>
  <c r="R28" i="20"/>
  <c r="W28" i="20" s="1"/>
  <c r="P27" i="20"/>
  <c r="Q73" i="51"/>
  <c r="R73" i="51" s="1"/>
  <c r="O74" i="51" s="1"/>
  <c r="U44" i="9"/>
  <c r="Q74" i="49"/>
  <c r="R74" i="49" s="1"/>
  <c r="O75" i="49" s="1"/>
  <c r="Q70" i="27"/>
  <c r="R70" i="27" s="1"/>
  <c r="O71" i="27" s="1"/>
  <c r="R39" i="18"/>
  <c r="U39" i="18"/>
  <c r="P38" i="18"/>
  <c r="P39" i="18" s="1"/>
  <c r="W28" i="45"/>
  <c r="N46" i="28"/>
  <c r="S45" i="28"/>
  <c r="T45" i="28"/>
  <c r="Q36" i="30"/>
  <c r="Q44" i="14"/>
  <c r="R44" i="14"/>
  <c r="S44" i="14"/>
  <c r="S46" i="14" s="1"/>
  <c r="S47" i="14" s="1"/>
  <c r="T44" i="14"/>
  <c r="T46" i="14" s="1"/>
  <c r="T47" i="14" s="1"/>
  <c r="Q35" i="55"/>
  <c r="T43" i="13"/>
  <c r="S43" i="13"/>
  <c r="N44" i="13"/>
  <c r="R29" i="16"/>
  <c r="P28" i="16"/>
  <c r="Z28" i="16" s="1"/>
  <c r="Q36" i="53"/>
  <c r="P42" i="24"/>
  <c r="S45" i="17"/>
  <c r="T45" i="17"/>
  <c r="N46" i="17"/>
  <c r="N45" i="31"/>
  <c r="S44" i="31"/>
  <c r="X44" i="31" s="1"/>
  <c r="T44" i="31"/>
  <c r="Y44" i="31" s="1"/>
  <c r="Q70" i="15"/>
  <c r="R70" i="15" s="1"/>
  <c r="O71" i="15" s="1"/>
  <c r="Q65" i="14"/>
  <c r="R65" i="14" s="1"/>
  <c r="O66" i="14" s="1"/>
  <c r="R28" i="31"/>
  <c r="U28" i="31" s="1"/>
  <c r="P27" i="31"/>
  <c r="Q78" i="19"/>
  <c r="R78" i="19" s="1"/>
  <c r="O79" i="19" s="1"/>
  <c r="Q37" i="41"/>
  <c r="Q69" i="34"/>
  <c r="R69" i="34" s="1"/>
  <c r="O70" i="34" s="1"/>
  <c r="R29" i="54"/>
  <c r="P28" i="54"/>
  <c r="Z28" i="54" s="1"/>
  <c r="U28" i="54"/>
  <c r="R29" i="29"/>
  <c r="P28" i="29"/>
  <c r="Z28" i="29" s="1"/>
  <c r="W28" i="29"/>
  <c r="R28" i="22"/>
  <c r="W28" i="22" s="1"/>
  <c r="P27" i="22"/>
  <c r="Q34" i="29"/>
  <c r="R29" i="30"/>
  <c r="P28" i="30"/>
  <c r="Z28" i="30" s="1"/>
  <c r="R28" i="36"/>
  <c r="P27" i="36"/>
  <c r="Q68" i="32"/>
  <c r="R68" i="32" s="1"/>
  <c r="O69" i="32" s="1"/>
  <c r="Q36" i="54"/>
  <c r="R29" i="55"/>
  <c r="P28" i="55"/>
  <c r="Z28" i="55" s="1"/>
  <c r="U28" i="55"/>
  <c r="Q36" i="37"/>
  <c r="V36" i="37" s="1"/>
  <c r="R29" i="39"/>
  <c r="P28" i="39"/>
  <c r="Z28" i="39" s="1"/>
  <c r="W28" i="39"/>
  <c r="P28" i="10"/>
  <c r="Q29" i="10"/>
  <c r="Q30" i="10" s="1"/>
  <c r="P43" i="12"/>
  <c r="Q36" i="21"/>
  <c r="V36" i="21" s="1"/>
  <c r="U28" i="42"/>
  <c r="U28" i="45"/>
  <c r="Q46" i="29"/>
  <c r="R46" i="29"/>
  <c r="S46" i="29"/>
  <c r="T46" i="29"/>
  <c r="N47" i="29"/>
  <c r="R29" i="35"/>
  <c r="P28" i="35"/>
  <c r="Z28" i="35" s="1"/>
  <c r="W28" i="35"/>
  <c r="U28" i="51"/>
  <c r="Q33" i="27"/>
  <c r="Q36" i="47"/>
  <c r="Q34" i="17"/>
  <c r="Q36" i="45"/>
  <c r="R28" i="19"/>
  <c r="P27" i="19"/>
  <c r="Q35" i="24"/>
  <c r="Q35" i="23"/>
  <c r="Q36" i="20"/>
  <c r="U28" i="30"/>
  <c r="Q75" i="13" l="1"/>
  <c r="R75" i="13" s="1"/>
  <c r="O76" i="13" s="1"/>
  <c r="N46" i="41"/>
  <c r="S45" i="41"/>
  <c r="T45" i="41"/>
  <c r="Q38" i="41"/>
  <c r="T47" i="40"/>
  <c r="S47" i="40"/>
  <c r="N48" i="40"/>
  <c r="T45" i="39"/>
  <c r="N46" i="39"/>
  <c r="S45" i="39"/>
  <c r="P52" i="38"/>
  <c r="Z52" i="38" s="1"/>
  <c r="V52" i="38"/>
  <c r="U52" i="38"/>
  <c r="S52" i="37"/>
  <c r="X52" i="37" s="1"/>
  <c r="R52" i="37"/>
  <c r="Q52" i="37"/>
  <c r="T52" i="37"/>
  <c r="P51" i="37"/>
  <c r="Y52" i="37"/>
  <c r="Q75" i="42"/>
  <c r="R75" i="42" s="1"/>
  <c r="O76" i="42" s="1"/>
  <c r="Q75" i="41"/>
  <c r="R75" i="41" s="1"/>
  <c r="O76" i="41" s="1"/>
  <c r="Q75" i="40"/>
  <c r="R75" i="40"/>
  <c r="O76" i="40" s="1"/>
  <c r="H88" i="57"/>
  <c r="I88" i="57" s="1"/>
  <c r="J88" i="57" s="1"/>
  <c r="K88" i="57" s="1"/>
  <c r="L88" i="57" s="1"/>
  <c r="M88" i="57" s="1"/>
  <c r="N88" i="57" s="1"/>
  <c r="O88" i="57" s="1"/>
  <c r="P88" i="57" s="1"/>
  <c r="Q88" i="57" s="1"/>
  <c r="R88" i="57" s="1"/>
  <c r="P30" i="10"/>
  <c r="Q31" i="10"/>
  <c r="P30" i="11"/>
  <c r="Q31" i="11"/>
  <c r="H96" i="57"/>
  <c r="I96" i="57" s="1"/>
  <c r="J96" i="57" s="1"/>
  <c r="K96" i="57" s="1"/>
  <c r="L96" i="57" s="1"/>
  <c r="M96" i="57" s="1"/>
  <c r="N96" i="57" s="1"/>
  <c r="O96" i="57" s="1"/>
  <c r="P96" i="57" s="1"/>
  <c r="Q96" i="57" s="1"/>
  <c r="R96" i="57" s="1"/>
  <c r="Z43" i="9"/>
  <c r="Y44" i="26"/>
  <c r="U28" i="38"/>
  <c r="W28" i="27"/>
  <c r="U44" i="14"/>
  <c r="W28" i="23"/>
  <c r="W28" i="31"/>
  <c r="U28" i="50"/>
  <c r="U28" i="22"/>
  <c r="Y44" i="14"/>
  <c r="Q71" i="29"/>
  <c r="R71" i="29" s="1"/>
  <c r="O72" i="29" s="1"/>
  <c r="Q75" i="37"/>
  <c r="R75" i="37" s="1"/>
  <c r="O76" i="37" s="1"/>
  <c r="Q70" i="30"/>
  <c r="R70" i="30" s="1"/>
  <c r="O71" i="30" s="1"/>
  <c r="Q75" i="54"/>
  <c r="R75" i="54" s="1"/>
  <c r="O76" i="54" s="1"/>
  <c r="Q76" i="46"/>
  <c r="R76" i="46" s="1"/>
  <c r="O77" i="46" s="1"/>
  <c r="Q74" i="52"/>
  <c r="R74" i="52" s="1"/>
  <c r="O75" i="52" s="1"/>
  <c r="Q79" i="19"/>
  <c r="R79" i="19" s="1"/>
  <c r="O80" i="19" s="1"/>
  <c r="Q74" i="48"/>
  <c r="R74" i="48" s="1"/>
  <c r="O75" i="48" s="1"/>
  <c r="Q70" i="31"/>
  <c r="R70" i="31" s="1"/>
  <c r="O71" i="31" s="1"/>
  <c r="Q70" i="28"/>
  <c r="R70" i="28" s="1"/>
  <c r="O71" i="28" s="1"/>
  <c r="Q83" i="16"/>
  <c r="R83" i="16" s="1"/>
  <c r="O84" i="16" s="1"/>
  <c r="Q79" i="17"/>
  <c r="R79" i="17" s="1"/>
  <c r="O80" i="17" s="1"/>
  <c r="Q69" i="12"/>
  <c r="R69" i="12" s="1"/>
  <c r="O70" i="12" s="1"/>
  <c r="Q74" i="50"/>
  <c r="R74" i="50" s="1"/>
  <c r="O75" i="50" s="1"/>
  <c r="Q75" i="45"/>
  <c r="R75" i="45" s="1"/>
  <c r="O76" i="45" s="1"/>
  <c r="Q66" i="14"/>
  <c r="R66" i="14" s="1"/>
  <c r="O67" i="14" s="1"/>
  <c r="Q71" i="27"/>
  <c r="R71" i="27" s="1"/>
  <c r="O72" i="27" s="1"/>
  <c r="Q75" i="53"/>
  <c r="R75" i="53" s="1"/>
  <c r="O76" i="53" s="1"/>
  <c r="Q70" i="35"/>
  <c r="R70" i="35" s="1"/>
  <c r="O71" i="35" s="1"/>
  <c r="R29" i="41"/>
  <c r="P28" i="41"/>
  <c r="Z28" i="41" s="1"/>
  <c r="Q60" i="10"/>
  <c r="R60" i="10" s="1"/>
  <c r="O61" i="10" s="1"/>
  <c r="R30" i="33"/>
  <c r="P29" i="33"/>
  <c r="Q46" i="9"/>
  <c r="R46" i="9"/>
  <c r="N47" i="9"/>
  <c r="S46" i="9"/>
  <c r="T46" i="9"/>
  <c r="Q73" i="44"/>
  <c r="R73" i="44" s="1"/>
  <c r="O74" i="44" s="1"/>
  <c r="Q58" i="18"/>
  <c r="R58" i="18" s="1"/>
  <c r="O59" i="18" s="1"/>
  <c r="Q37" i="20"/>
  <c r="V36" i="20"/>
  <c r="R30" i="39"/>
  <c r="P29" i="39"/>
  <c r="R30" i="55"/>
  <c r="P29" i="55"/>
  <c r="R29" i="36"/>
  <c r="P28" i="36"/>
  <c r="Z28" i="36" s="1"/>
  <c r="Q35" i="29"/>
  <c r="Q46" i="28"/>
  <c r="R46" i="28"/>
  <c r="S46" i="28"/>
  <c r="N47" i="28"/>
  <c r="T46" i="28"/>
  <c r="S44" i="33"/>
  <c r="X44" i="33" s="1"/>
  <c r="N45" i="33"/>
  <c r="T44" i="33"/>
  <c r="Y44" i="33" s="1"/>
  <c r="S45" i="16"/>
  <c r="T45" i="16"/>
  <c r="N46" i="16"/>
  <c r="T46" i="23"/>
  <c r="N47" i="23"/>
  <c r="S46" i="23"/>
  <c r="P44" i="26"/>
  <c r="Z44" i="26" s="1"/>
  <c r="Q35" i="15"/>
  <c r="W44" i="14"/>
  <c r="R30" i="42"/>
  <c r="P29" i="42"/>
  <c r="T44" i="43"/>
  <c r="Y44" i="43" s="1"/>
  <c r="N45" i="43"/>
  <c r="S44" i="43"/>
  <c r="X44" i="43" s="1"/>
  <c r="R29" i="48"/>
  <c r="P28" i="48"/>
  <c r="Z28" i="48" s="1"/>
  <c r="R29" i="47"/>
  <c r="P28" i="47"/>
  <c r="Z28" i="47" s="1"/>
  <c r="W28" i="47"/>
  <c r="Q36" i="16"/>
  <c r="S44" i="24"/>
  <c r="S46" i="24" s="1"/>
  <c r="S47" i="24" s="1"/>
  <c r="T44" i="24"/>
  <c r="T46" i="24" s="1"/>
  <c r="T47" i="24" s="1"/>
  <c r="Q44" i="24"/>
  <c r="R44" i="24"/>
  <c r="P46" i="30"/>
  <c r="T44" i="20"/>
  <c r="Y44" i="20" s="1"/>
  <c r="N45" i="20"/>
  <c r="S44" i="20"/>
  <c r="X44" i="20" s="1"/>
  <c r="R30" i="51"/>
  <c r="P29" i="51"/>
  <c r="R30" i="45"/>
  <c r="P29" i="45"/>
  <c r="Q35" i="28"/>
  <c r="Q71" i="15"/>
  <c r="R71" i="15" s="1"/>
  <c r="O72" i="15" s="1"/>
  <c r="Q35" i="31"/>
  <c r="P28" i="9"/>
  <c r="Q29" i="9"/>
  <c r="U28" i="9"/>
  <c r="Q38" i="49"/>
  <c r="Q37" i="45"/>
  <c r="V36" i="45"/>
  <c r="R30" i="35"/>
  <c r="P29" i="35"/>
  <c r="Q37" i="21"/>
  <c r="R30" i="28"/>
  <c r="P29" i="28"/>
  <c r="P43" i="24"/>
  <c r="S45" i="21"/>
  <c r="N46" i="21"/>
  <c r="T45" i="21"/>
  <c r="Q36" i="22"/>
  <c r="V36" i="22" s="1"/>
  <c r="Q74" i="47"/>
  <c r="R74" i="47" s="1"/>
  <c r="O75" i="47" s="1"/>
  <c r="Q69" i="33"/>
  <c r="R69" i="33" s="1"/>
  <c r="O70" i="33" s="1"/>
  <c r="Q79" i="20"/>
  <c r="R79" i="20" s="1"/>
  <c r="O80" i="20" s="1"/>
  <c r="Q36" i="23"/>
  <c r="V36" i="23" s="1"/>
  <c r="Q34" i="27"/>
  <c r="Q47" i="29"/>
  <c r="R47" i="29"/>
  <c r="S47" i="29"/>
  <c r="T47" i="29"/>
  <c r="N48" i="29"/>
  <c r="Q37" i="53"/>
  <c r="Q37" i="30"/>
  <c r="V36" i="30"/>
  <c r="Q37" i="42"/>
  <c r="P29" i="11"/>
  <c r="R29" i="50"/>
  <c r="P28" i="50"/>
  <c r="Z28" i="50" s="1"/>
  <c r="R29" i="17"/>
  <c r="P28" i="17"/>
  <c r="Z28" i="17" s="1"/>
  <c r="W28" i="17"/>
  <c r="U28" i="17"/>
  <c r="R44" i="25"/>
  <c r="S44" i="25"/>
  <c r="S46" i="25" s="1"/>
  <c r="S47" i="25" s="1"/>
  <c r="T44" i="25"/>
  <c r="T46" i="25" s="1"/>
  <c r="T47" i="25" s="1"/>
  <c r="Q44" i="25"/>
  <c r="S44" i="45"/>
  <c r="N45" i="45"/>
  <c r="T44" i="45"/>
  <c r="Q35" i="39"/>
  <c r="Q74" i="38"/>
  <c r="R74" i="38" s="1"/>
  <c r="O75" i="38" s="1"/>
  <c r="R29" i="21"/>
  <c r="P28" i="21"/>
  <c r="Z28" i="21" s="1"/>
  <c r="W28" i="21"/>
  <c r="U28" i="21"/>
  <c r="Q37" i="44"/>
  <c r="R30" i="14"/>
  <c r="P29" i="14"/>
  <c r="T44" i="15"/>
  <c r="Y44" i="15" s="1"/>
  <c r="Q44" i="15"/>
  <c r="V44" i="15" s="1"/>
  <c r="R44" i="15"/>
  <c r="W44" i="15" s="1"/>
  <c r="N45" i="15"/>
  <c r="S44" i="15"/>
  <c r="X44" i="15" s="1"/>
  <c r="Q78" i="23"/>
  <c r="R78" i="23" s="1"/>
  <c r="O79" i="23" s="1"/>
  <c r="Q37" i="51"/>
  <c r="Q37" i="52"/>
  <c r="P45" i="9"/>
  <c r="Q74" i="39"/>
  <c r="R74" i="39" s="1"/>
  <c r="O75" i="39" s="1"/>
  <c r="Q66" i="26"/>
  <c r="R66" i="26" s="1"/>
  <c r="O67" i="26" s="1"/>
  <c r="R29" i="19"/>
  <c r="P28" i="19"/>
  <c r="Z28" i="19" s="1"/>
  <c r="Q36" i="34"/>
  <c r="V36" i="34" s="1"/>
  <c r="R30" i="29"/>
  <c r="P29" i="29"/>
  <c r="Q75" i="49"/>
  <c r="R75" i="49" s="1"/>
  <c r="O76" i="49" s="1"/>
  <c r="P43" i="15"/>
  <c r="Q37" i="37"/>
  <c r="R30" i="30"/>
  <c r="P29" i="30"/>
  <c r="R29" i="31"/>
  <c r="P28" i="31"/>
  <c r="Z28" i="31" s="1"/>
  <c r="S45" i="31"/>
  <c r="T45" i="31"/>
  <c r="N46" i="31"/>
  <c r="Q36" i="55"/>
  <c r="Q74" i="51"/>
  <c r="R74" i="51" s="1"/>
  <c r="O75" i="51" s="1"/>
  <c r="Q36" i="12"/>
  <c r="Q71" i="9"/>
  <c r="R71" i="9" s="1"/>
  <c r="O72" i="9" s="1"/>
  <c r="Q36" i="40"/>
  <c r="R29" i="15"/>
  <c r="P28" i="15"/>
  <c r="Z28" i="15" s="1"/>
  <c r="W28" i="15"/>
  <c r="R30" i="34"/>
  <c r="P29" i="34"/>
  <c r="R29" i="38"/>
  <c r="P28" i="38"/>
  <c r="Z28" i="38" s="1"/>
  <c r="Q60" i="11"/>
  <c r="R60" i="11" s="1"/>
  <c r="O61" i="11" s="1"/>
  <c r="R31" i="43"/>
  <c r="P30" i="43"/>
  <c r="R30" i="32"/>
  <c r="P29" i="32"/>
  <c r="Q75" i="55"/>
  <c r="R75" i="55" s="1"/>
  <c r="O76" i="55" s="1"/>
  <c r="R29" i="37"/>
  <c r="P28" i="37"/>
  <c r="Z28" i="37" s="1"/>
  <c r="Q35" i="26"/>
  <c r="Q45" i="12"/>
  <c r="R45" i="12"/>
  <c r="N46" i="12"/>
  <c r="S45" i="12"/>
  <c r="T45" i="12"/>
  <c r="Q35" i="32"/>
  <c r="R29" i="27"/>
  <c r="P28" i="27"/>
  <c r="Z28" i="27" s="1"/>
  <c r="R30" i="12"/>
  <c r="P29" i="12"/>
  <c r="T44" i="34"/>
  <c r="Y44" i="34" s="1"/>
  <c r="S44" i="34"/>
  <c r="X44" i="34" s="1"/>
  <c r="N45" i="34"/>
  <c r="R30" i="40"/>
  <c r="P29" i="40"/>
  <c r="Q47" i="30"/>
  <c r="R47" i="30"/>
  <c r="S47" i="30"/>
  <c r="T47" i="30"/>
  <c r="N48" i="30"/>
  <c r="T45" i="27"/>
  <c r="Q45" i="27"/>
  <c r="R45" i="27"/>
  <c r="S45" i="27"/>
  <c r="N46" i="27"/>
  <c r="Q35" i="25"/>
  <c r="Q66" i="25"/>
  <c r="R66" i="25" s="1"/>
  <c r="O67" i="25" s="1"/>
  <c r="Q74" i="36"/>
  <c r="R74" i="36" s="1"/>
  <c r="O75" i="36" s="1"/>
  <c r="Q66" i="24"/>
  <c r="R66" i="24" s="1"/>
  <c r="O67" i="24" s="1"/>
  <c r="Q37" i="47"/>
  <c r="V36" i="47"/>
  <c r="R29" i="13"/>
  <c r="P28" i="13"/>
  <c r="Z28" i="13" s="1"/>
  <c r="U28" i="13"/>
  <c r="W28" i="13"/>
  <c r="Q36" i="24"/>
  <c r="P44" i="14"/>
  <c r="Z44" i="14" s="1"/>
  <c r="Q46" i="14"/>
  <c r="V44" i="14"/>
  <c r="Q32" i="19"/>
  <c r="Q79" i="21"/>
  <c r="R79" i="21" s="1"/>
  <c r="O80" i="21" s="1"/>
  <c r="R31" i="46"/>
  <c r="P30" i="46"/>
  <c r="Q37" i="36"/>
  <c r="V36" i="36"/>
  <c r="R29" i="52"/>
  <c r="P28" i="52"/>
  <c r="Z28" i="52" s="1"/>
  <c r="Q35" i="17"/>
  <c r="S46" i="17"/>
  <c r="T46" i="17"/>
  <c r="N47" i="17"/>
  <c r="U28" i="19"/>
  <c r="P29" i="10"/>
  <c r="R30" i="54"/>
  <c r="P29" i="54"/>
  <c r="U28" i="41"/>
  <c r="W28" i="19"/>
  <c r="U28" i="36"/>
  <c r="R30" i="16"/>
  <c r="P29" i="16"/>
  <c r="W28" i="41"/>
  <c r="S46" i="32"/>
  <c r="T46" i="32"/>
  <c r="N47" i="32"/>
  <c r="R29" i="24"/>
  <c r="P28" i="24"/>
  <c r="Z28" i="24" s="1"/>
  <c r="W28" i="24"/>
  <c r="S44" i="22"/>
  <c r="X44" i="22" s="1"/>
  <c r="N45" i="22"/>
  <c r="T44" i="22"/>
  <c r="Y44" i="22" s="1"/>
  <c r="R29" i="49"/>
  <c r="P28" i="49"/>
  <c r="Z28" i="49" s="1"/>
  <c r="Q36" i="48"/>
  <c r="Q35" i="33"/>
  <c r="Q33" i="13"/>
  <c r="R30" i="26"/>
  <c r="P29" i="26"/>
  <c r="R30" i="53"/>
  <c r="P29" i="53"/>
  <c r="N46" i="19"/>
  <c r="T45" i="19"/>
  <c r="S45" i="19"/>
  <c r="Q37" i="43"/>
  <c r="Q78" i="22"/>
  <c r="R78" i="22" s="1"/>
  <c r="O79" i="22" s="1"/>
  <c r="U28" i="49"/>
  <c r="Q37" i="54"/>
  <c r="R29" i="44"/>
  <c r="P28" i="44"/>
  <c r="Z28" i="44" s="1"/>
  <c r="U28" i="44"/>
  <c r="Q35" i="50"/>
  <c r="Q37" i="46"/>
  <c r="Q34" i="35"/>
  <c r="Q69" i="32"/>
  <c r="R69" i="32" s="1"/>
  <c r="O70" i="32" s="1"/>
  <c r="P46" i="29"/>
  <c r="W28" i="36"/>
  <c r="R29" i="22"/>
  <c r="P28" i="22"/>
  <c r="Z28" i="22" s="1"/>
  <c r="Q70" i="34"/>
  <c r="R70" i="34" s="1"/>
  <c r="O71" i="34" s="1"/>
  <c r="S44" i="13"/>
  <c r="X44" i="13" s="1"/>
  <c r="N45" i="13"/>
  <c r="T44" i="13"/>
  <c r="Y44" i="13" s="1"/>
  <c r="R29" i="20"/>
  <c r="P28" i="20"/>
  <c r="Z28" i="20" s="1"/>
  <c r="U28" i="20"/>
  <c r="V28" i="9"/>
  <c r="Q72" i="43"/>
  <c r="R72" i="43" s="1"/>
  <c r="O73" i="43" s="1"/>
  <c r="Q37" i="38"/>
  <c r="R30" i="25"/>
  <c r="P29" i="25"/>
  <c r="S45" i="35"/>
  <c r="N46" i="35"/>
  <c r="T45" i="35"/>
  <c r="P44" i="12"/>
  <c r="U44" i="12"/>
  <c r="Z43" i="12" s="1"/>
  <c r="X44" i="14"/>
  <c r="T54" i="51"/>
  <c r="T55" i="51" s="1"/>
  <c r="W28" i="48"/>
  <c r="U28" i="47"/>
  <c r="R29" i="23"/>
  <c r="P28" i="23"/>
  <c r="Z28" i="23" s="1"/>
  <c r="U28" i="52"/>
  <c r="X44" i="26"/>
  <c r="W28" i="37"/>
  <c r="Q76" i="13" l="1"/>
  <c r="R76" i="13"/>
  <c r="O77" i="13" s="1"/>
  <c r="Q39" i="41"/>
  <c r="S46" i="41"/>
  <c r="T46" i="41"/>
  <c r="N47" i="41"/>
  <c r="S48" i="40"/>
  <c r="N49" i="40"/>
  <c r="T48" i="40"/>
  <c r="Y48" i="40" s="1"/>
  <c r="X48" i="40"/>
  <c r="Q37" i="40"/>
  <c r="V36" i="40"/>
  <c r="S46" i="39"/>
  <c r="N47" i="39"/>
  <c r="T46" i="39"/>
  <c r="P52" i="37"/>
  <c r="Z52" i="37" s="1"/>
  <c r="Q76" i="42"/>
  <c r="R76" i="42"/>
  <c r="O77" i="42" s="1"/>
  <c r="Q76" i="41"/>
  <c r="R76" i="41" s="1"/>
  <c r="O77" i="41" s="1"/>
  <c r="Q76" i="40"/>
  <c r="R76" i="40" s="1"/>
  <c r="O77" i="40" s="1"/>
  <c r="X44" i="25"/>
  <c r="V36" i="24"/>
  <c r="Q37" i="24"/>
  <c r="Y44" i="25"/>
  <c r="P31" i="11"/>
  <c r="Q32" i="11"/>
  <c r="U32" i="11" s="1"/>
  <c r="P31" i="10"/>
  <c r="Q32" i="10"/>
  <c r="S88" i="57"/>
  <c r="S96" i="57"/>
  <c r="X44" i="24"/>
  <c r="P47" i="29"/>
  <c r="Q79" i="22"/>
  <c r="R79" i="22" s="1"/>
  <c r="O80" i="22" s="1"/>
  <c r="Q76" i="49"/>
  <c r="R76" i="49" s="1"/>
  <c r="O77" i="49" s="1"/>
  <c r="Q80" i="17"/>
  <c r="R80" i="17" s="1"/>
  <c r="O81" i="17" s="1"/>
  <c r="Q67" i="14"/>
  <c r="R67" i="14" s="1"/>
  <c r="O68" i="14" s="1"/>
  <c r="Q72" i="9"/>
  <c r="R72" i="9" s="1"/>
  <c r="O73" i="9" s="1"/>
  <c r="Q59" i="18"/>
  <c r="R59" i="18" s="1"/>
  <c r="O60" i="18" s="1"/>
  <c r="Q75" i="48"/>
  <c r="R75" i="48" s="1"/>
  <c r="O76" i="48" s="1"/>
  <c r="Q73" i="43"/>
  <c r="R73" i="43" s="1"/>
  <c r="O74" i="43" s="1"/>
  <c r="Q76" i="55"/>
  <c r="R76" i="55" s="1"/>
  <c r="O77" i="55" s="1"/>
  <c r="Q75" i="51"/>
  <c r="R75" i="51" s="1"/>
  <c r="O76" i="51" s="1"/>
  <c r="Q67" i="26"/>
  <c r="R67" i="26" s="1"/>
  <c r="O68" i="26" s="1"/>
  <c r="Q75" i="38"/>
  <c r="R75" i="38" s="1"/>
  <c r="O76" i="38" s="1"/>
  <c r="Q75" i="50"/>
  <c r="R75" i="50" s="1"/>
  <c r="O76" i="50" s="1"/>
  <c r="Q70" i="32"/>
  <c r="R70" i="32" s="1"/>
  <c r="O71" i="32" s="1"/>
  <c r="Q75" i="36"/>
  <c r="R75" i="36" s="1"/>
  <c r="O76" i="36" s="1"/>
  <c r="Q61" i="10"/>
  <c r="R61" i="10" s="1"/>
  <c r="O62" i="10" s="1"/>
  <c r="Q71" i="28"/>
  <c r="R71" i="28" s="1"/>
  <c r="O72" i="28" s="1"/>
  <c r="Q71" i="30"/>
  <c r="R71" i="30" s="1"/>
  <c r="O72" i="30" s="1"/>
  <c r="Q79" i="23"/>
  <c r="R79" i="23" s="1"/>
  <c r="O80" i="23" s="1"/>
  <c r="Q70" i="33"/>
  <c r="R70" i="33" s="1"/>
  <c r="O71" i="33" s="1"/>
  <c r="Q76" i="37"/>
  <c r="R76" i="37" s="1"/>
  <c r="O77" i="37" s="1"/>
  <c r="Q75" i="39"/>
  <c r="R75" i="39" s="1"/>
  <c r="O76" i="39" s="1"/>
  <c r="Q72" i="15"/>
  <c r="R72" i="15" s="1"/>
  <c r="O73" i="15" s="1"/>
  <c r="Q72" i="29"/>
  <c r="R72" i="29" s="1"/>
  <c r="O73" i="29" s="1"/>
  <c r="Q35" i="35"/>
  <c r="Q36" i="33"/>
  <c r="V36" i="33" s="1"/>
  <c r="Q46" i="12"/>
  <c r="R46" i="12"/>
  <c r="S46" i="12"/>
  <c r="T46" i="12"/>
  <c r="N47" i="12"/>
  <c r="Q36" i="29"/>
  <c r="Q70" i="12"/>
  <c r="R70" i="12" s="1"/>
  <c r="O71" i="12" s="1"/>
  <c r="Q71" i="31"/>
  <c r="R71" i="31" s="1"/>
  <c r="O72" i="31" s="1"/>
  <c r="Q34" i="13"/>
  <c r="Q38" i="53"/>
  <c r="S46" i="35"/>
  <c r="T46" i="35"/>
  <c r="N47" i="35"/>
  <c r="S54" i="42"/>
  <c r="S55" i="42" s="1"/>
  <c r="T54" i="42"/>
  <c r="T55" i="42" s="1"/>
  <c r="Q71" i="34"/>
  <c r="R71" i="34" s="1"/>
  <c r="O72" i="34" s="1"/>
  <c r="R30" i="49"/>
  <c r="P29" i="49"/>
  <c r="Q38" i="54"/>
  <c r="Q47" i="32"/>
  <c r="R47" i="32"/>
  <c r="T47" i="32"/>
  <c r="S47" i="32"/>
  <c r="N48" i="32"/>
  <c r="Q80" i="21"/>
  <c r="R80" i="21" s="1"/>
  <c r="O81" i="21" s="1"/>
  <c r="Q67" i="25"/>
  <c r="R67" i="25" s="1"/>
  <c r="O68" i="25" s="1"/>
  <c r="N47" i="27"/>
  <c r="Q46" i="27"/>
  <c r="R46" i="27"/>
  <c r="S46" i="27"/>
  <c r="T46" i="27"/>
  <c r="R31" i="34"/>
  <c r="P30" i="34"/>
  <c r="Q37" i="55"/>
  <c r="R30" i="31"/>
  <c r="P29" i="31"/>
  <c r="Q38" i="51"/>
  <c r="R31" i="14"/>
  <c r="P31" i="14" s="1"/>
  <c r="P30" i="14"/>
  <c r="R30" i="21"/>
  <c r="P29" i="21"/>
  <c r="Q37" i="23"/>
  <c r="R31" i="45"/>
  <c r="P30" i="45"/>
  <c r="R31" i="55"/>
  <c r="P30" i="55"/>
  <c r="Y52" i="51"/>
  <c r="Q72" i="27"/>
  <c r="R72" i="27" s="1"/>
  <c r="O73" i="27" s="1"/>
  <c r="Q77" i="46"/>
  <c r="R77" i="46" s="1"/>
  <c r="O78" i="46" s="1"/>
  <c r="Q33" i="19"/>
  <c r="P44" i="24"/>
  <c r="Z44" i="24" s="1"/>
  <c r="Q80" i="19"/>
  <c r="R80" i="19" s="1"/>
  <c r="O81" i="19" s="1"/>
  <c r="P45" i="27"/>
  <c r="Q38" i="44"/>
  <c r="Q74" i="44"/>
  <c r="R74" i="44" s="1"/>
  <c r="O75" i="44" s="1"/>
  <c r="Q38" i="38"/>
  <c r="Q36" i="50"/>
  <c r="S45" i="13"/>
  <c r="T45" i="13"/>
  <c r="N46" i="13"/>
  <c r="R31" i="26"/>
  <c r="P30" i="26"/>
  <c r="R31" i="16"/>
  <c r="P30" i="16"/>
  <c r="Q36" i="17"/>
  <c r="Q38" i="47"/>
  <c r="P47" i="30"/>
  <c r="R32" i="43"/>
  <c r="P31" i="43"/>
  <c r="Q38" i="30"/>
  <c r="Q37" i="22"/>
  <c r="S46" i="16"/>
  <c r="T46" i="16"/>
  <c r="N47" i="16"/>
  <c r="Q45" i="33"/>
  <c r="R45" i="33"/>
  <c r="S45" i="33"/>
  <c r="T45" i="33"/>
  <c r="N46" i="33"/>
  <c r="P46" i="9"/>
  <c r="R30" i="41"/>
  <c r="P29" i="41"/>
  <c r="R31" i="30"/>
  <c r="P30" i="30"/>
  <c r="R30" i="19"/>
  <c r="P29" i="19"/>
  <c r="Q67" i="24"/>
  <c r="R67" i="24" s="1"/>
  <c r="O68" i="24" s="1"/>
  <c r="R31" i="40"/>
  <c r="P30" i="40"/>
  <c r="R30" i="27"/>
  <c r="P29" i="27"/>
  <c r="P45" i="12"/>
  <c r="R31" i="32"/>
  <c r="P30" i="32"/>
  <c r="P44" i="15"/>
  <c r="Z44" i="15" s="1"/>
  <c r="R30" i="17"/>
  <c r="P29" i="17"/>
  <c r="S46" i="21"/>
  <c r="T46" i="21"/>
  <c r="N47" i="21"/>
  <c r="R31" i="28"/>
  <c r="P30" i="28"/>
  <c r="Z27" i="9"/>
  <c r="Q36" i="28"/>
  <c r="R31" i="51"/>
  <c r="P30" i="51"/>
  <c r="R30" i="48"/>
  <c r="P29" i="48"/>
  <c r="R31" i="42"/>
  <c r="P30" i="42"/>
  <c r="Q47" i="28"/>
  <c r="R47" i="28"/>
  <c r="S47" i="28"/>
  <c r="T47" i="28"/>
  <c r="N48" i="28"/>
  <c r="R31" i="39"/>
  <c r="P30" i="39"/>
  <c r="R31" i="33"/>
  <c r="P30" i="33"/>
  <c r="Q76" i="53"/>
  <c r="R76" i="53" s="1"/>
  <c r="O77" i="53" s="1"/>
  <c r="Q76" i="45"/>
  <c r="R76" i="45" s="1"/>
  <c r="O77" i="45" s="1"/>
  <c r="Q84" i="16"/>
  <c r="R84" i="16" s="1"/>
  <c r="O85" i="16" s="1"/>
  <c r="U44" i="15"/>
  <c r="R30" i="22"/>
  <c r="P29" i="22"/>
  <c r="Q46" i="31"/>
  <c r="R46" i="31"/>
  <c r="S46" i="31"/>
  <c r="T46" i="31"/>
  <c r="N47" i="31"/>
  <c r="Q45" i="15"/>
  <c r="R45" i="15"/>
  <c r="S45" i="15"/>
  <c r="T45" i="15"/>
  <c r="N46" i="15"/>
  <c r="Q80" i="20"/>
  <c r="R80" i="20" s="1"/>
  <c r="O81" i="20" s="1"/>
  <c r="S46" i="19"/>
  <c r="T46" i="19"/>
  <c r="N47" i="19"/>
  <c r="S54" i="49"/>
  <c r="S55" i="49" s="1"/>
  <c r="T54" i="49"/>
  <c r="T55" i="49" s="1"/>
  <c r="Q35" i="27"/>
  <c r="Q37" i="48"/>
  <c r="V36" i="48"/>
  <c r="R31" i="54"/>
  <c r="P30" i="54"/>
  <c r="R30" i="52"/>
  <c r="P29" i="52"/>
  <c r="R30" i="23"/>
  <c r="P29" i="23"/>
  <c r="S54" i="51"/>
  <c r="S55" i="51" s="1"/>
  <c r="X52" i="51"/>
  <c r="R30" i="44"/>
  <c r="P29" i="44"/>
  <c r="Q38" i="43"/>
  <c r="S47" i="17"/>
  <c r="T47" i="17"/>
  <c r="N48" i="17"/>
  <c r="Q47" i="14"/>
  <c r="Q36" i="25"/>
  <c r="V36" i="25" s="1"/>
  <c r="R48" i="30"/>
  <c r="S48" i="30"/>
  <c r="S50" i="30" s="1"/>
  <c r="S51" i="30" s="1"/>
  <c r="T48" i="30"/>
  <c r="T50" i="30" s="1"/>
  <c r="T51" i="30" s="1"/>
  <c r="Q48" i="30"/>
  <c r="Q36" i="26"/>
  <c r="R30" i="38"/>
  <c r="P29" i="38"/>
  <c r="R30" i="15"/>
  <c r="P29" i="15"/>
  <c r="Q38" i="37"/>
  <c r="R31" i="29"/>
  <c r="P30" i="29"/>
  <c r="P44" i="25"/>
  <c r="Z44" i="25" s="1"/>
  <c r="Q38" i="42"/>
  <c r="V36" i="29"/>
  <c r="Q38" i="45"/>
  <c r="P29" i="9"/>
  <c r="Q30" i="9"/>
  <c r="Q37" i="16"/>
  <c r="V36" i="16"/>
  <c r="Q47" i="23"/>
  <c r="R47" i="23"/>
  <c r="S47" i="23"/>
  <c r="N48" i="23"/>
  <c r="T47" i="23"/>
  <c r="R30" i="36"/>
  <c r="P29" i="36"/>
  <c r="S45" i="22"/>
  <c r="T45" i="22"/>
  <c r="N46" i="22"/>
  <c r="Q61" i="11"/>
  <c r="R61" i="11" s="1"/>
  <c r="O62" i="11" s="1"/>
  <c r="Q76" i="54"/>
  <c r="R76" i="54" s="1"/>
  <c r="O77" i="54" s="1"/>
  <c r="R30" i="20"/>
  <c r="P29" i="20"/>
  <c r="V32" i="19"/>
  <c r="Q38" i="46"/>
  <c r="R31" i="53"/>
  <c r="P30" i="53"/>
  <c r="Q38" i="36"/>
  <c r="R30" i="13"/>
  <c r="P29" i="13"/>
  <c r="R31" i="12"/>
  <c r="P30" i="12"/>
  <c r="Q36" i="32"/>
  <c r="Q37" i="12"/>
  <c r="V36" i="12"/>
  <c r="Q38" i="52"/>
  <c r="S45" i="45"/>
  <c r="T45" i="45"/>
  <c r="Q48" i="29"/>
  <c r="R48" i="29"/>
  <c r="S48" i="29"/>
  <c r="T48" i="29"/>
  <c r="T50" i="29" s="1"/>
  <c r="T51" i="29" s="1"/>
  <c r="Q38" i="21"/>
  <c r="Y44" i="24"/>
  <c r="Q75" i="52"/>
  <c r="R75" i="52" s="1"/>
  <c r="O76" i="52" s="1"/>
  <c r="R31" i="35"/>
  <c r="P30" i="35"/>
  <c r="R30" i="47"/>
  <c r="P29" i="47"/>
  <c r="Q36" i="39"/>
  <c r="R31" i="25"/>
  <c r="P30" i="25"/>
  <c r="R30" i="24"/>
  <c r="P29" i="24"/>
  <c r="R32" i="46"/>
  <c r="W32" i="46" s="1"/>
  <c r="P31" i="46"/>
  <c r="N46" i="34"/>
  <c r="S45" i="34"/>
  <c r="T45" i="34"/>
  <c r="R30" i="37"/>
  <c r="P29" i="37"/>
  <c r="Q37" i="34"/>
  <c r="R30" i="50"/>
  <c r="P29" i="50"/>
  <c r="Q75" i="47"/>
  <c r="R75" i="47" s="1"/>
  <c r="O76" i="47" s="1"/>
  <c r="Q39" i="49"/>
  <c r="Q36" i="31"/>
  <c r="S45" i="20"/>
  <c r="T45" i="20"/>
  <c r="N46" i="20"/>
  <c r="S45" i="43"/>
  <c r="N46" i="43"/>
  <c r="T45" i="43"/>
  <c r="Q36" i="15"/>
  <c r="V36" i="15" s="1"/>
  <c r="P46" i="28"/>
  <c r="Q38" i="20"/>
  <c r="Q47" i="9"/>
  <c r="R47" i="9"/>
  <c r="S47" i="9"/>
  <c r="T47" i="9"/>
  <c r="N48" i="9"/>
  <c r="Q71" i="35"/>
  <c r="R71" i="35" s="1"/>
  <c r="O72" i="35" s="1"/>
  <c r="Q77" i="13" l="1"/>
  <c r="R77" i="13" s="1"/>
  <c r="O78" i="13" s="1"/>
  <c r="Q40" i="41"/>
  <c r="V40" i="41"/>
  <c r="S47" i="41"/>
  <c r="T47" i="41"/>
  <c r="N48" i="41"/>
  <c r="Q38" i="40"/>
  <c r="Q39" i="40" s="1"/>
  <c r="S49" i="40"/>
  <c r="T49" i="40"/>
  <c r="N50" i="40"/>
  <c r="N48" i="39"/>
  <c r="S47" i="39"/>
  <c r="T47" i="39"/>
  <c r="V36" i="39"/>
  <c r="Q75" i="44"/>
  <c r="R75" i="44" s="1"/>
  <c r="O76" i="44" s="1"/>
  <c r="Q77" i="42"/>
  <c r="R77" i="42" s="1"/>
  <c r="O78" i="42" s="1"/>
  <c r="Q77" i="41"/>
  <c r="R77" i="41"/>
  <c r="O78" i="41" s="1"/>
  <c r="Q77" i="40"/>
  <c r="R77" i="40" s="1"/>
  <c r="O78" i="40" s="1"/>
  <c r="Q38" i="24"/>
  <c r="P32" i="10"/>
  <c r="Q33" i="10"/>
  <c r="U32" i="10"/>
  <c r="V32" i="10"/>
  <c r="Q33" i="11"/>
  <c r="P32" i="11"/>
  <c r="V32" i="11"/>
  <c r="Z31" i="11" s="1"/>
  <c r="U32" i="14"/>
  <c r="U32" i="46"/>
  <c r="Y48" i="29"/>
  <c r="Y52" i="49"/>
  <c r="X48" i="30"/>
  <c r="W32" i="14"/>
  <c r="Q77" i="45"/>
  <c r="R77" i="45" s="1"/>
  <c r="O78" i="45" s="1"/>
  <c r="Q72" i="28"/>
  <c r="R72" i="28" s="1"/>
  <c r="O73" i="28" s="1"/>
  <c r="Q76" i="52"/>
  <c r="R76" i="52" s="1"/>
  <c r="O77" i="52" s="1"/>
  <c r="Q68" i="24"/>
  <c r="R68" i="24" s="1"/>
  <c r="O69" i="24" s="1"/>
  <c r="Q78" i="46"/>
  <c r="R78" i="46" s="1"/>
  <c r="O79" i="46" s="1"/>
  <c r="Q72" i="34"/>
  <c r="R72" i="34" s="1"/>
  <c r="O73" i="34" s="1"/>
  <c r="Q62" i="10"/>
  <c r="R62" i="10" s="1"/>
  <c r="O63" i="10" s="1"/>
  <c r="Q76" i="51"/>
  <c r="R76" i="51" s="1"/>
  <c r="O77" i="51" s="1"/>
  <c r="Q76" i="36"/>
  <c r="R76" i="36" s="1"/>
  <c r="O77" i="36" s="1"/>
  <c r="Q77" i="55"/>
  <c r="R77" i="55" s="1"/>
  <c r="O78" i="55" s="1"/>
  <c r="Q85" i="16"/>
  <c r="R85" i="16" s="1"/>
  <c r="O86" i="16" s="1"/>
  <c r="Q80" i="22"/>
  <c r="R80" i="22" s="1"/>
  <c r="O81" i="22" s="1"/>
  <c r="Q81" i="19"/>
  <c r="R81" i="19" s="1"/>
  <c r="O82" i="19" s="1"/>
  <c r="Q68" i="25"/>
  <c r="R68" i="25" s="1"/>
  <c r="O69" i="25" s="1"/>
  <c r="Q74" i="43"/>
  <c r="R74" i="43" s="1"/>
  <c r="O75" i="43" s="1"/>
  <c r="Q73" i="9"/>
  <c r="R73" i="9" s="1"/>
  <c r="O74" i="9" s="1"/>
  <c r="Q76" i="47"/>
  <c r="R76" i="47" s="1"/>
  <c r="O77" i="47" s="1"/>
  <c r="Q73" i="27"/>
  <c r="R73" i="27" s="1"/>
  <c r="O74" i="27" s="1"/>
  <c r="Q72" i="31"/>
  <c r="R72" i="31" s="1"/>
  <c r="O73" i="31" s="1"/>
  <c r="Q81" i="21"/>
  <c r="R81" i="21" s="1"/>
  <c r="O82" i="21" s="1"/>
  <c r="Q76" i="50"/>
  <c r="R76" i="50" s="1"/>
  <c r="O77" i="50" s="1"/>
  <c r="Q76" i="38"/>
  <c r="R76" i="38" s="1"/>
  <c r="O77" i="38" s="1"/>
  <c r="Q60" i="18"/>
  <c r="R60" i="18" s="1"/>
  <c r="O61" i="18" s="1"/>
  <c r="Q77" i="49"/>
  <c r="R77" i="49" s="1"/>
  <c r="O78" i="49" s="1"/>
  <c r="Q38" i="34"/>
  <c r="R31" i="13"/>
  <c r="P30" i="13"/>
  <c r="Q73" i="29"/>
  <c r="R73" i="29" s="1"/>
  <c r="O74" i="29" s="1"/>
  <c r="Q71" i="33"/>
  <c r="R71" i="33" s="1"/>
  <c r="O72" i="33" s="1"/>
  <c r="P48" i="29"/>
  <c r="Z48" i="29" s="1"/>
  <c r="R31" i="38"/>
  <c r="P30" i="38"/>
  <c r="Q37" i="26"/>
  <c r="V36" i="26"/>
  <c r="T48" i="17"/>
  <c r="Y48" i="17" s="1"/>
  <c r="S48" i="17"/>
  <c r="X48" i="17" s="1"/>
  <c r="N49" i="17"/>
  <c r="R31" i="52"/>
  <c r="P30" i="52"/>
  <c r="R32" i="33"/>
  <c r="P31" i="33"/>
  <c r="R31" i="19"/>
  <c r="P30" i="19"/>
  <c r="S47" i="16"/>
  <c r="T47" i="16"/>
  <c r="N48" i="16"/>
  <c r="T46" i="13"/>
  <c r="N47" i="13"/>
  <c r="S46" i="13"/>
  <c r="Q38" i="23"/>
  <c r="R31" i="31"/>
  <c r="P30" i="31"/>
  <c r="S54" i="46"/>
  <c r="S55" i="46" s="1"/>
  <c r="T54" i="46"/>
  <c r="T55" i="46" s="1"/>
  <c r="P46" i="12"/>
  <c r="Q37" i="33"/>
  <c r="Q73" i="15"/>
  <c r="R73" i="15" s="1"/>
  <c r="O74" i="15" s="1"/>
  <c r="Q68" i="26"/>
  <c r="R68" i="26" s="1"/>
  <c r="O69" i="26" s="1"/>
  <c r="Q77" i="53"/>
  <c r="R77" i="53" s="1"/>
  <c r="O78" i="53" s="1"/>
  <c r="R32" i="26"/>
  <c r="U32" i="26" s="1"/>
  <c r="P31" i="26"/>
  <c r="R32" i="45"/>
  <c r="U32" i="45" s="1"/>
  <c r="P31" i="45"/>
  <c r="Q39" i="21"/>
  <c r="Q37" i="32"/>
  <c r="V36" i="32"/>
  <c r="Q77" i="54"/>
  <c r="R77" i="54" s="1"/>
  <c r="O78" i="54" s="1"/>
  <c r="R47" i="31"/>
  <c r="S47" i="31"/>
  <c r="T47" i="31"/>
  <c r="N48" i="31"/>
  <c r="Q47" i="31"/>
  <c r="R31" i="49"/>
  <c r="P30" i="49"/>
  <c r="P47" i="9"/>
  <c r="Q37" i="31"/>
  <c r="R48" i="23"/>
  <c r="S48" i="23"/>
  <c r="X48" i="23" s="1"/>
  <c r="N49" i="23"/>
  <c r="T48" i="23"/>
  <c r="Y48" i="23" s="1"/>
  <c r="Q48" i="23"/>
  <c r="V36" i="31"/>
  <c r="Q39" i="20"/>
  <c r="Q37" i="39"/>
  <c r="Q38" i="12"/>
  <c r="Q39" i="36"/>
  <c r="R32" i="53"/>
  <c r="W32" i="53" s="1"/>
  <c r="P31" i="53"/>
  <c r="P30" i="9"/>
  <c r="Q31" i="9"/>
  <c r="Q37" i="25"/>
  <c r="R31" i="23"/>
  <c r="P30" i="23"/>
  <c r="T47" i="19"/>
  <c r="S47" i="19"/>
  <c r="N48" i="19"/>
  <c r="R46" i="15"/>
  <c r="S46" i="15"/>
  <c r="T46" i="15"/>
  <c r="N47" i="15"/>
  <c r="Q46" i="15"/>
  <c r="R32" i="42"/>
  <c r="U32" i="42" s="1"/>
  <c r="P31" i="42"/>
  <c r="R32" i="32"/>
  <c r="U32" i="32" s="1"/>
  <c r="P31" i="32"/>
  <c r="Q39" i="30"/>
  <c r="Q37" i="17"/>
  <c r="V36" i="17"/>
  <c r="Q37" i="50"/>
  <c r="V36" i="50"/>
  <c r="Q39" i="44"/>
  <c r="Q39" i="51"/>
  <c r="R31" i="22"/>
  <c r="P30" i="22"/>
  <c r="R31" i="41"/>
  <c r="P30" i="41"/>
  <c r="R31" i="37"/>
  <c r="P30" i="37"/>
  <c r="R32" i="12"/>
  <c r="W32" i="12" s="1"/>
  <c r="P31" i="12"/>
  <c r="Q39" i="46"/>
  <c r="Q62" i="11"/>
  <c r="R62" i="11" s="1"/>
  <c r="O63" i="11" s="1"/>
  <c r="R32" i="28"/>
  <c r="U32" i="28" s="1"/>
  <c r="P31" i="28"/>
  <c r="R31" i="17"/>
  <c r="P30" i="17"/>
  <c r="R32" i="40"/>
  <c r="W32" i="40" s="1"/>
  <c r="P31" i="40"/>
  <c r="S54" i="48"/>
  <c r="S55" i="48" s="1"/>
  <c r="T54" i="48"/>
  <c r="T55" i="48" s="1"/>
  <c r="R32" i="55"/>
  <c r="P31" i="55"/>
  <c r="Q38" i="55"/>
  <c r="P47" i="32"/>
  <c r="Q35" i="13"/>
  <c r="Q76" i="39"/>
  <c r="R76" i="39" s="1"/>
  <c r="O77" i="39" s="1"/>
  <c r="Q80" i="23"/>
  <c r="R80" i="23" s="1"/>
  <c r="O81" i="23" s="1"/>
  <c r="Q71" i="32"/>
  <c r="R71" i="32" s="1"/>
  <c r="O72" i="32" s="1"/>
  <c r="Q76" i="48"/>
  <c r="R76" i="48" s="1"/>
  <c r="O77" i="48" s="1"/>
  <c r="Q38" i="16"/>
  <c r="Q81" i="20"/>
  <c r="R81" i="20" s="1"/>
  <c r="O82" i="20" s="1"/>
  <c r="R33" i="43"/>
  <c r="P32" i="43"/>
  <c r="Z32" i="43" s="1"/>
  <c r="W32" i="43"/>
  <c r="Q34" i="19"/>
  <c r="Q39" i="53"/>
  <c r="Q72" i="30"/>
  <c r="R72" i="30" s="1"/>
  <c r="O73" i="30" s="1"/>
  <c r="R31" i="24"/>
  <c r="P30" i="24"/>
  <c r="R31" i="50"/>
  <c r="P30" i="50"/>
  <c r="R32" i="25"/>
  <c r="P31" i="25"/>
  <c r="R32" i="35"/>
  <c r="U32" i="35" s="1"/>
  <c r="P31" i="35"/>
  <c r="R31" i="44"/>
  <c r="P30" i="44"/>
  <c r="Q36" i="27"/>
  <c r="V36" i="27" s="1"/>
  <c r="R32" i="39"/>
  <c r="U32" i="39" s="1"/>
  <c r="P31" i="39"/>
  <c r="S46" i="20"/>
  <c r="T46" i="20"/>
  <c r="N47" i="20"/>
  <c r="Q40" i="49"/>
  <c r="Y48" i="30"/>
  <c r="P47" i="23"/>
  <c r="R32" i="54"/>
  <c r="U32" i="54" s="1"/>
  <c r="P31" i="54"/>
  <c r="P46" i="31"/>
  <c r="R48" i="28"/>
  <c r="S48" i="28"/>
  <c r="S50" i="28" s="1"/>
  <c r="S51" i="28" s="1"/>
  <c r="T48" i="28"/>
  <c r="T50" i="28" s="1"/>
  <c r="T51" i="28" s="1"/>
  <c r="Q48" i="28"/>
  <c r="R47" i="21"/>
  <c r="S47" i="21"/>
  <c r="T47" i="21"/>
  <c r="N48" i="21"/>
  <c r="Q47" i="21"/>
  <c r="R32" i="30"/>
  <c r="P31" i="30"/>
  <c r="S46" i="33"/>
  <c r="T46" i="33"/>
  <c r="N47" i="33"/>
  <c r="Q46" i="33"/>
  <c r="R46" i="33"/>
  <c r="Q39" i="38"/>
  <c r="R46" i="14"/>
  <c r="Q39" i="54"/>
  <c r="Q71" i="12"/>
  <c r="R71" i="12" s="1"/>
  <c r="O72" i="12" s="1"/>
  <c r="Q36" i="35"/>
  <c r="Q81" i="17"/>
  <c r="R81" i="17" s="1"/>
  <c r="O82" i="17" s="1"/>
  <c r="R48" i="32"/>
  <c r="S48" i="32"/>
  <c r="S50" i="32" s="1"/>
  <c r="S51" i="32" s="1"/>
  <c r="Q48" i="32"/>
  <c r="T48" i="32"/>
  <c r="Q38" i="48"/>
  <c r="R31" i="27"/>
  <c r="P30" i="27"/>
  <c r="P45" i="33"/>
  <c r="Q72" i="35"/>
  <c r="R72" i="35" s="1"/>
  <c r="O73" i="35" s="1"/>
  <c r="Q37" i="15"/>
  <c r="Q48" i="9"/>
  <c r="V48" i="9" s="1"/>
  <c r="R48" i="9"/>
  <c r="S48" i="9"/>
  <c r="S50" i="9" s="1"/>
  <c r="S51" i="9" s="1"/>
  <c r="T48" i="9"/>
  <c r="T50" i="9" s="1"/>
  <c r="T51" i="9" s="1"/>
  <c r="R33" i="46"/>
  <c r="P32" i="46"/>
  <c r="Z32" i="46" s="1"/>
  <c r="S50" i="29"/>
  <c r="S51" i="29" s="1"/>
  <c r="X48" i="29"/>
  <c r="S46" i="22"/>
  <c r="T46" i="22"/>
  <c r="N47" i="22"/>
  <c r="R32" i="29"/>
  <c r="U32" i="29" s="1"/>
  <c r="P31" i="29"/>
  <c r="R31" i="15"/>
  <c r="P30" i="15"/>
  <c r="P48" i="30"/>
  <c r="Z48" i="30" s="1"/>
  <c r="Q39" i="43"/>
  <c r="R31" i="48"/>
  <c r="P30" i="48"/>
  <c r="R32" i="51"/>
  <c r="P31" i="51"/>
  <c r="U32" i="43"/>
  <c r="Q39" i="47"/>
  <c r="R32" i="16"/>
  <c r="U32" i="16" s="1"/>
  <c r="P31" i="16"/>
  <c r="P46" i="27"/>
  <c r="R47" i="12"/>
  <c r="S47" i="12"/>
  <c r="T47" i="12"/>
  <c r="N48" i="12"/>
  <c r="Q47" i="12"/>
  <c r="X52" i="49"/>
  <c r="R31" i="20"/>
  <c r="P30" i="20"/>
  <c r="Q77" i="37"/>
  <c r="R77" i="37" s="1"/>
  <c r="O78" i="37" s="1"/>
  <c r="R31" i="47"/>
  <c r="P30" i="47"/>
  <c r="P47" i="28"/>
  <c r="Q38" i="22"/>
  <c r="S46" i="43"/>
  <c r="T46" i="43"/>
  <c r="N47" i="43"/>
  <c r="Q46" i="34"/>
  <c r="T46" i="34"/>
  <c r="R46" i="34"/>
  <c r="S46" i="34"/>
  <c r="N47" i="34"/>
  <c r="Q39" i="52"/>
  <c r="R31" i="36"/>
  <c r="P30" i="36"/>
  <c r="Q39" i="45"/>
  <c r="Q39" i="37"/>
  <c r="P45" i="15"/>
  <c r="Q37" i="28"/>
  <c r="V36" i="28"/>
  <c r="R31" i="21"/>
  <c r="P30" i="21"/>
  <c r="R32" i="34"/>
  <c r="P31" i="34"/>
  <c r="Q47" i="27"/>
  <c r="R47" i="27"/>
  <c r="S47" i="27"/>
  <c r="N48" i="27"/>
  <c r="T47" i="27"/>
  <c r="T47" i="35"/>
  <c r="R47" i="35"/>
  <c r="S47" i="35"/>
  <c r="N48" i="35"/>
  <c r="Q47" i="35"/>
  <c r="Q37" i="29"/>
  <c r="Q68" i="14"/>
  <c r="R68" i="14" s="1"/>
  <c r="O69" i="14" s="1"/>
  <c r="R78" i="13" l="1"/>
  <c r="O79" i="13" s="1"/>
  <c r="Q78" i="13"/>
  <c r="Q41" i="41"/>
  <c r="T48" i="41"/>
  <c r="Y48" i="41" s="1"/>
  <c r="S48" i="41"/>
  <c r="X48" i="41" s="1"/>
  <c r="N49" i="41"/>
  <c r="S50" i="40"/>
  <c r="T50" i="40"/>
  <c r="N51" i="40"/>
  <c r="Q40" i="40"/>
  <c r="T48" i="39"/>
  <c r="Y48" i="39" s="1"/>
  <c r="S48" i="39"/>
  <c r="X48" i="39" s="1"/>
  <c r="N49" i="39"/>
  <c r="Q77" i="48"/>
  <c r="R77" i="48" s="1"/>
  <c r="O78" i="48" s="1"/>
  <c r="Q76" i="44"/>
  <c r="R76" i="44" s="1"/>
  <c r="O77" i="44" s="1"/>
  <c r="Q78" i="42"/>
  <c r="R78" i="42" s="1"/>
  <c r="O79" i="42" s="1"/>
  <c r="Q78" i="41"/>
  <c r="R78" i="41" s="1"/>
  <c r="O79" i="41" s="1"/>
  <c r="Q78" i="40"/>
  <c r="R78" i="40" s="1"/>
  <c r="O79" i="40" s="1"/>
  <c r="Q39" i="24"/>
  <c r="Q38" i="26"/>
  <c r="Q34" i="11"/>
  <c r="P34" i="11" s="1"/>
  <c r="P33" i="11"/>
  <c r="U36" i="11"/>
  <c r="Q38" i="11"/>
  <c r="Z31" i="10"/>
  <c r="P33" i="10"/>
  <c r="Q34" i="10"/>
  <c r="W32" i="16"/>
  <c r="X48" i="9"/>
  <c r="U32" i="40"/>
  <c r="W32" i="35"/>
  <c r="W32" i="29"/>
  <c r="W32" i="26"/>
  <c r="Q61" i="18"/>
  <c r="R61" i="18" s="1"/>
  <c r="O62" i="18" s="1"/>
  <c r="Q77" i="38"/>
  <c r="R77" i="38" s="1"/>
  <c r="O78" i="38" s="1"/>
  <c r="Q77" i="47"/>
  <c r="R77" i="47" s="1"/>
  <c r="O78" i="47" s="1"/>
  <c r="Q82" i="17"/>
  <c r="R82" i="17" s="1"/>
  <c r="O83" i="17" s="1"/>
  <c r="Q69" i="24"/>
  <c r="R69" i="24" s="1"/>
  <c r="O70" i="24" s="1"/>
  <c r="Q72" i="12"/>
  <c r="R72" i="12" s="1"/>
  <c r="O73" i="12" s="1"/>
  <c r="Q74" i="29"/>
  <c r="R74" i="29" s="1"/>
  <c r="O75" i="29" s="1"/>
  <c r="Q72" i="32"/>
  <c r="R72" i="32" s="1"/>
  <c r="O73" i="32" s="1"/>
  <c r="Q77" i="51"/>
  <c r="R77" i="51" s="1"/>
  <c r="O78" i="51" s="1"/>
  <c r="Q77" i="52"/>
  <c r="R77" i="52" s="1"/>
  <c r="O78" i="52" s="1"/>
  <c r="Q73" i="28"/>
  <c r="R73" i="28" s="1"/>
  <c r="O74" i="28" s="1"/>
  <c r="Q77" i="39"/>
  <c r="R77" i="39" s="1"/>
  <c r="O78" i="39" s="1"/>
  <c r="Q78" i="54"/>
  <c r="R78" i="54" s="1"/>
  <c r="O79" i="54" s="1"/>
  <c r="Q73" i="31"/>
  <c r="R73" i="31" s="1"/>
  <c r="O74" i="31" s="1"/>
  <c r="Q81" i="22"/>
  <c r="R81" i="22" s="1"/>
  <c r="O82" i="22" s="1"/>
  <c r="Q81" i="23"/>
  <c r="R81" i="23" s="1"/>
  <c r="O82" i="23" s="1"/>
  <c r="Q73" i="35"/>
  <c r="R73" i="35" s="1"/>
  <c r="O74" i="35" s="1"/>
  <c r="Q82" i="20"/>
  <c r="R82" i="20" s="1"/>
  <c r="O83" i="20" s="1"/>
  <c r="Q86" i="16"/>
  <c r="R86" i="16" s="1"/>
  <c r="O87" i="16" s="1"/>
  <c r="P47" i="27"/>
  <c r="R32" i="20"/>
  <c r="U32" i="20" s="1"/>
  <c r="P31" i="20"/>
  <c r="S54" i="36"/>
  <c r="S55" i="36" s="1"/>
  <c r="T54" i="36"/>
  <c r="T55" i="36" s="1"/>
  <c r="R47" i="14"/>
  <c r="P46" i="14"/>
  <c r="P47" i="14" s="1"/>
  <c r="U47" i="14"/>
  <c r="R32" i="44"/>
  <c r="U32" i="44" s="1"/>
  <c r="P31" i="44"/>
  <c r="R33" i="25"/>
  <c r="P32" i="25"/>
  <c r="Z32" i="25" s="1"/>
  <c r="X48" i="32"/>
  <c r="Q63" i="11"/>
  <c r="R63" i="11" s="1"/>
  <c r="O64" i="11" s="1"/>
  <c r="S48" i="19"/>
  <c r="X48" i="19" s="1"/>
  <c r="N49" i="19"/>
  <c r="T48" i="19"/>
  <c r="Y48" i="19" s="1"/>
  <c r="Q38" i="25"/>
  <c r="Q40" i="36"/>
  <c r="U48" i="9"/>
  <c r="S48" i="31"/>
  <c r="S50" i="31" s="1"/>
  <c r="S51" i="31" s="1"/>
  <c r="T48" i="31"/>
  <c r="Q48" i="31"/>
  <c r="R48" i="31"/>
  <c r="Q38" i="32"/>
  <c r="Q69" i="26"/>
  <c r="R69" i="26" s="1"/>
  <c r="O70" i="26" s="1"/>
  <c r="R33" i="33"/>
  <c r="P32" i="33"/>
  <c r="Z32" i="33" s="1"/>
  <c r="R32" i="13"/>
  <c r="W32" i="13" s="1"/>
  <c r="P31" i="13"/>
  <c r="Q78" i="49"/>
  <c r="R78" i="49" s="1"/>
  <c r="O79" i="49" s="1"/>
  <c r="Q77" i="50"/>
  <c r="R77" i="50" s="1"/>
  <c r="O78" i="50" s="1"/>
  <c r="Q74" i="27"/>
  <c r="R74" i="27" s="1"/>
  <c r="O75" i="27" s="1"/>
  <c r="Q74" i="9"/>
  <c r="R74" i="9" s="1"/>
  <c r="O75" i="9" s="1"/>
  <c r="Q69" i="25"/>
  <c r="R69" i="25" s="1"/>
  <c r="O70" i="25" s="1"/>
  <c r="X48" i="28"/>
  <c r="Q47" i="34"/>
  <c r="R47" i="34"/>
  <c r="N48" i="34"/>
  <c r="S47" i="34"/>
  <c r="T47" i="34"/>
  <c r="Y48" i="9"/>
  <c r="X52" i="48"/>
  <c r="Q40" i="43"/>
  <c r="V40" i="43" s="1"/>
  <c r="R32" i="15"/>
  <c r="W32" i="15" s="1"/>
  <c r="P31" i="15"/>
  <c r="T50" i="32"/>
  <c r="T51" i="32" s="1"/>
  <c r="Y48" i="32"/>
  <c r="Q37" i="35"/>
  <c r="V36" i="35"/>
  <c r="Q40" i="38"/>
  <c r="Q41" i="49"/>
  <c r="Q35" i="19"/>
  <c r="R33" i="40"/>
  <c r="P32" i="40"/>
  <c r="Z32" i="40" s="1"/>
  <c r="Q38" i="50"/>
  <c r="Q39" i="34"/>
  <c r="R32" i="36"/>
  <c r="W32" i="36" s="1"/>
  <c r="P31" i="36"/>
  <c r="Q38" i="15"/>
  <c r="R34" i="43"/>
  <c r="P33" i="43"/>
  <c r="Q39" i="23"/>
  <c r="Q69" i="14"/>
  <c r="R69" i="14" s="1"/>
  <c r="O70" i="14" s="1"/>
  <c r="S54" i="37"/>
  <c r="S55" i="37" s="1"/>
  <c r="T54" i="37"/>
  <c r="T55" i="37" s="1"/>
  <c r="R33" i="34"/>
  <c r="P32" i="34"/>
  <c r="Z32" i="34" s="1"/>
  <c r="U32" i="34"/>
  <c r="Q39" i="22"/>
  <c r="U32" i="51"/>
  <c r="T47" i="22"/>
  <c r="N48" i="22"/>
  <c r="S47" i="22"/>
  <c r="Q47" i="22"/>
  <c r="R47" i="22"/>
  <c r="Q39" i="48"/>
  <c r="P48" i="32"/>
  <c r="Z48" i="32" s="1"/>
  <c r="P48" i="28"/>
  <c r="Z48" i="28" s="1"/>
  <c r="R33" i="54"/>
  <c r="P32" i="54"/>
  <c r="Z32" i="54" s="1"/>
  <c r="W32" i="54"/>
  <c r="S54" i="44"/>
  <c r="S55" i="44" s="1"/>
  <c r="T54" i="44"/>
  <c r="T55" i="44" s="1"/>
  <c r="Q40" i="46"/>
  <c r="S54" i="47"/>
  <c r="S55" i="47" s="1"/>
  <c r="T54" i="47"/>
  <c r="T55" i="47" s="1"/>
  <c r="Q38" i="17"/>
  <c r="R33" i="32"/>
  <c r="P32" i="32"/>
  <c r="Z32" i="32" s="1"/>
  <c r="W32" i="32"/>
  <c r="R33" i="42"/>
  <c r="P32" i="42"/>
  <c r="Z32" i="42" s="1"/>
  <c r="W32" i="42"/>
  <c r="Q39" i="12"/>
  <c r="P48" i="23"/>
  <c r="Z48" i="23" s="1"/>
  <c r="Q40" i="21"/>
  <c r="W32" i="25"/>
  <c r="R32" i="52"/>
  <c r="U32" i="52" s="1"/>
  <c r="P31" i="52"/>
  <c r="Q63" i="10"/>
  <c r="R63" i="10" s="1"/>
  <c r="O64" i="10" s="1"/>
  <c r="Q78" i="45"/>
  <c r="R78" i="45" s="1"/>
  <c r="O79" i="45" s="1"/>
  <c r="R33" i="39"/>
  <c r="P32" i="39"/>
  <c r="Z32" i="39" s="1"/>
  <c r="W32" i="39"/>
  <c r="R32" i="24"/>
  <c r="W32" i="24" s="1"/>
  <c r="P31" i="24"/>
  <c r="Q36" i="13"/>
  <c r="R32" i="17"/>
  <c r="U32" i="17" s="1"/>
  <c r="P31" i="17"/>
  <c r="R32" i="41"/>
  <c r="P31" i="41"/>
  <c r="P46" i="15"/>
  <c r="P31" i="9"/>
  <c r="Q32" i="9"/>
  <c r="U32" i="9" s="1"/>
  <c r="Q38" i="31"/>
  <c r="R33" i="26"/>
  <c r="P32" i="26"/>
  <c r="Z32" i="26" s="1"/>
  <c r="N48" i="13"/>
  <c r="S47" i="13"/>
  <c r="T47" i="13"/>
  <c r="Q49" i="17"/>
  <c r="R49" i="17"/>
  <c r="S49" i="17"/>
  <c r="N50" i="17"/>
  <c r="T49" i="17"/>
  <c r="Y52" i="48"/>
  <c r="Q38" i="28"/>
  <c r="Q38" i="29"/>
  <c r="R33" i="30"/>
  <c r="P32" i="30"/>
  <c r="Z32" i="30" s="1"/>
  <c r="W32" i="30"/>
  <c r="S47" i="43"/>
  <c r="T47" i="43"/>
  <c r="N48" i="43"/>
  <c r="Q78" i="37"/>
  <c r="R78" i="37" s="1"/>
  <c r="O79" i="37" s="1"/>
  <c r="P47" i="12"/>
  <c r="Q39" i="16"/>
  <c r="R33" i="55"/>
  <c r="P32" i="55"/>
  <c r="Z32" i="55" s="1"/>
  <c r="W32" i="55"/>
  <c r="U32" i="55"/>
  <c r="U32" i="12"/>
  <c r="Z31" i="12" s="1"/>
  <c r="Q40" i="30"/>
  <c r="S47" i="15"/>
  <c r="T47" i="15"/>
  <c r="N48" i="15"/>
  <c r="Q47" i="15"/>
  <c r="R47" i="15"/>
  <c r="U32" i="53"/>
  <c r="Q38" i="39"/>
  <c r="Q39" i="39" s="1"/>
  <c r="N50" i="23"/>
  <c r="Q49" i="23"/>
  <c r="R49" i="23"/>
  <c r="S49" i="23"/>
  <c r="T49" i="23"/>
  <c r="R32" i="49"/>
  <c r="P31" i="49"/>
  <c r="Q78" i="53"/>
  <c r="R78" i="53" s="1"/>
  <c r="O79" i="53" s="1"/>
  <c r="Q74" i="15"/>
  <c r="R74" i="15" s="1"/>
  <c r="O75" i="15" s="1"/>
  <c r="R32" i="19"/>
  <c r="U32" i="19" s="1"/>
  <c r="P31" i="19"/>
  <c r="Q82" i="21"/>
  <c r="R82" i="21" s="1"/>
  <c r="O83" i="21" s="1"/>
  <c r="Q78" i="55"/>
  <c r="R78" i="55" s="1"/>
  <c r="O79" i="55" s="1"/>
  <c r="Q73" i="34"/>
  <c r="R73" i="34" s="1"/>
  <c r="O74" i="34" s="1"/>
  <c r="R33" i="51"/>
  <c r="P32" i="51"/>
  <c r="Z32" i="51" s="1"/>
  <c r="W32" i="51"/>
  <c r="Q48" i="27"/>
  <c r="R48" i="27"/>
  <c r="W48" i="27" s="1"/>
  <c r="S48" i="27"/>
  <c r="S50" i="27" s="1"/>
  <c r="S51" i="27" s="1"/>
  <c r="T48" i="27"/>
  <c r="T50" i="27" s="1"/>
  <c r="T51" i="27" s="1"/>
  <c r="R32" i="21"/>
  <c r="W32" i="21" s="1"/>
  <c r="P31" i="21"/>
  <c r="Q40" i="45"/>
  <c r="V40" i="45" s="1"/>
  <c r="P46" i="34"/>
  <c r="R48" i="12"/>
  <c r="W48" i="12" s="1"/>
  <c r="S48" i="12"/>
  <c r="S50" i="12" s="1"/>
  <c r="S51" i="12" s="1"/>
  <c r="T48" i="12"/>
  <c r="T50" i="12" s="1"/>
  <c r="T51" i="12" s="1"/>
  <c r="Q48" i="12"/>
  <c r="R33" i="16"/>
  <c r="P32" i="16"/>
  <c r="Z32" i="16" s="1"/>
  <c r="R33" i="29"/>
  <c r="P32" i="29"/>
  <c r="Z32" i="29" s="1"/>
  <c r="R34" i="46"/>
  <c r="P33" i="46"/>
  <c r="S54" i="54"/>
  <c r="S55" i="54" s="1"/>
  <c r="T54" i="54"/>
  <c r="T55" i="54" s="1"/>
  <c r="P47" i="21"/>
  <c r="T47" i="20"/>
  <c r="N48" i="20"/>
  <c r="Q47" i="20"/>
  <c r="R47" i="20"/>
  <c r="S47" i="20"/>
  <c r="Q37" i="27"/>
  <c r="R33" i="35"/>
  <c r="P32" i="35"/>
  <c r="Z32" i="35" s="1"/>
  <c r="R32" i="50"/>
  <c r="P31" i="50"/>
  <c r="Q73" i="30"/>
  <c r="R73" i="30" s="1"/>
  <c r="O74" i="30" s="1"/>
  <c r="R32" i="22"/>
  <c r="P31" i="22"/>
  <c r="Q38" i="33"/>
  <c r="R32" i="38"/>
  <c r="P31" i="38"/>
  <c r="Q82" i="19"/>
  <c r="R82" i="19" s="1"/>
  <c r="O83" i="19" s="1"/>
  <c r="T48" i="35"/>
  <c r="T50" i="35" s="1"/>
  <c r="T51" i="35" s="1"/>
  <c r="R48" i="35"/>
  <c r="Q48" i="35"/>
  <c r="S48" i="35"/>
  <c r="S50" i="35" s="1"/>
  <c r="S51" i="35" s="1"/>
  <c r="Q40" i="37"/>
  <c r="R32" i="47"/>
  <c r="U32" i="47" s="1"/>
  <c r="P31" i="47"/>
  <c r="P47" i="35"/>
  <c r="S54" i="50"/>
  <c r="S55" i="50" s="1"/>
  <c r="T54" i="50"/>
  <c r="T55" i="50" s="1"/>
  <c r="Q40" i="47"/>
  <c r="R32" i="48"/>
  <c r="W32" i="48" s="1"/>
  <c r="P31" i="48"/>
  <c r="R50" i="9"/>
  <c r="R51" i="9" s="1"/>
  <c r="W48" i="9"/>
  <c r="R32" i="27"/>
  <c r="W32" i="27" s="1"/>
  <c r="P31" i="27"/>
  <c r="P46" i="33"/>
  <c r="S48" i="21"/>
  <c r="X48" i="21" s="1"/>
  <c r="N49" i="21"/>
  <c r="T48" i="21"/>
  <c r="Y48" i="21" s="1"/>
  <c r="R48" i="21"/>
  <c r="Q48" i="21"/>
  <c r="U32" i="25"/>
  <c r="R33" i="28"/>
  <c r="P32" i="28"/>
  <c r="Z32" i="28" s="1"/>
  <c r="W32" i="33"/>
  <c r="S48" i="16"/>
  <c r="X48" i="16" s="1"/>
  <c r="N49" i="16"/>
  <c r="T48" i="16"/>
  <c r="Y48" i="16" s="1"/>
  <c r="U32" i="33"/>
  <c r="Q72" i="33"/>
  <c r="R72" i="33" s="1"/>
  <c r="O73" i="33" s="1"/>
  <c r="U32" i="30"/>
  <c r="W32" i="34"/>
  <c r="Q75" i="43"/>
  <c r="R75" i="43" s="1"/>
  <c r="O76" i="43" s="1"/>
  <c r="Q77" i="36"/>
  <c r="R77" i="36" s="1"/>
  <c r="O78" i="36" s="1"/>
  <c r="Q79" i="46"/>
  <c r="R79" i="46" s="1"/>
  <c r="O80" i="46" s="1"/>
  <c r="P48" i="9"/>
  <c r="Q47" i="33"/>
  <c r="S47" i="33"/>
  <c r="S49" i="33" s="1"/>
  <c r="S50" i="33" s="1"/>
  <c r="T47" i="33"/>
  <c r="T49" i="33" s="1"/>
  <c r="T50" i="33" s="1"/>
  <c r="R47" i="33"/>
  <c r="Q39" i="55"/>
  <c r="R33" i="12"/>
  <c r="P32" i="12"/>
  <c r="R32" i="37"/>
  <c r="P31" i="37"/>
  <c r="R32" i="23"/>
  <c r="U32" i="23" s="1"/>
  <c r="P31" i="23"/>
  <c r="R33" i="53"/>
  <c r="P32" i="53"/>
  <c r="Z32" i="53" s="1"/>
  <c r="Q40" i="20"/>
  <c r="P47" i="31"/>
  <c r="R33" i="45"/>
  <c r="P32" i="45"/>
  <c r="Z32" i="45" s="1"/>
  <c r="W32" i="45"/>
  <c r="R32" i="31"/>
  <c r="U32" i="31" s="1"/>
  <c r="P31" i="31"/>
  <c r="W32" i="28"/>
  <c r="Y48" i="28"/>
  <c r="Q79" i="13" l="1"/>
  <c r="R79" i="13" s="1"/>
  <c r="O80" i="13" s="1"/>
  <c r="V36" i="11"/>
  <c r="Z35" i="11" s="1"/>
  <c r="Q42" i="41"/>
  <c r="N50" i="41"/>
  <c r="S49" i="41"/>
  <c r="T49" i="41"/>
  <c r="Q41" i="40"/>
  <c r="V40" i="40"/>
  <c r="T51" i="40"/>
  <c r="N52" i="40"/>
  <c r="Q51" i="40"/>
  <c r="R51" i="40"/>
  <c r="S51" i="40"/>
  <c r="Q40" i="39"/>
  <c r="V40" i="39" s="1"/>
  <c r="Q49" i="39"/>
  <c r="S49" i="39"/>
  <c r="T49" i="39"/>
  <c r="R49" i="39"/>
  <c r="N50" i="39"/>
  <c r="Q41" i="38"/>
  <c r="V40" i="38"/>
  <c r="Q42" i="38"/>
  <c r="V40" i="37"/>
  <c r="V40" i="36"/>
  <c r="Q78" i="48"/>
  <c r="R78" i="48" s="1"/>
  <c r="O79" i="48" s="1"/>
  <c r="Q77" i="44"/>
  <c r="R77" i="44" s="1"/>
  <c r="O78" i="44" s="1"/>
  <c r="Q79" i="42"/>
  <c r="R79" i="42" s="1"/>
  <c r="O80" i="42" s="1"/>
  <c r="Q79" i="41"/>
  <c r="R79" i="41" s="1"/>
  <c r="O80" i="41" s="1"/>
  <c r="Q79" i="40"/>
  <c r="R79" i="40" s="1"/>
  <c r="O80" i="40" s="1"/>
  <c r="Q39" i="25"/>
  <c r="V40" i="30"/>
  <c r="Q41" i="30"/>
  <c r="Q40" i="24"/>
  <c r="V40" i="24" s="1"/>
  <c r="Q39" i="26"/>
  <c r="Q39" i="11"/>
  <c r="P38" i="11"/>
  <c r="P39" i="11" s="1"/>
  <c r="U39" i="11"/>
  <c r="P34" i="10"/>
  <c r="Q38" i="10"/>
  <c r="U36" i="10"/>
  <c r="V36" i="10"/>
  <c r="X48" i="31"/>
  <c r="W32" i="20"/>
  <c r="W32" i="23"/>
  <c r="U32" i="36"/>
  <c r="Y48" i="27"/>
  <c r="X52" i="54"/>
  <c r="Y52" i="54"/>
  <c r="P47" i="34"/>
  <c r="Y48" i="12"/>
  <c r="Q73" i="33"/>
  <c r="R73" i="33" s="1"/>
  <c r="O74" i="33" s="1"/>
  <c r="Q78" i="36"/>
  <c r="R78" i="36" s="1"/>
  <c r="O79" i="36" s="1"/>
  <c r="Q64" i="10"/>
  <c r="R64" i="10" s="1"/>
  <c r="O65" i="10" s="1"/>
  <c r="Q82" i="23"/>
  <c r="R82" i="23" s="1"/>
  <c r="O83" i="23" s="1"/>
  <c r="Q82" i="22"/>
  <c r="R82" i="22" s="1"/>
  <c r="O83" i="22" s="1"/>
  <c r="Q78" i="52"/>
  <c r="R78" i="52" s="1"/>
  <c r="O79" i="52" s="1"/>
  <c r="Q74" i="31"/>
  <c r="R74" i="31" s="1"/>
  <c r="O75" i="31" s="1"/>
  <c r="Q83" i="19"/>
  <c r="R83" i="19" s="1"/>
  <c r="O84" i="19" s="1"/>
  <c r="Q74" i="30"/>
  <c r="R74" i="30" s="1"/>
  <c r="O75" i="30" s="1"/>
  <c r="Q75" i="9"/>
  <c r="R75" i="9" s="1"/>
  <c r="O76" i="9" s="1"/>
  <c r="Q87" i="16"/>
  <c r="R87" i="16" s="1"/>
  <c r="O88" i="16" s="1"/>
  <c r="Q73" i="32"/>
  <c r="R73" i="32" s="1"/>
  <c r="O74" i="32" s="1"/>
  <c r="Q70" i="14"/>
  <c r="R70" i="14" s="1"/>
  <c r="O71" i="14" s="1"/>
  <c r="Q75" i="27"/>
  <c r="R75" i="27" s="1"/>
  <c r="O76" i="27" s="1"/>
  <c r="Q79" i="45"/>
  <c r="R79" i="45" s="1"/>
  <c r="O80" i="45" s="1"/>
  <c r="Q64" i="11"/>
  <c r="R64" i="11" s="1"/>
  <c r="O65" i="11" s="1"/>
  <c r="Q80" i="46"/>
  <c r="R80" i="46" s="1"/>
  <c r="O81" i="46" s="1"/>
  <c r="Q79" i="55"/>
  <c r="R79" i="55" s="1"/>
  <c r="O80" i="55" s="1"/>
  <c r="Q79" i="53"/>
  <c r="R79" i="53" s="1"/>
  <c r="O80" i="53" s="1"/>
  <c r="Q70" i="26"/>
  <c r="R70" i="26" s="1"/>
  <c r="O71" i="26" s="1"/>
  <c r="Q74" i="35"/>
  <c r="R74" i="35" s="1"/>
  <c r="O75" i="35" s="1"/>
  <c r="Q74" i="28"/>
  <c r="R74" i="28" s="1"/>
  <c r="O75" i="28" s="1"/>
  <c r="Q75" i="29"/>
  <c r="R75" i="29" s="1"/>
  <c r="O76" i="29" s="1"/>
  <c r="Q49" i="21"/>
  <c r="S49" i="21"/>
  <c r="R49" i="21"/>
  <c r="N50" i="21"/>
  <c r="T49" i="21"/>
  <c r="R34" i="35"/>
  <c r="P33" i="35"/>
  <c r="R34" i="30"/>
  <c r="P33" i="30"/>
  <c r="S54" i="38"/>
  <c r="S55" i="38" s="1"/>
  <c r="T54" i="38"/>
  <c r="T55" i="38" s="1"/>
  <c r="Q41" i="37"/>
  <c r="Q75" i="15"/>
  <c r="R75" i="15" s="1"/>
  <c r="O76" i="15" s="1"/>
  <c r="R33" i="41"/>
  <c r="P32" i="41"/>
  <c r="Z32" i="41" s="1"/>
  <c r="W32" i="41"/>
  <c r="U32" i="41"/>
  <c r="R34" i="45"/>
  <c r="P33" i="45"/>
  <c r="U32" i="48"/>
  <c r="R33" i="50"/>
  <c r="P32" i="50"/>
  <c r="Z32" i="50" s="1"/>
  <c r="W32" i="50"/>
  <c r="U32" i="50"/>
  <c r="R48" i="20"/>
  <c r="Q48" i="20"/>
  <c r="S48" i="20"/>
  <c r="X48" i="20" s="1"/>
  <c r="T48" i="20"/>
  <c r="Y48" i="20" s="1"/>
  <c r="N49" i="20"/>
  <c r="R34" i="29"/>
  <c r="P33" i="29"/>
  <c r="R33" i="19"/>
  <c r="P32" i="19"/>
  <c r="Z32" i="19" s="1"/>
  <c r="W32" i="19"/>
  <c r="R33" i="49"/>
  <c r="P32" i="49"/>
  <c r="Z32" i="49" s="1"/>
  <c r="U32" i="49"/>
  <c r="W32" i="49"/>
  <c r="R34" i="55"/>
  <c r="P33" i="55"/>
  <c r="P32" i="9"/>
  <c r="Q33" i="9"/>
  <c r="Q41" i="21"/>
  <c r="V40" i="21"/>
  <c r="Q40" i="34"/>
  <c r="Q36" i="19"/>
  <c r="V36" i="19" s="1"/>
  <c r="Y52" i="50"/>
  <c r="Q79" i="54"/>
  <c r="R79" i="54" s="1"/>
  <c r="O80" i="54" s="1"/>
  <c r="Q70" i="24"/>
  <c r="R70" i="24" s="1"/>
  <c r="O71" i="24" s="1"/>
  <c r="X48" i="27"/>
  <c r="R33" i="27"/>
  <c r="P32" i="27"/>
  <c r="Z32" i="27" s="1"/>
  <c r="U32" i="27"/>
  <c r="R33" i="38"/>
  <c r="P32" i="38"/>
  <c r="Z32" i="38" s="1"/>
  <c r="X52" i="47"/>
  <c r="Q40" i="16"/>
  <c r="Q79" i="37"/>
  <c r="R79" i="37" s="1"/>
  <c r="O80" i="37" s="1"/>
  <c r="Q50" i="17"/>
  <c r="R50" i="17"/>
  <c r="S50" i="17"/>
  <c r="T50" i="17"/>
  <c r="N51" i="17"/>
  <c r="N49" i="13"/>
  <c r="S48" i="13"/>
  <c r="X48" i="13" s="1"/>
  <c r="T48" i="13"/>
  <c r="Y48" i="13" s="1"/>
  <c r="S54" i="53"/>
  <c r="S55" i="53" s="1"/>
  <c r="T54" i="53"/>
  <c r="T55" i="53" s="1"/>
  <c r="Q37" i="13"/>
  <c r="R34" i="42"/>
  <c r="P33" i="42"/>
  <c r="Q48" i="22"/>
  <c r="R48" i="22"/>
  <c r="S48" i="22"/>
  <c r="X48" i="22" s="1"/>
  <c r="T48" i="22"/>
  <c r="Y48" i="22" s="1"/>
  <c r="N49" i="22"/>
  <c r="R34" i="34"/>
  <c r="P33" i="34"/>
  <c r="Q41" i="36"/>
  <c r="R34" i="25"/>
  <c r="P33" i="25"/>
  <c r="X48" i="12"/>
  <c r="U48" i="27"/>
  <c r="S49" i="19"/>
  <c r="T49" i="19"/>
  <c r="R49" i="19"/>
  <c r="N50" i="19"/>
  <c r="Q49" i="19"/>
  <c r="R33" i="31"/>
  <c r="P32" i="31"/>
  <c r="Z32" i="31" s="1"/>
  <c r="W32" i="31"/>
  <c r="Q41" i="20"/>
  <c r="V40" i="20"/>
  <c r="R33" i="23"/>
  <c r="P32" i="23"/>
  <c r="Z32" i="23" s="1"/>
  <c r="R33" i="48"/>
  <c r="P32" i="48"/>
  <c r="Z32" i="48" s="1"/>
  <c r="R33" i="22"/>
  <c r="P32" i="22"/>
  <c r="Z32" i="22" s="1"/>
  <c r="W32" i="22"/>
  <c r="U32" i="22"/>
  <c r="Q38" i="27"/>
  <c r="R34" i="16"/>
  <c r="P33" i="16"/>
  <c r="Q41" i="45"/>
  <c r="P48" i="27"/>
  <c r="Z48" i="27" s="1"/>
  <c r="R48" i="43"/>
  <c r="T48" i="43"/>
  <c r="T50" i="43" s="1"/>
  <c r="T51" i="43" s="1"/>
  <c r="Q48" i="43"/>
  <c r="S48" i="43"/>
  <c r="S50" i="43" s="1"/>
  <c r="S51" i="43" s="1"/>
  <c r="Q39" i="28"/>
  <c r="R35" i="43"/>
  <c r="P34" i="43"/>
  <c r="Q42" i="49"/>
  <c r="Q38" i="35"/>
  <c r="R34" i="33"/>
  <c r="P33" i="33"/>
  <c r="R33" i="44"/>
  <c r="P32" i="44"/>
  <c r="Z32" i="44" s="1"/>
  <c r="W32" i="44"/>
  <c r="W32" i="38"/>
  <c r="Q78" i="39"/>
  <c r="R78" i="39" s="1"/>
  <c r="O79" i="39" s="1"/>
  <c r="Q78" i="51"/>
  <c r="R78" i="51" s="1"/>
  <c r="O79" i="51" s="1"/>
  <c r="Q73" i="12"/>
  <c r="R73" i="12" s="1"/>
  <c r="O74" i="12" s="1"/>
  <c r="Q83" i="17"/>
  <c r="R83" i="17" s="1"/>
  <c r="O84" i="17" s="1"/>
  <c r="U48" i="12"/>
  <c r="R33" i="37"/>
  <c r="P32" i="37"/>
  <c r="Z32" i="37" s="1"/>
  <c r="W32" i="37"/>
  <c r="R33" i="47"/>
  <c r="P32" i="47"/>
  <c r="Z32" i="47" s="1"/>
  <c r="R33" i="15"/>
  <c r="P32" i="15"/>
  <c r="Z32" i="15" s="1"/>
  <c r="Q39" i="33"/>
  <c r="Q40" i="33" s="1"/>
  <c r="P48" i="12"/>
  <c r="P49" i="17"/>
  <c r="R34" i="32"/>
  <c r="P33" i="32"/>
  <c r="Q40" i="48"/>
  <c r="R33" i="36"/>
  <c r="P32" i="36"/>
  <c r="Z32" i="36" s="1"/>
  <c r="Q41" i="43"/>
  <c r="Q70" i="25"/>
  <c r="R70" i="25" s="1"/>
  <c r="O71" i="25" s="1"/>
  <c r="Q79" i="49"/>
  <c r="R79" i="49" s="1"/>
  <c r="O80" i="49" s="1"/>
  <c r="P48" i="31"/>
  <c r="Z48" i="31" s="1"/>
  <c r="U32" i="21"/>
  <c r="T49" i="16"/>
  <c r="S49" i="16"/>
  <c r="N50" i="16"/>
  <c r="R34" i="28"/>
  <c r="P33" i="28"/>
  <c r="Q41" i="47"/>
  <c r="R35" i="46"/>
  <c r="P34" i="46"/>
  <c r="R50" i="23"/>
  <c r="S50" i="23"/>
  <c r="Q50" i="23"/>
  <c r="T50" i="23"/>
  <c r="N51" i="23"/>
  <c r="T48" i="15"/>
  <c r="T50" i="15" s="1"/>
  <c r="T51" i="15" s="1"/>
  <c r="Q48" i="15"/>
  <c r="V48" i="15" s="1"/>
  <c r="R48" i="15"/>
  <c r="S48" i="15"/>
  <c r="S50" i="15" s="1"/>
  <c r="S51" i="15" s="1"/>
  <c r="Q39" i="31"/>
  <c r="Y52" i="47"/>
  <c r="Q39" i="17"/>
  <c r="Q40" i="23"/>
  <c r="Y47" i="33"/>
  <c r="T50" i="31"/>
  <c r="T51" i="31" s="1"/>
  <c r="Y48" i="31"/>
  <c r="V36" i="13"/>
  <c r="W32" i="47"/>
  <c r="R48" i="34"/>
  <c r="S48" i="34"/>
  <c r="S50" i="34" s="1"/>
  <c r="S51" i="34" s="1"/>
  <c r="Q48" i="34"/>
  <c r="T48" i="34"/>
  <c r="T50" i="34" s="1"/>
  <c r="T51" i="34" s="1"/>
  <c r="R34" i="12"/>
  <c r="P33" i="12"/>
  <c r="Q83" i="21"/>
  <c r="R83" i="21" s="1"/>
  <c r="O84" i="21" s="1"/>
  <c r="P47" i="15"/>
  <c r="Q76" i="43"/>
  <c r="R76" i="43" s="1"/>
  <c r="O77" i="43" s="1"/>
  <c r="R34" i="51"/>
  <c r="P33" i="51"/>
  <c r="V48" i="12"/>
  <c r="V32" i="9"/>
  <c r="Z31" i="9" s="1"/>
  <c r="R33" i="52"/>
  <c r="P32" i="52"/>
  <c r="Z32" i="52" s="1"/>
  <c r="W32" i="52"/>
  <c r="Q39" i="15"/>
  <c r="Q39" i="50"/>
  <c r="X47" i="33"/>
  <c r="V48" i="27"/>
  <c r="Q78" i="47"/>
  <c r="R78" i="47" s="1"/>
  <c r="O79" i="47" s="1"/>
  <c r="Y48" i="35"/>
  <c r="T54" i="45"/>
  <c r="T55" i="45" s="1"/>
  <c r="S54" i="45"/>
  <c r="S55" i="45" s="1"/>
  <c r="Q78" i="50"/>
  <c r="R78" i="50" s="1"/>
  <c r="O79" i="50" s="1"/>
  <c r="U32" i="37"/>
  <c r="S54" i="52"/>
  <c r="S55" i="52" s="1"/>
  <c r="T54" i="52"/>
  <c r="T55" i="52" s="1"/>
  <c r="P47" i="33"/>
  <c r="Z47" i="33" s="1"/>
  <c r="P49" i="23"/>
  <c r="R34" i="26"/>
  <c r="P33" i="26"/>
  <c r="R33" i="24"/>
  <c r="P32" i="24"/>
  <c r="Z32" i="24" s="1"/>
  <c r="U32" i="24"/>
  <c r="Q40" i="12"/>
  <c r="V40" i="12" s="1"/>
  <c r="Q40" i="22"/>
  <c r="V40" i="22" s="1"/>
  <c r="R34" i="53"/>
  <c r="P33" i="53"/>
  <c r="P48" i="21"/>
  <c r="Z48" i="21" s="1"/>
  <c r="P48" i="35"/>
  <c r="Z48" i="35" s="1"/>
  <c r="U32" i="38"/>
  <c r="P47" i="20"/>
  <c r="R33" i="21"/>
  <c r="P32" i="21"/>
  <c r="Z32" i="21" s="1"/>
  <c r="Q74" i="34"/>
  <c r="R74" i="34" s="1"/>
  <c r="O75" i="34" s="1"/>
  <c r="Q39" i="29"/>
  <c r="U32" i="15"/>
  <c r="S54" i="55"/>
  <c r="S55" i="55" s="1"/>
  <c r="T54" i="55"/>
  <c r="T55" i="55" s="1"/>
  <c r="R33" i="17"/>
  <c r="P32" i="17"/>
  <c r="Z32" i="17" s="1"/>
  <c r="W32" i="17"/>
  <c r="R34" i="39"/>
  <c r="P33" i="39"/>
  <c r="R34" i="54"/>
  <c r="P33" i="54"/>
  <c r="P47" i="22"/>
  <c r="X48" i="35"/>
  <c r="R34" i="40"/>
  <c r="P33" i="40"/>
  <c r="R33" i="13"/>
  <c r="P32" i="13"/>
  <c r="Z32" i="13" s="1"/>
  <c r="U32" i="13"/>
  <c r="Q39" i="32"/>
  <c r="Z47" i="9"/>
  <c r="R33" i="20"/>
  <c r="P32" i="20"/>
  <c r="Z32" i="20" s="1"/>
  <c r="Q83" i="20"/>
  <c r="R83" i="20" s="1"/>
  <c r="O84" i="20" s="1"/>
  <c r="X52" i="50"/>
  <c r="Q78" i="38"/>
  <c r="R78" i="38" s="1"/>
  <c r="O79" i="38" s="1"/>
  <c r="Q62" i="18"/>
  <c r="R62" i="18" s="1"/>
  <c r="O63" i="18" s="1"/>
  <c r="Q80" i="13" l="1"/>
  <c r="R80" i="13"/>
  <c r="O81" i="13" s="1"/>
  <c r="Q43" i="41"/>
  <c r="S50" i="41"/>
  <c r="T50" i="41"/>
  <c r="N51" i="41"/>
  <c r="X52" i="40"/>
  <c r="P51" i="40"/>
  <c r="Q42" i="40"/>
  <c r="Q52" i="40"/>
  <c r="R52" i="40"/>
  <c r="S52" i="40"/>
  <c r="S54" i="40" s="1"/>
  <c r="S55" i="40" s="1"/>
  <c r="T52" i="40"/>
  <c r="T54" i="40" s="1"/>
  <c r="T55" i="40" s="1"/>
  <c r="Y52" i="40"/>
  <c r="P49" i="39"/>
  <c r="Q50" i="39"/>
  <c r="P50" i="39" s="1"/>
  <c r="S50" i="39"/>
  <c r="R50" i="39"/>
  <c r="T50" i="39"/>
  <c r="N51" i="39"/>
  <c r="Q41" i="39"/>
  <c r="Q43" i="38"/>
  <c r="Q42" i="36"/>
  <c r="Q43" i="36"/>
  <c r="Q79" i="50"/>
  <c r="R79" i="50" s="1"/>
  <c r="O80" i="50" s="1"/>
  <c r="Q79" i="48"/>
  <c r="R79" i="48" s="1"/>
  <c r="O80" i="48" s="1"/>
  <c r="Q78" i="44"/>
  <c r="R78" i="44" s="1"/>
  <c r="O79" i="44" s="1"/>
  <c r="Q77" i="43"/>
  <c r="R77" i="43" s="1"/>
  <c r="O78" i="43" s="1"/>
  <c r="Q80" i="42"/>
  <c r="R80" i="42" s="1"/>
  <c r="O81" i="42" s="1"/>
  <c r="Q80" i="41"/>
  <c r="R80" i="41" s="1"/>
  <c r="O81" i="41" s="1"/>
  <c r="Q80" i="40"/>
  <c r="R80" i="40" s="1"/>
  <c r="O81" i="40" s="1"/>
  <c r="Q42" i="30"/>
  <c r="Q41" i="33"/>
  <c r="Q40" i="25"/>
  <c r="Q40" i="26"/>
  <c r="V40" i="26"/>
  <c r="V40" i="34"/>
  <c r="Q41" i="34"/>
  <c r="Q41" i="24"/>
  <c r="Q46" i="24"/>
  <c r="Q47" i="24" s="1"/>
  <c r="Q39" i="10"/>
  <c r="P38" i="10"/>
  <c r="P39" i="10" s="1"/>
  <c r="U39" i="10"/>
  <c r="Z35" i="10"/>
  <c r="X52" i="53"/>
  <c r="P50" i="17"/>
  <c r="P50" i="23"/>
  <c r="Y48" i="15"/>
  <c r="X48" i="15"/>
  <c r="U48" i="15"/>
  <c r="Q71" i="24"/>
  <c r="R71" i="24" s="1"/>
  <c r="O72" i="24" s="1"/>
  <c r="Q84" i="20"/>
  <c r="R84" i="20" s="1"/>
  <c r="O85" i="20" s="1"/>
  <c r="Q80" i="54"/>
  <c r="R80" i="54" s="1"/>
  <c r="O81" i="54" s="1"/>
  <c r="Q71" i="26"/>
  <c r="R71" i="26" s="1"/>
  <c r="O72" i="26" s="1"/>
  <c r="Q88" i="16"/>
  <c r="R88" i="16" s="1"/>
  <c r="O89" i="16" s="1"/>
  <c r="Q80" i="53"/>
  <c r="R80" i="53" s="1"/>
  <c r="O81" i="53" s="1"/>
  <c r="Q80" i="55"/>
  <c r="R80" i="55" s="1"/>
  <c r="O81" i="55" s="1"/>
  <c r="Q76" i="27"/>
  <c r="R76" i="27" s="1"/>
  <c r="O77" i="27" s="1"/>
  <c r="Q79" i="52"/>
  <c r="R79" i="52" s="1"/>
  <c r="O80" i="52" s="1"/>
  <c r="Q84" i="21"/>
  <c r="R84" i="21" s="1"/>
  <c r="O85" i="21" s="1"/>
  <c r="Q80" i="45"/>
  <c r="R80" i="45" s="1"/>
  <c r="O81" i="45" s="1"/>
  <c r="Q80" i="49"/>
  <c r="R80" i="49" s="1"/>
  <c r="O81" i="49" s="1"/>
  <c r="Q79" i="36"/>
  <c r="R79" i="36" s="1"/>
  <c r="O80" i="36" s="1"/>
  <c r="Q74" i="12"/>
  <c r="R74" i="12" s="1"/>
  <c r="O75" i="12" s="1"/>
  <c r="Q75" i="34"/>
  <c r="R75" i="34" s="1"/>
  <c r="O76" i="34" s="1"/>
  <c r="Q71" i="25"/>
  <c r="R71" i="25" s="1"/>
  <c r="O72" i="25" s="1"/>
  <c r="Q75" i="28"/>
  <c r="R75" i="28" s="1"/>
  <c r="O76" i="28" s="1"/>
  <c r="Q65" i="11"/>
  <c r="R65" i="11" s="1"/>
  <c r="O66" i="11" s="1"/>
  <c r="Q84" i="19"/>
  <c r="R84" i="19" s="1"/>
  <c r="O85" i="19" s="1"/>
  <c r="Q74" i="33"/>
  <c r="R74" i="33" s="1"/>
  <c r="O75" i="33" s="1"/>
  <c r="R34" i="27"/>
  <c r="P33" i="27"/>
  <c r="Q40" i="32"/>
  <c r="V40" i="32" s="1"/>
  <c r="R35" i="40"/>
  <c r="P34" i="40"/>
  <c r="R35" i="53"/>
  <c r="P34" i="53"/>
  <c r="Q51" i="23"/>
  <c r="S51" i="23"/>
  <c r="T51" i="23"/>
  <c r="N52" i="23"/>
  <c r="R51" i="23"/>
  <c r="S50" i="16"/>
  <c r="N51" i="16"/>
  <c r="T50" i="16"/>
  <c r="Q50" i="12"/>
  <c r="Q39" i="27"/>
  <c r="Q65" i="10"/>
  <c r="R65" i="10" s="1"/>
  <c r="O66" i="10" s="1"/>
  <c r="R34" i="52"/>
  <c r="P33" i="52"/>
  <c r="Q42" i="47"/>
  <c r="Q43" i="47" s="1"/>
  <c r="Q79" i="51"/>
  <c r="R79" i="51" s="1"/>
  <c r="O80" i="51" s="1"/>
  <c r="Q42" i="45"/>
  <c r="Q63" i="18"/>
  <c r="R63" i="18" s="1"/>
  <c r="O64" i="18" s="1"/>
  <c r="V40" i="33"/>
  <c r="Y52" i="55"/>
  <c r="Z47" i="12"/>
  <c r="P48" i="43"/>
  <c r="Z48" i="43" s="1"/>
  <c r="X48" i="34"/>
  <c r="R35" i="42"/>
  <c r="P34" i="42"/>
  <c r="R35" i="29"/>
  <c r="P34" i="29"/>
  <c r="Y48" i="43"/>
  <c r="Q37" i="19"/>
  <c r="R34" i="13"/>
  <c r="P33" i="13"/>
  <c r="Q41" i="22"/>
  <c r="R34" i="24"/>
  <c r="P33" i="24"/>
  <c r="Q40" i="50"/>
  <c r="X52" i="55"/>
  <c r="R35" i="12"/>
  <c r="P34" i="12"/>
  <c r="R35" i="32"/>
  <c r="P34" i="32"/>
  <c r="Q43" i="49"/>
  <c r="R36" i="43"/>
  <c r="W36" i="43" s="1"/>
  <c r="P35" i="43"/>
  <c r="R35" i="25"/>
  <c r="P34" i="25"/>
  <c r="P48" i="22"/>
  <c r="Z48" i="22" s="1"/>
  <c r="Q38" i="13"/>
  <c r="Q80" i="37"/>
  <c r="R80" i="37" s="1"/>
  <c r="O81" i="37" s="1"/>
  <c r="Q42" i="21"/>
  <c r="R35" i="55"/>
  <c r="P34" i="55"/>
  <c r="Q49" i="20"/>
  <c r="R49" i="20"/>
  <c r="S49" i="20"/>
  <c r="N50" i="20"/>
  <c r="T49" i="20"/>
  <c r="R34" i="50"/>
  <c r="P33" i="50"/>
  <c r="Q76" i="29"/>
  <c r="R76" i="29" s="1"/>
  <c r="O77" i="29" s="1"/>
  <c r="Q81" i="46"/>
  <c r="R81" i="46" s="1"/>
  <c r="O82" i="46" s="1"/>
  <c r="Q71" i="14"/>
  <c r="R71" i="14" s="1"/>
  <c r="O72" i="14" s="1"/>
  <c r="Q76" i="9"/>
  <c r="R76" i="9" s="1"/>
  <c r="O77" i="9" s="1"/>
  <c r="Q79" i="39"/>
  <c r="R79" i="39" s="1"/>
  <c r="O80" i="39" s="1"/>
  <c r="R35" i="33"/>
  <c r="P34" i="33"/>
  <c r="R34" i="23"/>
  <c r="P33" i="23"/>
  <c r="Q42" i="37"/>
  <c r="R35" i="35"/>
  <c r="P34" i="35"/>
  <c r="Y48" i="34"/>
  <c r="R35" i="39"/>
  <c r="P34" i="39"/>
  <c r="Q42" i="43"/>
  <c r="R35" i="45"/>
  <c r="P34" i="45"/>
  <c r="Q83" i="23"/>
  <c r="R83" i="23" s="1"/>
  <c r="O84" i="23" s="1"/>
  <c r="R34" i="21"/>
  <c r="P33" i="21"/>
  <c r="Q40" i="31"/>
  <c r="R34" i="47"/>
  <c r="P33" i="47"/>
  <c r="R34" i="20"/>
  <c r="P33" i="20"/>
  <c r="Q40" i="29"/>
  <c r="Y52" i="52"/>
  <c r="R34" i="36"/>
  <c r="P33" i="36"/>
  <c r="W48" i="15"/>
  <c r="R35" i="34"/>
  <c r="P34" i="34"/>
  <c r="S49" i="13"/>
  <c r="T49" i="13"/>
  <c r="N50" i="13"/>
  <c r="Q41" i="16"/>
  <c r="V40" i="16"/>
  <c r="R34" i="38"/>
  <c r="P33" i="38"/>
  <c r="R34" i="19"/>
  <c r="P33" i="19"/>
  <c r="R34" i="48"/>
  <c r="P33" i="48"/>
  <c r="P49" i="21"/>
  <c r="R35" i="54"/>
  <c r="P34" i="54"/>
  <c r="R34" i="17"/>
  <c r="P33" i="17"/>
  <c r="Q79" i="47"/>
  <c r="R79" i="47" s="1"/>
  <c r="O80" i="47" s="1"/>
  <c r="Q40" i="15"/>
  <c r="V40" i="15" s="1"/>
  <c r="P48" i="34"/>
  <c r="Z48" i="34" s="1"/>
  <c r="Q40" i="17"/>
  <c r="P48" i="15"/>
  <c r="Z48" i="15" s="1"/>
  <c r="R36" i="46"/>
  <c r="W36" i="46" s="1"/>
  <c r="P35" i="46"/>
  <c r="R35" i="28"/>
  <c r="P34" i="28"/>
  <c r="R34" i="15"/>
  <c r="P33" i="15"/>
  <c r="Q39" i="35"/>
  <c r="Q40" i="28"/>
  <c r="R35" i="16"/>
  <c r="P34" i="16"/>
  <c r="Q42" i="20"/>
  <c r="P49" i="19"/>
  <c r="Q51" i="17"/>
  <c r="R51" i="17"/>
  <c r="S51" i="17"/>
  <c r="T51" i="17"/>
  <c r="N52" i="17"/>
  <c r="P33" i="9"/>
  <c r="Q34" i="9"/>
  <c r="P48" i="20"/>
  <c r="Z48" i="20" s="1"/>
  <c r="R35" i="30"/>
  <c r="P34" i="30"/>
  <c r="X48" i="43"/>
  <c r="Y52" i="53"/>
  <c r="Q79" i="38"/>
  <c r="R79" i="38" s="1"/>
  <c r="O80" i="38" s="1"/>
  <c r="R34" i="31"/>
  <c r="P33" i="31"/>
  <c r="R34" i="49"/>
  <c r="P33" i="49"/>
  <c r="Q76" i="15"/>
  <c r="R76" i="15" s="1"/>
  <c r="O77" i="15" s="1"/>
  <c r="R35" i="26"/>
  <c r="P34" i="26"/>
  <c r="R35" i="51"/>
  <c r="P34" i="51"/>
  <c r="Q41" i="23"/>
  <c r="V40" i="23"/>
  <c r="Q41" i="48"/>
  <c r="R34" i="37"/>
  <c r="P33" i="37"/>
  <c r="Q84" i="17"/>
  <c r="R84" i="17" s="1"/>
  <c r="O85" i="17" s="1"/>
  <c r="R34" i="44"/>
  <c r="P33" i="44"/>
  <c r="R34" i="22"/>
  <c r="P33" i="22"/>
  <c r="T50" i="19"/>
  <c r="N51" i="19"/>
  <c r="Q50" i="19"/>
  <c r="R50" i="19"/>
  <c r="S50" i="19"/>
  <c r="Q49" i="22"/>
  <c r="R49" i="22"/>
  <c r="T49" i="22"/>
  <c r="S49" i="22"/>
  <c r="N50" i="22"/>
  <c r="R34" i="41"/>
  <c r="P33" i="41"/>
  <c r="Q50" i="21"/>
  <c r="R50" i="21"/>
  <c r="T50" i="21"/>
  <c r="N51" i="21"/>
  <c r="S50" i="21"/>
  <c r="Q75" i="35"/>
  <c r="R75" i="35" s="1"/>
  <c r="O76" i="35" s="1"/>
  <c r="Q74" i="32"/>
  <c r="R74" i="32" s="1"/>
  <c r="O75" i="32" s="1"/>
  <c r="Q75" i="30"/>
  <c r="R75" i="30" s="1"/>
  <c r="O76" i="30" s="1"/>
  <c r="Q75" i="31"/>
  <c r="R75" i="31" s="1"/>
  <c r="O76" i="31" s="1"/>
  <c r="Q83" i="22"/>
  <c r="R83" i="22" s="1"/>
  <c r="O84" i="22" s="1"/>
  <c r="X52" i="52"/>
  <c r="Q81" i="13" l="1"/>
  <c r="R81" i="13" s="1"/>
  <c r="O82" i="13" s="1"/>
  <c r="Q44" i="47"/>
  <c r="S51" i="41"/>
  <c r="Q51" i="41"/>
  <c r="T51" i="41"/>
  <c r="N52" i="41"/>
  <c r="R51" i="41"/>
  <c r="Q44" i="41"/>
  <c r="P52" i="40"/>
  <c r="Z52" i="40" s="1"/>
  <c r="Q43" i="40"/>
  <c r="W36" i="39"/>
  <c r="Q42" i="39"/>
  <c r="R51" i="39"/>
  <c r="T51" i="39"/>
  <c r="S51" i="39"/>
  <c r="N52" i="39"/>
  <c r="Q51" i="39"/>
  <c r="Q44" i="38"/>
  <c r="Q44" i="36"/>
  <c r="Q80" i="50"/>
  <c r="R80" i="50" s="1"/>
  <c r="O81" i="50" s="1"/>
  <c r="Q80" i="48"/>
  <c r="R80" i="48" s="1"/>
  <c r="O81" i="48" s="1"/>
  <c r="Q79" i="44"/>
  <c r="R79" i="44" s="1"/>
  <c r="O80" i="44" s="1"/>
  <c r="Q78" i="43"/>
  <c r="R78" i="43" s="1"/>
  <c r="O79" i="43" s="1"/>
  <c r="Q81" i="42"/>
  <c r="R81" i="42" s="1"/>
  <c r="O82" i="42" s="1"/>
  <c r="Q81" i="41"/>
  <c r="R81" i="41" s="1"/>
  <c r="O82" i="41" s="1"/>
  <c r="Q81" i="40"/>
  <c r="R81" i="40" s="1"/>
  <c r="O82" i="40" s="1"/>
  <c r="Q40" i="27"/>
  <c r="Q42" i="33"/>
  <c r="Q41" i="28"/>
  <c r="Q41" i="26"/>
  <c r="V40" i="29"/>
  <c r="Q41" i="29"/>
  <c r="V40" i="31"/>
  <c r="Q41" i="31"/>
  <c r="Q43" i="43"/>
  <c r="V44" i="24"/>
  <c r="Q41" i="25"/>
  <c r="V40" i="25"/>
  <c r="Q42" i="34"/>
  <c r="Q43" i="30"/>
  <c r="U36" i="46"/>
  <c r="P51" i="23"/>
  <c r="Q66" i="11"/>
  <c r="R66" i="11" s="1"/>
  <c r="O67" i="11" s="1"/>
  <c r="Q80" i="51"/>
  <c r="R80" i="51" s="1"/>
  <c r="O81" i="51" s="1"/>
  <c r="Q64" i="18"/>
  <c r="R64" i="18" s="1"/>
  <c r="O65" i="18" s="1"/>
  <c r="Q76" i="28"/>
  <c r="R76" i="28" s="1"/>
  <c r="O77" i="28" s="1"/>
  <c r="Q76" i="31"/>
  <c r="R76" i="31" s="1"/>
  <c r="O77" i="31" s="1"/>
  <c r="Q76" i="34"/>
  <c r="R76" i="34" s="1"/>
  <c r="O77" i="34" s="1"/>
  <c r="Q81" i="54"/>
  <c r="R81" i="54" s="1"/>
  <c r="O82" i="54" s="1"/>
  <c r="Q76" i="35"/>
  <c r="R76" i="35" s="1"/>
  <c r="O77" i="35" s="1"/>
  <c r="Q80" i="38"/>
  <c r="R80" i="38" s="1"/>
  <c r="O81" i="38" s="1"/>
  <c r="Q76" i="30"/>
  <c r="R76" i="30" s="1"/>
  <c r="O77" i="30" s="1"/>
  <c r="Q85" i="20"/>
  <c r="R85" i="20" s="1"/>
  <c r="O86" i="20" s="1"/>
  <c r="Q80" i="52"/>
  <c r="R80" i="52" s="1"/>
  <c r="O81" i="52" s="1"/>
  <c r="Q75" i="32"/>
  <c r="R75" i="32" s="1"/>
  <c r="O76" i="32" s="1"/>
  <c r="Q77" i="15"/>
  <c r="R77" i="15" s="1"/>
  <c r="O78" i="15" s="1"/>
  <c r="Q80" i="39"/>
  <c r="R80" i="39" s="1"/>
  <c r="O81" i="39" s="1"/>
  <c r="Q84" i="23"/>
  <c r="R84" i="23" s="1"/>
  <c r="O85" i="23" s="1"/>
  <c r="Q66" i="10"/>
  <c r="R66" i="10" s="1"/>
  <c r="O67" i="10" s="1"/>
  <c r="Q85" i="19"/>
  <c r="R85" i="19" s="1"/>
  <c r="O86" i="19" s="1"/>
  <c r="Q80" i="36"/>
  <c r="R80" i="36" s="1"/>
  <c r="O81" i="36" s="1"/>
  <c r="Q41" i="17"/>
  <c r="Q40" i="35"/>
  <c r="V40" i="35" s="1"/>
  <c r="R35" i="41"/>
  <c r="P34" i="41"/>
  <c r="R36" i="26"/>
  <c r="W36" i="26" s="1"/>
  <c r="P35" i="26"/>
  <c r="R35" i="37"/>
  <c r="P34" i="37"/>
  <c r="R35" i="15"/>
  <c r="P34" i="15"/>
  <c r="R36" i="28"/>
  <c r="W36" i="28" s="1"/>
  <c r="P35" i="28"/>
  <c r="V40" i="17"/>
  <c r="R36" i="35"/>
  <c r="W36" i="35" s="1"/>
  <c r="P35" i="35"/>
  <c r="U36" i="43"/>
  <c r="R35" i="50"/>
  <c r="P34" i="50"/>
  <c r="R36" i="55"/>
  <c r="P35" i="55"/>
  <c r="Q75" i="33"/>
  <c r="R75" i="33" s="1"/>
  <c r="O76" i="33" s="1"/>
  <c r="Q75" i="12"/>
  <c r="R75" i="12" s="1"/>
  <c r="O76" i="12" s="1"/>
  <c r="R35" i="21"/>
  <c r="P34" i="21"/>
  <c r="Q43" i="37"/>
  <c r="Q44" i="37" s="1"/>
  <c r="R35" i="23"/>
  <c r="P34" i="23"/>
  <c r="Q77" i="9"/>
  <c r="R77" i="9" s="1"/>
  <c r="O78" i="9" s="1"/>
  <c r="Q77" i="29"/>
  <c r="R77" i="29" s="1"/>
  <c r="O78" i="29" s="1"/>
  <c r="Q43" i="21"/>
  <c r="R35" i="13"/>
  <c r="P34" i="13"/>
  <c r="P49" i="22"/>
  <c r="R35" i="22"/>
  <c r="P34" i="22"/>
  <c r="R35" i="44"/>
  <c r="P34" i="44"/>
  <c r="Q42" i="48"/>
  <c r="Q42" i="23"/>
  <c r="R35" i="31"/>
  <c r="P34" i="31"/>
  <c r="R52" i="17"/>
  <c r="W52" i="17" s="1"/>
  <c r="S52" i="17"/>
  <c r="X52" i="17" s="1"/>
  <c r="N53" i="17"/>
  <c r="T52" i="17"/>
  <c r="Y52" i="17" s="1"/>
  <c r="Q52" i="17"/>
  <c r="V40" i="28"/>
  <c r="R36" i="54"/>
  <c r="P35" i="54"/>
  <c r="Q42" i="16"/>
  <c r="R35" i="47"/>
  <c r="P34" i="47"/>
  <c r="R36" i="32"/>
  <c r="U36" i="32" s="1"/>
  <c r="P35" i="32"/>
  <c r="R36" i="29"/>
  <c r="W36" i="29" s="1"/>
  <c r="P35" i="29"/>
  <c r="Q41" i="32"/>
  <c r="Q42" i="32" s="1"/>
  <c r="Q72" i="25"/>
  <c r="R72" i="25" s="1"/>
  <c r="O73" i="25" s="1"/>
  <c r="Q81" i="45"/>
  <c r="R81" i="45" s="1"/>
  <c r="O82" i="45" s="1"/>
  <c r="R37" i="43"/>
  <c r="P36" i="43"/>
  <c r="Z36" i="43" s="1"/>
  <c r="Q41" i="50"/>
  <c r="R35" i="24"/>
  <c r="P34" i="24"/>
  <c r="Q38" i="19"/>
  <c r="Q77" i="27"/>
  <c r="R77" i="27" s="1"/>
  <c r="O78" i="27" s="1"/>
  <c r="Q89" i="16"/>
  <c r="R89" i="16" s="1"/>
  <c r="O90" i="16" s="1"/>
  <c r="Q52" i="23"/>
  <c r="R52" i="23"/>
  <c r="W52" i="23" s="1"/>
  <c r="T52" i="23"/>
  <c r="Y52" i="23" s="1"/>
  <c r="S52" i="23"/>
  <c r="X52" i="23" s="1"/>
  <c r="N53" i="23"/>
  <c r="Q81" i="53"/>
  <c r="R81" i="53" s="1"/>
  <c r="O82" i="53" s="1"/>
  <c r="Q72" i="26"/>
  <c r="R72" i="26" s="1"/>
  <c r="O73" i="26" s="1"/>
  <c r="Q72" i="24"/>
  <c r="R72" i="24" s="1"/>
  <c r="O73" i="24" s="1"/>
  <c r="R36" i="16"/>
  <c r="U36" i="16" s="1"/>
  <c r="P35" i="16"/>
  <c r="R35" i="36"/>
  <c r="P34" i="36"/>
  <c r="Q50" i="20"/>
  <c r="R50" i="20"/>
  <c r="S50" i="20"/>
  <c r="T50" i="20"/>
  <c r="N51" i="20"/>
  <c r="R36" i="42"/>
  <c r="P35" i="42"/>
  <c r="R35" i="52"/>
  <c r="P34" i="52"/>
  <c r="P50" i="19"/>
  <c r="R36" i="51"/>
  <c r="P35" i="51"/>
  <c r="P34" i="9"/>
  <c r="Q35" i="9"/>
  <c r="R37" i="46"/>
  <c r="P36" i="46"/>
  <c r="Z36" i="46" s="1"/>
  <c r="R36" i="39"/>
  <c r="P35" i="39"/>
  <c r="R36" i="33"/>
  <c r="W36" i="33" s="1"/>
  <c r="P35" i="33"/>
  <c r="R36" i="25"/>
  <c r="U36" i="25" s="1"/>
  <c r="P35" i="25"/>
  <c r="R36" i="12"/>
  <c r="W36" i="12" s="1"/>
  <c r="P35" i="12"/>
  <c r="Q42" i="22"/>
  <c r="Q51" i="12"/>
  <c r="Q81" i="55"/>
  <c r="R81" i="55" s="1"/>
  <c r="O82" i="55" s="1"/>
  <c r="Q80" i="47"/>
  <c r="R80" i="47" s="1"/>
  <c r="O81" i="47" s="1"/>
  <c r="R35" i="48"/>
  <c r="P34" i="48"/>
  <c r="R36" i="34"/>
  <c r="P35" i="34"/>
  <c r="Q84" i="22"/>
  <c r="R84" i="22" s="1"/>
  <c r="O85" i="22" s="1"/>
  <c r="P50" i="21"/>
  <c r="Q85" i="17"/>
  <c r="R85" i="17" s="1"/>
  <c r="O86" i="17" s="1"/>
  <c r="S50" i="13"/>
  <c r="T50" i="13"/>
  <c r="N51" i="13"/>
  <c r="Q50" i="22"/>
  <c r="R50" i="22"/>
  <c r="S50" i="22"/>
  <c r="N51" i="22"/>
  <c r="T50" i="22"/>
  <c r="N52" i="19"/>
  <c r="R51" i="19"/>
  <c r="T51" i="19"/>
  <c r="Q51" i="19"/>
  <c r="S51" i="19"/>
  <c r="R35" i="49"/>
  <c r="P34" i="49"/>
  <c r="R36" i="30"/>
  <c r="U36" i="30" s="1"/>
  <c r="P35" i="30"/>
  <c r="P51" i="17"/>
  <c r="Q50" i="15"/>
  <c r="R35" i="20"/>
  <c r="P34" i="20"/>
  <c r="R36" i="45"/>
  <c r="P35" i="45"/>
  <c r="P49" i="20"/>
  <c r="Q81" i="37"/>
  <c r="R81" i="37" s="1"/>
  <c r="O82" i="37" s="1"/>
  <c r="R36" i="53"/>
  <c r="P35" i="53"/>
  <c r="R35" i="27"/>
  <c r="P34" i="27"/>
  <c r="Q51" i="21"/>
  <c r="R51" i="21"/>
  <c r="S51" i="21"/>
  <c r="N52" i="21"/>
  <c r="T51" i="21"/>
  <c r="R35" i="19"/>
  <c r="P34" i="19"/>
  <c r="Q72" i="14"/>
  <c r="R72" i="14" s="1"/>
  <c r="O73" i="14" s="1"/>
  <c r="Q43" i="20"/>
  <c r="R35" i="17"/>
  <c r="P34" i="17"/>
  <c r="R35" i="38"/>
  <c r="P34" i="38"/>
  <c r="Q82" i="46"/>
  <c r="R82" i="46" s="1"/>
  <c r="O83" i="46" s="1"/>
  <c r="Q39" i="13"/>
  <c r="Q43" i="45"/>
  <c r="S51" i="16"/>
  <c r="T51" i="16"/>
  <c r="N52" i="16"/>
  <c r="R36" i="40"/>
  <c r="P35" i="40"/>
  <c r="Q81" i="49"/>
  <c r="R81" i="49" s="1"/>
  <c r="O82" i="49" s="1"/>
  <c r="Q85" i="21"/>
  <c r="R85" i="21" s="1"/>
  <c r="O86" i="21" s="1"/>
  <c r="Q82" i="13" l="1"/>
  <c r="R82" i="13" s="1"/>
  <c r="O83" i="13" s="1"/>
  <c r="Q45" i="47"/>
  <c r="T52" i="41"/>
  <c r="T54" i="41" s="1"/>
  <c r="T55" i="41" s="1"/>
  <c r="Q52" i="41"/>
  <c r="R52" i="41"/>
  <c r="S52" i="41"/>
  <c r="S54" i="41" s="1"/>
  <c r="S55" i="41" s="1"/>
  <c r="P51" i="41"/>
  <c r="Q45" i="41"/>
  <c r="V44" i="41"/>
  <c r="X52" i="41"/>
  <c r="R37" i="40"/>
  <c r="Q44" i="40"/>
  <c r="V44" i="40" s="1"/>
  <c r="U36" i="40"/>
  <c r="W36" i="40"/>
  <c r="Q43" i="39"/>
  <c r="P51" i="39"/>
  <c r="Z36" i="39"/>
  <c r="R52" i="39"/>
  <c r="W52" i="39" s="1"/>
  <c r="S52" i="39"/>
  <c r="S54" i="39" s="1"/>
  <c r="S55" i="39" s="1"/>
  <c r="T52" i="39"/>
  <c r="T54" i="39" s="1"/>
  <c r="T55" i="39" s="1"/>
  <c r="Q52" i="39"/>
  <c r="U36" i="39"/>
  <c r="X52" i="39"/>
  <c r="Y52" i="39"/>
  <c r="V44" i="38"/>
  <c r="Q45" i="38"/>
  <c r="V44" i="37"/>
  <c r="Q45" i="37"/>
  <c r="V44" i="36"/>
  <c r="Q45" i="36"/>
  <c r="Q81" i="50"/>
  <c r="R81" i="50" s="1"/>
  <c r="O82" i="50" s="1"/>
  <c r="Q81" i="48"/>
  <c r="R81" i="48" s="1"/>
  <c r="O82" i="48" s="1"/>
  <c r="Q80" i="44"/>
  <c r="R80" i="44" s="1"/>
  <c r="O81" i="44" s="1"/>
  <c r="Q79" i="43"/>
  <c r="R79" i="43" s="1"/>
  <c r="O80" i="43" s="1"/>
  <c r="Q82" i="42"/>
  <c r="R82" i="42" s="1"/>
  <c r="O83" i="42" s="1"/>
  <c r="Q82" i="41"/>
  <c r="R82" i="41" s="1"/>
  <c r="O83" i="41" s="1"/>
  <c r="Q82" i="40"/>
  <c r="R82" i="40" s="1"/>
  <c r="O83" i="40" s="1"/>
  <c r="Q43" i="33"/>
  <c r="Q42" i="25"/>
  <c r="Q42" i="26"/>
  <c r="V44" i="26" s="1"/>
  <c r="Q46" i="26"/>
  <c r="Q47" i="26" s="1"/>
  <c r="Q44" i="30"/>
  <c r="V44" i="30" s="1"/>
  <c r="Q42" i="29"/>
  <c r="Q43" i="32"/>
  <c r="Q43" i="34"/>
  <c r="Q44" i="43"/>
  <c r="Q41" i="27"/>
  <c r="Q42" i="31"/>
  <c r="Q42" i="28"/>
  <c r="V40" i="27"/>
  <c r="U36" i="12"/>
  <c r="Z35" i="12" s="1"/>
  <c r="W36" i="30"/>
  <c r="U52" i="17"/>
  <c r="V52" i="17"/>
  <c r="U36" i="26"/>
  <c r="W36" i="16"/>
  <c r="U36" i="35"/>
  <c r="P51" i="21"/>
  <c r="W36" i="32"/>
  <c r="Q82" i="53"/>
  <c r="R82" i="53" s="1"/>
  <c r="O83" i="53" s="1"/>
  <c r="Q81" i="36"/>
  <c r="R81" i="36" s="1"/>
  <c r="O82" i="36" s="1"/>
  <c r="Q81" i="38"/>
  <c r="R81" i="38" s="1"/>
  <c r="O82" i="38" s="1"/>
  <c r="Q73" i="14"/>
  <c r="R73" i="14" s="1"/>
  <c r="O74" i="14" s="1"/>
  <c r="Q86" i="19"/>
  <c r="R86" i="19" s="1"/>
  <c r="O87" i="19" s="1"/>
  <c r="Q78" i="9"/>
  <c r="R78" i="9" s="1"/>
  <c r="O79" i="9" s="1"/>
  <c r="Q67" i="10"/>
  <c r="R67" i="10" s="1"/>
  <c r="O68" i="10" s="1"/>
  <c r="Q73" i="26"/>
  <c r="R73" i="26" s="1"/>
  <c r="O74" i="26" s="1"/>
  <c r="Q76" i="12"/>
  <c r="R76" i="12" s="1"/>
  <c r="O77" i="12" s="1"/>
  <c r="Q78" i="15"/>
  <c r="R78" i="15" s="1"/>
  <c r="O79" i="15" s="1"/>
  <c r="Q78" i="27"/>
  <c r="R78" i="27" s="1"/>
  <c r="O79" i="27" s="1"/>
  <c r="Q78" i="29"/>
  <c r="R78" i="29" s="1"/>
  <c r="O79" i="29" s="1"/>
  <c r="Q85" i="23"/>
  <c r="R85" i="23" s="1"/>
  <c r="O86" i="23" s="1"/>
  <c r="Q81" i="51"/>
  <c r="R81" i="51" s="1"/>
  <c r="O82" i="51" s="1"/>
  <c r="Q86" i="20"/>
  <c r="R86" i="20" s="1"/>
  <c r="O87" i="20" s="1"/>
  <c r="Q82" i="54"/>
  <c r="R82" i="54" s="1"/>
  <c r="O83" i="54" s="1"/>
  <c r="Q86" i="21"/>
  <c r="R86" i="21" s="1"/>
  <c r="O87" i="21" s="1"/>
  <c r="Q85" i="22"/>
  <c r="R85" i="22" s="1"/>
  <c r="O86" i="22" s="1"/>
  <c r="Q73" i="25"/>
  <c r="R73" i="25" s="1"/>
  <c r="O74" i="25" s="1"/>
  <c r="Q81" i="47"/>
  <c r="R81" i="47" s="1"/>
  <c r="O82" i="47" s="1"/>
  <c r="Q77" i="34"/>
  <c r="R77" i="34" s="1"/>
  <c r="O78" i="34" s="1"/>
  <c r="Q67" i="11"/>
  <c r="R67" i="11" s="1"/>
  <c r="O68" i="11" s="1"/>
  <c r="Q44" i="45"/>
  <c r="R37" i="53"/>
  <c r="P36" i="53"/>
  <c r="R36" i="49"/>
  <c r="W36" i="49" s="1"/>
  <c r="P35" i="49"/>
  <c r="R51" i="22"/>
  <c r="S51" i="22"/>
  <c r="T51" i="22"/>
  <c r="Q51" i="22"/>
  <c r="N52" i="22"/>
  <c r="R38" i="46"/>
  <c r="P37" i="46"/>
  <c r="R36" i="52"/>
  <c r="P35" i="52"/>
  <c r="R36" i="36"/>
  <c r="P35" i="36"/>
  <c r="N54" i="17"/>
  <c r="Q53" i="17"/>
  <c r="S53" i="17"/>
  <c r="R53" i="17"/>
  <c r="T53" i="17"/>
  <c r="R36" i="22"/>
  <c r="U36" i="22" s="1"/>
  <c r="P35" i="22"/>
  <c r="U36" i="45"/>
  <c r="R36" i="41"/>
  <c r="U36" i="41" s="1"/>
  <c r="P35" i="41"/>
  <c r="W36" i="45"/>
  <c r="Q82" i="49"/>
  <c r="R82" i="49" s="1"/>
  <c r="O83" i="49" s="1"/>
  <c r="R36" i="38"/>
  <c r="U36" i="38" s="1"/>
  <c r="P35" i="38"/>
  <c r="Q51" i="15"/>
  <c r="Q73" i="24"/>
  <c r="R73" i="24" s="1"/>
  <c r="O74" i="24" s="1"/>
  <c r="P35" i="9"/>
  <c r="Q36" i="9"/>
  <c r="V36" i="9" s="1"/>
  <c r="R36" i="13"/>
  <c r="U36" i="13" s="1"/>
  <c r="P35" i="13"/>
  <c r="Q77" i="30"/>
  <c r="R77" i="30" s="1"/>
  <c r="O78" i="30" s="1"/>
  <c r="P36" i="40"/>
  <c r="Z36" i="40" s="1"/>
  <c r="R36" i="17"/>
  <c r="U36" i="17" s="1"/>
  <c r="P35" i="17"/>
  <c r="U36" i="34"/>
  <c r="R37" i="12"/>
  <c r="P36" i="12"/>
  <c r="R37" i="33"/>
  <c r="P36" i="33"/>
  <c r="Z36" i="33" s="1"/>
  <c r="R51" i="20"/>
  <c r="S51" i="20"/>
  <c r="T51" i="20"/>
  <c r="N52" i="20"/>
  <c r="Q51" i="20"/>
  <c r="R38" i="43"/>
  <c r="P37" i="43"/>
  <c r="Q44" i="21"/>
  <c r="V44" i="21" s="1"/>
  <c r="Q77" i="28"/>
  <c r="R77" i="28" s="1"/>
  <c r="O78" i="28" s="1"/>
  <c r="S53" i="23"/>
  <c r="T53" i="23"/>
  <c r="N54" i="23"/>
  <c r="Q53" i="23"/>
  <c r="R53" i="23"/>
  <c r="Q83" i="46"/>
  <c r="R83" i="46" s="1"/>
  <c r="O84" i="46" s="1"/>
  <c r="Q81" i="39"/>
  <c r="R81" i="39" s="1"/>
  <c r="O82" i="39" s="1"/>
  <c r="S52" i="16"/>
  <c r="X52" i="16" s="1"/>
  <c r="N53" i="16"/>
  <c r="T52" i="16"/>
  <c r="Q82" i="37"/>
  <c r="R82" i="37" s="1"/>
  <c r="O83" i="37" s="1"/>
  <c r="R36" i="20"/>
  <c r="U36" i="20" s="1"/>
  <c r="P35" i="20"/>
  <c r="P51" i="19"/>
  <c r="P50" i="22"/>
  <c r="Q43" i="22"/>
  <c r="R37" i="16"/>
  <c r="P36" i="16"/>
  <c r="Z36" i="16" s="1"/>
  <c r="P52" i="23"/>
  <c r="Z52" i="23" s="1"/>
  <c r="U52" i="23"/>
  <c r="V52" i="23"/>
  <c r="Q82" i="45"/>
  <c r="R82" i="45" s="1"/>
  <c r="O83" i="45" s="1"/>
  <c r="R36" i="47"/>
  <c r="P35" i="47"/>
  <c r="R37" i="54"/>
  <c r="P36" i="54"/>
  <c r="R36" i="15"/>
  <c r="P35" i="15"/>
  <c r="Q41" i="35"/>
  <c r="Q42" i="35" s="1"/>
  <c r="R36" i="19"/>
  <c r="W36" i="19" s="1"/>
  <c r="P35" i="19"/>
  <c r="R36" i="37"/>
  <c r="W36" i="37" s="1"/>
  <c r="P35" i="37"/>
  <c r="R36" i="27"/>
  <c r="U36" i="27" s="1"/>
  <c r="P35" i="27"/>
  <c r="R37" i="34"/>
  <c r="P36" i="34"/>
  <c r="Z36" i="34" s="1"/>
  <c r="Q82" i="55"/>
  <c r="R82" i="55" s="1"/>
  <c r="O83" i="55" s="1"/>
  <c r="R37" i="25"/>
  <c r="P36" i="25"/>
  <c r="Z36" i="25" s="1"/>
  <c r="W36" i="25"/>
  <c r="R37" i="39"/>
  <c r="P36" i="39"/>
  <c r="R37" i="51"/>
  <c r="P36" i="51"/>
  <c r="R37" i="42"/>
  <c r="P36" i="42"/>
  <c r="Q90" i="16"/>
  <c r="R90" i="16" s="1"/>
  <c r="O91" i="16" s="1"/>
  <c r="R37" i="32"/>
  <c r="P36" i="32"/>
  <c r="Z36" i="32" s="1"/>
  <c r="Q43" i="16"/>
  <c r="R36" i="31"/>
  <c r="P35" i="31"/>
  <c r="R37" i="55"/>
  <c r="P36" i="55"/>
  <c r="W36" i="34"/>
  <c r="Q40" i="13"/>
  <c r="V40" i="13" s="1"/>
  <c r="R37" i="29"/>
  <c r="P36" i="29"/>
  <c r="Z36" i="29" s="1"/>
  <c r="R36" i="50"/>
  <c r="U36" i="50" s="1"/>
  <c r="P35" i="50"/>
  <c r="Q44" i="20"/>
  <c r="S51" i="13"/>
  <c r="T51" i="13"/>
  <c r="N52" i="13"/>
  <c r="R36" i="23"/>
  <c r="U36" i="23" s="1"/>
  <c r="P35" i="23"/>
  <c r="Q52" i="21"/>
  <c r="V52" i="21" s="1"/>
  <c r="R52" i="21"/>
  <c r="W52" i="21" s="1"/>
  <c r="S52" i="21"/>
  <c r="X52" i="21" s="1"/>
  <c r="N53" i="21"/>
  <c r="T52" i="21"/>
  <c r="Y52" i="21" s="1"/>
  <c r="Q39" i="19"/>
  <c r="R36" i="24"/>
  <c r="P35" i="24"/>
  <c r="U36" i="29"/>
  <c r="Q43" i="23"/>
  <c r="Q76" i="33"/>
  <c r="R76" i="33" s="1"/>
  <c r="O77" i="33" s="1"/>
  <c r="R37" i="35"/>
  <c r="P36" i="35"/>
  <c r="Z36" i="35" s="1"/>
  <c r="R37" i="26"/>
  <c r="R38" i="26" s="1"/>
  <c r="P36" i="26"/>
  <c r="Z36" i="26" s="1"/>
  <c r="Q76" i="32"/>
  <c r="R76" i="32" s="1"/>
  <c r="O77" i="32" s="1"/>
  <c r="Q65" i="18"/>
  <c r="R65" i="18" s="1"/>
  <c r="O66" i="18" s="1"/>
  <c r="R37" i="45"/>
  <c r="P36" i="45"/>
  <c r="Z36" i="45" s="1"/>
  <c r="Q43" i="48"/>
  <c r="Q44" i="48" s="1"/>
  <c r="R37" i="28"/>
  <c r="P36" i="28"/>
  <c r="Z36" i="28" s="1"/>
  <c r="Q81" i="52"/>
  <c r="R81" i="52" s="1"/>
  <c r="O82" i="52" s="1"/>
  <c r="R37" i="30"/>
  <c r="P36" i="30"/>
  <c r="Z36" i="30" s="1"/>
  <c r="Q52" i="19"/>
  <c r="S52" i="19"/>
  <c r="X52" i="19" s="1"/>
  <c r="N53" i="19"/>
  <c r="R52" i="19"/>
  <c r="W52" i="19" s="1"/>
  <c r="T52" i="19"/>
  <c r="Y52" i="19" s="1"/>
  <c r="Q86" i="17"/>
  <c r="R86" i="17" s="1"/>
  <c r="O87" i="17" s="1"/>
  <c r="R36" i="48"/>
  <c r="P35" i="48"/>
  <c r="U36" i="33"/>
  <c r="P50" i="20"/>
  <c r="Q42" i="50"/>
  <c r="P52" i="17"/>
  <c r="Z52" i="17" s="1"/>
  <c r="R36" i="44"/>
  <c r="P35" i="44"/>
  <c r="R36" i="21"/>
  <c r="P35" i="21"/>
  <c r="U36" i="28"/>
  <c r="Q42" i="17"/>
  <c r="Q77" i="35"/>
  <c r="R77" i="35" s="1"/>
  <c r="O78" i="35" s="1"/>
  <c r="Q77" i="31"/>
  <c r="R77" i="31" s="1"/>
  <c r="O78" i="31" s="1"/>
  <c r="Q83" i="13" l="1"/>
  <c r="R83" i="13" s="1"/>
  <c r="O84" i="13" s="1"/>
  <c r="Q45" i="48"/>
  <c r="Q46" i="47"/>
  <c r="Z52" i="41"/>
  <c r="P52" i="41"/>
  <c r="Q46" i="41"/>
  <c r="W36" i="41"/>
  <c r="Y52" i="41"/>
  <c r="Q45" i="40"/>
  <c r="R38" i="40"/>
  <c r="P37" i="40"/>
  <c r="P52" i="39"/>
  <c r="Z52" i="39" s="1"/>
  <c r="V52" i="39"/>
  <c r="Q44" i="39"/>
  <c r="U52" i="39"/>
  <c r="Q46" i="38"/>
  <c r="Q46" i="37"/>
  <c r="Q46" i="36"/>
  <c r="Q82" i="50"/>
  <c r="R82" i="50" s="1"/>
  <c r="O83" i="50" s="1"/>
  <c r="Q82" i="48"/>
  <c r="R82" i="48" s="1"/>
  <c r="O83" i="48" s="1"/>
  <c r="Q81" i="44"/>
  <c r="R81" i="44" s="1"/>
  <c r="O82" i="44" s="1"/>
  <c r="Q80" i="43"/>
  <c r="R80" i="43" s="1"/>
  <c r="O81" i="43" s="1"/>
  <c r="Q83" i="42"/>
  <c r="R83" i="42" s="1"/>
  <c r="O84" i="42" s="1"/>
  <c r="Q83" i="41"/>
  <c r="R83" i="41" s="1"/>
  <c r="O84" i="41" s="1"/>
  <c r="Q83" i="40"/>
  <c r="R83" i="40"/>
  <c r="O84" i="40" s="1"/>
  <c r="Q45" i="43"/>
  <c r="V44" i="43"/>
  <c r="Q43" i="25"/>
  <c r="Q43" i="29"/>
  <c r="Q43" i="28"/>
  <c r="Q44" i="34"/>
  <c r="Q45" i="30"/>
  <c r="Q50" i="30" s="1"/>
  <c r="Q51" i="30" s="1"/>
  <c r="W36" i="24"/>
  <c r="R37" i="24"/>
  <c r="Q42" i="27"/>
  <c r="R39" i="26"/>
  <c r="P38" i="26"/>
  <c r="Q43" i="35"/>
  <c r="Q44" i="32"/>
  <c r="Q44" i="33"/>
  <c r="Q43" i="31"/>
  <c r="V44" i="25"/>
  <c r="W36" i="50"/>
  <c r="U36" i="24"/>
  <c r="W36" i="27"/>
  <c r="W36" i="22"/>
  <c r="W36" i="20"/>
  <c r="W36" i="17"/>
  <c r="W36" i="23"/>
  <c r="U36" i="19"/>
  <c r="U36" i="49"/>
  <c r="Q77" i="32"/>
  <c r="R77" i="32" s="1"/>
  <c r="O78" i="32" s="1"/>
  <c r="Q87" i="17"/>
  <c r="R87" i="17" s="1"/>
  <c r="O88" i="17" s="1"/>
  <c r="Q87" i="20"/>
  <c r="R87" i="20" s="1"/>
  <c r="O88" i="20" s="1"/>
  <c r="Q82" i="51"/>
  <c r="R82" i="51" s="1"/>
  <c r="O83" i="51" s="1"/>
  <c r="Q78" i="30"/>
  <c r="R78" i="30" s="1"/>
  <c r="O79" i="30" s="1"/>
  <c r="Q68" i="10"/>
  <c r="R68" i="10" s="1"/>
  <c r="O69" i="10" s="1"/>
  <c r="Q83" i="37"/>
  <c r="R83" i="37" s="1"/>
  <c r="O84" i="37" s="1"/>
  <c r="Q86" i="22"/>
  <c r="R86" i="22" s="1"/>
  <c r="O87" i="22" s="1"/>
  <c r="Q74" i="24"/>
  <c r="R74" i="24" s="1"/>
  <c r="O75" i="24" s="1"/>
  <c r="Q82" i="39"/>
  <c r="R82" i="39" s="1"/>
  <c r="O83" i="39" s="1"/>
  <c r="Q86" i="23"/>
  <c r="R86" i="23" s="1"/>
  <c r="O87" i="23" s="1"/>
  <c r="Q79" i="9"/>
  <c r="R79" i="9" s="1"/>
  <c r="O80" i="9" s="1"/>
  <c r="Q78" i="35"/>
  <c r="R78" i="35" s="1"/>
  <c r="O79" i="35" s="1"/>
  <c r="Q83" i="54"/>
  <c r="R83" i="54" s="1"/>
  <c r="O84" i="54" s="1"/>
  <c r="Q91" i="16"/>
  <c r="R91" i="16" s="1"/>
  <c r="O92" i="16" s="1"/>
  <c r="Q84" i="46"/>
  <c r="R84" i="46" s="1"/>
  <c r="O85" i="46" s="1"/>
  <c r="Q77" i="12"/>
  <c r="R77" i="12" s="1"/>
  <c r="O78" i="12" s="1"/>
  <c r="Q82" i="36"/>
  <c r="R82" i="36" s="1"/>
  <c r="O83" i="36" s="1"/>
  <c r="Q78" i="34"/>
  <c r="R78" i="34" s="1"/>
  <c r="O79" i="34" s="1"/>
  <c r="Q83" i="55"/>
  <c r="R83" i="55" s="1"/>
  <c r="O84" i="55" s="1"/>
  <c r="Q82" i="47"/>
  <c r="R82" i="47" s="1"/>
  <c r="O83" i="47" s="1"/>
  <c r="Q87" i="21"/>
  <c r="R87" i="21" s="1"/>
  <c r="O88" i="21" s="1"/>
  <c r="Q79" i="29"/>
  <c r="R79" i="29" s="1"/>
  <c r="O80" i="29" s="1"/>
  <c r="Q87" i="19"/>
  <c r="R87" i="19" s="1"/>
  <c r="O88" i="19" s="1"/>
  <c r="R37" i="31"/>
  <c r="P36" i="31"/>
  <c r="Z36" i="31" s="1"/>
  <c r="R37" i="36"/>
  <c r="P36" i="36"/>
  <c r="Z36" i="36" s="1"/>
  <c r="U36" i="36"/>
  <c r="Q78" i="31"/>
  <c r="R78" i="31" s="1"/>
  <c r="O79" i="31" s="1"/>
  <c r="Q79" i="15"/>
  <c r="R79" i="15" s="1"/>
  <c r="O80" i="15" s="1"/>
  <c r="Q74" i="26"/>
  <c r="R74" i="26" s="1"/>
  <c r="O75" i="26" s="1"/>
  <c r="Q74" i="14"/>
  <c r="R74" i="14" s="1"/>
  <c r="O75" i="14" s="1"/>
  <c r="Q53" i="19"/>
  <c r="R53" i="19"/>
  <c r="T53" i="19"/>
  <c r="S53" i="19"/>
  <c r="N54" i="19"/>
  <c r="R37" i="47"/>
  <c r="P36" i="47"/>
  <c r="Z36" i="47" s="1"/>
  <c r="Q78" i="28"/>
  <c r="R78" i="28" s="1"/>
  <c r="O79" i="28" s="1"/>
  <c r="Q68" i="11"/>
  <c r="R68" i="11" s="1"/>
  <c r="O69" i="11" s="1"/>
  <c r="Q44" i="16"/>
  <c r="R39" i="43"/>
  <c r="P38" i="43"/>
  <c r="R37" i="21"/>
  <c r="P36" i="21"/>
  <c r="Z36" i="21" s="1"/>
  <c r="W36" i="21"/>
  <c r="U36" i="21"/>
  <c r="R37" i="48"/>
  <c r="P36" i="48"/>
  <c r="Z36" i="48" s="1"/>
  <c r="W36" i="48"/>
  <c r="U36" i="48"/>
  <c r="Y52" i="16"/>
  <c r="R38" i="29"/>
  <c r="P37" i="29"/>
  <c r="Q54" i="17"/>
  <c r="R54" i="17"/>
  <c r="T54" i="17"/>
  <c r="S54" i="17"/>
  <c r="N55" i="17"/>
  <c r="R39" i="46"/>
  <c r="P38" i="46"/>
  <c r="Q45" i="45"/>
  <c r="Q74" i="25"/>
  <c r="R74" i="25" s="1"/>
  <c r="O75" i="25" s="1"/>
  <c r="Q83" i="53"/>
  <c r="R83" i="53" s="1"/>
  <c r="O84" i="53" s="1"/>
  <c r="Q43" i="50"/>
  <c r="Q41" i="13"/>
  <c r="R38" i="42"/>
  <c r="P37" i="42"/>
  <c r="R38" i="25"/>
  <c r="P37" i="25"/>
  <c r="W36" i="15"/>
  <c r="R38" i="54"/>
  <c r="P37" i="54"/>
  <c r="Q44" i="22"/>
  <c r="V44" i="22" s="1"/>
  <c r="P53" i="23"/>
  <c r="P51" i="20"/>
  <c r="R37" i="41"/>
  <c r="P36" i="41"/>
  <c r="Z36" i="41" s="1"/>
  <c r="R38" i="53"/>
  <c r="P37" i="53"/>
  <c r="R38" i="28"/>
  <c r="P37" i="28"/>
  <c r="P36" i="9"/>
  <c r="Q37" i="9"/>
  <c r="P52" i="19"/>
  <c r="Z52" i="19" s="1"/>
  <c r="Q45" i="20"/>
  <c r="R37" i="13"/>
  <c r="P36" i="13"/>
  <c r="Z36" i="13" s="1"/>
  <c r="R37" i="38"/>
  <c r="P36" i="38"/>
  <c r="Z36" i="38" s="1"/>
  <c r="R38" i="30"/>
  <c r="P37" i="30"/>
  <c r="Q77" i="33"/>
  <c r="R77" i="33" s="1"/>
  <c r="O78" i="33" s="1"/>
  <c r="P36" i="24"/>
  <c r="Z36" i="24" s="1"/>
  <c r="T53" i="21"/>
  <c r="N54" i="21"/>
  <c r="Q53" i="21"/>
  <c r="R53" i="21"/>
  <c r="S53" i="21"/>
  <c r="T52" i="13"/>
  <c r="T54" i="13" s="1"/>
  <c r="T55" i="13" s="1"/>
  <c r="S52" i="13"/>
  <c r="S54" i="13" s="1"/>
  <c r="S55" i="13" s="1"/>
  <c r="R38" i="55"/>
  <c r="P37" i="55"/>
  <c r="W36" i="47"/>
  <c r="R37" i="20"/>
  <c r="P36" i="20"/>
  <c r="Z36" i="20" s="1"/>
  <c r="T54" i="23"/>
  <c r="N55" i="23"/>
  <c r="Q54" i="23"/>
  <c r="S54" i="23"/>
  <c r="R54" i="23"/>
  <c r="S52" i="20"/>
  <c r="X52" i="20" s="1"/>
  <c r="N53" i="20"/>
  <c r="T52" i="20"/>
  <c r="Y52" i="20" s="1"/>
  <c r="R52" i="20"/>
  <c r="W52" i="20" s="1"/>
  <c r="Q52" i="20"/>
  <c r="R38" i="12"/>
  <c r="P37" i="12"/>
  <c r="Q83" i="49"/>
  <c r="R83" i="49" s="1"/>
  <c r="O84" i="49" s="1"/>
  <c r="Q66" i="18"/>
  <c r="R66" i="18" s="1"/>
  <c r="O67" i="18" s="1"/>
  <c r="R38" i="35"/>
  <c r="P37" i="35"/>
  <c r="R37" i="23"/>
  <c r="P36" i="23"/>
  <c r="Z36" i="23" s="1"/>
  <c r="R38" i="33"/>
  <c r="P37" i="33"/>
  <c r="P53" i="17"/>
  <c r="R37" i="37"/>
  <c r="P36" i="37"/>
  <c r="Z36" i="37" s="1"/>
  <c r="U36" i="37"/>
  <c r="R38" i="16"/>
  <c r="P37" i="16"/>
  <c r="R38" i="45"/>
  <c r="P37" i="45"/>
  <c r="W36" i="36"/>
  <c r="Q44" i="23"/>
  <c r="Q40" i="19"/>
  <c r="V40" i="19" s="1"/>
  <c r="U36" i="31"/>
  <c r="R38" i="32"/>
  <c r="P37" i="32"/>
  <c r="R38" i="51"/>
  <c r="P37" i="51"/>
  <c r="U36" i="47"/>
  <c r="Q45" i="21"/>
  <c r="R37" i="22"/>
  <c r="P36" i="22"/>
  <c r="Z36" i="22" s="1"/>
  <c r="S52" i="22"/>
  <c r="X52" i="22" s="1"/>
  <c r="N53" i="22"/>
  <c r="T52" i="22"/>
  <c r="Y52" i="22" s="1"/>
  <c r="Q52" i="22"/>
  <c r="V52" i="22" s="1"/>
  <c r="R52" i="22"/>
  <c r="W52" i="22" s="1"/>
  <c r="R37" i="49"/>
  <c r="P36" i="49"/>
  <c r="Z36" i="49" s="1"/>
  <c r="Q83" i="45"/>
  <c r="R83" i="45" s="1"/>
  <c r="O84" i="45" s="1"/>
  <c r="R37" i="19"/>
  <c r="P36" i="19"/>
  <c r="Z36" i="19" s="1"/>
  <c r="U52" i="19"/>
  <c r="Q82" i="38"/>
  <c r="R82" i="38" s="1"/>
  <c r="O83" i="38" s="1"/>
  <c r="R38" i="39"/>
  <c r="R39" i="39" s="1"/>
  <c r="P37" i="39"/>
  <c r="R37" i="17"/>
  <c r="P36" i="17"/>
  <c r="Z36" i="17" s="1"/>
  <c r="T53" i="16"/>
  <c r="N54" i="16"/>
  <c r="S53" i="16"/>
  <c r="Q82" i="52"/>
  <c r="R82" i="52" s="1"/>
  <c r="O83" i="52" s="1"/>
  <c r="W36" i="31"/>
  <c r="R37" i="15"/>
  <c r="P36" i="15"/>
  <c r="Z36" i="15" s="1"/>
  <c r="U36" i="15"/>
  <c r="U36" i="9"/>
  <c r="Z35" i="9" s="1"/>
  <c r="R37" i="52"/>
  <c r="P36" i="52"/>
  <c r="P51" i="22"/>
  <c r="Q79" i="27"/>
  <c r="R79" i="27" s="1"/>
  <c r="O80" i="27" s="1"/>
  <c r="Q43" i="17"/>
  <c r="Q44" i="17" s="1"/>
  <c r="R37" i="44"/>
  <c r="P36" i="44"/>
  <c r="P37" i="26"/>
  <c r="P52" i="21"/>
  <c r="Z52" i="21" s="1"/>
  <c r="R37" i="50"/>
  <c r="P36" i="50"/>
  <c r="Z36" i="50" s="1"/>
  <c r="R38" i="34"/>
  <c r="P37" i="34"/>
  <c r="R37" i="27"/>
  <c r="P36" i="27"/>
  <c r="Z36" i="27" s="1"/>
  <c r="W36" i="38"/>
  <c r="V52" i="19"/>
  <c r="U52" i="21"/>
  <c r="V44" i="20"/>
  <c r="W36" i="13"/>
  <c r="Q84" i="13" l="1"/>
  <c r="R84" i="13"/>
  <c r="O85" i="13" s="1"/>
  <c r="Q46" i="48"/>
  <c r="Q47" i="47"/>
  <c r="Q47" i="41"/>
  <c r="R38" i="41"/>
  <c r="P38" i="40"/>
  <c r="R39" i="40"/>
  <c r="Q46" i="40"/>
  <c r="Q45" i="39"/>
  <c r="V44" i="39"/>
  <c r="R40" i="39"/>
  <c r="U40" i="39" s="1"/>
  <c r="P39" i="39"/>
  <c r="W40" i="39"/>
  <c r="Q47" i="38"/>
  <c r="Q47" i="37"/>
  <c r="Q47" i="36"/>
  <c r="Q83" i="50"/>
  <c r="R83" i="50" s="1"/>
  <c r="O84" i="50" s="1"/>
  <c r="Q83" i="48"/>
  <c r="R83" i="48" s="1"/>
  <c r="O84" i="48" s="1"/>
  <c r="Q82" i="44"/>
  <c r="R82" i="44" s="1"/>
  <c r="O83" i="44" s="1"/>
  <c r="Q81" i="43"/>
  <c r="R81" i="43"/>
  <c r="O82" i="43" s="1"/>
  <c r="Q84" i="42"/>
  <c r="R84" i="42"/>
  <c r="O85" i="42" s="1"/>
  <c r="Q84" i="41"/>
  <c r="R84" i="41" s="1"/>
  <c r="O85" i="41" s="1"/>
  <c r="Q84" i="40"/>
  <c r="R84" i="40" s="1"/>
  <c r="O85" i="40" s="1"/>
  <c r="Q83" i="39"/>
  <c r="R83" i="39" s="1"/>
  <c r="O84" i="39" s="1"/>
  <c r="V44" i="33"/>
  <c r="V47" i="33"/>
  <c r="Q49" i="33"/>
  <c r="Q50" i="33" s="1"/>
  <c r="Q44" i="29"/>
  <c r="Q45" i="32"/>
  <c r="V44" i="32"/>
  <c r="Q43" i="27"/>
  <c r="Q46" i="25"/>
  <c r="Q47" i="25" s="1"/>
  <c r="Q44" i="28"/>
  <c r="V44" i="28"/>
  <c r="Q44" i="31"/>
  <c r="Q44" i="35"/>
  <c r="Q54" i="46"/>
  <c r="Q55" i="46" s="1"/>
  <c r="R38" i="24"/>
  <c r="P37" i="24"/>
  <c r="R39" i="25"/>
  <c r="V44" i="35"/>
  <c r="R40" i="26"/>
  <c r="P39" i="26"/>
  <c r="Q46" i="43"/>
  <c r="V48" i="30"/>
  <c r="V44" i="34"/>
  <c r="Q45" i="34"/>
  <c r="Q50" i="34" s="1"/>
  <c r="Q51" i="34" s="1"/>
  <c r="Q45" i="17"/>
  <c r="U52" i="20"/>
  <c r="Y52" i="13"/>
  <c r="Q92" i="16"/>
  <c r="R92" i="16" s="1"/>
  <c r="O93" i="16" s="1"/>
  <c r="Q83" i="47"/>
  <c r="R83" i="47" s="1"/>
  <c r="O84" i="47" s="1"/>
  <c r="Q83" i="51"/>
  <c r="R83" i="51" s="1"/>
  <c r="O84" i="51" s="1"/>
  <c r="Q80" i="9"/>
  <c r="R80" i="9" s="1"/>
  <c r="O81" i="9" s="1"/>
  <c r="Q88" i="21"/>
  <c r="R88" i="21" s="1"/>
  <c r="O89" i="21" s="1"/>
  <c r="Q75" i="25"/>
  <c r="R75" i="25" s="1"/>
  <c r="O76" i="25" s="1"/>
  <c r="Q84" i="55"/>
  <c r="R84" i="55" s="1"/>
  <c r="O85" i="55" s="1"/>
  <c r="Q69" i="10"/>
  <c r="R69" i="10" s="1"/>
  <c r="O70" i="10" s="1"/>
  <c r="Q80" i="29"/>
  <c r="R80" i="29" s="1"/>
  <c r="O81" i="29" s="1"/>
  <c r="Q75" i="26"/>
  <c r="R75" i="26" s="1"/>
  <c r="O76" i="26" s="1"/>
  <c r="Q79" i="34"/>
  <c r="R79" i="34" s="1"/>
  <c r="O80" i="34" s="1"/>
  <c r="Q84" i="54"/>
  <c r="R84" i="54" s="1"/>
  <c r="O85" i="54" s="1"/>
  <c r="Q85" i="46"/>
  <c r="R85" i="46" s="1"/>
  <c r="O86" i="46" s="1"/>
  <c r="Q87" i="23"/>
  <c r="R87" i="23" s="1"/>
  <c r="O88" i="23" s="1"/>
  <c r="Q84" i="45"/>
  <c r="R84" i="45" s="1"/>
  <c r="O85" i="45" s="1"/>
  <c r="Q78" i="33"/>
  <c r="R78" i="33" s="1"/>
  <c r="O79" i="33" s="1"/>
  <c r="Q80" i="15"/>
  <c r="R80" i="15" s="1"/>
  <c r="O81" i="15" s="1"/>
  <c r="Q83" i="36"/>
  <c r="R83" i="36" s="1"/>
  <c r="O84" i="36" s="1"/>
  <c r="Q67" i="18"/>
  <c r="R67" i="18" s="1"/>
  <c r="O68" i="18" s="1"/>
  <c r="Q80" i="27"/>
  <c r="R80" i="27" s="1"/>
  <c r="O81" i="27" s="1"/>
  <c r="Q87" i="22"/>
  <c r="R87" i="22" s="1"/>
  <c r="O88" i="22" s="1"/>
  <c r="R38" i="17"/>
  <c r="P37" i="17"/>
  <c r="Q45" i="23"/>
  <c r="R38" i="23"/>
  <c r="P37" i="23"/>
  <c r="R38" i="13"/>
  <c r="P37" i="13"/>
  <c r="R38" i="21"/>
  <c r="P37" i="21"/>
  <c r="Q45" i="16"/>
  <c r="Q75" i="14"/>
  <c r="R75" i="14" s="1"/>
  <c r="O76" i="14" s="1"/>
  <c r="R38" i="19"/>
  <c r="P37" i="19"/>
  <c r="P52" i="22"/>
  <c r="Z52" i="22" s="1"/>
  <c r="R39" i="32"/>
  <c r="P38" i="32"/>
  <c r="Q53" i="20"/>
  <c r="S53" i="20"/>
  <c r="R53" i="20"/>
  <c r="N54" i="20"/>
  <c r="T53" i="20"/>
  <c r="Q46" i="20"/>
  <c r="P38" i="25"/>
  <c r="P54" i="17"/>
  <c r="R39" i="16"/>
  <c r="P38" i="16"/>
  <c r="P37" i="9"/>
  <c r="Q38" i="9"/>
  <c r="P37" i="41"/>
  <c r="Q84" i="53"/>
  <c r="R84" i="53" s="1"/>
  <c r="O85" i="53" s="1"/>
  <c r="R40" i="43"/>
  <c r="U40" i="43" s="1"/>
  <c r="P39" i="43"/>
  <c r="Q69" i="11"/>
  <c r="R69" i="11" s="1"/>
  <c r="O70" i="11" s="1"/>
  <c r="R38" i="31"/>
  <c r="P37" i="31"/>
  <c r="Q78" i="12"/>
  <c r="R78" i="12" s="1"/>
  <c r="O79" i="12" s="1"/>
  <c r="Q79" i="35"/>
  <c r="R79" i="35" s="1"/>
  <c r="O80" i="35" s="1"/>
  <c r="Q88" i="20"/>
  <c r="R88" i="20" s="1"/>
  <c r="O89" i="20" s="1"/>
  <c r="P38" i="39"/>
  <c r="R53" i="22"/>
  <c r="Q53" i="22"/>
  <c r="S53" i="22"/>
  <c r="T53" i="22"/>
  <c r="N54" i="22"/>
  <c r="R39" i="35"/>
  <c r="P38" i="35"/>
  <c r="R39" i="30"/>
  <c r="P38" i="30"/>
  <c r="R39" i="54"/>
  <c r="P38" i="54"/>
  <c r="Q88" i="19"/>
  <c r="R88" i="19" s="1"/>
  <c r="O89" i="19" s="1"/>
  <c r="Q75" i="24"/>
  <c r="R75" i="24" s="1"/>
  <c r="O76" i="24" s="1"/>
  <c r="Q79" i="30"/>
  <c r="R79" i="30" s="1"/>
  <c r="O80" i="30" s="1"/>
  <c r="R38" i="27"/>
  <c r="P37" i="27"/>
  <c r="Q84" i="49"/>
  <c r="R84" i="49" s="1"/>
  <c r="O85" i="49" s="1"/>
  <c r="R38" i="20"/>
  <c r="P37" i="20"/>
  <c r="R54" i="19"/>
  <c r="S54" i="19"/>
  <c r="N55" i="19"/>
  <c r="Q54" i="19"/>
  <c r="T54" i="19"/>
  <c r="Q79" i="31"/>
  <c r="R79" i="31" s="1"/>
  <c r="O80" i="31" s="1"/>
  <c r="R39" i="34"/>
  <c r="P38" i="34"/>
  <c r="V44" i="17"/>
  <c r="N55" i="16"/>
  <c r="Q54" i="16"/>
  <c r="S54" i="16"/>
  <c r="R54" i="16"/>
  <c r="T54" i="16"/>
  <c r="R39" i="12"/>
  <c r="P38" i="12"/>
  <c r="R39" i="53"/>
  <c r="P38" i="53"/>
  <c r="R40" i="46"/>
  <c r="P39" i="46"/>
  <c r="R38" i="48"/>
  <c r="P37" i="48"/>
  <c r="Q79" i="28"/>
  <c r="R79" i="28" s="1"/>
  <c r="O80" i="28" s="1"/>
  <c r="U52" i="22"/>
  <c r="Q84" i="37"/>
  <c r="R84" i="37" s="1"/>
  <c r="O85" i="37" s="1"/>
  <c r="Q88" i="17"/>
  <c r="R88" i="17" s="1"/>
  <c r="O89" i="17" s="1"/>
  <c r="R38" i="52"/>
  <c r="P37" i="52"/>
  <c r="R38" i="15"/>
  <c r="P37" i="15"/>
  <c r="R39" i="51"/>
  <c r="P38" i="51"/>
  <c r="Q41" i="19"/>
  <c r="R39" i="45"/>
  <c r="P38" i="45"/>
  <c r="R39" i="33"/>
  <c r="P38" i="33"/>
  <c r="P54" i="23"/>
  <c r="P38" i="42"/>
  <c r="Q55" i="17"/>
  <c r="R55" i="17"/>
  <c r="S55" i="17"/>
  <c r="N56" i="17"/>
  <c r="T55" i="17"/>
  <c r="X52" i="13"/>
  <c r="R38" i="50"/>
  <c r="P37" i="50"/>
  <c r="Q83" i="38"/>
  <c r="R83" i="38" s="1"/>
  <c r="O84" i="38" s="1"/>
  <c r="R38" i="22"/>
  <c r="P37" i="22"/>
  <c r="R38" i="37"/>
  <c r="P37" i="37"/>
  <c r="P52" i="20"/>
  <c r="Z52" i="20" s="1"/>
  <c r="N56" i="23"/>
  <c r="Q55" i="23"/>
  <c r="R55" i="23"/>
  <c r="S55" i="23"/>
  <c r="T55" i="23"/>
  <c r="R39" i="55"/>
  <c r="P38" i="55"/>
  <c r="P53" i="21"/>
  <c r="R38" i="38"/>
  <c r="P37" i="38"/>
  <c r="R39" i="28"/>
  <c r="P38" i="28"/>
  <c r="R39" i="29"/>
  <c r="P38" i="29"/>
  <c r="P53" i="19"/>
  <c r="R38" i="44"/>
  <c r="P37" i="44"/>
  <c r="Q83" i="52"/>
  <c r="R83" i="52" s="1"/>
  <c r="O84" i="52" s="1"/>
  <c r="R38" i="49"/>
  <c r="P37" i="49"/>
  <c r="Q46" i="21"/>
  <c r="V48" i="21" s="1"/>
  <c r="V44" i="23"/>
  <c r="N55" i="21"/>
  <c r="R54" i="21"/>
  <c r="Q54" i="21"/>
  <c r="S54" i="21"/>
  <c r="T54" i="21"/>
  <c r="V52" i="20"/>
  <c r="Q45" i="22"/>
  <c r="Q42" i="13"/>
  <c r="V44" i="16"/>
  <c r="R38" i="47"/>
  <c r="P37" i="47"/>
  <c r="R38" i="36"/>
  <c r="P37" i="36"/>
  <c r="Q78" i="32"/>
  <c r="R78" i="32" s="1"/>
  <c r="O79" i="32" s="1"/>
  <c r="Q85" i="13" l="1"/>
  <c r="R85" i="13" s="1"/>
  <c r="O86" i="13" s="1"/>
  <c r="Q47" i="48"/>
  <c r="Q48" i="47"/>
  <c r="R39" i="41"/>
  <c r="P38" i="41"/>
  <c r="Q48" i="41"/>
  <c r="W40" i="40"/>
  <c r="Q47" i="40"/>
  <c r="R40" i="40"/>
  <c r="P39" i="40"/>
  <c r="U40" i="40"/>
  <c r="R41" i="39"/>
  <c r="P40" i="39"/>
  <c r="Z40" i="39"/>
  <c r="Q46" i="39"/>
  <c r="Q48" i="38"/>
  <c r="Q48" i="37"/>
  <c r="Q48" i="36"/>
  <c r="Q84" i="50"/>
  <c r="R84" i="50" s="1"/>
  <c r="O85" i="50" s="1"/>
  <c r="Q84" i="48"/>
  <c r="R84" i="48" s="1"/>
  <c r="O85" i="48" s="1"/>
  <c r="Q83" i="44"/>
  <c r="R83" i="44" s="1"/>
  <c r="O84" i="44" s="1"/>
  <c r="Q82" i="43"/>
  <c r="R82" i="43" s="1"/>
  <c r="O83" i="43" s="1"/>
  <c r="Q85" i="42"/>
  <c r="R85" i="42" s="1"/>
  <c r="O86" i="42" s="1"/>
  <c r="Q85" i="41"/>
  <c r="R85" i="41" s="1"/>
  <c r="O86" i="41" s="1"/>
  <c r="Q85" i="40"/>
  <c r="R85" i="40" s="1"/>
  <c r="O86" i="40" s="1"/>
  <c r="Q84" i="39"/>
  <c r="R84" i="39" s="1"/>
  <c r="O85" i="39" s="1"/>
  <c r="Q80" i="35"/>
  <c r="R80" i="35" s="1"/>
  <c r="O81" i="35" s="1"/>
  <c r="V48" i="43"/>
  <c r="Q45" i="31"/>
  <c r="Q46" i="32"/>
  <c r="V48" i="32" s="1"/>
  <c r="U40" i="33"/>
  <c r="R40" i="33"/>
  <c r="V48" i="34"/>
  <c r="Q45" i="28"/>
  <c r="Q50" i="28" s="1"/>
  <c r="Q51" i="28" s="1"/>
  <c r="Q45" i="35"/>
  <c r="R41" i="26"/>
  <c r="P40" i="26"/>
  <c r="Z40" i="26" s="1"/>
  <c r="U40" i="26"/>
  <c r="W40" i="26"/>
  <c r="Q44" i="27"/>
  <c r="V44" i="29"/>
  <c r="Q45" i="29"/>
  <c r="Q50" i="29" s="1"/>
  <c r="Q51" i="29" s="1"/>
  <c r="Q47" i="43"/>
  <c r="Q50" i="31"/>
  <c r="Q51" i="31" s="1"/>
  <c r="R40" i="25"/>
  <c r="P39" i="25"/>
  <c r="R39" i="24"/>
  <c r="P38" i="24"/>
  <c r="V44" i="31"/>
  <c r="Q54" i="49"/>
  <c r="Q55" i="49" s="1"/>
  <c r="Q50" i="32"/>
  <c r="Q51" i="32" s="1"/>
  <c r="Q50" i="43"/>
  <c r="Q51" i="43" s="1"/>
  <c r="Q46" i="17"/>
  <c r="P54" i="16"/>
  <c r="Q79" i="32"/>
  <c r="R79" i="32" s="1"/>
  <c r="O80" i="32" s="1"/>
  <c r="Q76" i="24"/>
  <c r="R76" i="24" s="1"/>
  <c r="O77" i="24" s="1"/>
  <c r="Q81" i="29"/>
  <c r="R81" i="29" s="1"/>
  <c r="O82" i="29" s="1"/>
  <c r="Q80" i="31"/>
  <c r="R80" i="31" s="1"/>
  <c r="O81" i="31" s="1"/>
  <c r="Q89" i="19"/>
  <c r="R89" i="19" s="1"/>
  <c r="O90" i="19" s="1"/>
  <c r="Q70" i="10"/>
  <c r="R70" i="10" s="1"/>
  <c r="O71" i="10" s="1"/>
  <c r="Q85" i="37"/>
  <c r="R85" i="37" s="1"/>
  <c r="O86" i="37" s="1"/>
  <c r="Q86" i="46"/>
  <c r="R86" i="46" s="1"/>
  <c r="O87" i="46" s="1"/>
  <c r="Q85" i="55"/>
  <c r="R85" i="55" s="1"/>
  <c r="O86" i="55" s="1"/>
  <c r="Q84" i="52"/>
  <c r="R84" i="52" s="1"/>
  <c r="O85" i="52" s="1"/>
  <c r="Q84" i="38"/>
  <c r="R84" i="38" s="1"/>
  <c r="O85" i="38" s="1"/>
  <c r="Q85" i="49"/>
  <c r="R85" i="49" s="1"/>
  <c r="O86" i="49" s="1"/>
  <c r="Q70" i="11"/>
  <c r="R70" i="11" s="1"/>
  <c r="O71" i="11" s="1"/>
  <c r="Q84" i="36"/>
  <c r="R84" i="36" s="1"/>
  <c r="O85" i="36" s="1"/>
  <c r="Q84" i="47"/>
  <c r="R84" i="47" s="1"/>
  <c r="O85" i="47" s="1"/>
  <c r="Q80" i="28"/>
  <c r="R80" i="28" s="1"/>
  <c r="O81" i="28" s="1"/>
  <c r="Q76" i="14"/>
  <c r="R76" i="14" s="1"/>
  <c r="O77" i="14" s="1"/>
  <c r="Q88" i="22"/>
  <c r="R88" i="22" s="1"/>
  <c r="O89" i="22" s="1"/>
  <c r="Q81" i="15"/>
  <c r="R81" i="15" s="1"/>
  <c r="O82" i="15" s="1"/>
  <c r="Q89" i="20"/>
  <c r="R89" i="20" s="1"/>
  <c r="O90" i="20" s="1"/>
  <c r="Q79" i="33"/>
  <c r="R79" i="33" s="1"/>
  <c r="O80" i="33" s="1"/>
  <c r="Q80" i="34"/>
  <c r="R80" i="34" s="1"/>
  <c r="O81" i="34" s="1"/>
  <c r="Q85" i="53"/>
  <c r="R85" i="53" s="1"/>
  <c r="O86" i="53" s="1"/>
  <c r="Q85" i="45"/>
  <c r="R85" i="45" s="1"/>
  <c r="O86" i="45" s="1"/>
  <c r="Q76" i="26"/>
  <c r="R76" i="26" s="1"/>
  <c r="O77" i="26" s="1"/>
  <c r="P39" i="55"/>
  <c r="P55" i="17"/>
  <c r="P39" i="53"/>
  <c r="Q55" i="16"/>
  <c r="R55" i="16"/>
  <c r="T55" i="16"/>
  <c r="N56" i="16"/>
  <c r="S55" i="16"/>
  <c r="R40" i="30"/>
  <c r="P39" i="30"/>
  <c r="Q46" i="23"/>
  <c r="V48" i="23" s="1"/>
  <c r="Q76" i="25"/>
  <c r="R76" i="25" s="1"/>
  <c r="O77" i="25" s="1"/>
  <c r="Q43" i="13"/>
  <c r="R39" i="36"/>
  <c r="P38" i="36"/>
  <c r="R40" i="29"/>
  <c r="P39" i="29"/>
  <c r="R39" i="38"/>
  <c r="P38" i="38"/>
  <c r="R40" i="45"/>
  <c r="W40" i="45" s="1"/>
  <c r="P39" i="45"/>
  <c r="R39" i="15"/>
  <c r="P38" i="15"/>
  <c r="R39" i="48"/>
  <c r="P38" i="48"/>
  <c r="P53" i="22"/>
  <c r="R39" i="31"/>
  <c r="P38" i="31"/>
  <c r="Q54" i="20"/>
  <c r="R54" i="20"/>
  <c r="T54" i="20"/>
  <c r="N55" i="20"/>
  <c r="S54" i="20"/>
  <c r="R39" i="21"/>
  <c r="P38" i="21"/>
  <c r="Q88" i="23"/>
  <c r="R88" i="23" s="1"/>
  <c r="O89" i="23" s="1"/>
  <c r="Q89" i="17"/>
  <c r="R89" i="17" s="1"/>
  <c r="O90" i="17" s="1"/>
  <c r="Q80" i="30"/>
  <c r="R80" i="30" s="1"/>
  <c r="O81" i="30" s="1"/>
  <c r="P54" i="21"/>
  <c r="R39" i="37"/>
  <c r="P38" i="37"/>
  <c r="Q42" i="19"/>
  <c r="R40" i="16"/>
  <c r="U40" i="16" s="1"/>
  <c r="P39" i="16"/>
  <c r="Q68" i="18"/>
  <c r="R68" i="18" s="1"/>
  <c r="O69" i="18" s="1"/>
  <c r="Q89" i="21"/>
  <c r="R89" i="21" s="1"/>
  <c r="O90" i="21" s="1"/>
  <c r="R40" i="28"/>
  <c r="P39" i="28"/>
  <c r="R39" i="19"/>
  <c r="P38" i="19"/>
  <c r="R39" i="13"/>
  <c r="P38" i="13"/>
  <c r="Q46" i="22"/>
  <c r="Q55" i="21"/>
  <c r="S55" i="21"/>
  <c r="N56" i="21"/>
  <c r="R55" i="21"/>
  <c r="T55" i="21"/>
  <c r="R39" i="49"/>
  <c r="P38" i="49"/>
  <c r="P55" i="23"/>
  <c r="P54" i="19"/>
  <c r="R39" i="27"/>
  <c r="P38" i="27"/>
  <c r="R40" i="35"/>
  <c r="P39" i="35"/>
  <c r="V48" i="20"/>
  <c r="P53" i="20"/>
  <c r="R39" i="17"/>
  <c r="P38" i="17"/>
  <c r="Q81" i="27"/>
  <c r="R81" i="27" s="1"/>
  <c r="O82" i="27" s="1"/>
  <c r="Q81" i="9"/>
  <c r="R81" i="9" s="1"/>
  <c r="O82" i="9" s="1"/>
  <c r="P39" i="33"/>
  <c r="W40" i="33"/>
  <c r="R39" i="44"/>
  <c r="P38" i="44"/>
  <c r="R56" i="23"/>
  <c r="S56" i="23"/>
  <c r="S58" i="23" s="1"/>
  <c r="S59" i="23" s="1"/>
  <c r="Q56" i="23"/>
  <c r="V56" i="23" s="1"/>
  <c r="T56" i="23"/>
  <c r="T58" i="23" s="1"/>
  <c r="T59" i="23" s="1"/>
  <c r="R39" i="50"/>
  <c r="P38" i="50"/>
  <c r="Q56" i="17"/>
  <c r="R56" i="17"/>
  <c r="S56" i="17"/>
  <c r="S58" i="17" s="1"/>
  <c r="S59" i="17" s="1"/>
  <c r="T56" i="17"/>
  <c r="T58" i="17" s="1"/>
  <c r="T59" i="17" s="1"/>
  <c r="P39" i="51"/>
  <c r="R39" i="52"/>
  <c r="P38" i="52"/>
  <c r="P40" i="46"/>
  <c r="R40" i="12"/>
  <c r="W40" i="12" s="1"/>
  <c r="P39" i="12"/>
  <c r="S55" i="19"/>
  <c r="T55" i="19"/>
  <c r="R55" i="19"/>
  <c r="N56" i="19"/>
  <c r="Q55" i="19"/>
  <c r="R39" i="20"/>
  <c r="P38" i="20"/>
  <c r="P39" i="54"/>
  <c r="Q79" i="12"/>
  <c r="R79" i="12" s="1"/>
  <c r="O80" i="12" s="1"/>
  <c r="P38" i="9"/>
  <c r="Q39" i="9"/>
  <c r="Q46" i="16"/>
  <c r="Q85" i="54"/>
  <c r="R85" i="54" s="1"/>
  <c r="O86" i="54" s="1"/>
  <c r="Q84" i="51"/>
  <c r="R84" i="51" s="1"/>
  <c r="O85" i="51" s="1"/>
  <c r="Q93" i="16"/>
  <c r="R93" i="16" s="1"/>
  <c r="O94" i="16" s="1"/>
  <c r="R40" i="32"/>
  <c r="U40" i="32" s="1"/>
  <c r="P39" i="32"/>
  <c r="R39" i="47"/>
  <c r="P38" i="47"/>
  <c r="R39" i="22"/>
  <c r="P38" i="22"/>
  <c r="R40" i="34"/>
  <c r="P39" i="34"/>
  <c r="Q54" i="22"/>
  <c r="S54" i="22"/>
  <c r="T54" i="22"/>
  <c r="R54" i="22"/>
  <c r="N55" i="22"/>
  <c r="R41" i="43"/>
  <c r="P40" i="43"/>
  <c r="Z40" i="43" s="1"/>
  <c r="W40" i="43"/>
  <c r="R39" i="23"/>
  <c r="P38" i="23"/>
  <c r="Q86" i="13" l="1"/>
  <c r="R86" i="13" s="1"/>
  <c r="O87" i="13" s="1"/>
  <c r="Q48" i="48"/>
  <c r="Q49" i="47"/>
  <c r="Q49" i="41"/>
  <c r="R40" i="41"/>
  <c r="U40" i="41" s="1"/>
  <c r="P39" i="41"/>
  <c r="V48" i="41"/>
  <c r="R41" i="40"/>
  <c r="P40" i="40"/>
  <c r="Z40" i="40" s="1"/>
  <c r="Q48" i="40"/>
  <c r="R42" i="39"/>
  <c r="P41" i="39"/>
  <c r="Q47" i="39"/>
  <c r="V48" i="38"/>
  <c r="W40" i="37"/>
  <c r="V48" i="37"/>
  <c r="Q49" i="37"/>
  <c r="Q85" i="50"/>
  <c r="R85" i="50"/>
  <c r="O86" i="50" s="1"/>
  <c r="Q85" i="48"/>
  <c r="R85" i="48" s="1"/>
  <c r="O86" i="48" s="1"/>
  <c r="Q84" i="44"/>
  <c r="R84" i="44" s="1"/>
  <c r="O85" i="44" s="1"/>
  <c r="Q83" i="43"/>
  <c r="R83" i="43" s="1"/>
  <c r="O84" i="43" s="1"/>
  <c r="Q86" i="42"/>
  <c r="R86" i="42"/>
  <c r="O87" i="42" s="1"/>
  <c r="Q86" i="41"/>
  <c r="R86" i="41" s="1"/>
  <c r="O87" i="41" s="1"/>
  <c r="Q86" i="40"/>
  <c r="R86" i="40" s="1"/>
  <c r="O87" i="40" s="1"/>
  <c r="Q85" i="39"/>
  <c r="R85" i="39" s="1"/>
  <c r="O86" i="39" s="1"/>
  <c r="Q81" i="35"/>
  <c r="R81" i="35" s="1"/>
  <c r="O82" i="35" s="1"/>
  <c r="Q54" i="45"/>
  <c r="Q55" i="45" s="1"/>
  <c r="V44" i="27"/>
  <c r="Q50" i="27"/>
  <c r="Q51" i="27" s="1"/>
  <c r="Q54" i="36"/>
  <c r="Q55" i="36" s="1"/>
  <c r="Q54" i="53"/>
  <c r="Q55" i="53" s="1"/>
  <c r="R42" i="26"/>
  <c r="P42" i="26" s="1"/>
  <c r="P41" i="26"/>
  <c r="V52" i="49"/>
  <c r="Q54" i="37"/>
  <c r="Q55" i="37" s="1"/>
  <c r="U40" i="28"/>
  <c r="R41" i="28"/>
  <c r="W40" i="29"/>
  <c r="R41" i="29"/>
  <c r="U40" i="30"/>
  <c r="R41" i="30"/>
  <c r="Q46" i="35"/>
  <c r="V48" i="35"/>
  <c r="Q50" i="35"/>
  <c r="Q51" i="35" s="1"/>
  <c r="V52" i="51"/>
  <c r="Q54" i="51"/>
  <c r="Q55" i="51" s="1"/>
  <c r="R40" i="27"/>
  <c r="R40" i="24"/>
  <c r="P39" i="24"/>
  <c r="V48" i="28"/>
  <c r="Q54" i="42"/>
  <c r="Q55" i="42" s="1"/>
  <c r="R41" i="25"/>
  <c r="P40" i="25"/>
  <c r="Z40" i="25" s="1"/>
  <c r="U40" i="25"/>
  <c r="U40" i="34"/>
  <c r="R41" i="34"/>
  <c r="V48" i="29"/>
  <c r="R41" i="33"/>
  <c r="P40" i="33"/>
  <c r="Z40" i="33" s="1"/>
  <c r="Q54" i="54"/>
  <c r="Q55" i="54" s="1"/>
  <c r="V48" i="31"/>
  <c r="W40" i="25"/>
  <c r="Q47" i="17"/>
  <c r="W40" i="32"/>
  <c r="W40" i="28"/>
  <c r="W40" i="16"/>
  <c r="P55" i="21"/>
  <c r="Q85" i="52"/>
  <c r="R85" i="52" s="1"/>
  <c r="O86" i="52" s="1"/>
  <c r="Q86" i="55"/>
  <c r="R86" i="55" s="1"/>
  <c r="O87" i="55" s="1"/>
  <c r="Q90" i="19"/>
  <c r="R90" i="19" s="1"/>
  <c r="O91" i="19" s="1"/>
  <c r="Q80" i="12"/>
  <c r="R80" i="12" s="1"/>
  <c r="O81" i="12" s="1"/>
  <c r="Q87" i="46"/>
  <c r="R87" i="46" s="1"/>
  <c r="O88" i="46" s="1"/>
  <c r="Q89" i="22"/>
  <c r="R89" i="22" s="1"/>
  <c r="O90" i="22" s="1"/>
  <c r="Q86" i="53"/>
  <c r="R86" i="53" s="1"/>
  <c r="O87" i="53" s="1"/>
  <c r="Q82" i="15"/>
  <c r="R82" i="15" s="1"/>
  <c r="O83" i="15" s="1"/>
  <c r="Q90" i="21"/>
  <c r="R90" i="21" s="1"/>
  <c r="O91" i="21" s="1"/>
  <c r="Q77" i="14"/>
  <c r="R77" i="14" s="1"/>
  <c r="O78" i="14" s="1"/>
  <c r="Q82" i="29"/>
  <c r="R82" i="29" s="1"/>
  <c r="O83" i="29" s="1"/>
  <c r="Q82" i="9"/>
  <c r="R82" i="9" s="1"/>
  <c r="O83" i="9" s="1"/>
  <c r="Q89" i="23"/>
  <c r="R89" i="23" s="1"/>
  <c r="O90" i="23" s="1"/>
  <c r="Q77" i="25"/>
  <c r="R77" i="25" s="1"/>
  <c r="O78" i="25" s="1"/>
  <c r="Q81" i="28"/>
  <c r="R81" i="28" s="1"/>
  <c r="O82" i="28" s="1"/>
  <c r="Q86" i="49"/>
  <c r="R86" i="49" s="1"/>
  <c r="O87" i="49" s="1"/>
  <c r="Q77" i="24"/>
  <c r="R77" i="24" s="1"/>
  <c r="O78" i="24" s="1"/>
  <c r="Q81" i="30"/>
  <c r="R81" i="30" s="1"/>
  <c r="O82" i="30" s="1"/>
  <c r="Q80" i="33"/>
  <c r="R80" i="33" s="1"/>
  <c r="O81" i="33" s="1"/>
  <c r="Q85" i="47"/>
  <c r="R85" i="47" s="1"/>
  <c r="O86" i="47" s="1"/>
  <c r="Q80" i="32"/>
  <c r="R80" i="32" s="1"/>
  <c r="O81" i="32" s="1"/>
  <c r="Q94" i="16"/>
  <c r="R94" i="16" s="1"/>
  <c r="O95" i="16" s="1"/>
  <c r="Q85" i="51"/>
  <c r="R85" i="51" s="1"/>
  <c r="O86" i="51" s="1"/>
  <c r="Q90" i="20"/>
  <c r="R90" i="20" s="1"/>
  <c r="O91" i="20" s="1"/>
  <c r="Q71" i="10"/>
  <c r="R71" i="10" s="1"/>
  <c r="O72" i="10" s="1"/>
  <c r="P40" i="34"/>
  <c r="Z40" i="34" s="1"/>
  <c r="R41" i="16"/>
  <c r="P40" i="16"/>
  <c r="Z40" i="16" s="1"/>
  <c r="Q55" i="22"/>
  <c r="R55" i="22"/>
  <c r="T55" i="22"/>
  <c r="S55" i="22"/>
  <c r="N56" i="22"/>
  <c r="R40" i="48"/>
  <c r="P39" i="48"/>
  <c r="Q44" i="13"/>
  <c r="V44" i="13" s="1"/>
  <c r="P56" i="17"/>
  <c r="Z56" i="17" s="1"/>
  <c r="P39" i="44"/>
  <c r="Y56" i="17"/>
  <c r="Q69" i="18"/>
  <c r="R69" i="18" s="1"/>
  <c r="O70" i="18" s="1"/>
  <c r="R40" i="37"/>
  <c r="P39" i="37"/>
  <c r="P54" i="20"/>
  <c r="R40" i="15"/>
  <c r="W40" i="15" s="1"/>
  <c r="P39" i="15"/>
  <c r="Q85" i="36"/>
  <c r="R85" i="36" s="1"/>
  <c r="O86" i="36" s="1"/>
  <c r="R41" i="32"/>
  <c r="R42" i="32" s="1"/>
  <c r="P40" i="32"/>
  <c r="Z40" i="32" s="1"/>
  <c r="U40" i="12"/>
  <c r="Z39" i="12" s="1"/>
  <c r="P39" i="52"/>
  <c r="R40" i="17"/>
  <c r="U40" i="17" s="1"/>
  <c r="P39" i="17"/>
  <c r="R40" i="21"/>
  <c r="W40" i="21" s="1"/>
  <c r="P39" i="21"/>
  <c r="U40" i="45"/>
  <c r="P40" i="29"/>
  <c r="Z40" i="29" s="1"/>
  <c r="U40" i="29"/>
  <c r="Q56" i="16"/>
  <c r="R56" i="16"/>
  <c r="S56" i="16"/>
  <c r="X56" i="16" s="1"/>
  <c r="N57" i="16"/>
  <c r="T56" i="16"/>
  <c r="Q77" i="26"/>
  <c r="R77" i="26" s="1"/>
  <c r="O78" i="26" s="1"/>
  <c r="R40" i="23"/>
  <c r="W40" i="23" s="1"/>
  <c r="P39" i="23"/>
  <c r="R40" i="38"/>
  <c r="P39" i="38"/>
  <c r="P40" i="30"/>
  <c r="Z40" i="30" s="1"/>
  <c r="W40" i="30"/>
  <c r="Q86" i="37"/>
  <c r="R86" i="37" s="1"/>
  <c r="O87" i="37" s="1"/>
  <c r="R40" i="22"/>
  <c r="U40" i="22" s="1"/>
  <c r="P39" i="22"/>
  <c r="Q86" i="54"/>
  <c r="R86" i="54" s="1"/>
  <c r="O87" i="54" s="1"/>
  <c r="R40" i="49"/>
  <c r="P39" i="49"/>
  <c r="V48" i="22"/>
  <c r="Q85" i="38"/>
  <c r="R85" i="38" s="1"/>
  <c r="O86" i="38" s="1"/>
  <c r="Q81" i="31"/>
  <c r="R81" i="31" s="1"/>
  <c r="O82" i="31" s="1"/>
  <c r="P54" i="22"/>
  <c r="R40" i="50"/>
  <c r="P39" i="50"/>
  <c r="X56" i="23"/>
  <c r="V56" i="17"/>
  <c r="W40" i="34"/>
  <c r="W56" i="23"/>
  <c r="Y56" i="23"/>
  <c r="Q90" i="17"/>
  <c r="R90" i="17" s="1"/>
  <c r="O91" i="17" s="1"/>
  <c r="R40" i="20"/>
  <c r="W40" i="20" s="1"/>
  <c r="P39" i="20"/>
  <c r="Q56" i="21"/>
  <c r="R56" i="21"/>
  <c r="W56" i="21" s="1"/>
  <c r="T56" i="21"/>
  <c r="S56" i="21"/>
  <c r="S58" i="21" s="1"/>
  <c r="S59" i="21" s="1"/>
  <c r="Q43" i="19"/>
  <c r="U56" i="17"/>
  <c r="Q86" i="45"/>
  <c r="R86" i="45" s="1"/>
  <c r="O87" i="45" s="1"/>
  <c r="Q81" i="34"/>
  <c r="R81" i="34" s="1"/>
  <c r="O82" i="34" s="1"/>
  <c r="Q71" i="11"/>
  <c r="R71" i="11" s="1"/>
  <c r="O72" i="11" s="1"/>
  <c r="P39" i="27"/>
  <c r="U56" i="23"/>
  <c r="P39" i="9"/>
  <c r="Q40" i="9"/>
  <c r="V40" i="9" s="1"/>
  <c r="P55" i="19"/>
  <c r="P40" i="12"/>
  <c r="R50" i="12"/>
  <c r="P56" i="23"/>
  <c r="Z56" i="23" s="1"/>
  <c r="Q58" i="23"/>
  <c r="R41" i="35"/>
  <c r="R42" i="35" s="1"/>
  <c r="P40" i="35"/>
  <c r="Z40" i="35" s="1"/>
  <c r="W40" i="35"/>
  <c r="R40" i="13"/>
  <c r="P39" i="13"/>
  <c r="R40" i="19"/>
  <c r="W40" i="19" s="1"/>
  <c r="P39" i="19"/>
  <c r="R41" i="45"/>
  <c r="P40" i="45"/>
  <c r="Z40" i="45" s="1"/>
  <c r="R40" i="36"/>
  <c r="U40" i="36" s="1"/>
  <c r="P39" i="36"/>
  <c r="P55" i="16"/>
  <c r="U40" i="35"/>
  <c r="Q82" i="27"/>
  <c r="R82" i="27" s="1"/>
  <c r="O83" i="27" s="1"/>
  <c r="R42" i="43"/>
  <c r="P41" i="43"/>
  <c r="X56" i="17"/>
  <c r="R40" i="47"/>
  <c r="P39" i="47"/>
  <c r="Q47" i="16"/>
  <c r="T56" i="19"/>
  <c r="T58" i="19" s="1"/>
  <c r="T59" i="19" s="1"/>
  <c r="Q56" i="19"/>
  <c r="R56" i="19"/>
  <c r="S56" i="19"/>
  <c r="S58" i="19" s="1"/>
  <c r="S59" i="19" s="1"/>
  <c r="P40" i="28"/>
  <c r="Z40" i="28" s="1"/>
  <c r="Q55" i="20"/>
  <c r="R55" i="20"/>
  <c r="S55" i="20"/>
  <c r="N56" i="20"/>
  <c r="T55" i="20"/>
  <c r="R40" i="31"/>
  <c r="P39" i="31"/>
  <c r="W56" i="17"/>
  <c r="Q87" i="13" l="1"/>
  <c r="R87" i="13" s="1"/>
  <c r="O88" i="13" s="1"/>
  <c r="Q49" i="48"/>
  <c r="Q50" i="47"/>
  <c r="R41" i="41"/>
  <c r="Z40" i="41"/>
  <c r="P40" i="41"/>
  <c r="W40" i="41"/>
  <c r="Q50" i="41"/>
  <c r="Q54" i="41" s="1"/>
  <c r="Q55" i="41" s="1"/>
  <c r="Q49" i="40"/>
  <c r="V48" i="40"/>
  <c r="R42" i="40"/>
  <c r="P41" i="40"/>
  <c r="Q48" i="39"/>
  <c r="R43" i="39"/>
  <c r="P42" i="39"/>
  <c r="R41" i="38"/>
  <c r="R42" i="38" s="1"/>
  <c r="U40" i="38"/>
  <c r="W40" i="38"/>
  <c r="P41" i="38"/>
  <c r="V52" i="37"/>
  <c r="U40" i="37"/>
  <c r="W40" i="36"/>
  <c r="Q86" i="50"/>
  <c r="R86" i="50" s="1"/>
  <c r="O87" i="50" s="1"/>
  <c r="Q86" i="48"/>
  <c r="R86" i="48" s="1"/>
  <c r="O87" i="48" s="1"/>
  <c r="Q85" i="44"/>
  <c r="R85" i="44" s="1"/>
  <c r="O86" i="44" s="1"/>
  <c r="Q84" i="43"/>
  <c r="R84" i="43" s="1"/>
  <c r="O85" i="43" s="1"/>
  <c r="Q87" i="42"/>
  <c r="R87" i="42" s="1"/>
  <c r="O88" i="42" s="1"/>
  <c r="Q87" i="41"/>
  <c r="R87" i="41" s="1"/>
  <c r="O88" i="41" s="1"/>
  <c r="Q87" i="40"/>
  <c r="R87" i="40" s="1"/>
  <c r="O88" i="40" s="1"/>
  <c r="Q86" i="39"/>
  <c r="R86" i="39" s="1"/>
  <c r="O87" i="39" s="1"/>
  <c r="Q82" i="35"/>
  <c r="R82" i="35" s="1"/>
  <c r="O83" i="35" s="1"/>
  <c r="V52" i="54"/>
  <c r="R41" i="27"/>
  <c r="P40" i="27"/>
  <c r="Z40" i="27" s="1"/>
  <c r="R42" i="30"/>
  <c r="P41" i="30"/>
  <c r="U40" i="27"/>
  <c r="R46" i="26"/>
  <c r="V52" i="55"/>
  <c r="W40" i="27"/>
  <c r="R42" i="29"/>
  <c r="P41" i="29"/>
  <c r="V52" i="53"/>
  <c r="W40" i="24"/>
  <c r="R41" i="24"/>
  <c r="R46" i="24" s="1"/>
  <c r="P40" i="24"/>
  <c r="Z40" i="24" s="1"/>
  <c r="Q54" i="52"/>
  <c r="Q55" i="52" s="1"/>
  <c r="R43" i="35"/>
  <c r="P42" i="35"/>
  <c r="W40" i="31"/>
  <c r="R41" i="31"/>
  <c r="R42" i="25"/>
  <c r="P41" i="25"/>
  <c r="R42" i="28"/>
  <c r="P41" i="28"/>
  <c r="U44" i="26"/>
  <c r="R43" i="43"/>
  <c r="R42" i="34"/>
  <c r="P41" i="34"/>
  <c r="U40" i="24"/>
  <c r="R43" i="32"/>
  <c r="P42" i="32"/>
  <c r="R42" i="33"/>
  <c r="P41" i="33"/>
  <c r="Q54" i="44"/>
  <c r="Q55" i="44" s="1"/>
  <c r="Q54" i="38"/>
  <c r="Q55" i="38" s="1"/>
  <c r="W44" i="26"/>
  <c r="V52" i="52"/>
  <c r="Q48" i="17"/>
  <c r="Q44" i="19"/>
  <c r="U40" i="19"/>
  <c r="X56" i="21"/>
  <c r="U40" i="15"/>
  <c r="Y56" i="16"/>
  <c r="U40" i="20"/>
  <c r="P56" i="16"/>
  <c r="Z56" i="16" s="1"/>
  <c r="Q82" i="31"/>
  <c r="R82" i="31" s="1"/>
  <c r="O83" i="31" s="1"/>
  <c r="Q86" i="36"/>
  <c r="R86" i="36" s="1"/>
  <c r="O87" i="36" s="1"/>
  <c r="Q91" i="21"/>
  <c r="R91" i="21" s="1"/>
  <c r="O92" i="21" s="1"/>
  <c r="Q82" i="34"/>
  <c r="R82" i="34" s="1"/>
  <c r="O83" i="34" s="1"/>
  <c r="Q87" i="54"/>
  <c r="R87" i="54" s="1"/>
  <c r="O88" i="54" s="1"/>
  <c r="Q78" i="26"/>
  <c r="R78" i="26" s="1"/>
  <c r="O79" i="26" s="1"/>
  <c r="Q83" i="15"/>
  <c r="R83" i="15" s="1"/>
  <c r="O84" i="15" s="1"/>
  <c r="Q91" i="19"/>
  <c r="R91" i="19" s="1"/>
  <c r="O92" i="19" s="1"/>
  <c r="Q87" i="45"/>
  <c r="R87" i="45" s="1"/>
  <c r="O88" i="45" s="1"/>
  <c r="Q72" i="10"/>
  <c r="R72" i="10" s="1"/>
  <c r="O73" i="10" s="1"/>
  <c r="Q83" i="9"/>
  <c r="R83" i="9" s="1"/>
  <c r="O84" i="9" s="1"/>
  <c r="Q90" i="22"/>
  <c r="R90" i="22" s="1"/>
  <c r="O91" i="22" s="1"/>
  <c r="Q91" i="20"/>
  <c r="R91" i="20" s="1"/>
  <c r="O92" i="20" s="1"/>
  <c r="Q87" i="49"/>
  <c r="R87" i="49" s="1"/>
  <c r="O88" i="49" s="1"/>
  <c r="Q78" i="14"/>
  <c r="R78" i="14" s="1"/>
  <c r="O79" i="14" s="1"/>
  <c r="Q88" i="46"/>
  <c r="R88" i="46" s="1"/>
  <c r="O89" i="46" s="1"/>
  <c r="Q83" i="29"/>
  <c r="R83" i="29" s="1"/>
  <c r="O84" i="29" s="1"/>
  <c r="Q82" i="28"/>
  <c r="R82" i="28" s="1"/>
  <c r="O83" i="28" s="1"/>
  <c r="Q83" i="27"/>
  <c r="R83" i="27" s="1"/>
  <c r="O84" i="27" s="1"/>
  <c r="P41" i="35"/>
  <c r="Q72" i="11"/>
  <c r="R72" i="11" s="1"/>
  <c r="O73" i="11" s="1"/>
  <c r="P56" i="21"/>
  <c r="Z56" i="21" s="1"/>
  <c r="Q58" i="21"/>
  <c r="X56" i="19"/>
  <c r="Q87" i="37"/>
  <c r="R87" i="37" s="1"/>
  <c r="O88" i="37" s="1"/>
  <c r="P40" i="38"/>
  <c r="Z40" i="38" s="1"/>
  <c r="R41" i="17"/>
  <c r="P40" i="17"/>
  <c r="Z40" i="17" s="1"/>
  <c r="Q70" i="18"/>
  <c r="R70" i="18" s="1"/>
  <c r="O71" i="18" s="1"/>
  <c r="Q86" i="51"/>
  <c r="R86" i="51" s="1"/>
  <c r="O87" i="51" s="1"/>
  <c r="Q86" i="47"/>
  <c r="R86" i="47" s="1"/>
  <c r="O87" i="47" s="1"/>
  <c r="U56" i="19"/>
  <c r="Q81" i="12"/>
  <c r="R81" i="12" s="1"/>
  <c r="O82" i="12" s="1"/>
  <c r="U40" i="9"/>
  <c r="Z39" i="9" s="1"/>
  <c r="R41" i="36"/>
  <c r="P40" i="36"/>
  <c r="Z40" i="36" s="1"/>
  <c r="R41" i="19"/>
  <c r="P40" i="19"/>
  <c r="Z40" i="19" s="1"/>
  <c r="Q59" i="23"/>
  <c r="R41" i="21"/>
  <c r="P40" i="21"/>
  <c r="Z40" i="21" s="1"/>
  <c r="U40" i="21"/>
  <c r="Q81" i="33"/>
  <c r="R81" i="33" s="1"/>
  <c r="O82" i="33" s="1"/>
  <c r="P42" i="43"/>
  <c r="R42" i="45"/>
  <c r="P41" i="45"/>
  <c r="R41" i="13"/>
  <c r="P40" i="13"/>
  <c r="Z40" i="13" s="1"/>
  <c r="U40" i="13"/>
  <c r="V56" i="21"/>
  <c r="W40" i="22"/>
  <c r="U40" i="23"/>
  <c r="P55" i="22"/>
  <c r="Q95" i="16"/>
  <c r="R95" i="16" s="1"/>
  <c r="O96" i="16" s="1"/>
  <c r="Q82" i="30"/>
  <c r="R82" i="30" s="1"/>
  <c r="O83" i="30" s="1"/>
  <c r="Q78" i="25"/>
  <c r="R78" i="25" s="1"/>
  <c r="O79" i="25" s="1"/>
  <c r="P40" i="9"/>
  <c r="Q50" i="9"/>
  <c r="R41" i="50"/>
  <c r="P40" i="50"/>
  <c r="R41" i="20"/>
  <c r="P40" i="20"/>
  <c r="Z40" i="20" s="1"/>
  <c r="P41" i="32"/>
  <c r="P40" i="15"/>
  <c r="Z40" i="15" s="1"/>
  <c r="R50" i="15"/>
  <c r="R41" i="48"/>
  <c r="P40" i="48"/>
  <c r="Y56" i="19"/>
  <c r="P55" i="20"/>
  <c r="Q48" i="16"/>
  <c r="P40" i="31"/>
  <c r="Z40" i="31" s="1"/>
  <c r="R51" i="12"/>
  <c r="P50" i="12"/>
  <c r="P51" i="12" s="1"/>
  <c r="U51" i="12"/>
  <c r="U56" i="21"/>
  <c r="Q81" i="32"/>
  <c r="R81" i="32" s="1"/>
  <c r="O82" i="32" s="1"/>
  <c r="Q78" i="24"/>
  <c r="R78" i="24" s="1"/>
  <c r="O79" i="24" s="1"/>
  <c r="Q90" i="23"/>
  <c r="R90" i="23" s="1"/>
  <c r="O91" i="23" s="1"/>
  <c r="Q87" i="53"/>
  <c r="R87" i="53" s="1"/>
  <c r="O88" i="53" s="1"/>
  <c r="U40" i="31"/>
  <c r="Q87" i="55"/>
  <c r="R87" i="55" s="1"/>
  <c r="O88" i="55" s="1"/>
  <c r="Q86" i="52"/>
  <c r="R86" i="52" s="1"/>
  <c r="O87" i="52" s="1"/>
  <c r="P56" i="19"/>
  <c r="Z56" i="19" s="1"/>
  <c r="T58" i="21"/>
  <c r="T59" i="21" s="1"/>
  <c r="Y56" i="21"/>
  <c r="Q91" i="17"/>
  <c r="R91" i="17" s="1"/>
  <c r="O92" i="17" s="1"/>
  <c r="Q86" i="38"/>
  <c r="R86" i="38" s="1"/>
  <c r="O87" i="38" s="1"/>
  <c r="R41" i="22"/>
  <c r="P40" i="22"/>
  <c r="Z40" i="22" s="1"/>
  <c r="R41" i="23"/>
  <c r="P40" i="23"/>
  <c r="Z40" i="23" s="1"/>
  <c r="W40" i="17"/>
  <c r="R42" i="16"/>
  <c r="P41" i="16"/>
  <c r="Q56" i="20"/>
  <c r="R56" i="20"/>
  <c r="S56" i="20"/>
  <c r="S58" i="20" s="1"/>
  <c r="S59" i="20" s="1"/>
  <c r="T56" i="20"/>
  <c r="T58" i="20" s="1"/>
  <c r="T59" i="20" s="1"/>
  <c r="R41" i="47"/>
  <c r="P40" i="47"/>
  <c r="V56" i="19"/>
  <c r="R41" i="49"/>
  <c r="P40" i="49"/>
  <c r="R57" i="16"/>
  <c r="S57" i="16"/>
  <c r="T57" i="16"/>
  <c r="N58" i="16"/>
  <c r="Q57" i="16"/>
  <c r="R41" i="37"/>
  <c r="P40" i="37"/>
  <c r="Z40" i="37" s="1"/>
  <c r="Q45" i="13"/>
  <c r="Q56" i="22"/>
  <c r="V56" i="22" s="1"/>
  <c r="R56" i="22"/>
  <c r="W56" i="22" s="1"/>
  <c r="S56" i="22"/>
  <c r="S58" i="22" s="1"/>
  <c r="S59" i="22" s="1"/>
  <c r="T56" i="22"/>
  <c r="W40" i="13"/>
  <c r="W56" i="19"/>
  <c r="Q88" i="13" l="1"/>
  <c r="R88" i="13"/>
  <c r="O89" i="13" s="1"/>
  <c r="Q50" i="48"/>
  <c r="Q51" i="47"/>
  <c r="Q54" i="47"/>
  <c r="Q55" i="47" s="1"/>
  <c r="V52" i="47"/>
  <c r="V52" i="41"/>
  <c r="R42" i="41"/>
  <c r="P41" i="41"/>
  <c r="R43" i="40"/>
  <c r="P42" i="40"/>
  <c r="Q50" i="40"/>
  <c r="W44" i="39"/>
  <c r="V48" i="39"/>
  <c r="R44" i="39"/>
  <c r="P43" i="39"/>
  <c r="U44" i="39"/>
  <c r="R43" i="38"/>
  <c r="P42" i="38"/>
  <c r="R42" i="36"/>
  <c r="R43" i="36"/>
  <c r="P42" i="36"/>
  <c r="Q87" i="50"/>
  <c r="R87" i="50" s="1"/>
  <c r="O88" i="50" s="1"/>
  <c r="Q87" i="48"/>
  <c r="R87" i="48" s="1"/>
  <c r="O88" i="48" s="1"/>
  <c r="Q86" i="44"/>
  <c r="R86" i="44" s="1"/>
  <c r="O87" i="44" s="1"/>
  <c r="Q85" i="43"/>
  <c r="R85" i="43" s="1"/>
  <c r="O86" i="43" s="1"/>
  <c r="Q88" i="42"/>
  <c r="R88" i="42" s="1"/>
  <c r="O89" i="42" s="1"/>
  <c r="Q88" i="41"/>
  <c r="R88" i="41" s="1"/>
  <c r="O89" i="41" s="1"/>
  <c r="Q88" i="40"/>
  <c r="R88" i="40" s="1"/>
  <c r="O89" i="40" s="1"/>
  <c r="Q87" i="39"/>
  <c r="R87" i="39" s="1"/>
  <c r="O88" i="39" s="1"/>
  <c r="Q83" i="35"/>
  <c r="R83" i="35" s="1"/>
  <c r="O84" i="35" s="1"/>
  <c r="Q83" i="28"/>
  <c r="R83" i="28" s="1"/>
  <c r="O84" i="28" s="1"/>
  <c r="R47" i="24"/>
  <c r="P46" i="24"/>
  <c r="P47" i="24" s="1"/>
  <c r="U47" i="24"/>
  <c r="R43" i="28"/>
  <c r="P42" i="28"/>
  <c r="R43" i="30"/>
  <c r="P42" i="30"/>
  <c r="R42" i="31"/>
  <c r="P41" i="31"/>
  <c r="R43" i="33"/>
  <c r="P42" i="33"/>
  <c r="R47" i="26"/>
  <c r="P46" i="26"/>
  <c r="P47" i="26" s="1"/>
  <c r="U47" i="26"/>
  <c r="Q54" i="39"/>
  <c r="Q55" i="39" s="1"/>
  <c r="R44" i="35"/>
  <c r="P43" i="35"/>
  <c r="R43" i="29"/>
  <c r="P42" i="29"/>
  <c r="R42" i="27"/>
  <c r="P41" i="27"/>
  <c r="R43" i="34"/>
  <c r="P42" i="34"/>
  <c r="R44" i="32"/>
  <c r="P43" i="32"/>
  <c r="R43" i="25"/>
  <c r="W44" i="25" s="1"/>
  <c r="P42" i="25"/>
  <c r="W44" i="24"/>
  <c r="P41" i="24"/>
  <c r="U44" i="24"/>
  <c r="Q54" i="50"/>
  <c r="Q55" i="50" s="1"/>
  <c r="R44" i="43"/>
  <c r="P43" i="43"/>
  <c r="Q54" i="55"/>
  <c r="Q55" i="55" s="1"/>
  <c r="Q45" i="19"/>
  <c r="V44" i="19"/>
  <c r="V48" i="17"/>
  <c r="Q58" i="17"/>
  <c r="Q59" i="17" s="1"/>
  <c r="V48" i="16"/>
  <c r="Q49" i="16"/>
  <c r="U56" i="20"/>
  <c r="X56" i="22"/>
  <c r="X56" i="20"/>
  <c r="Q79" i="24"/>
  <c r="R79" i="24" s="1"/>
  <c r="O80" i="24" s="1"/>
  <c r="Q83" i="30"/>
  <c r="R83" i="30" s="1"/>
  <c r="O84" i="30" s="1"/>
  <c r="Q87" i="52"/>
  <c r="R87" i="52" s="1"/>
  <c r="O88" i="52" s="1"/>
  <c r="Q82" i="32"/>
  <c r="R82" i="32" s="1"/>
  <c r="O83" i="32" s="1"/>
  <c r="Q96" i="16"/>
  <c r="R96" i="16" s="1"/>
  <c r="O97" i="16" s="1"/>
  <c r="Q88" i="55"/>
  <c r="R88" i="55" s="1"/>
  <c r="O89" i="55" s="1"/>
  <c r="Q89" i="46"/>
  <c r="R89" i="46" s="1"/>
  <c r="O90" i="46" s="1"/>
  <c r="Q87" i="36"/>
  <c r="R87" i="36" s="1"/>
  <c r="O88" i="36" s="1"/>
  <c r="Q92" i="20"/>
  <c r="R92" i="20" s="1"/>
  <c r="O93" i="20" s="1"/>
  <c r="Q79" i="26"/>
  <c r="R79" i="26" s="1"/>
  <c r="O80" i="26" s="1"/>
  <c r="Q82" i="12"/>
  <c r="R82" i="12" s="1"/>
  <c r="O83" i="12" s="1"/>
  <c r="Q87" i="38"/>
  <c r="R87" i="38" s="1"/>
  <c r="O88" i="38" s="1"/>
  <c r="Q84" i="9"/>
  <c r="R84" i="9" s="1"/>
  <c r="O85" i="9" s="1"/>
  <c r="Q79" i="25"/>
  <c r="R79" i="25" s="1"/>
  <c r="O80" i="25" s="1"/>
  <c r="Q87" i="47"/>
  <c r="R87" i="47" s="1"/>
  <c r="O88" i="47" s="1"/>
  <c r="Q71" i="18"/>
  <c r="R71" i="18" s="1"/>
  <c r="O72" i="18" s="1"/>
  <c r="R42" i="49"/>
  <c r="P41" i="49"/>
  <c r="Q73" i="11"/>
  <c r="R73" i="11" s="1"/>
  <c r="O74" i="11" s="1"/>
  <c r="Q84" i="29"/>
  <c r="R84" i="29" s="1"/>
  <c r="O85" i="29" s="1"/>
  <c r="Q88" i="45"/>
  <c r="R88" i="45" s="1"/>
  <c r="O89" i="45" s="1"/>
  <c r="R42" i="37"/>
  <c r="P41" i="37"/>
  <c r="R42" i="47"/>
  <c r="R43" i="47" s="1"/>
  <c r="P41" i="47"/>
  <c r="R42" i="23"/>
  <c r="P41" i="23"/>
  <c r="Q46" i="13"/>
  <c r="R42" i="48"/>
  <c r="P41" i="48"/>
  <c r="R42" i="50"/>
  <c r="P41" i="50"/>
  <c r="Q59" i="21"/>
  <c r="Q84" i="27"/>
  <c r="R84" i="27" s="1"/>
  <c r="O85" i="27" s="1"/>
  <c r="Q88" i="49"/>
  <c r="R88" i="49" s="1"/>
  <c r="O89" i="49" s="1"/>
  <c r="Q91" i="22"/>
  <c r="R91" i="22" s="1"/>
  <c r="O92" i="22" s="1"/>
  <c r="Q84" i="15"/>
  <c r="R84" i="15" s="1"/>
  <c r="O85" i="15" s="1"/>
  <c r="Q92" i="21"/>
  <c r="R92" i="21" s="1"/>
  <c r="O93" i="21" s="1"/>
  <c r="Q92" i="17"/>
  <c r="R92" i="17" s="1"/>
  <c r="O93" i="17" s="1"/>
  <c r="P50" i="9"/>
  <c r="P51" i="9" s="1"/>
  <c r="Q51" i="9"/>
  <c r="U51" i="9"/>
  <c r="R42" i="21"/>
  <c r="P41" i="21"/>
  <c r="R42" i="19"/>
  <c r="P41" i="19"/>
  <c r="Y56" i="20"/>
  <c r="V56" i="20"/>
  <c r="R42" i="13"/>
  <c r="P41" i="13"/>
  <c r="Q87" i="51"/>
  <c r="R87" i="51" s="1"/>
  <c r="O88" i="51" s="1"/>
  <c r="Q83" i="31"/>
  <c r="R83" i="31" s="1"/>
  <c r="O84" i="31" s="1"/>
  <c r="R42" i="17"/>
  <c r="P41" i="17"/>
  <c r="Q88" i="37"/>
  <c r="R88" i="37" s="1"/>
  <c r="O89" i="37" s="1"/>
  <c r="Q88" i="54"/>
  <c r="R88" i="54" s="1"/>
  <c r="O89" i="54" s="1"/>
  <c r="Q88" i="53"/>
  <c r="R88" i="53" s="1"/>
  <c r="O89" i="53" s="1"/>
  <c r="R51" i="15"/>
  <c r="P50" i="15"/>
  <c r="P51" i="15" s="1"/>
  <c r="U51" i="15"/>
  <c r="P41" i="36"/>
  <c r="P57" i="16"/>
  <c r="R42" i="22"/>
  <c r="P41" i="22"/>
  <c r="Q91" i="23"/>
  <c r="R91" i="23" s="1"/>
  <c r="O92" i="23" s="1"/>
  <c r="R43" i="16"/>
  <c r="P42" i="16"/>
  <c r="Q82" i="33"/>
  <c r="R82" i="33" s="1"/>
  <c r="O83" i="33" s="1"/>
  <c r="W56" i="20"/>
  <c r="Q79" i="14"/>
  <c r="R79" i="14" s="1"/>
  <c r="O80" i="14" s="1"/>
  <c r="Q92" i="19"/>
  <c r="R92" i="19" s="1"/>
  <c r="O93" i="19" s="1"/>
  <c r="Q83" i="34"/>
  <c r="R83" i="34" s="1"/>
  <c r="O84" i="34" s="1"/>
  <c r="R42" i="20"/>
  <c r="P41" i="20"/>
  <c r="Q73" i="10"/>
  <c r="R73" i="10" s="1"/>
  <c r="O74" i="10" s="1"/>
  <c r="T58" i="22"/>
  <c r="T59" i="22" s="1"/>
  <c r="Y56" i="22"/>
  <c r="S58" i="16"/>
  <c r="T58" i="16"/>
  <c r="N59" i="16"/>
  <c r="Q58" i="16"/>
  <c r="R58" i="16"/>
  <c r="U56" i="22"/>
  <c r="P56" i="22"/>
  <c r="Z56" i="22" s="1"/>
  <c r="Q58" i="22"/>
  <c r="P56" i="20"/>
  <c r="Z56" i="20" s="1"/>
  <c r="Q58" i="20"/>
  <c r="R43" i="45"/>
  <c r="P42" i="45"/>
  <c r="Q89" i="13" l="1"/>
  <c r="R89" i="13" s="1"/>
  <c r="O90" i="13" s="1"/>
  <c r="Q51" i="48"/>
  <c r="R44" i="47"/>
  <c r="P43" i="47"/>
  <c r="R43" i="41"/>
  <c r="P42" i="41"/>
  <c r="Q54" i="40"/>
  <c r="Q55" i="40" s="1"/>
  <c r="V52" i="40"/>
  <c r="R44" i="40"/>
  <c r="P43" i="40"/>
  <c r="U44" i="40"/>
  <c r="R45" i="39"/>
  <c r="P44" i="39"/>
  <c r="Z44" i="39" s="1"/>
  <c r="R44" i="38"/>
  <c r="P43" i="38"/>
  <c r="R44" i="36"/>
  <c r="P43" i="36"/>
  <c r="Q88" i="50"/>
  <c r="R88" i="50" s="1"/>
  <c r="O89" i="50" s="1"/>
  <c r="Q88" i="48"/>
  <c r="R88" i="48" s="1"/>
  <c r="O89" i="48" s="1"/>
  <c r="Q87" i="44"/>
  <c r="R87" i="44" s="1"/>
  <c r="O88" i="44" s="1"/>
  <c r="Q86" i="43"/>
  <c r="R86" i="43"/>
  <c r="O87" i="43" s="1"/>
  <c r="Q89" i="42"/>
  <c r="R89" i="42" s="1"/>
  <c r="O90" i="42" s="1"/>
  <c r="Q89" i="41"/>
  <c r="R89" i="41" s="1"/>
  <c r="O90" i="41" s="1"/>
  <c r="Q89" i="40"/>
  <c r="R89" i="40"/>
  <c r="O90" i="40" s="1"/>
  <c r="Q88" i="39"/>
  <c r="R88" i="39" s="1"/>
  <c r="O89" i="39" s="1"/>
  <c r="Q84" i="35"/>
  <c r="R84" i="35"/>
  <c r="O85" i="35" s="1"/>
  <c r="Q84" i="28"/>
  <c r="R84" i="28"/>
  <c r="O85" i="28" s="1"/>
  <c r="U44" i="25"/>
  <c r="R45" i="43"/>
  <c r="P44" i="43"/>
  <c r="Z44" i="43" s="1"/>
  <c r="U44" i="43"/>
  <c r="W44" i="43"/>
  <c r="R44" i="28"/>
  <c r="P43" i="28"/>
  <c r="U44" i="28"/>
  <c r="V52" i="50"/>
  <c r="R45" i="32"/>
  <c r="P44" i="32"/>
  <c r="Z44" i="32" s="1"/>
  <c r="W44" i="32"/>
  <c r="U44" i="32"/>
  <c r="R43" i="27"/>
  <c r="P42" i="27"/>
  <c r="R43" i="31"/>
  <c r="P42" i="31"/>
  <c r="R44" i="29"/>
  <c r="U44" i="29" s="1"/>
  <c r="P43" i="29"/>
  <c r="R44" i="30"/>
  <c r="U44" i="30" s="1"/>
  <c r="P43" i="30"/>
  <c r="P43" i="25"/>
  <c r="R46" i="25"/>
  <c r="R44" i="33"/>
  <c r="U44" i="33" s="1"/>
  <c r="P43" i="33"/>
  <c r="W44" i="33"/>
  <c r="R49" i="33"/>
  <c r="R44" i="34"/>
  <c r="U44" i="34" s="1"/>
  <c r="P43" i="34"/>
  <c r="R45" i="35"/>
  <c r="P44" i="35"/>
  <c r="Z44" i="35" s="1"/>
  <c r="W44" i="35"/>
  <c r="U44" i="35"/>
  <c r="Q46" i="19"/>
  <c r="Q50" i="16"/>
  <c r="Q85" i="29"/>
  <c r="R85" i="29" s="1"/>
  <c r="O86" i="29" s="1"/>
  <c r="Q85" i="15"/>
  <c r="R85" i="15" s="1"/>
  <c r="O86" i="15" s="1"/>
  <c r="Q74" i="11"/>
  <c r="R74" i="11" s="1"/>
  <c r="O75" i="11" s="1"/>
  <c r="Q88" i="38"/>
  <c r="R88" i="38" s="1"/>
  <c r="O89" i="38" s="1"/>
  <c r="Q74" i="10"/>
  <c r="R74" i="10" s="1"/>
  <c r="O75" i="10" s="1"/>
  <c r="Q93" i="19"/>
  <c r="R93" i="19" s="1"/>
  <c r="O94" i="19" s="1"/>
  <c r="Q80" i="26"/>
  <c r="R80" i="26" s="1"/>
  <c r="O81" i="26" s="1"/>
  <c r="Q92" i="22"/>
  <c r="R92" i="22" s="1"/>
  <c r="O93" i="22" s="1"/>
  <c r="Q80" i="25"/>
  <c r="R80" i="25" s="1"/>
  <c r="O81" i="25" s="1"/>
  <c r="Q84" i="30"/>
  <c r="R84" i="30" s="1"/>
  <c r="O85" i="30" s="1"/>
  <c r="Q89" i="37"/>
  <c r="R89" i="37" s="1"/>
  <c r="O90" i="37" s="1"/>
  <c r="Q85" i="9"/>
  <c r="R85" i="9" s="1"/>
  <c r="O86" i="9" s="1"/>
  <c r="Q84" i="34"/>
  <c r="R84" i="34" s="1"/>
  <c r="O85" i="34" s="1"/>
  <c r="Q89" i="54"/>
  <c r="R89" i="54" s="1"/>
  <c r="O90" i="54" s="1"/>
  <c r="Q83" i="33"/>
  <c r="R83" i="33" s="1"/>
  <c r="O84" i="33" s="1"/>
  <c r="Q89" i="45"/>
  <c r="R89" i="45" s="1"/>
  <c r="O90" i="45" s="1"/>
  <c r="Q92" i="23"/>
  <c r="R92" i="23" s="1"/>
  <c r="O93" i="23" s="1"/>
  <c r="R43" i="19"/>
  <c r="P42" i="19"/>
  <c r="Q93" i="17"/>
  <c r="R93" i="17" s="1"/>
  <c r="O94" i="17" s="1"/>
  <c r="Q89" i="49"/>
  <c r="R89" i="49" s="1"/>
  <c r="O90" i="49" s="1"/>
  <c r="Q72" i="18"/>
  <c r="R72" i="18" s="1"/>
  <c r="O73" i="18" s="1"/>
  <c r="Q93" i="20"/>
  <c r="R93" i="20" s="1"/>
  <c r="O94" i="20" s="1"/>
  <c r="Q90" i="46"/>
  <c r="R90" i="46" s="1"/>
  <c r="O91" i="46" s="1"/>
  <c r="Q88" i="52"/>
  <c r="R88" i="52" s="1"/>
  <c r="O89" i="52" s="1"/>
  <c r="Q80" i="14"/>
  <c r="R80" i="14" s="1"/>
  <c r="O81" i="14" s="1"/>
  <c r="R44" i="16"/>
  <c r="W44" i="16" s="1"/>
  <c r="P43" i="16"/>
  <c r="R44" i="45"/>
  <c r="P43" i="45"/>
  <c r="P58" i="16"/>
  <c r="R43" i="50"/>
  <c r="P42" i="50"/>
  <c r="P42" i="47"/>
  <c r="R43" i="21"/>
  <c r="P42" i="21"/>
  <c r="Q47" i="13"/>
  <c r="Q83" i="12"/>
  <c r="R83" i="12" s="1"/>
  <c r="O84" i="12" s="1"/>
  <c r="T59" i="16"/>
  <c r="N60" i="16"/>
  <c r="R59" i="16"/>
  <c r="S59" i="16"/>
  <c r="Q59" i="16"/>
  <c r="Q93" i="21"/>
  <c r="R93" i="21" s="1"/>
  <c r="O94" i="21" s="1"/>
  <c r="Q84" i="31"/>
  <c r="R84" i="31" s="1"/>
  <c r="O85" i="31" s="1"/>
  <c r="R43" i="20"/>
  <c r="P42" i="20"/>
  <c r="R43" i="22"/>
  <c r="P42" i="22"/>
  <c r="Q89" i="53"/>
  <c r="R89" i="53" s="1"/>
  <c r="O90" i="53" s="1"/>
  <c r="R43" i="48"/>
  <c r="R44" i="48" s="1"/>
  <c r="P42" i="48"/>
  <c r="R43" i="23"/>
  <c r="P42" i="23"/>
  <c r="R43" i="37"/>
  <c r="R44" i="37" s="1"/>
  <c r="P42" i="37"/>
  <c r="Q88" i="36"/>
  <c r="R88" i="36" s="1"/>
  <c r="O89" i="36" s="1"/>
  <c r="Q97" i="16"/>
  <c r="R97" i="16" s="1"/>
  <c r="O98" i="16" s="1"/>
  <c r="Q85" i="27"/>
  <c r="R85" i="27" s="1"/>
  <c r="O86" i="27" s="1"/>
  <c r="Q59" i="22"/>
  <c r="R43" i="17"/>
  <c r="P42" i="17"/>
  <c r="R43" i="49"/>
  <c r="P42" i="49"/>
  <c r="Q83" i="32"/>
  <c r="R83" i="32" s="1"/>
  <c r="O84" i="32" s="1"/>
  <c r="Q80" i="24"/>
  <c r="R80" i="24" s="1"/>
  <c r="O81" i="24" s="1"/>
  <c r="Q59" i="20"/>
  <c r="Q88" i="51"/>
  <c r="R88" i="51" s="1"/>
  <c r="O89" i="51" s="1"/>
  <c r="Q88" i="47"/>
  <c r="R88" i="47" s="1"/>
  <c r="O89" i="47" s="1"/>
  <c r="Q89" i="55"/>
  <c r="R89" i="55" s="1"/>
  <c r="O90" i="55" s="1"/>
  <c r="R43" i="13"/>
  <c r="P42" i="13"/>
  <c r="Q90" i="13" l="1"/>
  <c r="R90" i="13" s="1"/>
  <c r="O91" i="13" s="1"/>
  <c r="V52" i="48"/>
  <c r="R45" i="48"/>
  <c r="P44" i="48"/>
  <c r="Q54" i="48"/>
  <c r="Q55" i="48" s="1"/>
  <c r="R45" i="47"/>
  <c r="P44" i="47"/>
  <c r="R44" i="41"/>
  <c r="P43" i="41"/>
  <c r="W44" i="41"/>
  <c r="U44" i="41"/>
  <c r="R45" i="40"/>
  <c r="P44" i="40"/>
  <c r="Z44" i="40" s="1"/>
  <c r="W44" i="40"/>
  <c r="R46" i="39"/>
  <c r="P45" i="39"/>
  <c r="W44" i="38"/>
  <c r="U44" i="38"/>
  <c r="R45" i="38"/>
  <c r="P44" i="38"/>
  <c r="Z44" i="38" s="1"/>
  <c r="U44" i="37"/>
  <c r="W44" i="37"/>
  <c r="R45" i="37"/>
  <c r="P44" i="37"/>
  <c r="Z44" i="37" s="1"/>
  <c r="U44" i="36"/>
  <c r="W44" i="36"/>
  <c r="R45" i="36"/>
  <c r="P44" i="36"/>
  <c r="Z44" i="36" s="1"/>
  <c r="Q89" i="50"/>
  <c r="R89" i="50"/>
  <c r="O90" i="50" s="1"/>
  <c r="Q89" i="48"/>
  <c r="R89" i="48" s="1"/>
  <c r="O90" i="48" s="1"/>
  <c r="Q88" i="44"/>
  <c r="R88" i="44" s="1"/>
  <c r="O89" i="44" s="1"/>
  <c r="Q87" i="43"/>
  <c r="R87" i="43" s="1"/>
  <c r="O88" i="43" s="1"/>
  <c r="Q90" i="42"/>
  <c r="R90" i="42" s="1"/>
  <c r="O91" i="42" s="1"/>
  <c r="Q90" i="41"/>
  <c r="R90" i="41" s="1"/>
  <c r="O91" i="41" s="1"/>
  <c r="Q90" i="40"/>
  <c r="R90" i="40" s="1"/>
  <c r="O91" i="40" s="1"/>
  <c r="Q89" i="39"/>
  <c r="R89" i="39" s="1"/>
  <c r="O90" i="39" s="1"/>
  <c r="Q85" i="35"/>
  <c r="R85" i="35" s="1"/>
  <c r="O86" i="35" s="1"/>
  <c r="Q85" i="28"/>
  <c r="R85" i="28" s="1"/>
  <c r="O86" i="28" s="1"/>
  <c r="R47" i="25"/>
  <c r="P46" i="25"/>
  <c r="P47" i="25" s="1"/>
  <c r="U47" i="25"/>
  <c r="R46" i="35"/>
  <c r="P46" i="35" s="1"/>
  <c r="P45" i="35"/>
  <c r="R44" i="27"/>
  <c r="P43" i="27"/>
  <c r="U44" i="27"/>
  <c r="R46" i="43"/>
  <c r="P45" i="43"/>
  <c r="R44" i="31"/>
  <c r="P43" i="31"/>
  <c r="W47" i="33"/>
  <c r="U47" i="33"/>
  <c r="P44" i="33"/>
  <c r="Z44" i="33" s="1"/>
  <c r="R50" i="33"/>
  <c r="P49" i="33"/>
  <c r="P50" i="33" s="1"/>
  <c r="U50" i="33"/>
  <c r="W44" i="30"/>
  <c r="R45" i="30"/>
  <c r="R50" i="30" s="1"/>
  <c r="P44" i="30"/>
  <c r="Z44" i="30" s="1"/>
  <c r="R46" i="32"/>
  <c r="P46" i="32" s="1"/>
  <c r="W48" i="32"/>
  <c r="U48" i="32"/>
  <c r="P45" i="32"/>
  <c r="W44" i="34"/>
  <c r="R45" i="34"/>
  <c r="P44" i="34"/>
  <c r="Z44" i="34" s="1"/>
  <c r="R54" i="46"/>
  <c r="W44" i="29"/>
  <c r="R45" i="29"/>
  <c r="P44" i="29"/>
  <c r="Z44" i="29" s="1"/>
  <c r="W44" i="28"/>
  <c r="R45" i="28"/>
  <c r="P44" i="28"/>
  <c r="Z44" i="28" s="1"/>
  <c r="P43" i="19"/>
  <c r="R44" i="19"/>
  <c r="R44" i="17"/>
  <c r="W44" i="17" s="1"/>
  <c r="Q47" i="19"/>
  <c r="Q51" i="16"/>
  <c r="W44" i="19"/>
  <c r="Q81" i="25"/>
  <c r="R81" i="25" s="1"/>
  <c r="O82" i="25" s="1"/>
  <c r="Q81" i="24"/>
  <c r="R81" i="24" s="1"/>
  <c r="O82" i="24" s="1"/>
  <c r="Q85" i="31"/>
  <c r="R85" i="31" s="1"/>
  <c r="O86" i="31" s="1"/>
  <c r="Q93" i="22"/>
  <c r="R93" i="22" s="1"/>
  <c r="O94" i="22" s="1"/>
  <c r="Q89" i="38"/>
  <c r="R89" i="38" s="1"/>
  <c r="O90" i="38" s="1"/>
  <c r="Q75" i="10"/>
  <c r="R75" i="10" s="1"/>
  <c r="O76" i="10" s="1"/>
  <c r="Q90" i="55"/>
  <c r="R90" i="55" s="1"/>
  <c r="O91" i="55" s="1"/>
  <c r="Q73" i="18"/>
  <c r="R73" i="18" s="1"/>
  <c r="O74" i="18" s="1"/>
  <c r="Q94" i="17"/>
  <c r="R94" i="17" s="1"/>
  <c r="O95" i="17" s="1"/>
  <c r="Q93" i="23"/>
  <c r="R93" i="23" s="1"/>
  <c r="O94" i="23" s="1"/>
  <c r="Q75" i="11"/>
  <c r="R75" i="11" s="1"/>
  <c r="O76" i="11" s="1"/>
  <c r="Q98" i="16"/>
  <c r="R98" i="16" s="1"/>
  <c r="O99" i="16" s="1"/>
  <c r="Q89" i="51"/>
  <c r="R89" i="51" s="1"/>
  <c r="O90" i="51" s="1"/>
  <c r="Q84" i="33"/>
  <c r="R84" i="33" s="1"/>
  <c r="O85" i="33" s="1"/>
  <c r="Q90" i="54"/>
  <c r="R90" i="54" s="1"/>
  <c r="O91" i="54" s="1"/>
  <c r="Q85" i="30"/>
  <c r="R85" i="30" s="1"/>
  <c r="O86" i="30" s="1"/>
  <c r="Q86" i="15"/>
  <c r="R86" i="15" s="1"/>
  <c r="O87" i="15" s="1"/>
  <c r="P43" i="49"/>
  <c r="Q81" i="14"/>
  <c r="R81" i="14" s="1"/>
  <c r="O82" i="14" s="1"/>
  <c r="Q86" i="9"/>
  <c r="R86" i="9" s="1"/>
  <c r="O87" i="9" s="1"/>
  <c r="T60" i="16"/>
  <c r="T62" i="16" s="1"/>
  <c r="T63" i="16" s="1"/>
  <c r="R60" i="16"/>
  <c r="Q60" i="16"/>
  <c r="V60" i="16" s="1"/>
  <c r="S60" i="16"/>
  <c r="R44" i="21"/>
  <c r="U44" i="21" s="1"/>
  <c r="P43" i="21"/>
  <c r="R45" i="45"/>
  <c r="P44" i="45"/>
  <c r="Q89" i="47"/>
  <c r="R89" i="47" s="1"/>
  <c r="O90" i="47" s="1"/>
  <c r="P43" i="37"/>
  <c r="Q81" i="26"/>
  <c r="R81" i="26" s="1"/>
  <c r="O82" i="26" s="1"/>
  <c r="Q86" i="27"/>
  <c r="R86" i="27" s="1"/>
  <c r="O87" i="27" s="1"/>
  <c r="U44" i="16"/>
  <c r="Q91" i="46"/>
  <c r="R91" i="46" s="1"/>
  <c r="O92" i="46" s="1"/>
  <c r="Q94" i="21"/>
  <c r="R94" i="21" s="1"/>
  <c r="O95" i="21" s="1"/>
  <c r="Q84" i="32"/>
  <c r="R84" i="32" s="1"/>
  <c r="O85" i="32" s="1"/>
  <c r="R44" i="23"/>
  <c r="U44" i="23" s="1"/>
  <c r="P43" i="23"/>
  <c r="Q48" i="13"/>
  <c r="P43" i="50"/>
  <c r="Q90" i="37"/>
  <c r="R90" i="37" s="1"/>
  <c r="O91" i="37" s="1"/>
  <c r="Q94" i="19"/>
  <c r="R94" i="19" s="1"/>
  <c r="O95" i="19" s="1"/>
  <c r="Q86" i="29"/>
  <c r="R86" i="29" s="1"/>
  <c r="O87" i="29" s="1"/>
  <c r="Q89" i="36"/>
  <c r="R89" i="36" s="1"/>
  <c r="O90" i="36" s="1"/>
  <c r="Q89" i="52"/>
  <c r="R89" i="52" s="1"/>
  <c r="O90" i="52" s="1"/>
  <c r="Q90" i="49"/>
  <c r="R90" i="49" s="1"/>
  <c r="O91" i="49" s="1"/>
  <c r="R44" i="22"/>
  <c r="P43" i="22"/>
  <c r="Q84" i="12"/>
  <c r="R84" i="12" s="1"/>
  <c r="O85" i="12" s="1"/>
  <c r="R44" i="13"/>
  <c r="W44" i="13" s="1"/>
  <c r="P43" i="13"/>
  <c r="P59" i="16"/>
  <c r="Q90" i="45"/>
  <c r="R90" i="45" s="1"/>
  <c r="O91" i="45" s="1"/>
  <c r="Q85" i="34"/>
  <c r="R85" i="34" s="1"/>
  <c r="O86" i="34" s="1"/>
  <c r="Q90" i="53"/>
  <c r="R90" i="53" s="1"/>
  <c r="O91" i="53" s="1"/>
  <c r="P43" i="17"/>
  <c r="U44" i="17"/>
  <c r="P43" i="48"/>
  <c r="R44" i="20"/>
  <c r="U44" i="20" s="1"/>
  <c r="P43" i="20"/>
  <c r="R45" i="16"/>
  <c r="P44" i="16"/>
  <c r="Z44" i="16" s="1"/>
  <c r="Q94" i="20"/>
  <c r="R94" i="20" s="1"/>
  <c r="O95" i="20" s="1"/>
  <c r="Q91" i="13" l="1"/>
  <c r="R91" i="13" s="1"/>
  <c r="O92" i="13" s="1"/>
  <c r="R46" i="48"/>
  <c r="P45" i="48"/>
  <c r="R46" i="47"/>
  <c r="P45" i="47"/>
  <c r="R45" i="41"/>
  <c r="P44" i="41"/>
  <c r="Z44" i="41" s="1"/>
  <c r="R46" i="40"/>
  <c r="P45" i="40"/>
  <c r="R47" i="39"/>
  <c r="P46" i="39"/>
  <c r="R46" i="38"/>
  <c r="P45" i="38"/>
  <c r="R46" i="37"/>
  <c r="P45" i="37"/>
  <c r="R46" i="36"/>
  <c r="P45" i="36"/>
  <c r="Q90" i="50"/>
  <c r="R90" i="50" s="1"/>
  <c r="O91" i="50" s="1"/>
  <c r="Q90" i="48"/>
  <c r="R90" i="48" s="1"/>
  <c r="O91" i="48" s="1"/>
  <c r="Q89" i="44"/>
  <c r="R89" i="44" s="1"/>
  <c r="O90" i="44" s="1"/>
  <c r="Q88" i="43"/>
  <c r="R88" i="43" s="1"/>
  <c r="O89" i="43" s="1"/>
  <c r="Q91" i="42"/>
  <c r="R91" i="42" s="1"/>
  <c r="O92" i="42" s="1"/>
  <c r="Q91" i="41"/>
  <c r="R91" i="41" s="1"/>
  <c r="O92" i="41" s="1"/>
  <c r="Q91" i="40"/>
  <c r="R91" i="40"/>
  <c r="O92" i="40" s="1"/>
  <c r="Q90" i="39"/>
  <c r="R90" i="39" s="1"/>
  <c r="O91" i="39" s="1"/>
  <c r="Q90" i="36"/>
  <c r="R90" i="36" s="1"/>
  <c r="O91" i="36" s="1"/>
  <c r="Q86" i="35"/>
  <c r="R86" i="35"/>
  <c r="O87" i="35" s="1"/>
  <c r="Q86" i="28"/>
  <c r="R86" i="28" s="1"/>
  <c r="O87" i="28" s="1"/>
  <c r="R50" i="35"/>
  <c r="W48" i="35"/>
  <c r="W44" i="31"/>
  <c r="R45" i="31"/>
  <c r="R50" i="31" s="1"/>
  <c r="P44" i="31"/>
  <c r="Z44" i="31" s="1"/>
  <c r="W48" i="29"/>
  <c r="U48" i="29"/>
  <c r="P45" i="29"/>
  <c r="R51" i="35"/>
  <c r="U51" i="35"/>
  <c r="P50" i="35"/>
  <c r="P51" i="35" s="1"/>
  <c r="R50" i="29"/>
  <c r="U48" i="35"/>
  <c r="R47" i="43"/>
  <c r="P47" i="43" s="1"/>
  <c r="P46" i="43"/>
  <c r="R50" i="43"/>
  <c r="P50" i="30"/>
  <c r="P51" i="30" s="1"/>
  <c r="R51" i="30"/>
  <c r="U51" i="30"/>
  <c r="W48" i="30"/>
  <c r="P45" i="30"/>
  <c r="U48" i="30"/>
  <c r="U44" i="31"/>
  <c r="W48" i="34"/>
  <c r="P45" i="34"/>
  <c r="U48" i="34"/>
  <c r="R50" i="34"/>
  <c r="W48" i="28"/>
  <c r="P45" i="28"/>
  <c r="U48" i="28"/>
  <c r="R50" i="28"/>
  <c r="U55" i="46"/>
  <c r="P54" i="46"/>
  <c r="P55" i="46" s="1"/>
  <c r="R55" i="46"/>
  <c r="W44" i="27"/>
  <c r="P44" i="27"/>
  <c r="Z44" i="27" s="1"/>
  <c r="R50" i="27"/>
  <c r="R50" i="32"/>
  <c r="R45" i="17"/>
  <c r="P44" i="17"/>
  <c r="Z44" i="17" s="1"/>
  <c r="Q48" i="19"/>
  <c r="Q58" i="19"/>
  <c r="V48" i="19"/>
  <c r="R45" i="19"/>
  <c r="P44" i="19"/>
  <c r="Z44" i="19" s="1"/>
  <c r="U44" i="19"/>
  <c r="Q49" i="13"/>
  <c r="Q52" i="16"/>
  <c r="W44" i="21"/>
  <c r="V48" i="13"/>
  <c r="U60" i="16"/>
  <c r="Q90" i="38"/>
  <c r="R90" i="38" s="1"/>
  <c r="O91" i="38" s="1"/>
  <c r="Q90" i="52"/>
  <c r="R90" i="52" s="1"/>
  <c r="O91" i="52" s="1"/>
  <c r="Q87" i="9"/>
  <c r="R87" i="9" s="1"/>
  <c r="O88" i="9" s="1"/>
  <c r="Q95" i="17"/>
  <c r="R95" i="17" s="1"/>
  <c r="O96" i="17" s="1"/>
  <c r="Q85" i="32"/>
  <c r="R85" i="32" s="1"/>
  <c r="O86" i="32" s="1"/>
  <c r="Q95" i="21"/>
  <c r="R95" i="21" s="1"/>
  <c r="O96" i="21" s="1"/>
  <c r="Q82" i="26"/>
  <c r="R82" i="26" s="1"/>
  <c r="O83" i="26" s="1"/>
  <c r="Q82" i="14"/>
  <c r="R82" i="14" s="1"/>
  <c r="O83" i="14" s="1"/>
  <c r="Q90" i="51"/>
  <c r="R90" i="51" s="1"/>
  <c r="O91" i="51" s="1"/>
  <c r="Q82" i="25"/>
  <c r="R82" i="25" s="1"/>
  <c r="O83" i="25" s="1"/>
  <c r="Q91" i="37"/>
  <c r="R91" i="37" s="1"/>
  <c r="O92" i="37" s="1"/>
  <c r="Q94" i="23"/>
  <c r="R94" i="23" s="1"/>
  <c r="O95" i="23" s="1"/>
  <c r="Q85" i="33"/>
  <c r="R85" i="33" s="1"/>
  <c r="O86" i="33" s="1"/>
  <c r="Q91" i="54"/>
  <c r="R91" i="54" s="1"/>
  <c r="O92" i="54" s="1"/>
  <c r="Q91" i="55"/>
  <c r="R91" i="55" s="1"/>
  <c r="O92" i="55" s="1"/>
  <c r="Q91" i="53"/>
  <c r="R91" i="53" s="1"/>
  <c r="O92" i="53" s="1"/>
  <c r="Q91" i="49"/>
  <c r="R91" i="49" s="1"/>
  <c r="O92" i="49" s="1"/>
  <c r="Q87" i="27"/>
  <c r="R87" i="27" s="1"/>
  <c r="O88" i="27" s="1"/>
  <c r="Q99" i="16"/>
  <c r="R99" i="16" s="1"/>
  <c r="O100" i="16" s="1"/>
  <c r="Q87" i="29"/>
  <c r="R87" i="29" s="1"/>
  <c r="O88" i="29" s="1"/>
  <c r="Q95" i="20"/>
  <c r="R95" i="20" s="1"/>
  <c r="O96" i="20" s="1"/>
  <c r="Q95" i="19"/>
  <c r="R95" i="19" s="1"/>
  <c r="O96" i="19" s="1"/>
  <c r="Q76" i="10"/>
  <c r="R76" i="10" s="1"/>
  <c r="O77" i="10" s="1"/>
  <c r="Q94" i="22"/>
  <c r="R94" i="22" s="1"/>
  <c r="O95" i="22" s="1"/>
  <c r="Q85" i="12"/>
  <c r="R85" i="12" s="1"/>
  <c r="O86" i="12" s="1"/>
  <c r="Q86" i="34"/>
  <c r="R86" i="34" s="1"/>
  <c r="O87" i="34" s="1"/>
  <c r="R45" i="22"/>
  <c r="P44" i="22"/>
  <c r="Z44" i="22" s="1"/>
  <c r="Q92" i="46"/>
  <c r="R92" i="46" s="1"/>
  <c r="O93" i="46" s="1"/>
  <c r="Q90" i="47"/>
  <c r="R90" i="47" s="1"/>
  <c r="O91" i="47" s="1"/>
  <c r="Q76" i="11"/>
  <c r="R76" i="11" s="1"/>
  <c r="O77" i="11" s="1"/>
  <c r="Q74" i="18"/>
  <c r="R74" i="18" s="1"/>
  <c r="O75" i="18" s="1"/>
  <c r="Q86" i="31"/>
  <c r="R86" i="31" s="1"/>
  <c r="O87" i="31" s="1"/>
  <c r="R45" i="20"/>
  <c r="P44" i="20"/>
  <c r="Z44" i="20" s="1"/>
  <c r="W44" i="20"/>
  <c r="R45" i="21"/>
  <c r="P44" i="21"/>
  <c r="Z44" i="21" s="1"/>
  <c r="Q91" i="45"/>
  <c r="R91" i="45" s="1"/>
  <c r="O92" i="45" s="1"/>
  <c r="R45" i="23"/>
  <c r="P44" i="23"/>
  <c r="Z44" i="23" s="1"/>
  <c r="W44" i="23"/>
  <c r="S62" i="16"/>
  <c r="S63" i="16" s="1"/>
  <c r="X60" i="16"/>
  <c r="Q87" i="15"/>
  <c r="R87" i="15" s="1"/>
  <c r="O88" i="15" s="1"/>
  <c r="Q82" i="24"/>
  <c r="R82" i="24" s="1"/>
  <c r="O83" i="24" s="1"/>
  <c r="P60" i="16"/>
  <c r="Y60" i="16"/>
  <c r="Q86" i="30"/>
  <c r="R86" i="30" s="1"/>
  <c r="O87" i="30" s="1"/>
  <c r="R45" i="13"/>
  <c r="P44" i="13"/>
  <c r="Z44" i="13" s="1"/>
  <c r="U44" i="13"/>
  <c r="U44" i="22"/>
  <c r="P45" i="45"/>
  <c r="W60" i="16"/>
  <c r="W44" i="22"/>
  <c r="R46" i="16"/>
  <c r="P45" i="16"/>
  <c r="Q92" i="13" l="1"/>
  <c r="R92" i="13" s="1"/>
  <c r="O93" i="13" s="1"/>
  <c r="R47" i="48"/>
  <c r="P46" i="48"/>
  <c r="R47" i="47"/>
  <c r="P46" i="47"/>
  <c r="R46" i="41"/>
  <c r="P45" i="41"/>
  <c r="R47" i="40"/>
  <c r="P46" i="40"/>
  <c r="R48" i="39"/>
  <c r="U48" i="39" s="1"/>
  <c r="P47" i="39"/>
  <c r="W48" i="39"/>
  <c r="R47" i="38"/>
  <c r="P46" i="38"/>
  <c r="R47" i="37"/>
  <c r="P46" i="37"/>
  <c r="R47" i="36"/>
  <c r="P46" i="36"/>
  <c r="Q91" i="50"/>
  <c r="R91" i="50" s="1"/>
  <c r="O92" i="50" s="1"/>
  <c r="Q91" i="48"/>
  <c r="R91" i="48" s="1"/>
  <c r="O92" i="48" s="1"/>
  <c r="Q90" i="44"/>
  <c r="R90" i="44" s="1"/>
  <c r="O91" i="44" s="1"/>
  <c r="Q89" i="43"/>
  <c r="R89" i="43" s="1"/>
  <c r="O90" i="43" s="1"/>
  <c r="Q92" i="42"/>
  <c r="R92" i="42" s="1"/>
  <c r="O93" i="42" s="1"/>
  <c r="Q92" i="41"/>
  <c r="R92" i="41" s="1"/>
  <c r="O93" i="41" s="1"/>
  <c r="Q92" i="40"/>
  <c r="R92" i="40" s="1"/>
  <c r="O93" i="40" s="1"/>
  <c r="Q91" i="39"/>
  <c r="R91" i="39"/>
  <c r="O92" i="39" s="1"/>
  <c r="Q91" i="36"/>
  <c r="R91" i="36" s="1"/>
  <c r="O92" i="36" s="1"/>
  <c r="Q87" i="35"/>
  <c r="R87" i="35" s="1"/>
  <c r="O88" i="35" s="1"/>
  <c r="Q87" i="28"/>
  <c r="R87" i="28"/>
  <c r="O88" i="28" s="1"/>
  <c r="U48" i="43"/>
  <c r="R51" i="29"/>
  <c r="P50" i="29"/>
  <c r="P51" i="29" s="1"/>
  <c r="U51" i="29"/>
  <c r="P50" i="28"/>
  <c r="P51" i="28" s="1"/>
  <c r="U51" i="28"/>
  <c r="R51" i="28"/>
  <c r="U52" i="54"/>
  <c r="R51" i="34"/>
  <c r="P50" i="34"/>
  <c r="P51" i="34" s="1"/>
  <c r="U51" i="34"/>
  <c r="P50" i="27"/>
  <c r="P51" i="27" s="1"/>
  <c r="U51" i="27"/>
  <c r="R51" i="27"/>
  <c r="R51" i="43"/>
  <c r="P50" i="43"/>
  <c r="P51" i="43" s="1"/>
  <c r="U51" i="43"/>
  <c r="R51" i="32"/>
  <c r="U51" i="32"/>
  <c r="P50" i="32"/>
  <c r="P51" i="32" s="1"/>
  <c r="U51" i="31"/>
  <c r="R51" i="31"/>
  <c r="P50" i="31"/>
  <c r="P51" i="31" s="1"/>
  <c r="W48" i="31"/>
  <c r="P45" i="31"/>
  <c r="U48" i="31"/>
  <c r="W48" i="43"/>
  <c r="R46" i="19"/>
  <c r="P45" i="19"/>
  <c r="Q59" i="19"/>
  <c r="R46" i="17"/>
  <c r="P45" i="17"/>
  <c r="V52" i="16"/>
  <c r="Q53" i="16"/>
  <c r="Q50" i="13"/>
  <c r="Z59" i="16"/>
  <c r="Q92" i="37"/>
  <c r="R92" i="37" s="1"/>
  <c r="O93" i="37" s="1"/>
  <c r="Q91" i="52"/>
  <c r="R91" i="52" s="1"/>
  <c r="O92" i="52" s="1"/>
  <c r="Q75" i="18"/>
  <c r="R75" i="18" s="1"/>
  <c r="O76" i="18" s="1"/>
  <c r="Q92" i="54"/>
  <c r="R92" i="54" s="1"/>
  <c r="O93" i="54" s="1"/>
  <c r="Q77" i="10"/>
  <c r="R77" i="10" s="1"/>
  <c r="O78" i="10" s="1"/>
  <c r="Q88" i="27"/>
  <c r="R88" i="27" s="1"/>
  <c r="O89" i="27" s="1"/>
  <c r="Q86" i="33"/>
  <c r="R86" i="33" s="1"/>
  <c r="O87" i="33" s="1"/>
  <c r="Q86" i="12"/>
  <c r="R86" i="12" s="1"/>
  <c r="O87" i="12" s="1"/>
  <c r="Q96" i="19"/>
  <c r="R96" i="19" s="1"/>
  <c r="O97" i="19" s="1"/>
  <c r="Q83" i="24"/>
  <c r="R83" i="24" s="1"/>
  <c r="O84" i="24" s="1"/>
  <c r="Q96" i="20"/>
  <c r="R96" i="20" s="1"/>
  <c r="O97" i="20" s="1"/>
  <c r="Q95" i="22"/>
  <c r="R95" i="22" s="1"/>
  <c r="O96" i="22" s="1"/>
  <c r="Q88" i="29"/>
  <c r="R88" i="29" s="1"/>
  <c r="O89" i="29" s="1"/>
  <c r="Q92" i="53"/>
  <c r="R92" i="53" s="1"/>
  <c r="O93" i="53" s="1"/>
  <c r="Q95" i="23"/>
  <c r="R95" i="23" s="1"/>
  <c r="O96" i="23" s="1"/>
  <c r="Q83" i="26"/>
  <c r="R83" i="26" s="1"/>
  <c r="O84" i="26" s="1"/>
  <c r="Q92" i="45"/>
  <c r="R92" i="45" s="1"/>
  <c r="O93" i="45" s="1"/>
  <c r="Q100" i="16"/>
  <c r="R100" i="16" s="1"/>
  <c r="O101" i="16" s="1"/>
  <c r="Q88" i="9"/>
  <c r="R88" i="9" s="1"/>
  <c r="O89" i="9" s="1"/>
  <c r="Q83" i="25"/>
  <c r="R83" i="25" s="1"/>
  <c r="O84" i="25" s="1"/>
  <c r="R46" i="13"/>
  <c r="P45" i="13"/>
  <c r="Q96" i="17"/>
  <c r="R96" i="17" s="1"/>
  <c r="O97" i="17" s="1"/>
  <c r="R47" i="16"/>
  <c r="P46" i="16"/>
  <c r="Q87" i="31"/>
  <c r="R87" i="31" s="1"/>
  <c r="O88" i="31" s="1"/>
  <c r="Q92" i="55"/>
  <c r="R92" i="55" s="1"/>
  <c r="O93" i="55" s="1"/>
  <c r="Q96" i="21"/>
  <c r="R96" i="21" s="1"/>
  <c r="O97" i="21" s="1"/>
  <c r="R46" i="23"/>
  <c r="P45" i="23"/>
  <c r="Q91" i="51"/>
  <c r="R91" i="51" s="1"/>
  <c r="O92" i="51" s="1"/>
  <c r="Q93" i="46"/>
  <c r="R93" i="46" s="1"/>
  <c r="O94" i="46" s="1"/>
  <c r="R46" i="22"/>
  <c r="W48" i="22" s="1"/>
  <c r="P45" i="22"/>
  <c r="Q86" i="32"/>
  <c r="R86" i="32" s="1"/>
  <c r="O87" i="32" s="1"/>
  <c r="Q87" i="30"/>
  <c r="R87" i="30" s="1"/>
  <c r="O88" i="30" s="1"/>
  <c r="Q77" i="11"/>
  <c r="R77" i="11" s="1"/>
  <c r="O78" i="11" s="1"/>
  <c r="Q87" i="34"/>
  <c r="R87" i="34" s="1"/>
  <c r="O88" i="34" s="1"/>
  <c r="Q92" i="49"/>
  <c r="R92" i="49" s="1"/>
  <c r="O93" i="49" s="1"/>
  <c r="Q83" i="14"/>
  <c r="R83" i="14" s="1"/>
  <c r="O84" i="14" s="1"/>
  <c r="Q91" i="38"/>
  <c r="R91" i="38" s="1"/>
  <c r="O92" i="38" s="1"/>
  <c r="Q91" i="47"/>
  <c r="R91" i="47" s="1"/>
  <c r="O92" i="47" s="1"/>
  <c r="R46" i="20"/>
  <c r="W48" i="20" s="1"/>
  <c r="P45" i="20"/>
  <c r="Q88" i="15"/>
  <c r="R88" i="15" s="1"/>
  <c r="O89" i="15" s="1"/>
  <c r="R46" i="21"/>
  <c r="P46" i="21" s="1"/>
  <c r="P45" i="21"/>
  <c r="Q93" i="13" l="1"/>
  <c r="R93" i="13" s="1"/>
  <c r="O94" i="13" s="1"/>
  <c r="R48" i="48"/>
  <c r="P47" i="48"/>
  <c r="R48" i="47"/>
  <c r="P47" i="47"/>
  <c r="R47" i="41"/>
  <c r="P46" i="41"/>
  <c r="W48" i="40"/>
  <c r="R48" i="40"/>
  <c r="P47" i="40"/>
  <c r="U48" i="40"/>
  <c r="Z48" i="39"/>
  <c r="P48" i="39"/>
  <c r="R48" i="38"/>
  <c r="P47" i="38"/>
  <c r="U48" i="37"/>
  <c r="R48" i="37"/>
  <c r="P47" i="37"/>
  <c r="R48" i="36"/>
  <c r="P47" i="36"/>
  <c r="Q92" i="50"/>
  <c r="R92" i="50" s="1"/>
  <c r="O93" i="50" s="1"/>
  <c r="Q92" i="48"/>
  <c r="R92" i="48" s="1"/>
  <c r="O93" i="48" s="1"/>
  <c r="Q91" i="44"/>
  <c r="R91" i="44" s="1"/>
  <c r="O92" i="44" s="1"/>
  <c r="Q90" i="43"/>
  <c r="R90" i="43" s="1"/>
  <c r="O91" i="43" s="1"/>
  <c r="Q93" i="42"/>
  <c r="R93" i="42" s="1"/>
  <c r="O94" i="42" s="1"/>
  <c r="Q93" i="41"/>
  <c r="R93" i="41"/>
  <c r="O94" i="41" s="1"/>
  <c r="Q93" i="40"/>
  <c r="R93" i="40" s="1"/>
  <c r="O94" i="40" s="1"/>
  <c r="Q92" i="39"/>
  <c r="R92" i="39" s="1"/>
  <c r="O93" i="39" s="1"/>
  <c r="Q92" i="36"/>
  <c r="R92" i="36" s="1"/>
  <c r="O93" i="36" s="1"/>
  <c r="Q88" i="35"/>
  <c r="R88" i="35" s="1"/>
  <c r="O89" i="35" s="1"/>
  <c r="Q88" i="31"/>
  <c r="R88" i="31"/>
  <c r="O89" i="31" s="1"/>
  <c r="Q88" i="28"/>
  <c r="R88" i="28"/>
  <c r="O89" i="28" s="1"/>
  <c r="W52" i="53"/>
  <c r="Z52" i="53"/>
  <c r="R54" i="53"/>
  <c r="R54" i="42"/>
  <c r="U52" i="55"/>
  <c r="W52" i="54"/>
  <c r="Z52" i="54"/>
  <c r="R54" i="54"/>
  <c r="R54" i="45"/>
  <c r="Z52" i="50"/>
  <c r="Z52" i="51"/>
  <c r="U52" i="51"/>
  <c r="W52" i="51"/>
  <c r="R54" i="51"/>
  <c r="Z52" i="47"/>
  <c r="U52" i="53"/>
  <c r="U52" i="49"/>
  <c r="R47" i="19"/>
  <c r="P46" i="19"/>
  <c r="R47" i="17"/>
  <c r="P46" i="17"/>
  <c r="Q51" i="13"/>
  <c r="V56" i="16"/>
  <c r="Q62" i="16"/>
  <c r="Q63" i="16" s="1"/>
  <c r="U48" i="22"/>
  <c r="U48" i="20"/>
  <c r="U48" i="21"/>
  <c r="Q89" i="27"/>
  <c r="R89" i="27" s="1"/>
  <c r="O90" i="27" s="1"/>
  <c r="Q88" i="34"/>
  <c r="R88" i="34" s="1"/>
  <c r="O89" i="34" s="1"/>
  <c r="Q84" i="24"/>
  <c r="R84" i="24" s="1"/>
  <c r="O85" i="24" s="1"/>
  <c r="Q78" i="11"/>
  <c r="R78" i="11" s="1"/>
  <c r="O79" i="11" s="1"/>
  <c r="Q93" i="54"/>
  <c r="R93" i="54" s="1"/>
  <c r="O94" i="54" s="1"/>
  <c r="Q87" i="33"/>
  <c r="R87" i="33" s="1"/>
  <c r="O88" i="33" s="1"/>
  <c r="Q92" i="51"/>
  <c r="R92" i="51" s="1"/>
  <c r="O93" i="51" s="1"/>
  <c r="Q96" i="23"/>
  <c r="R96" i="23" s="1"/>
  <c r="O97" i="23" s="1"/>
  <c r="Q88" i="30"/>
  <c r="R88" i="30" s="1"/>
  <c r="O89" i="30" s="1"/>
  <c r="Q84" i="26"/>
  <c r="R84" i="26" s="1"/>
  <c r="O85" i="26" s="1"/>
  <c r="Q89" i="9"/>
  <c r="R89" i="9" s="1"/>
  <c r="O90" i="9" s="1"/>
  <c r="Q89" i="29"/>
  <c r="R89" i="29" s="1"/>
  <c r="O90" i="29" s="1"/>
  <c r="Q93" i="45"/>
  <c r="R93" i="45" s="1"/>
  <c r="O94" i="45" s="1"/>
  <c r="Q96" i="22"/>
  <c r="R96" i="22" s="1"/>
  <c r="O97" i="22" s="1"/>
  <c r="Q93" i="37"/>
  <c r="R93" i="37" s="1"/>
  <c r="O94" i="37" s="1"/>
  <c r="Q76" i="18"/>
  <c r="R76" i="18" s="1"/>
  <c r="O77" i="18" s="1"/>
  <c r="Q97" i="17"/>
  <c r="R97" i="17" s="1"/>
  <c r="O98" i="17" s="1"/>
  <c r="Q93" i="49"/>
  <c r="R93" i="49" s="1"/>
  <c r="O94" i="49" s="1"/>
  <c r="Q87" i="12"/>
  <c r="R87" i="12" s="1"/>
  <c r="O88" i="12" s="1"/>
  <c r="Q94" i="46"/>
  <c r="R94" i="46" s="1"/>
  <c r="O95" i="46" s="1"/>
  <c r="Q84" i="25"/>
  <c r="R84" i="25" s="1"/>
  <c r="O85" i="25" s="1"/>
  <c r="R58" i="21"/>
  <c r="Q92" i="52"/>
  <c r="R92" i="52" s="1"/>
  <c r="O93" i="52" s="1"/>
  <c r="R47" i="13"/>
  <c r="P46" i="13"/>
  <c r="Q97" i="20"/>
  <c r="R97" i="20" s="1"/>
  <c r="O98" i="20" s="1"/>
  <c r="Q93" i="55"/>
  <c r="R93" i="55" s="1"/>
  <c r="O94" i="55" s="1"/>
  <c r="Q93" i="53"/>
  <c r="R93" i="53" s="1"/>
  <c r="O94" i="53" s="1"/>
  <c r="Q89" i="15"/>
  <c r="R89" i="15" s="1"/>
  <c r="O90" i="15" s="1"/>
  <c r="Q84" i="14"/>
  <c r="R84" i="14" s="1"/>
  <c r="O85" i="14" s="1"/>
  <c r="Q101" i="16"/>
  <c r="R101" i="16" s="1"/>
  <c r="O102" i="16" s="1"/>
  <c r="Q78" i="10"/>
  <c r="R78" i="10" s="1"/>
  <c r="O79" i="10" s="1"/>
  <c r="P46" i="20"/>
  <c r="R58" i="20"/>
  <c r="Q92" i="47"/>
  <c r="R92" i="47" s="1"/>
  <c r="O93" i="47" s="1"/>
  <c r="P46" i="23"/>
  <c r="R58" i="23"/>
  <c r="P46" i="22"/>
  <c r="R58" i="22"/>
  <c r="W48" i="23"/>
  <c r="Q92" i="38"/>
  <c r="R92" i="38" s="1"/>
  <c r="O93" i="38" s="1"/>
  <c r="W48" i="21"/>
  <c r="Q97" i="19"/>
  <c r="R97" i="19" s="1"/>
  <c r="O98" i="19" s="1"/>
  <c r="Q87" i="32"/>
  <c r="R87" i="32" s="1"/>
  <c r="O88" i="32" s="1"/>
  <c r="U48" i="23"/>
  <c r="Q97" i="21"/>
  <c r="R97" i="21" s="1"/>
  <c r="O98" i="21" s="1"/>
  <c r="R48" i="16"/>
  <c r="P47" i="16"/>
  <c r="Q94" i="13" l="1"/>
  <c r="R94" i="13" s="1"/>
  <c r="O95" i="13" s="1"/>
  <c r="R54" i="55"/>
  <c r="W52" i="50"/>
  <c r="R49" i="48"/>
  <c r="P48" i="48"/>
  <c r="R49" i="47"/>
  <c r="P48" i="47"/>
  <c r="R48" i="41"/>
  <c r="U48" i="41" s="1"/>
  <c r="P47" i="41"/>
  <c r="R49" i="40"/>
  <c r="Z48" i="40"/>
  <c r="P48" i="40"/>
  <c r="U48" i="38"/>
  <c r="W48" i="38"/>
  <c r="P48" i="38"/>
  <c r="Z48" i="38" s="1"/>
  <c r="W48" i="37"/>
  <c r="R49" i="37"/>
  <c r="P48" i="37"/>
  <c r="Z48" i="37" s="1"/>
  <c r="P48" i="36"/>
  <c r="Q93" i="50"/>
  <c r="R93" i="50" s="1"/>
  <c r="O94" i="50" s="1"/>
  <c r="Q93" i="48"/>
  <c r="R93" i="48" s="1"/>
  <c r="O94" i="48" s="1"/>
  <c r="Q92" i="44"/>
  <c r="R92" i="44" s="1"/>
  <c r="O93" i="44" s="1"/>
  <c r="Q91" i="43"/>
  <c r="R91" i="43"/>
  <c r="O92" i="43" s="1"/>
  <c r="Q94" i="42"/>
  <c r="R94" i="42"/>
  <c r="O95" i="42" s="1"/>
  <c r="Q94" i="41"/>
  <c r="R94" i="41" s="1"/>
  <c r="O95" i="41" s="1"/>
  <c r="Q94" i="40"/>
  <c r="R94" i="40" s="1"/>
  <c r="O95" i="40" s="1"/>
  <c r="Q93" i="39"/>
  <c r="R93" i="39" s="1"/>
  <c r="O94" i="39" s="1"/>
  <c r="Q93" i="36"/>
  <c r="R93" i="36" s="1"/>
  <c r="O94" i="36" s="1"/>
  <c r="Q89" i="35"/>
  <c r="R89" i="35" s="1"/>
  <c r="O90" i="35" s="1"/>
  <c r="Q89" i="31"/>
  <c r="R89" i="31" s="1"/>
  <c r="O90" i="31" s="1"/>
  <c r="Q89" i="28"/>
  <c r="R89" i="28" s="1"/>
  <c r="O90" i="28" s="1"/>
  <c r="R54" i="50"/>
  <c r="R55" i="50" s="1"/>
  <c r="P54" i="42"/>
  <c r="P55" i="42" s="1"/>
  <c r="R55" i="42"/>
  <c r="U55" i="42"/>
  <c r="P54" i="51"/>
  <c r="P55" i="51" s="1"/>
  <c r="R55" i="51"/>
  <c r="U55" i="51"/>
  <c r="R55" i="45"/>
  <c r="P54" i="45"/>
  <c r="P55" i="45" s="1"/>
  <c r="U55" i="45"/>
  <c r="U55" i="53"/>
  <c r="R55" i="53"/>
  <c r="P54" i="53"/>
  <c r="P55" i="53" s="1"/>
  <c r="W52" i="49"/>
  <c r="Z52" i="49"/>
  <c r="R54" i="49"/>
  <c r="U55" i="55"/>
  <c r="R55" i="55"/>
  <c r="P54" i="55"/>
  <c r="P55" i="55" s="1"/>
  <c r="R54" i="39"/>
  <c r="W52" i="52"/>
  <c r="Z52" i="52"/>
  <c r="U52" i="52"/>
  <c r="R54" i="52"/>
  <c r="W52" i="55"/>
  <c r="Z52" i="55"/>
  <c r="R54" i="44"/>
  <c r="U52" i="50"/>
  <c r="R54" i="38"/>
  <c r="R55" i="54"/>
  <c r="U55" i="54"/>
  <c r="P54" i="54"/>
  <c r="P55" i="54" s="1"/>
  <c r="R48" i="17"/>
  <c r="R58" i="17" s="1"/>
  <c r="P47" i="17"/>
  <c r="U48" i="17"/>
  <c r="R48" i="19"/>
  <c r="P47" i="19"/>
  <c r="U48" i="19"/>
  <c r="R58" i="19"/>
  <c r="P48" i="16"/>
  <c r="Z48" i="16" s="1"/>
  <c r="R49" i="16"/>
  <c r="Q52" i="13"/>
  <c r="U48" i="16"/>
  <c r="Q98" i="17"/>
  <c r="R98" i="17" s="1"/>
  <c r="O99" i="17" s="1"/>
  <c r="Q102" i="16"/>
  <c r="R102" i="16" s="1"/>
  <c r="O103" i="16" s="1"/>
  <c r="Q85" i="25"/>
  <c r="R85" i="25" s="1"/>
  <c r="O86" i="25" s="1"/>
  <c r="Q97" i="22"/>
  <c r="R97" i="22" s="1"/>
  <c r="O98" i="22" s="1"/>
  <c r="Q88" i="32"/>
  <c r="R88" i="32" s="1"/>
  <c r="O89" i="32" s="1"/>
  <c r="Q90" i="15"/>
  <c r="R90" i="15" s="1"/>
  <c r="O91" i="15" s="1"/>
  <c r="Q93" i="51"/>
  <c r="R93" i="51" s="1"/>
  <c r="O94" i="51" s="1"/>
  <c r="Q85" i="24"/>
  <c r="R85" i="24" s="1"/>
  <c r="O86" i="24" s="1"/>
  <c r="Q98" i="19"/>
  <c r="R98" i="19" s="1"/>
  <c r="O99" i="19" s="1"/>
  <c r="Q93" i="52"/>
  <c r="R93" i="52" s="1"/>
  <c r="O94" i="52" s="1"/>
  <c r="Q79" i="10"/>
  <c r="R79" i="10" s="1"/>
  <c r="O80" i="10" s="1"/>
  <c r="Q90" i="27"/>
  <c r="R90" i="27" s="1"/>
  <c r="O91" i="27" s="1"/>
  <c r="Q94" i="55"/>
  <c r="R94" i="55" s="1"/>
  <c r="O95" i="55" s="1"/>
  <c r="Q77" i="18"/>
  <c r="R77" i="18" s="1"/>
  <c r="O78" i="18" s="1"/>
  <c r="R59" i="21"/>
  <c r="P58" i="21"/>
  <c r="P59" i="21" s="1"/>
  <c r="U59" i="21"/>
  <c r="Q97" i="23"/>
  <c r="R97" i="23" s="1"/>
  <c r="O98" i="23" s="1"/>
  <c r="R59" i="22"/>
  <c r="U59" i="22"/>
  <c r="P58" i="22"/>
  <c r="P59" i="22" s="1"/>
  <c r="Q94" i="53"/>
  <c r="R94" i="53" s="1"/>
  <c r="O95" i="53" s="1"/>
  <c r="R48" i="13"/>
  <c r="R49" i="13" s="1"/>
  <c r="P47" i="13"/>
  <c r="Q85" i="14"/>
  <c r="R85" i="14" s="1"/>
  <c r="O86" i="14" s="1"/>
  <c r="Q94" i="45"/>
  <c r="R94" i="45" s="1"/>
  <c r="O95" i="45" s="1"/>
  <c r="Q88" i="33"/>
  <c r="R88" i="33" s="1"/>
  <c r="O89" i="33" s="1"/>
  <c r="R59" i="20"/>
  <c r="U59" i="20"/>
  <c r="P58" i="20"/>
  <c r="P59" i="20" s="1"/>
  <c r="Q88" i="12"/>
  <c r="R88" i="12" s="1"/>
  <c r="O89" i="12" s="1"/>
  <c r="Q94" i="54"/>
  <c r="R94" i="54" s="1"/>
  <c r="O95" i="54" s="1"/>
  <c r="Q94" i="49"/>
  <c r="R94" i="49" s="1"/>
  <c r="O95" i="49" s="1"/>
  <c r="Q94" i="37"/>
  <c r="R94" i="37" s="1"/>
  <c r="O95" i="37" s="1"/>
  <c r="Q90" i="29"/>
  <c r="R90" i="29" s="1"/>
  <c r="O91" i="29" s="1"/>
  <c r="Q89" i="30"/>
  <c r="R89" i="30" s="1"/>
  <c r="O90" i="30" s="1"/>
  <c r="Q79" i="11"/>
  <c r="R79" i="11" s="1"/>
  <c r="O80" i="11" s="1"/>
  <c r="W48" i="16"/>
  <c r="Q93" i="47"/>
  <c r="R93" i="47" s="1"/>
  <c r="O94" i="47" s="1"/>
  <c r="Q95" i="46"/>
  <c r="R95" i="46" s="1"/>
  <c r="O96" i="46" s="1"/>
  <c r="Q98" i="20"/>
  <c r="R98" i="20" s="1"/>
  <c r="O99" i="20" s="1"/>
  <c r="Q85" i="26"/>
  <c r="R85" i="26" s="1"/>
  <c r="O86" i="26" s="1"/>
  <c r="Q93" i="38"/>
  <c r="R93" i="38" s="1"/>
  <c r="O94" i="38" s="1"/>
  <c r="Q90" i="9"/>
  <c r="R90" i="9" s="1"/>
  <c r="O91" i="9" s="1"/>
  <c r="Q89" i="34"/>
  <c r="R89" i="34" s="1"/>
  <c r="O90" i="34" s="1"/>
  <c r="Q98" i="21"/>
  <c r="R98" i="21" s="1"/>
  <c r="O99" i="21" s="1"/>
  <c r="R59" i="23"/>
  <c r="P58" i="23"/>
  <c r="P59" i="23" s="1"/>
  <c r="U59" i="23"/>
  <c r="Q95" i="13" l="1"/>
  <c r="R95" i="13" s="1"/>
  <c r="O96" i="13" s="1"/>
  <c r="P54" i="50"/>
  <c r="P55" i="50" s="1"/>
  <c r="U55" i="50"/>
  <c r="R50" i="48"/>
  <c r="P49" i="48"/>
  <c r="R50" i="47"/>
  <c r="P49" i="47"/>
  <c r="W48" i="41"/>
  <c r="R49" i="41"/>
  <c r="P48" i="41"/>
  <c r="Z48" i="41" s="1"/>
  <c r="R50" i="40"/>
  <c r="P50" i="40" s="1"/>
  <c r="P49" i="40"/>
  <c r="U52" i="40"/>
  <c r="R54" i="40"/>
  <c r="W52" i="37"/>
  <c r="U52" i="37"/>
  <c r="P49" i="37"/>
  <c r="Q94" i="50"/>
  <c r="R94" i="50" s="1"/>
  <c r="O95" i="50" s="1"/>
  <c r="Q94" i="48"/>
  <c r="R94" i="48"/>
  <c r="O95" i="48" s="1"/>
  <c r="Q93" i="44"/>
  <c r="R93" i="44" s="1"/>
  <c r="O94" i="44" s="1"/>
  <c r="Q92" i="43"/>
  <c r="R92" i="43" s="1"/>
  <c r="O93" i="43" s="1"/>
  <c r="Q95" i="42"/>
  <c r="R95" i="42" s="1"/>
  <c r="O96" i="42" s="1"/>
  <c r="Q95" i="41"/>
  <c r="R95" i="41" s="1"/>
  <c r="O96" i="41" s="1"/>
  <c r="Q95" i="40"/>
  <c r="R95" i="40" s="1"/>
  <c r="O96" i="40" s="1"/>
  <c r="Q94" i="39"/>
  <c r="R94" i="39" s="1"/>
  <c r="O95" i="39" s="1"/>
  <c r="Q94" i="38"/>
  <c r="R94" i="38" s="1"/>
  <c r="O95" i="38" s="1"/>
  <c r="Q94" i="36"/>
  <c r="R94" i="36" s="1"/>
  <c r="O95" i="36" s="1"/>
  <c r="Q90" i="35"/>
  <c r="R90" i="35" s="1"/>
  <c r="O91" i="35" s="1"/>
  <c r="Q90" i="31"/>
  <c r="R90" i="31" s="1"/>
  <c r="O91" i="31" s="1"/>
  <c r="Q90" i="30"/>
  <c r="R90" i="30" s="1"/>
  <c r="O91" i="30" s="1"/>
  <c r="Q90" i="28"/>
  <c r="R90" i="28" s="1"/>
  <c r="O91" i="28" s="1"/>
  <c r="Q91" i="27"/>
  <c r="R91" i="27" s="1"/>
  <c r="O92" i="27" s="1"/>
  <c r="Z52" i="48"/>
  <c r="P54" i="49"/>
  <c r="P55" i="49" s="1"/>
  <c r="R55" i="49"/>
  <c r="U55" i="49"/>
  <c r="U55" i="38"/>
  <c r="R55" i="38"/>
  <c r="P54" i="38"/>
  <c r="P55" i="38" s="1"/>
  <c r="R55" i="52"/>
  <c r="P54" i="52"/>
  <c r="P55" i="52" s="1"/>
  <c r="U55" i="52"/>
  <c r="R55" i="39"/>
  <c r="U55" i="39"/>
  <c r="P54" i="39"/>
  <c r="P55" i="39" s="1"/>
  <c r="R54" i="36"/>
  <c r="R54" i="37"/>
  <c r="R55" i="44"/>
  <c r="U55" i="44"/>
  <c r="P54" i="44"/>
  <c r="P55" i="44" s="1"/>
  <c r="P58" i="17"/>
  <c r="P59" i="17" s="1"/>
  <c r="R59" i="17"/>
  <c r="U59" i="17"/>
  <c r="W48" i="19"/>
  <c r="P48" i="19"/>
  <c r="Z48" i="19" s="1"/>
  <c r="R59" i="19"/>
  <c r="U59" i="19"/>
  <c r="P58" i="19"/>
  <c r="P59" i="19" s="1"/>
  <c r="W48" i="17"/>
  <c r="P48" i="17"/>
  <c r="Z48" i="17" s="1"/>
  <c r="V52" i="13"/>
  <c r="Q54" i="13"/>
  <c r="Q55" i="13" s="1"/>
  <c r="R50" i="16"/>
  <c r="P49" i="16"/>
  <c r="R50" i="13"/>
  <c r="P49" i="13"/>
  <c r="Q99" i="20"/>
  <c r="R99" i="20" s="1"/>
  <c r="O100" i="20" s="1"/>
  <c r="Q91" i="15"/>
  <c r="R91" i="15" s="1"/>
  <c r="O92" i="15" s="1"/>
  <c r="Q96" i="46"/>
  <c r="R96" i="46" s="1"/>
  <c r="O97" i="46" s="1"/>
  <c r="Q94" i="47"/>
  <c r="R94" i="47" s="1"/>
  <c r="O95" i="47" s="1"/>
  <c r="Q95" i="55"/>
  <c r="R95" i="55" s="1"/>
  <c r="O96" i="55" s="1"/>
  <c r="Q80" i="11"/>
  <c r="R80" i="11" s="1"/>
  <c r="O81" i="11" s="1"/>
  <c r="Q95" i="53"/>
  <c r="R95" i="53" s="1"/>
  <c r="O96" i="53" s="1"/>
  <c r="Q89" i="33"/>
  <c r="R89" i="33" s="1"/>
  <c r="O90" i="33" s="1"/>
  <c r="Q99" i="19"/>
  <c r="R99" i="19" s="1"/>
  <c r="O100" i="19" s="1"/>
  <c r="Q90" i="34"/>
  <c r="R90" i="34" s="1"/>
  <c r="O91" i="34" s="1"/>
  <c r="Q89" i="12"/>
  <c r="R89" i="12" s="1"/>
  <c r="O90" i="12" s="1"/>
  <c r="Q91" i="9"/>
  <c r="R91" i="9" s="1"/>
  <c r="O92" i="9" s="1"/>
  <c r="Q86" i="26"/>
  <c r="R86" i="26" s="1"/>
  <c r="O87" i="26" s="1"/>
  <c r="Q91" i="29"/>
  <c r="R91" i="29" s="1"/>
  <c r="O92" i="29" s="1"/>
  <c r="Q95" i="54"/>
  <c r="R95" i="54" s="1"/>
  <c r="O96" i="54" s="1"/>
  <c r="Q86" i="14"/>
  <c r="R86" i="14" s="1"/>
  <c r="O87" i="14" s="1"/>
  <c r="Q94" i="52"/>
  <c r="R94" i="52" s="1"/>
  <c r="O95" i="52" s="1"/>
  <c r="Q86" i="24"/>
  <c r="R86" i="24" s="1"/>
  <c r="O87" i="24" s="1"/>
  <c r="Q98" i="22"/>
  <c r="R98" i="22" s="1"/>
  <c r="O99" i="22" s="1"/>
  <c r="P48" i="13"/>
  <c r="Z48" i="13" s="1"/>
  <c r="Q98" i="23"/>
  <c r="R98" i="23" s="1"/>
  <c r="O99" i="23" s="1"/>
  <c r="Q103" i="16"/>
  <c r="R103" i="16" s="1"/>
  <c r="O104" i="16" s="1"/>
  <c r="Q95" i="37"/>
  <c r="R95" i="37" s="1"/>
  <c r="O96" i="37" s="1"/>
  <c r="Q94" i="51"/>
  <c r="R94" i="51" s="1"/>
  <c r="O95" i="51" s="1"/>
  <c r="Q86" i="25"/>
  <c r="R86" i="25" s="1"/>
  <c r="O87" i="25" s="1"/>
  <c r="Q80" i="10"/>
  <c r="R80" i="10" s="1"/>
  <c r="O81" i="10" s="1"/>
  <c r="Q95" i="45"/>
  <c r="R95" i="45" s="1"/>
  <c r="O96" i="45" s="1"/>
  <c r="Q89" i="32"/>
  <c r="R89" i="32" s="1"/>
  <c r="O90" i="32" s="1"/>
  <c r="Q99" i="17"/>
  <c r="R99" i="17" s="1"/>
  <c r="O100" i="17" s="1"/>
  <c r="Q78" i="18"/>
  <c r="R78" i="18" s="1"/>
  <c r="O79" i="18" s="1"/>
  <c r="Q99" i="21"/>
  <c r="R99" i="21" s="1"/>
  <c r="O100" i="21" s="1"/>
  <c r="Q95" i="49"/>
  <c r="R95" i="49" s="1"/>
  <c r="O96" i="49" s="1"/>
  <c r="U48" i="13"/>
  <c r="W48" i="13"/>
  <c r="Q96" i="13" l="1"/>
  <c r="R96" i="13"/>
  <c r="O97" i="13" s="1"/>
  <c r="R51" i="48"/>
  <c r="P50" i="48"/>
  <c r="U52" i="48"/>
  <c r="R51" i="47"/>
  <c r="P50" i="47"/>
  <c r="U52" i="47"/>
  <c r="R54" i="47"/>
  <c r="R50" i="41"/>
  <c r="P50" i="41" s="1"/>
  <c r="P49" i="41"/>
  <c r="U52" i="41"/>
  <c r="R54" i="41"/>
  <c r="U55" i="40"/>
  <c r="R55" i="40"/>
  <c r="P54" i="40"/>
  <c r="P55" i="40" s="1"/>
  <c r="W52" i="40"/>
  <c r="Q95" i="50"/>
  <c r="R95" i="50" s="1"/>
  <c r="O96" i="50" s="1"/>
  <c r="Q95" i="48"/>
  <c r="R95" i="48" s="1"/>
  <c r="O96" i="48" s="1"/>
  <c r="Q94" i="44"/>
  <c r="R94" i="44" s="1"/>
  <c r="O95" i="44" s="1"/>
  <c r="Q93" i="43"/>
  <c r="R93" i="43" s="1"/>
  <c r="O94" i="43" s="1"/>
  <c r="Q96" i="42"/>
  <c r="R96" i="42" s="1"/>
  <c r="O97" i="42" s="1"/>
  <c r="Q96" i="41"/>
  <c r="R96" i="41" s="1"/>
  <c r="O97" i="41" s="1"/>
  <c r="Q96" i="40"/>
  <c r="R96" i="40" s="1"/>
  <c r="O97" i="40" s="1"/>
  <c r="Q95" i="39"/>
  <c r="R95" i="39" s="1"/>
  <c r="O96" i="39" s="1"/>
  <c r="Q95" i="38"/>
  <c r="R95" i="38" s="1"/>
  <c r="O96" i="38" s="1"/>
  <c r="Q95" i="36"/>
  <c r="R95" i="36" s="1"/>
  <c r="O96" i="36" s="1"/>
  <c r="Q91" i="35"/>
  <c r="R91" i="35" s="1"/>
  <c r="O92" i="35" s="1"/>
  <c r="Q91" i="31"/>
  <c r="R91" i="31" s="1"/>
  <c r="O92" i="31" s="1"/>
  <c r="Q91" i="30"/>
  <c r="R91" i="30" s="1"/>
  <c r="O92" i="30" s="1"/>
  <c r="Q91" i="28"/>
  <c r="R91" i="28" s="1"/>
  <c r="O92" i="28" s="1"/>
  <c r="Q92" i="27"/>
  <c r="R92" i="27" s="1"/>
  <c r="O93" i="27" s="1"/>
  <c r="P54" i="37"/>
  <c r="P55" i="37" s="1"/>
  <c r="U55" i="37"/>
  <c r="R55" i="37"/>
  <c r="R55" i="36"/>
  <c r="P54" i="36"/>
  <c r="P55" i="36" s="1"/>
  <c r="U55" i="36"/>
  <c r="R51" i="13"/>
  <c r="P50" i="13"/>
  <c r="R51" i="16"/>
  <c r="P50" i="16"/>
  <c r="Q87" i="26"/>
  <c r="R87" i="26" s="1"/>
  <c r="O88" i="26" s="1"/>
  <c r="Q100" i="17"/>
  <c r="R100" i="17" s="1"/>
  <c r="O101" i="17" s="1"/>
  <c r="Q95" i="47"/>
  <c r="R95" i="47" s="1"/>
  <c r="O96" i="47" s="1"/>
  <c r="Q99" i="22"/>
  <c r="R99" i="22" s="1"/>
  <c r="O100" i="22" s="1"/>
  <c r="Q96" i="54"/>
  <c r="R96" i="54" s="1"/>
  <c r="O97" i="54" s="1"/>
  <c r="Q92" i="15"/>
  <c r="R92" i="15" s="1"/>
  <c r="O93" i="15" s="1"/>
  <c r="Q79" i="18"/>
  <c r="R79" i="18" s="1"/>
  <c r="O80" i="18" s="1"/>
  <c r="Q96" i="45"/>
  <c r="R96" i="45" s="1"/>
  <c r="O97" i="45" s="1"/>
  <c r="Q100" i="20"/>
  <c r="R100" i="20" s="1"/>
  <c r="O101" i="20" s="1"/>
  <c r="Q81" i="11"/>
  <c r="R81" i="11" s="1"/>
  <c r="O82" i="11" s="1"/>
  <c r="Q97" i="46"/>
  <c r="R97" i="46" s="1"/>
  <c r="O98" i="46" s="1"/>
  <c r="Q90" i="32"/>
  <c r="R90" i="32" s="1"/>
  <c r="O91" i="32" s="1"/>
  <c r="Q104" i="16"/>
  <c r="R104" i="16" s="1"/>
  <c r="O105" i="16" s="1"/>
  <c r="Q90" i="33"/>
  <c r="R90" i="33" s="1"/>
  <c r="O91" i="33" s="1"/>
  <c r="Q100" i="21"/>
  <c r="R100" i="21" s="1"/>
  <c r="O101" i="21" s="1"/>
  <c r="Q81" i="10"/>
  <c r="R81" i="10" s="1"/>
  <c r="O82" i="10" s="1"/>
  <c r="Q95" i="52"/>
  <c r="R95" i="52" s="1"/>
  <c r="O96" i="52" s="1"/>
  <c r="Q91" i="34"/>
  <c r="R91" i="34" s="1"/>
  <c r="O92" i="34" s="1"/>
  <c r="Q90" i="12"/>
  <c r="R90" i="12" s="1"/>
  <c r="O91" i="12" s="1"/>
  <c r="Q87" i="24"/>
  <c r="R87" i="24" s="1"/>
  <c r="O88" i="24" s="1"/>
  <c r="Q96" i="37"/>
  <c r="R96" i="37" s="1"/>
  <c r="O97" i="37" s="1"/>
  <c r="Q95" i="51"/>
  <c r="R95" i="51" s="1"/>
  <c r="O96" i="51" s="1"/>
  <c r="Q99" i="23"/>
  <c r="R99" i="23" s="1"/>
  <c r="O100" i="23" s="1"/>
  <c r="Q87" i="14"/>
  <c r="R87" i="14" s="1"/>
  <c r="O88" i="14" s="1"/>
  <c r="Q92" i="9"/>
  <c r="R92" i="9" s="1"/>
  <c r="O93" i="9" s="1"/>
  <c r="Q100" i="19"/>
  <c r="R100" i="19" s="1"/>
  <c r="O101" i="19" s="1"/>
  <c r="Q96" i="53"/>
  <c r="R96" i="53" s="1"/>
  <c r="O97" i="53" s="1"/>
  <c r="Q96" i="55"/>
  <c r="R96" i="55" s="1"/>
  <c r="O97" i="55" s="1"/>
  <c r="Q96" i="49"/>
  <c r="R96" i="49" s="1"/>
  <c r="O97" i="49" s="1"/>
  <c r="Q92" i="29"/>
  <c r="R92" i="29" s="1"/>
  <c r="O93" i="29" s="1"/>
  <c r="Q87" i="25"/>
  <c r="R87" i="25" s="1"/>
  <c r="O88" i="25" s="1"/>
  <c r="Q97" i="13" l="1"/>
  <c r="R97" i="13" s="1"/>
  <c r="O98" i="13" s="1"/>
  <c r="P51" i="48"/>
  <c r="W52" i="48"/>
  <c r="R54" i="48"/>
  <c r="U55" i="47"/>
  <c r="R55" i="47"/>
  <c r="P54" i="47"/>
  <c r="P55" i="47" s="1"/>
  <c r="P51" i="47"/>
  <c r="W52" i="47"/>
  <c r="R55" i="41"/>
  <c r="U55" i="41"/>
  <c r="P54" i="41"/>
  <c r="P55" i="41" s="1"/>
  <c r="W52" i="41"/>
  <c r="Q96" i="50"/>
  <c r="R96" i="50" s="1"/>
  <c r="O97" i="50" s="1"/>
  <c r="Q96" i="48"/>
  <c r="R96" i="48" s="1"/>
  <c r="O97" i="48" s="1"/>
  <c r="Q95" i="44"/>
  <c r="R95" i="44" s="1"/>
  <c r="O96" i="44" s="1"/>
  <c r="Q94" i="43"/>
  <c r="R94" i="43"/>
  <c r="O95" i="43" s="1"/>
  <c r="Q97" i="42"/>
  <c r="R97" i="42" s="1"/>
  <c r="O98" i="42" s="1"/>
  <c r="Q97" i="41"/>
  <c r="R97" i="41" s="1"/>
  <c r="O98" i="41" s="1"/>
  <c r="Q97" i="40"/>
  <c r="R97" i="40" s="1"/>
  <c r="O98" i="40" s="1"/>
  <c r="Q96" i="39"/>
  <c r="R96" i="39" s="1"/>
  <c r="O97" i="39" s="1"/>
  <c r="Q96" i="38"/>
  <c r="R96" i="38" s="1"/>
  <c r="O97" i="38" s="1"/>
  <c r="Q96" i="36"/>
  <c r="R96" i="36" s="1"/>
  <c r="O97" i="36" s="1"/>
  <c r="Q92" i="35"/>
  <c r="R92" i="35"/>
  <c r="O93" i="35" s="1"/>
  <c r="Q91" i="32"/>
  <c r="R91" i="32"/>
  <c r="O92" i="32" s="1"/>
  <c r="Q92" i="31"/>
  <c r="R92" i="31" s="1"/>
  <c r="O93" i="31" s="1"/>
  <c r="Q92" i="30"/>
  <c r="R92" i="30" s="1"/>
  <c r="O93" i="30" s="1"/>
  <c r="Q92" i="28"/>
  <c r="R92" i="28"/>
  <c r="O93" i="28" s="1"/>
  <c r="Q93" i="27"/>
  <c r="R93" i="27"/>
  <c r="O94" i="27" s="1"/>
  <c r="R52" i="13"/>
  <c r="R54" i="13" s="1"/>
  <c r="P51" i="13"/>
  <c r="R52" i="16"/>
  <c r="U52" i="16" s="1"/>
  <c r="P51" i="16"/>
  <c r="Q91" i="12"/>
  <c r="R91" i="12" s="1"/>
  <c r="O92" i="12" s="1"/>
  <c r="Q82" i="10"/>
  <c r="R82" i="10" s="1"/>
  <c r="O83" i="10" s="1"/>
  <c r="Q88" i="24"/>
  <c r="R88" i="24" s="1"/>
  <c r="O89" i="24" s="1"/>
  <c r="Q93" i="29"/>
  <c r="R93" i="29" s="1"/>
  <c r="O94" i="29" s="1"/>
  <c r="Q96" i="51"/>
  <c r="R96" i="51" s="1"/>
  <c r="O97" i="51" s="1"/>
  <c r="Q82" i="11"/>
  <c r="R82" i="11" s="1"/>
  <c r="O83" i="11" s="1"/>
  <c r="Q101" i="19"/>
  <c r="R101" i="19" s="1"/>
  <c r="O102" i="19" s="1"/>
  <c r="Q93" i="9"/>
  <c r="R93" i="9" s="1"/>
  <c r="O94" i="9" s="1"/>
  <c r="Q101" i="17"/>
  <c r="R101" i="17" s="1"/>
  <c r="O102" i="17" s="1"/>
  <c r="Q88" i="14"/>
  <c r="R88" i="14" s="1"/>
  <c r="O89" i="14" s="1"/>
  <c r="Q91" i="33"/>
  <c r="R91" i="33" s="1"/>
  <c r="O92" i="33" s="1"/>
  <c r="Q97" i="49"/>
  <c r="R97" i="49" s="1"/>
  <c r="O98" i="49" s="1"/>
  <c r="Q100" i="23"/>
  <c r="R100" i="23" s="1"/>
  <c r="O101" i="23" s="1"/>
  <c r="Q96" i="52"/>
  <c r="R96" i="52" s="1"/>
  <c r="O97" i="52" s="1"/>
  <c r="Q97" i="45"/>
  <c r="R97" i="45" s="1"/>
  <c r="O98" i="45" s="1"/>
  <c r="Q93" i="15"/>
  <c r="R93" i="15" s="1"/>
  <c r="O94" i="15" s="1"/>
  <c r="Q96" i="47"/>
  <c r="R96" i="47" s="1"/>
  <c r="O97" i="47" s="1"/>
  <c r="Q88" i="25"/>
  <c r="R88" i="25" s="1"/>
  <c r="O89" i="25" s="1"/>
  <c r="Q105" i="16"/>
  <c r="R105" i="16" s="1"/>
  <c r="O106" i="16" s="1"/>
  <c r="Q97" i="53"/>
  <c r="R97" i="53" s="1"/>
  <c r="O98" i="53" s="1"/>
  <c r="Q101" i="21"/>
  <c r="R101" i="21" s="1"/>
  <c r="O102" i="21" s="1"/>
  <c r="Q98" i="46"/>
  <c r="R98" i="46" s="1"/>
  <c r="O99" i="46" s="1"/>
  <c r="Q101" i="20"/>
  <c r="R101" i="20" s="1"/>
  <c r="O102" i="20" s="1"/>
  <c r="Q97" i="54"/>
  <c r="R97" i="54" s="1"/>
  <c r="O98" i="54" s="1"/>
  <c r="Q97" i="55"/>
  <c r="R97" i="55" s="1"/>
  <c r="O98" i="55" s="1"/>
  <c r="Q97" i="37"/>
  <c r="R97" i="37" s="1"/>
  <c r="O98" i="37" s="1"/>
  <c r="Q80" i="18"/>
  <c r="R80" i="18" s="1"/>
  <c r="O81" i="18" s="1"/>
  <c r="Q100" i="22"/>
  <c r="R100" i="22" s="1"/>
  <c r="O101" i="22" s="1"/>
  <c r="Q88" i="26"/>
  <c r="R88" i="26" s="1"/>
  <c r="O89" i="26" s="1"/>
  <c r="Q92" i="34"/>
  <c r="R92" i="34" s="1"/>
  <c r="O93" i="34" s="1"/>
  <c r="Q98" i="13" l="1"/>
  <c r="R98" i="13" s="1"/>
  <c r="O99" i="13" s="1"/>
  <c r="R55" i="48"/>
  <c r="U55" i="48"/>
  <c r="P54" i="48"/>
  <c r="P55" i="48" s="1"/>
  <c r="Q97" i="50"/>
  <c r="R97" i="50"/>
  <c r="O98" i="50" s="1"/>
  <c r="Q97" i="48"/>
  <c r="R97" i="48" s="1"/>
  <c r="O98" i="48" s="1"/>
  <c r="Q96" i="44"/>
  <c r="R96" i="44" s="1"/>
  <c r="O97" i="44" s="1"/>
  <c r="Q95" i="43"/>
  <c r="R95" i="43" s="1"/>
  <c r="O96" i="43" s="1"/>
  <c r="Q98" i="42"/>
  <c r="R98" i="42" s="1"/>
  <c r="O99" i="42" s="1"/>
  <c r="Q98" i="41"/>
  <c r="R98" i="41" s="1"/>
  <c r="O99" i="41" s="1"/>
  <c r="Q98" i="40"/>
  <c r="R98" i="40" s="1"/>
  <c r="O99" i="40" s="1"/>
  <c r="Q97" i="39"/>
  <c r="R97" i="39" s="1"/>
  <c r="O98" i="39" s="1"/>
  <c r="Q97" i="38"/>
  <c r="R97" i="38" s="1"/>
  <c r="O98" i="38" s="1"/>
  <c r="Q98" i="37"/>
  <c r="R98" i="37" s="1"/>
  <c r="O99" i="37" s="1"/>
  <c r="Q97" i="36"/>
  <c r="R97" i="36" s="1"/>
  <c r="O98" i="36" s="1"/>
  <c r="Q93" i="35"/>
  <c r="R93" i="35" s="1"/>
  <c r="O94" i="35" s="1"/>
  <c r="Q92" i="33"/>
  <c r="R92" i="33"/>
  <c r="O93" i="33" s="1"/>
  <c r="Q92" i="32"/>
  <c r="R92" i="32" s="1"/>
  <c r="O93" i="32" s="1"/>
  <c r="Q93" i="31"/>
  <c r="R93" i="31" s="1"/>
  <c r="O94" i="31" s="1"/>
  <c r="Q93" i="30"/>
  <c r="R93" i="30" s="1"/>
  <c r="O94" i="30" s="1"/>
  <c r="Q93" i="28"/>
  <c r="R93" i="28" s="1"/>
  <c r="O94" i="28" s="1"/>
  <c r="Q94" i="27"/>
  <c r="R94" i="27" s="1"/>
  <c r="O95" i="27" s="1"/>
  <c r="P52" i="13"/>
  <c r="Z52" i="13" s="1"/>
  <c r="W52" i="13"/>
  <c r="U52" i="13"/>
  <c r="P54" i="13"/>
  <c r="P55" i="13" s="1"/>
  <c r="R55" i="13"/>
  <c r="U55" i="13"/>
  <c r="W52" i="16"/>
  <c r="R53" i="16"/>
  <c r="P52" i="16"/>
  <c r="Z52" i="16" s="1"/>
  <c r="Q89" i="25"/>
  <c r="R89" i="25" s="1"/>
  <c r="O90" i="25" s="1"/>
  <c r="Q102" i="19"/>
  <c r="R102" i="19" s="1"/>
  <c r="O103" i="19" s="1"/>
  <c r="Q98" i="49"/>
  <c r="R98" i="49" s="1"/>
  <c r="O99" i="49" s="1"/>
  <c r="Q102" i="17"/>
  <c r="R102" i="17" s="1"/>
  <c r="O103" i="17" s="1"/>
  <c r="Q98" i="54"/>
  <c r="R98" i="54" s="1"/>
  <c r="O99" i="54" s="1"/>
  <c r="Q97" i="47"/>
  <c r="R97" i="47" s="1"/>
  <c r="O98" i="47" s="1"/>
  <c r="Q83" i="11"/>
  <c r="R83" i="11" s="1"/>
  <c r="O84" i="11" s="1"/>
  <c r="Q98" i="55"/>
  <c r="R98" i="55" s="1"/>
  <c r="O99" i="55" s="1"/>
  <c r="Q81" i="18"/>
  <c r="R81" i="18" s="1"/>
  <c r="O82" i="18" s="1"/>
  <c r="Q97" i="52"/>
  <c r="R97" i="52" s="1"/>
  <c r="O98" i="52" s="1"/>
  <c r="Q89" i="24"/>
  <c r="R89" i="24" s="1"/>
  <c r="O90" i="24" s="1"/>
  <c r="Q101" i="23"/>
  <c r="R101" i="23" s="1"/>
  <c r="O102" i="23" s="1"/>
  <c r="Q102" i="21"/>
  <c r="R102" i="21" s="1"/>
  <c r="O103" i="21" s="1"/>
  <c r="Q94" i="9"/>
  <c r="R94" i="9" s="1"/>
  <c r="O95" i="9" s="1"/>
  <c r="Q94" i="29"/>
  <c r="R94" i="29" s="1"/>
  <c r="O95" i="29" s="1"/>
  <c r="Q83" i="10"/>
  <c r="R83" i="10" s="1"/>
  <c r="O84" i="10" s="1"/>
  <c r="Q99" i="46"/>
  <c r="R99" i="46" s="1"/>
  <c r="O100" i="46" s="1"/>
  <c r="Q106" i="16"/>
  <c r="R106" i="16" s="1"/>
  <c r="O107" i="16" s="1"/>
  <c r="Q92" i="12"/>
  <c r="R92" i="12" s="1"/>
  <c r="O93" i="12" s="1"/>
  <c r="Q93" i="34"/>
  <c r="R93" i="34" s="1"/>
  <c r="O94" i="34" s="1"/>
  <c r="Q98" i="45"/>
  <c r="R98" i="45" s="1"/>
  <c r="O99" i="45" s="1"/>
  <c r="Q94" i="15"/>
  <c r="R94" i="15" s="1"/>
  <c r="O95" i="15" s="1"/>
  <c r="Q102" i="20"/>
  <c r="R102" i="20" s="1"/>
  <c r="O103" i="20" s="1"/>
  <c r="Q101" i="22"/>
  <c r="R101" i="22" s="1"/>
  <c r="O102" i="22" s="1"/>
  <c r="Q98" i="53"/>
  <c r="R98" i="53" s="1"/>
  <c r="O99" i="53" s="1"/>
  <c r="Q89" i="14"/>
  <c r="R89" i="14" s="1"/>
  <c r="O90" i="14" s="1"/>
  <c r="Q89" i="26"/>
  <c r="R89" i="26" s="1"/>
  <c r="O90" i="26" s="1"/>
  <c r="Q97" i="51"/>
  <c r="R97" i="51" s="1"/>
  <c r="O98" i="51" s="1"/>
  <c r="Q99" i="13" l="1"/>
  <c r="R99" i="13" s="1"/>
  <c r="O100" i="13" s="1"/>
  <c r="Q98" i="50"/>
  <c r="R98" i="50" s="1"/>
  <c r="O99" i="50" s="1"/>
  <c r="Q98" i="48"/>
  <c r="R98" i="48" s="1"/>
  <c r="O99" i="48" s="1"/>
  <c r="Q97" i="44"/>
  <c r="R97" i="44"/>
  <c r="O98" i="44" s="1"/>
  <c r="Q96" i="43"/>
  <c r="R96" i="43" s="1"/>
  <c r="O97" i="43" s="1"/>
  <c r="Q99" i="42"/>
  <c r="R99" i="42" s="1"/>
  <c r="O100" i="42" s="1"/>
  <c r="Q99" i="41"/>
  <c r="R99" i="41" s="1"/>
  <c r="O100" i="41" s="1"/>
  <c r="Q99" i="40"/>
  <c r="R99" i="40" s="1"/>
  <c r="O100" i="40" s="1"/>
  <c r="Q98" i="39"/>
  <c r="R98" i="39" s="1"/>
  <c r="O99" i="39" s="1"/>
  <c r="Q98" i="38"/>
  <c r="R98" i="38" s="1"/>
  <c r="O99" i="38" s="1"/>
  <c r="Q99" i="37"/>
  <c r="R99" i="37" s="1"/>
  <c r="O100" i="37" s="1"/>
  <c r="Q98" i="36"/>
  <c r="R98" i="36"/>
  <c r="O99" i="36" s="1"/>
  <c r="Q94" i="35"/>
  <c r="R94" i="35"/>
  <c r="O95" i="35" s="1"/>
  <c r="Q93" i="33"/>
  <c r="R93" i="33" s="1"/>
  <c r="O94" i="33" s="1"/>
  <c r="Q93" i="32"/>
  <c r="R93" i="32" s="1"/>
  <c r="O94" i="32" s="1"/>
  <c r="Q94" i="31"/>
  <c r="R94" i="31" s="1"/>
  <c r="O95" i="31" s="1"/>
  <c r="Q94" i="30"/>
  <c r="R94" i="30" s="1"/>
  <c r="O95" i="30" s="1"/>
  <c r="Q94" i="28"/>
  <c r="R94" i="28" s="1"/>
  <c r="O95" i="28" s="1"/>
  <c r="Q95" i="27"/>
  <c r="R95" i="27" s="1"/>
  <c r="O96" i="27" s="1"/>
  <c r="W56" i="16"/>
  <c r="P53" i="16"/>
  <c r="U56" i="16"/>
  <c r="R62" i="16"/>
  <c r="Q99" i="45"/>
  <c r="R99" i="45" s="1"/>
  <c r="O100" i="45" s="1"/>
  <c r="Q94" i="34"/>
  <c r="R94" i="34" s="1"/>
  <c r="O95" i="34" s="1"/>
  <c r="Q98" i="47"/>
  <c r="R98" i="47" s="1"/>
  <c r="O99" i="47" s="1"/>
  <c r="Q99" i="54"/>
  <c r="R99" i="54" s="1"/>
  <c r="O100" i="54" s="1"/>
  <c r="Q95" i="15"/>
  <c r="R95" i="15" s="1"/>
  <c r="O96" i="15" s="1"/>
  <c r="Q93" i="12"/>
  <c r="R93" i="12" s="1"/>
  <c r="O94" i="12" s="1"/>
  <c r="Q95" i="29"/>
  <c r="R95" i="29" s="1"/>
  <c r="O96" i="29" s="1"/>
  <c r="Q100" i="46"/>
  <c r="R100" i="46" s="1"/>
  <c r="O101" i="46" s="1"/>
  <c r="Q102" i="22"/>
  <c r="R102" i="22" s="1"/>
  <c r="O103" i="22" s="1"/>
  <c r="Q103" i="17"/>
  <c r="R103" i="17" s="1"/>
  <c r="O104" i="17" s="1"/>
  <c r="Q90" i="25"/>
  <c r="R90" i="25" s="1"/>
  <c r="O91" i="25" s="1"/>
  <c r="Q90" i="24"/>
  <c r="R90" i="24" s="1"/>
  <c r="O91" i="24" s="1"/>
  <c r="Q99" i="49"/>
  <c r="R99" i="49" s="1"/>
  <c r="O100" i="49" s="1"/>
  <c r="Q90" i="26"/>
  <c r="R90" i="26" s="1"/>
  <c r="O91" i="26" s="1"/>
  <c r="Q90" i="14"/>
  <c r="R90" i="14" s="1"/>
  <c r="O91" i="14" s="1"/>
  <c r="Q103" i="21"/>
  <c r="R103" i="21" s="1"/>
  <c r="O104" i="21" s="1"/>
  <c r="Q98" i="52"/>
  <c r="R98" i="52" s="1"/>
  <c r="O99" i="52" s="1"/>
  <c r="Q99" i="55"/>
  <c r="R99" i="55" s="1"/>
  <c r="O100" i="55" s="1"/>
  <c r="Q103" i="19"/>
  <c r="R103" i="19" s="1"/>
  <c r="O104" i="19" s="1"/>
  <c r="Q99" i="53"/>
  <c r="R99" i="53" s="1"/>
  <c r="O100" i="53" s="1"/>
  <c r="Q98" i="51"/>
  <c r="R98" i="51" s="1"/>
  <c r="O99" i="51" s="1"/>
  <c r="Q95" i="9"/>
  <c r="R95" i="9" s="1"/>
  <c r="O96" i="9" s="1"/>
  <c r="Q103" i="20"/>
  <c r="R103" i="20" s="1"/>
  <c r="O104" i="20" s="1"/>
  <c r="Q84" i="10"/>
  <c r="R84" i="10" s="1"/>
  <c r="O85" i="10" s="1"/>
  <c r="Q102" i="23"/>
  <c r="R102" i="23" s="1"/>
  <c r="O103" i="23" s="1"/>
  <c r="Q82" i="18"/>
  <c r="R82" i="18" s="1"/>
  <c r="O83" i="18" s="1"/>
  <c r="Q84" i="11"/>
  <c r="R84" i="11" s="1"/>
  <c r="O85" i="11" s="1"/>
  <c r="Q107" i="16"/>
  <c r="R107" i="16" s="1"/>
  <c r="O108" i="16" s="1"/>
  <c r="Q100" i="13" l="1"/>
  <c r="R100" i="13" s="1"/>
  <c r="O101" i="13" s="1"/>
  <c r="Q99" i="50"/>
  <c r="R99" i="50" s="1"/>
  <c r="O100" i="50" s="1"/>
  <c r="Q99" i="48"/>
  <c r="R99" i="48" s="1"/>
  <c r="O100" i="48" s="1"/>
  <c r="Q98" i="44"/>
  <c r="R98" i="44" s="1"/>
  <c r="O99" i="44" s="1"/>
  <c r="Q97" i="43"/>
  <c r="R97" i="43" s="1"/>
  <c r="O98" i="43" s="1"/>
  <c r="Q100" i="42"/>
  <c r="R100" i="42"/>
  <c r="O101" i="42" s="1"/>
  <c r="Q100" i="41"/>
  <c r="R100" i="41" s="1"/>
  <c r="O101" i="41" s="1"/>
  <c r="Q100" i="40"/>
  <c r="R100" i="40" s="1"/>
  <c r="O101" i="40" s="1"/>
  <c r="Q99" i="39"/>
  <c r="R99" i="39" s="1"/>
  <c r="O100" i="39" s="1"/>
  <c r="Q99" i="38"/>
  <c r="R99" i="38" s="1"/>
  <c r="O100" i="38" s="1"/>
  <c r="Q100" i="37"/>
  <c r="R100" i="37" s="1"/>
  <c r="O101" i="37" s="1"/>
  <c r="Q99" i="36"/>
  <c r="R99" i="36" s="1"/>
  <c r="O100" i="36" s="1"/>
  <c r="Q95" i="35"/>
  <c r="R95" i="35" s="1"/>
  <c r="O96" i="35" s="1"/>
  <c r="Q95" i="34"/>
  <c r="R95" i="34" s="1"/>
  <c r="O96" i="34" s="1"/>
  <c r="Q94" i="33"/>
  <c r="R94" i="33" s="1"/>
  <c r="O95" i="33" s="1"/>
  <c r="Q94" i="32"/>
  <c r="R94" i="32"/>
  <c r="O95" i="32" s="1"/>
  <c r="Q95" i="31"/>
  <c r="R95" i="31"/>
  <c r="O96" i="31" s="1"/>
  <c r="Q95" i="30"/>
  <c r="R95" i="30"/>
  <c r="O96" i="30" s="1"/>
  <c r="Q95" i="28"/>
  <c r="R95" i="28"/>
  <c r="O96" i="28" s="1"/>
  <c r="Q96" i="27"/>
  <c r="R96" i="27"/>
  <c r="O97" i="27" s="1"/>
  <c r="R63" i="16"/>
  <c r="P62" i="16"/>
  <c r="P63" i="16" s="1"/>
  <c r="U63" i="16"/>
  <c r="Q99" i="51"/>
  <c r="R99" i="51" s="1"/>
  <c r="O100" i="51" s="1"/>
  <c r="Q101" i="46"/>
  <c r="R101" i="46" s="1"/>
  <c r="O102" i="46" s="1"/>
  <c r="Q100" i="54"/>
  <c r="R100" i="54" s="1"/>
  <c r="O101" i="54" s="1"/>
  <c r="Q96" i="29"/>
  <c r="R96" i="29" s="1"/>
  <c r="O97" i="29" s="1"/>
  <c r="Q94" i="12"/>
  <c r="R94" i="12" s="1"/>
  <c r="O95" i="12" s="1"/>
  <c r="Q91" i="26"/>
  <c r="R91" i="26" s="1"/>
  <c r="O92" i="26" s="1"/>
  <c r="Q103" i="22"/>
  <c r="R103" i="22" s="1"/>
  <c r="O104" i="22" s="1"/>
  <c r="Q100" i="53"/>
  <c r="R100" i="53" s="1"/>
  <c r="O101" i="53" s="1"/>
  <c r="Q103" i="23"/>
  <c r="R103" i="23" s="1"/>
  <c r="O104" i="23" s="1"/>
  <c r="Q100" i="49"/>
  <c r="R100" i="49" s="1"/>
  <c r="O101" i="49" s="1"/>
  <c r="Q91" i="25"/>
  <c r="R91" i="25" s="1"/>
  <c r="O92" i="25" s="1"/>
  <c r="Q85" i="10"/>
  <c r="R85" i="10" s="1"/>
  <c r="O86" i="10" s="1"/>
  <c r="Q104" i="19"/>
  <c r="R104" i="19" s="1"/>
  <c r="O105" i="19" s="1"/>
  <c r="Q104" i="21"/>
  <c r="R104" i="21" s="1"/>
  <c r="O105" i="21" s="1"/>
  <c r="Q99" i="47"/>
  <c r="R99" i="47" s="1"/>
  <c r="O100" i="47" s="1"/>
  <c r="Q85" i="11"/>
  <c r="R85" i="11" s="1"/>
  <c r="O86" i="11" s="1"/>
  <c r="Q108" i="16"/>
  <c r="R108" i="16" s="1"/>
  <c r="O109" i="16" s="1"/>
  <c r="Q104" i="20"/>
  <c r="R104" i="20" s="1"/>
  <c r="O105" i="20" s="1"/>
  <c r="Q100" i="55"/>
  <c r="R100" i="55" s="1"/>
  <c r="O101" i="55" s="1"/>
  <c r="Q104" i="17"/>
  <c r="R104" i="17" s="1"/>
  <c r="O105" i="17" s="1"/>
  <c r="Q91" i="24"/>
  <c r="R91" i="24" s="1"/>
  <c r="O92" i="24" s="1"/>
  <c r="Q83" i="18"/>
  <c r="R83" i="18" s="1"/>
  <c r="O84" i="18" s="1"/>
  <c r="Q96" i="15"/>
  <c r="R96" i="15" s="1"/>
  <c r="O97" i="15" s="1"/>
  <c r="Q100" i="45"/>
  <c r="R100" i="45" s="1"/>
  <c r="O101" i="45" s="1"/>
  <c r="Q96" i="9"/>
  <c r="R96" i="9" s="1"/>
  <c r="O97" i="9" s="1"/>
  <c r="Q99" i="52"/>
  <c r="R99" i="52" s="1"/>
  <c r="O100" i="52" s="1"/>
  <c r="Q91" i="14"/>
  <c r="R91" i="14" s="1"/>
  <c r="O92" i="14" s="1"/>
  <c r="Q101" i="13" l="1"/>
  <c r="R101" i="13" s="1"/>
  <c r="O102" i="13" s="1"/>
  <c r="Q100" i="50"/>
  <c r="R100" i="50" s="1"/>
  <c r="O101" i="50" s="1"/>
  <c r="Q100" i="48"/>
  <c r="R100" i="48" s="1"/>
  <c r="O101" i="48" s="1"/>
  <c r="Q99" i="44"/>
  <c r="R99" i="44"/>
  <c r="O100" i="44" s="1"/>
  <c r="Q98" i="43"/>
  <c r="R98" i="43" s="1"/>
  <c r="O99" i="43" s="1"/>
  <c r="Q101" i="42"/>
  <c r="R101" i="42" s="1"/>
  <c r="O102" i="42" s="1"/>
  <c r="Q101" i="41"/>
  <c r="R101" i="41" s="1"/>
  <c r="O102" i="41" s="1"/>
  <c r="Q101" i="40"/>
  <c r="R101" i="40" s="1"/>
  <c r="O102" i="40" s="1"/>
  <c r="Q100" i="39"/>
  <c r="R100" i="39" s="1"/>
  <c r="O101" i="39" s="1"/>
  <c r="Q100" i="38"/>
  <c r="R100" i="38" s="1"/>
  <c r="O101" i="38" s="1"/>
  <c r="Q101" i="37"/>
  <c r="R101" i="37" s="1"/>
  <c r="O102" i="37" s="1"/>
  <c r="Q100" i="36"/>
  <c r="R100" i="36" s="1"/>
  <c r="O101" i="36" s="1"/>
  <c r="Q96" i="35"/>
  <c r="R96" i="35" s="1"/>
  <c r="O97" i="35" s="1"/>
  <c r="Q96" i="34"/>
  <c r="R96" i="34" s="1"/>
  <c r="O97" i="34" s="1"/>
  <c r="Q95" i="33"/>
  <c r="R95" i="33" s="1"/>
  <c r="O96" i="33" s="1"/>
  <c r="Q95" i="32"/>
  <c r="R95" i="32" s="1"/>
  <c r="O96" i="32" s="1"/>
  <c r="Q96" i="31"/>
  <c r="R96" i="31"/>
  <c r="O97" i="31" s="1"/>
  <c r="Q96" i="30"/>
  <c r="R96" i="30" s="1"/>
  <c r="O97" i="30" s="1"/>
  <c r="Q96" i="28"/>
  <c r="R96" i="28" s="1"/>
  <c r="O97" i="28" s="1"/>
  <c r="Q97" i="27"/>
  <c r="R97" i="27" s="1"/>
  <c r="O98" i="27" s="1"/>
  <c r="Q86" i="10"/>
  <c r="R86" i="10" s="1"/>
  <c r="O87" i="10" s="1"/>
  <c r="Q97" i="9"/>
  <c r="R97" i="9" s="1"/>
  <c r="O98" i="9" s="1"/>
  <c r="Q97" i="29"/>
  <c r="R97" i="29" s="1"/>
  <c r="O98" i="29" s="1"/>
  <c r="Q92" i="25"/>
  <c r="R92" i="25" s="1"/>
  <c r="O93" i="25" s="1"/>
  <c r="Q101" i="45"/>
  <c r="R101" i="45" s="1"/>
  <c r="O102" i="45" s="1"/>
  <c r="Q100" i="47"/>
  <c r="R100" i="47" s="1"/>
  <c r="O101" i="47" s="1"/>
  <c r="Q101" i="49"/>
  <c r="R101" i="49" s="1"/>
  <c r="O102" i="49" s="1"/>
  <c r="Q104" i="22"/>
  <c r="R104" i="22" s="1"/>
  <c r="O105" i="22" s="1"/>
  <c r="Q101" i="54"/>
  <c r="R101" i="54" s="1"/>
  <c r="O102" i="54" s="1"/>
  <c r="Q92" i="24"/>
  <c r="R92" i="24" s="1"/>
  <c r="O93" i="24" s="1"/>
  <c r="Q97" i="15"/>
  <c r="R97" i="15" s="1"/>
  <c r="O98" i="15" s="1"/>
  <c r="Q100" i="52"/>
  <c r="R100" i="52" s="1"/>
  <c r="O101" i="52" s="1"/>
  <c r="Q105" i="20"/>
  <c r="R105" i="20" s="1"/>
  <c r="O106" i="20" s="1"/>
  <c r="Q109" i="16"/>
  <c r="R109" i="16" s="1"/>
  <c r="O110" i="16" s="1"/>
  <c r="Q92" i="26"/>
  <c r="R92" i="26" s="1"/>
  <c r="O93" i="26" s="1"/>
  <c r="Q92" i="14"/>
  <c r="R92" i="14" s="1"/>
  <c r="O93" i="14" s="1"/>
  <c r="Q100" i="51"/>
  <c r="R100" i="51" s="1"/>
  <c r="O101" i="51" s="1"/>
  <c r="Q105" i="17"/>
  <c r="R105" i="17" s="1"/>
  <c r="O106" i="17" s="1"/>
  <c r="Q101" i="55"/>
  <c r="R101" i="55" s="1"/>
  <c r="O102" i="55" s="1"/>
  <c r="Q86" i="11"/>
  <c r="R86" i="11" s="1"/>
  <c r="O87" i="11" s="1"/>
  <c r="Q105" i="19"/>
  <c r="R105" i="19" s="1"/>
  <c r="O106" i="19" s="1"/>
  <c r="Q84" i="18"/>
  <c r="R84" i="18" s="1"/>
  <c r="O85" i="18" s="1"/>
  <c r="Q95" i="12"/>
  <c r="R95" i="12" s="1"/>
  <c r="O96" i="12" s="1"/>
  <c r="Q102" i="46"/>
  <c r="R102" i="46" s="1"/>
  <c r="O103" i="46" s="1"/>
  <c r="Q105" i="21"/>
  <c r="R105" i="21" s="1"/>
  <c r="O106" i="21" s="1"/>
  <c r="Q101" i="53"/>
  <c r="R101" i="53" s="1"/>
  <c r="O102" i="53" s="1"/>
  <c r="Q104" i="23"/>
  <c r="R104" i="23" s="1"/>
  <c r="O105" i="23" s="1"/>
  <c r="Q102" i="13" l="1"/>
  <c r="R102" i="13" s="1"/>
  <c r="O103" i="13" s="1"/>
  <c r="Q101" i="50"/>
  <c r="R101" i="50"/>
  <c r="O102" i="50" s="1"/>
  <c r="Q101" i="48"/>
  <c r="R101" i="48" s="1"/>
  <c r="O102" i="48" s="1"/>
  <c r="Q100" i="44"/>
  <c r="R100" i="44" s="1"/>
  <c r="O101" i="44" s="1"/>
  <c r="Q99" i="43"/>
  <c r="R99" i="43" s="1"/>
  <c r="O100" i="43" s="1"/>
  <c r="Q102" i="42"/>
  <c r="R102" i="42"/>
  <c r="O103" i="42" s="1"/>
  <c r="Q102" i="41"/>
  <c r="R102" i="41" s="1"/>
  <c r="O103" i="41" s="1"/>
  <c r="Q102" i="40"/>
  <c r="R102" i="40" s="1"/>
  <c r="O103" i="40" s="1"/>
  <c r="Q101" i="39"/>
  <c r="R101" i="39" s="1"/>
  <c r="O102" i="39" s="1"/>
  <c r="Q101" i="38"/>
  <c r="R101" i="38" s="1"/>
  <c r="O102" i="38" s="1"/>
  <c r="Q102" i="37"/>
  <c r="R102" i="37" s="1"/>
  <c r="O103" i="37" s="1"/>
  <c r="Q101" i="36"/>
  <c r="R101" i="36" s="1"/>
  <c r="O102" i="36" s="1"/>
  <c r="Q97" i="35"/>
  <c r="R97" i="35"/>
  <c r="O98" i="35" s="1"/>
  <c r="Q97" i="34"/>
  <c r="R97" i="34" s="1"/>
  <c r="O98" i="34" s="1"/>
  <c r="Q96" i="33"/>
  <c r="R96" i="33"/>
  <c r="O97" i="33" s="1"/>
  <c r="Q96" i="32"/>
  <c r="R96" i="32"/>
  <c r="O97" i="32" s="1"/>
  <c r="Q97" i="31"/>
  <c r="R97" i="31"/>
  <c r="O98" i="31" s="1"/>
  <c r="Q97" i="30"/>
  <c r="R97" i="30" s="1"/>
  <c r="O98" i="30" s="1"/>
  <c r="Q97" i="28"/>
  <c r="R97" i="28"/>
  <c r="O98" i="28" s="1"/>
  <c r="Q98" i="27"/>
  <c r="R98" i="27" s="1"/>
  <c r="O99" i="27" s="1"/>
  <c r="Q98" i="15"/>
  <c r="R98" i="15" s="1"/>
  <c r="O99" i="15" s="1"/>
  <c r="Q93" i="24"/>
  <c r="R93" i="24" s="1"/>
  <c r="O94" i="24" s="1"/>
  <c r="Q106" i="21"/>
  <c r="R106" i="21" s="1"/>
  <c r="O107" i="21" s="1"/>
  <c r="Q106" i="19"/>
  <c r="R106" i="19" s="1"/>
  <c r="O107" i="19" s="1"/>
  <c r="Q101" i="52"/>
  <c r="R101" i="52" s="1"/>
  <c r="O102" i="52" s="1"/>
  <c r="Q93" i="25"/>
  <c r="R93" i="25" s="1"/>
  <c r="O94" i="25" s="1"/>
  <c r="Q87" i="10"/>
  <c r="R87" i="10" s="1"/>
  <c r="O88" i="10" s="1"/>
  <c r="Q105" i="23"/>
  <c r="R105" i="23" s="1"/>
  <c r="O106" i="23" s="1"/>
  <c r="Q101" i="51"/>
  <c r="R101" i="51" s="1"/>
  <c r="O102" i="51" s="1"/>
  <c r="Q98" i="9"/>
  <c r="R98" i="9" s="1"/>
  <c r="O99" i="9" s="1"/>
  <c r="Q102" i="55"/>
  <c r="R102" i="55" s="1"/>
  <c r="O103" i="55" s="1"/>
  <c r="Q102" i="54"/>
  <c r="R102" i="54" s="1"/>
  <c r="O103" i="54" s="1"/>
  <c r="Q102" i="45"/>
  <c r="R102" i="45" s="1"/>
  <c r="O103" i="45" s="1"/>
  <c r="Q93" i="14"/>
  <c r="R93" i="14" s="1"/>
  <c r="O94" i="14" s="1"/>
  <c r="Q102" i="53"/>
  <c r="R102" i="53" s="1"/>
  <c r="O103" i="53" s="1"/>
  <c r="Q103" i="46"/>
  <c r="R103" i="46" s="1"/>
  <c r="O104" i="46" s="1"/>
  <c r="Q93" i="26"/>
  <c r="R93" i="26" s="1"/>
  <c r="O94" i="26" s="1"/>
  <c r="Q102" i="49"/>
  <c r="R102" i="49" s="1"/>
  <c r="O103" i="49" s="1"/>
  <c r="Q105" i="22"/>
  <c r="R105" i="22" s="1"/>
  <c r="O106" i="22" s="1"/>
  <c r="Q106" i="17"/>
  <c r="R106" i="17" s="1"/>
  <c r="O107" i="17" s="1"/>
  <c r="Q87" i="11"/>
  <c r="R87" i="11" s="1"/>
  <c r="O88" i="11" s="1"/>
  <c r="Q110" i="16"/>
  <c r="R110" i="16" s="1"/>
  <c r="O111" i="16" s="1"/>
  <c r="Q101" i="47"/>
  <c r="R101" i="47" s="1"/>
  <c r="O102" i="47" s="1"/>
  <c r="Q98" i="29"/>
  <c r="R98" i="29" s="1"/>
  <c r="O99" i="29" s="1"/>
  <c r="Q96" i="12"/>
  <c r="R96" i="12" s="1"/>
  <c r="O97" i="12" s="1"/>
  <c r="Q106" i="20"/>
  <c r="R106" i="20" s="1"/>
  <c r="O107" i="20" s="1"/>
  <c r="Q85" i="18"/>
  <c r="R85" i="18" s="1"/>
  <c r="O86" i="18" s="1"/>
  <c r="Q103" i="13" l="1"/>
  <c r="R103" i="13" s="1"/>
  <c r="O104" i="13" s="1"/>
  <c r="Q103" i="55"/>
  <c r="R103" i="55"/>
  <c r="O104" i="55" s="1"/>
  <c r="Q103" i="54"/>
  <c r="R103" i="54"/>
  <c r="O104" i="54" s="1"/>
  <c r="Q102" i="50"/>
  <c r="R102" i="50" s="1"/>
  <c r="O103" i="50" s="1"/>
  <c r="Q102" i="48"/>
  <c r="R102" i="48"/>
  <c r="O103" i="48" s="1"/>
  <c r="Q104" i="46"/>
  <c r="R104" i="46" s="1"/>
  <c r="O105" i="46" s="1"/>
  <c r="Q103" i="45"/>
  <c r="R103" i="45" s="1"/>
  <c r="O104" i="45" s="1"/>
  <c r="Q101" i="44"/>
  <c r="R101" i="44" s="1"/>
  <c r="O102" i="44" s="1"/>
  <c r="Q100" i="43"/>
  <c r="R100" i="43" s="1"/>
  <c r="O101" i="43" s="1"/>
  <c r="Q103" i="42"/>
  <c r="R103" i="42" s="1"/>
  <c r="O104" i="42" s="1"/>
  <c r="Q103" i="41"/>
  <c r="R103" i="41" s="1"/>
  <c r="O104" i="41" s="1"/>
  <c r="Q103" i="40"/>
  <c r="R103" i="40" s="1"/>
  <c r="O104" i="40" s="1"/>
  <c r="Q102" i="39"/>
  <c r="R102" i="39" s="1"/>
  <c r="O103" i="39" s="1"/>
  <c r="Q102" i="38"/>
  <c r="R102" i="38" s="1"/>
  <c r="O103" i="38" s="1"/>
  <c r="Q103" i="37"/>
  <c r="R103" i="37"/>
  <c r="O104" i="37" s="1"/>
  <c r="Q102" i="36"/>
  <c r="R102" i="36" s="1"/>
  <c r="O103" i="36" s="1"/>
  <c r="Q98" i="35"/>
  <c r="R98" i="35" s="1"/>
  <c r="O99" i="35" s="1"/>
  <c r="Q98" i="34"/>
  <c r="R98" i="34" s="1"/>
  <c r="O99" i="34" s="1"/>
  <c r="Q97" i="33"/>
  <c r="R97" i="33"/>
  <c r="O98" i="33" s="1"/>
  <c r="Q97" i="32"/>
  <c r="R97" i="32" s="1"/>
  <c r="O98" i="32" s="1"/>
  <c r="Q98" i="31"/>
  <c r="R98" i="31" s="1"/>
  <c r="O99" i="31" s="1"/>
  <c r="Q98" i="30"/>
  <c r="R98" i="30" s="1"/>
  <c r="O99" i="30" s="1"/>
  <c r="Q98" i="28"/>
  <c r="R98" i="28" s="1"/>
  <c r="O99" i="28" s="1"/>
  <c r="Q99" i="27"/>
  <c r="R99" i="27" s="1"/>
  <c r="O100" i="27" s="1"/>
  <c r="Q102" i="47"/>
  <c r="R102" i="47" s="1"/>
  <c r="O103" i="47" s="1"/>
  <c r="Q107" i="19"/>
  <c r="R107" i="19" s="1"/>
  <c r="O108" i="19" s="1"/>
  <c r="Q99" i="29"/>
  <c r="R99" i="29" s="1"/>
  <c r="O100" i="29" s="1"/>
  <c r="Q88" i="10"/>
  <c r="R88" i="10" s="1"/>
  <c r="O89" i="10" s="1"/>
  <c r="Q107" i="20"/>
  <c r="R107" i="20" s="1"/>
  <c r="O108" i="20" s="1"/>
  <c r="Q99" i="15"/>
  <c r="R99" i="15" s="1"/>
  <c r="O100" i="15" s="1"/>
  <c r="Q107" i="21"/>
  <c r="R107" i="21" s="1"/>
  <c r="O108" i="21" s="1"/>
  <c r="Q97" i="12"/>
  <c r="R97" i="12" s="1"/>
  <c r="O98" i="12" s="1"/>
  <c r="Q103" i="53"/>
  <c r="R103" i="53" s="1"/>
  <c r="O104" i="53" s="1"/>
  <c r="Q99" i="9"/>
  <c r="R99" i="9" s="1"/>
  <c r="O100" i="9" s="1"/>
  <c r="Q86" i="18"/>
  <c r="R86" i="18" s="1"/>
  <c r="O87" i="18" s="1"/>
  <c r="Q94" i="26"/>
  <c r="R94" i="26" s="1"/>
  <c r="O95" i="26" s="1"/>
  <c r="Q111" i="16"/>
  <c r="R111" i="16" s="1"/>
  <c r="O112" i="16" s="1"/>
  <c r="Q102" i="51"/>
  <c r="R102" i="51" s="1"/>
  <c r="O103" i="51" s="1"/>
  <c r="Q102" i="52"/>
  <c r="R102" i="52" s="1"/>
  <c r="O103" i="52" s="1"/>
  <c r="Q94" i="24"/>
  <c r="R94" i="24" s="1"/>
  <c r="O95" i="24" s="1"/>
  <c r="Q88" i="11"/>
  <c r="R88" i="11" s="1"/>
  <c r="O89" i="11" s="1"/>
  <c r="Q106" i="22"/>
  <c r="R106" i="22" s="1"/>
  <c r="O107" i="22" s="1"/>
  <c r="Q107" i="17"/>
  <c r="R107" i="17" s="1"/>
  <c r="O108" i="17" s="1"/>
  <c r="Q103" i="49"/>
  <c r="R103" i="49" s="1"/>
  <c r="O104" i="49" s="1"/>
  <c r="Q94" i="14"/>
  <c r="R94" i="14" s="1"/>
  <c r="O95" i="14" s="1"/>
  <c r="Q94" i="25"/>
  <c r="R94" i="25" s="1"/>
  <c r="O95" i="25" s="1"/>
  <c r="Q106" i="23"/>
  <c r="R106" i="23" s="1"/>
  <c r="O107" i="23" s="1"/>
  <c r="Q104" i="13" l="1"/>
  <c r="R104" i="13"/>
  <c r="O105" i="13" s="1"/>
  <c r="Q104" i="55"/>
  <c r="R104" i="55" s="1"/>
  <c r="O105" i="55" s="1"/>
  <c r="Q104" i="54"/>
  <c r="R104" i="54" s="1"/>
  <c r="O105" i="54" s="1"/>
  <c r="Q104" i="53"/>
  <c r="R104" i="53" s="1"/>
  <c r="O105" i="53" s="1"/>
  <c r="Q103" i="52"/>
  <c r="R103" i="52"/>
  <c r="O104" i="52" s="1"/>
  <c r="Q103" i="51"/>
  <c r="R103" i="51" s="1"/>
  <c r="O104" i="51" s="1"/>
  <c r="Q103" i="50"/>
  <c r="R103" i="50" s="1"/>
  <c r="O104" i="50" s="1"/>
  <c r="Q104" i="49"/>
  <c r="R104" i="49" s="1"/>
  <c r="O105" i="49" s="1"/>
  <c r="Q103" i="48"/>
  <c r="R103" i="48" s="1"/>
  <c r="O104" i="48" s="1"/>
  <c r="Q105" i="46"/>
  <c r="R105" i="46" s="1"/>
  <c r="O106" i="46" s="1"/>
  <c r="Q104" i="45"/>
  <c r="R104" i="45" s="1"/>
  <c r="O105" i="45" s="1"/>
  <c r="Q102" i="44"/>
  <c r="R102" i="44" s="1"/>
  <c r="O103" i="44" s="1"/>
  <c r="Q101" i="43"/>
  <c r="R101" i="43" s="1"/>
  <c r="O102" i="43" s="1"/>
  <c r="Q104" i="42"/>
  <c r="R104" i="42" s="1"/>
  <c r="O105" i="42" s="1"/>
  <c r="Q104" i="41"/>
  <c r="R104" i="41" s="1"/>
  <c r="O105" i="41" s="1"/>
  <c r="Q104" i="40"/>
  <c r="R104" i="40" s="1"/>
  <c r="O105" i="40" s="1"/>
  <c r="Q103" i="39"/>
  <c r="R103" i="39" s="1"/>
  <c r="O104" i="39" s="1"/>
  <c r="Q103" i="38"/>
  <c r="R103" i="38" s="1"/>
  <c r="O104" i="38" s="1"/>
  <c r="Q104" i="37"/>
  <c r="R104" i="37" s="1"/>
  <c r="O105" i="37" s="1"/>
  <c r="Q103" i="36"/>
  <c r="R103" i="36"/>
  <c r="O104" i="36" s="1"/>
  <c r="Q99" i="35"/>
  <c r="R99" i="35" s="1"/>
  <c r="O100" i="35" s="1"/>
  <c r="Q99" i="34"/>
  <c r="R99" i="34" s="1"/>
  <c r="O100" i="34" s="1"/>
  <c r="Q98" i="33"/>
  <c r="R98" i="33" s="1"/>
  <c r="O99" i="33" s="1"/>
  <c r="Q98" i="32"/>
  <c r="R98" i="32" s="1"/>
  <c r="O99" i="32" s="1"/>
  <c r="Q99" i="31"/>
  <c r="R99" i="31" s="1"/>
  <c r="O100" i="31" s="1"/>
  <c r="Q99" i="30"/>
  <c r="R99" i="30"/>
  <c r="O100" i="30" s="1"/>
  <c r="Q100" i="29"/>
  <c r="R100" i="29" s="1"/>
  <c r="O101" i="29" s="1"/>
  <c r="Q99" i="28"/>
  <c r="R99" i="28" s="1"/>
  <c r="O100" i="28" s="1"/>
  <c r="Q100" i="27"/>
  <c r="R100" i="27" s="1"/>
  <c r="O101" i="27" s="1"/>
  <c r="Q107" i="22"/>
  <c r="R107" i="22" s="1"/>
  <c r="O108" i="22" s="1"/>
  <c r="Q95" i="26"/>
  <c r="R95" i="26" s="1"/>
  <c r="O96" i="26" s="1"/>
  <c r="Q108" i="20"/>
  <c r="R108" i="20" s="1"/>
  <c r="O109" i="20" s="1"/>
  <c r="Q87" i="18"/>
  <c r="R87" i="18" s="1"/>
  <c r="O88" i="18" s="1"/>
  <c r="Q108" i="21"/>
  <c r="R108" i="21" s="1"/>
  <c r="O109" i="21" s="1"/>
  <c r="Q108" i="17"/>
  <c r="R108" i="17" s="1"/>
  <c r="O109" i="17" s="1"/>
  <c r="Q103" i="47"/>
  <c r="R103" i="47" s="1"/>
  <c r="O104" i="47" s="1"/>
  <c r="Q107" i="23"/>
  <c r="R107" i="23" s="1"/>
  <c r="O108" i="23" s="1"/>
  <c r="Q108" i="19"/>
  <c r="R108" i="19" s="1"/>
  <c r="O109" i="19" s="1"/>
  <c r="Q95" i="14"/>
  <c r="R95" i="14" s="1"/>
  <c r="O96" i="14" s="1"/>
  <c r="Q89" i="11"/>
  <c r="R89" i="11" s="1"/>
  <c r="O90" i="11" s="1"/>
  <c r="Q95" i="25"/>
  <c r="R95" i="25" s="1"/>
  <c r="O96" i="25" s="1"/>
  <c r="Q95" i="24"/>
  <c r="R95" i="24" s="1"/>
  <c r="O96" i="24" s="1"/>
  <c r="Q112" i="16"/>
  <c r="R112" i="16" s="1"/>
  <c r="O113" i="16" s="1"/>
  <c r="Q100" i="9"/>
  <c r="R100" i="9" s="1"/>
  <c r="O101" i="9" s="1"/>
  <c r="Q98" i="12"/>
  <c r="R98" i="12" s="1"/>
  <c r="O99" i="12" s="1"/>
  <c r="Q100" i="15"/>
  <c r="R100" i="15" s="1"/>
  <c r="O101" i="15" s="1"/>
  <c r="Q89" i="10"/>
  <c r="R89" i="10" s="1"/>
  <c r="O90" i="10" s="1"/>
  <c r="Q105" i="13" l="1"/>
  <c r="R105" i="13" s="1"/>
  <c r="O106" i="13" s="1"/>
  <c r="Q105" i="55"/>
  <c r="R105" i="55" s="1"/>
  <c r="O106" i="55" s="1"/>
  <c r="Q105" i="54"/>
  <c r="R105" i="54" s="1"/>
  <c r="O106" i="54" s="1"/>
  <c r="Q105" i="53"/>
  <c r="R105" i="53" s="1"/>
  <c r="O106" i="53" s="1"/>
  <c r="Q104" i="52"/>
  <c r="R104" i="52" s="1"/>
  <c r="O105" i="52" s="1"/>
  <c r="Q104" i="51"/>
  <c r="R104" i="51" s="1"/>
  <c r="O105" i="51" s="1"/>
  <c r="Q104" i="50"/>
  <c r="R104" i="50" s="1"/>
  <c r="O105" i="50" s="1"/>
  <c r="Q105" i="49"/>
  <c r="R105" i="49" s="1"/>
  <c r="O106" i="49" s="1"/>
  <c r="Q104" i="48"/>
  <c r="R104" i="48" s="1"/>
  <c r="O105" i="48" s="1"/>
  <c r="Q104" i="47"/>
  <c r="R104" i="47" s="1"/>
  <c r="O105" i="47" s="1"/>
  <c r="Q106" i="46"/>
  <c r="R106" i="46" s="1"/>
  <c r="O107" i="46" s="1"/>
  <c r="Q105" i="45"/>
  <c r="R105" i="45" s="1"/>
  <c r="O106" i="45" s="1"/>
  <c r="Q103" i="44"/>
  <c r="R103" i="44" s="1"/>
  <c r="O104" i="44" s="1"/>
  <c r="Q102" i="43"/>
  <c r="R102" i="43" s="1"/>
  <c r="O103" i="43" s="1"/>
  <c r="Q105" i="42"/>
  <c r="R105" i="42" s="1"/>
  <c r="O106" i="42" s="1"/>
  <c r="Q105" i="41"/>
  <c r="R105" i="41" s="1"/>
  <c r="O106" i="41" s="1"/>
  <c r="Q105" i="40"/>
  <c r="R105" i="40" s="1"/>
  <c r="O106" i="40" s="1"/>
  <c r="Q104" i="39"/>
  <c r="R104" i="39" s="1"/>
  <c r="O105" i="39" s="1"/>
  <c r="Q104" i="38"/>
  <c r="R104" i="38" s="1"/>
  <c r="O105" i="38" s="1"/>
  <c r="Q105" i="37"/>
  <c r="R105" i="37" s="1"/>
  <c r="O106" i="37" s="1"/>
  <c r="Q104" i="36"/>
  <c r="R104" i="36" s="1"/>
  <c r="O105" i="36" s="1"/>
  <c r="Q100" i="35"/>
  <c r="R100" i="35"/>
  <c r="O101" i="35" s="1"/>
  <c r="Q100" i="34"/>
  <c r="R100" i="34" s="1"/>
  <c r="O101" i="34" s="1"/>
  <c r="Q99" i="33"/>
  <c r="R99" i="33" s="1"/>
  <c r="O100" i="33" s="1"/>
  <c r="Q99" i="32"/>
  <c r="R99" i="32" s="1"/>
  <c r="O100" i="32" s="1"/>
  <c r="Q100" i="31"/>
  <c r="R100" i="31" s="1"/>
  <c r="O101" i="31" s="1"/>
  <c r="Q100" i="30"/>
  <c r="R100" i="30"/>
  <c r="O101" i="30" s="1"/>
  <c r="Q101" i="29"/>
  <c r="R101" i="29" s="1"/>
  <c r="O102" i="29" s="1"/>
  <c r="Q100" i="28"/>
  <c r="R100" i="28"/>
  <c r="O101" i="28" s="1"/>
  <c r="Q101" i="27"/>
  <c r="R101" i="27"/>
  <c r="O102" i="27" s="1"/>
  <c r="Q108" i="23"/>
  <c r="R108" i="23" s="1"/>
  <c r="O109" i="23" s="1"/>
  <c r="Q96" i="25"/>
  <c r="R96" i="25" s="1"/>
  <c r="O97" i="25" s="1"/>
  <c r="Q113" i="16"/>
  <c r="R113" i="16" s="1"/>
  <c r="O114" i="16" s="1"/>
  <c r="Q90" i="11"/>
  <c r="R90" i="11" s="1"/>
  <c r="O91" i="11" s="1"/>
  <c r="Q90" i="10"/>
  <c r="R90" i="10" s="1"/>
  <c r="O91" i="10" s="1"/>
  <c r="Q96" i="14"/>
  <c r="R96" i="14" s="1"/>
  <c r="O97" i="14" s="1"/>
  <c r="Q109" i="21"/>
  <c r="R109" i="21" s="1"/>
  <c r="O110" i="21" s="1"/>
  <c r="Q96" i="26"/>
  <c r="R96" i="26" s="1"/>
  <c r="O97" i="26" s="1"/>
  <c r="Q109" i="19"/>
  <c r="R109" i="19" s="1"/>
  <c r="O110" i="19" s="1"/>
  <c r="Q109" i="17"/>
  <c r="R109" i="17" s="1"/>
  <c r="O110" i="17" s="1"/>
  <c r="Q96" i="24"/>
  <c r="R96" i="24" s="1"/>
  <c r="O97" i="24" s="1"/>
  <c r="Q88" i="18"/>
  <c r="R88" i="18" s="1"/>
  <c r="O89" i="18" s="1"/>
  <c r="Q99" i="12"/>
  <c r="R99" i="12" s="1"/>
  <c r="O100" i="12" s="1"/>
  <c r="Q109" i="20"/>
  <c r="R109" i="20" s="1"/>
  <c r="O110" i="20" s="1"/>
  <c r="Q101" i="15"/>
  <c r="R101" i="15" s="1"/>
  <c r="O102" i="15" s="1"/>
  <c r="Q108" i="22"/>
  <c r="R108" i="22" s="1"/>
  <c r="O109" i="22" s="1"/>
  <c r="Q101" i="9"/>
  <c r="R101" i="9" s="1"/>
  <c r="O102" i="9" s="1"/>
  <c r="Q106" i="13" l="1"/>
  <c r="R106" i="13"/>
  <c r="O107" i="13" s="1"/>
  <c r="Q106" i="55"/>
  <c r="R106" i="55" s="1"/>
  <c r="O107" i="55" s="1"/>
  <c r="Q106" i="54"/>
  <c r="R106" i="54" s="1"/>
  <c r="O107" i="54" s="1"/>
  <c r="Q106" i="53"/>
  <c r="R106" i="53"/>
  <c r="O107" i="53" s="1"/>
  <c r="Q105" i="52"/>
  <c r="R105" i="52"/>
  <c r="O106" i="52" s="1"/>
  <c r="Q105" i="51"/>
  <c r="R105" i="51" s="1"/>
  <c r="O106" i="51" s="1"/>
  <c r="Q105" i="50"/>
  <c r="R105" i="50" s="1"/>
  <c r="O106" i="50" s="1"/>
  <c r="Q106" i="49"/>
  <c r="R106" i="49" s="1"/>
  <c r="O107" i="49" s="1"/>
  <c r="Q105" i="48"/>
  <c r="R105" i="48" s="1"/>
  <c r="O106" i="48" s="1"/>
  <c r="Q105" i="47"/>
  <c r="R105" i="47" s="1"/>
  <c r="O106" i="47" s="1"/>
  <c r="Q107" i="46"/>
  <c r="R107" i="46" s="1"/>
  <c r="O108" i="46" s="1"/>
  <c r="Q106" i="45"/>
  <c r="R106" i="45" s="1"/>
  <c r="O107" i="45" s="1"/>
  <c r="Q104" i="44"/>
  <c r="R104" i="44" s="1"/>
  <c r="O105" i="44" s="1"/>
  <c r="Q103" i="43"/>
  <c r="R103" i="43" s="1"/>
  <c r="O104" i="43" s="1"/>
  <c r="Q106" i="42"/>
  <c r="R106" i="42" s="1"/>
  <c r="O107" i="42" s="1"/>
  <c r="Q106" i="41"/>
  <c r="R106" i="41" s="1"/>
  <c r="O107" i="41" s="1"/>
  <c r="Q106" i="40"/>
  <c r="R106" i="40" s="1"/>
  <c r="O107" i="40" s="1"/>
  <c r="Q105" i="39"/>
  <c r="R105" i="39" s="1"/>
  <c r="O106" i="39" s="1"/>
  <c r="Q105" i="38"/>
  <c r="R105" i="38" s="1"/>
  <c r="O106" i="38" s="1"/>
  <c r="Q106" i="37"/>
  <c r="R106" i="37" s="1"/>
  <c r="O107" i="37" s="1"/>
  <c r="Q105" i="36"/>
  <c r="R105" i="36" s="1"/>
  <c r="O106" i="36" s="1"/>
  <c r="Q101" i="35"/>
  <c r="R101" i="35" s="1"/>
  <c r="O102" i="35" s="1"/>
  <c r="R101" i="34"/>
  <c r="O102" i="34" s="1"/>
  <c r="Q101" i="34"/>
  <c r="Q100" i="33"/>
  <c r="R100" i="33" s="1"/>
  <c r="O101" i="33" s="1"/>
  <c r="Q100" i="32"/>
  <c r="R100" i="32" s="1"/>
  <c r="O101" i="32" s="1"/>
  <c r="Q101" i="31"/>
  <c r="R101" i="31" s="1"/>
  <c r="O102" i="31" s="1"/>
  <c r="Q101" i="30"/>
  <c r="R101" i="30" s="1"/>
  <c r="O102" i="30" s="1"/>
  <c r="Q102" i="29"/>
  <c r="R102" i="29" s="1"/>
  <c r="O103" i="29" s="1"/>
  <c r="Q101" i="28"/>
  <c r="R101" i="28" s="1"/>
  <c r="O102" i="28" s="1"/>
  <c r="Q102" i="27"/>
  <c r="R102" i="27" s="1"/>
  <c r="O103" i="27" s="1"/>
  <c r="Q97" i="24"/>
  <c r="R97" i="24" s="1"/>
  <c r="O98" i="24" s="1"/>
  <c r="Q91" i="11"/>
  <c r="R91" i="11" s="1"/>
  <c r="O92" i="11" s="1"/>
  <c r="Q109" i="22"/>
  <c r="R109" i="22" s="1"/>
  <c r="O110" i="22" s="1"/>
  <c r="Q110" i="17"/>
  <c r="R110" i="17" s="1"/>
  <c r="O111" i="17" s="1"/>
  <c r="Q110" i="20"/>
  <c r="R110" i="20" s="1"/>
  <c r="O111" i="20" s="1"/>
  <c r="Q89" i="18"/>
  <c r="R89" i="18" s="1"/>
  <c r="O90" i="18" s="1"/>
  <c r="Q109" i="23"/>
  <c r="R109" i="23" s="1"/>
  <c r="O110" i="23" s="1"/>
  <c r="Q97" i="14"/>
  <c r="R97" i="14" s="1"/>
  <c r="O98" i="14" s="1"/>
  <c r="Q114" i="16"/>
  <c r="R114" i="16" s="1"/>
  <c r="O115" i="16" s="1"/>
  <c r="Q97" i="26"/>
  <c r="R97" i="26" s="1"/>
  <c r="O98" i="26" s="1"/>
  <c r="Q102" i="15"/>
  <c r="R102" i="15" s="1"/>
  <c r="O103" i="15" s="1"/>
  <c r="Q100" i="12"/>
  <c r="R100" i="12" s="1"/>
  <c r="O101" i="12" s="1"/>
  <c r="Q110" i="19"/>
  <c r="R110" i="19" s="1"/>
  <c r="O111" i="19" s="1"/>
  <c r="Q110" i="21"/>
  <c r="R110" i="21" s="1"/>
  <c r="O111" i="21" s="1"/>
  <c r="Q91" i="10"/>
  <c r="R91" i="10" s="1"/>
  <c r="O92" i="10" s="1"/>
  <c r="Q102" i="9"/>
  <c r="R102" i="9" s="1"/>
  <c r="O103" i="9" s="1"/>
  <c r="Q97" i="25"/>
  <c r="R97" i="25" s="1"/>
  <c r="O98" i="25" s="1"/>
  <c r="Q107" i="13" l="1"/>
  <c r="R107" i="13" s="1"/>
  <c r="O108" i="13" s="1"/>
  <c r="Q107" i="55"/>
  <c r="R107" i="55" s="1"/>
  <c r="O108" i="55" s="1"/>
  <c r="Q107" i="54"/>
  <c r="R107" i="54" s="1"/>
  <c r="O108" i="54" s="1"/>
  <c r="Q107" i="53"/>
  <c r="R107" i="53" s="1"/>
  <c r="O108" i="53" s="1"/>
  <c r="Q106" i="52"/>
  <c r="R106" i="52" s="1"/>
  <c r="O107" i="52" s="1"/>
  <c r="Q106" i="51"/>
  <c r="R106" i="51" s="1"/>
  <c r="O107" i="51" s="1"/>
  <c r="Q106" i="50"/>
  <c r="R106" i="50" s="1"/>
  <c r="O107" i="50" s="1"/>
  <c r="R107" i="49"/>
  <c r="O108" i="49" s="1"/>
  <c r="Q107" i="49"/>
  <c r="Q106" i="48"/>
  <c r="R106" i="48" s="1"/>
  <c r="O107" i="48" s="1"/>
  <c r="Q106" i="47"/>
  <c r="R106" i="47" s="1"/>
  <c r="O107" i="47" s="1"/>
  <c r="Q108" i="46"/>
  <c r="R108" i="46" s="1"/>
  <c r="O109" i="46" s="1"/>
  <c r="Q107" i="45"/>
  <c r="R107" i="45" s="1"/>
  <c r="O108" i="45" s="1"/>
  <c r="Q105" i="44"/>
  <c r="R105" i="44"/>
  <c r="O106" i="44" s="1"/>
  <c r="Q104" i="43"/>
  <c r="R104" i="43" s="1"/>
  <c r="O105" i="43" s="1"/>
  <c r="Q107" i="42"/>
  <c r="R107" i="42" s="1"/>
  <c r="O108" i="42" s="1"/>
  <c r="Q107" i="41"/>
  <c r="R107" i="41"/>
  <c r="O108" i="41" s="1"/>
  <c r="Q107" i="40"/>
  <c r="R107" i="40"/>
  <c r="O108" i="40" s="1"/>
  <c r="Q106" i="39"/>
  <c r="R106" i="39" s="1"/>
  <c r="O107" i="39" s="1"/>
  <c r="Q106" i="38"/>
  <c r="R106" i="38" s="1"/>
  <c r="O107" i="38" s="1"/>
  <c r="Q107" i="37"/>
  <c r="R107" i="37" s="1"/>
  <c r="O108" i="37" s="1"/>
  <c r="Q106" i="36"/>
  <c r="R106" i="36"/>
  <c r="O107" i="36" s="1"/>
  <c r="Q102" i="35"/>
  <c r="R102" i="35" s="1"/>
  <c r="O103" i="35" s="1"/>
  <c r="Q102" i="34"/>
  <c r="R102" i="34"/>
  <c r="O103" i="34" s="1"/>
  <c r="Q101" i="33"/>
  <c r="R101" i="33"/>
  <c r="O102" i="33" s="1"/>
  <c r="Q101" i="32"/>
  <c r="R101" i="32" s="1"/>
  <c r="O102" i="32" s="1"/>
  <c r="Q102" i="31"/>
  <c r="R102" i="31"/>
  <c r="O103" i="31" s="1"/>
  <c r="Q102" i="30"/>
  <c r="R102" i="30" s="1"/>
  <c r="O103" i="30" s="1"/>
  <c r="Q103" i="29"/>
  <c r="R103" i="29" s="1"/>
  <c r="O104" i="29" s="1"/>
  <c r="Q102" i="28"/>
  <c r="R102" i="28" s="1"/>
  <c r="O103" i="28" s="1"/>
  <c r="Q103" i="27"/>
  <c r="R103" i="27" s="1"/>
  <c r="O104" i="27" s="1"/>
  <c r="Q101" i="12"/>
  <c r="R101" i="12" s="1"/>
  <c r="O102" i="12" s="1"/>
  <c r="Q111" i="20"/>
  <c r="R111" i="20" s="1"/>
  <c r="O112" i="20" s="1"/>
  <c r="Q115" i="16"/>
  <c r="R115" i="16" s="1"/>
  <c r="O116" i="16" s="1"/>
  <c r="Q90" i="18"/>
  <c r="R90" i="18" s="1"/>
  <c r="O91" i="18" s="1"/>
  <c r="Q92" i="11"/>
  <c r="R92" i="11" s="1"/>
  <c r="O93" i="11" s="1"/>
  <c r="Q111" i="17"/>
  <c r="R111" i="17" s="1"/>
  <c r="O112" i="17" s="1"/>
  <c r="Q98" i="25"/>
  <c r="R98" i="25" s="1"/>
  <c r="O99" i="25" s="1"/>
  <c r="Q98" i="26"/>
  <c r="R98" i="26" s="1"/>
  <c r="O99" i="26" s="1"/>
  <c r="Q98" i="14"/>
  <c r="R98" i="14" s="1"/>
  <c r="O99" i="14" s="1"/>
  <c r="Q110" i="22"/>
  <c r="R110" i="22" s="1"/>
  <c r="O111" i="22" s="1"/>
  <c r="Q92" i="10"/>
  <c r="R92" i="10" s="1"/>
  <c r="O93" i="10" s="1"/>
  <c r="Q103" i="9"/>
  <c r="R103" i="9" s="1"/>
  <c r="O104" i="9" s="1"/>
  <c r="Q111" i="19"/>
  <c r="R111" i="19" s="1"/>
  <c r="O112" i="19" s="1"/>
  <c r="Q98" i="24"/>
  <c r="R98" i="24" s="1"/>
  <c r="O99" i="24" s="1"/>
  <c r="Q103" i="15"/>
  <c r="R103" i="15" s="1"/>
  <c r="O104" i="15" s="1"/>
  <c r="Q110" i="23"/>
  <c r="R110" i="23" s="1"/>
  <c r="O111" i="23" s="1"/>
  <c r="Q111" i="21"/>
  <c r="R111" i="21" s="1"/>
  <c r="O112" i="21" s="1"/>
  <c r="Q108" i="13" l="1"/>
  <c r="R108" i="13"/>
  <c r="O109" i="13" s="1"/>
  <c r="Q108" i="55"/>
  <c r="R108" i="55" s="1"/>
  <c r="O109" i="55" s="1"/>
  <c r="Q108" i="54"/>
  <c r="R108" i="54" s="1"/>
  <c r="O109" i="54" s="1"/>
  <c r="Q108" i="53"/>
  <c r="R108" i="53" s="1"/>
  <c r="O109" i="53" s="1"/>
  <c r="Q107" i="52"/>
  <c r="R107" i="52" s="1"/>
  <c r="O108" i="52" s="1"/>
  <c r="Q107" i="51"/>
  <c r="R107" i="51" s="1"/>
  <c r="O108" i="51" s="1"/>
  <c r="Q107" i="50"/>
  <c r="R107" i="50" s="1"/>
  <c r="O108" i="50" s="1"/>
  <c r="Q108" i="49"/>
  <c r="R108" i="49" s="1"/>
  <c r="O109" i="49" s="1"/>
  <c r="Q107" i="48"/>
  <c r="R107" i="48" s="1"/>
  <c r="O108" i="48" s="1"/>
  <c r="Q107" i="47"/>
  <c r="R107" i="47"/>
  <c r="O108" i="47" s="1"/>
  <c r="Q109" i="46"/>
  <c r="R109" i="46" s="1"/>
  <c r="O110" i="46" s="1"/>
  <c r="Q108" i="45"/>
  <c r="R108" i="45" s="1"/>
  <c r="O109" i="45" s="1"/>
  <c r="Q106" i="44"/>
  <c r="R106" i="44" s="1"/>
  <c r="O107" i="44" s="1"/>
  <c r="Q105" i="43"/>
  <c r="R105" i="43" s="1"/>
  <c r="O106" i="43" s="1"/>
  <c r="Q108" i="42"/>
  <c r="R108" i="42"/>
  <c r="O109" i="42" s="1"/>
  <c r="Q108" i="41"/>
  <c r="R108" i="41" s="1"/>
  <c r="O109" i="41" s="1"/>
  <c r="Q108" i="40"/>
  <c r="R108" i="40" s="1"/>
  <c r="O109" i="40" s="1"/>
  <c r="Q107" i="39"/>
  <c r="R107" i="39"/>
  <c r="O108" i="39" s="1"/>
  <c r="Q107" i="38"/>
  <c r="R107" i="38" s="1"/>
  <c r="O108" i="38" s="1"/>
  <c r="Q108" i="37"/>
  <c r="R108" i="37" s="1"/>
  <c r="O109" i="37" s="1"/>
  <c r="Q107" i="36"/>
  <c r="R107" i="36" s="1"/>
  <c r="O108" i="36" s="1"/>
  <c r="Q103" i="35"/>
  <c r="R103" i="35" s="1"/>
  <c r="O104" i="35" s="1"/>
  <c r="Q103" i="34"/>
  <c r="R103" i="34" s="1"/>
  <c r="O104" i="34" s="1"/>
  <c r="Q102" i="33"/>
  <c r="R102" i="33" s="1"/>
  <c r="O103" i="33" s="1"/>
  <c r="Q102" i="32"/>
  <c r="R102" i="32"/>
  <c r="O103" i="32" s="1"/>
  <c r="Q103" i="31"/>
  <c r="R103" i="31" s="1"/>
  <c r="O104" i="31" s="1"/>
  <c r="Q103" i="30"/>
  <c r="R103" i="30"/>
  <c r="O104" i="30" s="1"/>
  <c r="Q104" i="29"/>
  <c r="R104" i="29" s="1"/>
  <c r="O105" i="29" s="1"/>
  <c r="Q103" i="28"/>
  <c r="R103" i="28"/>
  <c r="O104" i="28" s="1"/>
  <c r="Q104" i="27"/>
  <c r="R104" i="27" s="1"/>
  <c r="O105" i="27" s="1"/>
  <c r="Q99" i="14"/>
  <c r="R99" i="14" s="1"/>
  <c r="O100" i="14" s="1"/>
  <c r="Q99" i="26"/>
  <c r="R99" i="26" s="1"/>
  <c r="O100" i="26" s="1"/>
  <c r="Q104" i="9"/>
  <c r="R104" i="9" s="1"/>
  <c r="O105" i="9" s="1"/>
  <c r="Q102" i="12"/>
  <c r="R102" i="12" s="1"/>
  <c r="O103" i="12" s="1"/>
  <c r="Q116" i="16"/>
  <c r="R116" i="16" s="1"/>
  <c r="O117" i="16" s="1"/>
  <c r="Q99" i="24"/>
  <c r="R99" i="24" s="1"/>
  <c r="O100" i="24" s="1"/>
  <c r="Q111" i="22"/>
  <c r="R111" i="22" s="1"/>
  <c r="O112" i="22" s="1"/>
  <c r="Q99" i="25"/>
  <c r="R99" i="25" s="1"/>
  <c r="O100" i="25" s="1"/>
  <c r="Q91" i="18"/>
  <c r="R91" i="18" s="1"/>
  <c r="O92" i="18" s="1"/>
  <c r="Q104" i="15"/>
  <c r="R104" i="15" s="1"/>
  <c r="O105" i="15" s="1"/>
  <c r="Q93" i="10"/>
  <c r="R93" i="10" s="1"/>
  <c r="O94" i="10" s="1"/>
  <c r="Q111" i="23"/>
  <c r="R111" i="23" s="1"/>
  <c r="O112" i="23" s="1"/>
  <c r="Q112" i="17"/>
  <c r="R112" i="17" s="1"/>
  <c r="O113" i="17" s="1"/>
  <c r="Q112" i="19"/>
  <c r="R112" i="19" s="1"/>
  <c r="O113" i="19" s="1"/>
  <c r="Q112" i="20"/>
  <c r="R112" i="20" s="1"/>
  <c r="O113" i="20" s="1"/>
  <c r="Q93" i="11"/>
  <c r="R93" i="11" s="1"/>
  <c r="O94" i="11" s="1"/>
  <c r="Q112" i="21"/>
  <c r="R112" i="21" s="1"/>
  <c r="O113" i="21" s="1"/>
  <c r="Q109" i="13" l="1"/>
  <c r="R109" i="13" s="1"/>
  <c r="O110" i="13" s="1"/>
  <c r="Q109" i="55"/>
  <c r="R109" i="55" s="1"/>
  <c r="O110" i="55" s="1"/>
  <c r="Q109" i="54"/>
  <c r="R109" i="54" s="1"/>
  <c r="O110" i="54" s="1"/>
  <c r="Q109" i="53"/>
  <c r="R109" i="53" s="1"/>
  <c r="O110" i="53" s="1"/>
  <c r="Q108" i="52"/>
  <c r="R108" i="52" s="1"/>
  <c r="O109" i="52" s="1"/>
  <c r="Q108" i="51"/>
  <c r="R108" i="51" s="1"/>
  <c r="O109" i="51" s="1"/>
  <c r="Q108" i="50"/>
  <c r="R108" i="50" s="1"/>
  <c r="O109" i="50" s="1"/>
  <c r="Q109" i="49"/>
  <c r="R109" i="49" s="1"/>
  <c r="O110" i="49" s="1"/>
  <c r="Q108" i="48"/>
  <c r="R108" i="48" s="1"/>
  <c r="O109" i="48" s="1"/>
  <c r="Q108" i="47"/>
  <c r="R108" i="47" s="1"/>
  <c r="O109" i="47" s="1"/>
  <c r="Q110" i="46"/>
  <c r="R110" i="46" s="1"/>
  <c r="O111" i="46" s="1"/>
  <c r="Q109" i="45"/>
  <c r="R109" i="45" s="1"/>
  <c r="O110" i="45" s="1"/>
  <c r="Q107" i="44"/>
  <c r="R107" i="44"/>
  <c r="O108" i="44" s="1"/>
  <c r="Q106" i="43"/>
  <c r="R106" i="43" s="1"/>
  <c r="O107" i="43" s="1"/>
  <c r="Q109" i="42"/>
  <c r="R109" i="42" s="1"/>
  <c r="O110" i="42" s="1"/>
  <c r="Q109" i="41"/>
  <c r="R109" i="41" s="1"/>
  <c r="O110" i="41" s="1"/>
  <c r="Q109" i="40"/>
  <c r="R109" i="40" s="1"/>
  <c r="O110" i="40" s="1"/>
  <c r="Q108" i="39"/>
  <c r="R108" i="39" s="1"/>
  <c r="O109" i="39" s="1"/>
  <c r="Q108" i="38"/>
  <c r="R108" i="38" s="1"/>
  <c r="O109" i="38" s="1"/>
  <c r="Q109" i="37"/>
  <c r="R109" i="37" s="1"/>
  <c r="O110" i="37" s="1"/>
  <c r="Q108" i="36"/>
  <c r="R108" i="36" s="1"/>
  <c r="O109" i="36" s="1"/>
  <c r="Q104" i="35"/>
  <c r="R104" i="35" s="1"/>
  <c r="O105" i="35" s="1"/>
  <c r="Q104" i="34"/>
  <c r="R104" i="34"/>
  <c r="O105" i="34" s="1"/>
  <c r="Q103" i="33"/>
  <c r="R103" i="33"/>
  <c r="O104" i="33" s="1"/>
  <c r="Q103" i="32"/>
  <c r="R103" i="32" s="1"/>
  <c r="O104" i="32" s="1"/>
  <c r="Q104" i="31"/>
  <c r="R104" i="31" s="1"/>
  <c r="O105" i="31" s="1"/>
  <c r="Q104" i="30"/>
  <c r="R104" i="30" s="1"/>
  <c r="O105" i="30" s="1"/>
  <c r="Q105" i="29"/>
  <c r="R105" i="29" s="1"/>
  <c r="O106" i="29" s="1"/>
  <c r="Q104" i="28"/>
  <c r="R104" i="28"/>
  <c r="O105" i="28" s="1"/>
  <c r="Q105" i="27"/>
  <c r="R105" i="27" s="1"/>
  <c r="O106" i="27" s="1"/>
  <c r="Q100" i="26"/>
  <c r="R100" i="26"/>
  <c r="O101" i="26" s="1"/>
  <c r="Q100" i="25"/>
  <c r="R100" i="25"/>
  <c r="O101" i="25" s="1"/>
  <c r="Q100" i="24"/>
  <c r="R100" i="24" s="1"/>
  <c r="O101" i="24" s="1"/>
  <c r="Q113" i="21"/>
  <c r="R113" i="21" s="1"/>
  <c r="O114" i="21" s="1"/>
  <c r="Q113" i="19"/>
  <c r="R113" i="19" s="1"/>
  <c r="O114" i="19" s="1"/>
  <c r="Q105" i="9"/>
  <c r="R105" i="9" s="1"/>
  <c r="O106" i="9" s="1"/>
  <c r="Q92" i="18"/>
  <c r="R92" i="18" s="1"/>
  <c r="O93" i="18" s="1"/>
  <c r="Q112" i="23"/>
  <c r="R112" i="23" s="1"/>
  <c r="O113" i="23" s="1"/>
  <c r="Q113" i="20"/>
  <c r="R113" i="20" s="1"/>
  <c r="O114" i="20" s="1"/>
  <c r="Q112" i="22"/>
  <c r="R112" i="22" s="1"/>
  <c r="O113" i="22" s="1"/>
  <c r="Q117" i="16"/>
  <c r="R117" i="16" s="1"/>
  <c r="O118" i="16" s="1"/>
  <c r="Q105" i="15"/>
  <c r="R105" i="15" s="1"/>
  <c r="O106" i="15" s="1"/>
  <c r="Q100" i="14"/>
  <c r="R100" i="14" s="1"/>
  <c r="O101" i="14" s="1"/>
  <c r="Q94" i="11"/>
  <c r="R94" i="11" s="1"/>
  <c r="O95" i="11" s="1"/>
  <c r="Q103" i="12"/>
  <c r="R103" i="12" s="1"/>
  <c r="O104" i="12" s="1"/>
  <c r="Q113" i="17"/>
  <c r="R113" i="17" s="1"/>
  <c r="O114" i="17" s="1"/>
  <c r="Q94" i="10"/>
  <c r="R94" i="10" s="1"/>
  <c r="O95" i="10" s="1"/>
  <c r="Q110" i="13" l="1"/>
  <c r="R110" i="13" s="1"/>
  <c r="O111" i="13" s="1"/>
  <c r="Q110" i="55"/>
  <c r="R110" i="55" s="1"/>
  <c r="O111" i="55" s="1"/>
  <c r="Q110" i="54"/>
  <c r="R110" i="54" s="1"/>
  <c r="O111" i="54" s="1"/>
  <c r="Q110" i="53"/>
  <c r="R110" i="53" s="1"/>
  <c r="O111" i="53" s="1"/>
  <c r="Q109" i="52"/>
  <c r="R109" i="52" s="1"/>
  <c r="O110" i="52" s="1"/>
  <c r="Q109" i="51"/>
  <c r="R109" i="51" s="1"/>
  <c r="O110" i="51" s="1"/>
  <c r="Q109" i="50"/>
  <c r="R109" i="50" s="1"/>
  <c r="O110" i="50" s="1"/>
  <c r="Q110" i="49"/>
  <c r="R110" i="49" s="1"/>
  <c r="O111" i="49" s="1"/>
  <c r="Q109" i="48"/>
  <c r="R109" i="48" s="1"/>
  <c r="O110" i="48" s="1"/>
  <c r="Q109" i="47"/>
  <c r="R109" i="47" s="1"/>
  <c r="O110" i="47" s="1"/>
  <c r="Q111" i="46"/>
  <c r="R111" i="46"/>
  <c r="O112" i="46" s="1"/>
  <c r="Q110" i="45"/>
  <c r="R110" i="45" s="1"/>
  <c r="O111" i="45" s="1"/>
  <c r="Q108" i="44"/>
  <c r="R108" i="44" s="1"/>
  <c r="O109" i="44" s="1"/>
  <c r="Q107" i="43"/>
  <c r="R107" i="43" s="1"/>
  <c r="O108" i="43" s="1"/>
  <c r="Q110" i="42"/>
  <c r="R110" i="42"/>
  <c r="O111" i="42" s="1"/>
  <c r="Q110" i="41"/>
  <c r="R110" i="41" s="1"/>
  <c r="O111" i="41" s="1"/>
  <c r="Q110" i="40"/>
  <c r="R110" i="40" s="1"/>
  <c r="O111" i="40" s="1"/>
  <c r="Q109" i="39"/>
  <c r="R109" i="39" s="1"/>
  <c r="O110" i="39" s="1"/>
  <c r="Q109" i="38"/>
  <c r="R109" i="38" s="1"/>
  <c r="O110" i="38" s="1"/>
  <c r="Q110" i="37"/>
  <c r="R110" i="37" s="1"/>
  <c r="O111" i="37" s="1"/>
  <c r="Q109" i="36"/>
  <c r="R109" i="36" s="1"/>
  <c r="O110" i="36" s="1"/>
  <c r="Q105" i="35"/>
  <c r="R105" i="35"/>
  <c r="O106" i="35" s="1"/>
  <c r="Q105" i="34"/>
  <c r="R105" i="34" s="1"/>
  <c r="O106" i="34" s="1"/>
  <c r="Q104" i="33"/>
  <c r="R104" i="33"/>
  <c r="O105" i="33" s="1"/>
  <c r="Q104" i="32"/>
  <c r="R104" i="32" s="1"/>
  <c r="O105" i="32" s="1"/>
  <c r="Q105" i="31"/>
  <c r="R105" i="31"/>
  <c r="O106" i="31" s="1"/>
  <c r="Q105" i="30"/>
  <c r="R105" i="30" s="1"/>
  <c r="O106" i="30" s="1"/>
  <c r="Q106" i="29"/>
  <c r="R106" i="29"/>
  <c r="O107" i="29" s="1"/>
  <c r="Q105" i="28"/>
  <c r="R105" i="28"/>
  <c r="O106" i="28" s="1"/>
  <c r="Q106" i="27"/>
  <c r="R106" i="27"/>
  <c r="O107" i="27" s="1"/>
  <c r="Q101" i="26"/>
  <c r="R101" i="26" s="1"/>
  <c r="O102" i="26" s="1"/>
  <c r="Q101" i="25"/>
  <c r="R101" i="25" s="1"/>
  <c r="O102" i="25" s="1"/>
  <c r="Q101" i="24"/>
  <c r="R101" i="24" s="1"/>
  <c r="O102" i="24" s="1"/>
  <c r="Q95" i="10"/>
  <c r="R95" i="10" s="1"/>
  <c r="O96" i="10" s="1"/>
  <c r="Q114" i="21"/>
  <c r="R114" i="21" s="1"/>
  <c r="O115" i="21" s="1"/>
  <c r="Q114" i="19"/>
  <c r="R114" i="19" s="1"/>
  <c r="O115" i="19" s="1"/>
  <c r="Q106" i="15"/>
  <c r="R106" i="15" s="1"/>
  <c r="O107" i="15" s="1"/>
  <c r="Q114" i="17"/>
  <c r="R114" i="17" s="1"/>
  <c r="O115" i="17" s="1"/>
  <c r="Q104" i="12"/>
  <c r="R104" i="12" s="1"/>
  <c r="O105" i="12" s="1"/>
  <c r="Q118" i="16"/>
  <c r="R118" i="16" s="1"/>
  <c r="O119" i="16" s="1"/>
  <c r="Q93" i="18"/>
  <c r="R93" i="18" s="1"/>
  <c r="O94" i="18" s="1"/>
  <c r="Q101" i="14"/>
  <c r="R101" i="14" s="1"/>
  <c r="O102" i="14" s="1"/>
  <c r="Q113" i="22"/>
  <c r="R113" i="22" s="1"/>
  <c r="O114" i="22" s="1"/>
  <c r="Q113" i="23"/>
  <c r="R113" i="23" s="1"/>
  <c r="O114" i="23" s="1"/>
  <c r="Q106" i="9"/>
  <c r="R106" i="9" s="1"/>
  <c r="O107" i="9" s="1"/>
  <c r="Q95" i="11"/>
  <c r="R95" i="11" s="1"/>
  <c r="O96" i="11" s="1"/>
  <c r="Q114" i="20"/>
  <c r="R114" i="20" s="1"/>
  <c r="O115" i="20" s="1"/>
  <c r="R111" i="13" l="1"/>
  <c r="O112" i="13" s="1"/>
  <c r="Q111" i="13"/>
  <c r="Q111" i="55"/>
  <c r="R111" i="55"/>
  <c r="O112" i="55" s="1"/>
  <c r="Q111" i="54"/>
  <c r="R111" i="54" s="1"/>
  <c r="O112" i="54" s="1"/>
  <c r="Q111" i="53"/>
  <c r="R111" i="53"/>
  <c r="O112" i="53" s="1"/>
  <c r="Q110" i="52"/>
  <c r="R110" i="52" s="1"/>
  <c r="O111" i="52" s="1"/>
  <c r="Q110" i="51"/>
  <c r="R110" i="51" s="1"/>
  <c r="O111" i="51" s="1"/>
  <c r="R110" i="50"/>
  <c r="O111" i="50" s="1"/>
  <c r="Q110" i="50"/>
  <c r="Q111" i="49"/>
  <c r="R111" i="49" s="1"/>
  <c r="O112" i="49" s="1"/>
  <c r="Q110" i="48"/>
  <c r="R110" i="48" s="1"/>
  <c r="O111" i="48" s="1"/>
  <c r="Q110" i="47"/>
  <c r="R110" i="47" s="1"/>
  <c r="O111" i="47" s="1"/>
  <c r="Q112" i="46"/>
  <c r="R112" i="46"/>
  <c r="O113" i="46" s="1"/>
  <c r="Q111" i="45"/>
  <c r="R111" i="45" s="1"/>
  <c r="O112" i="45" s="1"/>
  <c r="Q109" i="44"/>
  <c r="R109" i="44" s="1"/>
  <c r="O110" i="44" s="1"/>
  <c r="Q108" i="43"/>
  <c r="R108" i="43" s="1"/>
  <c r="O109" i="43" s="1"/>
  <c r="Q111" i="42"/>
  <c r="R111" i="42" s="1"/>
  <c r="O112" i="42" s="1"/>
  <c r="Q111" i="41"/>
  <c r="R111" i="41" s="1"/>
  <c r="O112" i="41" s="1"/>
  <c r="Q111" i="40"/>
  <c r="R111" i="40" s="1"/>
  <c r="O112" i="40" s="1"/>
  <c r="Q110" i="39"/>
  <c r="R110" i="39" s="1"/>
  <c r="O111" i="39" s="1"/>
  <c r="Q110" i="38"/>
  <c r="R110" i="38" s="1"/>
  <c r="O111" i="38" s="1"/>
  <c r="Q111" i="37"/>
  <c r="R111" i="37" s="1"/>
  <c r="O112" i="37" s="1"/>
  <c r="Q110" i="36"/>
  <c r="R110" i="36" s="1"/>
  <c r="O111" i="36" s="1"/>
  <c r="Q106" i="35"/>
  <c r="R106" i="35" s="1"/>
  <c r="O107" i="35" s="1"/>
  <c r="Q106" i="34"/>
  <c r="R106" i="34" s="1"/>
  <c r="O107" i="34" s="1"/>
  <c r="Q105" i="33"/>
  <c r="R105" i="33" s="1"/>
  <c r="O106" i="33" s="1"/>
  <c r="Q105" i="32"/>
  <c r="R105" i="32" s="1"/>
  <c r="O106" i="32" s="1"/>
  <c r="Q106" i="31"/>
  <c r="R106" i="31" s="1"/>
  <c r="O107" i="31" s="1"/>
  <c r="Q106" i="30"/>
  <c r="R106" i="30" s="1"/>
  <c r="O107" i="30" s="1"/>
  <c r="Q107" i="29"/>
  <c r="R107" i="29" s="1"/>
  <c r="O108" i="29" s="1"/>
  <c r="Q106" i="28"/>
  <c r="R106" i="28" s="1"/>
  <c r="O107" i="28" s="1"/>
  <c r="Q107" i="27"/>
  <c r="R107" i="27" s="1"/>
  <c r="O108" i="27" s="1"/>
  <c r="Q102" i="26"/>
  <c r="R102" i="26" s="1"/>
  <c r="O103" i="26" s="1"/>
  <c r="Q102" i="25"/>
  <c r="R102" i="25" s="1"/>
  <c r="O103" i="25" s="1"/>
  <c r="Q102" i="24"/>
  <c r="R102" i="24" s="1"/>
  <c r="O103" i="24" s="1"/>
  <c r="Q119" i="16"/>
  <c r="R119" i="16" s="1"/>
  <c r="O120" i="16" s="1"/>
  <c r="Q105" i="12"/>
  <c r="R105" i="12" s="1"/>
  <c r="O106" i="12" s="1"/>
  <c r="Q115" i="20"/>
  <c r="R115" i="20" s="1"/>
  <c r="O116" i="20" s="1"/>
  <c r="Q115" i="19"/>
  <c r="R115" i="19" s="1"/>
  <c r="O116" i="19" s="1"/>
  <c r="Q96" i="10"/>
  <c r="R96" i="10" s="1"/>
  <c r="O97" i="10" s="1"/>
  <c r="Q96" i="11"/>
  <c r="R96" i="11" s="1"/>
  <c r="O97" i="11" s="1"/>
  <c r="Q102" i="14"/>
  <c r="R102" i="14" s="1"/>
  <c r="O103" i="14" s="1"/>
  <c r="Q94" i="18"/>
  <c r="R94" i="18" s="1"/>
  <c r="O95" i="18" s="1"/>
  <c r="Q115" i="21"/>
  <c r="R115" i="21" s="1"/>
  <c r="O116" i="21" s="1"/>
  <c r="Q107" i="15"/>
  <c r="R107" i="15" s="1"/>
  <c r="O108" i="15" s="1"/>
  <c r="Q114" i="23"/>
  <c r="R114" i="23" s="1"/>
  <c r="O115" i="23" s="1"/>
  <c r="Q115" i="17"/>
  <c r="R115" i="17" s="1"/>
  <c r="O116" i="17" s="1"/>
  <c r="Q107" i="9"/>
  <c r="R107" i="9" s="1"/>
  <c r="O108" i="9" s="1"/>
  <c r="Q114" i="22"/>
  <c r="R114" i="22" s="1"/>
  <c r="O115" i="22" s="1"/>
  <c r="Q112" i="13" l="1"/>
  <c r="R112" i="13"/>
  <c r="O113" i="13" s="1"/>
  <c r="Q112" i="55"/>
  <c r="R112" i="55"/>
  <c r="O113" i="55" s="1"/>
  <c r="Q112" i="54"/>
  <c r="R112" i="54" s="1"/>
  <c r="O113" i="54" s="1"/>
  <c r="Q112" i="53"/>
  <c r="R112" i="53" s="1"/>
  <c r="O113" i="53" s="1"/>
  <c r="Q111" i="52"/>
  <c r="R111" i="52" s="1"/>
  <c r="O112" i="52" s="1"/>
  <c r="Q111" i="51"/>
  <c r="R111" i="51" s="1"/>
  <c r="O112" i="51" s="1"/>
  <c r="Q111" i="50"/>
  <c r="R111" i="50" s="1"/>
  <c r="O112" i="50" s="1"/>
  <c r="Q112" i="49"/>
  <c r="R112" i="49" s="1"/>
  <c r="O113" i="49" s="1"/>
  <c r="Q111" i="48"/>
  <c r="R111" i="48" s="1"/>
  <c r="O112" i="48" s="1"/>
  <c r="Q111" i="47"/>
  <c r="R111" i="47"/>
  <c r="O112" i="47" s="1"/>
  <c r="Q113" i="46"/>
  <c r="R113" i="46" s="1"/>
  <c r="O114" i="46" s="1"/>
  <c r="Q112" i="45"/>
  <c r="R112" i="45" s="1"/>
  <c r="O113" i="45" s="1"/>
  <c r="Q110" i="44"/>
  <c r="R110" i="44" s="1"/>
  <c r="O111" i="44" s="1"/>
  <c r="Q109" i="43"/>
  <c r="R109" i="43" s="1"/>
  <c r="O110" i="43" s="1"/>
  <c r="Q112" i="42"/>
  <c r="R112" i="42" s="1"/>
  <c r="O113" i="42" s="1"/>
  <c r="Q112" i="41"/>
  <c r="R112" i="41" s="1"/>
  <c r="O113" i="41" s="1"/>
  <c r="Q112" i="40"/>
  <c r="R112" i="40" s="1"/>
  <c r="O113" i="40" s="1"/>
  <c r="Q111" i="39"/>
  <c r="R111" i="39"/>
  <c r="O112" i="39" s="1"/>
  <c r="Q111" i="38"/>
  <c r="R111" i="38" s="1"/>
  <c r="O112" i="38" s="1"/>
  <c r="Q112" i="37"/>
  <c r="R112" i="37" s="1"/>
  <c r="O113" i="37" s="1"/>
  <c r="Q111" i="36"/>
  <c r="R111" i="36" s="1"/>
  <c r="O112" i="36" s="1"/>
  <c r="Q107" i="35"/>
  <c r="R107" i="35" s="1"/>
  <c r="O108" i="35" s="1"/>
  <c r="Q107" i="34"/>
  <c r="R107" i="34" s="1"/>
  <c r="O108" i="34" s="1"/>
  <c r="Q106" i="33"/>
  <c r="R106" i="33" s="1"/>
  <c r="O107" i="33" s="1"/>
  <c r="Q106" i="32"/>
  <c r="R106" i="32" s="1"/>
  <c r="O107" i="32" s="1"/>
  <c r="Q107" i="31"/>
  <c r="R107" i="31"/>
  <c r="O108" i="31" s="1"/>
  <c r="Q107" i="30"/>
  <c r="R107" i="30"/>
  <c r="O108" i="30" s="1"/>
  <c r="Q108" i="29"/>
  <c r="R108" i="29" s="1"/>
  <c r="O109" i="29" s="1"/>
  <c r="Q107" i="28"/>
  <c r="R107" i="28" s="1"/>
  <c r="O108" i="28" s="1"/>
  <c r="Q108" i="27"/>
  <c r="R108" i="27" s="1"/>
  <c r="O109" i="27" s="1"/>
  <c r="Q103" i="26"/>
  <c r="R103" i="26" s="1"/>
  <c r="O104" i="26" s="1"/>
  <c r="Q103" i="25"/>
  <c r="R103" i="25"/>
  <c r="O104" i="25" s="1"/>
  <c r="Q103" i="24"/>
  <c r="R103" i="24" s="1"/>
  <c r="O104" i="24" s="1"/>
  <c r="Q116" i="19"/>
  <c r="R116" i="19" s="1"/>
  <c r="O117" i="19" s="1"/>
  <c r="Q116" i="20"/>
  <c r="R116" i="20" s="1"/>
  <c r="O117" i="20" s="1"/>
  <c r="Q115" i="22"/>
  <c r="R115" i="22" s="1"/>
  <c r="O116" i="22" s="1"/>
  <c r="Q116" i="17"/>
  <c r="R116" i="17" s="1"/>
  <c r="O117" i="17" s="1"/>
  <c r="Q95" i="18"/>
  <c r="R95" i="18" s="1"/>
  <c r="O96" i="18" s="1"/>
  <c r="Q115" i="23"/>
  <c r="R115" i="23" s="1"/>
  <c r="O116" i="23" s="1"/>
  <c r="Q97" i="10"/>
  <c r="R97" i="10" s="1"/>
  <c r="O98" i="10" s="1"/>
  <c r="Q116" i="21"/>
  <c r="R116" i="21" s="1"/>
  <c r="O117" i="21" s="1"/>
  <c r="Q108" i="15"/>
  <c r="R108" i="15" s="1"/>
  <c r="O109" i="15" s="1"/>
  <c r="Q103" i="14"/>
  <c r="R103" i="14" s="1"/>
  <c r="O104" i="14" s="1"/>
  <c r="Q106" i="12"/>
  <c r="R106" i="12" s="1"/>
  <c r="O107" i="12" s="1"/>
  <c r="Q108" i="9"/>
  <c r="R108" i="9" s="1"/>
  <c r="O109" i="9" s="1"/>
  <c r="Q120" i="16"/>
  <c r="R120" i="16" s="1"/>
  <c r="O121" i="16" s="1"/>
  <c r="Q97" i="11"/>
  <c r="R97" i="11" s="1"/>
  <c r="O98" i="11" s="1"/>
  <c r="Q113" i="13" l="1"/>
  <c r="R113" i="13" s="1"/>
  <c r="O114" i="13" s="1"/>
  <c r="Q113" i="55"/>
  <c r="R113" i="55" s="1"/>
  <c r="O114" i="55" s="1"/>
  <c r="Q113" i="54"/>
  <c r="R113" i="54" s="1"/>
  <c r="O114" i="54" s="1"/>
  <c r="Q113" i="53"/>
  <c r="R113" i="53" s="1"/>
  <c r="O114" i="53" s="1"/>
  <c r="Q112" i="52"/>
  <c r="R112" i="52" s="1"/>
  <c r="O113" i="52" s="1"/>
  <c r="Q112" i="51"/>
  <c r="R112" i="51" s="1"/>
  <c r="O113" i="51" s="1"/>
  <c r="Q112" i="50"/>
  <c r="R112" i="50" s="1"/>
  <c r="O113" i="50" s="1"/>
  <c r="Q113" i="49"/>
  <c r="R113" i="49" s="1"/>
  <c r="O114" i="49" s="1"/>
  <c r="Q112" i="48"/>
  <c r="R112" i="48" s="1"/>
  <c r="O113" i="48" s="1"/>
  <c r="Q112" i="47"/>
  <c r="R112" i="47" s="1"/>
  <c r="O113" i="47" s="1"/>
  <c r="Q114" i="46"/>
  <c r="R114" i="46" s="1"/>
  <c r="O115" i="46" s="1"/>
  <c r="Q113" i="45"/>
  <c r="R113" i="45" s="1"/>
  <c r="O114" i="45" s="1"/>
  <c r="Q111" i="44"/>
  <c r="R111" i="44" s="1"/>
  <c r="O112" i="44" s="1"/>
  <c r="Q110" i="43"/>
  <c r="R110" i="43" s="1"/>
  <c r="O111" i="43" s="1"/>
  <c r="Q113" i="42"/>
  <c r="R113" i="42" s="1"/>
  <c r="O114" i="42" s="1"/>
  <c r="Q113" i="41"/>
  <c r="R113" i="41" s="1"/>
  <c r="O114" i="41" s="1"/>
  <c r="Q113" i="40"/>
  <c r="R113" i="40"/>
  <c r="O114" i="40" s="1"/>
  <c r="Q112" i="39"/>
  <c r="R112" i="39" s="1"/>
  <c r="O113" i="39" s="1"/>
  <c r="Q112" i="38"/>
  <c r="R112" i="38" s="1"/>
  <c r="O113" i="38" s="1"/>
  <c r="Q113" i="37"/>
  <c r="R113" i="37" s="1"/>
  <c r="O114" i="37" s="1"/>
  <c r="Q112" i="36"/>
  <c r="R112" i="36" s="1"/>
  <c r="O113" i="36" s="1"/>
  <c r="Q108" i="35"/>
  <c r="R108" i="35" s="1"/>
  <c r="O109" i="35" s="1"/>
  <c r="Q108" i="34"/>
  <c r="R108" i="34" s="1"/>
  <c r="O109" i="34" s="1"/>
  <c r="Q107" i="33"/>
  <c r="R107" i="33" s="1"/>
  <c r="O108" i="33" s="1"/>
  <c r="Q107" i="32"/>
  <c r="R107" i="32"/>
  <c r="O108" i="32" s="1"/>
  <c r="Q108" i="31"/>
  <c r="R108" i="31" s="1"/>
  <c r="O109" i="31" s="1"/>
  <c r="Q108" i="30"/>
  <c r="R108" i="30" s="1"/>
  <c r="O109" i="30" s="1"/>
  <c r="Q109" i="29"/>
  <c r="R109" i="29" s="1"/>
  <c r="O110" i="29" s="1"/>
  <c r="Q108" i="28"/>
  <c r="R108" i="28"/>
  <c r="O109" i="28" s="1"/>
  <c r="Q109" i="27"/>
  <c r="R109" i="27" s="1"/>
  <c r="O110" i="27" s="1"/>
  <c r="Q104" i="26"/>
  <c r="R104" i="26" s="1"/>
  <c r="O105" i="26" s="1"/>
  <c r="Q104" i="25"/>
  <c r="R104" i="25" s="1"/>
  <c r="O105" i="25" s="1"/>
  <c r="Q104" i="24"/>
  <c r="R104" i="24" s="1"/>
  <c r="O105" i="24" s="1"/>
  <c r="Q121" i="16"/>
  <c r="R121" i="16" s="1"/>
  <c r="O122" i="16" s="1"/>
  <c r="Q117" i="19"/>
  <c r="R117" i="19" s="1"/>
  <c r="O118" i="19" s="1"/>
  <c r="Q98" i="11"/>
  <c r="R98" i="11" s="1"/>
  <c r="O99" i="11" s="1"/>
  <c r="Q116" i="23"/>
  <c r="R116" i="23" s="1"/>
  <c r="O117" i="23" s="1"/>
  <c r="Q117" i="17"/>
  <c r="R117" i="17" s="1"/>
  <c r="O118" i="17" s="1"/>
  <c r="Q117" i="20"/>
  <c r="R117" i="20" s="1"/>
  <c r="O118" i="20" s="1"/>
  <c r="Q109" i="9"/>
  <c r="R109" i="9" s="1"/>
  <c r="O110" i="9" s="1"/>
  <c r="Q98" i="10"/>
  <c r="R98" i="10" s="1"/>
  <c r="O99" i="10" s="1"/>
  <c r="Q107" i="12"/>
  <c r="R107" i="12" s="1"/>
  <c r="O108" i="12" s="1"/>
  <c r="Q109" i="15"/>
  <c r="R109" i="15" s="1"/>
  <c r="O110" i="15" s="1"/>
  <c r="Q117" i="21"/>
  <c r="R117" i="21" s="1"/>
  <c r="O118" i="21" s="1"/>
  <c r="Q96" i="18"/>
  <c r="R96" i="18" s="1"/>
  <c r="O97" i="18" s="1"/>
  <c r="Q116" i="22"/>
  <c r="R116" i="22" s="1"/>
  <c r="O117" i="22" s="1"/>
  <c r="Q104" i="14"/>
  <c r="R104" i="14" s="1"/>
  <c r="O105" i="14" s="1"/>
  <c r="Q114" i="13" l="1"/>
  <c r="R114" i="13" s="1"/>
  <c r="O115" i="13" s="1"/>
  <c r="Q114" i="55"/>
  <c r="R114" i="55" s="1"/>
  <c r="O115" i="55" s="1"/>
  <c r="Q114" i="54"/>
  <c r="R114" i="54"/>
  <c r="O115" i="54" s="1"/>
  <c r="Q114" i="53"/>
  <c r="R114" i="53"/>
  <c r="O115" i="53" s="1"/>
  <c r="Q113" i="52"/>
  <c r="R113" i="52" s="1"/>
  <c r="O114" i="52" s="1"/>
  <c r="Q113" i="51"/>
  <c r="R113" i="51" s="1"/>
  <c r="O114" i="51" s="1"/>
  <c r="Q113" i="50"/>
  <c r="R113" i="50" s="1"/>
  <c r="O114" i="50" s="1"/>
  <c r="Q114" i="49"/>
  <c r="R114" i="49" s="1"/>
  <c r="O115" i="49" s="1"/>
  <c r="Q113" i="48"/>
  <c r="R113" i="48" s="1"/>
  <c r="O114" i="48" s="1"/>
  <c r="Q113" i="47"/>
  <c r="R113" i="47" s="1"/>
  <c r="O114" i="47" s="1"/>
  <c r="Q115" i="46"/>
  <c r="R115" i="46" s="1"/>
  <c r="O116" i="46" s="1"/>
  <c r="Q114" i="45"/>
  <c r="R114" i="45" s="1"/>
  <c r="O115" i="45" s="1"/>
  <c r="Q112" i="44"/>
  <c r="R112" i="44"/>
  <c r="O113" i="44" s="1"/>
  <c r="Q111" i="43"/>
  <c r="R111" i="43" s="1"/>
  <c r="O112" i="43" s="1"/>
  <c r="Q114" i="42"/>
  <c r="R114" i="42" s="1"/>
  <c r="O115" i="42" s="1"/>
  <c r="Q114" i="41"/>
  <c r="R114" i="41" s="1"/>
  <c r="O115" i="41" s="1"/>
  <c r="Q114" i="40"/>
  <c r="R114" i="40" s="1"/>
  <c r="O115" i="40" s="1"/>
  <c r="Q113" i="39"/>
  <c r="R113" i="39" s="1"/>
  <c r="O114" i="39" s="1"/>
  <c r="Q113" i="38"/>
  <c r="R113" i="38" s="1"/>
  <c r="O114" i="38" s="1"/>
  <c r="Q114" i="37"/>
  <c r="R114" i="37" s="1"/>
  <c r="O115" i="37" s="1"/>
  <c r="Q113" i="36"/>
  <c r="R113" i="36" s="1"/>
  <c r="O114" i="36" s="1"/>
  <c r="Q109" i="35"/>
  <c r="R109" i="35" s="1"/>
  <c r="O110" i="35" s="1"/>
  <c r="Q109" i="34"/>
  <c r="R109" i="34" s="1"/>
  <c r="O110" i="34" s="1"/>
  <c r="Q108" i="33"/>
  <c r="R108" i="33" s="1"/>
  <c r="O109" i="33" s="1"/>
  <c r="Q108" i="32"/>
  <c r="R108" i="32" s="1"/>
  <c r="O109" i="32" s="1"/>
  <c r="Q109" i="31"/>
  <c r="R109" i="31" s="1"/>
  <c r="O110" i="31" s="1"/>
  <c r="Q109" i="30"/>
  <c r="R109" i="30" s="1"/>
  <c r="O110" i="30" s="1"/>
  <c r="Q110" i="29"/>
  <c r="R110" i="29" s="1"/>
  <c r="O111" i="29" s="1"/>
  <c r="Q109" i="28"/>
  <c r="R109" i="28"/>
  <c r="O110" i="28" s="1"/>
  <c r="Q110" i="27"/>
  <c r="R110" i="27" s="1"/>
  <c r="O111" i="27" s="1"/>
  <c r="Q105" i="26"/>
  <c r="R105" i="26" s="1"/>
  <c r="O106" i="26" s="1"/>
  <c r="Q105" i="25"/>
  <c r="R105" i="25" s="1"/>
  <c r="O106" i="25" s="1"/>
  <c r="Q105" i="24"/>
  <c r="R105" i="24"/>
  <c r="O106" i="24" s="1"/>
  <c r="Q108" i="12"/>
  <c r="R108" i="12" s="1"/>
  <c r="O109" i="12" s="1"/>
  <c r="Q99" i="10"/>
  <c r="R99" i="10" s="1"/>
  <c r="O100" i="10" s="1"/>
  <c r="Q118" i="17"/>
  <c r="R118" i="17" s="1"/>
  <c r="O119" i="17" s="1"/>
  <c r="Q99" i="11"/>
  <c r="R99" i="11" s="1"/>
  <c r="O100" i="11" s="1"/>
  <c r="Q122" i="16"/>
  <c r="R122" i="16" s="1"/>
  <c r="O123" i="16" s="1"/>
  <c r="Q117" i="22"/>
  <c r="R117" i="22" s="1"/>
  <c r="O118" i="22" s="1"/>
  <c r="Q118" i="19"/>
  <c r="R118" i="19" s="1"/>
  <c r="O119" i="19" s="1"/>
  <c r="Q118" i="21"/>
  <c r="R118" i="21" s="1"/>
  <c r="O119" i="21" s="1"/>
  <c r="Q110" i="9"/>
  <c r="R110" i="9" s="1"/>
  <c r="O111" i="9" s="1"/>
  <c r="Q118" i="20"/>
  <c r="R118" i="20" s="1"/>
  <c r="O119" i="20" s="1"/>
  <c r="Q110" i="15"/>
  <c r="R110" i="15" s="1"/>
  <c r="O111" i="15" s="1"/>
  <c r="Q97" i="18"/>
  <c r="R97" i="18" s="1"/>
  <c r="O98" i="18" s="1"/>
  <c r="Q105" i="14"/>
  <c r="R105" i="14" s="1"/>
  <c r="O106" i="14" s="1"/>
  <c r="Q117" i="23"/>
  <c r="R117" i="23" s="1"/>
  <c r="O118" i="23" s="1"/>
  <c r="R115" i="13" l="1"/>
  <c r="O116" i="13" s="1"/>
  <c r="Q115" i="13"/>
  <c r="Q115" i="55"/>
  <c r="R115" i="55" s="1"/>
  <c r="O116" i="55" s="1"/>
  <c r="Q115" i="54"/>
  <c r="R115" i="54" s="1"/>
  <c r="O116" i="54" s="1"/>
  <c r="Q115" i="53"/>
  <c r="R115" i="53" s="1"/>
  <c r="O116" i="53" s="1"/>
  <c r="Q114" i="52"/>
  <c r="R114" i="52" s="1"/>
  <c r="O115" i="52" s="1"/>
  <c r="Q114" i="51"/>
  <c r="R114" i="51" s="1"/>
  <c r="O115" i="51" s="1"/>
  <c r="Q114" i="50"/>
  <c r="R114" i="50" s="1"/>
  <c r="O115" i="50" s="1"/>
  <c r="Q115" i="49"/>
  <c r="R115" i="49" s="1"/>
  <c r="O116" i="49" s="1"/>
  <c r="Q114" i="48"/>
  <c r="R114" i="48" s="1"/>
  <c r="O115" i="48" s="1"/>
  <c r="Q114" i="47"/>
  <c r="R114" i="47"/>
  <c r="O115" i="47" s="1"/>
  <c r="Q116" i="46"/>
  <c r="R116" i="46" s="1"/>
  <c r="O117" i="46" s="1"/>
  <c r="Q115" i="45"/>
  <c r="R115" i="45" s="1"/>
  <c r="O116" i="45" s="1"/>
  <c r="Q113" i="44"/>
  <c r="R113" i="44" s="1"/>
  <c r="O114" i="44" s="1"/>
  <c r="Q112" i="43"/>
  <c r="R112" i="43"/>
  <c r="O113" i="43" s="1"/>
  <c r="Q115" i="42"/>
  <c r="R115" i="42" s="1"/>
  <c r="O116" i="42" s="1"/>
  <c r="Q115" i="41"/>
  <c r="R115" i="41" s="1"/>
  <c r="O116" i="41" s="1"/>
  <c r="Q115" i="40"/>
  <c r="R115" i="40" s="1"/>
  <c r="O116" i="40" s="1"/>
  <c r="Q114" i="39"/>
  <c r="R114" i="39" s="1"/>
  <c r="O115" i="39" s="1"/>
  <c r="Q114" i="38"/>
  <c r="R114" i="38" s="1"/>
  <c r="O115" i="38" s="1"/>
  <c r="Q115" i="37"/>
  <c r="R115" i="37" s="1"/>
  <c r="O116" i="37" s="1"/>
  <c r="Q114" i="36"/>
  <c r="R114" i="36"/>
  <c r="O115" i="36" s="1"/>
  <c r="Q110" i="35"/>
  <c r="R110" i="35"/>
  <c r="O111" i="35" s="1"/>
  <c r="Q110" i="34"/>
  <c r="R110" i="34"/>
  <c r="O111" i="34" s="1"/>
  <c r="Q109" i="33"/>
  <c r="R109" i="33" s="1"/>
  <c r="O110" i="33" s="1"/>
  <c r="Q109" i="32"/>
  <c r="R109" i="32" s="1"/>
  <c r="O110" i="32" s="1"/>
  <c r="Q110" i="31"/>
  <c r="R110" i="31" s="1"/>
  <c r="O111" i="31" s="1"/>
  <c r="Q110" i="30"/>
  <c r="R110" i="30" s="1"/>
  <c r="O111" i="30" s="1"/>
  <c r="Q111" i="29"/>
  <c r="R111" i="29" s="1"/>
  <c r="O112" i="29" s="1"/>
  <c r="Q110" i="28"/>
  <c r="R110" i="28" s="1"/>
  <c r="O111" i="28" s="1"/>
  <c r="Q111" i="27"/>
  <c r="R111" i="27" s="1"/>
  <c r="O112" i="27" s="1"/>
  <c r="Q106" i="26"/>
  <c r="R106" i="26" s="1"/>
  <c r="O107" i="26" s="1"/>
  <c r="Q106" i="25"/>
  <c r="R106" i="25"/>
  <c r="O107" i="25" s="1"/>
  <c r="Q106" i="24"/>
  <c r="R106" i="24"/>
  <c r="O107" i="24" s="1"/>
  <c r="Q119" i="20"/>
  <c r="R119" i="20" s="1"/>
  <c r="O120" i="20" s="1"/>
  <c r="Q119" i="19"/>
  <c r="R119" i="19" s="1"/>
  <c r="O120" i="19" s="1"/>
  <c r="Q123" i="16"/>
  <c r="R123" i="16" s="1"/>
  <c r="O124" i="16" s="1"/>
  <c r="Q109" i="12"/>
  <c r="R109" i="12" s="1"/>
  <c r="O110" i="12" s="1"/>
  <c r="Q119" i="17"/>
  <c r="R119" i="17" s="1"/>
  <c r="O120" i="17" s="1"/>
  <c r="Q111" i="15"/>
  <c r="R111" i="15" s="1"/>
  <c r="O112" i="15" s="1"/>
  <c r="Q111" i="9"/>
  <c r="R111" i="9" s="1"/>
  <c r="O112" i="9" s="1"/>
  <c r="Q100" i="11"/>
  <c r="R100" i="11" s="1"/>
  <c r="O101" i="11" s="1"/>
  <c r="Q98" i="18"/>
  <c r="R98" i="18" s="1"/>
  <c r="O99" i="18" s="1"/>
  <c r="Q106" i="14"/>
  <c r="R106" i="14" s="1"/>
  <c r="O107" i="14" s="1"/>
  <c r="Q119" i="21"/>
  <c r="R119" i="21" s="1"/>
  <c r="O120" i="21" s="1"/>
  <c r="Q100" i="10"/>
  <c r="R100" i="10" s="1"/>
  <c r="O101" i="10" s="1"/>
  <c r="Q118" i="22"/>
  <c r="R118" i="22" s="1"/>
  <c r="O119" i="22" s="1"/>
  <c r="Q118" i="23"/>
  <c r="R118" i="23" s="1"/>
  <c r="O119" i="23" s="1"/>
  <c r="Q116" i="13" l="1"/>
  <c r="R116" i="13"/>
  <c r="O117" i="13" s="1"/>
  <c r="Q116" i="55"/>
  <c r="R116" i="55" s="1"/>
  <c r="O117" i="55" s="1"/>
  <c r="Q116" i="54"/>
  <c r="R116" i="54" s="1"/>
  <c r="O117" i="54" s="1"/>
  <c r="Q116" i="53"/>
  <c r="R116" i="53"/>
  <c r="O117" i="53" s="1"/>
  <c r="Q115" i="52"/>
  <c r="R115" i="52" s="1"/>
  <c r="O116" i="52" s="1"/>
  <c r="Q115" i="51"/>
  <c r="R115" i="51"/>
  <c r="O116" i="51" s="1"/>
  <c r="Q115" i="50"/>
  <c r="R115" i="50" s="1"/>
  <c r="O116" i="50" s="1"/>
  <c r="Q116" i="49"/>
  <c r="R116" i="49" s="1"/>
  <c r="O117" i="49" s="1"/>
  <c r="Q115" i="48"/>
  <c r="R115" i="48" s="1"/>
  <c r="O116" i="48" s="1"/>
  <c r="Q115" i="47"/>
  <c r="R115" i="47"/>
  <c r="O116" i="47" s="1"/>
  <c r="Q117" i="46"/>
  <c r="R117" i="46"/>
  <c r="O118" i="46" s="1"/>
  <c r="Q116" i="45"/>
  <c r="R116" i="45" s="1"/>
  <c r="O117" i="45" s="1"/>
  <c r="Q114" i="44"/>
  <c r="R114" i="44" s="1"/>
  <c r="O115" i="44" s="1"/>
  <c r="Q113" i="43"/>
  <c r="R113" i="43" s="1"/>
  <c r="O114" i="43" s="1"/>
  <c r="Q116" i="42"/>
  <c r="R116" i="42"/>
  <c r="O117" i="42" s="1"/>
  <c r="Q116" i="41"/>
  <c r="R116" i="41" s="1"/>
  <c r="O117" i="41" s="1"/>
  <c r="Q116" i="40"/>
  <c r="R116" i="40" s="1"/>
  <c r="O117" i="40" s="1"/>
  <c r="Q115" i="39"/>
  <c r="R115" i="39"/>
  <c r="O116" i="39" s="1"/>
  <c r="Q115" i="38"/>
  <c r="R115" i="38" s="1"/>
  <c r="O116" i="38" s="1"/>
  <c r="Q116" i="37"/>
  <c r="R116" i="37" s="1"/>
  <c r="O117" i="37" s="1"/>
  <c r="Q115" i="36"/>
  <c r="R115" i="36" s="1"/>
  <c r="O116" i="36" s="1"/>
  <c r="Q111" i="35"/>
  <c r="R111" i="35" s="1"/>
  <c r="O112" i="35" s="1"/>
  <c r="Q111" i="34"/>
  <c r="R111" i="34" s="1"/>
  <c r="O112" i="34" s="1"/>
  <c r="Q110" i="33"/>
  <c r="R110" i="33" s="1"/>
  <c r="O111" i="33" s="1"/>
  <c r="Q110" i="32"/>
  <c r="R110" i="32"/>
  <c r="O111" i="32" s="1"/>
  <c r="Q111" i="31"/>
  <c r="R111" i="31"/>
  <c r="O112" i="31" s="1"/>
  <c r="Q111" i="30"/>
  <c r="R111" i="30"/>
  <c r="O112" i="30" s="1"/>
  <c r="Q112" i="29"/>
  <c r="R112" i="29" s="1"/>
  <c r="O113" i="29" s="1"/>
  <c r="Q111" i="28"/>
  <c r="R111" i="28" s="1"/>
  <c r="O112" i="28" s="1"/>
  <c r="Q112" i="27"/>
  <c r="R112" i="27"/>
  <c r="O113" i="27" s="1"/>
  <c r="Q107" i="26"/>
  <c r="R107" i="26"/>
  <c r="O108" i="26" s="1"/>
  <c r="Q107" i="25"/>
  <c r="R107" i="25" s="1"/>
  <c r="O108" i="25" s="1"/>
  <c r="Q107" i="24"/>
  <c r="R107" i="24" s="1"/>
  <c r="O108" i="24" s="1"/>
  <c r="Q112" i="9"/>
  <c r="R112" i="9" s="1"/>
  <c r="O113" i="9" s="1"/>
  <c r="Q119" i="23"/>
  <c r="R119" i="23" s="1"/>
  <c r="O120" i="23" s="1"/>
  <c r="Q107" i="14"/>
  <c r="R107" i="14" s="1"/>
  <c r="O108" i="14" s="1"/>
  <c r="Q119" i="22"/>
  <c r="R119" i="22" s="1"/>
  <c r="O120" i="22" s="1"/>
  <c r="Q99" i="18"/>
  <c r="R99" i="18" s="1"/>
  <c r="O100" i="18" s="1"/>
  <c r="Q120" i="17"/>
  <c r="R120" i="17" s="1"/>
  <c r="O121" i="17" s="1"/>
  <c r="Q124" i="16"/>
  <c r="R124" i="16" s="1"/>
  <c r="O125" i="16" s="1"/>
  <c r="Q120" i="21"/>
  <c r="R120" i="21" s="1"/>
  <c r="O121" i="21" s="1"/>
  <c r="Q101" i="11"/>
  <c r="R101" i="11" s="1"/>
  <c r="O102" i="11" s="1"/>
  <c r="Q112" i="15"/>
  <c r="R112" i="15" s="1"/>
  <c r="O113" i="15" s="1"/>
  <c r="Q120" i="20"/>
  <c r="R120" i="20" s="1"/>
  <c r="O121" i="20" s="1"/>
  <c r="Q101" i="10"/>
  <c r="R101" i="10" s="1"/>
  <c r="O102" i="10" s="1"/>
  <c r="Q110" i="12"/>
  <c r="R110" i="12" s="1"/>
  <c r="O111" i="12" s="1"/>
  <c r="Q120" i="19"/>
  <c r="R120" i="19" s="1"/>
  <c r="O121" i="19" s="1"/>
  <c r="Q117" i="13" l="1"/>
  <c r="R117" i="13" s="1"/>
  <c r="O118" i="13" s="1"/>
  <c r="Q117" i="55"/>
  <c r="R117" i="55" s="1"/>
  <c r="O118" i="55" s="1"/>
  <c r="Q117" i="54"/>
  <c r="R117" i="54" s="1"/>
  <c r="O118" i="54" s="1"/>
  <c r="Q117" i="53"/>
  <c r="R117" i="53" s="1"/>
  <c r="O118" i="53" s="1"/>
  <c r="Q116" i="52"/>
  <c r="R116" i="52" s="1"/>
  <c r="O117" i="52" s="1"/>
  <c r="Q116" i="51"/>
  <c r="R116" i="51"/>
  <c r="O117" i="51" s="1"/>
  <c r="Q116" i="50"/>
  <c r="R116" i="50" s="1"/>
  <c r="O117" i="50" s="1"/>
  <c r="Q117" i="49"/>
  <c r="R117" i="49" s="1"/>
  <c r="O118" i="49" s="1"/>
  <c r="Q116" i="48"/>
  <c r="R116" i="48" s="1"/>
  <c r="O117" i="48" s="1"/>
  <c r="Q116" i="47"/>
  <c r="R116" i="47" s="1"/>
  <c r="O117" i="47" s="1"/>
  <c r="Q118" i="46"/>
  <c r="R118" i="46" s="1"/>
  <c r="O119" i="46" s="1"/>
  <c r="Q117" i="45"/>
  <c r="R117" i="45" s="1"/>
  <c r="O118" i="45" s="1"/>
  <c r="Q115" i="44"/>
  <c r="R115" i="44"/>
  <c r="O116" i="44" s="1"/>
  <c r="Q114" i="43"/>
  <c r="R114" i="43" s="1"/>
  <c r="O115" i="43" s="1"/>
  <c r="Q117" i="42"/>
  <c r="R117" i="42" s="1"/>
  <c r="O118" i="42" s="1"/>
  <c r="Q117" i="41"/>
  <c r="R117" i="41" s="1"/>
  <c r="O118" i="41" s="1"/>
  <c r="Q117" i="40"/>
  <c r="R117" i="40" s="1"/>
  <c r="O118" i="40" s="1"/>
  <c r="Q116" i="39"/>
  <c r="R116" i="39" s="1"/>
  <c r="O117" i="39" s="1"/>
  <c r="Q116" i="38"/>
  <c r="R116" i="38" s="1"/>
  <c r="O117" i="38" s="1"/>
  <c r="Q117" i="37"/>
  <c r="R117" i="37" s="1"/>
  <c r="O118" i="37" s="1"/>
  <c r="Q116" i="36"/>
  <c r="R116" i="36" s="1"/>
  <c r="O117" i="36" s="1"/>
  <c r="Q112" i="35"/>
  <c r="R112" i="35" s="1"/>
  <c r="O113" i="35" s="1"/>
  <c r="Q112" i="34"/>
  <c r="R112" i="34"/>
  <c r="O113" i="34" s="1"/>
  <c r="Q111" i="33"/>
  <c r="R111" i="33" s="1"/>
  <c r="O112" i="33" s="1"/>
  <c r="Q111" i="32"/>
  <c r="R111" i="32" s="1"/>
  <c r="O112" i="32" s="1"/>
  <c r="Q112" i="31"/>
  <c r="R112" i="31" s="1"/>
  <c r="O113" i="31" s="1"/>
  <c r="Q112" i="30"/>
  <c r="R112" i="30" s="1"/>
  <c r="O113" i="30" s="1"/>
  <c r="Q113" i="29"/>
  <c r="R113" i="29" s="1"/>
  <c r="O114" i="29" s="1"/>
  <c r="Q112" i="28"/>
  <c r="R112" i="28" s="1"/>
  <c r="O113" i="28" s="1"/>
  <c r="Q113" i="27"/>
  <c r="R113" i="27" s="1"/>
  <c r="O114" i="27" s="1"/>
  <c r="Q108" i="26"/>
  <c r="R108" i="26"/>
  <c r="O109" i="26" s="1"/>
  <c r="Q108" i="25"/>
  <c r="R108" i="25" s="1"/>
  <c r="O109" i="25" s="1"/>
  <c r="Q108" i="24"/>
  <c r="R108" i="24"/>
  <c r="O109" i="24" s="1"/>
  <c r="Q108" i="14"/>
  <c r="R108" i="14"/>
  <c r="O109" i="14" s="1"/>
  <c r="Q121" i="19"/>
  <c r="R121" i="19" s="1"/>
  <c r="O122" i="19" s="1"/>
  <c r="Q111" i="12"/>
  <c r="R111" i="12" s="1"/>
  <c r="O112" i="12" s="1"/>
  <c r="Q120" i="22"/>
  <c r="R120" i="22" s="1"/>
  <c r="O121" i="22" s="1"/>
  <c r="Q120" i="23"/>
  <c r="R120" i="23"/>
  <c r="O121" i="23" s="1"/>
  <c r="Q113" i="9"/>
  <c r="R113" i="9" s="1"/>
  <c r="O114" i="9" s="1"/>
  <c r="Q121" i="21"/>
  <c r="R121" i="21" s="1"/>
  <c r="O122" i="21" s="1"/>
  <c r="Q125" i="16"/>
  <c r="R125" i="16" s="1"/>
  <c r="O126" i="16" s="1"/>
  <c r="Q121" i="20"/>
  <c r="R121" i="20" s="1"/>
  <c r="O122" i="20" s="1"/>
  <c r="Q100" i="18"/>
  <c r="R100" i="18" s="1"/>
  <c r="O101" i="18" s="1"/>
  <c r="Q113" i="15"/>
  <c r="R113" i="15" s="1"/>
  <c r="O114" i="15" s="1"/>
  <c r="Q102" i="11"/>
  <c r="R102" i="11" s="1"/>
  <c r="O103" i="11" s="1"/>
  <c r="Q102" i="10"/>
  <c r="R102" i="10" s="1"/>
  <c r="O103" i="10" s="1"/>
  <c r="Q121" i="17"/>
  <c r="R121" i="17" s="1"/>
  <c r="O122" i="17" s="1"/>
  <c r="R118" i="13" l="1"/>
  <c r="O119" i="13" s="1"/>
  <c r="Q118" i="13"/>
  <c r="Q118" i="55"/>
  <c r="R118" i="55" s="1"/>
  <c r="O119" i="55" s="1"/>
  <c r="Q118" i="54"/>
  <c r="R118" i="54"/>
  <c r="O119" i="54" s="1"/>
  <c r="Q118" i="53"/>
  <c r="R118" i="53" s="1"/>
  <c r="O119" i="53" s="1"/>
  <c r="Q117" i="52"/>
  <c r="R117" i="52" s="1"/>
  <c r="O118" i="52" s="1"/>
  <c r="Q117" i="51"/>
  <c r="R117" i="51" s="1"/>
  <c r="O118" i="51" s="1"/>
  <c r="Q117" i="50"/>
  <c r="R117" i="50" s="1"/>
  <c r="O118" i="50" s="1"/>
  <c r="Q118" i="49"/>
  <c r="R118" i="49" s="1"/>
  <c r="O119" i="49" s="1"/>
  <c r="Q117" i="48"/>
  <c r="R117" i="48" s="1"/>
  <c r="O118" i="48" s="1"/>
  <c r="Q117" i="47"/>
  <c r="R117" i="47" s="1"/>
  <c r="O118" i="47" s="1"/>
  <c r="Q119" i="46"/>
  <c r="R119" i="46" s="1"/>
  <c r="O120" i="46" s="1"/>
  <c r="Q118" i="45"/>
  <c r="R118" i="45"/>
  <c r="O119" i="45" s="1"/>
  <c r="Q116" i="44"/>
  <c r="R116" i="44" s="1"/>
  <c r="O117" i="44" s="1"/>
  <c r="Q115" i="43"/>
  <c r="R115" i="43" s="1"/>
  <c r="O116" i="43" s="1"/>
  <c r="Q118" i="42"/>
  <c r="R118" i="42"/>
  <c r="O119" i="42" s="1"/>
  <c r="Q118" i="41"/>
  <c r="R118" i="41" s="1"/>
  <c r="O119" i="41" s="1"/>
  <c r="Q118" i="40"/>
  <c r="R118" i="40" s="1"/>
  <c r="O119" i="40" s="1"/>
  <c r="Q117" i="39"/>
  <c r="R117" i="39" s="1"/>
  <c r="O118" i="39" s="1"/>
  <c r="Q117" i="38"/>
  <c r="R117" i="38" s="1"/>
  <c r="O118" i="38" s="1"/>
  <c r="Q118" i="37"/>
  <c r="R118" i="37" s="1"/>
  <c r="O119" i="37" s="1"/>
  <c r="Q117" i="36"/>
  <c r="R117" i="36" s="1"/>
  <c r="O118" i="36" s="1"/>
  <c r="Q113" i="35"/>
  <c r="R113" i="35"/>
  <c r="O114" i="35" s="1"/>
  <c r="Q113" i="34"/>
  <c r="R113" i="34" s="1"/>
  <c r="O114" i="34" s="1"/>
  <c r="Q112" i="33"/>
  <c r="R112" i="33"/>
  <c r="O113" i="33" s="1"/>
  <c r="Q112" i="32"/>
  <c r="R112" i="32" s="1"/>
  <c r="O113" i="32" s="1"/>
  <c r="Q113" i="31"/>
  <c r="R113" i="31" s="1"/>
  <c r="O114" i="31" s="1"/>
  <c r="Q113" i="30"/>
  <c r="R113" i="30" s="1"/>
  <c r="O114" i="30" s="1"/>
  <c r="Q114" i="29"/>
  <c r="R114" i="29"/>
  <c r="O115" i="29" s="1"/>
  <c r="Q113" i="28"/>
  <c r="R113" i="28" s="1"/>
  <c r="O114" i="28" s="1"/>
  <c r="Q114" i="27"/>
  <c r="R114" i="27" s="1"/>
  <c r="O115" i="27" s="1"/>
  <c r="Q109" i="26"/>
  <c r="R109" i="26" s="1"/>
  <c r="O110" i="26" s="1"/>
  <c r="Q109" i="25"/>
  <c r="R109" i="25" s="1"/>
  <c r="O110" i="25" s="1"/>
  <c r="Q109" i="24"/>
  <c r="R109" i="24" s="1"/>
  <c r="O110" i="24" s="1"/>
  <c r="Q122" i="21"/>
  <c r="R122" i="21" s="1"/>
  <c r="O123" i="21" s="1"/>
  <c r="Q103" i="10"/>
  <c r="R103" i="10" s="1"/>
  <c r="O104" i="10" s="1"/>
  <c r="Q114" i="15"/>
  <c r="R114" i="15" s="1"/>
  <c r="O115" i="15" s="1"/>
  <c r="Q121" i="23"/>
  <c r="R121" i="23" s="1"/>
  <c r="O122" i="23" s="1"/>
  <c r="Q122" i="17"/>
  <c r="R122" i="17" s="1"/>
  <c r="O123" i="17" s="1"/>
  <c r="Q122" i="20"/>
  <c r="R122" i="20" s="1"/>
  <c r="O123" i="20" s="1"/>
  <c r="Q112" i="12"/>
  <c r="R112" i="12" s="1"/>
  <c r="O113" i="12" s="1"/>
  <c r="Q114" i="9"/>
  <c r="R114" i="9" s="1"/>
  <c r="O115" i="9" s="1"/>
  <c r="Q121" i="22"/>
  <c r="R121" i="22" s="1"/>
  <c r="O122" i="22" s="1"/>
  <c r="Q122" i="19"/>
  <c r="R122" i="19" s="1"/>
  <c r="O123" i="19" s="1"/>
  <c r="Q109" i="14"/>
  <c r="R109" i="14" s="1"/>
  <c r="O110" i="14" s="1"/>
  <c r="Q103" i="11"/>
  <c r="R103" i="11" s="1"/>
  <c r="O104" i="11" s="1"/>
  <c r="Q101" i="18"/>
  <c r="R101" i="18" s="1"/>
  <c r="O102" i="18" s="1"/>
  <c r="Q126" i="16"/>
  <c r="R126" i="16" s="1"/>
  <c r="O127" i="16" s="1"/>
  <c r="Q119" i="13" l="1"/>
  <c r="R119" i="13" s="1"/>
  <c r="O120" i="13" s="1"/>
  <c r="Q119" i="55"/>
  <c r="R119" i="55" s="1"/>
  <c r="O120" i="55" s="1"/>
  <c r="Q119" i="54"/>
  <c r="R119" i="54" s="1"/>
  <c r="O120" i="54" s="1"/>
  <c r="Q119" i="53"/>
  <c r="R119" i="53" s="1"/>
  <c r="O120" i="53" s="1"/>
  <c r="Q118" i="52"/>
  <c r="R118" i="52" s="1"/>
  <c r="O119" i="52" s="1"/>
  <c r="Q118" i="51"/>
  <c r="R118" i="51" s="1"/>
  <c r="O119" i="51" s="1"/>
  <c r="Q118" i="50"/>
  <c r="R118" i="50" s="1"/>
  <c r="O119" i="50" s="1"/>
  <c r="Q119" i="49"/>
  <c r="R119" i="49" s="1"/>
  <c r="O120" i="49" s="1"/>
  <c r="Q118" i="48"/>
  <c r="R118" i="48" s="1"/>
  <c r="O119" i="48" s="1"/>
  <c r="Q118" i="47"/>
  <c r="R118" i="47" s="1"/>
  <c r="O119" i="47" s="1"/>
  <c r="Q120" i="46"/>
  <c r="R120" i="46"/>
  <c r="O121" i="46" s="1"/>
  <c r="Q119" i="45"/>
  <c r="R119" i="45" s="1"/>
  <c r="O120" i="45" s="1"/>
  <c r="Q117" i="44"/>
  <c r="R117" i="44" s="1"/>
  <c r="O118" i="44" s="1"/>
  <c r="Q116" i="43"/>
  <c r="R116" i="43" s="1"/>
  <c r="O117" i="43" s="1"/>
  <c r="Q119" i="42"/>
  <c r="R119" i="42" s="1"/>
  <c r="O120" i="42" s="1"/>
  <c r="Q119" i="41"/>
  <c r="R119" i="41" s="1"/>
  <c r="O120" i="41" s="1"/>
  <c r="Q119" i="40"/>
  <c r="R119" i="40" s="1"/>
  <c r="O120" i="40" s="1"/>
  <c r="Q118" i="39"/>
  <c r="R118" i="39" s="1"/>
  <c r="O119" i="39" s="1"/>
  <c r="Q118" i="38"/>
  <c r="R118" i="38" s="1"/>
  <c r="O119" i="38" s="1"/>
  <c r="Q119" i="37"/>
  <c r="R119" i="37"/>
  <c r="O120" i="37" s="1"/>
  <c r="Q118" i="36"/>
  <c r="R118" i="36" s="1"/>
  <c r="O119" i="36" s="1"/>
  <c r="Q114" i="35"/>
  <c r="R114" i="35" s="1"/>
  <c r="O115" i="35" s="1"/>
  <c r="Q114" i="34"/>
  <c r="R114" i="34" s="1"/>
  <c r="O115" i="34" s="1"/>
  <c r="Q113" i="33"/>
  <c r="R113" i="33" s="1"/>
  <c r="O114" i="33" s="1"/>
  <c r="Q113" i="32"/>
  <c r="R113" i="32" s="1"/>
  <c r="O114" i="32" s="1"/>
  <c r="Q114" i="31"/>
  <c r="R114" i="31" s="1"/>
  <c r="O115" i="31" s="1"/>
  <c r="Q114" i="30"/>
  <c r="R114" i="30" s="1"/>
  <c r="O115" i="30" s="1"/>
  <c r="Q115" i="29"/>
  <c r="R115" i="29" s="1"/>
  <c r="O116" i="29" s="1"/>
  <c r="Q114" i="28"/>
  <c r="R114" i="28" s="1"/>
  <c r="O115" i="28" s="1"/>
  <c r="Q115" i="27"/>
  <c r="R115" i="27" s="1"/>
  <c r="O116" i="27" s="1"/>
  <c r="Q110" i="26"/>
  <c r="R110" i="26"/>
  <c r="O111" i="26" s="1"/>
  <c r="Q110" i="25"/>
  <c r="R110" i="25" s="1"/>
  <c r="O111" i="25" s="1"/>
  <c r="Q110" i="24"/>
  <c r="R110" i="24" s="1"/>
  <c r="O111" i="24" s="1"/>
  <c r="Q115" i="15"/>
  <c r="R115" i="15" s="1"/>
  <c r="O116" i="15" s="1"/>
  <c r="Q123" i="20"/>
  <c r="R123" i="20" s="1"/>
  <c r="O124" i="20" s="1"/>
  <c r="Q110" i="14"/>
  <c r="R110" i="14" s="1"/>
  <c r="O111" i="14" s="1"/>
  <c r="Q122" i="22"/>
  <c r="R122" i="22" s="1"/>
  <c r="O123" i="22" s="1"/>
  <c r="Q113" i="12"/>
  <c r="R113" i="12" s="1"/>
  <c r="O114" i="12" s="1"/>
  <c r="Q123" i="17"/>
  <c r="R123" i="17" s="1"/>
  <c r="O124" i="17" s="1"/>
  <c r="Q104" i="10"/>
  <c r="R104" i="10" s="1"/>
  <c r="O105" i="10" s="1"/>
  <c r="Q123" i="19"/>
  <c r="R123" i="19" s="1"/>
  <c r="O124" i="19" s="1"/>
  <c r="Q115" i="9"/>
  <c r="R115" i="9" s="1"/>
  <c r="O116" i="9" s="1"/>
  <c r="Q122" i="23"/>
  <c r="R122" i="23" s="1"/>
  <c r="O123" i="23" s="1"/>
  <c r="Q127" i="16"/>
  <c r="R127" i="16" s="1"/>
  <c r="O128" i="16" s="1"/>
  <c r="Q102" i="18"/>
  <c r="R102" i="18" s="1"/>
  <c r="O103" i="18" s="1"/>
  <c r="Q104" i="11"/>
  <c r="R104" i="11" s="1"/>
  <c r="O105" i="11" s="1"/>
  <c r="Q123" i="21"/>
  <c r="R123" i="21" s="1"/>
  <c r="O124" i="21" s="1"/>
  <c r="Q120" i="13" l="1"/>
  <c r="R120" i="13"/>
  <c r="O121" i="13" s="1"/>
  <c r="Q120" i="55"/>
  <c r="R120" i="55"/>
  <c r="O121" i="55" s="1"/>
  <c r="Q120" i="54"/>
  <c r="R120" i="54" s="1"/>
  <c r="O121" i="54" s="1"/>
  <c r="Q120" i="53"/>
  <c r="R120" i="53" s="1"/>
  <c r="O121" i="53" s="1"/>
  <c r="Q119" i="52"/>
  <c r="R119" i="52" s="1"/>
  <c r="O120" i="52" s="1"/>
  <c r="Q119" i="51"/>
  <c r="R119" i="51" s="1"/>
  <c r="O120" i="51" s="1"/>
  <c r="Q119" i="50"/>
  <c r="R119" i="50" s="1"/>
  <c r="O120" i="50" s="1"/>
  <c r="Q120" i="49"/>
  <c r="R120" i="49" s="1"/>
  <c r="O121" i="49" s="1"/>
  <c r="Q119" i="48"/>
  <c r="R119" i="48" s="1"/>
  <c r="O120" i="48" s="1"/>
  <c r="Q119" i="47"/>
  <c r="R119" i="47" s="1"/>
  <c r="O120" i="47" s="1"/>
  <c r="Q121" i="46"/>
  <c r="R121" i="46" s="1"/>
  <c r="O122" i="46" s="1"/>
  <c r="Q120" i="45"/>
  <c r="R120" i="45" s="1"/>
  <c r="O121" i="45" s="1"/>
  <c r="Q118" i="44"/>
  <c r="R118" i="44" s="1"/>
  <c r="O119" i="44" s="1"/>
  <c r="Q117" i="43"/>
  <c r="R117" i="43" s="1"/>
  <c r="O118" i="43" s="1"/>
  <c r="Q120" i="42"/>
  <c r="R120" i="42" s="1"/>
  <c r="O121" i="42" s="1"/>
  <c r="Q120" i="41"/>
  <c r="R120" i="41" s="1"/>
  <c r="O121" i="41" s="1"/>
  <c r="Q120" i="40"/>
  <c r="R120" i="40" s="1"/>
  <c r="O121" i="40" s="1"/>
  <c r="Q119" i="39"/>
  <c r="R119" i="39" s="1"/>
  <c r="O120" i="39" s="1"/>
  <c r="Q119" i="38"/>
  <c r="R119" i="38"/>
  <c r="O120" i="38" s="1"/>
  <c r="Q120" i="37"/>
  <c r="R120" i="37" s="1"/>
  <c r="O121" i="37" s="1"/>
  <c r="Q119" i="36"/>
  <c r="R119" i="36" s="1"/>
  <c r="O120" i="36" s="1"/>
  <c r="Q115" i="35"/>
  <c r="R115" i="35"/>
  <c r="O116" i="35" s="1"/>
  <c r="Q115" i="34"/>
  <c r="R115" i="34" s="1"/>
  <c r="O116" i="34" s="1"/>
  <c r="Q114" i="33"/>
  <c r="R114" i="33" s="1"/>
  <c r="O115" i="33" s="1"/>
  <c r="Q114" i="32"/>
  <c r="R114" i="32" s="1"/>
  <c r="O115" i="32" s="1"/>
  <c r="Q115" i="31"/>
  <c r="R115" i="31" s="1"/>
  <c r="O116" i="31" s="1"/>
  <c r="Q115" i="30"/>
  <c r="R115" i="30"/>
  <c r="O116" i="30" s="1"/>
  <c r="Q116" i="29"/>
  <c r="R116" i="29" s="1"/>
  <c r="O117" i="29" s="1"/>
  <c r="Q115" i="28"/>
  <c r="R115" i="28" s="1"/>
  <c r="O116" i="28" s="1"/>
  <c r="Q116" i="27"/>
  <c r="R116" i="27" s="1"/>
  <c r="O117" i="27" s="1"/>
  <c r="Q111" i="26"/>
  <c r="R111" i="26" s="1"/>
  <c r="O112" i="26" s="1"/>
  <c r="Q111" i="25"/>
  <c r="R111" i="25"/>
  <c r="O112" i="25" s="1"/>
  <c r="Q111" i="24"/>
  <c r="R111" i="24" s="1"/>
  <c r="O112" i="24" s="1"/>
  <c r="Q124" i="17"/>
  <c r="R124" i="17" s="1"/>
  <c r="O125" i="17" s="1"/>
  <c r="Q124" i="20"/>
  <c r="R124" i="20" s="1"/>
  <c r="O125" i="20" s="1"/>
  <c r="Q124" i="21"/>
  <c r="R124" i="21" s="1"/>
  <c r="O125" i="21" s="1"/>
  <c r="Q103" i="18"/>
  <c r="R103" i="18" s="1"/>
  <c r="O104" i="18" s="1"/>
  <c r="Q105" i="11"/>
  <c r="R105" i="11" s="1"/>
  <c r="O106" i="11" s="1"/>
  <c r="Q128" i="16"/>
  <c r="R128" i="16" s="1"/>
  <c r="O129" i="16" s="1"/>
  <c r="Q123" i="23"/>
  <c r="R123" i="23" s="1"/>
  <c r="O124" i="23" s="1"/>
  <c r="Q105" i="10"/>
  <c r="R105" i="10" s="1"/>
  <c r="O106" i="10" s="1"/>
  <c r="Q116" i="15"/>
  <c r="R116" i="15" s="1"/>
  <c r="O117" i="15" s="1"/>
  <c r="Q123" i="22"/>
  <c r="R123" i="22" s="1"/>
  <c r="O124" i="22" s="1"/>
  <c r="Q124" i="19"/>
  <c r="R124" i="19" s="1"/>
  <c r="O125" i="19" s="1"/>
  <c r="Q111" i="14"/>
  <c r="R111" i="14" s="1"/>
  <c r="O112" i="14" s="1"/>
  <c r="Q116" i="9"/>
  <c r="R116" i="9" s="1"/>
  <c r="O117" i="9" s="1"/>
  <c r="Q114" i="12"/>
  <c r="R114" i="12" s="1"/>
  <c r="O115" i="12" s="1"/>
  <c r="Q121" i="13" l="1"/>
  <c r="R121" i="13" s="1"/>
  <c r="O122" i="13" s="1"/>
  <c r="Q121" i="55"/>
  <c r="R121" i="55" s="1"/>
  <c r="O122" i="55" s="1"/>
  <c r="Q121" i="54"/>
  <c r="R121" i="54" s="1"/>
  <c r="O122" i="54" s="1"/>
  <c r="Q121" i="53"/>
  <c r="R121" i="53"/>
  <c r="O122" i="53" s="1"/>
  <c r="Q120" i="52"/>
  <c r="R120" i="52" s="1"/>
  <c r="O121" i="52" s="1"/>
  <c r="Q120" i="51"/>
  <c r="R120" i="51" s="1"/>
  <c r="O121" i="51" s="1"/>
  <c r="Q120" i="50"/>
  <c r="R120" i="50" s="1"/>
  <c r="O121" i="50" s="1"/>
  <c r="Q121" i="49"/>
  <c r="R121" i="49" s="1"/>
  <c r="O122" i="49" s="1"/>
  <c r="Q120" i="48"/>
  <c r="R120" i="48" s="1"/>
  <c r="O121" i="48" s="1"/>
  <c r="Q120" i="47"/>
  <c r="R120" i="47" s="1"/>
  <c r="O121" i="47" s="1"/>
  <c r="Q122" i="46"/>
  <c r="R122" i="46" s="1"/>
  <c r="O123" i="46" s="1"/>
  <c r="Q121" i="45"/>
  <c r="R121" i="45" s="1"/>
  <c r="O122" i="45" s="1"/>
  <c r="Q119" i="44"/>
  <c r="R119" i="44" s="1"/>
  <c r="O120" i="44" s="1"/>
  <c r="Q118" i="43"/>
  <c r="R118" i="43" s="1"/>
  <c r="O119" i="43" s="1"/>
  <c r="Q121" i="42"/>
  <c r="R121" i="42" s="1"/>
  <c r="O122" i="42" s="1"/>
  <c r="Q121" i="41"/>
  <c r="R121" i="41" s="1"/>
  <c r="O122" i="41" s="1"/>
  <c r="Q121" i="40"/>
  <c r="R121" i="40" s="1"/>
  <c r="O122" i="40" s="1"/>
  <c r="Q120" i="39"/>
  <c r="R120" i="39" s="1"/>
  <c r="O121" i="39" s="1"/>
  <c r="Q120" i="38"/>
  <c r="R120" i="38" s="1"/>
  <c r="O121" i="38" s="1"/>
  <c r="Q121" i="37"/>
  <c r="R121" i="37" s="1"/>
  <c r="O122" i="37" s="1"/>
  <c r="Q120" i="36"/>
  <c r="R120" i="36" s="1"/>
  <c r="O121" i="36" s="1"/>
  <c r="Q116" i="35"/>
  <c r="R116" i="35" s="1"/>
  <c r="O117" i="35" s="1"/>
  <c r="Q116" i="34"/>
  <c r="R116" i="34" s="1"/>
  <c r="O117" i="34" s="1"/>
  <c r="Q115" i="33"/>
  <c r="R115" i="33" s="1"/>
  <c r="O116" i="33" s="1"/>
  <c r="Q115" i="32"/>
  <c r="R115" i="32"/>
  <c r="O116" i="32" s="1"/>
  <c r="Q116" i="31"/>
  <c r="R116" i="31" s="1"/>
  <c r="O117" i="31" s="1"/>
  <c r="Q116" i="30"/>
  <c r="R116" i="30" s="1"/>
  <c r="O117" i="30" s="1"/>
  <c r="Q117" i="29"/>
  <c r="R117" i="29" s="1"/>
  <c r="O118" i="29" s="1"/>
  <c r="Q116" i="28"/>
  <c r="R116" i="28" s="1"/>
  <c r="O117" i="28" s="1"/>
  <c r="Q117" i="27"/>
  <c r="R117" i="27" s="1"/>
  <c r="O118" i="27" s="1"/>
  <c r="Q112" i="26"/>
  <c r="R112" i="26" s="1"/>
  <c r="O113" i="26" s="1"/>
  <c r="Q112" i="25"/>
  <c r="R112" i="25" s="1"/>
  <c r="O113" i="25" s="1"/>
  <c r="Q112" i="24"/>
  <c r="R112" i="24" s="1"/>
  <c r="O113" i="24" s="1"/>
  <c r="Q106" i="11"/>
  <c r="R106" i="11" s="1"/>
  <c r="O107" i="11" s="1"/>
  <c r="Q104" i="18"/>
  <c r="R104" i="18" s="1"/>
  <c r="O105" i="18" s="1"/>
  <c r="Q117" i="15"/>
  <c r="R117" i="15" s="1"/>
  <c r="O118" i="15" s="1"/>
  <c r="Q124" i="22"/>
  <c r="R124" i="22" s="1"/>
  <c r="O125" i="22" s="1"/>
  <c r="Q124" i="23"/>
  <c r="R124" i="23" s="1"/>
  <c r="O125" i="23" s="1"/>
  <c r="Q112" i="14"/>
  <c r="R112" i="14" s="1"/>
  <c r="O113" i="14" s="1"/>
  <c r="Q117" i="9"/>
  <c r="R117" i="9" s="1"/>
  <c r="O118" i="9" s="1"/>
  <c r="Q125" i="19"/>
  <c r="R125" i="19" s="1"/>
  <c r="O126" i="19" s="1"/>
  <c r="Q125" i="20"/>
  <c r="R125" i="20" s="1"/>
  <c r="O126" i="20" s="1"/>
  <c r="Q125" i="17"/>
  <c r="R125" i="17" s="1"/>
  <c r="O126" i="17" s="1"/>
  <c r="Q115" i="12"/>
  <c r="R115" i="12" s="1"/>
  <c r="O116" i="12" s="1"/>
  <c r="Q129" i="16"/>
  <c r="R129" i="16" s="1"/>
  <c r="O130" i="16" s="1"/>
  <c r="Q106" i="10"/>
  <c r="R106" i="10" s="1"/>
  <c r="O107" i="10" s="1"/>
  <c r="Q125" i="21"/>
  <c r="R125" i="21" s="1"/>
  <c r="O126" i="21" s="1"/>
  <c r="Q122" i="13" l="1"/>
  <c r="R122" i="13"/>
  <c r="O123" i="13" s="1"/>
  <c r="Q122" i="55"/>
  <c r="R122" i="55" s="1"/>
  <c r="O123" i="55" s="1"/>
  <c r="Q122" i="54"/>
  <c r="R122" i="54"/>
  <c r="O123" i="54" s="1"/>
  <c r="Q122" i="53"/>
  <c r="R122" i="53"/>
  <c r="O123" i="53" s="1"/>
  <c r="Q121" i="52"/>
  <c r="R121" i="52"/>
  <c r="O122" i="52" s="1"/>
  <c r="Q121" i="51"/>
  <c r="R121" i="51" s="1"/>
  <c r="O122" i="51" s="1"/>
  <c r="Q121" i="50"/>
  <c r="R121" i="50" s="1"/>
  <c r="O122" i="50" s="1"/>
  <c r="Q122" i="49"/>
  <c r="R122" i="49"/>
  <c r="O123" i="49" s="1"/>
  <c r="Q121" i="48"/>
  <c r="R121" i="48" s="1"/>
  <c r="O122" i="48" s="1"/>
  <c r="Q121" i="47"/>
  <c r="R121" i="47" s="1"/>
  <c r="O122" i="47" s="1"/>
  <c r="Q123" i="46"/>
  <c r="R123" i="46" s="1"/>
  <c r="O124" i="46" s="1"/>
  <c r="Q122" i="45"/>
  <c r="R122" i="45" s="1"/>
  <c r="O123" i="45" s="1"/>
  <c r="Q120" i="44"/>
  <c r="R120" i="44" s="1"/>
  <c r="O121" i="44" s="1"/>
  <c r="Q119" i="43"/>
  <c r="R119" i="43" s="1"/>
  <c r="O120" i="43" s="1"/>
  <c r="Q122" i="42"/>
  <c r="R122" i="42" s="1"/>
  <c r="O123" i="42" s="1"/>
  <c r="Q122" i="41"/>
  <c r="R122" i="41" s="1"/>
  <c r="O123" i="41" s="1"/>
  <c r="Q122" i="40"/>
  <c r="R122" i="40" s="1"/>
  <c r="O123" i="40" s="1"/>
  <c r="Q121" i="39"/>
  <c r="R121" i="39" s="1"/>
  <c r="O122" i="39" s="1"/>
  <c r="Q121" i="38"/>
  <c r="R121" i="38" s="1"/>
  <c r="O122" i="38" s="1"/>
  <c r="Q122" i="37"/>
  <c r="R122" i="37" s="1"/>
  <c r="O123" i="37" s="1"/>
  <c r="Q121" i="36"/>
  <c r="R121" i="36" s="1"/>
  <c r="O122" i="36" s="1"/>
  <c r="Q117" i="35"/>
  <c r="R117" i="35" s="1"/>
  <c r="O118" i="35" s="1"/>
  <c r="Q117" i="34"/>
  <c r="R117" i="34" s="1"/>
  <c r="O118" i="34" s="1"/>
  <c r="Q116" i="33"/>
  <c r="R116" i="33" s="1"/>
  <c r="O117" i="33" s="1"/>
  <c r="Q116" i="32"/>
  <c r="R116" i="32" s="1"/>
  <c r="O117" i="32" s="1"/>
  <c r="Q117" i="31"/>
  <c r="R117" i="31" s="1"/>
  <c r="O118" i="31" s="1"/>
  <c r="Q117" i="30"/>
  <c r="R117" i="30" s="1"/>
  <c r="O118" i="30" s="1"/>
  <c r="Q118" i="29"/>
  <c r="R118" i="29" s="1"/>
  <c r="O119" i="29" s="1"/>
  <c r="Q117" i="28"/>
  <c r="R117" i="28"/>
  <c r="O118" i="28" s="1"/>
  <c r="Q118" i="27"/>
  <c r="R118" i="27" s="1"/>
  <c r="O119" i="27" s="1"/>
  <c r="Q113" i="26"/>
  <c r="R113" i="26" s="1"/>
  <c r="O114" i="26" s="1"/>
  <c r="Q113" i="25"/>
  <c r="R113" i="25" s="1"/>
  <c r="O114" i="25" s="1"/>
  <c r="Q113" i="24"/>
  <c r="R113" i="24" s="1"/>
  <c r="O114" i="24" s="1"/>
  <c r="Q125" i="23"/>
  <c r="R125" i="23" s="1"/>
  <c r="O126" i="23" s="1"/>
  <c r="Q116" i="12"/>
  <c r="R116" i="12" s="1"/>
  <c r="O117" i="12" s="1"/>
  <c r="Q105" i="18"/>
  <c r="R105" i="18" s="1"/>
  <c r="O106" i="18" s="1"/>
  <c r="Q126" i="17"/>
  <c r="R126" i="17" s="1"/>
  <c r="O127" i="17" s="1"/>
  <c r="Q107" i="10"/>
  <c r="R107" i="10" s="1"/>
  <c r="O108" i="10" s="1"/>
  <c r="Q130" i="16"/>
  <c r="R130" i="16" s="1"/>
  <c r="O131" i="16" s="1"/>
  <c r="Q107" i="11"/>
  <c r="R107" i="11" s="1"/>
  <c r="O108" i="11" s="1"/>
  <c r="Q113" i="14"/>
  <c r="R113" i="14" s="1"/>
  <c r="O114" i="14" s="1"/>
  <c r="Q125" i="22"/>
  <c r="R125" i="22" s="1"/>
  <c r="O126" i="22" s="1"/>
  <c r="Q126" i="20"/>
  <c r="R126" i="20" s="1"/>
  <c r="O127" i="20" s="1"/>
  <c r="Q126" i="21"/>
  <c r="R126" i="21" s="1"/>
  <c r="O127" i="21" s="1"/>
  <c r="Q126" i="19"/>
  <c r="R126" i="19" s="1"/>
  <c r="O127" i="19" s="1"/>
  <c r="Q118" i="9"/>
  <c r="R118" i="9" s="1"/>
  <c r="O119" i="9" s="1"/>
  <c r="Q118" i="15"/>
  <c r="R118" i="15" s="1"/>
  <c r="O119" i="15" s="1"/>
  <c r="Q123" i="13" l="1"/>
  <c r="R123" i="13" s="1"/>
  <c r="O124" i="13" s="1"/>
  <c r="Q123" i="55"/>
  <c r="R123" i="55" s="1"/>
  <c r="O124" i="55" s="1"/>
  <c r="Q123" i="54"/>
  <c r="R123" i="54" s="1"/>
  <c r="O124" i="54" s="1"/>
  <c r="Q123" i="53"/>
  <c r="R123" i="53" s="1"/>
  <c r="O124" i="53" s="1"/>
  <c r="Q122" i="52"/>
  <c r="R122" i="52" s="1"/>
  <c r="O123" i="52" s="1"/>
  <c r="Q122" i="51"/>
  <c r="R122" i="51" s="1"/>
  <c r="O123" i="51" s="1"/>
  <c r="Q122" i="50"/>
  <c r="R122" i="50" s="1"/>
  <c r="O123" i="50" s="1"/>
  <c r="Q123" i="49"/>
  <c r="R123" i="49" s="1"/>
  <c r="O124" i="49" s="1"/>
  <c r="Q122" i="48"/>
  <c r="R122" i="48"/>
  <c r="O123" i="48" s="1"/>
  <c r="Q122" i="47"/>
  <c r="R122" i="47"/>
  <c r="O123" i="47" s="1"/>
  <c r="Q124" i="46"/>
  <c r="R124" i="46" s="1"/>
  <c r="O125" i="46" s="1"/>
  <c r="Q123" i="45"/>
  <c r="R123" i="45" s="1"/>
  <c r="O124" i="45" s="1"/>
  <c r="Q121" i="44"/>
  <c r="R121" i="44" s="1"/>
  <c r="O122" i="44" s="1"/>
  <c r="Q120" i="43"/>
  <c r="R120" i="43" s="1"/>
  <c r="O121" i="43" s="1"/>
  <c r="Q123" i="42"/>
  <c r="R123" i="42" s="1"/>
  <c r="O124" i="42" s="1"/>
  <c r="Q123" i="41"/>
  <c r="R123" i="41"/>
  <c r="O124" i="41" s="1"/>
  <c r="Q123" i="40"/>
  <c r="R123" i="40" s="1"/>
  <c r="O124" i="40" s="1"/>
  <c r="Q122" i="39"/>
  <c r="R122" i="39" s="1"/>
  <c r="O123" i="39" s="1"/>
  <c r="Q122" i="38"/>
  <c r="R122" i="38" s="1"/>
  <c r="O123" i="38" s="1"/>
  <c r="Q123" i="37"/>
  <c r="R123" i="37" s="1"/>
  <c r="O124" i="37" s="1"/>
  <c r="Q122" i="36"/>
  <c r="R122" i="36" s="1"/>
  <c r="O123" i="36" s="1"/>
  <c r="Q118" i="35"/>
  <c r="R118" i="35" s="1"/>
  <c r="O119" i="35" s="1"/>
  <c r="Q118" i="34"/>
  <c r="R118" i="34"/>
  <c r="O119" i="34" s="1"/>
  <c r="Q117" i="33"/>
  <c r="R117" i="33"/>
  <c r="O118" i="33" s="1"/>
  <c r="Q117" i="32"/>
  <c r="R117" i="32" s="1"/>
  <c r="O118" i="32" s="1"/>
  <c r="Q118" i="31"/>
  <c r="R118" i="31" s="1"/>
  <c r="O119" i="31" s="1"/>
  <c r="Q118" i="30"/>
  <c r="R118" i="30" s="1"/>
  <c r="O119" i="30" s="1"/>
  <c r="Q119" i="29"/>
  <c r="R119" i="29" s="1"/>
  <c r="O120" i="29" s="1"/>
  <c r="Q118" i="28"/>
  <c r="R118" i="28" s="1"/>
  <c r="O119" i="28" s="1"/>
  <c r="Q119" i="27"/>
  <c r="R119" i="27" s="1"/>
  <c r="O120" i="27" s="1"/>
  <c r="Q114" i="26"/>
  <c r="R114" i="26" s="1"/>
  <c r="O115" i="26" s="1"/>
  <c r="Q114" i="25"/>
  <c r="R114" i="25"/>
  <c r="O115" i="25" s="1"/>
  <c r="Q114" i="24"/>
  <c r="R114" i="24"/>
  <c r="O115" i="24" s="1"/>
  <c r="Q131" i="16"/>
  <c r="R131" i="16" s="1"/>
  <c r="O132" i="16" s="1"/>
  <c r="Q117" i="12"/>
  <c r="R117" i="12" s="1"/>
  <c r="O118" i="12" s="1"/>
  <c r="Q127" i="20"/>
  <c r="R127" i="20" s="1"/>
  <c r="O128" i="20" s="1"/>
  <c r="Q108" i="10"/>
  <c r="R108" i="10" s="1"/>
  <c r="O109" i="10" s="1"/>
  <c r="Q119" i="9"/>
  <c r="R119" i="9" s="1"/>
  <c r="O120" i="9" s="1"/>
  <c r="Q106" i="18"/>
  <c r="R106" i="18" s="1"/>
  <c r="O107" i="18" s="1"/>
  <c r="Q114" i="14"/>
  <c r="R114" i="14" s="1"/>
  <c r="O115" i="14" s="1"/>
  <c r="Q127" i="19"/>
  <c r="R127" i="19" s="1"/>
  <c r="O128" i="19" s="1"/>
  <c r="Q126" i="22"/>
  <c r="R126" i="22" s="1"/>
  <c r="O127" i="22" s="1"/>
  <c r="Q119" i="15"/>
  <c r="R119" i="15" s="1"/>
  <c r="O120" i="15" s="1"/>
  <c r="Q127" i="21"/>
  <c r="R127" i="21" s="1"/>
  <c r="O128" i="21" s="1"/>
  <c r="Q108" i="11"/>
  <c r="R108" i="11" s="1"/>
  <c r="O109" i="11" s="1"/>
  <c r="Q127" i="17"/>
  <c r="R127" i="17" s="1"/>
  <c r="O128" i="17" s="1"/>
  <c r="Q126" i="23"/>
  <c r="R126" i="23" s="1"/>
  <c r="O127" i="23" s="1"/>
  <c r="Q124" i="13" l="1"/>
  <c r="R124" i="13"/>
  <c r="O125" i="13" s="1"/>
  <c r="Q124" i="55"/>
  <c r="R124" i="55" s="1"/>
  <c r="O125" i="55" s="1"/>
  <c r="Q124" i="54"/>
  <c r="R124" i="54" s="1"/>
  <c r="O125" i="54" s="1"/>
  <c r="Q124" i="53"/>
  <c r="R124" i="53" s="1"/>
  <c r="O125" i="53" s="1"/>
  <c r="Q123" i="52"/>
  <c r="R123" i="52" s="1"/>
  <c r="O124" i="52" s="1"/>
  <c r="Q123" i="51"/>
  <c r="R123" i="51" s="1"/>
  <c r="O124" i="51" s="1"/>
  <c r="Q123" i="50"/>
  <c r="R123" i="50" s="1"/>
  <c r="O124" i="50" s="1"/>
  <c r="Q124" i="49"/>
  <c r="R124" i="49" s="1"/>
  <c r="O125" i="49" s="1"/>
  <c r="Q123" i="48"/>
  <c r="R123" i="48" s="1"/>
  <c r="O124" i="48" s="1"/>
  <c r="Q123" i="47"/>
  <c r="R123" i="47"/>
  <c r="O124" i="47" s="1"/>
  <c r="Q125" i="46"/>
  <c r="R125" i="46"/>
  <c r="O126" i="46" s="1"/>
  <c r="Q124" i="45"/>
  <c r="R124" i="45" s="1"/>
  <c r="O125" i="45" s="1"/>
  <c r="Q122" i="44"/>
  <c r="R122" i="44" s="1"/>
  <c r="O123" i="44" s="1"/>
  <c r="Q121" i="43"/>
  <c r="R121" i="43" s="1"/>
  <c r="O122" i="43" s="1"/>
  <c r="Q124" i="42"/>
  <c r="R124" i="42" s="1"/>
  <c r="O125" i="42" s="1"/>
  <c r="Q124" i="41"/>
  <c r="R124" i="41" s="1"/>
  <c r="O125" i="41" s="1"/>
  <c r="Q124" i="40"/>
  <c r="R124" i="40" s="1"/>
  <c r="O125" i="40" s="1"/>
  <c r="Q123" i="39"/>
  <c r="R123" i="39"/>
  <c r="O124" i="39" s="1"/>
  <c r="Q123" i="38"/>
  <c r="R123" i="38"/>
  <c r="O124" i="38" s="1"/>
  <c r="Q124" i="37"/>
  <c r="R124" i="37" s="1"/>
  <c r="O125" i="37" s="1"/>
  <c r="Q123" i="36"/>
  <c r="R123" i="36" s="1"/>
  <c r="O124" i="36" s="1"/>
  <c r="Q119" i="35"/>
  <c r="R119" i="35" s="1"/>
  <c r="O120" i="35" s="1"/>
  <c r="Q119" i="34"/>
  <c r="R119" i="34" s="1"/>
  <c r="O120" i="34" s="1"/>
  <c r="Q118" i="33"/>
  <c r="R118" i="33" s="1"/>
  <c r="O119" i="33" s="1"/>
  <c r="Q118" i="32"/>
  <c r="R118" i="32" s="1"/>
  <c r="O119" i="32" s="1"/>
  <c r="Q119" i="31"/>
  <c r="R119" i="31" s="1"/>
  <c r="O120" i="31" s="1"/>
  <c r="Q119" i="30"/>
  <c r="R119" i="30" s="1"/>
  <c r="O120" i="30" s="1"/>
  <c r="Q120" i="29"/>
  <c r="R120" i="29" s="1"/>
  <c r="O121" i="29" s="1"/>
  <c r="Q119" i="28"/>
  <c r="R119" i="28"/>
  <c r="O120" i="28" s="1"/>
  <c r="Q120" i="27"/>
  <c r="R120" i="27"/>
  <c r="O121" i="27" s="1"/>
  <c r="Q115" i="26"/>
  <c r="R115" i="26"/>
  <c r="O116" i="26" s="1"/>
  <c r="Q115" i="25"/>
  <c r="R115" i="25" s="1"/>
  <c r="O116" i="25" s="1"/>
  <c r="Q115" i="24"/>
  <c r="R115" i="24" s="1"/>
  <c r="O116" i="24" s="1"/>
  <c r="Q120" i="9"/>
  <c r="R120" i="9" s="1"/>
  <c r="O121" i="9" s="1"/>
  <c r="Q128" i="20"/>
  <c r="R128" i="20" s="1"/>
  <c r="O129" i="20" s="1"/>
  <c r="Q128" i="19"/>
  <c r="R128" i="19" s="1"/>
  <c r="O129" i="19" s="1"/>
  <c r="Q128" i="21"/>
  <c r="R128" i="21" s="1"/>
  <c r="O129" i="21" s="1"/>
  <c r="Q115" i="14"/>
  <c r="R115" i="14" s="1"/>
  <c r="O116" i="14" s="1"/>
  <c r="Q132" i="16"/>
  <c r="R132" i="16" s="1"/>
  <c r="O133" i="16" s="1"/>
  <c r="Q128" i="17"/>
  <c r="R128" i="17" s="1"/>
  <c r="O129" i="17" s="1"/>
  <c r="Q127" i="22"/>
  <c r="R127" i="22" s="1"/>
  <c r="O128" i="22" s="1"/>
  <c r="Q118" i="12"/>
  <c r="R118" i="12" s="1"/>
  <c r="O119" i="12" s="1"/>
  <c r="Q109" i="11"/>
  <c r="R109" i="11" s="1"/>
  <c r="O110" i="11" s="1"/>
  <c r="Q120" i="15"/>
  <c r="R120" i="15" s="1"/>
  <c r="O121" i="15" s="1"/>
  <c r="Q127" i="23"/>
  <c r="R127" i="23" s="1"/>
  <c r="O128" i="23" s="1"/>
  <c r="Q107" i="18"/>
  <c r="R107" i="18" s="1"/>
  <c r="O108" i="18" s="1"/>
  <c r="Q109" i="10"/>
  <c r="R109" i="10" s="1"/>
  <c r="O110" i="10" s="1"/>
  <c r="Q125" i="13" l="1"/>
  <c r="R125" i="13" s="1"/>
  <c r="O126" i="13" s="1"/>
  <c r="Q125" i="55"/>
  <c r="R125" i="55" s="1"/>
  <c r="O126" i="55" s="1"/>
  <c r="Q125" i="54"/>
  <c r="R125" i="54" s="1"/>
  <c r="O126" i="54" s="1"/>
  <c r="Q125" i="53"/>
  <c r="R125" i="53" s="1"/>
  <c r="O126" i="53" s="1"/>
  <c r="Q124" i="52"/>
  <c r="R124" i="52" s="1"/>
  <c r="O125" i="52" s="1"/>
  <c r="Q124" i="51"/>
  <c r="R124" i="51"/>
  <c r="O125" i="51" s="1"/>
  <c r="Q124" i="50"/>
  <c r="R124" i="50" s="1"/>
  <c r="O125" i="50" s="1"/>
  <c r="Q125" i="49"/>
  <c r="R125" i="49" s="1"/>
  <c r="O126" i="49" s="1"/>
  <c r="Q124" i="48"/>
  <c r="R124" i="48" s="1"/>
  <c r="O125" i="48" s="1"/>
  <c r="Q124" i="47"/>
  <c r="R124" i="47" s="1"/>
  <c r="O125" i="47" s="1"/>
  <c r="Q126" i="46"/>
  <c r="R126" i="46"/>
  <c r="O127" i="46" s="1"/>
  <c r="Q125" i="45"/>
  <c r="R125" i="45" s="1"/>
  <c r="O126" i="45" s="1"/>
  <c r="Q123" i="44"/>
  <c r="R123" i="44" s="1"/>
  <c r="O124" i="44" s="1"/>
  <c r="Q122" i="43"/>
  <c r="R122" i="43" s="1"/>
  <c r="O123" i="43" s="1"/>
  <c r="Q125" i="42"/>
  <c r="R125" i="42" s="1"/>
  <c r="O126" i="42" s="1"/>
  <c r="Q125" i="41"/>
  <c r="R125" i="41" s="1"/>
  <c r="O126" i="41" s="1"/>
  <c r="Q125" i="40"/>
  <c r="R125" i="40" s="1"/>
  <c r="O126" i="40" s="1"/>
  <c r="Q124" i="39"/>
  <c r="R124" i="39" s="1"/>
  <c r="O125" i="39" s="1"/>
  <c r="Q124" i="38"/>
  <c r="R124" i="38"/>
  <c r="O125" i="38" s="1"/>
  <c r="Q125" i="37"/>
  <c r="R125" i="37" s="1"/>
  <c r="O126" i="37" s="1"/>
  <c r="Q124" i="36"/>
  <c r="R124" i="36" s="1"/>
  <c r="O125" i="36" s="1"/>
  <c r="Q120" i="35"/>
  <c r="R120" i="35"/>
  <c r="O121" i="35" s="1"/>
  <c r="Q120" i="34"/>
  <c r="R120" i="34"/>
  <c r="O121" i="34" s="1"/>
  <c r="Q119" i="33"/>
  <c r="R119" i="33"/>
  <c r="O120" i="33" s="1"/>
  <c r="Q119" i="32"/>
  <c r="R119" i="32" s="1"/>
  <c r="O120" i="32" s="1"/>
  <c r="Q120" i="31"/>
  <c r="R120" i="31"/>
  <c r="O121" i="31" s="1"/>
  <c r="Q120" i="30"/>
  <c r="R120" i="30" s="1"/>
  <c r="O121" i="30" s="1"/>
  <c r="Q121" i="29"/>
  <c r="R121" i="29" s="1"/>
  <c r="O122" i="29" s="1"/>
  <c r="Q120" i="28"/>
  <c r="R120" i="28"/>
  <c r="O121" i="28" s="1"/>
  <c r="Q121" i="27"/>
  <c r="R121" i="27" s="1"/>
  <c r="O122" i="27" s="1"/>
  <c r="Q116" i="26"/>
  <c r="R116" i="26"/>
  <c r="O117" i="26" s="1"/>
  <c r="Q116" i="25"/>
  <c r="R116" i="25" s="1"/>
  <c r="O117" i="25" s="1"/>
  <c r="Q116" i="24"/>
  <c r="R116" i="24"/>
  <c r="O117" i="24" s="1"/>
  <c r="Q133" i="16"/>
  <c r="R133" i="16" s="1"/>
  <c r="O134" i="16" s="1"/>
  <c r="Q129" i="21"/>
  <c r="R129" i="21" s="1"/>
  <c r="O130" i="21" s="1"/>
  <c r="Q121" i="9"/>
  <c r="R121" i="9" s="1"/>
  <c r="O122" i="9" s="1"/>
  <c r="Q129" i="20"/>
  <c r="R129" i="20" s="1"/>
  <c r="O130" i="20" s="1"/>
  <c r="Q128" i="22"/>
  <c r="R128" i="22" s="1"/>
  <c r="O129" i="22" s="1"/>
  <c r="Q108" i="18"/>
  <c r="R108" i="18" s="1"/>
  <c r="O109" i="18" s="1"/>
  <c r="Q116" i="14"/>
  <c r="R116" i="14" s="1"/>
  <c r="O117" i="14" s="1"/>
  <c r="Q110" i="10"/>
  <c r="R110" i="10" s="1"/>
  <c r="O111" i="10" s="1"/>
  <c r="Q121" i="15"/>
  <c r="R121" i="15" s="1"/>
  <c r="O122" i="15" s="1"/>
  <c r="Q128" i="23"/>
  <c r="R128" i="23" s="1"/>
  <c r="O129" i="23" s="1"/>
  <c r="Q129" i="19"/>
  <c r="R129" i="19" s="1"/>
  <c r="O130" i="19" s="1"/>
  <c r="Q110" i="11"/>
  <c r="R110" i="11" s="1"/>
  <c r="O111" i="11" s="1"/>
  <c r="Q119" i="12"/>
  <c r="R119" i="12" s="1"/>
  <c r="O120" i="12" s="1"/>
  <c r="Q129" i="17"/>
  <c r="R129" i="17" s="1"/>
  <c r="O130" i="17" s="1"/>
  <c r="Q126" i="13" l="1"/>
  <c r="R126" i="13" s="1"/>
  <c r="O127" i="13" s="1"/>
  <c r="Q126" i="55"/>
  <c r="R126" i="55" s="1"/>
  <c r="O127" i="55" s="1"/>
  <c r="Q126" i="54"/>
  <c r="R126" i="54" s="1"/>
  <c r="O127" i="54" s="1"/>
  <c r="Q126" i="53"/>
  <c r="R126" i="53" s="1"/>
  <c r="O127" i="53" s="1"/>
  <c r="Q125" i="52"/>
  <c r="R125" i="52" s="1"/>
  <c r="O126" i="52" s="1"/>
  <c r="Q125" i="51"/>
  <c r="R125" i="51" s="1"/>
  <c r="O126" i="51" s="1"/>
  <c r="Q125" i="50"/>
  <c r="R125" i="50" s="1"/>
  <c r="O126" i="50" s="1"/>
  <c r="Q126" i="49"/>
  <c r="R126" i="49" s="1"/>
  <c r="O127" i="49" s="1"/>
  <c r="Q125" i="48"/>
  <c r="R125" i="48" s="1"/>
  <c r="O126" i="48" s="1"/>
  <c r="Q125" i="47"/>
  <c r="R125" i="47" s="1"/>
  <c r="O126" i="47" s="1"/>
  <c r="Q127" i="46"/>
  <c r="R127" i="46" s="1"/>
  <c r="O128" i="46" s="1"/>
  <c r="Q126" i="45"/>
  <c r="R126" i="45" s="1"/>
  <c r="O127" i="45" s="1"/>
  <c r="Q124" i="44"/>
  <c r="R124" i="44" s="1"/>
  <c r="O125" i="44" s="1"/>
  <c r="Q123" i="43"/>
  <c r="R123" i="43" s="1"/>
  <c r="O124" i="43" s="1"/>
  <c r="Q126" i="42"/>
  <c r="R126" i="42"/>
  <c r="O127" i="42" s="1"/>
  <c r="Q126" i="41"/>
  <c r="R126" i="41" s="1"/>
  <c r="O127" i="41" s="1"/>
  <c r="Q126" i="40"/>
  <c r="R126" i="40" s="1"/>
  <c r="O127" i="40" s="1"/>
  <c r="Q125" i="39"/>
  <c r="R125" i="39" s="1"/>
  <c r="O126" i="39" s="1"/>
  <c r="Q125" i="38"/>
  <c r="R125" i="38" s="1"/>
  <c r="O126" i="38" s="1"/>
  <c r="Q126" i="37"/>
  <c r="R126" i="37" s="1"/>
  <c r="O127" i="37" s="1"/>
  <c r="Q125" i="36"/>
  <c r="R125" i="36" s="1"/>
  <c r="O126" i="36" s="1"/>
  <c r="Q121" i="35"/>
  <c r="R121" i="35" s="1"/>
  <c r="O122" i="35" s="1"/>
  <c r="Q121" i="34"/>
  <c r="R121" i="34" s="1"/>
  <c r="O122" i="34" s="1"/>
  <c r="Q120" i="33"/>
  <c r="R120" i="33"/>
  <c r="O121" i="33" s="1"/>
  <c r="Q120" i="32"/>
  <c r="R120" i="32" s="1"/>
  <c r="O121" i="32" s="1"/>
  <c r="Q121" i="31"/>
  <c r="R121" i="31" s="1"/>
  <c r="O122" i="31" s="1"/>
  <c r="Q121" i="30"/>
  <c r="R121" i="30" s="1"/>
  <c r="O122" i="30" s="1"/>
  <c r="Q122" i="29"/>
  <c r="R122" i="29"/>
  <c r="O123" i="29" s="1"/>
  <c r="Q121" i="28"/>
  <c r="R121" i="28" s="1"/>
  <c r="O122" i="28" s="1"/>
  <c r="Q122" i="27"/>
  <c r="R122" i="27" s="1"/>
  <c r="O123" i="27" s="1"/>
  <c r="Q117" i="26"/>
  <c r="R117" i="26" s="1"/>
  <c r="O118" i="26" s="1"/>
  <c r="Q117" i="25"/>
  <c r="R117" i="25" s="1"/>
  <c r="O118" i="25" s="1"/>
  <c r="Q117" i="24"/>
  <c r="R117" i="24" s="1"/>
  <c r="O118" i="24" s="1"/>
  <c r="Q111" i="10"/>
  <c r="R111" i="10" s="1"/>
  <c r="O112" i="10" s="1"/>
  <c r="Q122" i="15"/>
  <c r="R122" i="15" s="1"/>
  <c r="O123" i="15" s="1"/>
  <c r="Q130" i="19"/>
  <c r="R130" i="19" s="1"/>
  <c r="O131" i="19" s="1"/>
  <c r="Q122" i="9"/>
  <c r="R122" i="9" s="1"/>
  <c r="O123" i="9" s="1"/>
  <c r="Q111" i="11"/>
  <c r="R111" i="11" s="1"/>
  <c r="O112" i="11" s="1"/>
  <c r="Q134" i="16"/>
  <c r="R134" i="16" s="1"/>
  <c r="O135" i="16" s="1"/>
  <c r="Q117" i="14"/>
  <c r="R117" i="14" s="1"/>
  <c r="O118" i="14" s="1"/>
  <c r="Q129" i="22"/>
  <c r="R129" i="22" s="1"/>
  <c r="O130" i="22" s="1"/>
  <c r="Q130" i="21"/>
  <c r="R130" i="21" s="1"/>
  <c r="O131" i="21" s="1"/>
  <c r="Q130" i="17"/>
  <c r="R130" i="17" s="1"/>
  <c r="O131" i="17" s="1"/>
  <c r="Q129" i="23"/>
  <c r="R129" i="23" s="1"/>
  <c r="O130" i="23" s="1"/>
  <c r="Q109" i="18"/>
  <c r="R109" i="18" s="1"/>
  <c r="O110" i="18" s="1"/>
  <c r="Q130" i="20"/>
  <c r="R130" i="20" s="1"/>
  <c r="O131" i="20" s="1"/>
  <c r="Q120" i="12"/>
  <c r="R120" i="12" s="1"/>
  <c r="O121" i="12" s="1"/>
  <c r="Q127" i="13" l="1"/>
  <c r="R127" i="13" s="1"/>
  <c r="O128" i="13" s="1"/>
  <c r="Q127" i="55"/>
  <c r="R127" i="55"/>
  <c r="O128" i="55" s="1"/>
  <c r="Q127" i="54"/>
  <c r="R127" i="54"/>
  <c r="O128" i="54" s="1"/>
  <c r="Q127" i="53"/>
  <c r="R127" i="53" s="1"/>
  <c r="O128" i="53" s="1"/>
  <c r="Q126" i="52"/>
  <c r="R126" i="52" s="1"/>
  <c r="O127" i="52" s="1"/>
  <c r="Q126" i="51"/>
  <c r="R126" i="51" s="1"/>
  <c r="O127" i="51" s="1"/>
  <c r="Q126" i="50"/>
  <c r="R126" i="50" s="1"/>
  <c r="O127" i="50" s="1"/>
  <c r="Q127" i="49"/>
  <c r="R127" i="49" s="1"/>
  <c r="O128" i="49" s="1"/>
  <c r="Q126" i="48"/>
  <c r="R126" i="48" s="1"/>
  <c r="O127" i="48" s="1"/>
  <c r="Q126" i="47"/>
  <c r="R126" i="47"/>
  <c r="O127" i="47" s="1"/>
  <c r="Q128" i="46"/>
  <c r="R128" i="46"/>
  <c r="O129" i="46" s="1"/>
  <c r="Q127" i="45"/>
  <c r="R127" i="45" s="1"/>
  <c r="O128" i="45" s="1"/>
  <c r="Q125" i="44"/>
  <c r="R125" i="44" s="1"/>
  <c r="O126" i="44" s="1"/>
  <c r="Q124" i="43"/>
  <c r="R124" i="43" s="1"/>
  <c r="O125" i="43" s="1"/>
  <c r="Q127" i="42"/>
  <c r="R127" i="42" s="1"/>
  <c r="O128" i="42" s="1"/>
  <c r="Q127" i="41"/>
  <c r="R127" i="41" s="1"/>
  <c r="O128" i="41" s="1"/>
  <c r="Q127" i="40"/>
  <c r="R127" i="40" s="1"/>
  <c r="O128" i="40" s="1"/>
  <c r="Q126" i="39"/>
  <c r="R126" i="39" s="1"/>
  <c r="O127" i="39" s="1"/>
  <c r="Q126" i="38"/>
  <c r="R126" i="38" s="1"/>
  <c r="O127" i="38" s="1"/>
  <c r="Q127" i="37"/>
  <c r="R127" i="37" s="1"/>
  <c r="O128" i="37" s="1"/>
  <c r="Q126" i="36"/>
  <c r="R126" i="36" s="1"/>
  <c r="O127" i="36" s="1"/>
  <c r="Q122" i="35"/>
  <c r="R122" i="35" s="1"/>
  <c r="O123" i="35" s="1"/>
  <c r="Q122" i="34"/>
  <c r="R122" i="34" s="1"/>
  <c r="O123" i="34" s="1"/>
  <c r="Q121" i="33"/>
  <c r="R121" i="33" s="1"/>
  <c r="O122" i="33" s="1"/>
  <c r="Q121" i="32"/>
  <c r="R121" i="32" s="1"/>
  <c r="O122" i="32" s="1"/>
  <c r="Q122" i="31"/>
  <c r="R122" i="31"/>
  <c r="O123" i="31" s="1"/>
  <c r="Q122" i="30"/>
  <c r="R122" i="30" s="1"/>
  <c r="O123" i="30" s="1"/>
  <c r="Q123" i="29"/>
  <c r="R123" i="29" s="1"/>
  <c r="O124" i="29" s="1"/>
  <c r="Q122" i="28"/>
  <c r="R122" i="28" s="1"/>
  <c r="O123" i="28" s="1"/>
  <c r="Q123" i="27"/>
  <c r="R123" i="27" s="1"/>
  <c r="O124" i="27" s="1"/>
  <c r="Q118" i="26"/>
  <c r="R118" i="26" s="1"/>
  <c r="O119" i="26" s="1"/>
  <c r="Q118" i="25"/>
  <c r="R118" i="25" s="1"/>
  <c r="O119" i="25" s="1"/>
  <c r="Q118" i="24"/>
  <c r="R118" i="24" s="1"/>
  <c r="O119" i="24" s="1"/>
  <c r="Q131" i="20"/>
  <c r="R131" i="20" s="1"/>
  <c r="O132" i="20" s="1"/>
  <c r="Q112" i="10"/>
  <c r="R112" i="10" s="1"/>
  <c r="O113" i="10" s="1"/>
  <c r="Q130" i="23"/>
  <c r="R130" i="23" s="1"/>
  <c r="O131" i="23" s="1"/>
  <c r="Q130" i="22"/>
  <c r="R130" i="22" s="1"/>
  <c r="O131" i="22" s="1"/>
  <c r="Q123" i="15"/>
  <c r="R123" i="15" s="1"/>
  <c r="O124" i="15" s="1"/>
  <c r="Q131" i="21"/>
  <c r="R131" i="21" s="1"/>
  <c r="O132" i="21" s="1"/>
  <c r="Q110" i="18"/>
  <c r="R110" i="18" s="1"/>
  <c r="O111" i="18" s="1"/>
  <c r="Q112" i="11"/>
  <c r="R112" i="11" s="1"/>
  <c r="O113" i="11" s="1"/>
  <c r="Q131" i="17"/>
  <c r="R131" i="17" s="1"/>
  <c r="O132" i="17" s="1"/>
  <c r="Q135" i="16"/>
  <c r="R135" i="16" s="1"/>
  <c r="O136" i="16" s="1"/>
  <c r="Q123" i="9"/>
  <c r="R123" i="9" s="1"/>
  <c r="O124" i="9" s="1"/>
  <c r="Q121" i="12"/>
  <c r="R121" i="12" s="1"/>
  <c r="O122" i="12" s="1"/>
  <c r="Q118" i="14"/>
  <c r="R118" i="14" s="1"/>
  <c r="O119" i="14" s="1"/>
  <c r="Q131" i="19"/>
  <c r="R131" i="19" s="1"/>
  <c r="O132" i="19" s="1"/>
  <c r="Q128" i="13" l="1"/>
  <c r="R128" i="13"/>
  <c r="O129" i="13" s="1"/>
  <c r="Q128" i="55"/>
  <c r="R128" i="55" s="1"/>
  <c r="O129" i="55" s="1"/>
  <c r="Q128" i="54"/>
  <c r="R128" i="54" s="1"/>
  <c r="O129" i="54" s="1"/>
  <c r="Q128" i="53"/>
  <c r="R128" i="53"/>
  <c r="O129" i="53" s="1"/>
  <c r="Q127" i="52"/>
  <c r="R127" i="52" s="1"/>
  <c r="O128" i="52" s="1"/>
  <c r="Q127" i="51"/>
  <c r="R127" i="51" s="1"/>
  <c r="O128" i="51" s="1"/>
  <c r="Q127" i="50"/>
  <c r="R127" i="50" s="1"/>
  <c r="O128" i="50" s="1"/>
  <c r="Q128" i="49"/>
  <c r="R128" i="49" s="1"/>
  <c r="O129" i="49" s="1"/>
  <c r="Q127" i="48"/>
  <c r="R127" i="48"/>
  <c r="O128" i="48" s="1"/>
  <c r="Q127" i="47"/>
  <c r="R127" i="47" s="1"/>
  <c r="O128" i="47" s="1"/>
  <c r="Q129" i="46"/>
  <c r="R129" i="46" s="1"/>
  <c r="O130" i="46" s="1"/>
  <c r="Q128" i="45"/>
  <c r="R128" i="45" s="1"/>
  <c r="O129" i="45" s="1"/>
  <c r="Q126" i="44"/>
  <c r="R126" i="44" s="1"/>
  <c r="O127" i="44" s="1"/>
  <c r="R125" i="43"/>
  <c r="O126" i="43" s="1"/>
  <c r="Q125" i="43"/>
  <c r="Q128" i="42"/>
  <c r="R128" i="42" s="1"/>
  <c r="O129" i="42" s="1"/>
  <c r="Q128" i="41"/>
  <c r="R128" i="41" s="1"/>
  <c r="O129" i="41" s="1"/>
  <c r="Q128" i="40"/>
  <c r="R128" i="40" s="1"/>
  <c r="O129" i="40" s="1"/>
  <c r="Q127" i="39"/>
  <c r="R127" i="39" s="1"/>
  <c r="O128" i="39" s="1"/>
  <c r="Q127" i="38"/>
  <c r="R127" i="38" s="1"/>
  <c r="O128" i="38" s="1"/>
  <c r="Q128" i="37"/>
  <c r="R128" i="37" s="1"/>
  <c r="O129" i="37" s="1"/>
  <c r="Q127" i="36"/>
  <c r="R127" i="36"/>
  <c r="O128" i="36" s="1"/>
  <c r="Q123" i="35"/>
  <c r="R123" i="35" s="1"/>
  <c r="O124" i="35" s="1"/>
  <c r="Q123" i="34"/>
  <c r="R123" i="34" s="1"/>
  <c r="O124" i="34" s="1"/>
  <c r="Q122" i="33"/>
  <c r="R122" i="33" s="1"/>
  <c r="O123" i="33" s="1"/>
  <c r="Q122" i="32"/>
  <c r="R122" i="32" s="1"/>
  <c r="O123" i="32" s="1"/>
  <c r="Q123" i="31"/>
  <c r="R123" i="31" s="1"/>
  <c r="O124" i="31" s="1"/>
  <c r="Q123" i="30"/>
  <c r="R123" i="30" s="1"/>
  <c r="O124" i="30" s="1"/>
  <c r="Q124" i="29"/>
  <c r="R124" i="29" s="1"/>
  <c r="O125" i="29" s="1"/>
  <c r="R123" i="28"/>
  <c r="O124" i="28" s="1"/>
  <c r="Q123" i="28"/>
  <c r="Q124" i="27"/>
  <c r="R124" i="27" s="1"/>
  <c r="O125" i="27" s="1"/>
  <c r="Q119" i="26"/>
  <c r="R119" i="26" s="1"/>
  <c r="O120" i="26" s="1"/>
  <c r="Q119" i="25"/>
  <c r="R119" i="25" s="1"/>
  <c r="O120" i="25" s="1"/>
  <c r="Q119" i="24"/>
  <c r="R119" i="24" s="1"/>
  <c r="O120" i="24" s="1"/>
  <c r="Q111" i="18"/>
  <c r="R111" i="18" s="1"/>
  <c r="O112" i="18" s="1"/>
  <c r="Q132" i="20"/>
  <c r="R132" i="20" s="1"/>
  <c r="O133" i="20" s="1"/>
  <c r="Q132" i="17"/>
  <c r="R132" i="17" s="1"/>
  <c r="O133" i="17" s="1"/>
  <c r="Q131" i="22"/>
  <c r="R131" i="22" s="1"/>
  <c r="O132" i="22" s="1"/>
  <c r="Q119" i="14"/>
  <c r="R119" i="14" s="1"/>
  <c r="O120" i="14" s="1"/>
  <c r="Q113" i="11"/>
  <c r="R113" i="11" s="1"/>
  <c r="O114" i="11" s="1"/>
  <c r="Q132" i="21"/>
  <c r="R132" i="21" s="1"/>
  <c r="O133" i="21" s="1"/>
  <c r="Q122" i="12"/>
  <c r="R122" i="12" s="1"/>
  <c r="O123" i="12" s="1"/>
  <c r="Q131" i="23"/>
  <c r="R131" i="23" s="1"/>
  <c r="O132" i="23" s="1"/>
  <c r="Q113" i="10"/>
  <c r="R113" i="10" s="1"/>
  <c r="O114" i="10" s="1"/>
  <c r="Q124" i="9"/>
  <c r="R124" i="9" s="1"/>
  <c r="O125" i="9" s="1"/>
  <c r="Q124" i="15"/>
  <c r="R124" i="15" s="1"/>
  <c r="O125" i="15" s="1"/>
  <c r="Q136" i="16"/>
  <c r="R136" i="16" s="1"/>
  <c r="O137" i="16" s="1"/>
  <c r="Q132" i="19"/>
  <c r="R132" i="19" s="1"/>
  <c r="O133" i="19" s="1"/>
  <c r="Q129" i="13" l="1"/>
  <c r="R129" i="13" s="1"/>
  <c r="O130" i="13" s="1"/>
  <c r="Q129" i="55"/>
  <c r="R129" i="55" s="1"/>
  <c r="O130" i="55" s="1"/>
  <c r="Q129" i="54"/>
  <c r="R129" i="54" s="1"/>
  <c r="O130" i="54" s="1"/>
  <c r="Q129" i="53"/>
  <c r="R129" i="53" s="1"/>
  <c r="O130" i="53" s="1"/>
  <c r="Q128" i="52"/>
  <c r="R128" i="52" s="1"/>
  <c r="O129" i="52" s="1"/>
  <c r="Q128" i="51"/>
  <c r="R128" i="51" s="1"/>
  <c r="O129" i="51" s="1"/>
  <c r="Q128" i="50"/>
  <c r="R128" i="50" s="1"/>
  <c r="O129" i="50" s="1"/>
  <c r="Q129" i="49"/>
  <c r="R129" i="49" s="1"/>
  <c r="O130" i="49" s="1"/>
  <c r="Q128" i="48"/>
  <c r="R128" i="48" s="1"/>
  <c r="O129" i="48" s="1"/>
  <c r="Q128" i="47"/>
  <c r="R128" i="47" s="1"/>
  <c r="O129" i="47" s="1"/>
  <c r="Q130" i="46"/>
  <c r="R130" i="46" s="1"/>
  <c r="O131" i="46" s="1"/>
  <c r="Q129" i="45"/>
  <c r="R129" i="45" s="1"/>
  <c r="O130" i="45" s="1"/>
  <c r="Q127" i="44"/>
  <c r="R127" i="44" s="1"/>
  <c r="O128" i="44" s="1"/>
  <c r="Q126" i="43"/>
  <c r="R126" i="43" s="1"/>
  <c r="O127" i="43" s="1"/>
  <c r="Q129" i="42"/>
  <c r="R129" i="42" s="1"/>
  <c r="O130" i="42" s="1"/>
  <c r="Q129" i="41"/>
  <c r="R129" i="41" s="1"/>
  <c r="O130" i="41" s="1"/>
  <c r="Q129" i="40"/>
  <c r="R129" i="40"/>
  <c r="O130" i="40" s="1"/>
  <c r="Q128" i="39"/>
  <c r="R128" i="39" s="1"/>
  <c r="O129" i="39" s="1"/>
  <c r="Q128" i="38"/>
  <c r="R128" i="38" s="1"/>
  <c r="O129" i="38" s="1"/>
  <c r="Q129" i="37"/>
  <c r="R129" i="37" s="1"/>
  <c r="O130" i="37" s="1"/>
  <c r="Q128" i="36"/>
  <c r="R128" i="36" s="1"/>
  <c r="O129" i="36" s="1"/>
  <c r="Q124" i="35"/>
  <c r="R124" i="35" s="1"/>
  <c r="O125" i="35" s="1"/>
  <c r="Q124" i="34"/>
  <c r="R124" i="34" s="1"/>
  <c r="O125" i="34" s="1"/>
  <c r="Q123" i="33"/>
  <c r="R123" i="33" s="1"/>
  <c r="O124" i="33" s="1"/>
  <c r="Q123" i="32"/>
  <c r="R123" i="32"/>
  <c r="O124" i="32" s="1"/>
  <c r="Q124" i="31"/>
  <c r="R124" i="31" s="1"/>
  <c r="O125" i="31" s="1"/>
  <c r="Q124" i="30"/>
  <c r="R124" i="30" s="1"/>
  <c r="O125" i="30" s="1"/>
  <c r="Q125" i="29"/>
  <c r="R125" i="29" s="1"/>
  <c r="O126" i="29" s="1"/>
  <c r="Q124" i="28"/>
  <c r="R124" i="28" s="1"/>
  <c r="O125" i="28" s="1"/>
  <c r="Q125" i="27"/>
  <c r="R125" i="27" s="1"/>
  <c r="O126" i="27" s="1"/>
  <c r="Q120" i="26"/>
  <c r="R120" i="26" s="1"/>
  <c r="O121" i="26" s="1"/>
  <c r="Q120" i="25"/>
  <c r="R120" i="25" s="1"/>
  <c r="O121" i="25" s="1"/>
  <c r="Q120" i="24"/>
  <c r="R120" i="24" s="1"/>
  <c r="O121" i="24" s="1"/>
  <c r="Q132" i="23"/>
  <c r="R132" i="23" s="1"/>
  <c r="O133" i="23" s="1"/>
  <c r="Q114" i="11"/>
  <c r="R114" i="11" s="1"/>
  <c r="O115" i="11" s="1"/>
  <c r="Q137" i="16"/>
  <c r="R137" i="16" s="1"/>
  <c r="O138" i="16" s="1"/>
  <c r="Q133" i="17"/>
  <c r="R133" i="17" s="1"/>
  <c r="O134" i="17" s="1"/>
  <c r="Q125" i="9"/>
  <c r="R125" i="9" s="1"/>
  <c r="O126" i="9" s="1"/>
  <c r="Q133" i="21"/>
  <c r="R133" i="21" s="1"/>
  <c r="O134" i="21" s="1"/>
  <c r="Q123" i="12"/>
  <c r="R123" i="12" s="1"/>
  <c r="O124" i="12" s="1"/>
  <c r="Q132" i="22"/>
  <c r="R132" i="22" s="1"/>
  <c r="O133" i="22" s="1"/>
  <c r="Q112" i="18"/>
  <c r="R112" i="18" s="1"/>
  <c r="O113" i="18" s="1"/>
  <c r="Q114" i="10"/>
  <c r="R114" i="10" s="1"/>
  <c r="O115" i="10" s="1"/>
  <c r="Q120" i="14"/>
  <c r="R120" i="14" s="1"/>
  <c r="O121" i="14" s="1"/>
  <c r="Q133" i="20"/>
  <c r="R133" i="20" s="1"/>
  <c r="O134" i="20" s="1"/>
  <c r="Q133" i="19"/>
  <c r="R133" i="19" s="1"/>
  <c r="O134" i="19" s="1"/>
  <c r="Q125" i="15"/>
  <c r="R125" i="15" s="1"/>
  <c r="O126" i="15" s="1"/>
  <c r="Q130" i="13" l="1"/>
  <c r="R130" i="13"/>
  <c r="O131" i="13" s="1"/>
  <c r="Q130" i="55"/>
  <c r="R130" i="55" s="1"/>
  <c r="O131" i="55" s="1"/>
  <c r="Q130" i="54"/>
  <c r="R130" i="54"/>
  <c r="O131" i="54" s="1"/>
  <c r="Q130" i="53"/>
  <c r="R130" i="53" s="1"/>
  <c r="O131" i="53" s="1"/>
  <c r="Q129" i="52"/>
  <c r="R129" i="52" s="1"/>
  <c r="O130" i="52" s="1"/>
  <c r="Q129" i="51"/>
  <c r="R129" i="51"/>
  <c r="O130" i="51" s="1"/>
  <c r="Q129" i="50"/>
  <c r="R129" i="50" s="1"/>
  <c r="O130" i="50" s="1"/>
  <c r="Q130" i="49"/>
  <c r="R130" i="49"/>
  <c r="O131" i="49" s="1"/>
  <c r="Q129" i="48"/>
  <c r="R129" i="48" s="1"/>
  <c r="O130" i="48" s="1"/>
  <c r="Q129" i="47"/>
  <c r="R129" i="47" s="1"/>
  <c r="O130" i="47" s="1"/>
  <c r="Q131" i="46"/>
  <c r="R131" i="46" s="1"/>
  <c r="O132" i="46" s="1"/>
  <c r="Q130" i="45"/>
  <c r="R130" i="45" s="1"/>
  <c r="O131" i="45" s="1"/>
  <c r="Q128" i="44"/>
  <c r="R128" i="44"/>
  <c r="O129" i="44" s="1"/>
  <c r="R127" i="43"/>
  <c r="O128" i="43" s="1"/>
  <c r="Q127" i="43"/>
  <c r="Q130" i="42"/>
  <c r="R130" i="42" s="1"/>
  <c r="O131" i="42" s="1"/>
  <c r="Q130" i="41"/>
  <c r="R130" i="41" s="1"/>
  <c r="O131" i="41" s="1"/>
  <c r="Q130" i="40"/>
  <c r="R130" i="40" s="1"/>
  <c r="O131" i="40" s="1"/>
  <c r="Q129" i="39"/>
  <c r="R129" i="39" s="1"/>
  <c r="O130" i="39" s="1"/>
  <c r="Q129" i="38"/>
  <c r="R129" i="38" s="1"/>
  <c r="O130" i="38" s="1"/>
  <c r="Q130" i="37"/>
  <c r="R130" i="37" s="1"/>
  <c r="O131" i="37" s="1"/>
  <c r="Q129" i="36"/>
  <c r="R129" i="36" s="1"/>
  <c r="O130" i="36" s="1"/>
  <c r="Q125" i="35"/>
  <c r="R125" i="35" s="1"/>
  <c r="O126" i="35" s="1"/>
  <c r="Q125" i="34"/>
  <c r="R125" i="34"/>
  <c r="O126" i="34" s="1"/>
  <c r="Q124" i="33"/>
  <c r="R124" i="33" s="1"/>
  <c r="O125" i="33" s="1"/>
  <c r="Q124" i="32"/>
  <c r="R124" i="32" s="1"/>
  <c r="O125" i="32" s="1"/>
  <c r="Q125" i="31"/>
  <c r="R125" i="31" s="1"/>
  <c r="O126" i="31" s="1"/>
  <c r="Q125" i="30"/>
  <c r="R125" i="30" s="1"/>
  <c r="O126" i="30" s="1"/>
  <c r="Q126" i="29"/>
  <c r="R126" i="29" s="1"/>
  <c r="O127" i="29" s="1"/>
  <c r="R125" i="28"/>
  <c r="O126" i="28" s="1"/>
  <c r="Q125" i="28"/>
  <c r="Q126" i="27"/>
  <c r="R126" i="27" s="1"/>
  <c r="O127" i="27" s="1"/>
  <c r="Q121" i="26"/>
  <c r="R121" i="26" s="1"/>
  <c r="O122" i="26" s="1"/>
  <c r="Q121" i="25"/>
  <c r="R121" i="25" s="1"/>
  <c r="O122" i="25" s="1"/>
  <c r="Q121" i="24"/>
  <c r="R121" i="24" s="1"/>
  <c r="O122" i="24" s="1"/>
  <c r="Q113" i="18"/>
  <c r="R113" i="18" s="1"/>
  <c r="O114" i="18" s="1"/>
  <c r="Q134" i="17"/>
  <c r="R134" i="17" s="1"/>
  <c r="O135" i="17" s="1"/>
  <c r="Q115" i="11"/>
  <c r="R115" i="11" s="1"/>
  <c r="O116" i="11" s="1"/>
  <c r="Q133" i="22"/>
  <c r="R133" i="22" s="1"/>
  <c r="O134" i="22" s="1"/>
  <c r="Q115" i="10"/>
  <c r="R115" i="10" s="1"/>
  <c r="O116" i="10" s="1"/>
  <c r="Q134" i="20"/>
  <c r="R134" i="20" s="1"/>
  <c r="O135" i="20" s="1"/>
  <c r="Q133" i="23"/>
  <c r="R133" i="23" s="1"/>
  <c r="O134" i="23" s="1"/>
  <c r="Q126" i="9"/>
  <c r="R126" i="9" s="1"/>
  <c r="O127" i="9" s="1"/>
  <c r="Q138" i="16"/>
  <c r="R138" i="16" s="1"/>
  <c r="O139" i="16" s="1"/>
  <c r="Q134" i="21"/>
  <c r="R134" i="21" s="1"/>
  <c r="O135" i="21" s="1"/>
  <c r="Q134" i="19"/>
  <c r="R134" i="19" s="1"/>
  <c r="O135" i="19" s="1"/>
  <c r="Q126" i="15"/>
  <c r="R126" i="15" s="1"/>
  <c r="O127" i="15" s="1"/>
  <c r="Q121" i="14"/>
  <c r="R121" i="14" s="1"/>
  <c r="O122" i="14" s="1"/>
  <c r="Q124" i="12"/>
  <c r="R124" i="12" s="1"/>
  <c r="O125" i="12" s="1"/>
  <c r="Q131" i="13" l="1"/>
  <c r="R131" i="13" s="1"/>
  <c r="O132" i="13" s="1"/>
  <c r="Q131" i="55"/>
  <c r="R131" i="55" s="1"/>
  <c r="O132" i="55" s="1"/>
  <c r="Q131" i="54"/>
  <c r="R131" i="54" s="1"/>
  <c r="O132" i="54" s="1"/>
  <c r="Q131" i="53"/>
  <c r="R131" i="53" s="1"/>
  <c r="O132" i="53" s="1"/>
  <c r="Q130" i="52"/>
  <c r="R130" i="52" s="1"/>
  <c r="O131" i="52" s="1"/>
  <c r="Q130" i="51"/>
  <c r="R130" i="51" s="1"/>
  <c r="O131" i="51" s="1"/>
  <c r="Q130" i="50"/>
  <c r="R130" i="50" s="1"/>
  <c r="O131" i="50" s="1"/>
  <c r="Q131" i="49"/>
  <c r="R131" i="49" s="1"/>
  <c r="O132" i="49" s="1"/>
  <c r="Q130" i="48"/>
  <c r="R130" i="48" s="1"/>
  <c r="O131" i="48" s="1"/>
  <c r="Q130" i="47"/>
  <c r="R130" i="47"/>
  <c r="O131" i="47" s="1"/>
  <c r="Q132" i="46"/>
  <c r="R132" i="46" s="1"/>
  <c r="O133" i="46" s="1"/>
  <c r="Q131" i="45"/>
  <c r="R131" i="45" s="1"/>
  <c r="O132" i="45" s="1"/>
  <c r="Q129" i="44"/>
  <c r="R129" i="44" s="1"/>
  <c r="O130" i="44" s="1"/>
  <c r="Q128" i="43"/>
  <c r="R128" i="43" s="1"/>
  <c r="O129" i="43" s="1"/>
  <c r="Q131" i="42"/>
  <c r="R131" i="42" s="1"/>
  <c r="O132" i="42" s="1"/>
  <c r="Q131" i="41"/>
  <c r="R131" i="41"/>
  <c r="O132" i="41" s="1"/>
  <c r="Q131" i="40"/>
  <c r="R131" i="40" s="1"/>
  <c r="O132" i="40" s="1"/>
  <c r="Q130" i="39"/>
  <c r="R130" i="39" s="1"/>
  <c r="O131" i="39" s="1"/>
  <c r="Q130" i="38"/>
  <c r="R130" i="38" s="1"/>
  <c r="O131" i="38" s="1"/>
  <c r="Q131" i="37"/>
  <c r="R131" i="37" s="1"/>
  <c r="O132" i="37" s="1"/>
  <c r="Q130" i="36"/>
  <c r="R130" i="36" s="1"/>
  <c r="O131" i="36" s="1"/>
  <c r="Q126" i="35"/>
  <c r="R126" i="35" s="1"/>
  <c r="O127" i="35" s="1"/>
  <c r="Q126" i="34"/>
  <c r="R126" i="34"/>
  <c r="O127" i="34" s="1"/>
  <c r="Q125" i="33"/>
  <c r="R125" i="33" s="1"/>
  <c r="O126" i="33" s="1"/>
  <c r="Q125" i="32"/>
  <c r="R125" i="32" s="1"/>
  <c r="O126" i="32" s="1"/>
  <c r="Q126" i="31"/>
  <c r="R126" i="31"/>
  <c r="O127" i="31" s="1"/>
  <c r="Q126" i="30"/>
  <c r="R126" i="30" s="1"/>
  <c r="O127" i="30" s="1"/>
  <c r="Q127" i="29"/>
  <c r="R127" i="29"/>
  <c r="O128" i="29" s="1"/>
  <c r="Q126" i="28"/>
  <c r="R126" i="28" s="1"/>
  <c r="O127" i="28" s="1"/>
  <c r="R127" i="27"/>
  <c r="O128" i="27" s="1"/>
  <c r="Q127" i="27"/>
  <c r="Q122" i="26"/>
  <c r="R122" i="26" s="1"/>
  <c r="O123" i="26" s="1"/>
  <c r="Q122" i="25"/>
  <c r="R122" i="25"/>
  <c r="O123" i="25" s="1"/>
  <c r="Q122" i="24"/>
  <c r="R122" i="24"/>
  <c r="O123" i="24" s="1"/>
  <c r="Q127" i="15"/>
  <c r="R127" i="15" s="1"/>
  <c r="O128" i="15" s="1"/>
  <c r="Q127" i="9"/>
  <c r="R127" i="9" s="1"/>
  <c r="O128" i="9" s="1"/>
  <c r="Q135" i="21"/>
  <c r="R135" i="21" s="1"/>
  <c r="O136" i="21" s="1"/>
  <c r="Q139" i="16"/>
  <c r="R139" i="16" s="1"/>
  <c r="O140" i="16" s="1"/>
  <c r="Q125" i="12"/>
  <c r="R125" i="12" s="1"/>
  <c r="O126" i="12" s="1"/>
  <c r="Q135" i="20"/>
  <c r="R135" i="20" s="1"/>
  <c r="O136" i="20" s="1"/>
  <c r="Q135" i="19"/>
  <c r="R135" i="19" s="1"/>
  <c r="O136" i="19" s="1"/>
  <c r="Q134" i="23"/>
  <c r="R134" i="23" s="1"/>
  <c r="O135" i="23" s="1"/>
  <c r="Q116" i="10"/>
  <c r="R116" i="10" s="1"/>
  <c r="O117" i="10" s="1"/>
  <c r="Q134" i="22"/>
  <c r="R134" i="22" s="1"/>
  <c r="O135" i="22" s="1"/>
  <c r="Q122" i="14"/>
  <c r="R122" i="14" s="1"/>
  <c r="O123" i="14" s="1"/>
  <c r="Q116" i="11"/>
  <c r="R116" i="11" s="1"/>
  <c r="O117" i="11" s="1"/>
  <c r="Q114" i="18"/>
  <c r="R114" i="18" s="1"/>
  <c r="O115" i="18" s="1"/>
  <c r="Q135" i="17"/>
  <c r="R135" i="17" s="1"/>
  <c r="O136" i="17" s="1"/>
  <c r="Q132" i="13" l="1"/>
  <c r="R132" i="13" s="1"/>
  <c r="O133" i="13" s="1"/>
  <c r="Q132" i="55"/>
  <c r="R132" i="55" s="1"/>
  <c r="O133" i="55" s="1"/>
  <c r="Q132" i="54"/>
  <c r="R132" i="54"/>
  <c r="O133" i="54" s="1"/>
  <c r="Q132" i="53"/>
  <c r="R132" i="53" s="1"/>
  <c r="O133" i="53" s="1"/>
  <c r="Q131" i="52"/>
  <c r="R131" i="52" s="1"/>
  <c r="O132" i="52" s="1"/>
  <c r="Q131" i="51"/>
  <c r="R131" i="51"/>
  <c r="O132" i="51" s="1"/>
  <c r="Q131" i="50"/>
  <c r="R131" i="50" s="1"/>
  <c r="O132" i="50" s="1"/>
  <c r="Q132" i="49"/>
  <c r="R132" i="49" s="1"/>
  <c r="O133" i="49" s="1"/>
  <c r="Q131" i="48"/>
  <c r="R131" i="48" s="1"/>
  <c r="O132" i="48" s="1"/>
  <c r="Q131" i="47"/>
  <c r="R131" i="47" s="1"/>
  <c r="O132" i="47" s="1"/>
  <c r="Q133" i="46"/>
  <c r="R133" i="46" s="1"/>
  <c r="O134" i="46" s="1"/>
  <c r="Q132" i="45"/>
  <c r="R132" i="45" s="1"/>
  <c r="O133" i="45" s="1"/>
  <c r="Q130" i="44"/>
  <c r="R130" i="44" s="1"/>
  <c r="O131" i="44" s="1"/>
  <c r="Q129" i="43"/>
  <c r="R129" i="43" s="1"/>
  <c r="O130" i="43" s="1"/>
  <c r="Q132" i="42"/>
  <c r="R132" i="42" s="1"/>
  <c r="O133" i="42" s="1"/>
  <c r="Q132" i="41"/>
  <c r="R132" i="41" s="1"/>
  <c r="O133" i="41" s="1"/>
  <c r="Q132" i="40"/>
  <c r="R132" i="40" s="1"/>
  <c r="O133" i="40" s="1"/>
  <c r="Q131" i="39"/>
  <c r="R131" i="39" s="1"/>
  <c r="O132" i="39" s="1"/>
  <c r="Q131" i="38"/>
  <c r="R131" i="38"/>
  <c r="O132" i="38" s="1"/>
  <c r="Q132" i="37"/>
  <c r="R132" i="37" s="1"/>
  <c r="O133" i="37" s="1"/>
  <c r="Q131" i="36"/>
  <c r="R131" i="36" s="1"/>
  <c r="O132" i="36" s="1"/>
  <c r="Q127" i="35"/>
  <c r="R127" i="35" s="1"/>
  <c r="O128" i="35" s="1"/>
  <c r="Q127" i="34"/>
  <c r="R127" i="34" s="1"/>
  <c r="O128" i="34" s="1"/>
  <c r="Q126" i="33"/>
  <c r="R126" i="33" s="1"/>
  <c r="O127" i="33" s="1"/>
  <c r="Q126" i="32"/>
  <c r="R126" i="32"/>
  <c r="O127" i="32" s="1"/>
  <c r="Q127" i="31"/>
  <c r="R127" i="31" s="1"/>
  <c r="O128" i="31" s="1"/>
  <c r="Q127" i="30"/>
  <c r="R127" i="30"/>
  <c r="O128" i="30" s="1"/>
  <c r="Q128" i="29"/>
  <c r="R128" i="29" s="1"/>
  <c r="O129" i="29" s="1"/>
  <c r="Q127" i="28"/>
  <c r="R127" i="28"/>
  <c r="O128" i="28" s="1"/>
  <c r="Q128" i="27"/>
  <c r="R128" i="27" s="1"/>
  <c r="O129" i="27" s="1"/>
  <c r="Q123" i="26"/>
  <c r="R123" i="26"/>
  <c r="O124" i="26" s="1"/>
  <c r="Q123" i="25"/>
  <c r="R123" i="25" s="1"/>
  <c r="O124" i="25" s="1"/>
  <c r="Q123" i="24"/>
  <c r="R123" i="24" s="1"/>
  <c r="O124" i="24" s="1"/>
  <c r="Q128" i="9"/>
  <c r="R128" i="9" s="1"/>
  <c r="O129" i="9" s="1"/>
  <c r="Q136" i="17"/>
  <c r="R136" i="17" s="1"/>
  <c r="O137" i="17" s="1"/>
  <c r="Q117" i="11"/>
  <c r="R117" i="11" s="1"/>
  <c r="O118" i="11" s="1"/>
  <c r="Q136" i="20"/>
  <c r="R136" i="20" s="1"/>
  <c r="O137" i="20" s="1"/>
  <c r="Q128" i="15"/>
  <c r="R128" i="15" s="1"/>
  <c r="O129" i="15" s="1"/>
  <c r="Q140" i="16"/>
  <c r="R140" i="16" s="1"/>
  <c r="O141" i="16" s="1"/>
  <c r="Q135" i="22"/>
  <c r="R135" i="22" s="1"/>
  <c r="O136" i="22" s="1"/>
  <c r="Q136" i="19"/>
  <c r="R136" i="19" s="1"/>
  <c r="O137" i="19" s="1"/>
  <c r="Q123" i="14"/>
  <c r="R123" i="14" s="1"/>
  <c r="O124" i="14" s="1"/>
  <c r="Q135" i="23"/>
  <c r="R135" i="23" s="1"/>
  <c r="O136" i="23" s="1"/>
  <c r="Q115" i="18"/>
  <c r="R115" i="18" s="1"/>
  <c r="O116" i="18" s="1"/>
  <c r="Q117" i="10"/>
  <c r="R117" i="10" s="1"/>
  <c r="O118" i="10" s="1"/>
  <c r="Q136" i="21"/>
  <c r="R136" i="21" s="1"/>
  <c r="O137" i="21" s="1"/>
  <c r="Q126" i="12"/>
  <c r="R126" i="12" s="1"/>
  <c r="O127" i="12" s="1"/>
  <c r="Q133" i="13" l="1"/>
  <c r="R133" i="13" s="1"/>
  <c r="O134" i="13" s="1"/>
  <c r="Q133" i="55"/>
  <c r="R133" i="55" s="1"/>
  <c r="O134" i="55" s="1"/>
  <c r="Q133" i="54"/>
  <c r="R133" i="54" s="1"/>
  <c r="O134" i="54" s="1"/>
  <c r="Q133" i="53"/>
  <c r="R133" i="53" s="1"/>
  <c r="O134" i="53" s="1"/>
  <c r="Q132" i="52"/>
  <c r="R132" i="52" s="1"/>
  <c r="O133" i="52" s="1"/>
  <c r="Q132" i="51"/>
  <c r="R132" i="51"/>
  <c r="O133" i="51" s="1"/>
  <c r="Q132" i="50"/>
  <c r="R132" i="50" s="1"/>
  <c r="O133" i="50" s="1"/>
  <c r="Q133" i="49"/>
  <c r="R133" i="49" s="1"/>
  <c r="O134" i="49" s="1"/>
  <c r="Q132" i="48"/>
  <c r="R132" i="48" s="1"/>
  <c r="O133" i="48" s="1"/>
  <c r="Q132" i="47"/>
  <c r="R132" i="47" s="1"/>
  <c r="O133" i="47" s="1"/>
  <c r="Q134" i="46"/>
  <c r="R134" i="46"/>
  <c r="O135" i="46" s="1"/>
  <c r="Q133" i="45"/>
  <c r="R133" i="45" s="1"/>
  <c r="O134" i="45" s="1"/>
  <c r="Q131" i="44"/>
  <c r="R131" i="44" s="1"/>
  <c r="O132" i="44" s="1"/>
  <c r="R130" i="43"/>
  <c r="O131" i="43" s="1"/>
  <c r="Q130" i="43"/>
  <c r="Q133" i="42"/>
  <c r="R133" i="42" s="1"/>
  <c r="O134" i="42" s="1"/>
  <c r="Q133" i="41"/>
  <c r="R133" i="41" s="1"/>
  <c r="O134" i="41" s="1"/>
  <c r="Q133" i="40"/>
  <c r="R133" i="40" s="1"/>
  <c r="O134" i="40" s="1"/>
  <c r="Q132" i="39"/>
  <c r="R132" i="39"/>
  <c r="O133" i="39" s="1"/>
  <c r="Q132" i="38"/>
  <c r="R132" i="38" s="1"/>
  <c r="O133" i="38" s="1"/>
  <c r="Q133" i="37"/>
  <c r="R133" i="37" s="1"/>
  <c r="O134" i="37" s="1"/>
  <c r="Q132" i="36"/>
  <c r="R132" i="36"/>
  <c r="O133" i="36" s="1"/>
  <c r="Q128" i="35"/>
  <c r="R128" i="35"/>
  <c r="O129" i="35" s="1"/>
  <c r="Q128" i="34"/>
  <c r="R128" i="34" s="1"/>
  <c r="O129" i="34" s="1"/>
  <c r="Q127" i="33"/>
  <c r="R127" i="33" s="1"/>
  <c r="O128" i="33" s="1"/>
  <c r="Q127" i="32"/>
  <c r="R127" i="32" s="1"/>
  <c r="O128" i="32" s="1"/>
  <c r="Q128" i="31"/>
  <c r="R128" i="31" s="1"/>
  <c r="O129" i="31" s="1"/>
  <c r="Q128" i="30"/>
  <c r="R128" i="30" s="1"/>
  <c r="O129" i="30" s="1"/>
  <c r="Q129" i="29"/>
  <c r="R129" i="29" s="1"/>
  <c r="O130" i="29" s="1"/>
  <c r="R128" i="28"/>
  <c r="O129" i="28" s="1"/>
  <c r="Q128" i="28"/>
  <c r="Q129" i="27"/>
  <c r="R129" i="27" s="1"/>
  <c r="O130" i="27" s="1"/>
  <c r="Q124" i="26"/>
  <c r="R124" i="26"/>
  <c r="O125" i="26" s="1"/>
  <c r="Q124" i="25"/>
  <c r="R124" i="25"/>
  <c r="O125" i="25" s="1"/>
  <c r="Q124" i="24"/>
  <c r="R124" i="24" s="1"/>
  <c r="O125" i="24" s="1"/>
  <c r="Q137" i="21"/>
  <c r="R137" i="21" s="1"/>
  <c r="O138" i="21" s="1"/>
  <c r="Q118" i="11"/>
  <c r="R118" i="11" s="1"/>
  <c r="O119" i="11" s="1"/>
  <c r="Q116" i="18"/>
  <c r="R116" i="18" s="1"/>
  <c r="O117" i="18" s="1"/>
  <c r="Q124" i="14"/>
  <c r="R124" i="14" s="1"/>
  <c r="O125" i="14" s="1"/>
  <c r="Q129" i="9"/>
  <c r="R129" i="9" s="1"/>
  <c r="O130" i="9" s="1"/>
  <c r="Q141" i="16"/>
  <c r="R141" i="16" s="1"/>
  <c r="O142" i="16" s="1"/>
  <c r="Q137" i="20"/>
  <c r="R137" i="20" s="1"/>
  <c r="O138" i="20" s="1"/>
  <c r="Q118" i="10"/>
  <c r="R118" i="10" s="1"/>
  <c r="O119" i="10" s="1"/>
  <c r="Q127" i="12"/>
  <c r="R127" i="12" s="1"/>
  <c r="O128" i="12" s="1"/>
  <c r="Q137" i="19"/>
  <c r="R137" i="19" s="1"/>
  <c r="O138" i="19" s="1"/>
  <c r="Q136" i="22"/>
  <c r="R136" i="22" s="1"/>
  <c r="O137" i="22" s="1"/>
  <c r="Q129" i="15"/>
  <c r="R129" i="15" s="1"/>
  <c r="O130" i="15" s="1"/>
  <c r="Q137" i="17"/>
  <c r="R137" i="17" s="1"/>
  <c r="O138" i="17" s="1"/>
  <c r="Q136" i="23"/>
  <c r="R136" i="23" s="1"/>
  <c r="O137" i="23" s="1"/>
  <c r="Q134" i="13" l="1"/>
  <c r="R134" i="13" s="1"/>
  <c r="O135" i="13" s="1"/>
  <c r="Q134" i="55"/>
  <c r="R134" i="55" s="1"/>
  <c r="O135" i="55" s="1"/>
  <c r="Q134" i="54"/>
  <c r="R134" i="54" s="1"/>
  <c r="O135" i="54" s="1"/>
  <c r="Q134" i="53"/>
  <c r="R134" i="53" s="1"/>
  <c r="O135" i="53" s="1"/>
  <c r="Q133" i="52"/>
  <c r="R133" i="52" s="1"/>
  <c r="O134" i="52" s="1"/>
  <c r="Q133" i="51"/>
  <c r="R133" i="51" s="1"/>
  <c r="O134" i="51" s="1"/>
  <c r="Q133" i="50"/>
  <c r="R133" i="50" s="1"/>
  <c r="O134" i="50" s="1"/>
  <c r="Q134" i="49"/>
  <c r="R134" i="49"/>
  <c r="O135" i="49" s="1"/>
  <c r="Q133" i="48"/>
  <c r="R133" i="48" s="1"/>
  <c r="O134" i="48" s="1"/>
  <c r="Q133" i="47"/>
  <c r="R133" i="47" s="1"/>
  <c r="O134" i="47" s="1"/>
  <c r="Q135" i="46"/>
  <c r="R135" i="46" s="1"/>
  <c r="O136" i="46" s="1"/>
  <c r="Q134" i="45"/>
  <c r="R134" i="45"/>
  <c r="O135" i="45" s="1"/>
  <c r="Q132" i="44"/>
  <c r="R132" i="44" s="1"/>
  <c r="O133" i="44" s="1"/>
  <c r="R131" i="43"/>
  <c r="O132" i="43" s="1"/>
  <c r="Q131" i="43"/>
  <c r="Q134" i="42"/>
  <c r="R134" i="42"/>
  <c r="O135" i="42" s="1"/>
  <c r="Q134" i="41"/>
  <c r="R134" i="41" s="1"/>
  <c r="O135" i="41" s="1"/>
  <c r="Q134" i="40"/>
  <c r="R134" i="40" s="1"/>
  <c r="O135" i="40" s="1"/>
  <c r="Q133" i="39"/>
  <c r="R133" i="39" s="1"/>
  <c r="O134" i="39" s="1"/>
  <c r="Q133" i="38"/>
  <c r="R133" i="38" s="1"/>
  <c r="O134" i="38" s="1"/>
  <c r="Q134" i="37"/>
  <c r="R134" i="37" s="1"/>
  <c r="O135" i="37" s="1"/>
  <c r="Q133" i="36"/>
  <c r="R133" i="36" s="1"/>
  <c r="O134" i="36" s="1"/>
  <c r="Q129" i="35"/>
  <c r="R129" i="35" s="1"/>
  <c r="O130" i="35" s="1"/>
  <c r="Q129" i="34"/>
  <c r="R129" i="34" s="1"/>
  <c r="O130" i="34" s="1"/>
  <c r="Q128" i="33"/>
  <c r="R128" i="33"/>
  <c r="O129" i="33" s="1"/>
  <c r="Q128" i="32"/>
  <c r="R128" i="32"/>
  <c r="O129" i="32" s="1"/>
  <c r="Q129" i="31"/>
  <c r="R129" i="31" s="1"/>
  <c r="O130" i="31" s="1"/>
  <c r="Q129" i="30"/>
  <c r="R129" i="30"/>
  <c r="O130" i="30" s="1"/>
  <c r="Q130" i="29"/>
  <c r="R130" i="29"/>
  <c r="O131" i="29" s="1"/>
  <c r="Q129" i="28"/>
  <c r="R129" i="28" s="1"/>
  <c r="O130" i="28" s="1"/>
  <c r="Q130" i="27"/>
  <c r="R130" i="27" s="1"/>
  <c r="O131" i="27" s="1"/>
  <c r="Q125" i="26"/>
  <c r="R125" i="26" s="1"/>
  <c r="O126" i="26" s="1"/>
  <c r="Q125" i="25"/>
  <c r="R125" i="25" s="1"/>
  <c r="O126" i="25" s="1"/>
  <c r="Q125" i="24"/>
  <c r="R125" i="24" s="1"/>
  <c r="O126" i="24" s="1"/>
  <c r="Q119" i="10"/>
  <c r="R119" i="10" s="1"/>
  <c r="O120" i="10" s="1"/>
  <c r="Q138" i="19"/>
  <c r="R138" i="19" s="1"/>
  <c r="O139" i="19" s="1"/>
  <c r="Q138" i="21"/>
  <c r="R138" i="21" s="1"/>
  <c r="O139" i="21" s="1"/>
  <c r="Q130" i="15"/>
  <c r="R130" i="15" s="1"/>
  <c r="O131" i="15" s="1"/>
  <c r="Q138" i="20"/>
  <c r="R138" i="20" s="1"/>
  <c r="O139" i="20" s="1"/>
  <c r="Q130" i="9"/>
  <c r="R130" i="9" s="1"/>
  <c r="O131" i="9" s="1"/>
  <c r="Q138" i="17"/>
  <c r="R138" i="17" s="1"/>
  <c r="O139" i="17" s="1"/>
  <c r="Q117" i="18"/>
  <c r="R117" i="18" s="1"/>
  <c r="O118" i="18" s="1"/>
  <c r="Q137" i="22"/>
  <c r="R137" i="22" s="1"/>
  <c r="O138" i="22" s="1"/>
  <c r="Q128" i="12"/>
  <c r="R128" i="12" s="1"/>
  <c r="O129" i="12" s="1"/>
  <c r="Q125" i="14"/>
  <c r="R125" i="14" s="1"/>
  <c r="O126" i="14" s="1"/>
  <c r="Q137" i="23"/>
  <c r="R137" i="23" s="1"/>
  <c r="O138" i="23" s="1"/>
  <c r="Q119" i="11"/>
  <c r="R119" i="11" s="1"/>
  <c r="O120" i="11" s="1"/>
  <c r="Q142" i="16"/>
  <c r="R142" i="16" s="1"/>
  <c r="O143" i="16" s="1"/>
  <c r="Q135" i="13" l="1"/>
  <c r="R135" i="13" s="1"/>
  <c r="O136" i="13" s="1"/>
  <c r="Q135" i="55"/>
  <c r="R135" i="55"/>
  <c r="O136" i="55" s="1"/>
  <c r="Q135" i="54"/>
  <c r="R135" i="54"/>
  <c r="O136" i="54" s="1"/>
  <c r="Q135" i="53"/>
  <c r="R135" i="53" s="1"/>
  <c r="O136" i="53" s="1"/>
  <c r="Q134" i="52"/>
  <c r="R134" i="52" s="1"/>
  <c r="O135" i="52" s="1"/>
  <c r="Q134" i="51"/>
  <c r="R134" i="51" s="1"/>
  <c r="O135" i="51" s="1"/>
  <c r="Q134" i="50"/>
  <c r="R134" i="50" s="1"/>
  <c r="O135" i="50" s="1"/>
  <c r="Q135" i="49"/>
  <c r="R135" i="49" s="1"/>
  <c r="O136" i="49" s="1"/>
  <c r="Q134" i="48"/>
  <c r="R134" i="48" s="1"/>
  <c r="O135" i="48" s="1"/>
  <c r="Q134" i="47"/>
  <c r="R134" i="47"/>
  <c r="O135" i="47" s="1"/>
  <c r="Q136" i="46"/>
  <c r="R136" i="46"/>
  <c r="O137" i="46" s="1"/>
  <c r="Q135" i="45"/>
  <c r="R135" i="45" s="1"/>
  <c r="O136" i="45" s="1"/>
  <c r="Q133" i="44"/>
  <c r="R133" i="44" s="1"/>
  <c r="O134" i="44" s="1"/>
  <c r="R132" i="43"/>
  <c r="O133" i="43" s="1"/>
  <c r="Q132" i="43"/>
  <c r="Q135" i="42"/>
  <c r="R135" i="42" s="1"/>
  <c r="O136" i="42" s="1"/>
  <c r="Q135" i="41"/>
  <c r="R135" i="41" s="1"/>
  <c r="O136" i="41" s="1"/>
  <c r="Q135" i="40"/>
  <c r="R135" i="40" s="1"/>
  <c r="O136" i="40" s="1"/>
  <c r="Q134" i="39"/>
  <c r="R134" i="39" s="1"/>
  <c r="O135" i="39" s="1"/>
  <c r="Q134" i="38"/>
  <c r="R134" i="38" s="1"/>
  <c r="O135" i="38" s="1"/>
  <c r="Q135" i="37"/>
  <c r="R135" i="37" s="1"/>
  <c r="O136" i="37" s="1"/>
  <c r="Q134" i="36"/>
  <c r="R134" i="36" s="1"/>
  <c r="O135" i="36" s="1"/>
  <c r="Q130" i="35"/>
  <c r="R130" i="35" s="1"/>
  <c r="O131" i="35" s="1"/>
  <c r="Q130" i="34"/>
  <c r="R130" i="34" s="1"/>
  <c r="O131" i="34" s="1"/>
  <c r="Q129" i="33"/>
  <c r="R129" i="33" s="1"/>
  <c r="O130" i="33" s="1"/>
  <c r="Q129" i="32"/>
  <c r="R129" i="32" s="1"/>
  <c r="O130" i="32" s="1"/>
  <c r="Q130" i="31"/>
  <c r="R130" i="31" s="1"/>
  <c r="O131" i="31" s="1"/>
  <c r="Q130" i="30"/>
  <c r="R130" i="30" s="1"/>
  <c r="O131" i="30" s="1"/>
  <c r="Q131" i="29"/>
  <c r="R131" i="29" s="1"/>
  <c r="O132" i="29" s="1"/>
  <c r="R130" i="28"/>
  <c r="O131" i="28" s="1"/>
  <c r="Q130" i="28"/>
  <c r="R131" i="27"/>
  <c r="O132" i="27" s="1"/>
  <c r="Q131" i="27"/>
  <c r="Q126" i="26"/>
  <c r="R126" i="26" s="1"/>
  <c r="O127" i="26" s="1"/>
  <c r="Q126" i="25"/>
  <c r="R126" i="25" s="1"/>
  <c r="O127" i="25" s="1"/>
  <c r="Q126" i="24"/>
  <c r="R126" i="24" s="1"/>
  <c r="O127" i="24" s="1"/>
  <c r="Q139" i="20"/>
  <c r="R139" i="20" s="1"/>
  <c r="O140" i="20" s="1"/>
  <c r="Q131" i="15"/>
  <c r="R131" i="15" s="1"/>
  <c r="O132" i="15" s="1"/>
  <c r="Q120" i="10"/>
  <c r="R120" i="10" s="1"/>
  <c r="O121" i="10" s="1"/>
  <c r="Q126" i="14"/>
  <c r="R126" i="14" s="1"/>
  <c r="O127" i="14" s="1"/>
  <c r="Q139" i="19"/>
  <c r="R139" i="19" s="1"/>
  <c r="O140" i="19" s="1"/>
  <c r="Q120" i="11"/>
  <c r="R120" i="11" s="1"/>
  <c r="O121" i="11" s="1"/>
  <c r="Q143" i="16"/>
  <c r="R143" i="16" s="1"/>
  <c r="O144" i="16" s="1"/>
  <c r="Q131" i="9"/>
  <c r="R131" i="9" s="1"/>
  <c r="O132" i="9" s="1"/>
  <c r="Q138" i="22"/>
  <c r="R138" i="22" s="1"/>
  <c r="O139" i="22" s="1"/>
  <c r="Q139" i="21"/>
  <c r="R139" i="21" s="1"/>
  <c r="O140" i="21" s="1"/>
  <c r="Q129" i="12"/>
  <c r="R129" i="12" s="1"/>
  <c r="O130" i="12" s="1"/>
  <c r="Q139" i="17"/>
  <c r="R139" i="17" s="1"/>
  <c r="O140" i="17" s="1"/>
  <c r="Q138" i="23"/>
  <c r="R138" i="23" s="1"/>
  <c r="O139" i="23" s="1"/>
  <c r="Q118" i="18"/>
  <c r="R118" i="18" s="1"/>
  <c r="O119" i="18" s="1"/>
  <c r="Q136" i="13" l="1"/>
  <c r="R136" i="13" s="1"/>
  <c r="O137" i="13" s="1"/>
  <c r="Q136" i="55"/>
  <c r="R136" i="55"/>
  <c r="O137" i="55" s="1"/>
  <c r="Q136" i="54"/>
  <c r="R136" i="54" s="1"/>
  <c r="O137" i="54" s="1"/>
  <c r="Q136" i="53"/>
  <c r="R136" i="53"/>
  <c r="O137" i="53" s="1"/>
  <c r="Q135" i="52"/>
  <c r="R135" i="52" s="1"/>
  <c r="O136" i="52" s="1"/>
  <c r="Q135" i="51"/>
  <c r="R135" i="51" s="1"/>
  <c r="O136" i="51" s="1"/>
  <c r="Q135" i="50"/>
  <c r="R135" i="50" s="1"/>
  <c r="O136" i="50" s="1"/>
  <c r="Q136" i="49"/>
  <c r="R136" i="49" s="1"/>
  <c r="O137" i="49" s="1"/>
  <c r="Q135" i="48"/>
  <c r="R135" i="48" s="1"/>
  <c r="O136" i="48" s="1"/>
  <c r="Q135" i="47"/>
  <c r="R135" i="47" s="1"/>
  <c r="O136" i="47" s="1"/>
  <c r="Q137" i="46"/>
  <c r="R137" i="46" s="1"/>
  <c r="O138" i="46" s="1"/>
  <c r="Q136" i="45"/>
  <c r="R136" i="45" s="1"/>
  <c r="O137" i="45" s="1"/>
  <c r="Q134" i="44"/>
  <c r="R134" i="44" s="1"/>
  <c r="O135" i="44" s="1"/>
  <c r="Q133" i="43"/>
  <c r="R133" i="43" s="1"/>
  <c r="O134" i="43" s="1"/>
  <c r="Q136" i="42"/>
  <c r="R136" i="42" s="1"/>
  <c r="O137" i="42" s="1"/>
  <c r="Q136" i="41"/>
  <c r="R136" i="41" s="1"/>
  <c r="O137" i="41" s="1"/>
  <c r="Q136" i="40"/>
  <c r="R136" i="40" s="1"/>
  <c r="O137" i="40" s="1"/>
  <c r="Q135" i="39"/>
  <c r="R135" i="39"/>
  <c r="O136" i="39" s="1"/>
  <c r="Q135" i="38"/>
  <c r="R135" i="38" s="1"/>
  <c r="O136" i="38" s="1"/>
  <c r="Q136" i="37"/>
  <c r="R136" i="37" s="1"/>
  <c r="O137" i="37" s="1"/>
  <c r="Q135" i="36"/>
  <c r="R135" i="36" s="1"/>
  <c r="O136" i="36" s="1"/>
  <c r="Q131" i="35"/>
  <c r="R131" i="35" s="1"/>
  <c r="O132" i="35" s="1"/>
  <c r="Q131" i="34"/>
  <c r="R131" i="34" s="1"/>
  <c r="O132" i="34" s="1"/>
  <c r="Q130" i="33"/>
  <c r="R130" i="33" s="1"/>
  <c r="O131" i="33" s="1"/>
  <c r="Q130" i="32"/>
  <c r="R130" i="32" s="1"/>
  <c r="O131" i="32" s="1"/>
  <c r="Q131" i="31"/>
  <c r="R131" i="31" s="1"/>
  <c r="O132" i="31" s="1"/>
  <c r="Q131" i="30"/>
  <c r="R131" i="30" s="1"/>
  <c r="O132" i="30" s="1"/>
  <c r="Q132" i="29"/>
  <c r="R132" i="29" s="1"/>
  <c r="O133" i="29" s="1"/>
  <c r="R131" i="28"/>
  <c r="O132" i="28" s="1"/>
  <c r="Q131" i="28"/>
  <c r="R132" i="27"/>
  <c r="O133" i="27" s="1"/>
  <c r="Q132" i="27"/>
  <c r="Q127" i="26"/>
  <c r="R127" i="26" s="1"/>
  <c r="O128" i="26" s="1"/>
  <c r="Q127" i="25"/>
  <c r="R127" i="25" s="1"/>
  <c r="O128" i="25" s="1"/>
  <c r="Q127" i="24"/>
  <c r="R127" i="24" s="1"/>
  <c r="O128" i="24" s="1"/>
  <c r="Q140" i="21"/>
  <c r="R140" i="21" s="1"/>
  <c r="O141" i="21" s="1"/>
  <c r="Q140" i="17"/>
  <c r="R140" i="17" s="1"/>
  <c r="O141" i="17" s="1"/>
  <c r="Q119" i="18"/>
  <c r="R119" i="18" s="1"/>
  <c r="O120" i="18" s="1"/>
  <c r="Q140" i="20"/>
  <c r="R140" i="20" s="1"/>
  <c r="O141" i="20" s="1"/>
  <c r="Q144" i="16"/>
  <c r="R144" i="16" s="1"/>
  <c r="O145" i="16" s="1"/>
  <c r="Q132" i="9"/>
  <c r="R132" i="9" s="1"/>
  <c r="O133" i="9" s="1"/>
  <c r="Q121" i="10"/>
  <c r="R121" i="10" s="1"/>
  <c r="O122" i="10" s="1"/>
  <c r="Q139" i="22"/>
  <c r="R139" i="22" s="1"/>
  <c r="O140" i="22" s="1"/>
  <c r="Q121" i="11"/>
  <c r="R121" i="11" s="1"/>
  <c r="O122" i="11" s="1"/>
  <c r="Q140" i="19"/>
  <c r="R140" i="19" s="1"/>
  <c r="O141" i="19" s="1"/>
  <c r="Q127" i="14"/>
  <c r="R127" i="14" s="1"/>
  <c r="O128" i="14" s="1"/>
  <c r="Q132" i="15"/>
  <c r="R132" i="15" s="1"/>
  <c r="O133" i="15" s="1"/>
  <c r="Q139" i="23"/>
  <c r="R139" i="23" s="1"/>
  <c r="O140" i="23" s="1"/>
  <c r="Q130" i="12"/>
  <c r="R130" i="12" s="1"/>
  <c r="O131" i="12" s="1"/>
  <c r="Q137" i="13" l="1"/>
  <c r="R137" i="13" s="1"/>
  <c r="O138" i="13" s="1"/>
  <c r="Q137" i="55"/>
  <c r="R137" i="55" s="1"/>
  <c r="O138" i="55" s="1"/>
  <c r="Q137" i="54"/>
  <c r="R137" i="54"/>
  <c r="O138" i="54" s="1"/>
  <c r="Q137" i="53"/>
  <c r="R137" i="53" s="1"/>
  <c r="O138" i="53" s="1"/>
  <c r="Q136" i="52"/>
  <c r="R136" i="52" s="1"/>
  <c r="O137" i="52" s="1"/>
  <c r="Q136" i="51"/>
  <c r="R136" i="51" s="1"/>
  <c r="O137" i="51" s="1"/>
  <c r="Q136" i="50"/>
  <c r="R136" i="50" s="1"/>
  <c r="O137" i="50" s="1"/>
  <c r="Q137" i="49"/>
  <c r="R137" i="49" s="1"/>
  <c r="O138" i="49" s="1"/>
  <c r="Q136" i="48"/>
  <c r="R136" i="48" s="1"/>
  <c r="O137" i="48" s="1"/>
  <c r="Q136" i="47"/>
  <c r="R136" i="47" s="1"/>
  <c r="O137" i="47" s="1"/>
  <c r="Q138" i="46"/>
  <c r="R138" i="46" s="1"/>
  <c r="O139" i="46" s="1"/>
  <c r="Q137" i="45"/>
  <c r="R137" i="45" s="1"/>
  <c r="O138" i="45" s="1"/>
  <c r="Q135" i="44"/>
  <c r="R135" i="44" s="1"/>
  <c r="O136" i="44" s="1"/>
  <c r="Q134" i="43"/>
  <c r="R134" i="43"/>
  <c r="O135" i="43" s="1"/>
  <c r="Q137" i="42"/>
  <c r="R137" i="42" s="1"/>
  <c r="O138" i="42" s="1"/>
  <c r="Q137" i="41"/>
  <c r="R137" i="41" s="1"/>
  <c r="O138" i="41" s="1"/>
  <c r="Q137" i="40"/>
  <c r="R137" i="40"/>
  <c r="O138" i="40" s="1"/>
  <c r="Q136" i="39"/>
  <c r="R136" i="39" s="1"/>
  <c r="O137" i="39" s="1"/>
  <c r="Q136" i="38"/>
  <c r="R136" i="38" s="1"/>
  <c r="O137" i="38" s="1"/>
  <c r="Q137" i="37"/>
  <c r="R137" i="37" s="1"/>
  <c r="O138" i="37" s="1"/>
  <c r="Q136" i="36"/>
  <c r="R136" i="36" s="1"/>
  <c r="O137" i="36" s="1"/>
  <c r="Q132" i="35"/>
  <c r="R132" i="35" s="1"/>
  <c r="O133" i="35" s="1"/>
  <c r="Q132" i="34"/>
  <c r="R132" i="34" s="1"/>
  <c r="O133" i="34" s="1"/>
  <c r="Q131" i="33"/>
  <c r="R131" i="33" s="1"/>
  <c r="O132" i="33" s="1"/>
  <c r="Q131" i="32"/>
  <c r="R131" i="32" s="1"/>
  <c r="O132" i="32" s="1"/>
  <c r="Q132" i="31"/>
  <c r="R132" i="31" s="1"/>
  <c r="O133" i="31" s="1"/>
  <c r="Q132" i="30"/>
  <c r="R132" i="30" s="1"/>
  <c r="O133" i="30" s="1"/>
  <c r="Q133" i="29"/>
  <c r="R133" i="29" s="1"/>
  <c r="O134" i="29" s="1"/>
  <c r="Q132" i="28"/>
  <c r="R132" i="28" s="1"/>
  <c r="O133" i="28" s="1"/>
  <c r="Q133" i="27"/>
  <c r="R133" i="27" s="1"/>
  <c r="O134" i="27" s="1"/>
  <c r="Q128" i="26"/>
  <c r="R128" i="26" s="1"/>
  <c r="O129" i="26" s="1"/>
  <c r="Q128" i="25"/>
  <c r="R128" i="25" s="1"/>
  <c r="O129" i="25" s="1"/>
  <c r="Q128" i="24"/>
  <c r="R128" i="24" s="1"/>
  <c r="O129" i="24" s="1"/>
  <c r="Q141" i="20"/>
  <c r="R141" i="20" s="1"/>
  <c r="O142" i="20" s="1"/>
  <c r="Q128" i="14"/>
  <c r="R128" i="14" s="1"/>
  <c r="O129" i="14" s="1"/>
  <c r="Q145" i="16"/>
  <c r="R145" i="16" s="1"/>
  <c r="O146" i="16" s="1"/>
  <c r="Q140" i="23"/>
  <c r="R140" i="23" s="1"/>
  <c r="O141" i="23" s="1"/>
  <c r="Q122" i="11"/>
  <c r="R122" i="11" s="1"/>
  <c r="O123" i="11" s="1"/>
  <c r="Q141" i="19"/>
  <c r="R141" i="19" s="1"/>
  <c r="O142" i="19" s="1"/>
  <c r="Q133" i="15"/>
  <c r="R133" i="15" s="1"/>
  <c r="O134" i="15" s="1"/>
  <c r="Q133" i="9"/>
  <c r="R133" i="9" s="1"/>
  <c r="O134" i="9" s="1"/>
  <c r="Q141" i="17"/>
  <c r="R141" i="17" s="1"/>
  <c r="O142" i="17" s="1"/>
  <c r="Q122" i="10"/>
  <c r="R122" i="10" s="1"/>
  <c r="O123" i="10" s="1"/>
  <c r="Q141" i="21"/>
  <c r="R141" i="21" s="1"/>
  <c r="O142" i="21" s="1"/>
  <c r="Q131" i="12"/>
  <c r="R131" i="12" s="1"/>
  <c r="O132" i="12" s="1"/>
  <c r="Q140" i="22"/>
  <c r="R140" i="22" s="1"/>
  <c r="O141" i="22" s="1"/>
  <c r="Q120" i="18"/>
  <c r="R120" i="18" s="1"/>
  <c r="O121" i="18" s="1"/>
  <c r="Q138" i="13" l="1"/>
  <c r="R138" i="13" s="1"/>
  <c r="O139" i="13" s="1"/>
  <c r="Q138" i="55"/>
  <c r="R138" i="55" s="1"/>
  <c r="O139" i="55" s="1"/>
  <c r="Q138" i="54"/>
  <c r="R138" i="54"/>
  <c r="O139" i="54" s="1"/>
  <c r="Q138" i="53"/>
  <c r="R138" i="53" s="1"/>
  <c r="O139" i="53" s="1"/>
  <c r="Q137" i="52"/>
  <c r="R137" i="52" s="1"/>
  <c r="O138" i="52" s="1"/>
  <c r="Q137" i="51"/>
  <c r="R137" i="51" s="1"/>
  <c r="O138" i="51" s="1"/>
  <c r="Q137" i="50"/>
  <c r="R137" i="50" s="1"/>
  <c r="O138" i="50" s="1"/>
  <c r="Q138" i="49"/>
  <c r="R138" i="49" s="1"/>
  <c r="O139" i="49" s="1"/>
  <c r="Q137" i="48"/>
  <c r="R137" i="48" s="1"/>
  <c r="O138" i="48" s="1"/>
  <c r="Q137" i="47"/>
  <c r="R137" i="47" s="1"/>
  <c r="O138" i="47" s="1"/>
  <c r="Q139" i="46"/>
  <c r="R139" i="46" s="1"/>
  <c r="O140" i="46" s="1"/>
  <c r="Q138" i="45"/>
  <c r="R138" i="45"/>
  <c r="O139" i="45" s="1"/>
  <c r="Q136" i="44"/>
  <c r="R136" i="44"/>
  <c r="O137" i="44" s="1"/>
  <c r="Q135" i="43"/>
  <c r="R135" i="43" s="1"/>
  <c r="O136" i="43" s="1"/>
  <c r="Q138" i="42"/>
  <c r="R138" i="42" s="1"/>
  <c r="O139" i="42" s="1"/>
  <c r="Q138" i="41"/>
  <c r="R138" i="41" s="1"/>
  <c r="O139" i="41" s="1"/>
  <c r="Q138" i="40"/>
  <c r="R138" i="40" s="1"/>
  <c r="O139" i="40" s="1"/>
  <c r="Q137" i="39"/>
  <c r="R137" i="39"/>
  <c r="O138" i="39" s="1"/>
  <c r="Q137" i="38"/>
  <c r="R137" i="38" s="1"/>
  <c r="O138" i="38" s="1"/>
  <c r="Q138" i="37"/>
  <c r="R138" i="37" s="1"/>
  <c r="O139" i="37" s="1"/>
  <c r="Q137" i="36"/>
  <c r="R137" i="36"/>
  <c r="O138" i="36" s="1"/>
  <c r="Q133" i="35"/>
  <c r="R133" i="35" s="1"/>
  <c r="O134" i="35" s="1"/>
  <c r="Q133" i="34"/>
  <c r="R133" i="34"/>
  <c r="O134" i="34" s="1"/>
  <c r="Q132" i="33"/>
  <c r="R132" i="33" s="1"/>
  <c r="O133" i="33" s="1"/>
  <c r="R132" i="32"/>
  <c r="O133" i="32" s="1"/>
  <c r="Q132" i="32"/>
  <c r="Q133" i="31"/>
  <c r="R133" i="31" s="1"/>
  <c r="O134" i="31" s="1"/>
  <c r="Q133" i="30"/>
  <c r="R133" i="30" s="1"/>
  <c r="O134" i="30" s="1"/>
  <c r="Q134" i="29"/>
  <c r="R134" i="29" s="1"/>
  <c r="O135" i="29" s="1"/>
  <c r="R133" i="28"/>
  <c r="O134" i="28" s="1"/>
  <c r="Q133" i="28"/>
  <c r="Q134" i="27"/>
  <c r="R134" i="27" s="1"/>
  <c r="O135" i="27" s="1"/>
  <c r="Q129" i="26"/>
  <c r="R129" i="26" s="1"/>
  <c r="O130" i="26" s="1"/>
  <c r="Q129" i="25"/>
  <c r="R129" i="25" s="1"/>
  <c r="O130" i="25" s="1"/>
  <c r="Q129" i="24"/>
  <c r="R129" i="24" s="1"/>
  <c r="O130" i="24" s="1"/>
  <c r="Q123" i="11"/>
  <c r="R123" i="11" s="1"/>
  <c r="O124" i="11" s="1"/>
  <c r="Q142" i="17"/>
  <c r="R142" i="17" s="1"/>
  <c r="O143" i="17" s="1"/>
  <c r="Q121" i="18"/>
  <c r="R121" i="18" s="1"/>
  <c r="O122" i="18" s="1"/>
  <c r="Q141" i="22"/>
  <c r="R141" i="22" s="1"/>
  <c r="O142" i="22" s="1"/>
  <c r="Q142" i="19"/>
  <c r="R142" i="19" s="1"/>
  <c r="O143" i="19" s="1"/>
  <c r="Q142" i="21"/>
  <c r="R142" i="21" s="1"/>
  <c r="O143" i="21" s="1"/>
  <c r="Q134" i="15"/>
  <c r="R134" i="15" s="1"/>
  <c r="O135" i="15" s="1"/>
  <c r="Q146" i="16"/>
  <c r="R146" i="16" s="1"/>
  <c r="O147" i="16" s="1"/>
  <c r="Q123" i="10"/>
  <c r="R123" i="10" s="1"/>
  <c r="O124" i="10" s="1"/>
  <c r="Q141" i="23"/>
  <c r="R141" i="23" s="1"/>
  <c r="O142" i="23" s="1"/>
  <c r="Q129" i="14"/>
  <c r="R129" i="14" s="1"/>
  <c r="O130" i="14" s="1"/>
  <c r="Q142" i="20"/>
  <c r="R142" i="20" s="1"/>
  <c r="O143" i="20" s="1"/>
  <c r="Q132" i="12"/>
  <c r="R132" i="12" s="1"/>
  <c r="O133" i="12" s="1"/>
  <c r="Q134" i="9"/>
  <c r="R134" i="9" s="1"/>
  <c r="O135" i="9" s="1"/>
  <c r="Q139" i="13" l="1"/>
  <c r="R139" i="13" s="1"/>
  <c r="O140" i="13" s="1"/>
  <c r="Q139" i="55"/>
  <c r="R139" i="55" s="1"/>
  <c r="O140" i="55" s="1"/>
  <c r="Q139" i="54"/>
  <c r="R139" i="54" s="1"/>
  <c r="O140" i="54" s="1"/>
  <c r="Q139" i="53"/>
  <c r="R139" i="53" s="1"/>
  <c r="O140" i="53" s="1"/>
  <c r="Q138" i="52"/>
  <c r="R138" i="52" s="1"/>
  <c r="O139" i="52" s="1"/>
  <c r="Q138" i="51"/>
  <c r="R138" i="51" s="1"/>
  <c r="O139" i="51" s="1"/>
  <c r="Q138" i="50"/>
  <c r="R138" i="50" s="1"/>
  <c r="O139" i="50" s="1"/>
  <c r="Q139" i="49"/>
  <c r="R139" i="49" s="1"/>
  <c r="O140" i="49" s="1"/>
  <c r="Q138" i="48"/>
  <c r="R138" i="48" s="1"/>
  <c r="O139" i="48" s="1"/>
  <c r="Q138" i="47"/>
  <c r="R138" i="47" s="1"/>
  <c r="O139" i="47" s="1"/>
  <c r="Q140" i="46"/>
  <c r="R140" i="46" s="1"/>
  <c r="O141" i="46" s="1"/>
  <c r="Q139" i="45"/>
  <c r="R139" i="45" s="1"/>
  <c r="O140" i="45" s="1"/>
  <c r="Q137" i="44"/>
  <c r="R137" i="44"/>
  <c r="O138" i="44" s="1"/>
  <c r="Q136" i="43"/>
  <c r="R136" i="43" s="1"/>
  <c r="O137" i="43" s="1"/>
  <c r="Q139" i="42"/>
  <c r="R139" i="42" s="1"/>
  <c r="O140" i="42" s="1"/>
  <c r="Q139" i="41"/>
  <c r="R139" i="41" s="1"/>
  <c r="O140" i="41" s="1"/>
  <c r="Q139" i="40"/>
  <c r="R139" i="40" s="1"/>
  <c r="O140" i="40" s="1"/>
  <c r="Q138" i="39"/>
  <c r="R138" i="39" s="1"/>
  <c r="O139" i="39" s="1"/>
  <c r="Q138" i="38"/>
  <c r="R138" i="38" s="1"/>
  <c r="O139" i="38" s="1"/>
  <c r="Q139" i="37"/>
  <c r="R139" i="37" s="1"/>
  <c r="O140" i="37" s="1"/>
  <c r="Q138" i="36"/>
  <c r="R138" i="36" s="1"/>
  <c r="O139" i="36" s="1"/>
  <c r="Q134" i="35"/>
  <c r="R134" i="35" s="1"/>
  <c r="O135" i="35" s="1"/>
  <c r="Q134" i="34"/>
  <c r="R134" i="34"/>
  <c r="O135" i="34" s="1"/>
  <c r="Q133" i="33"/>
  <c r="R133" i="33"/>
  <c r="O134" i="33" s="1"/>
  <c r="Q133" i="32"/>
  <c r="R133" i="32" s="1"/>
  <c r="O134" i="32" s="1"/>
  <c r="Q134" i="31"/>
  <c r="R134" i="31" s="1"/>
  <c r="O135" i="31" s="1"/>
  <c r="Q134" i="30"/>
  <c r="R134" i="30" s="1"/>
  <c r="O135" i="30" s="1"/>
  <c r="Q135" i="29"/>
  <c r="R135" i="29" s="1"/>
  <c r="O136" i="29" s="1"/>
  <c r="Q134" i="28"/>
  <c r="R134" i="28" s="1"/>
  <c r="O135" i="28" s="1"/>
  <c r="Q135" i="27"/>
  <c r="R135" i="27" s="1"/>
  <c r="O136" i="27" s="1"/>
  <c r="Q130" i="26"/>
  <c r="R130" i="26" s="1"/>
  <c r="O131" i="26" s="1"/>
  <c r="Q130" i="25"/>
  <c r="R130" i="25"/>
  <c r="O131" i="25" s="1"/>
  <c r="Q130" i="24"/>
  <c r="R130" i="24"/>
  <c r="O131" i="24" s="1"/>
  <c r="Q143" i="20"/>
  <c r="R143" i="20" s="1"/>
  <c r="O144" i="20" s="1"/>
  <c r="Q147" i="16"/>
  <c r="R147" i="16" s="1"/>
  <c r="O148" i="16" s="1"/>
  <c r="Q133" i="12"/>
  <c r="R133" i="12" s="1"/>
  <c r="O134" i="12" s="1"/>
  <c r="Q122" i="18"/>
  <c r="R122" i="18" s="1"/>
  <c r="O123" i="18" s="1"/>
  <c r="Q143" i="19"/>
  <c r="R143" i="19" s="1"/>
  <c r="O144" i="19" s="1"/>
  <c r="Q142" i="22"/>
  <c r="R142" i="22" s="1"/>
  <c r="O143" i="22" s="1"/>
  <c r="Q130" i="14"/>
  <c r="R130" i="14" s="1"/>
  <c r="O131" i="14" s="1"/>
  <c r="Q124" i="10"/>
  <c r="R124" i="10" s="1"/>
  <c r="O125" i="10" s="1"/>
  <c r="Q135" i="9"/>
  <c r="R135" i="9" s="1"/>
  <c r="O136" i="9" s="1"/>
  <c r="Q142" i="23"/>
  <c r="R142" i="23" s="1"/>
  <c r="O143" i="23" s="1"/>
  <c r="Q143" i="21"/>
  <c r="R143" i="21" s="1"/>
  <c r="O144" i="21" s="1"/>
  <c r="Q143" i="17"/>
  <c r="R143" i="17" s="1"/>
  <c r="O144" i="17" s="1"/>
  <c r="Q124" i="11"/>
  <c r="R124" i="11" s="1"/>
  <c r="O125" i="11" s="1"/>
  <c r="Q135" i="15"/>
  <c r="R135" i="15" s="1"/>
  <c r="O136" i="15" s="1"/>
  <c r="Q140" i="13" l="1"/>
  <c r="R140" i="13"/>
  <c r="O141" i="13" s="1"/>
  <c r="Q140" i="55"/>
  <c r="R140" i="55" s="1"/>
  <c r="O141" i="55" s="1"/>
  <c r="Q140" i="54"/>
  <c r="R140" i="54"/>
  <c r="O141" i="54" s="1"/>
  <c r="Q140" i="53"/>
  <c r="R140" i="53" s="1"/>
  <c r="O141" i="53" s="1"/>
  <c r="Q139" i="52"/>
  <c r="R139" i="52" s="1"/>
  <c r="O140" i="52" s="1"/>
  <c r="Q139" i="51"/>
  <c r="R139" i="51" s="1"/>
  <c r="O140" i="51" s="1"/>
  <c r="Q139" i="50"/>
  <c r="R139" i="50" s="1"/>
  <c r="O140" i="50" s="1"/>
  <c r="Q140" i="49"/>
  <c r="R140" i="49" s="1"/>
  <c r="O141" i="49" s="1"/>
  <c r="Q139" i="48"/>
  <c r="R139" i="48" s="1"/>
  <c r="O140" i="48" s="1"/>
  <c r="Q139" i="47"/>
  <c r="R139" i="47" s="1"/>
  <c r="O140" i="47" s="1"/>
  <c r="Q141" i="46"/>
  <c r="R141" i="46" s="1"/>
  <c r="O142" i="46" s="1"/>
  <c r="Q140" i="45"/>
  <c r="R140" i="45" s="1"/>
  <c r="O141" i="45" s="1"/>
  <c r="Q138" i="44"/>
  <c r="R138" i="44" s="1"/>
  <c r="O139" i="44" s="1"/>
  <c r="Q137" i="43"/>
  <c r="R137" i="43" s="1"/>
  <c r="O138" i="43" s="1"/>
  <c r="Q140" i="42"/>
  <c r="R140" i="42" s="1"/>
  <c r="O141" i="42" s="1"/>
  <c r="Q140" i="41"/>
  <c r="R140" i="41" s="1"/>
  <c r="O141" i="41" s="1"/>
  <c r="Q140" i="40"/>
  <c r="R140" i="40" s="1"/>
  <c r="O141" i="40" s="1"/>
  <c r="Q139" i="39"/>
  <c r="R139" i="39" s="1"/>
  <c r="O140" i="39" s="1"/>
  <c r="Q139" i="38"/>
  <c r="R139" i="38" s="1"/>
  <c r="O140" i="38" s="1"/>
  <c r="Q140" i="37"/>
  <c r="R140" i="37" s="1"/>
  <c r="O141" i="37" s="1"/>
  <c r="Q139" i="36"/>
  <c r="R139" i="36" s="1"/>
  <c r="O140" i="36" s="1"/>
  <c r="Q135" i="35"/>
  <c r="R135" i="35" s="1"/>
  <c r="O136" i="35" s="1"/>
  <c r="Q135" i="34"/>
  <c r="R135" i="34" s="1"/>
  <c r="O136" i="34" s="1"/>
  <c r="Q134" i="33"/>
  <c r="R134" i="33" s="1"/>
  <c r="O135" i="33" s="1"/>
  <c r="Q134" i="32"/>
  <c r="R134" i="32" s="1"/>
  <c r="O135" i="32" s="1"/>
  <c r="Q135" i="31"/>
  <c r="R135" i="31" s="1"/>
  <c r="O136" i="31" s="1"/>
  <c r="Q135" i="30"/>
  <c r="R135" i="30" s="1"/>
  <c r="O136" i="30" s="1"/>
  <c r="R136" i="29"/>
  <c r="O137" i="29" s="1"/>
  <c r="Q136" i="29"/>
  <c r="Q135" i="28"/>
  <c r="R135" i="28"/>
  <c r="O136" i="28" s="1"/>
  <c r="Q136" i="27"/>
  <c r="R136" i="27" s="1"/>
  <c r="O137" i="27" s="1"/>
  <c r="Q131" i="26"/>
  <c r="R131" i="26" s="1"/>
  <c r="O132" i="26" s="1"/>
  <c r="Q131" i="25"/>
  <c r="R131" i="25" s="1"/>
  <c r="O132" i="25" s="1"/>
  <c r="Q131" i="24"/>
  <c r="R131" i="24" s="1"/>
  <c r="O132" i="24" s="1"/>
  <c r="Q136" i="9"/>
  <c r="R136" i="9" s="1"/>
  <c r="O137" i="9" s="1"/>
  <c r="Q134" i="12"/>
  <c r="R134" i="12" s="1"/>
  <c r="O135" i="12" s="1"/>
  <c r="Q144" i="21"/>
  <c r="R144" i="21" s="1"/>
  <c r="O145" i="21" s="1"/>
  <c r="Q131" i="14"/>
  <c r="R131" i="14" s="1"/>
  <c r="O132" i="14" s="1"/>
  <c r="Q144" i="20"/>
  <c r="R144" i="20" s="1"/>
  <c r="O145" i="20" s="1"/>
  <c r="Q143" i="23"/>
  <c r="R143" i="23" s="1"/>
  <c r="O144" i="23" s="1"/>
  <c r="Q125" i="10"/>
  <c r="R125" i="10" s="1"/>
  <c r="O126" i="10" s="1"/>
  <c r="Q123" i="18"/>
  <c r="R123" i="18" s="1"/>
  <c r="O124" i="18" s="1"/>
  <c r="Q148" i="16"/>
  <c r="R148" i="16" s="1"/>
  <c r="O149" i="16" s="1"/>
  <c r="Q144" i="19"/>
  <c r="R144" i="19" s="1"/>
  <c r="O145" i="19" s="1"/>
  <c r="Q144" i="17"/>
  <c r="R144" i="17" s="1"/>
  <c r="O145" i="17" s="1"/>
  <c r="Q125" i="11"/>
  <c r="R125" i="11" s="1"/>
  <c r="O126" i="11" s="1"/>
  <c r="Q143" i="22"/>
  <c r="R143" i="22" s="1"/>
  <c r="O144" i="22" s="1"/>
  <c r="Q136" i="15"/>
  <c r="R136" i="15" s="1"/>
  <c r="O137" i="15" s="1"/>
  <c r="Q141" i="13" l="1"/>
  <c r="R141" i="13" s="1"/>
  <c r="O142" i="13" s="1"/>
  <c r="Q141" i="55"/>
  <c r="R141" i="55" s="1"/>
  <c r="O142" i="55" s="1"/>
  <c r="Q141" i="54"/>
  <c r="R141" i="54" s="1"/>
  <c r="O142" i="54" s="1"/>
  <c r="Q141" i="53"/>
  <c r="R141" i="53" s="1"/>
  <c r="O142" i="53" s="1"/>
  <c r="Q140" i="52"/>
  <c r="R140" i="52" s="1"/>
  <c r="O141" i="52" s="1"/>
  <c r="Q140" i="51"/>
  <c r="R140" i="51" s="1"/>
  <c r="O141" i="51" s="1"/>
  <c r="Q140" i="50"/>
  <c r="R140" i="50" s="1"/>
  <c r="O141" i="50" s="1"/>
  <c r="Q141" i="49"/>
  <c r="R141" i="49" s="1"/>
  <c r="O142" i="49" s="1"/>
  <c r="Q140" i="48"/>
  <c r="R140" i="48" s="1"/>
  <c r="O141" i="48" s="1"/>
  <c r="Q140" i="47"/>
  <c r="R140" i="47" s="1"/>
  <c r="O141" i="47" s="1"/>
  <c r="Q142" i="46"/>
  <c r="R142" i="46"/>
  <c r="O143" i="46" s="1"/>
  <c r="Q141" i="45"/>
  <c r="R141" i="45" s="1"/>
  <c r="O142" i="45" s="1"/>
  <c r="Q139" i="44"/>
  <c r="R139" i="44" s="1"/>
  <c r="O140" i="44" s="1"/>
  <c r="Q138" i="43"/>
  <c r="R138" i="43" s="1"/>
  <c r="O139" i="43" s="1"/>
  <c r="Q141" i="42"/>
  <c r="R141" i="42" s="1"/>
  <c r="O142" i="42" s="1"/>
  <c r="Q141" i="41"/>
  <c r="R141" i="41" s="1"/>
  <c r="O142" i="41" s="1"/>
  <c r="Q141" i="40"/>
  <c r="R141" i="40" s="1"/>
  <c r="O142" i="40" s="1"/>
  <c r="Q140" i="39"/>
  <c r="R140" i="39" s="1"/>
  <c r="O141" i="39" s="1"/>
  <c r="Q140" i="38"/>
  <c r="R140" i="38" s="1"/>
  <c r="O141" i="38" s="1"/>
  <c r="Q141" i="37"/>
  <c r="R141" i="37" s="1"/>
  <c r="O142" i="37" s="1"/>
  <c r="Q140" i="36"/>
  <c r="R140" i="36" s="1"/>
  <c r="O141" i="36" s="1"/>
  <c r="Q136" i="35"/>
  <c r="R136" i="35" s="1"/>
  <c r="O137" i="35" s="1"/>
  <c r="Q136" i="34"/>
  <c r="R136" i="34"/>
  <c r="O137" i="34" s="1"/>
  <c r="Q135" i="33"/>
  <c r="R135" i="33" s="1"/>
  <c r="O136" i="33" s="1"/>
  <c r="Q135" i="32"/>
  <c r="R135" i="32" s="1"/>
  <c r="O136" i="32" s="1"/>
  <c r="Q136" i="31"/>
  <c r="R136" i="31" s="1"/>
  <c r="O137" i="31" s="1"/>
  <c r="Q136" i="30"/>
  <c r="R136" i="30" s="1"/>
  <c r="O137" i="30" s="1"/>
  <c r="Q137" i="29"/>
  <c r="R137" i="29" s="1"/>
  <c r="O138" i="29" s="1"/>
  <c r="Q136" i="28"/>
  <c r="R136" i="28" s="1"/>
  <c r="O137" i="28" s="1"/>
  <c r="Q137" i="27"/>
  <c r="R137" i="27" s="1"/>
  <c r="O138" i="27" s="1"/>
  <c r="Q132" i="26"/>
  <c r="R132" i="26" s="1"/>
  <c r="O133" i="26" s="1"/>
  <c r="Q132" i="25"/>
  <c r="R132" i="25"/>
  <c r="O133" i="25" s="1"/>
  <c r="Q132" i="24"/>
  <c r="R132" i="24"/>
  <c r="O133" i="24" s="1"/>
  <c r="Q145" i="20"/>
  <c r="R145" i="20" s="1"/>
  <c r="O146" i="20" s="1"/>
  <c r="Q137" i="15"/>
  <c r="R137" i="15" s="1"/>
  <c r="O138" i="15" s="1"/>
  <c r="Q137" i="9"/>
  <c r="R137" i="9" s="1"/>
  <c r="O138" i="9" s="1"/>
  <c r="Q126" i="10"/>
  <c r="R126" i="10" s="1"/>
  <c r="O127" i="10" s="1"/>
  <c r="Q144" i="23"/>
  <c r="R144" i="23" s="1"/>
  <c r="O145" i="23" s="1"/>
  <c r="Q132" i="14"/>
  <c r="R132" i="14" s="1"/>
  <c r="O133" i="14" s="1"/>
  <c r="Q126" i="11"/>
  <c r="R126" i="11" s="1"/>
  <c r="O127" i="11" s="1"/>
  <c r="Q135" i="12"/>
  <c r="R135" i="12" s="1"/>
  <c r="O136" i="12" s="1"/>
  <c r="Q145" i="17"/>
  <c r="R145" i="17" s="1"/>
  <c r="O146" i="17" s="1"/>
  <c r="Q124" i="18"/>
  <c r="R124" i="18" s="1"/>
  <c r="O125" i="18" s="1"/>
  <c r="Q145" i="21"/>
  <c r="R145" i="21" s="1"/>
  <c r="O146" i="21" s="1"/>
  <c r="Q144" i="22"/>
  <c r="R144" i="22" s="1"/>
  <c r="O145" i="22" s="1"/>
  <c r="Q149" i="16"/>
  <c r="R149" i="16" s="1"/>
  <c r="O150" i="16" s="1"/>
  <c r="Q145" i="19"/>
  <c r="R145" i="19" s="1"/>
  <c r="O146" i="19" s="1"/>
  <c r="Q142" i="13" l="1"/>
  <c r="R142" i="13" s="1"/>
  <c r="O143" i="13" s="1"/>
  <c r="Q142" i="55"/>
  <c r="R142" i="55" s="1"/>
  <c r="O143" i="55" s="1"/>
  <c r="Q142" i="54"/>
  <c r="R142" i="54"/>
  <c r="O143" i="54" s="1"/>
  <c r="Q142" i="53"/>
  <c r="R142" i="53" s="1"/>
  <c r="O143" i="53" s="1"/>
  <c r="Q141" i="52"/>
  <c r="R141" i="52" s="1"/>
  <c r="O142" i="52" s="1"/>
  <c r="Q141" i="51"/>
  <c r="R141" i="51" s="1"/>
  <c r="O142" i="51" s="1"/>
  <c r="Q141" i="50"/>
  <c r="R141" i="50"/>
  <c r="O142" i="50" s="1"/>
  <c r="Q142" i="49"/>
  <c r="R142" i="49"/>
  <c r="O143" i="49" s="1"/>
  <c r="Q141" i="48"/>
  <c r="R141" i="48" s="1"/>
  <c r="O142" i="48" s="1"/>
  <c r="Q141" i="47"/>
  <c r="R141" i="47" s="1"/>
  <c r="O142" i="47" s="1"/>
  <c r="Q143" i="46"/>
  <c r="R143" i="46" s="1"/>
  <c r="O144" i="46" s="1"/>
  <c r="Q142" i="45"/>
  <c r="R142" i="45"/>
  <c r="O143" i="45" s="1"/>
  <c r="Q140" i="44"/>
  <c r="R140" i="44" s="1"/>
  <c r="O141" i="44" s="1"/>
  <c r="Q139" i="43"/>
  <c r="R139" i="43" s="1"/>
  <c r="O140" i="43" s="1"/>
  <c r="Q142" i="42"/>
  <c r="R142" i="42"/>
  <c r="O143" i="42" s="1"/>
  <c r="Q142" i="41"/>
  <c r="R142" i="41" s="1"/>
  <c r="O143" i="41" s="1"/>
  <c r="Q142" i="40"/>
  <c r="R142" i="40" s="1"/>
  <c r="O143" i="40" s="1"/>
  <c r="Q141" i="39"/>
  <c r="R141" i="39" s="1"/>
  <c r="O142" i="39" s="1"/>
  <c r="Q141" i="38"/>
  <c r="R141" i="38" s="1"/>
  <c r="O142" i="38" s="1"/>
  <c r="Q142" i="37"/>
  <c r="R142" i="37" s="1"/>
  <c r="O143" i="37" s="1"/>
  <c r="Q141" i="36"/>
  <c r="R141" i="36" s="1"/>
  <c r="O142" i="36" s="1"/>
  <c r="Q137" i="35"/>
  <c r="R137" i="35" s="1"/>
  <c r="O138" i="35" s="1"/>
  <c r="Q137" i="34"/>
  <c r="R137" i="34" s="1"/>
  <c r="O138" i="34" s="1"/>
  <c r="Q136" i="33"/>
  <c r="R136" i="33"/>
  <c r="O137" i="33" s="1"/>
  <c r="Q136" i="32"/>
  <c r="R136" i="32" s="1"/>
  <c r="O137" i="32" s="1"/>
  <c r="Q137" i="31"/>
  <c r="R137" i="31" s="1"/>
  <c r="O138" i="31" s="1"/>
  <c r="R137" i="30"/>
  <c r="O138" i="30" s="1"/>
  <c r="Q137" i="30"/>
  <c r="Q138" i="29"/>
  <c r="R138" i="29"/>
  <c r="O139" i="29" s="1"/>
  <c r="Q137" i="28"/>
  <c r="R137" i="28" s="1"/>
  <c r="O138" i="28" s="1"/>
  <c r="Q138" i="27"/>
  <c r="R138" i="27" s="1"/>
  <c r="O139" i="27" s="1"/>
  <c r="Q133" i="26"/>
  <c r="R133" i="26" s="1"/>
  <c r="O134" i="26" s="1"/>
  <c r="Q133" i="25"/>
  <c r="R133" i="25" s="1"/>
  <c r="O134" i="25" s="1"/>
  <c r="Q133" i="24"/>
  <c r="R133" i="24" s="1"/>
  <c r="O134" i="24" s="1"/>
  <c r="Q146" i="17"/>
  <c r="R146" i="17" s="1"/>
  <c r="O147" i="17" s="1"/>
  <c r="Q138" i="15"/>
  <c r="R138" i="15" s="1"/>
  <c r="O139" i="15" s="1"/>
  <c r="Q146" i="20"/>
  <c r="R146" i="20" s="1"/>
  <c r="O147" i="20" s="1"/>
  <c r="Q146" i="21"/>
  <c r="R146" i="21" s="1"/>
  <c r="O147" i="21" s="1"/>
  <c r="Q127" i="10"/>
  <c r="R127" i="10" s="1"/>
  <c r="O128" i="10" s="1"/>
  <c r="Q150" i="16"/>
  <c r="R150" i="16" s="1"/>
  <c r="O151" i="16" s="1"/>
  <c r="Q125" i="18"/>
  <c r="R125" i="18" s="1"/>
  <c r="O126" i="18" s="1"/>
  <c r="Q127" i="11"/>
  <c r="R127" i="11" s="1"/>
  <c r="O128" i="11" s="1"/>
  <c r="Q136" i="12"/>
  <c r="R136" i="12" s="1"/>
  <c r="O137" i="12" s="1"/>
  <c r="Q138" i="9"/>
  <c r="R138" i="9" s="1"/>
  <c r="O139" i="9" s="1"/>
  <c r="Q145" i="22"/>
  <c r="R145" i="22" s="1"/>
  <c r="O146" i="22" s="1"/>
  <c r="Q133" i="14"/>
  <c r="R133" i="14" s="1"/>
  <c r="O134" i="14" s="1"/>
  <c r="Q145" i="23"/>
  <c r="R145" i="23" s="1"/>
  <c r="O146" i="23" s="1"/>
  <c r="Q146" i="19"/>
  <c r="R146" i="19" s="1"/>
  <c r="O147" i="19" s="1"/>
  <c r="Q143" i="13" l="1"/>
  <c r="R143" i="13" s="1"/>
  <c r="O144" i="13" s="1"/>
  <c r="Q143" i="55"/>
  <c r="R143" i="55" s="1"/>
  <c r="O144" i="55" s="1"/>
  <c r="Q143" i="54"/>
  <c r="R143" i="54" s="1"/>
  <c r="O144" i="54" s="1"/>
  <c r="Q143" i="53"/>
  <c r="R143" i="53" s="1"/>
  <c r="O144" i="53" s="1"/>
  <c r="Q142" i="52"/>
  <c r="R142" i="52" s="1"/>
  <c r="O143" i="52" s="1"/>
  <c r="Q142" i="51"/>
  <c r="R142" i="51" s="1"/>
  <c r="O143" i="51" s="1"/>
  <c r="Q142" i="50"/>
  <c r="R142" i="50" s="1"/>
  <c r="O143" i="50" s="1"/>
  <c r="Q143" i="49"/>
  <c r="R143" i="49" s="1"/>
  <c r="O144" i="49" s="1"/>
  <c r="Q142" i="48"/>
  <c r="R142" i="48" s="1"/>
  <c r="O143" i="48" s="1"/>
  <c r="Q142" i="47"/>
  <c r="R142" i="47" s="1"/>
  <c r="O143" i="47" s="1"/>
  <c r="Q144" i="46"/>
  <c r="R144" i="46"/>
  <c r="O145" i="46" s="1"/>
  <c r="Q143" i="45"/>
  <c r="R143" i="45" s="1"/>
  <c r="O144" i="45" s="1"/>
  <c r="Q141" i="44"/>
  <c r="R141" i="44" s="1"/>
  <c r="O142" i="44" s="1"/>
  <c r="Q140" i="43"/>
  <c r="R140" i="43" s="1"/>
  <c r="O141" i="43" s="1"/>
  <c r="Q143" i="42"/>
  <c r="R143" i="42" s="1"/>
  <c r="O144" i="42" s="1"/>
  <c r="Q143" i="41"/>
  <c r="R143" i="41" s="1"/>
  <c r="O144" i="41" s="1"/>
  <c r="Q143" i="40"/>
  <c r="R143" i="40" s="1"/>
  <c r="O144" i="40" s="1"/>
  <c r="Q142" i="39"/>
  <c r="R142" i="39" s="1"/>
  <c r="O143" i="39" s="1"/>
  <c r="Q142" i="38"/>
  <c r="R142" i="38" s="1"/>
  <c r="O143" i="38" s="1"/>
  <c r="Q143" i="37"/>
  <c r="R143" i="37" s="1"/>
  <c r="O144" i="37" s="1"/>
  <c r="Q142" i="36"/>
  <c r="R142" i="36" s="1"/>
  <c r="O143" i="36" s="1"/>
  <c r="Q138" i="35"/>
  <c r="R138" i="35" s="1"/>
  <c r="O139" i="35" s="1"/>
  <c r="Q138" i="34"/>
  <c r="R138" i="34" s="1"/>
  <c r="O139" i="34" s="1"/>
  <c r="Q137" i="33"/>
  <c r="R137" i="33" s="1"/>
  <c r="O138" i="33" s="1"/>
  <c r="Q137" i="32"/>
  <c r="R137" i="32" s="1"/>
  <c r="O138" i="32" s="1"/>
  <c r="Q138" i="31"/>
  <c r="R138" i="31" s="1"/>
  <c r="O139" i="31" s="1"/>
  <c r="R138" i="30"/>
  <c r="O139" i="30" s="1"/>
  <c r="Q138" i="30"/>
  <c r="Q139" i="29"/>
  <c r="R139" i="29" s="1"/>
  <c r="O140" i="29" s="1"/>
  <c r="Q138" i="28"/>
  <c r="R138" i="28" s="1"/>
  <c r="O139" i="28" s="1"/>
  <c r="Q139" i="27"/>
  <c r="R139" i="27" s="1"/>
  <c r="O140" i="27" s="1"/>
  <c r="Q134" i="26"/>
  <c r="R134" i="26"/>
  <c r="O135" i="26" s="1"/>
  <c r="Q134" i="25"/>
  <c r="R134" i="25" s="1"/>
  <c r="O135" i="25" s="1"/>
  <c r="Q134" i="24"/>
  <c r="R134" i="24" s="1"/>
  <c r="O135" i="24" s="1"/>
  <c r="Q139" i="9"/>
  <c r="R139" i="9" s="1"/>
  <c r="O140" i="9" s="1"/>
  <c r="Q139" i="15"/>
  <c r="R139" i="15" s="1"/>
  <c r="O140" i="15" s="1"/>
  <c r="Q146" i="23"/>
  <c r="R146" i="23" s="1"/>
  <c r="O147" i="23" s="1"/>
  <c r="Q128" i="10"/>
  <c r="R128" i="10" s="1"/>
  <c r="O129" i="10" s="1"/>
  <c r="Q147" i="20"/>
  <c r="R147" i="20" s="1"/>
  <c r="O148" i="20" s="1"/>
  <c r="Q146" i="22"/>
  <c r="R146" i="22" s="1"/>
  <c r="O147" i="22" s="1"/>
  <c r="Q137" i="12"/>
  <c r="R137" i="12" s="1"/>
  <c r="O138" i="12" s="1"/>
  <c r="Q128" i="11"/>
  <c r="R128" i="11" s="1"/>
  <c r="O129" i="11" s="1"/>
  <c r="Q126" i="18"/>
  <c r="R126" i="18" s="1"/>
  <c r="O127" i="18" s="1"/>
  <c r="Q134" i="14"/>
  <c r="R134" i="14" s="1"/>
  <c r="O135" i="14" s="1"/>
  <c r="Q151" i="16"/>
  <c r="R151" i="16" s="1"/>
  <c r="O152" i="16" s="1"/>
  <c r="Q147" i="21"/>
  <c r="R147" i="21" s="1"/>
  <c r="O148" i="21" s="1"/>
  <c r="Q147" i="17"/>
  <c r="R147" i="17" s="1"/>
  <c r="O148" i="17" s="1"/>
  <c r="Q147" i="19"/>
  <c r="R147" i="19" s="1"/>
  <c r="O148" i="19" s="1"/>
  <c r="Q144" i="13" l="1"/>
  <c r="R144" i="13"/>
  <c r="O145" i="13" s="1"/>
  <c r="Q144" i="55"/>
  <c r="R144" i="55" s="1"/>
  <c r="O145" i="55" s="1"/>
  <c r="Q144" i="54"/>
  <c r="R144" i="54" s="1"/>
  <c r="O145" i="54" s="1"/>
  <c r="Q144" i="53"/>
  <c r="R144" i="53" s="1"/>
  <c r="O145" i="53" s="1"/>
  <c r="Q143" i="52"/>
  <c r="R143" i="52" s="1"/>
  <c r="O144" i="52" s="1"/>
  <c r="Q143" i="51"/>
  <c r="R143" i="51" s="1"/>
  <c r="O144" i="51" s="1"/>
  <c r="Q143" i="50"/>
  <c r="R143" i="50" s="1"/>
  <c r="O144" i="50" s="1"/>
  <c r="Q144" i="49"/>
  <c r="R144" i="49" s="1"/>
  <c r="O145" i="49" s="1"/>
  <c r="Q143" i="48"/>
  <c r="R143" i="48" s="1"/>
  <c r="O144" i="48" s="1"/>
  <c r="Q143" i="47"/>
  <c r="R143" i="47" s="1"/>
  <c r="O144" i="47" s="1"/>
  <c r="Q145" i="46"/>
  <c r="R145" i="46" s="1"/>
  <c r="O146" i="46" s="1"/>
  <c r="Q144" i="45"/>
  <c r="R144" i="45" s="1"/>
  <c r="O145" i="45" s="1"/>
  <c r="Q142" i="44"/>
  <c r="R142" i="44" s="1"/>
  <c r="O143" i="44" s="1"/>
  <c r="Q141" i="43"/>
  <c r="R141" i="43" s="1"/>
  <c r="O142" i="43" s="1"/>
  <c r="Q144" i="42"/>
  <c r="R144" i="42" s="1"/>
  <c r="O145" i="42" s="1"/>
  <c r="Q144" i="41"/>
  <c r="R144" i="41" s="1"/>
  <c r="O145" i="41" s="1"/>
  <c r="Q144" i="40"/>
  <c r="R144" i="40" s="1"/>
  <c r="O145" i="40" s="1"/>
  <c r="Q143" i="39"/>
  <c r="R143" i="39"/>
  <c r="O144" i="39" s="1"/>
  <c r="Q143" i="38"/>
  <c r="R143" i="38"/>
  <c r="O144" i="38" s="1"/>
  <c r="Q144" i="37"/>
  <c r="R144" i="37" s="1"/>
  <c r="O145" i="37" s="1"/>
  <c r="Q143" i="36"/>
  <c r="R143" i="36" s="1"/>
  <c r="O144" i="36" s="1"/>
  <c r="Q139" i="35"/>
  <c r="R139" i="35" s="1"/>
  <c r="O140" i="35" s="1"/>
  <c r="Q139" i="34"/>
  <c r="R139" i="34" s="1"/>
  <c r="O140" i="34" s="1"/>
  <c r="Q138" i="33"/>
  <c r="R138" i="33" s="1"/>
  <c r="O139" i="33" s="1"/>
  <c r="Q138" i="32"/>
  <c r="R138" i="32" s="1"/>
  <c r="O139" i="32" s="1"/>
  <c r="Q139" i="31"/>
  <c r="R139" i="31" s="1"/>
  <c r="O140" i="31" s="1"/>
  <c r="Q139" i="30"/>
  <c r="R139" i="30" s="1"/>
  <c r="O140" i="30" s="1"/>
  <c r="Q140" i="29"/>
  <c r="R140" i="29" s="1"/>
  <c r="O141" i="29" s="1"/>
  <c r="Q139" i="28"/>
  <c r="R139" i="28"/>
  <c r="O140" i="28" s="1"/>
  <c r="Q140" i="27"/>
  <c r="R140" i="27" s="1"/>
  <c r="O141" i="27" s="1"/>
  <c r="Q135" i="26"/>
  <c r="R135" i="26" s="1"/>
  <c r="O136" i="26" s="1"/>
  <c r="Q135" i="25"/>
  <c r="R135" i="25" s="1"/>
  <c r="O136" i="25" s="1"/>
  <c r="Q135" i="24"/>
  <c r="R135" i="24" s="1"/>
  <c r="O136" i="24" s="1"/>
  <c r="Q148" i="21"/>
  <c r="R148" i="21" s="1"/>
  <c r="O149" i="21" s="1"/>
  <c r="Q148" i="19"/>
  <c r="R148" i="19" s="1"/>
  <c r="O149" i="19" s="1"/>
  <c r="Q148" i="20"/>
  <c r="R148" i="20" s="1"/>
  <c r="O149" i="20" s="1"/>
  <c r="Q148" i="17"/>
  <c r="R148" i="17" s="1"/>
  <c r="O149" i="17" s="1"/>
  <c r="Q127" i="18"/>
  <c r="R127" i="18" s="1"/>
  <c r="O128" i="18" s="1"/>
  <c r="Q140" i="15"/>
  <c r="R140" i="15" s="1"/>
  <c r="O141" i="15" s="1"/>
  <c r="Q147" i="22"/>
  <c r="R147" i="22" s="1"/>
  <c r="O148" i="22" s="1"/>
  <c r="Q152" i="16"/>
  <c r="R152" i="16" s="1"/>
  <c r="O153" i="16" s="1"/>
  <c r="Q129" i="11"/>
  <c r="R129" i="11" s="1"/>
  <c r="O130" i="11" s="1"/>
  <c r="Q140" i="9"/>
  <c r="R140" i="9" s="1"/>
  <c r="O141" i="9" s="1"/>
  <c r="Q147" i="23"/>
  <c r="R147" i="23" s="1"/>
  <c r="O148" i="23" s="1"/>
  <c r="Q135" i="14"/>
  <c r="R135" i="14" s="1"/>
  <c r="O136" i="14" s="1"/>
  <c r="Q138" i="12"/>
  <c r="R138" i="12" s="1"/>
  <c r="O139" i="12" s="1"/>
  <c r="Q129" i="10"/>
  <c r="R129" i="10" s="1"/>
  <c r="O130" i="10" s="1"/>
  <c r="Q145" i="13" l="1"/>
  <c r="R145" i="13" s="1"/>
  <c r="O146" i="13" s="1"/>
  <c r="Q145" i="55"/>
  <c r="R145" i="55" s="1"/>
  <c r="O146" i="55" s="1"/>
  <c r="Q145" i="54"/>
  <c r="R145" i="54" s="1"/>
  <c r="O146" i="54" s="1"/>
  <c r="Q145" i="53"/>
  <c r="R145" i="53" s="1"/>
  <c r="O146" i="53" s="1"/>
  <c r="Q144" i="52"/>
  <c r="R144" i="52" s="1"/>
  <c r="O145" i="52" s="1"/>
  <c r="Q144" i="51"/>
  <c r="R144" i="51" s="1"/>
  <c r="O145" i="51" s="1"/>
  <c r="Q144" i="50"/>
  <c r="R144" i="50" s="1"/>
  <c r="O145" i="50" s="1"/>
  <c r="R145" i="49"/>
  <c r="O146" i="49" s="1"/>
  <c r="Q145" i="49"/>
  <c r="Q144" i="48"/>
  <c r="R144" i="48" s="1"/>
  <c r="O145" i="48" s="1"/>
  <c r="Q144" i="47"/>
  <c r="R144" i="47" s="1"/>
  <c r="O145" i="47" s="1"/>
  <c r="Q146" i="46"/>
  <c r="R146" i="46" s="1"/>
  <c r="O147" i="46" s="1"/>
  <c r="Q145" i="45"/>
  <c r="R145" i="45" s="1"/>
  <c r="O146" i="45" s="1"/>
  <c r="Q143" i="44"/>
  <c r="R143" i="44" s="1"/>
  <c r="O144" i="44" s="1"/>
  <c r="Q142" i="43"/>
  <c r="R142" i="43"/>
  <c r="O143" i="43" s="1"/>
  <c r="R145" i="42"/>
  <c r="O146" i="42" s="1"/>
  <c r="Q145" i="42"/>
  <c r="Q145" i="41"/>
  <c r="R145" i="41" s="1"/>
  <c r="O146" i="41" s="1"/>
  <c r="Q145" i="40"/>
  <c r="R145" i="40"/>
  <c r="O146" i="40" s="1"/>
  <c r="Q144" i="39"/>
  <c r="R144" i="39" s="1"/>
  <c r="O145" i="39" s="1"/>
  <c r="Q144" i="38"/>
  <c r="R144" i="38" s="1"/>
  <c r="O145" i="38" s="1"/>
  <c r="Q145" i="37"/>
  <c r="R145" i="37" s="1"/>
  <c r="O146" i="37" s="1"/>
  <c r="Q144" i="36"/>
  <c r="R144" i="36" s="1"/>
  <c r="O145" i="36" s="1"/>
  <c r="Q140" i="35"/>
  <c r="R140" i="35" s="1"/>
  <c r="O141" i="35" s="1"/>
  <c r="Q140" i="34"/>
  <c r="R140" i="34" s="1"/>
  <c r="O141" i="34" s="1"/>
  <c r="Q139" i="33"/>
  <c r="R139" i="33" s="1"/>
  <c r="O140" i="33" s="1"/>
  <c r="Q139" i="32"/>
  <c r="R139" i="32"/>
  <c r="O140" i="32" s="1"/>
  <c r="Q140" i="31"/>
  <c r="R140" i="31" s="1"/>
  <c r="O141" i="31" s="1"/>
  <c r="Q140" i="30"/>
  <c r="R140" i="30" s="1"/>
  <c r="O141" i="30" s="1"/>
  <c r="Q141" i="29"/>
  <c r="R141" i="29" s="1"/>
  <c r="O142" i="29" s="1"/>
  <c r="Q140" i="28"/>
  <c r="R140" i="28" s="1"/>
  <c r="O141" i="28" s="1"/>
  <c r="Q141" i="27"/>
  <c r="R141" i="27"/>
  <c r="O142" i="27" s="1"/>
  <c r="Q136" i="26"/>
  <c r="R136" i="26"/>
  <c r="O137" i="26" s="1"/>
  <c r="Q136" i="25"/>
  <c r="R136" i="25" s="1"/>
  <c r="O137" i="25" s="1"/>
  <c r="Q136" i="24"/>
  <c r="R136" i="24" s="1"/>
  <c r="O137" i="24" s="1"/>
  <c r="Q149" i="17"/>
  <c r="R149" i="17" s="1"/>
  <c r="O150" i="17" s="1"/>
  <c r="Q130" i="11"/>
  <c r="R130" i="11" s="1"/>
  <c r="O131" i="11" s="1"/>
  <c r="Q149" i="20"/>
  <c r="R149" i="20" s="1"/>
  <c r="O150" i="20" s="1"/>
  <c r="Q148" i="22"/>
  <c r="R148" i="22" s="1"/>
  <c r="O149" i="22" s="1"/>
  <c r="Q149" i="21"/>
  <c r="R149" i="21" s="1"/>
  <c r="O150" i="21" s="1"/>
  <c r="Q141" i="15"/>
  <c r="R141" i="15" s="1"/>
  <c r="O142" i="15" s="1"/>
  <c r="Q141" i="9"/>
  <c r="R141" i="9" s="1"/>
  <c r="O142" i="9" s="1"/>
  <c r="Q149" i="19"/>
  <c r="R149" i="19" s="1"/>
  <c r="O150" i="19" s="1"/>
  <c r="Q130" i="10"/>
  <c r="R130" i="10" s="1"/>
  <c r="O131" i="10" s="1"/>
  <c r="Q136" i="14"/>
  <c r="R136" i="14" s="1"/>
  <c r="O137" i="14" s="1"/>
  <c r="Q153" i="16"/>
  <c r="R153" i="16" s="1"/>
  <c r="O154" i="16" s="1"/>
  <c r="Q128" i="18"/>
  <c r="R128" i="18" s="1"/>
  <c r="O129" i="18" s="1"/>
  <c r="Q139" i="12"/>
  <c r="R139" i="12" s="1"/>
  <c r="O140" i="12" s="1"/>
  <c r="Q148" i="23"/>
  <c r="R148" i="23" s="1"/>
  <c r="O149" i="23" s="1"/>
  <c r="Q146" i="13" l="1"/>
  <c r="R146" i="13" s="1"/>
  <c r="O147" i="13" s="1"/>
  <c r="Q146" i="55"/>
  <c r="R146" i="55" s="1"/>
  <c r="O147" i="55" s="1"/>
  <c r="Q146" i="54"/>
  <c r="R146" i="54"/>
  <c r="O147" i="54" s="1"/>
  <c r="Q146" i="53"/>
  <c r="R146" i="53" s="1"/>
  <c r="O147" i="53" s="1"/>
  <c r="Q145" i="52"/>
  <c r="R145" i="52" s="1"/>
  <c r="O146" i="52" s="1"/>
  <c r="Q145" i="51"/>
  <c r="R145" i="51" s="1"/>
  <c r="O146" i="51" s="1"/>
  <c r="Q145" i="50"/>
  <c r="R145" i="50" s="1"/>
  <c r="O146" i="50" s="1"/>
  <c r="Q146" i="49"/>
  <c r="R146" i="49" s="1"/>
  <c r="O147" i="49" s="1"/>
  <c r="Q145" i="48"/>
  <c r="R145" i="48" s="1"/>
  <c r="O146" i="48" s="1"/>
  <c r="Q145" i="47"/>
  <c r="R145" i="47" s="1"/>
  <c r="O146" i="47" s="1"/>
  <c r="Q147" i="46"/>
  <c r="R147" i="46" s="1"/>
  <c r="O148" i="46" s="1"/>
  <c r="Q146" i="45"/>
  <c r="R146" i="45" s="1"/>
  <c r="O147" i="45" s="1"/>
  <c r="Q144" i="44"/>
  <c r="R144" i="44" s="1"/>
  <c r="O145" i="44" s="1"/>
  <c r="Q143" i="43"/>
  <c r="R143" i="43" s="1"/>
  <c r="O144" i="43" s="1"/>
  <c r="Q146" i="42"/>
  <c r="R146" i="42" s="1"/>
  <c r="O147" i="42" s="1"/>
  <c r="Q146" i="41"/>
  <c r="R146" i="41" s="1"/>
  <c r="O147" i="41" s="1"/>
  <c r="Q146" i="40"/>
  <c r="R146" i="40" s="1"/>
  <c r="O147" i="40" s="1"/>
  <c r="Q145" i="39"/>
  <c r="R145" i="39"/>
  <c r="O146" i="39" s="1"/>
  <c r="Q145" i="38"/>
  <c r="R145" i="38" s="1"/>
  <c r="O146" i="38" s="1"/>
  <c r="Q146" i="37"/>
  <c r="R146" i="37" s="1"/>
  <c r="O147" i="37" s="1"/>
  <c r="Q145" i="36"/>
  <c r="R145" i="36" s="1"/>
  <c r="O146" i="36" s="1"/>
  <c r="Q141" i="35"/>
  <c r="R141" i="35" s="1"/>
  <c r="O142" i="35" s="1"/>
  <c r="Q141" i="34"/>
  <c r="R141" i="34"/>
  <c r="O142" i="34" s="1"/>
  <c r="Q140" i="33"/>
  <c r="R140" i="33" s="1"/>
  <c r="O141" i="33" s="1"/>
  <c r="R140" i="32"/>
  <c r="O141" i="32" s="1"/>
  <c r="Q140" i="32"/>
  <c r="Q141" i="31"/>
  <c r="R141" i="31" s="1"/>
  <c r="O142" i="31" s="1"/>
  <c r="Q141" i="30"/>
  <c r="R141" i="30" s="1"/>
  <c r="O142" i="30" s="1"/>
  <c r="Q142" i="29"/>
  <c r="R142" i="29" s="1"/>
  <c r="O143" i="29" s="1"/>
  <c r="Q141" i="28"/>
  <c r="R141" i="28" s="1"/>
  <c r="O142" i="28" s="1"/>
  <c r="Q142" i="27"/>
  <c r="R142" i="27" s="1"/>
  <c r="O143" i="27" s="1"/>
  <c r="Q137" i="26"/>
  <c r="R137" i="26" s="1"/>
  <c r="O138" i="26" s="1"/>
  <c r="R137" i="25"/>
  <c r="O138" i="25" s="1"/>
  <c r="Q137" i="25"/>
  <c r="Q137" i="24"/>
  <c r="R137" i="24" s="1"/>
  <c r="O138" i="24" s="1"/>
  <c r="Q129" i="18"/>
  <c r="R129" i="18" s="1"/>
  <c r="O130" i="18" s="1"/>
  <c r="Q149" i="22"/>
  <c r="R149" i="22" s="1"/>
  <c r="O150" i="22" s="1"/>
  <c r="Q131" i="11"/>
  <c r="R131" i="11" s="1"/>
  <c r="O132" i="11" s="1"/>
  <c r="Q150" i="17"/>
  <c r="R150" i="17" s="1"/>
  <c r="O151" i="17" s="1"/>
  <c r="Q154" i="16"/>
  <c r="R154" i="16" s="1"/>
  <c r="O155" i="16" s="1"/>
  <c r="Q137" i="14"/>
  <c r="R137" i="14" s="1"/>
  <c r="O138" i="14" s="1"/>
  <c r="Q150" i="21"/>
  <c r="R150" i="21" s="1"/>
  <c r="O151" i="21" s="1"/>
  <c r="Q142" i="15"/>
  <c r="R142" i="15" s="1"/>
  <c r="O143" i="15" s="1"/>
  <c r="Q140" i="12"/>
  <c r="R140" i="12" s="1"/>
  <c r="O141" i="12" s="1"/>
  <c r="Q131" i="10"/>
  <c r="R131" i="10" s="1"/>
  <c r="O132" i="10" s="1"/>
  <c r="Q149" i="23"/>
  <c r="R149" i="23" s="1"/>
  <c r="O150" i="23" s="1"/>
  <c r="Q150" i="19"/>
  <c r="R150" i="19" s="1"/>
  <c r="O151" i="19" s="1"/>
  <c r="Q142" i="9"/>
  <c r="R142" i="9" s="1"/>
  <c r="O143" i="9" s="1"/>
  <c r="Q150" i="20"/>
  <c r="R150" i="20" s="1"/>
  <c r="O151" i="20" s="1"/>
  <c r="Q147" i="13" l="1"/>
  <c r="R147" i="13" s="1"/>
  <c r="O148" i="13" s="1"/>
  <c r="Q147" i="55"/>
  <c r="R147" i="55" s="1"/>
  <c r="O148" i="55" s="1"/>
  <c r="Q147" i="54"/>
  <c r="R147" i="54" s="1"/>
  <c r="O148" i="54" s="1"/>
  <c r="Q147" i="53"/>
  <c r="R147" i="53" s="1"/>
  <c r="O148" i="53" s="1"/>
  <c r="Q146" i="52"/>
  <c r="R146" i="52"/>
  <c r="O147" i="52" s="1"/>
  <c r="Q146" i="51"/>
  <c r="R146" i="51" s="1"/>
  <c r="O147" i="51" s="1"/>
  <c r="Q146" i="50"/>
  <c r="R146" i="50" s="1"/>
  <c r="O147" i="50" s="1"/>
  <c r="R147" i="49"/>
  <c r="O148" i="49" s="1"/>
  <c r="Q147" i="49"/>
  <c r="Q146" i="48"/>
  <c r="R146" i="48" s="1"/>
  <c r="O147" i="48" s="1"/>
  <c r="Q146" i="47"/>
  <c r="R146" i="47" s="1"/>
  <c r="O147" i="47" s="1"/>
  <c r="Q148" i="46"/>
  <c r="R148" i="46" s="1"/>
  <c r="O149" i="46" s="1"/>
  <c r="Q147" i="45"/>
  <c r="R147" i="45" s="1"/>
  <c r="O148" i="45" s="1"/>
  <c r="Q145" i="44"/>
  <c r="R145" i="44"/>
  <c r="O146" i="44" s="1"/>
  <c r="Q144" i="43"/>
  <c r="R144" i="43"/>
  <c r="O145" i="43" s="1"/>
  <c r="Q147" i="42"/>
  <c r="R147" i="42" s="1"/>
  <c r="O148" i="42" s="1"/>
  <c r="Q147" i="41"/>
  <c r="R147" i="41" s="1"/>
  <c r="O148" i="41" s="1"/>
  <c r="Q147" i="40"/>
  <c r="R147" i="40"/>
  <c r="O148" i="40" s="1"/>
  <c r="Q146" i="39"/>
  <c r="R146" i="39" s="1"/>
  <c r="O147" i="39" s="1"/>
  <c r="Q146" i="38"/>
  <c r="R146" i="38" s="1"/>
  <c r="O147" i="38" s="1"/>
  <c r="Q147" i="37"/>
  <c r="R147" i="37"/>
  <c r="O148" i="37" s="1"/>
  <c r="Q146" i="36"/>
  <c r="R146" i="36" s="1"/>
  <c r="O147" i="36" s="1"/>
  <c r="Q142" i="35"/>
  <c r="R142" i="35" s="1"/>
  <c r="O143" i="35" s="1"/>
  <c r="Q142" i="34"/>
  <c r="R142" i="34"/>
  <c r="O143" i="34" s="1"/>
  <c r="Q141" i="33"/>
  <c r="R141" i="33"/>
  <c r="O142" i="33" s="1"/>
  <c r="R141" i="32"/>
  <c r="O142" i="32" s="1"/>
  <c r="Q141" i="32"/>
  <c r="Q142" i="31"/>
  <c r="R142" i="31"/>
  <c r="O143" i="31" s="1"/>
  <c r="R142" i="30"/>
  <c r="O143" i="30" s="1"/>
  <c r="Q142" i="30"/>
  <c r="Q143" i="29"/>
  <c r="R143" i="29" s="1"/>
  <c r="O144" i="29" s="1"/>
  <c r="Q142" i="28"/>
  <c r="R142" i="28" s="1"/>
  <c r="O143" i="28" s="1"/>
  <c r="Q143" i="27"/>
  <c r="R143" i="27" s="1"/>
  <c r="O144" i="27" s="1"/>
  <c r="Q138" i="26"/>
  <c r="R138" i="26" s="1"/>
  <c r="O139" i="26" s="1"/>
  <c r="Q138" i="25"/>
  <c r="R138" i="25"/>
  <c r="O139" i="25" s="1"/>
  <c r="Q138" i="24"/>
  <c r="R138" i="24" s="1"/>
  <c r="O139" i="24" s="1"/>
  <c r="Q132" i="11"/>
  <c r="R132" i="11" s="1"/>
  <c r="O133" i="11" s="1"/>
  <c r="Q151" i="17"/>
  <c r="R151" i="17" s="1"/>
  <c r="O152" i="17" s="1"/>
  <c r="Q132" i="10"/>
  <c r="R132" i="10" s="1"/>
  <c r="O133" i="10" s="1"/>
  <c r="Q138" i="14"/>
  <c r="R138" i="14" s="1"/>
  <c r="O139" i="14" s="1"/>
  <c r="Q141" i="12"/>
  <c r="R141" i="12" s="1"/>
  <c r="O142" i="12" s="1"/>
  <c r="Q150" i="22"/>
  <c r="R150" i="22" s="1"/>
  <c r="O151" i="22" s="1"/>
  <c r="Q151" i="20"/>
  <c r="R151" i="20" s="1"/>
  <c r="O152" i="20" s="1"/>
  <c r="Q150" i="23"/>
  <c r="R150" i="23" s="1"/>
  <c r="O151" i="23" s="1"/>
  <c r="Q155" i="16"/>
  <c r="R155" i="16" s="1"/>
  <c r="O156" i="16" s="1"/>
  <c r="Q151" i="21"/>
  <c r="R151" i="21" s="1"/>
  <c r="O152" i="21" s="1"/>
  <c r="Q151" i="19"/>
  <c r="R151" i="19" s="1"/>
  <c r="O152" i="19" s="1"/>
  <c r="Q130" i="18"/>
  <c r="R130" i="18" s="1"/>
  <c r="O131" i="18" s="1"/>
  <c r="Q143" i="15"/>
  <c r="R143" i="15" s="1"/>
  <c r="O144" i="15" s="1"/>
  <c r="Q143" i="9"/>
  <c r="R143" i="9" s="1"/>
  <c r="O144" i="9" s="1"/>
  <c r="Q148" i="13" l="1"/>
  <c r="R148" i="13" s="1"/>
  <c r="O149" i="13" s="1"/>
  <c r="Q148" i="55"/>
  <c r="R148" i="55" s="1"/>
  <c r="O149" i="55" s="1"/>
  <c r="Q148" i="54"/>
  <c r="R148" i="54" s="1"/>
  <c r="O149" i="54" s="1"/>
  <c r="Q148" i="53"/>
  <c r="R148" i="53" s="1"/>
  <c r="O149" i="53" s="1"/>
  <c r="Q147" i="52"/>
  <c r="R147" i="52" s="1"/>
  <c r="O148" i="52" s="1"/>
  <c r="Q147" i="51"/>
  <c r="R147" i="51"/>
  <c r="O148" i="51" s="1"/>
  <c r="Q147" i="50"/>
  <c r="R147" i="50" s="1"/>
  <c r="O148" i="50" s="1"/>
  <c r="Q148" i="49"/>
  <c r="R148" i="49" s="1"/>
  <c r="O149" i="49" s="1"/>
  <c r="Q147" i="48"/>
  <c r="R147" i="48" s="1"/>
  <c r="O148" i="48" s="1"/>
  <c r="Q147" i="47"/>
  <c r="R147" i="47" s="1"/>
  <c r="O148" i="47" s="1"/>
  <c r="Q149" i="46"/>
  <c r="R149" i="46" s="1"/>
  <c r="O150" i="46" s="1"/>
  <c r="Q148" i="45"/>
  <c r="R148" i="45" s="1"/>
  <c r="O149" i="45" s="1"/>
  <c r="Q146" i="44"/>
  <c r="R146" i="44" s="1"/>
  <c r="O147" i="44" s="1"/>
  <c r="Q145" i="43"/>
  <c r="R145" i="43" s="1"/>
  <c r="O146" i="43" s="1"/>
  <c r="Q148" i="42"/>
  <c r="R148" i="42" s="1"/>
  <c r="O149" i="42" s="1"/>
  <c r="Q148" i="41"/>
  <c r="R148" i="41" s="1"/>
  <c r="O149" i="41" s="1"/>
  <c r="Q148" i="40"/>
  <c r="R148" i="40" s="1"/>
  <c r="O149" i="40" s="1"/>
  <c r="Q147" i="39"/>
  <c r="R147" i="39" s="1"/>
  <c r="O148" i="39" s="1"/>
  <c r="Q147" i="38"/>
  <c r="R147" i="38"/>
  <c r="O148" i="38" s="1"/>
  <c r="Q148" i="37"/>
  <c r="R148" i="37" s="1"/>
  <c r="O149" i="37" s="1"/>
  <c r="Q147" i="36"/>
  <c r="R147" i="36" s="1"/>
  <c r="O148" i="36" s="1"/>
  <c r="Q143" i="35"/>
  <c r="R143" i="35" s="1"/>
  <c r="O144" i="35" s="1"/>
  <c r="Q143" i="34"/>
  <c r="R143" i="34" s="1"/>
  <c r="O144" i="34" s="1"/>
  <c r="Q142" i="33"/>
  <c r="R142" i="33" s="1"/>
  <c r="O143" i="33" s="1"/>
  <c r="Q142" i="32"/>
  <c r="R142" i="32" s="1"/>
  <c r="O143" i="32" s="1"/>
  <c r="Q143" i="31"/>
  <c r="R143" i="31" s="1"/>
  <c r="O144" i="31" s="1"/>
  <c r="Q143" i="30"/>
  <c r="R143" i="30"/>
  <c r="O144" i="30" s="1"/>
  <c r="Q144" i="29"/>
  <c r="R144" i="29" s="1"/>
  <c r="O145" i="29" s="1"/>
  <c r="Q143" i="28"/>
  <c r="R143" i="28" s="1"/>
  <c r="O144" i="28" s="1"/>
  <c r="Q144" i="27"/>
  <c r="R144" i="27"/>
  <c r="O145" i="27" s="1"/>
  <c r="Q139" i="26"/>
  <c r="R139" i="26" s="1"/>
  <c r="O140" i="26" s="1"/>
  <c r="Q139" i="25"/>
  <c r="R139" i="25" s="1"/>
  <c r="O140" i="25" s="1"/>
  <c r="Q139" i="24"/>
  <c r="R139" i="24" s="1"/>
  <c r="O140" i="24" s="1"/>
  <c r="Q142" i="12"/>
  <c r="R142" i="12"/>
  <c r="O143" i="12" s="1"/>
  <c r="Q152" i="17"/>
  <c r="R152" i="17" s="1"/>
  <c r="O153" i="17" s="1"/>
  <c r="Q144" i="9"/>
  <c r="R144" i="9" s="1"/>
  <c r="O145" i="9" s="1"/>
  <c r="Q156" i="16"/>
  <c r="R156" i="16" s="1"/>
  <c r="O157" i="16" s="1"/>
  <c r="Q139" i="14"/>
  <c r="R139" i="14" s="1"/>
  <c r="O140" i="14" s="1"/>
  <c r="Q131" i="18"/>
  <c r="R131" i="18" s="1"/>
  <c r="O132" i="18" s="1"/>
  <c r="Q152" i="20"/>
  <c r="R152" i="20" s="1"/>
  <c r="O153" i="20" s="1"/>
  <c r="Q133" i="10"/>
  <c r="R133" i="10" s="1"/>
  <c r="O134" i="10" s="1"/>
  <c r="Q152" i="19"/>
  <c r="R152" i="19" s="1"/>
  <c r="O153" i="19" s="1"/>
  <c r="Q151" i="23"/>
  <c r="R151" i="23" s="1"/>
  <c r="O152" i="23" s="1"/>
  <c r="Q152" i="21"/>
  <c r="R152" i="21" s="1"/>
  <c r="O153" i="21" s="1"/>
  <c r="Q151" i="22"/>
  <c r="R151" i="22" s="1"/>
  <c r="O152" i="22" s="1"/>
  <c r="Q133" i="11"/>
  <c r="R133" i="11" s="1"/>
  <c r="O134" i="11" s="1"/>
  <c r="Q144" i="15"/>
  <c r="R144" i="15" s="1"/>
  <c r="O145" i="15" s="1"/>
  <c r="Q149" i="13" l="1"/>
  <c r="R149" i="13"/>
  <c r="O150" i="13" s="1"/>
  <c r="Q149" i="55"/>
  <c r="R149" i="55" s="1"/>
  <c r="O150" i="55" s="1"/>
  <c r="Q149" i="54"/>
  <c r="R149" i="54" s="1"/>
  <c r="O150" i="54" s="1"/>
  <c r="Q149" i="53"/>
  <c r="R149" i="53" s="1"/>
  <c r="O150" i="53" s="1"/>
  <c r="Q148" i="52"/>
  <c r="R148" i="52"/>
  <c r="O149" i="52" s="1"/>
  <c r="Q148" i="51"/>
  <c r="R148" i="51" s="1"/>
  <c r="O149" i="51" s="1"/>
  <c r="Q148" i="50"/>
  <c r="R148" i="50" s="1"/>
  <c r="O149" i="50" s="1"/>
  <c r="Q149" i="49"/>
  <c r="R149" i="49" s="1"/>
  <c r="O150" i="49" s="1"/>
  <c r="Q148" i="48"/>
  <c r="R148" i="48" s="1"/>
  <c r="O149" i="48" s="1"/>
  <c r="Q148" i="47"/>
  <c r="R148" i="47" s="1"/>
  <c r="O149" i="47" s="1"/>
  <c r="Q150" i="46"/>
  <c r="R150" i="46"/>
  <c r="O151" i="46" s="1"/>
  <c r="Q149" i="45"/>
  <c r="R149" i="45" s="1"/>
  <c r="O150" i="45" s="1"/>
  <c r="Q147" i="44"/>
  <c r="R147" i="44"/>
  <c r="O148" i="44" s="1"/>
  <c r="Q146" i="43"/>
  <c r="R146" i="43" s="1"/>
  <c r="O147" i="43" s="1"/>
  <c r="Q149" i="42"/>
  <c r="R149" i="42" s="1"/>
  <c r="O150" i="42" s="1"/>
  <c r="Q149" i="41"/>
  <c r="R149" i="41" s="1"/>
  <c r="O150" i="41" s="1"/>
  <c r="Q149" i="40"/>
  <c r="R149" i="40" s="1"/>
  <c r="O150" i="40" s="1"/>
  <c r="Q148" i="39"/>
  <c r="R148" i="39" s="1"/>
  <c r="O149" i="39" s="1"/>
  <c r="Q148" i="38"/>
  <c r="R148" i="38" s="1"/>
  <c r="O149" i="38" s="1"/>
  <c r="Q149" i="37"/>
  <c r="R149" i="37" s="1"/>
  <c r="O150" i="37" s="1"/>
  <c r="Q148" i="36"/>
  <c r="R148" i="36" s="1"/>
  <c r="O149" i="36" s="1"/>
  <c r="Q144" i="35"/>
  <c r="R144" i="35"/>
  <c r="O145" i="35" s="1"/>
  <c r="Q144" i="34"/>
  <c r="R144" i="34"/>
  <c r="O145" i="34" s="1"/>
  <c r="Q143" i="33"/>
  <c r="R143" i="33" s="1"/>
  <c r="O144" i="33" s="1"/>
  <c r="Q143" i="32"/>
  <c r="R143" i="32" s="1"/>
  <c r="O144" i="32" s="1"/>
  <c r="Q144" i="31"/>
  <c r="R144" i="31" s="1"/>
  <c r="O145" i="31" s="1"/>
  <c r="R144" i="30"/>
  <c r="O145" i="30" s="1"/>
  <c r="Q144" i="30"/>
  <c r="Q145" i="29"/>
  <c r="R145" i="29" s="1"/>
  <c r="O146" i="29" s="1"/>
  <c r="Q144" i="28"/>
  <c r="R144" i="28" s="1"/>
  <c r="O145" i="28" s="1"/>
  <c r="Q145" i="27"/>
  <c r="R145" i="27" s="1"/>
  <c r="O146" i="27" s="1"/>
  <c r="Q140" i="26"/>
  <c r="R140" i="26" s="1"/>
  <c r="O141" i="26" s="1"/>
  <c r="Q140" i="25"/>
  <c r="R140" i="25" s="1"/>
  <c r="O141" i="25" s="1"/>
  <c r="Q140" i="24"/>
  <c r="R140" i="24" s="1"/>
  <c r="O141" i="24" s="1"/>
  <c r="Q153" i="19"/>
  <c r="R153" i="19" s="1"/>
  <c r="O154" i="19" s="1"/>
  <c r="Q140" i="14"/>
  <c r="R140" i="14" s="1"/>
  <c r="O141" i="14" s="1"/>
  <c r="Q145" i="9"/>
  <c r="R145" i="9" s="1"/>
  <c r="O146" i="9" s="1"/>
  <c r="Q157" i="16"/>
  <c r="R157" i="16" s="1"/>
  <c r="O158" i="16" s="1"/>
  <c r="Q153" i="21"/>
  <c r="R153" i="21" s="1"/>
  <c r="O154" i="21" s="1"/>
  <c r="Q152" i="23"/>
  <c r="R152" i="23" s="1"/>
  <c r="O153" i="23" s="1"/>
  <c r="Q134" i="11"/>
  <c r="R134" i="11" s="1"/>
  <c r="O135" i="11" s="1"/>
  <c r="Q134" i="10"/>
  <c r="R134" i="10" s="1"/>
  <c r="O135" i="10" s="1"/>
  <c r="Q153" i="20"/>
  <c r="R153" i="20" s="1"/>
  <c r="O154" i="20" s="1"/>
  <c r="Q153" i="17"/>
  <c r="R153" i="17" s="1"/>
  <c r="O154" i="17" s="1"/>
  <c r="Q132" i="18"/>
  <c r="R132" i="18" s="1"/>
  <c r="O133" i="18" s="1"/>
  <c r="Q143" i="12"/>
  <c r="R143" i="12" s="1"/>
  <c r="O144" i="12" s="1"/>
  <c r="Q145" i="15"/>
  <c r="R145" i="15" s="1"/>
  <c r="O146" i="15" s="1"/>
  <c r="Q152" i="22"/>
  <c r="R152" i="22" s="1"/>
  <c r="O153" i="22" s="1"/>
  <c r="Q150" i="13" l="1"/>
  <c r="R150" i="13" s="1"/>
  <c r="O151" i="13" s="1"/>
  <c r="Q150" i="55"/>
  <c r="R150" i="55" s="1"/>
  <c r="O151" i="55" s="1"/>
  <c r="Q150" i="54"/>
  <c r="R150" i="54"/>
  <c r="O151" i="54" s="1"/>
  <c r="Q150" i="53"/>
  <c r="R150" i="53" s="1"/>
  <c r="O151" i="53" s="1"/>
  <c r="Q149" i="52"/>
  <c r="R149" i="52" s="1"/>
  <c r="O150" i="52" s="1"/>
  <c r="Q149" i="51"/>
  <c r="R149" i="51" s="1"/>
  <c r="O150" i="51" s="1"/>
  <c r="Q149" i="50"/>
  <c r="R149" i="50" s="1"/>
  <c r="O150" i="50" s="1"/>
  <c r="Q150" i="49"/>
  <c r="R150" i="49" s="1"/>
  <c r="O151" i="49" s="1"/>
  <c r="Q149" i="48"/>
  <c r="R149" i="48" s="1"/>
  <c r="O150" i="48" s="1"/>
  <c r="Q149" i="47"/>
  <c r="R149" i="47" s="1"/>
  <c r="O150" i="47" s="1"/>
  <c r="Q151" i="46"/>
  <c r="R151" i="46" s="1"/>
  <c r="O152" i="46" s="1"/>
  <c r="Q150" i="45"/>
  <c r="R150" i="45"/>
  <c r="O151" i="45" s="1"/>
  <c r="Q148" i="44"/>
  <c r="R148" i="44" s="1"/>
  <c r="O149" i="44" s="1"/>
  <c r="Q147" i="43"/>
  <c r="R147" i="43" s="1"/>
  <c r="O148" i="43" s="1"/>
  <c r="Q150" i="42"/>
  <c r="R150" i="42"/>
  <c r="O151" i="42" s="1"/>
  <c r="Q150" i="41"/>
  <c r="R150" i="41" s="1"/>
  <c r="O151" i="41" s="1"/>
  <c r="Q150" i="40"/>
  <c r="R150" i="40" s="1"/>
  <c r="O151" i="40" s="1"/>
  <c r="Q149" i="39"/>
  <c r="R149" i="39" s="1"/>
  <c r="O150" i="39" s="1"/>
  <c r="R149" i="38"/>
  <c r="O150" i="38" s="1"/>
  <c r="Q149" i="38"/>
  <c r="Q150" i="37"/>
  <c r="R150" i="37" s="1"/>
  <c r="O151" i="37" s="1"/>
  <c r="Q149" i="36"/>
  <c r="R149" i="36" s="1"/>
  <c r="O150" i="36" s="1"/>
  <c r="Q145" i="35"/>
  <c r="R145" i="35" s="1"/>
  <c r="O146" i="35" s="1"/>
  <c r="Q145" i="34"/>
  <c r="R145" i="34" s="1"/>
  <c r="O146" i="34" s="1"/>
  <c r="Q144" i="33"/>
  <c r="R144" i="33"/>
  <c r="O145" i="33" s="1"/>
  <c r="Q144" i="32"/>
  <c r="R144" i="32" s="1"/>
  <c r="O145" i="32" s="1"/>
  <c r="Q145" i="31"/>
  <c r="R145" i="31" s="1"/>
  <c r="O146" i="31" s="1"/>
  <c r="Q145" i="30"/>
  <c r="R145" i="30"/>
  <c r="O146" i="30" s="1"/>
  <c r="Q146" i="29"/>
  <c r="R146" i="29"/>
  <c r="O147" i="29" s="1"/>
  <c r="Q145" i="28"/>
  <c r="R145" i="28" s="1"/>
  <c r="O146" i="28" s="1"/>
  <c r="Q146" i="27"/>
  <c r="R146" i="27" s="1"/>
  <c r="O147" i="27" s="1"/>
  <c r="Q141" i="26"/>
  <c r="R141" i="26"/>
  <c r="O142" i="26" s="1"/>
  <c r="R141" i="25"/>
  <c r="O142" i="25" s="1"/>
  <c r="Q141" i="25"/>
  <c r="Q141" i="24"/>
  <c r="R141" i="24" s="1"/>
  <c r="O142" i="24" s="1"/>
  <c r="Q135" i="10"/>
  <c r="R135" i="10" s="1"/>
  <c r="O136" i="10" s="1"/>
  <c r="Q154" i="21"/>
  <c r="R154" i="21" s="1"/>
  <c r="O155" i="21" s="1"/>
  <c r="Q146" i="15"/>
  <c r="R146" i="15" s="1"/>
  <c r="O147" i="15" s="1"/>
  <c r="Q154" i="20"/>
  <c r="R154" i="20" s="1"/>
  <c r="O155" i="20" s="1"/>
  <c r="Q135" i="11"/>
  <c r="R135" i="11" s="1"/>
  <c r="O136" i="11" s="1"/>
  <c r="Q153" i="22"/>
  <c r="R153" i="22" s="1"/>
  <c r="O154" i="22" s="1"/>
  <c r="Q154" i="17"/>
  <c r="R154" i="17" s="1"/>
  <c r="O155" i="17" s="1"/>
  <c r="Q154" i="19"/>
  <c r="R154" i="19" s="1"/>
  <c r="O155" i="19" s="1"/>
  <c r="Q133" i="18"/>
  <c r="R133" i="18" s="1"/>
  <c r="O134" i="18" s="1"/>
  <c r="Q153" i="23"/>
  <c r="R153" i="23" s="1"/>
  <c r="O154" i="23" s="1"/>
  <c r="Q158" i="16"/>
  <c r="R158" i="16" s="1"/>
  <c r="O159" i="16" s="1"/>
  <c r="Q146" i="9"/>
  <c r="R146" i="9" s="1"/>
  <c r="O147" i="9" s="1"/>
  <c r="Q144" i="12"/>
  <c r="R144" i="12" s="1"/>
  <c r="O145" i="12" s="1"/>
  <c r="Q141" i="14"/>
  <c r="R141" i="14" s="1"/>
  <c r="O142" i="14" s="1"/>
  <c r="Q151" i="13" l="1"/>
  <c r="R151" i="13" s="1"/>
  <c r="O152" i="13" s="1"/>
  <c r="Q151" i="55"/>
  <c r="R151" i="55"/>
  <c r="O152" i="55" s="1"/>
  <c r="Q151" i="54"/>
  <c r="R151" i="54" s="1"/>
  <c r="O152" i="54" s="1"/>
  <c r="Q151" i="53"/>
  <c r="R151" i="53" s="1"/>
  <c r="O152" i="53" s="1"/>
  <c r="Q150" i="52"/>
  <c r="R150" i="52" s="1"/>
  <c r="O151" i="52" s="1"/>
  <c r="Q150" i="51"/>
  <c r="R150" i="51" s="1"/>
  <c r="O151" i="51" s="1"/>
  <c r="Q150" i="50"/>
  <c r="R150" i="50" s="1"/>
  <c r="O151" i="50" s="1"/>
  <c r="Q151" i="49"/>
  <c r="R151" i="49" s="1"/>
  <c r="O152" i="49" s="1"/>
  <c r="Q150" i="48"/>
  <c r="R150" i="48" s="1"/>
  <c r="O151" i="48" s="1"/>
  <c r="Q150" i="47"/>
  <c r="R150" i="47" s="1"/>
  <c r="O151" i="47" s="1"/>
  <c r="Q152" i="46"/>
  <c r="R152" i="46"/>
  <c r="O153" i="46" s="1"/>
  <c r="Q151" i="45"/>
  <c r="R151" i="45" s="1"/>
  <c r="O152" i="45" s="1"/>
  <c r="Q149" i="44"/>
  <c r="R149" i="44" s="1"/>
  <c r="O150" i="44" s="1"/>
  <c r="Q148" i="43"/>
  <c r="R148" i="43" s="1"/>
  <c r="O149" i="43" s="1"/>
  <c r="Q151" i="42"/>
  <c r="R151" i="42" s="1"/>
  <c r="O152" i="42" s="1"/>
  <c r="Q151" i="41"/>
  <c r="R151" i="41" s="1"/>
  <c r="O152" i="41" s="1"/>
  <c r="Q151" i="40"/>
  <c r="R151" i="40" s="1"/>
  <c r="O152" i="40" s="1"/>
  <c r="Q150" i="39"/>
  <c r="R150" i="39" s="1"/>
  <c r="O151" i="39" s="1"/>
  <c r="Q150" i="38"/>
  <c r="R150" i="38" s="1"/>
  <c r="O151" i="38" s="1"/>
  <c r="Q151" i="37"/>
  <c r="R151" i="37" s="1"/>
  <c r="O152" i="37" s="1"/>
  <c r="Q150" i="36"/>
  <c r="R150" i="36" s="1"/>
  <c r="O151" i="36" s="1"/>
  <c r="Q146" i="35"/>
  <c r="R146" i="35" s="1"/>
  <c r="O147" i="35" s="1"/>
  <c r="Q146" i="34"/>
  <c r="R146" i="34" s="1"/>
  <c r="O147" i="34" s="1"/>
  <c r="Q145" i="33"/>
  <c r="R145" i="33" s="1"/>
  <c r="O146" i="33" s="1"/>
  <c r="Q145" i="32"/>
  <c r="R145" i="32" s="1"/>
  <c r="O146" i="32" s="1"/>
  <c r="Q146" i="31"/>
  <c r="R146" i="31"/>
  <c r="O147" i="31" s="1"/>
  <c r="Q146" i="30"/>
  <c r="R146" i="30" s="1"/>
  <c r="O147" i="30" s="1"/>
  <c r="R147" i="29"/>
  <c r="O148" i="29" s="1"/>
  <c r="Q147" i="29"/>
  <c r="Q146" i="28"/>
  <c r="R146" i="28" s="1"/>
  <c r="O147" i="28" s="1"/>
  <c r="Q147" i="27"/>
  <c r="R147" i="27" s="1"/>
  <c r="O148" i="27" s="1"/>
  <c r="Q142" i="26"/>
  <c r="R142" i="26"/>
  <c r="O143" i="26" s="1"/>
  <c r="Q142" i="25"/>
  <c r="R142" i="25" s="1"/>
  <c r="O143" i="25" s="1"/>
  <c r="R142" i="24"/>
  <c r="O143" i="24" s="1"/>
  <c r="Q142" i="24"/>
  <c r="Q147" i="15"/>
  <c r="R147" i="15" s="1"/>
  <c r="O148" i="15" s="1"/>
  <c r="Q145" i="12"/>
  <c r="R145" i="12" s="1"/>
  <c r="O146" i="12" s="1"/>
  <c r="Q155" i="20"/>
  <c r="R155" i="20" s="1"/>
  <c r="O156" i="20" s="1"/>
  <c r="Q136" i="10"/>
  <c r="R136" i="10" s="1"/>
  <c r="O137" i="10" s="1"/>
  <c r="Q147" i="9"/>
  <c r="R147" i="9" s="1"/>
  <c r="O148" i="9" s="1"/>
  <c r="Q136" i="11"/>
  <c r="R136" i="11" s="1"/>
  <c r="O137" i="11" s="1"/>
  <c r="Q155" i="19"/>
  <c r="R155" i="19" s="1"/>
  <c r="O156" i="19" s="1"/>
  <c r="Q142" i="14"/>
  <c r="R142" i="14" s="1"/>
  <c r="O143" i="14" s="1"/>
  <c r="Q155" i="21"/>
  <c r="R155" i="21" s="1"/>
  <c r="O156" i="21" s="1"/>
  <c r="Q154" i="23"/>
  <c r="R154" i="23" s="1"/>
  <c r="O155" i="23" s="1"/>
  <c r="Q134" i="18"/>
  <c r="R134" i="18" s="1"/>
  <c r="O135" i="18" s="1"/>
  <c r="Q155" i="17"/>
  <c r="R155" i="17" s="1"/>
  <c r="O156" i="17" s="1"/>
  <c r="Q159" i="16"/>
  <c r="R159" i="16" s="1"/>
  <c r="O160" i="16" s="1"/>
  <c r="Q154" i="22"/>
  <c r="R154" i="22" s="1"/>
  <c r="O155" i="22" s="1"/>
  <c r="Q152" i="13" l="1"/>
  <c r="R152" i="13"/>
  <c r="O153" i="13" s="1"/>
  <c r="Q152" i="55"/>
  <c r="R152" i="55"/>
  <c r="O153" i="55" s="1"/>
  <c r="Q152" i="54"/>
  <c r="R152" i="54" s="1"/>
  <c r="O153" i="54" s="1"/>
  <c r="Q152" i="53"/>
  <c r="R152" i="53"/>
  <c r="O153" i="53" s="1"/>
  <c r="Q151" i="52"/>
  <c r="R151" i="52" s="1"/>
  <c r="O152" i="52" s="1"/>
  <c r="Q151" i="51"/>
  <c r="R151" i="51" s="1"/>
  <c r="O152" i="51" s="1"/>
  <c r="Q151" i="50"/>
  <c r="R151" i="50" s="1"/>
  <c r="O152" i="50" s="1"/>
  <c r="Q152" i="49"/>
  <c r="R152" i="49" s="1"/>
  <c r="O153" i="49" s="1"/>
  <c r="Q151" i="48"/>
  <c r="R151" i="48" s="1"/>
  <c r="O152" i="48" s="1"/>
  <c r="Q151" i="47"/>
  <c r="R151" i="47" s="1"/>
  <c r="O152" i="47" s="1"/>
  <c r="Q153" i="46"/>
  <c r="R153" i="46" s="1"/>
  <c r="O154" i="46" s="1"/>
  <c r="Q152" i="45"/>
  <c r="R152" i="45" s="1"/>
  <c r="O153" i="45" s="1"/>
  <c r="Q150" i="44"/>
  <c r="R150" i="44" s="1"/>
  <c r="O151" i="44" s="1"/>
  <c r="Q149" i="43"/>
  <c r="R149" i="43" s="1"/>
  <c r="O150" i="43" s="1"/>
  <c r="Q152" i="42"/>
  <c r="R152" i="42" s="1"/>
  <c r="O153" i="42" s="1"/>
  <c r="Q152" i="41"/>
  <c r="R152" i="41" s="1"/>
  <c r="O153" i="41" s="1"/>
  <c r="Q152" i="40"/>
  <c r="R152" i="40" s="1"/>
  <c r="O153" i="40" s="1"/>
  <c r="Q151" i="39"/>
  <c r="R151" i="39" s="1"/>
  <c r="O152" i="39" s="1"/>
  <c r="Q151" i="38"/>
  <c r="R151" i="38" s="1"/>
  <c r="O152" i="38" s="1"/>
  <c r="Q152" i="37"/>
  <c r="R152" i="37" s="1"/>
  <c r="O153" i="37" s="1"/>
  <c r="Q151" i="36"/>
  <c r="R151" i="36" s="1"/>
  <c r="O152" i="36" s="1"/>
  <c r="Q147" i="35"/>
  <c r="R147" i="35" s="1"/>
  <c r="O148" i="35" s="1"/>
  <c r="Q147" i="34"/>
  <c r="R147" i="34" s="1"/>
  <c r="O148" i="34" s="1"/>
  <c r="Q146" i="33"/>
  <c r="R146" i="33" s="1"/>
  <c r="O147" i="33" s="1"/>
  <c r="R146" i="32"/>
  <c r="O147" i="32" s="1"/>
  <c r="Q146" i="32"/>
  <c r="Q147" i="31"/>
  <c r="R147" i="31" s="1"/>
  <c r="O148" i="31" s="1"/>
  <c r="Q147" i="30"/>
  <c r="R147" i="30"/>
  <c r="O148" i="30" s="1"/>
  <c r="Q148" i="29"/>
  <c r="R148" i="29" s="1"/>
  <c r="O149" i="29" s="1"/>
  <c r="Q147" i="28"/>
  <c r="R147" i="28"/>
  <c r="O148" i="28" s="1"/>
  <c r="Q148" i="27"/>
  <c r="R148" i="27" s="1"/>
  <c r="O149" i="27" s="1"/>
  <c r="Q143" i="26"/>
  <c r="R143" i="26" s="1"/>
  <c r="O144" i="26" s="1"/>
  <c r="Q143" i="25"/>
  <c r="R143" i="25" s="1"/>
  <c r="O144" i="25" s="1"/>
  <c r="Q143" i="24"/>
  <c r="R143" i="24" s="1"/>
  <c r="O144" i="24" s="1"/>
  <c r="Q135" i="18"/>
  <c r="R135" i="18" s="1"/>
  <c r="O136" i="18" s="1"/>
  <c r="Q156" i="20"/>
  <c r="R156" i="20" s="1"/>
  <c r="O157" i="20" s="1"/>
  <c r="Q156" i="17"/>
  <c r="R156" i="17" s="1"/>
  <c r="O157" i="17" s="1"/>
  <c r="Q155" i="22"/>
  <c r="R155" i="22" s="1"/>
  <c r="O156" i="22" s="1"/>
  <c r="Q160" i="16"/>
  <c r="R160" i="16" s="1"/>
  <c r="O161" i="16" s="1"/>
  <c r="Q143" i="14"/>
  <c r="R143" i="14" s="1"/>
  <c r="O144" i="14" s="1"/>
  <c r="Q146" i="12"/>
  <c r="R146" i="12" s="1"/>
  <c r="O147" i="12" s="1"/>
  <c r="Q156" i="21"/>
  <c r="R156" i="21" s="1"/>
  <c r="O157" i="21" s="1"/>
  <c r="Q156" i="19"/>
  <c r="R156" i="19" s="1"/>
  <c r="O157" i="19" s="1"/>
  <c r="Q148" i="9"/>
  <c r="R148" i="9" s="1"/>
  <c r="O149" i="9" s="1"/>
  <c r="Q137" i="10"/>
  <c r="R137" i="10" s="1"/>
  <c r="O138" i="10" s="1"/>
  <c r="Q155" i="23"/>
  <c r="R155" i="23" s="1"/>
  <c r="O156" i="23" s="1"/>
  <c r="Q137" i="11"/>
  <c r="R137" i="11" s="1"/>
  <c r="O138" i="11" s="1"/>
  <c r="Q148" i="15"/>
  <c r="R148" i="15" s="1"/>
  <c r="O149" i="15" s="1"/>
  <c r="Q153" i="13" l="1"/>
  <c r="R153" i="13" s="1"/>
  <c r="O154" i="13" s="1"/>
  <c r="Q153" i="55"/>
  <c r="R153" i="55" s="1"/>
  <c r="O154" i="55" s="1"/>
  <c r="Q153" i="54"/>
  <c r="R153" i="54" s="1"/>
  <c r="O154" i="54" s="1"/>
  <c r="Q153" i="53"/>
  <c r="R153" i="53" s="1"/>
  <c r="O154" i="53" s="1"/>
  <c r="Q152" i="52"/>
  <c r="R152" i="52" s="1"/>
  <c r="O153" i="52" s="1"/>
  <c r="Q152" i="51"/>
  <c r="R152" i="51" s="1"/>
  <c r="O153" i="51" s="1"/>
  <c r="Q152" i="50"/>
  <c r="R152" i="50" s="1"/>
  <c r="O153" i="50" s="1"/>
  <c r="R153" i="49"/>
  <c r="O154" i="49" s="1"/>
  <c r="Q153" i="49"/>
  <c r="Q152" i="48"/>
  <c r="R152" i="48" s="1"/>
  <c r="O153" i="48" s="1"/>
  <c r="Q152" i="47"/>
  <c r="R152" i="47" s="1"/>
  <c r="O153" i="47" s="1"/>
  <c r="Q154" i="46"/>
  <c r="R154" i="46" s="1"/>
  <c r="O155" i="46" s="1"/>
  <c r="Q153" i="45"/>
  <c r="R153" i="45" s="1"/>
  <c r="O154" i="45" s="1"/>
  <c r="Q151" i="44"/>
  <c r="R151" i="44" s="1"/>
  <c r="O152" i="44" s="1"/>
  <c r="Q150" i="43"/>
  <c r="R150" i="43"/>
  <c r="O151" i="43" s="1"/>
  <c r="Q153" i="42"/>
  <c r="R153" i="42" s="1"/>
  <c r="O154" i="42" s="1"/>
  <c r="Q153" i="41"/>
  <c r="R153" i="41" s="1"/>
  <c r="O154" i="41" s="1"/>
  <c r="Q153" i="40"/>
  <c r="R153" i="40" s="1"/>
  <c r="O154" i="40" s="1"/>
  <c r="Q152" i="39"/>
  <c r="R152" i="39" s="1"/>
  <c r="O153" i="39" s="1"/>
  <c r="Q152" i="38"/>
  <c r="R152" i="38" s="1"/>
  <c r="O153" i="38" s="1"/>
  <c r="Q153" i="37"/>
  <c r="R153" i="37" s="1"/>
  <c r="O154" i="37" s="1"/>
  <c r="Q152" i="36"/>
  <c r="R152" i="36" s="1"/>
  <c r="O153" i="36" s="1"/>
  <c r="Q148" i="35"/>
  <c r="R148" i="35" s="1"/>
  <c r="O149" i="35" s="1"/>
  <c r="Q148" i="34"/>
  <c r="R148" i="34" s="1"/>
  <c r="O149" i="34" s="1"/>
  <c r="Q147" i="33"/>
  <c r="R147" i="33" s="1"/>
  <c r="O148" i="33" s="1"/>
  <c r="Q147" i="32"/>
  <c r="R147" i="32" s="1"/>
  <c r="O148" i="32" s="1"/>
  <c r="Q148" i="31"/>
  <c r="R148" i="31" s="1"/>
  <c r="O149" i="31" s="1"/>
  <c r="R148" i="30"/>
  <c r="O149" i="30" s="1"/>
  <c r="Q148" i="30"/>
  <c r="Q149" i="29"/>
  <c r="R149" i="29" s="1"/>
  <c r="O150" i="29" s="1"/>
  <c r="Q148" i="28"/>
  <c r="R148" i="28"/>
  <c r="O149" i="28" s="1"/>
  <c r="Q149" i="27"/>
  <c r="R149" i="27" s="1"/>
  <c r="O150" i="27" s="1"/>
  <c r="Q144" i="26"/>
  <c r="R144" i="26" s="1"/>
  <c r="O145" i="26" s="1"/>
  <c r="Q144" i="25"/>
  <c r="R144" i="25" s="1"/>
  <c r="O145" i="25" s="1"/>
  <c r="Q144" i="24"/>
  <c r="R144" i="24" s="1"/>
  <c r="O145" i="24" s="1"/>
  <c r="Q138" i="11"/>
  <c r="R138" i="11" s="1"/>
  <c r="O139" i="11" s="1"/>
  <c r="Q156" i="23"/>
  <c r="R156" i="23" s="1"/>
  <c r="O157" i="23" s="1"/>
  <c r="Q161" i="16"/>
  <c r="R161" i="16" s="1"/>
  <c r="O162" i="16" s="1"/>
  <c r="Q147" i="12"/>
  <c r="R147" i="12" s="1"/>
  <c r="O148" i="12" s="1"/>
  <c r="Q144" i="14"/>
  <c r="R144" i="14" s="1"/>
  <c r="O145" i="14" s="1"/>
  <c r="Q157" i="17"/>
  <c r="R157" i="17" s="1"/>
  <c r="O158" i="17" s="1"/>
  <c r="Q157" i="20"/>
  <c r="R157" i="20" s="1"/>
  <c r="O158" i="20" s="1"/>
  <c r="Q157" i="19"/>
  <c r="R157" i="19" s="1"/>
  <c r="O158" i="19" s="1"/>
  <c r="Q136" i="18"/>
  <c r="R136" i="18" s="1"/>
  <c r="O137" i="18" s="1"/>
  <c r="Q138" i="10"/>
  <c r="R138" i="10" s="1"/>
  <c r="O139" i="10" s="1"/>
  <c r="Q149" i="15"/>
  <c r="R149" i="15" s="1"/>
  <c r="O150" i="15" s="1"/>
  <c r="Q157" i="21"/>
  <c r="R157" i="21" s="1"/>
  <c r="O158" i="21" s="1"/>
  <c r="Q156" i="22"/>
  <c r="R156" i="22" s="1"/>
  <c r="O157" i="22" s="1"/>
  <c r="Q149" i="9"/>
  <c r="R149" i="9" s="1"/>
  <c r="O150" i="9" s="1"/>
  <c r="Q154" i="13" l="1"/>
  <c r="R154" i="13" s="1"/>
  <c r="O155" i="13" s="1"/>
  <c r="Q154" i="55"/>
  <c r="R154" i="55" s="1"/>
  <c r="O155" i="55" s="1"/>
  <c r="Q154" i="54"/>
  <c r="R154" i="54" s="1"/>
  <c r="O155" i="54" s="1"/>
  <c r="Q154" i="53"/>
  <c r="R154" i="53" s="1"/>
  <c r="O155" i="53" s="1"/>
  <c r="Q153" i="52"/>
  <c r="R153" i="52" s="1"/>
  <c r="O154" i="52" s="1"/>
  <c r="Q153" i="51"/>
  <c r="R153" i="51" s="1"/>
  <c r="O154" i="51" s="1"/>
  <c r="Q153" i="50"/>
  <c r="R153" i="50" s="1"/>
  <c r="O154" i="50" s="1"/>
  <c r="Q154" i="49"/>
  <c r="R154" i="49" s="1"/>
  <c r="O155" i="49" s="1"/>
  <c r="Q153" i="48"/>
  <c r="R153" i="48" s="1"/>
  <c r="O154" i="48" s="1"/>
  <c r="Q153" i="47"/>
  <c r="R153" i="47" s="1"/>
  <c r="O154" i="47" s="1"/>
  <c r="Q155" i="46"/>
  <c r="R155" i="46" s="1"/>
  <c r="O156" i="46" s="1"/>
  <c r="Q154" i="45"/>
  <c r="R154" i="45" s="1"/>
  <c r="O155" i="45" s="1"/>
  <c r="Q152" i="44"/>
  <c r="R152" i="44" s="1"/>
  <c r="O153" i="44" s="1"/>
  <c r="Q151" i="43"/>
  <c r="R151" i="43" s="1"/>
  <c r="O152" i="43" s="1"/>
  <c r="Q154" i="42"/>
  <c r="R154" i="42" s="1"/>
  <c r="O155" i="42" s="1"/>
  <c r="Q154" i="41"/>
  <c r="R154" i="41" s="1"/>
  <c r="O155" i="41" s="1"/>
  <c r="Q154" i="40"/>
  <c r="R154" i="40" s="1"/>
  <c r="O155" i="40" s="1"/>
  <c r="Q153" i="39"/>
  <c r="R153" i="39" s="1"/>
  <c r="O154" i="39" s="1"/>
  <c r="Q153" i="38"/>
  <c r="R153" i="38" s="1"/>
  <c r="O154" i="38" s="1"/>
  <c r="Q154" i="37"/>
  <c r="R154" i="37" s="1"/>
  <c r="O155" i="37" s="1"/>
  <c r="Q153" i="36"/>
  <c r="R153" i="36" s="1"/>
  <c r="O154" i="36" s="1"/>
  <c r="Q149" i="35"/>
  <c r="R149" i="35" s="1"/>
  <c r="O150" i="35" s="1"/>
  <c r="Q149" i="34"/>
  <c r="R149" i="34"/>
  <c r="O150" i="34" s="1"/>
  <c r="Q148" i="33"/>
  <c r="R148" i="33" s="1"/>
  <c r="O149" i="33" s="1"/>
  <c r="Q148" i="32"/>
  <c r="R148" i="32" s="1"/>
  <c r="O149" i="32" s="1"/>
  <c r="Q149" i="31"/>
  <c r="R149" i="31" s="1"/>
  <c r="O150" i="31" s="1"/>
  <c r="Q149" i="30"/>
  <c r="R149" i="30" s="1"/>
  <c r="O150" i="30" s="1"/>
  <c r="Q150" i="29"/>
  <c r="R150" i="29" s="1"/>
  <c r="O151" i="29" s="1"/>
  <c r="Q149" i="28"/>
  <c r="R149" i="28" s="1"/>
  <c r="O150" i="28" s="1"/>
  <c r="Q150" i="27"/>
  <c r="R150" i="27" s="1"/>
  <c r="O151" i="27" s="1"/>
  <c r="Q145" i="26"/>
  <c r="R145" i="26" s="1"/>
  <c r="O146" i="26" s="1"/>
  <c r="Q145" i="25"/>
  <c r="R145" i="25" s="1"/>
  <c r="O146" i="25" s="1"/>
  <c r="Q145" i="24"/>
  <c r="R145" i="24" s="1"/>
  <c r="O146" i="24" s="1"/>
  <c r="Q150" i="9"/>
  <c r="R150" i="9" s="1"/>
  <c r="O151" i="9" s="1"/>
  <c r="Q158" i="19"/>
  <c r="R158" i="19" s="1"/>
  <c r="O159" i="19" s="1"/>
  <c r="Q139" i="11"/>
  <c r="R139" i="11" s="1"/>
  <c r="O140" i="11" s="1"/>
  <c r="Q145" i="14"/>
  <c r="R145" i="14" s="1"/>
  <c r="O146" i="14" s="1"/>
  <c r="Q158" i="21"/>
  <c r="R158" i="21" s="1"/>
  <c r="O159" i="21" s="1"/>
  <c r="Q137" i="18"/>
  <c r="R137" i="18" s="1"/>
  <c r="O138" i="18" s="1"/>
  <c r="Q139" i="10"/>
  <c r="R139" i="10" s="1"/>
  <c r="O140" i="10" s="1"/>
  <c r="Q148" i="12"/>
  <c r="R148" i="12" s="1"/>
  <c r="O149" i="12" s="1"/>
  <c r="Q158" i="17"/>
  <c r="R158" i="17" s="1"/>
  <c r="O159" i="17" s="1"/>
  <c r="Q158" i="20"/>
  <c r="R158" i="20" s="1"/>
  <c r="O159" i="20" s="1"/>
  <c r="Q157" i="23"/>
  <c r="R157" i="23" s="1"/>
  <c r="O158" i="23" s="1"/>
  <c r="Q162" i="16"/>
  <c r="R162" i="16" s="1"/>
  <c r="O163" i="16" s="1"/>
  <c r="Q157" i="22"/>
  <c r="R157" i="22" s="1"/>
  <c r="O158" i="22" s="1"/>
  <c r="Q150" i="15"/>
  <c r="R150" i="15" s="1"/>
  <c r="O151" i="15" s="1"/>
  <c r="Q155" i="13" l="1"/>
  <c r="R155" i="13" s="1"/>
  <c r="O156" i="13" s="1"/>
  <c r="Q155" i="55"/>
  <c r="R155" i="55" s="1"/>
  <c r="O156" i="55" s="1"/>
  <c r="Q155" i="54"/>
  <c r="R155" i="54" s="1"/>
  <c r="O156" i="54" s="1"/>
  <c r="Q155" i="53"/>
  <c r="R155" i="53" s="1"/>
  <c r="O156" i="53" s="1"/>
  <c r="Q154" i="52"/>
  <c r="R154" i="52" s="1"/>
  <c r="O155" i="52" s="1"/>
  <c r="Q154" i="51"/>
  <c r="R154" i="51" s="1"/>
  <c r="O155" i="51" s="1"/>
  <c r="Q154" i="50"/>
  <c r="R154" i="50" s="1"/>
  <c r="O155" i="50" s="1"/>
  <c r="Q155" i="49"/>
  <c r="R155" i="49" s="1"/>
  <c r="O156" i="49" s="1"/>
  <c r="Q154" i="48"/>
  <c r="R154" i="48"/>
  <c r="O155" i="48" s="1"/>
  <c r="Q154" i="47"/>
  <c r="R154" i="47" s="1"/>
  <c r="O155" i="47" s="1"/>
  <c r="Q156" i="46"/>
  <c r="R156" i="46" s="1"/>
  <c r="O157" i="46" s="1"/>
  <c r="Q155" i="45"/>
  <c r="R155" i="45" s="1"/>
  <c r="O156" i="45" s="1"/>
  <c r="Q153" i="44"/>
  <c r="R153" i="44"/>
  <c r="O154" i="44" s="1"/>
  <c r="Q152" i="43"/>
  <c r="R152" i="43"/>
  <c r="O153" i="43" s="1"/>
  <c r="Q155" i="42"/>
  <c r="R155" i="42" s="1"/>
  <c r="O156" i="42" s="1"/>
  <c r="Q155" i="41"/>
  <c r="R155" i="41"/>
  <c r="O156" i="41" s="1"/>
  <c r="Q155" i="40"/>
  <c r="R155" i="40"/>
  <c r="O156" i="40" s="1"/>
  <c r="Q154" i="39"/>
  <c r="R154" i="39" s="1"/>
  <c r="O155" i="39" s="1"/>
  <c r="Q154" i="38"/>
  <c r="R154" i="38" s="1"/>
  <c r="O155" i="38" s="1"/>
  <c r="Q155" i="37"/>
  <c r="R155" i="37" s="1"/>
  <c r="O156" i="37" s="1"/>
  <c r="Q154" i="36"/>
  <c r="R154" i="36" s="1"/>
  <c r="O155" i="36" s="1"/>
  <c r="Q150" i="35"/>
  <c r="R150" i="35" s="1"/>
  <c r="O151" i="35" s="1"/>
  <c r="Q150" i="34"/>
  <c r="R150" i="34"/>
  <c r="O151" i="34" s="1"/>
  <c r="Q149" i="33"/>
  <c r="R149" i="33"/>
  <c r="O150" i="33" s="1"/>
  <c r="R149" i="32"/>
  <c r="O150" i="32" s="1"/>
  <c r="Q149" i="32"/>
  <c r="Q150" i="31"/>
  <c r="R150" i="31"/>
  <c r="O151" i="31" s="1"/>
  <c r="Q150" i="30"/>
  <c r="R150" i="30" s="1"/>
  <c r="O151" i="30" s="1"/>
  <c r="Q151" i="29"/>
  <c r="R151" i="29" s="1"/>
  <c r="O152" i="29" s="1"/>
  <c r="Q150" i="28"/>
  <c r="R150" i="28" s="1"/>
  <c r="O151" i="28" s="1"/>
  <c r="Q151" i="27"/>
  <c r="R151" i="27" s="1"/>
  <c r="O152" i="27" s="1"/>
  <c r="Q146" i="26"/>
  <c r="R146" i="26" s="1"/>
  <c r="O147" i="26" s="1"/>
  <c r="Q146" i="25"/>
  <c r="R146" i="25" s="1"/>
  <c r="O147" i="25" s="1"/>
  <c r="Q146" i="24"/>
  <c r="R146" i="24"/>
  <c r="O147" i="24" s="1"/>
  <c r="Q146" i="14"/>
  <c r="R146" i="14" s="1"/>
  <c r="O147" i="14" s="1"/>
  <c r="Q138" i="18"/>
  <c r="R138" i="18" s="1"/>
  <c r="O139" i="18" s="1"/>
  <c r="Q151" i="15"/>
  <c r="R151" i="15" s="1"/>
  <c r="O152" i="15" s="1"/>
  <c r="Q158" i="22"/>
  <c r="R158" i="22" s="1"/>
  <c r="O159" i="22" s="1"/>
  <c r="Q163" i="16"/>
  <c r="R163" i="16" s="1"/>
  <c r="O164" i="16" s="1"/>
  <c r="Q158" i="23"/>
  <c r="R158" i="23" s="1"/>
  <c r="O159" i="23" s="1"/>
  <c r="Q140" i="10"/>
  <c r="R140" i="10" s="1"/>
  <c r="O141" i="10" s="1"/>
  <c r="Q159" i="21"/>
  <c r="R159" i="21" s="1"/>
  <c r="O160" i="21" s="1"/>
  <c r="Q159" i="19"/>
  <c r="R159" i="19" s="1"/>
  <c r="O160" i="19" s="1"/>
  <c r="Q159" i="17"/>
  <c r="R159" i="17" s="1"/>
  <c r="O160" i="17" s="1"/>
  <c r="Q151" i="9"/>
  <c r="R151" i="9" s="1"/>
  <c r="O152" i="9" s="1"/>
  <c r="Q159" i="20"/>
  <c r="R159" i="20" s="1"/>
  <c r="O160" i="20" s="1"/>
  <c r="Q140" i="11"/>
  <c r="R140" i="11" s="1"/>
  <c r="O141" i="11" s="1"/>
  <c r="Q149" i="12"/>
  <c r="R149" i="12" s="1"/>
  <c r="O150" i="12" s="1"/>
  <c r="Q156" i="13" l="1"/>
  <c r="R156" i="13" s="1"/>
  <c r="O157" i="13" s="1"/>
  <c r="Q156" i="55"/>
  <c r="R156" i="55" s="1"/>
  <c r="O157" i="55" s="1"/>
  <c r="Q156" i="54"/>
  <c r="R156" i="54" s="1"/>
  <c r="O157" i="54" s="1"/>
  <c r="Q156" i="53"/>
  <c r="R156" i="53" s="1"/>
  <c r="O157" i="53" s="1"/>
  <c r="Q155" i="52"/>
  <c r="R155" i="52" s="1"/>
  <c r="O156" i="52" s="1"/>
  <c r="Q155" i="51"/>
  <c r="R155" i="51" s="1"/>
  <c r="O156" i="51" s="1"/>
  <c r="Q155" i="50"/>
  <c r="R155" i="50" s="1"/>
  <c r="O156" i="50" s="1"/>
  <c r="Q156" i="49"/>
  <c r="R156" i="49" s="1"/>
  <c r="O157" i="49" s="1"/>
  <c r="Q155" i="48"/>
  <c r="R155" i="48" s="1"/>
  <c r="O156" i="48" s="1"/>
  <c r="Q155" i="47"/>
  <c r="R155" i="47" s="1"/>
  <c r="O156" i="47" s="1"/>
  <c r="Q157" i="46"/>
  <c r="R157" i="46" s="1"/>
  <c r="O158" i="46" s="1"/>
  <c r="Q156" i="45"/>
  <c r="R156" i="45" s="1"/>
  <c r="O157" i="45" s="1"/>
  <c r="Q154" i="44"/>
  <c r="R154" i="44"/>
  <c r="O155" i="44" s="1"/>
  <c r="Q153" i="43"/>
  <c r="R153" i="43" s="1"/>
  <c r="O154" i="43" s="1"/>
  <c r="Q156" i="42"/>
  <c r="R156" i="42" s="1"/>
  <c r="O157" i="42" s="1"/>
  <c r="Q156" i="41"/>
  <c r="R156" i="41" s="1"/>
  <c r="O157" i="41" s="1"/>
  <c r="Q156" i="40"/>
  <c r="R156" i="40" s="1"/>
  <c r="O157" i="40" s="1"/>
  <c r="Q155" i="39"/>
  <c r="R155" i="39" s="1"/>
  <c r="O156" i="39" s="1"/>
  <c r="Q155" i="38"/>
  <c r="R155" i="38" s="1"/>
  <c r="O156" i="38" s="1"/>
  <c r="Q156" i="37"/>
  <c r="R156" i="37" s="1"/>
  <c r="O157" i="37" s="1"/>
  <c r="Q155" i="36"/>
  <c r="R155" i="36" s="1"/>
  <c r="O156" i="36" s="1"/>
  <c r="Q151" i="35"/>
  <c r="R151" i="35" s="1"/>
  <c r="O152" i="35" s="1"/>
  <c r="Q151" i="34"/>
  <c r="R151" i="34" s="1"/>
  <c r="O152" i="34" s="1"/>
  <c r="Q150" i="33"/>
  <c r="R150" i="33" s="1"/>
  <c r="O151" i="33" s="1"/>
  <c r="Q150" i="32"/>
  <c r="R150" i="32" s="1"/>
  <c r="O151" i="32" s="1"/>
  <c r="Q151" i="31"/>
  <c r="R151" i="31" s="1"/>
  <c r="O152" i="31" s="1"/>
  <c r="Q151" i="30"/>
  <c r="R151" i="30"/>
  <c r="O152" i="30" s="1"/>
  <c r="Q152" i="29"/>
  <c r="R152" i="29" s="1"/>
  <c r="O153" i="29" s="1"/>
  <c r="Q151" i="28"/>
  <c r="R151" i="28" s="1"/>
  <c r="O152" i="28" s="1"/>
  <c r="Q152" i="27"/>
  <c r="R152" i="27"/>
  <c r="O153" i="27" s="1"/>
  <c r="Q147" i="26"/>
  <c r="R147" i="26" s="1"/>
  <c r="O148" i="26" s="1"/>
  <c r="Q147" i="25"/>
  <c r="R147" i="25" s="1"/>
  <c r="O148" i="25" s="1"/>
  <c r="R147" i="24"/>
  <c r="O148" i="24" s="1"/>
  <c r="Q147" i="24"/>
  <c r="Q160" i="19"/>
  <c r="R160" i="19" s="1"/>
  <c r="O161" i="19" s="1"/>
  <c r="Q150" i="12"/>
  <c r="R150" i="12" s="1"/>
  <c r="O151" i="12" s="1"/>
  <c r="Q139" i="18"/>
  <c r="R139" i="18" s="1"/>
  <c r="O140" i="18" s="1"/>
  <c r="Q147" i="14"/>
  <c r="R147" i="14" s="1"/>
  <c r="O148" i="14" s="1"/>
  <c r="Q141" i="11"/>
  <c r="R141" i="11" s="1"/>
  <c r="O142" i="11" s="1"/>
  <c r="Q159" i="23"/>
  <c r="R159" i="23" s="1"/>
  <c r="O160" i="23" s="1"/>
  <c r="Q141" i="10"/>
  <c r="R141" i="10" s="1"/>
  <c r="O142" i="10" s="1"/>
  <c r="Q160" i="17"/>
  <c r="R160" i="17" s="1"/>
  <c r="O161" i="17" s="1"/>
  <c r="Q164" i="16"/>
  <c r="R164" i="16" s="1"/>
  <c r="O165" i="16" s="1"/>
  <c r="Q152" i="15"/>
  <c r="R152" i="15" s="1"/>
  <c r="O153" i="15" s="1"/>
  <c r="Q159" i="22"/>
  <c r="R159" i="22" s="1"/>
  <c r="O160" i="22" s="1"/>
  <c r="Q160" i="20"/>
  <c r="R160" i="20" s="1"/>
  <c r="O161" i="20" s="1"/>
  <c r="Q160" i="21"/>
  <c r="R160" i="21" s="1"/>
  <c r="O161" i="21" s="1"/>
  <c r="Q152" i="9"/>
  <c r="R152" i="9" s="1"/>
  <c r="O153" i="9" s="1"/>
  <c r="Q157" i="13" l="1"/>
  <c r="R157" i="13" s="1"/>
  <c r="O158" i="13" s="1"/>
  <c r="Q157" i="55"/>
  <c r="R157" i="55" s="1"/>
  <c r="O158" i="55" s="1"/>
  <c r="Q157" i="54"/>
  <c r="R157" i="54" s="1"/>
  <c r="O158" i="54" s="1"/>
  <c r="Q157" i="53"/>
  <c r="R157" i="53"/>
  <c r="O158" i="53" s="1"/>
  <c r="Q156" i="52"/>
  <c r="R156" i="52" s="1"/>
  <c r="O157" i="52" s="1"/>
  <c r="Q156" i="51"/>
  <c r="R156" i="51"/>
  <c r="O157" i="51" s="1"/>
  <c r="Q156" i="50"/>
  <c r="R156" i="50" s="1"/>
  <c r="O157" i="50" s="1"/>
  <c r="Q157" i="49"/>
  <c r="R157" i="49" s="1"/>
  <c r="O158" i="49" s="1"/>
  <c r="Q156" i="48"/>
  <c r="R156" i="48" s="1"/>
  <c r="O157" i="48" s="1"/>
  <c r="Q156" i="47"/>
  <c r="R156" i="47" s="1"/>
  <c r="O157" i="47" s="1"/>
  <c r="Q158" i="46"/>
  <c r="R158" i="46"/>
  <c r="O159" i="46" s="1"/>
  <c r="Q157" i="45"/>
  <c r="R157" i="45" s="1"/>
  <c r="O158" i="45" s="1"/>
  <c r="Q155" i="44"/>
  <c r="R155" i="44" s="1"/>
  <c r="O156" i="44" s="1"/>
  <c r="Q154" i="43"/>
  <c r="R154" i="43" s="1"/>
  <c r="O155" i="43" s="1"/>
  <c r="Q157" i="42"/>
  <c r="R157" i="42" s="1"/>
  <c r="O158" i="42" s="1"/>
  <c r="Q157" i="41"/>
  <c r="R157" i="41"/>
  <c r="O158" i="41" s="1"/>
  <c r="Q157" i="40"/>
  <c r="R157" i="40" s="1"/>
  <c r="O158" i="40" s="1"/>
  <c r="Q156" i="39"/>
  <c r="R156" i="39" s="1"/>
  <c r="O157" i="39" s="1"/>
  <c r="Q156" i="38"/>
  <c r="R156" i="38" s="1"/>
  <c r="O157" i="38" s="1"/>
  <c r="Q157" i="37"/>
  <c r="R157" i="37" s="1"/>
  <c r="O158" i="37" s="1"/>
  <c r="Q156" i="36"/>
  <c r="R156" i="36" s="1"/>
  <c r="O157" i="36" s="1"/>
  <c r="Q152" i="35"/>
  <c r="R152" i="35" s="1"/>
  <c r="O153" i="35" s="1"/>
  <c r="Q152" i="34"/>
  <c r="R152" i="34" s="1"/>
  <c r="O153" i="34" s="1"/>
  <c r="Q151" i="33"/>
  <c r="R151" i="33" s="1"/>
  <c r="O152" i="33" s="1"/>
  <c r="Q151" i="32"/>
  <c r="R151" i="32" s="1"/>
  <c r="O152" i="32" s="1"/>
  <c r="Q152" i="31"/>
  <c r="R152" i="31"/>
  <c r="O153" i="31" s="1"/>
  <c r="Q152" i="30"/>
  <c r="R152" i="30" s="1"/>
  <c r="O153" i="30" s="1"/>
  <c r="Q153" i="29"/>
  <c r="R153" i="29" s="1"/>
  <c r="O154" i="29" s="1"/>
  <c r="Q152" i="28"/>
  <c r="R152" i="28" s="1"/>
  <c r="O153" i="28" s="1"/>
  <c r="Q153" i="27"/>
  <c r="R153" i="27" s="1"/>
  <c r="O154" i="27" s="1"/>
  <c r="Q148" i="26"/>
  <c r="R148" i="26" s="1"/>
  <c r="O149" i="26" s="1"/>
  <c r="Q148" i="25"/>
  <c r="R148" i="25" s="1"/>
  <c r="O149" i="25" s="1"/>
  <c r="Q148" i="24"/>
  <c r="R148" i="24" s="1"/>
  <c r="O149" i="24" s="1"/>
  <c r="Q140" i="18"/>
  <c r="R140" i="18" s="1"/>
  <c r="O141" i="18" s="1"/>
  <c r="Q153" i="9"/>
  <c r="R153" i="9" s="1"/>
  <c r="O154" i="9" s="1"/>
  <c r="Q142" i="10"/>
  <c r="R142" i="10" s="1"/>
  <c r="O143" i="10" s="1"/>
  <c r="Q151" i="12"/>
  <c r="R151" i="12" s="1"/>
  <c r="O152" i="12" s="1"/>
  <c r="Q161" i="21"/>
  <c r="R161" i="21" s="1"/>
  <c r="O162" i="21" s="1"/>
  <c r="Q165" i="16"/>
  <c r="R165" i="16" s="1"/>
  <c r="O166" i="16" s="1"/>
  <c r="Q148" i="14"/>
  <c r="R148" i="14" s="1"/>
  <c r="O149" i="14" s="1"/>
  <c r="Q161" i="19"/>
  <c r="R161" i="19" s="1"/>
  <c r="O162" i="19" s="1"/>
  <c r="Q142" i="11"/>
  <c r="R142" i="11" s="1"/>
  <c r="O143" i="11" s="1"/>
  <c r="Q160" i="23"/>
  <c r="R160" i="23" s="1"/>
  <c r="O161" i="23" s="1"/>
  <c r="Q153" i="15"/>
  <c r="R153" i="15" s="1"/>
  <c r="O154" i="15" s="1"/>
  <c r="Q161" i="17"/>
  <c r="R161" i="17" s="1"/>
  <c r="O162" i="17" s="1"/>
  <c r="Q161" i="20"/>
  <c r="R161" i="20" s="1"/>
  <c r="O162" i="20" s="1"/>
  <c r="Q160" i="22"/>
  <c r="R160" i="22" s="1"/>
  <c r="O161" i="22" s="1"/>
  <c r="Q158" i="13" l="1"/>
  <c r="R158" i="13" s="1"/>
  <c r="O159" i="13" s="1"/>
  <c r="Q158" i="55"/>
  <c r="R158" i="55" s="1"/>
  <c r="O159" i="55" s="1"/>
  <c r="Q158" i="54"/>
  <c r="R158" i="54" s="1"/>
  <c r="O159" i="54" s="1"/>
  <c r="Q158" i="53"/>
  <c r="R158" i="53" s="1"/>
  <c r="O159" i="53" s="1"/>
  <c r="Q157" i="52"/>
  <c r="R157" i="52" s="1"/>
  <c r="O158" i="52" s="1"/>
  <c r="Q157" i="51"/>
  <c r="R157" i="51" s="1"/>
  <c r="O158" i="51" s="1"/>
  <c r="Q157" i="50"/>
  <c r="R157" i="50"/>
  <c r="O158" i="50" s="1"/>
  <c r="Q158" i="49"/>
  <c r="R158" i="49" s="1"/>
  <c r="O159" i="49" s="1"/>
  <c r="Q157" i="48"/>
  <c r="R157" i="48" s="1"/>
  <c r="O158" i="48" s="1"/>
  <c r="Q157" i="47"/>
  <c r="R157" i="47" s="1"/>
  <c r="O158" i="47" s="1"/>
  <c r="Q159" i="46"/>
  <c r="R159" i="46" s="1"/>
  <c r="O160" i="46" s="1"/>
  <c r="Q158" i="45"/>
  <c r="R158" i="45"/>
  <c r="O159" i="45" s="1"/>
  <c r="Q156" i="44"/>
  <c r="R156" i="44" s="1"/>
  <c r="O157" i="44" s="1"/>
  <c r="Q155" i="43"/>
  <c r="R155" i="43" s="1"/>
  <c r="O156" i="43" s="1"/>
  <c r="Q158" i="42"/>
  <c r="R158" i="42"/>
  <c r="O159" i="42" s="1"/>
  <c r="Q158" i="41"/>
  <c r="R158" i="41" s="1"/>
  <c r="O159" i="41" s="1"/>
  <c r="Q158" i="40"/>
  <c r="R158" i="40" s="1"/>
  <c r="O159" i="40" s="1"/>
  <c r="Q157" i="39"/>
  <c r="R157" i="39" s="1"/>
  <c r="O158" i="39" s="1"/>
  <c r="Q157" i="38"/>
  <c r="R157" i="38" s="1"/>
  <c r="O158" i="38" s="1"/>
  <c r="Q158" i="37"/>
  <c r="R158" i="37" s="1"/>
  <c r="O159" i="37" s="1"/>
  <c r="Q157" i="36"/>
  <c r="R157" i="36" s="1"/>
  <c r="O158" i="36" s="1"/>
  <c r="Q153" i="35"/>
  <c r="R153" i="35" s="1"/>
  <c r="O154" i="35" s="1"/>
  <c r="Q153" i="34"/>
  <c r="R153" i="34" s="1"/>
  <c r="O154" i="34" s="1"/>
  <c r="Q152" i="33"/>
  <c r="R152" i="33"/>
  <c r="O153" i="33" s="1"/>
  <c r="Q152" i="32"/>
  <c r="R152" i="32"/>
  <c r="O153" i="32" s="1"/>
  <c r="R153" i="31"/>
  <c r="O154" i="31" s="1"/>
  <c r="Q153" i="31"/>
  <c r="Q153" i="30"/>
  <c r="R153" i="30" s="1"/>
  <c r="O154" i="30" s="1"/>
  <c r="Q154" i="29"/>
  <c r="R154" i="29"/>
  <c r="O155" i="29" s="1"/>
  <c r="Q153" i="28"/>
  <c r="R153" i="28" s="1"/>
  <c r="O154" i="28" s="1"/>
  <c r="Q154" i="27"/>
  <c r="R154" i="27" s="1"/>
  <c r="O155" i="27" s="1"/>
  <c r="Q149" i="26"/>
  <c r="R149" i="26" s="1"/>
  <c r="O150" i="26" s="1"/>
  <c r="R149" i="25"/>
  <c r="O150" i="25" s="1"/>
  <c r="Q149" i="25"/>
  <c r="Q149" i="24"/>
  <c r="R149" i="24" s="1"/>
  <c r="O150" i="24" s="1"/>
  <c r="Q162" i="21"/>
  <c r="R162" i="21" s="1"/>
  <c r="O163" i="21" s="1"/>
  <c r="Q143" i="10"/>
  <c r="R143" i="10" s="1"/>
  <c r="O144" i="10" s="1"/>
  <c r="Q161" i="22"/>
  <c r="R161" i="22" s="1"/>
  <c r="O162" i="22" s="1"/>
  <c r="Q161" i="23"/>
  <c r="R161" i="23" s="1"/>
  <c r="O162" i="23" s="1"/>
  <c r="Q162" i="20"/>
  <c r="R162" i="20" s="1"/>
  <c r="O163" i="20" s="1"/>
  <c r="Q162" i="17"/>
  <c r="R162" i="17" s="1"/>
  <c r="O163" i="17" s="1"/>
  <c r="Q154" i="15"/>
  <c r="R154" i="15" s="1"/>
  <c r="O155" i="15" s="1"/>
  <c r="Q162" i="19"/>
  <c r="R162" i="19" s="1"/>
  <c r="O163" i="19" s="1"/>
  <c r="Q143" i="11"/>
  <c r="R143" i="11" s="1"/>
  <c r="O144" i="11" s="1"/>
  <c r="Q152" i="12"/>
  <c r="R152" i="12" s="1"/>
  <c r="O153" i="12" s="1"/>
  <c r="Q166" i="16"/>
  <c r="R166" i="16" s="1"/>
  <c r="O167" i="16" s="1"/>
  <c r="Q154" i="9"/>
  <c r="R154" i="9" s="1"/>
  <c r="O155" i="9" s="1"/>
  <c r="Q141" i="18"/>
  <c r="R141" i="18" s="1"/>
  <c r="O142" i="18" s="1"/>
  <c r="Q149" i="14"/>
  <c r="R149" i="14" s="1"/>
  <c r="O150" i="14" s="1"/>
  <c r="Q159" i="13" l="1"/>
  <c r="R159" i="13" s="1"/>
  <c r="O160" i="13" s="1"/>
  <c r="Q159" i="55"/>
  <c r="R159" i="55"/>
  <c r="O160" i="55" s="1"/>
  <c r="Q159" i="54"/>
  <c r="R159" i="54" s="1"/>
  <c r="O160" i="54" s="1"/>
  <c r="Q159" i="53"/>
  <c r="R159" i="53" s="1"/>
  <c r="O160" i="53" s="1"/>
  <c r="Q158" i="52"/>
  <c r="R158" i="52" s="1"/>
  <c r="O159" i="52" s="1"/>
  <c r="Q158" i="51"/>
  <c r="R158" i="51" s="1"/>
  <c r="O159" i="51" s="1"/>
  <c r="Q158" i="50"/>
  <c r="R158" i="50" s="1"/>
  <c r="O159" i="50" s="1"/>
  <c r="Q159" i="49"/>
  <c r="R159" i="49" s="1"/>
  <c r="O160" i="49" s="1"/>
  <c r="Q158" i="48"/>
  <c r="R158" i="48" s="1"/>
  <c r="O159" i="48" s="1"/>
  <c r="Q158" i="47"/>
  <c r="R158" i="47" s="1"/>
  <c r="O159" i="47" s="1"/>
  <c r="Q160" i="46"/>
  <c r="R160" i="46"/>
  <c r="O161" i="46" s="1"/>
  <c r="Q159" i="45"/>
  <c r="R159" i="45" s="1"/>
  <c r="O160" i="45" s="1"/>
  <c r="Q157" i="44"/>
  <c r="R157" i="44" s="1"/>
  <c r="O158" i="44" s="1"/>
  <c r="Q156" i="43"/>
  <c r="R156" i="43" s="1"/>
  <c r="O157" i="43" s="1"/>
  <c r="Q159" i="42"/>
  <c r="R159" i="42" s="1"/>
  <c r="O160" i="42" s="1"/>
  <c r="Q159" i="41"/>
  <c r="R159" i="41" s="1"/>
  <c r="O160" i="41" s="1"/>
  <c r="Q159" i="40"/>
  <c r="R159" i="40" s="1"/>
  <c r="O160" i="40" s="1"/>
  <c r="Q158" i="39"/>
  <c r="R158" i="39" s="1"/>
  <c r="O159" i="39" s="1"/>
  <c r="Q158" i="38"/>
  <c r="R158" i="38" s="1"/>
  <c r="O159" i="38" s="1"/>
  <c r="Q159" i="37"/>
  <c r="R159" i="37" s="1"/>
  <c r="O160" i="37" s="1"/>
  <c r="Q158" i="36"/>
  <c r="R158" i="36" s="1"/>
  <c r="O159" i="36" s="1"/>
  <c r="Q154" i="35"/>
  <c r="R154" i="35" s="1"/>
  <c r="O155" i="35" s="1"/>
  <c r="Q154" i="34"/>
  <c r="R154" i="34" s="1"/>
  <c r="O155" i="34" s="1"/>
  <c r="Q153" i="33"/>
  <c r="R153" i="33" s="1"/>
  <c r="O154" i="33" s="1"/>
  <c r="Q153" i="32"/>
  <c r="R153" i="32" s="1"/>
  <c r="O154" i="32" s="1"/>
  <c r="Q154" i="31"/>
  <c r="R154" i="31"/>
  <c r="O155" i="31" s="1"/>
  <c r="Q154" i="30"/>
  <c r="R154" i="30" s="1"/>
  <c r="O155" i="30" s="1"/>
  <c r="Q155" i="29"/>
  <c r="R155" i="29" s="1"/>
  <c r="O156" i="29" s="1"/>
  <c r="Q154" i="28"/>
  <c r="R154" i="28" s="1"/>
  <c r="O155" i="28" s="1"/>
  <c r="Q155" i="27"/>
  <c r="R155" i="27" s="1"/>
  <c r="O156" i="27" s="1"/>
  <c r="Q150" i="26"/>
  <c r="R150" i="26"/>
  <c r="O151" i="26" s="1"/>
  <c r="Q150" i="25"/>
  <c r="R150" i="25" s="1"/>
  <c r="O151" i="25" s="1"/>
  <c r="Q150" i="24"/>
  <c r="R150" i="24" s="1"/>
  <c r="O151" i="24" s="1"/>
  <c r="Q144" i="11"/>
  <c r="R144" i="11" s="1"/>
  <c r="O145" i="11" s="1"/>
  <c r="Q155" i="9"/>
  <c r="R155" i="9" s="1"/>
  <c r="O156" i="9" s="1"/>
  <c r="Q144" i="10"/>
  <c r="R144" i="10" s="1"/>
  <c r="O145" i="10" s="1"/>
  <c r="Q150" i="14"/>
  <c r="R150" i="14" s="1"/>
  <c r="O151" i="14" s="1"/>
  <c r="Q163" i="20"/>
  <c r="R163" i="20" s="1"/>
  <c r="O164" i="20" s="1"/>
  <c r="Q167" i="16"/>
  <c r="R167" i="16" s="1"/>
  <c r="O168" i="16" s="1"/>
  <c r="Q162" i="23"/>
  <c r="R162" i="23" s="1"/>
  <c r="O163" i="23" s="1"/>
  <c r="Q153" i="12"/>
  <c r="R153" i="12" s="1"/>
  <c r="O154" i="12" s="1"/>
  <c r="Q155" i="15"/>
  <c r="R155" i="15" s="1"/>
  <c r="O156" i="15" s="1"/>
  <c r="Q142" i="18"/>
  <c r="R142" i="18" s="1"/>
  <c r="O143" i="18" s="1"/>
  <c r="Q163" i="19"/>
  <c r="R163" i="19" s="1"/>
  <c r="O164" i="19" s="1"/>
  <c r="Q163" i="17"/>
  <c r="R163" i="17" s="1"/>
  <c r="O164" i="17" s="1"/>
  <c r="Q162" i="22"/>
  <c r="R162" i="22" s="1"/>
  <c r="O163" i="22" s="1"/>
  <c r="Q163" i="21"/>
  <c r="R163" i="21" s="1"/>
  <c r="O164" i="21" s="1"/>
  <c r="Q160" i="13" l="1"/>
  <c r="R160" i="13"/>
  <c r="O161" i="13" s="1"/>
  <c r="Q160" i="55"/>
  <c r="R160" i="55" s="1"/>
  <c r="O161" i="55" s="1"/>
  <c r="Q160" i="54"/>
  <c r="R160" i="54" s="1"/>
  <c r="O161" i="54" s="1"/>
  <c r="Q160" i="53"/>
  <c r="R160" i="53" s="1"/>
  <c r="O161" i="53" s="1"/>
  <c r="Q159" i="52"/>
  <c r="R159" i="52" s="1"/>
  <c r="O160" i="52" s="1"/>
  <c r="Q159" i="51"/>
  <c r="R159" i="51" s="1"/>
  <c r="O160" i="51" s="1"/>
  <c r="Q159" i="50"/>
  <c r="R159" i="50" s="1"/>
  <c r="O160" i="50" s="1"/>
  <c r="Q160" i="49"/>
  <c r="R160" i="49" s="1"/>
  <c r="O161" i="49" s="1"/>
  <c r="Q159" i="48"/>
  <c r="R159" i="48" s="1"/>
  <c r="O160" i="48" s="1"/>
  <c r="Q159" i="47"/>
  <c r="R159" i="47" s="1"/>
  <c r="O160" i="47" s="1"/>
  <c r="Q161" i="46"/>
  <c r="R161" i="46" s="1"/>
  <c r="O162" i="46" s="1"/>
  <c r="Q160" i="45"/>
  <c r="R160" i="45" s="1"/>
  <c r="O161" i="45" s="1"/>
  <c r="Q158" i="44"/>
  <c r="R158" i="44"/>
  <c r="O159" i="44" s="1"/>
  <c r="Q157" i="43"/>
  <c r="R157" i="43" s="1"/>
  <c r="O158" i="43" s="1"/>
  <c r="Q160" i="42"/>
  <c r="R160" i="42" s="1"/>
  <c r="O161" i="42" s="1"/>
  <c r="Q160" i="41"/>
  <c r="R160" i="41" s="1"/>
  <c r="O161" i="41" s="1"/>
  <c r="Q160" i="40"/>
  <c r="R160" i="40" s="1"/>
  <c r="O161" i="40" s="1"/>
  <c r="Q159" i="39"/>
  <c r="R159" i="39" s="1"/>
  <c r="O160" i="39" s="1"/>
  <c r="Q159" i="38"/>
  <c r="R159" i="38" s="1"/>
  <c r="O160" i="38" s="1"/>
  <c r="Q160" i="37"/>
  <c r="R160" i="37" s="1"/>
  <c r="O161" i="37" s="1"/>
  <c r="Q159" i="36"/>
  <c r="R159" i="36" s="1"/>
  <c r="O160" i="36" s="1"/>
  <c r="Q155" i="35"/>
  <c r="R155" i="35" s="1"/>
  <c r="O156" i="35" s="1"/>
  <c r="Q155" i="34"/>
  <c r="R155" i="34" s="1"/>
  <c r="O156" i="34" s="1"/>
  <c r="Q154" i="33"/>
  <c r="R154" i="33"/>
  <c r="O155" i="33" s="1"/>
  <c r="Q154" i="32"/>
  <c r="R154" i="32" s="1"/>
  <c r="O155" i="32" s="1"/>
  <c r="Q155" i="31"/>
  <c r="R155" i="31"/>
  <c r="O156" i="31" s="1"/>
  <c r="Q155" i="30"/>
  <c r="R155" i="30" s="1"/>
  <c r="O156" i="30" s="1"/>
  <c r="Q156" i="29"/>
  <c r="R156" i="29" s="1"/>
  <c r="O157" i="29" s="1"/>
  <c r="Q155" i="28"/>
  <c r="R155" i="28"/>
  <c r="O156" i="28" s="1"/>
  <c r="Q156" i="27"/>
  <c r="R156" i="27" s="1"/>
  <c r="O157" i="27" s="1"/>
  <c r="Q151" i="26"/>
  <c r="R151" i="26" s="1"/>
  <c r="O152" i="26" s="1"/>
  <c r="Q151" i="25"/>
  <c r="R151" i="25"/>
  <c r="O152" i="25" s="1"/>
  <c r="Q151" i="24"/>
  <c r="R151" i="24" s="1"/>
  <c r="O152" i="24" s="1"/>
  <c r="Q164" i="17"/>
  <c r="R164" i="17" s="1"/>
  <c r="O165" i="17" s="1"/>
  <c r="Q143" i="18"/>
  <c r="R143" i="18" s="1"/>
  <c r="O144" i="18" s="1"/>
  <c r="Q156" i="9"/>
  <c r="R156" i="9" s="1"/>
  <c r="O157" i="9" s="1"/>
  <c r="Q163" i="22"/>
  <c r="R163" i="22" s="1"/>
  <c r="O164" i="22" s="1"/>
  <c r="Q164" i="19"/>
  <c r="R164" i="19" s="1"/>
  <c r="O165" i="19" s="1"/>
  <c r="Q163" i="23"/>
  <c r="R163" i="23" s="1"/>
  <c r="O164" i="23" s="1"/>
  <c r="Q145" i="11"/>
  <c r="R145" i="11" s="1"/>
  <c r="O146" i="11" s="1"/>
  <c r="Q145" i="10"/>
  <c r="R145" i="10" s="1"/>
  <c r="O146" i="10" s="1"/>
  <c r="Q156" i="15"/>
  <c r="R156" i="15" s="1"/>
  <c r="O157" i="15" s="1"/>
  <c r="Q164" i="21"/>
  <c r="R164" i="21" s="1"/>
  <c r="O165" i="21" s="1"/>
  <c r="Q154" i="12"/>
  <c r="R154" i="12" s="1"/>
  <c r="O155" i="12" s="1"/>
  <c r="Q168" i="16"/>
  <c r="R168" i="16" s="1"/>
  <c r="O169" i="16" s="1"/>
  <c r="Q164" i="20"/>
  <c r="R164" i="20" s="1"/>
  <c r="O165" i="20" s="1"/>
  <c r="Q151" i="14"/>
  <c r="R151" i="14" s="1"/>
  <c r="O152" i="14" s="1"/>
  <c r="Q161" i="13" l="1"/>
  <c r="R161" i="13" s="1"/>
  <c r="O162" i="13" s="1"/>
  <c r="Q161" i="55"/>
  <c r="R161" i="55" s="1"/>
  <c r="O162" i="55" s="1"/>
  <c r="Q161" i="54"/>
  <c r="R161" i="54" s="1"/>
  <c r="O162" i="54" s="1"/>
  <c r="Q161" i="53"/>
  <c r="R161" i="53" s="1"/>
  <c r="O162" i="53" s="1"/>
  <c r="Q160" i="52"/>
  <c r="R160" i="52" s="1"/>
  <c r="O161" i="52" s="1"/>
  <c r="Q160" i="51"/>
  <c r="R160" i="51" s="1"/>
  <c r="O161" i="51" s="1"/>
  <c r="Q160" i="50"/>
  <c r="R160" i="50" s="1"/>
  <c r="O161" i="50" s="1"/>
  <c r="Q161" i="49"/>
  <c r="R161" i="49" s="1"/>
  <c r="O162" i="49" s="1"/>
  <c r="Q160" i="48"/>
  <c r="R160" i="48" s="1"/>
  <c r="O161" i="48" s="1"/>
  <c r="Q160" i="47"/>
  <c r="R160" i="47" s="1"/>
  <c r="O161" i="47" s="1"/>
  <c r="Q162" i="46"/>
  <c r="R162" i="46" s="1"/>
  <c r="O163" i="46" s="1"/>
  <c r="Q161" i="45"/>
  <c r="R161" i="45" s="1"/>
  <c r="O162" i="45" s="1"/>
  <c r="Q159" i="44"/>
  <c r="R159" i="44" s="1"/>
  <c r="O160" i="44" s="1"/>
  <c r="Q158" i="43"/>
  <c r="R158" i="43"/>
  <c r="O159" i="43" s="1"/>
  <c r="Q161" i="42"/>
  <c r="R161" i="42" s="1"/>
  <c r="O162" i="42" s="1"/>
  <c r="Q161" i="41"/>
  <c r="R161" i="41" s="1"/>
  <c r="O162" i="41" s="1"/>
  <c r="Q161" i="40"/>
  <c r="R161" i="40" s="1"/>
  <c r="O162" i="40" s="1"/>
  <c r="Q160" i="39"/>
  <c r="R160" i="39"/>
  <c r="O161" i="39" s="1"/>
  <c r="Q160" i="38"/>
  <c r="R160" i="38" s="1"/>
  <c r="O161" i="38" s="1"/>
  <c r="Q161" i="37"/>
  <c r="R161" i="37" s="1"/>
  <c r="O162" i="37" s="1"/>
  <c r="Q160" i="36"/>
  <c r="R160" i="36" s="1"/>
  <c r="O161" i="36" s="1"/>
  <c r="Q156" i="35"/>
  <c r="R156" i="35" s="1"/>
  <c r="O157" i="35" s="1"/>
  <c r="Q156" i="34"/>
  <c r="R156" i="34" s="1"/>
  <c r="O157" i="34" s="1"/>
  <c r="Q155" i="33"/>
  <c r="R155" i="33" s="1"/>
  <c r="O156" i="33" s="1"/>
  <c r="Q155" i="32"/>
  <c r="R155" i="32" s="1"/>
  <c r="O156" i="32" s="1"/>
  <c r="R156" i="31"/>
  <c r="O157" i="31" s="1"/>
  <c r="Q156" i="31"/>
  <c r="R156" i="30"/>
  <c r="O157" i="30" s="1"/>
  <c r="Q156" i="30"/>
  <c r="Q157" i="29"/>
  <c r="R157" i="29" s="1"/>
  <c r="O158" i="29" s="1"/>
  <c r="Q156" i="28"/>
  <c r="R156" i="28" s="1"/>
  <c r="O157" i="28" s="1"/>
  <c r="Q157" i="27"/>
  <c r="R157" i="27"/>
  <c r="O158" i="27" s="1"/>
  <c r="Q152" i="26"/>
  <c r="R152" i="26" s="1"/>
  <c r="O153" i="26" s="1"/>
  <c r="Q152" i="25"/>
  <c r="R152" i="25" s="1"/>
  <c r="O153" i="25" s="1"/>
  <c r="Q152" i="24"/>
  <c r="R152" i="24" s="1"/>
  <c r="O153" i="24" s="1"/>
  <c r="Q146" i="11"/>
  <c r="R146" i="11" s="1"/>
  <c r="O147" i="11" s="1"/>
  <c r="Q169" i="16"/>
  <c r="R169" i="16" s="1"/>
  <c r="O170" i="16" s="1"/>
  <c r="Q155" i="12"/>
  <c r="R155" i="12" s="1"/>
  <c r="O156" i="12" s="1"/>
  <c r="Q165" i="21"/>
  <c r="R165" i="21" s="1"/>
  <c r="O166" i="21" s="1"/>
  <c r="Q152" i="14"/>
  <c r="R152" i="14" s="1"/>
  <c r="O153" i="14" s="1"/>
  <c r="Q165" i="20"/>
  <c r="R165" i="20" s="1"/>
  <c r="O166" i="20" s="1"/>
  <c r="Q157" i="15"/>
  <c r="R157" i="15" s="1"/>
  <c r="O158" i="15" s="1"/>
  <c r="Q165" i="19"/>
  <c r="R165" i="19" s="1"/>
  <c r="O166" i="19" s="1"/>
  <c r="Q157" i="9"/>
  <c r="R157" i="9" s="1"/>
  <c r="O158" i="9" s="1"/>
  <c r="Q165" i="17"/>
  <c r="R165" i="17" s="1"/>
  <c r="O166" i="17" s="1"/>
  <c r="Q164" i="23"/>
  <c r="R164" i="23" s="1"/>
  <c r="O165" i="23" s="1"/>
  <c r="Q146" i="10"/>
  <c r="R146" i="10" s="1"/>
  <c r="O147" i="10" s="1"/>
  <c r="Q144" i="18"/>
  <c r="R144" i="18" s="1"/>
  <c r="O145" i="18" s="1"/>
  <c r="Q164" i="22"/>
  <c r="R164" i="22" s="1"/>
  <c r="O165" i="22" s="1"/>
  <c r="Q162" i="13" l="1"/>
  <c r="R162" i="13" s="1"/>
  <c r="O163" i="13" s="1"/>
  <c r="Q162" i="55"/>
  <c r="R162" i="55"/>
  <c r="O163" i="55" s="1"/>
  <c r="Q162" i="54"/>
  <c r="R162" i="54"/>
  <c r="O163" i="54" s="1"/>
  <c r="Q162" i="53"/>
  <c r="R162" i="53"/>
  <c r="O163" i="53" s="1"/>
  <c r="Q161" i="52"/>
  <c r="R161" i="52" s="1"/>
  <c r="O162" i="52" s="1"/>
  <c r="Q161" i="51"/>
  <c r="R161" i="51" s="1"/>
  <c r="O162" i="51" s="1"/>
  <c r="Q161" i="50"/>
  <c r="R161" i="50" s="1"/>
  <c r="O162" i="50" s="1"/>
  <c r="Q162" i="49"/>
  <c r="R162" i="49"/>
  <c r="O163" i="49" s="1"/>
  <c r="Q161" i="48"/>
  <c r="R161" i="48" s="1"/>
  <c r="O162" i="48" s="1"/>
  <c r="Q161" i="47"/>
  <c r="R161" i="47" s="1"/>
  <c r="O162" i="47" s="1"/>
  <c r="Q163" i="46"/>
  <c r="R163" i="46" s="1"/>
  <c r="O164" i="46" s="1"/>
  <c r="Q162" i="45"/>
  <c r="R162" i="45" s="1"/>
  <c r="O163" i="45" s="1"/>
  <c r="Q160" i="44"/>
  <c r="R160" i="44" s="1"/>
  <c r="O161" i="44" s="1"/>
  <c r="Q159" i="43"/>
  <c r="R159" i="43" s="1"/>
  <c r="O160" i="43" s="1"/>
  <c r="Q162" i="42"/>
  <c r="R162" i="42" s="1"/>
  <c r="O163" i="42" s="1"/>
  <c r="Q162" i="41"/>
  <c r="R162" i="41" s="1"/>
  <c r="O163" i="41" s="1"/>
  <c r="Q162" i="40"/>
  <c r="R162" i="40" s="1"/>
  <c r="O163" i="40" s="1"/>
  <c r="Q161" i="39"/>
  <c r="R161" i="39"/>
  <c r="O162" i="39" s="1"/>
  <c r="Q161" i="38"/>
  <c r="R161" i="38" s="1"/>
  <c r="O162" i="38" s="1"/>
  <c r="Q162" i="37"/>
  <c r="R162" i="37" s="1"/>
  <c r="O163" i="37" s="1"/>
  <c r="Q161" i="36"/>
  <c r="R161" i="36" s="1"/>
  <c r="O162" i="36" s="1"/>
  <c r="Q157" i="35"/>
  <c r="R157" i="35" s="1"/>
  <c r="O158" i="35" s="1"/>
  <c r="Q157" i="34"/>
  <c r="R157" i="34"/>
  <c r="O158" i="34" s="1"/>
  <c r="Q156" i="33"/>
  <c r="R156" i="33" s="1"/>
  <c r="O157" i="33" s="1"/>
  <c r="Q156" i="32"/>
  <c r="R156" i="32" s="1"/>
  <c r="O157" i="32" s="1"/>
  <c r="Q157" i="31"/>
  <c r="R157" i="31" s="1"/>
  <c r="O158" i="31" s="1"/>
  <c r="Q157" i="30"/>
  <c r="R157" i="30" s="1"/>
  <c r="O158" i="30" s="1"/>
  <c r="Q158" i="29"/>
  <c r="R158" i="29" s="1"/>
  <c r="O159" i="29" s="1"/>
  <c r="Q157" i="28"/>
  <c r="R157" i="28" s="1"/>
  <c r="O158" i="28" s="1"/>
  <c r="Q158" i="27"/>
  <c r="R158" i="27" s="1"/>
  <c r="O159" i="27" s="1"/>
  <c r="Q153" i="26"/>
  <c r="R153" i="26" s="1"/>
  <c r="O154" i="26" s="1"/>
  <c r="R153" i="25"/>
  <c r="O154" i="25" s="1"/>
  <c r="Q153" i="25"/>
  <c r="Q153" i="24"/>
  <c r="R153" i="24"/>
  <c r="O154" i="24" s="1"/>
  <c r="Q153" i="14"/>
  <c r="R153" i="14" s="1"/>
  <c r="O154" i="14" s="1"/>
  <c r="Q147" i="11"/>
  <c r="R147" i="11" s="1"/>
  <c r="O148" i="11" s="1"/>
  <c r="Q166" i="19"/>
  <c r="R166" i="19" s="1"/>
  <c r="O167" i="19" s="1"/>
  <c r="Q145" i="18"/>
  <c r="R145" i="18" s="1"/>
  <c r="O146" i="18" s="1"/>
  <c r="Q166" i="17"/>
  <c r="R166" i="17" s="1"/>
  <c r="O167" i="17" s="1"/>
  <c r="Q165" i="23"/>
  <c r="R165" i="23" s="1"/>
  <c r="O166" i="23" s="1"/>
  <c r="Q158" i="9"/>
  <c r="R158" i="9" s="1"/>
  <c r="O159" i="9" s="1"/>
  <c r="Q156" i="12"/>
  <c r="R156" i="12" s="1"/>
  <c r="O157" i="12" s="1"/>
  <c r="Q158" i="15"/>
  <c r="R158" i="15" s="1"/>
  <c r="O159" i="15" s="1"/>
  <c r="Q166" i="20"/>
  <c r="R166" i="20" s="1"/>
  <c r="O167" i="20" s="1"/>
  <c r="Q170" i="16"/>
  <c r="R170" i="16" s="1"/>
  <c r="O171" i="16" s="1"/>
  <c r="Q166" i="21"/>
  <c r="R166" i="21" s="1"/>
  <c r="O167" i="21" s="1"/>
  <c r="Q147" i="10"/>
  <c r="R147" i="10" s="1"/>
  <c r="O148" i="10" s="1"/>
  <c r="Q165" i="22"/>
  <c r="R165" i="22" s="1"/>
  <c r="O166" i="22" s="1"/>
  <c r="Q163" i="13" l="1"/>
  <c r="R163" i="13" s="1"/>
  <c r="O164" i="13" s="1"/>
  <c r="Q163" i="55"/>
  <c r="R163" i="55" s="1"/>
  <c r="O164" i="55" s="1"/>
  <c r="Q163" i="54"/>
  <c r="R163" i="54" s="1"/>
  <c r="O164" i="54" s="1"/>
  <c r="Q163" i="53"/>
  <c r="R163" i="53" s="1"/>
  <c r="O164" i="53" s="1"/>
  <c r="Q162" i="52"/>
  <c r="R162" i="52"/>
  <c r="O163" i="52" s="1"/>
  <c r="Q162" i="51"/>
  <c r="R162" i="51" s="1"/>
  <c r="O163" i="51" s="1"/>
  <c r="Q162" i="50"/>
  <c r="R162" i="50" s="1"/>
  <c r="O163" i="50" s="1"/>
  <c r="Q163" i="49"/>
  <c r="R163" i="49" s="1"/>
  <c r="O164" i="49" s="1"/>
  <c r="Q162" i="48"/>
  <c r="R162" i="48" s="1"/>
  <c r="O163" i="48" s="1"/>
  <c r="Q162" i="47"/>
  <c r="R162" i="47" s="1"/>
  <c r="O163" i="47" s="1"/>
  <c r="Q164" i="46"/>
  <c r="R164" i="46" s="1"/>
  <c r="O165" i="46" s="1"/>
  <c r="Q163" i="45"/>
  <c r="R163" i="45" s="1"/>
  <c r="O164" i="45" s="1"/>
  <c r="Q161" i="44"/>
  <c r="R161" i="44" s="1"/>
  <c r="O162" i="44" s="1"/>
  <c r="Q160" i="43"/>
  <c r="R160" i="43" s="1"/>
  <c r="O161" i="43" s="1"/>
  <c r="Q163" i="42"/>
  <c r="R163" i="42" s="1"/>
  <c r="O164" i="42" s="1"/>
  <c r="Q163" i="41"/>
  <c r="R163" i="41"/>
  <c r="O164" i="41" s="1"/>
  <c r="Q163" i="40"/>
  <c r="R163" i="40" s="1"/>
  <c r="O164" i="40" s="1"/>
  <c r="Q162" i="39"/>
  <c r="R162" i="39" s="1"/>
  <c r="O163" i="39" s="1"/>
  <c r="Q162" i="38"/>
  <c r="R162" i="38" s="1"/>
  <c r="O163" i="38" s="1"/>
  <c r="Q163" i="37"/>
  <c r="R163" i="37" s="1"/>
  <c r="O164" i="37" s="1"/>
  <c r="Q162" i="36"/>
  <c r="R162" i="36" s="1"/>
  <c r="O163" i="36" s="1"/>
  <c r="Q158" i="35"/>
  <c r="R158" i="35" s="1"/>
  <c r="O159" i="35" s="1"/>
  <c r="Q158" i="34"/>
  <c r="R158" i="34"/>
  <c r="O159" i="34" s="1"/>
  <c r="Q157" i="33"/>
  <c r="R157" i="33" s="1"/>
  <c r="O158" i="33" s="1"/>
  <c r="Q157" i="32"/>
  <c r="R157" i="32" s="1"/>
  <c r="O158" i="32" s="1"/>
  <c r="Q158" i="31"/>
  <c r="R158" i="31" s="1"/>
  <c r="O159" i="31" s="1"/>
  <c r="Q158" i="30"/>
  <c r="R158" i="30" s="1"/>
  <c r="O159" i="30" s="1"/>
  <c r="Q159" i="29"/>
  <c r="R159" i="29"/>
  <c r="O160" i="29" s="1"/>
  <c r="Q158" i="28"/>
  <c r="R158" i="28" s="1"/>
  <c r="O159" i="28" s="1"/>
  <c r="Q159" i="27"/>
  <c r="R159" i="27" s="1"/>
  <c r="O160" i="27" s="1"/>
  <c r="Q154" i="26"/>
  <c r="R154" i="26" s="1"/>
  <c r="O155" i="26" s="1"/>
  <c r="Q154" i="25"/>
  <c r="R154" i="25"/>
  <c r="O155" i="25" s="1"/>
  <c r="Q154" i="24"/>
  <c r="R154" i="24"/>
  <c r="O155" i="24" s="1"/>
  <c r="Q167" i="17"/>
  <c r="R167" i="17" s="1"/>
  <c r="O168" i="17" s="1"/>
  <c r="Q159" i="9"/>
  <c r="R159" i="9" s="1"/>
  <c r="O160" i="9" s="1"/>
  <c r="Q171" i="16"/>
  <c r="R171" i="16" s="1"/>
  <c r="O172" i="16" s="1"/>
  <c r="Q166" i="22"/>
  <c r="R166" i="22" s="1"/>
  <c r="O167" i="22" s="1"/>
  <c r="Q157" i="12"/>
  <c r="R157" i="12" s="1"/>
  <c r="O158" i="12" s="1"/>
  <c r="Q166" i="23"/>
  <c r="R166" i="23" s="1"/>
  <c r="O167" i="23" s="1"/>
  <c r="Q148" i="11"/>
  <c r="R148" i="11" s="1"/>
  <c r="O149" i="11" s="1"/>
  <c r="Q167" i="19"/>
  <c r="R167" i="19" s="1"/>
  <c r="O168" i="19" s="1"/>
  <c r="Q167" i="21"/>
  <c r="R167" i="21" s="1"/>
  <c r="O168" i="21" s="1"/>
  <c r="Q154" i="14"/>
  <c r="R154" i="14" s="1"/>
  <c r="O155" i="14" s="1"/>
  <c r="Q159" i="15"/>
  <c r="R159" i="15" s="1"/>
  <c r="O160" i="15" s="1"/>
  <c r="Q146" i="18"/>
  <c r="R146" i="18" s="1"/>
  <c r="O147" i="18" s="1"/>
  <c r="Q167" i="20"/>
  <c r="R167" i="20" s="1"/>
  <c r="O168" i="20" s="1"/>
  <c r="Q148" i="10"/>
  <c r="R148" i="10" s="1"/>
  <c r="O149" i="10" s="1"/>
  <c r="Q164" i="13" l="1"/>
  <c r="R164" i="13" s="1"/>
  <c r="O165" i="13" s="1"/>
  <c r="Q164" i="55"/>
  <c r="R164" i="55" s="1"/>
  <c r="O165" i="55" s="1"/>
  <c r="Q164" i="54"/>
  <c r="R164" i="54" s="1"/>
  <c r="O165" i="54" s="1"/>
  <c r="Q164" i="53"/>
  <c r="R164" i="53" s="1"/>
  <c r="O165" i="53" s="1"/>
  <c r="Q163" i="52"/>
  <c r="R163" i="52" s="1"/>
  <c r="O164" i="52" s="1"/>
  <c r="Q163" i="51"/>
  <c r="R163" i="51" s="1"/>
  <c r="O164" i="51" s="1"/>
  <c r="Q163" i="50"/>
  <c r="R163" i="50" s="1"/>
  <c r="O164" i="50" s="1"/>
  <c r="Q164" i="49"/>
  <c r="R164" i="49" s="1"/>
  <c r="O165" i="49" s="1"/>
  <c r="Q163" i="48"/>
  <c r="R163" i="48" s="1"/>
  <c r="O164" i="48" s="1"/>
  <c r="Q163" i="47"/>
  <c r="R163" i="47" s="1"/>
  <c r="O164" i="47" s="1"/>
  <c r="Q165" i="46"/>
  <c r="R165" i="46"/>
  <c r="O166" i="46" s="1"/>
  <c r="Q164" i="45"/>
  <c r="R164" i="45" s="1"/>
  <c r="O165" i="45" s="1"/>
  <c r="Q162" i="44"/>
  <c r="R162" i="44"/>
  <c r="O163" i="44" s="1"/>
  <c r="Q161" i="43"/>
  <c r="R161" i="43" s="1"/>
  <c r="O162" i="43" s="1"/>
  <c r="Q164" i="42"/>
  <c r="R164" i="42"/>
  <c r="O165" i="42" s="1"/>
  <c r="Q164" i="41"/>
  <c r="R164" i="41" s="1"/>
  <c r="O165" i="41" s="1"/>
  <c r="Q164" i="40"/>
  <c r="R164" i="40" s="1"/>
  <c r="O165" i="40" s="1"/>
  <c r="Q163" i="39"/>
  <c r="R163" i="39" s="1"/>
  <c r="O164" i="39" s="1"/>
  <c r="Q163" i="38"/>
  <c r="R163" i="38"/>
  <c r="O164" i="38" s="1"/>
  <c r="Q164" i="37"/>
  <c r="R164" i="37" s="1"/>
  <c r="O165" i="37" s="1"/>
  <c r="Q163" i="36"/>
  <c r="R163" i="36" s="1"/>
  <c r="O164" i="36" s="1"/>
  <c r="Q159" i="35"/>
  <c r="R159" i="35" s="1"/>
  <c r="O160" i="35" s="1"/>
  <c r="Q159" i="34"/>
  <c r="R159" i="34" s="1"/>
  <c r="O160" i="34" s="1"/>
  <c r="Q158" i="33"/>
  <c r="R158" i="33" s="1"/>
  <c r="O159" i="33" s="1"/>
  <c r="Q158" i="32"/>
  <c r="R158" i="32" s="1"/>
  <c r="O159" i="32" s="1"/>
  <c r="Q159" i="31"/>
  <c r="R159" i="31" s="1"/>
  <c r="O160" i="31" s="1"/>
  <c r="Q159" i="30"/>
  <c r="R159" i="30"/>
  <c r="O160" i="30" s="1"/>
  <c r="Q160" i="29"/>
  <c r="R160" i="29" s="1"/>
  <c r="O161" i="29" s="1"/>
  <c r="Q159" i="28"/>
  <c r="R159" i="28"/>
  <c r="O160" i="28" s="1"/>
  <c r="Q160" i="27"/>
  <c r="R160" i="27" s="1"/>
  <c r="O161" i="27" s="1"/>
  <c r="Q155" i="26"/>
  <c r="R155" i="26" s="1"/>
  <c r="O156" i="26" s="1"/>
  <c r="Q155" i="25"/>
  <c r="R155" i="25" s="1"/>
  <c r="O156" i="25" s="1"/>
  <c r="Q155" i="24"/>
  <c r="R155" i="24" s="1"/>
  <c r="O156" i="24" s="1"/>
  <c r="Q149" i="11"/>
  <c r="R149" i="11" s="1"/>
  <c r="O150" i="11" s="1"/>
  <c r="Q168" i="21"/>
  <c r="R168" i="21" s="1"/>
  <c r="O169" i="21" s="1"/>
  <c r="Q158" i="12"/>
  <c r="R158" i="12" s="1"/>
  <c r="O159" i="12" s="1"/>
  <c r="Q168" i="17"/>
  <c r="R168" i="17" s="1"/>
  <c r="O169" i="17" s="1"/>
  <c r="Q168" i="19"/>
  <c r="R168" i="19" s="1"/>
  <c r="O169" i="19" s="1"/>
  <c r="Q167" i="23"/>
  <c r="R167" i="23" s="1"/>
  <c r="O168" i="23" s="1"/>
  <c r="Q172" i="16"/>
  <c r="R172" i="16" s="1"/>
  <c r="O173" i="16" s="1"/>
  <c r="Q160" i="15"/>
  <c r="R160" i="15" s="1"/>
  <c r="O161" i="15" s="1"/>
  <c r="Q167" i="22"/>
  <c r="R167" i="22" s="1"/>
  <c r="O168" i="22" s="1"/>
  <c r="Q149" i="10"/>
  <c r="R149" i="10" s="1"/>
  <c r="O150" i="10" s="1"/>
  <c r="Q168" i="20"/>
  <c r="R168" i="20" s="1"/>
  <c r="O169" i="20" s="1"/>
  <c r="Q155" i="14"/>
  <c r="R155" i="14" s="1"/>
  <c r="O156" i="14" s="1"/>
  <c r="Q147" i="18"/>
  <c r="R147" i="18" s="1"/>
  <c r="O148" i="18" s="1"/>
  <c r="Q160" i="9"/>
  <c r="R160" i="9" s="1"/>
  <c r="O161" i="9" s="1"/>
  <c r="Q165" i="13" l="1"/>
  <c r="R165" i="13"/>
  <c r="O166" i="13" s="1"/>
  <c r="Q165" i="55"/>
  <c r="R165" i="55" s="1"/>
  <c r="O166" i="55" s="1"/>
  <c r="Q165" i="54"/>
  <c r="R165" i="54" s="1"/>
  <c r="O166" i="54" s="1"/>
  <c r="Q165" i="53"/>
  <c r="R165" i="53"/>
  <c r="O166" i="53" s="1"/>
  <c r="Q164" i="52"/>
  <c r="R164" i="52" s="1"/>
  <c r="O165" i="52" s="1"/>
  <c r="Q164" i="51"/>
  <c r="R164" i="51"/>
  <c r="O165" i="51" s="1"/>
  <c r="Q164" i="50"/>
  <c r="R164" i="50" s="1"/>
  <c r="O165" i="50" s="1"/>
  <c r="Q165" i="49"/>
  <c r="R165" i="49" s="1"/>
  <c r="O166" i="49" s="1"/>
  <c r="Q164" i="48"/>
  <c r="R164" i="48" s="1"/>
  <c r="O165" i="48" s="1"/>
  <c r="Q164" i="47"/>
  <c r="R164" i="47" s="1"/>
  <c r="O165" i="47" s="1"/>
  <c r="Q166" i="46"/>
  <c r="R166" i="46"/>
  <c r="O167" i="46" s="1"/>
  <c r="Q165" i="45"/>
  <c r="R165" i="45" s="1"/>
  <c r="O166" i="45" s="1"/>
  <c r="Q163" i="44"/>
  <c r="R163" i="44" s="1"/>
  <c r="O164" i="44" s="1"/>
  <c r="Q162" i="43"/>
  <c r="R162" i="43" s="1"/>
  <c r="O163" i="43" s="1"/>
  <c r="Q165" i="42"/>
  <c r="R165" i="42" s="1"/>
  <c r="O166" i="42" s="1"/>
  <c r="Q165" i="41"/>
  <c r="R165" i="41" s="1"/>
  <c r="O166" i="41" s="1"/>
  <c r="Q165" i="40"/>
  <c r="R165" i="40" s="1"/>
  <c r="O166" i="40" s="1"/>
  <c r="Q164" i="39"/>
  <c r="R164" i="39" s="1"/>
  <c r="O165" i="39" s="1"/>
  <c r="Q164" i="38"/>
  <c r="R164" i="38" s="1"/>
  <c r="O165" i="38" s="1"/>
  <c r="Q165" i="37"/>
  <c r="R165" i="37" s="1"/>
  <c r="O166" i="37" s="1"/>
  <c r="Q164" i="36"/>
  <c r="R164" i="36" s="1"/>
  <c r="O165" i="36" s="1"/>
  <c r="Q160" i="35"/>
  <c r="R160" i="35"/>
  <c r="O161" i="35" s="1"/>
  <c r="Q160" i="34"/>
  <c r="R160" i="34" s="1"/>
  <c r="O161" i="34" s="1"/>
  <c r="Q159" i="33"/>
  <c r="R159" i="33" s="1"/>
  <c r="O160" i="33" s="1"/>
  <c r="Q159" i="32"/>
  <c r="R159" i="32" s="1"/>
  <c r="O160" i="32" s="1"/>
  <c r="Q160" i="31"/>
  <c r="R160" i="31"/>
  <c r="O161" i="31" s="1"/>
  <c r="Q160" i="30"/>
  <c r="R160" i="30" s="1"/>
  <c r="O161" i="30" s="1"/>
  <c r="Q161" i="29"/>
  <c r="R161" i="29" s="1"/>
  <c r="O162" i="29" s="1"/>
  <c r="Q160" i="28"/>
  <c r="R160" i="28" s="1"/>
  <c r="O161" i="28" s="1"/>
  <c r="Q161" i="27"/>
  <c r="R161" i="27" s="1"/>
  <c r="O162" i="27" s="1"/>
  <c r="Q156" i="26"/>
  <c r="R156" i="26" s="1"/>
  <c r="O157" i="26" s="1"/>
  <c r="R156" i="25"/>
  <c r="O157" i="25" s="1"/>
  <c r="Q156" i="25"/>
  <c r="Q156" i="24"/>
  <c r="R156" i="24"/>
  <c r="O157" i="24" s="1"/>
  <c r="Q169" i="19"/>
  <c r="R169" i="19" s="1"/>
  <c r="O170" i="19" s="1"/>
  <c r="Q173" i="16"/>
  <c r="R173" i="16" s="1"/>
  <c r="O174" i="16" s="1"/>
  <c r="Q168" i="23"/>
  <c r="R168" i="23" s="1"/>
  <c r="O169" i="23" s="1"/>
  <c r="Q148" i="18"/>
  <c r="R148" i="18" s="1"/>
  <c r="O149" i="18" s="1"/>
  <c r="Q168" i="22"/>
  <c r="R168" i="22" s="1"/>
  <c r="O169" i="22" s="1"/>
  <c r="Q169" i="17"/>
  <c r="R169" i="17" s="1"/>
  <c r="O170" i="17" s="1"/>
  <c r="Q159" i="12"/>
  <c r="R159" i="12" s="1"/>
  <c r="O160" i="12" s="1"/>
  <c r="Q161" i="9"/>
  <c r="R161" i="9" s="1"/>
  <c r="O162" i="9" s="1"/>
  <c r="Q169" i="21"/>
  <c r="R169" i="21" s="1"/>
  <c r="O170" i="21" s="1"/>
  <c r="Q150" i="10"/>
  <c r="R150" i="10" s="1"/>
  <c r="O151" i="10" s="1"/>
  <c r="Q169" i="20"/>
  <c r="R169" i="20" s="1"/>
  <c r="O170" i="20" s="1"/>
  <c r="Q156" i="14"/>
  <c r="R156" i="14" s="1"/>
  <c r="O157" i="14" s="1"/>
  <c r="Q161" i="15"/>
  <c r="R161" i="15" s="1"/>
  <c r="O162" i="15" s="1"/>
  <c r="Q150" i="11"/>
  <c r="R150" i="11" s="1"/>
  <c r="O151" i="11" s="1"/>
  <c r="Q166" i="13" l="1"/>
  <c r="R166" i="13" s="1"/>
  <c r="O167" i="13" s="1"/>
  <c r="Q166" i="55"/>
  <c r="R166" i="55" s="1"/>
  <c r="O167" i="55" s="1"/>
  <c r="Q166" i="54"/>
  <c r="R166" i="54" s="1"/>
  <c r="O167" i="54" s="1"/>
  <c r="Q166" i="53"/>
  <c r="R166" i="53" s="1"/>
  <c r="O167" i="53" s="1"/>
  <c r="Q165" i="52"/>
  <c r="R165" i="52" s="1"/>
  <c r="O166" i="52" s="1"/>
  <c r="Q165" i="51"/>
  <c r="R165" i="51" s="1"/>
  <c r="O166" i="51" s="1"/>
  <c r="Q165" i="50"/>
  <c r="R165" i="50" s="1"/>
  <c r="O166" i="50" s="1"/>
  <c r="Q166" i="49"/>
  <c r="R166" i="49" s="1"/>
  <c r="O167" i="49" s="1"/>
  <c r="Q165" i="48"/>
  <c r="R165" i="48" s="1"/>
  <c r="O166" i="48" s="1"/>
  <c r="Q165" i="47"/>
  <c r="R165" i="47" s="1"/>
  <c r="O166" i="47" s="1"/>
  <c r="Q167" i="46"/>
  <c r="R167" i="46" s="1"/>
  <c r="O168" i="46" s="1"/>
  <c r="Q166" i="45"/>
  <c r="R166" i="45"/>
  <c r="O167" i="45" s="1"/>
  <c r="Q164" i="44"/>
  <c r="R164" i="44" s="1"/>
  <c r="O165" i="44" s="1"/>
  <c r="Q163" i="43"/>
  <c r="R163" i="43" s="1"/>
  <c r="O164" i="43" s="1"/>
  <c r="Q166" i="42"/>
  <c r="R166" i="42" s="1"/>
  <c r="O167" i="42" s="1"/>
  <c r="Q166" i="41"/>
  <c r="R166" i="41" s="1"/>
  <c r="O167" i="41" s="1"/>
  <c r="Q166" i="40"/>
  <c r="R166" i="40" s="1"/>
  <c r="O167" i="40" s="1"/>
  <c r="Q165" i="39"/>
  <c r="R165" i="39" s="1"/>
  <c r="O166" i="39" s="1"/>
  <c r="Q165" i="38"/>
  <c r="R165" i="38" s="1"/>
  <c r="O166" i="38" s="1"/>
  <c r="Q166" i="37"/>
  <c r="R166" i="37" s="1"/>
  <c r="O167" i="37" s="1"/>
  <c r="Q165" i="36"/>
  <c r="R165" i="36" s="1"/>
  <c r="O166" i="36" s="1"/>
  <c r="Q161" i="35"/>
  <c r="R161" i="35" s="1"/>
  <c r="O162" i="35" s="1"/>
  <c r="Q161" i="34"/>
  <c r="R161" i="34" s="1"/>
  <c r="O162" i="34" s="1"/>
  <c r="Q160" i="33"/>
  <c r="R160" i="33"/>
  <c r="O161" i="33" s="1"/>
  <c r="Q160" i="32"/>
  <c r="R160" i="32" s="1"/>
  <c r="O161" i="32" s="1"/>
  <c r="R161" i="31"/>
  <c r="O162" i="31" s="1"/>
  <c r="Q161" i="31"/>
  <c r="Q161" i="30"/>
  <c r="R161" i="30"/>
  <c r="O162" i="30" s="1"/>
  <c r="Q162" i="29"/>
  <c r="R162" i="29"/>
  <c r="O163" i="29" s="1"/>
  <c r="Q161" i="28"/>
  <c r="R161" i="28" s="1"/>
  <c r="O162" i="28" s="1"/>
  <c r="Q162" i="27"/>
  <c r="R162" i="27" s="1"/>
  <c r="O163" i="27" s="1"/>
  <c r="Q157" i="26"/>
  <c r="R157" i="26" s="1"/>
  <c r="O158" i="26" s="1"/>
  <c r="R157" i="25"/>
  <c r="O158" i="25" s="1"/>
  <c r="Q157" i="25"/>
  <c r="Q157" i="24"/>
  <c r="R157" i="24" s="1"/>
  <c r="O158" i="24" s="1"/>
  <c r="Q162" i="15"/>
  <c r="R162" i="15" s="1"/>
  <c r="O163" i="15" s="1"/>
  <c r="Q169" i="22"/>
  <c r="R169" i="22" s="1"/>
  <c r="O170" i="22" s="1"/>
  <c r="Q170" i="20"/>
  <c r="R170" i="20" s="1"/>
  <c r="O171" i="20" s="1"/>
  <c r="Q174" i="16"/>
  <c r="R174" i="16" s="1"/>
  <c r="O175" i="16" s="1"/>
  <c r="Q170" i="21"/>
  <c r="R170" i="21" s="1"/>
  <c r="O171" i="21" s="1"/>
  <c r="Q162" i="9"/>
  <c r="R162" i="9" s="1"/>
  <c r="O163" i="9" s="1"/>
  <c r="Q149" i="18"/>
  <c r="R149" i="18" s="1"/>
  <c r="O150" i="18" s="1"/>
  <c r="Q151" i="10"/>
  <c r="R151" i="10" s="1"/>
  <c r="O152" i="10" s="1"/>
  <c r="Q151" i="11"/>
  <c r="R151" i="11" s="1"/>
  <c r="O152" i="11" s="1"/>
  <c r="Q170" i="17"/>
  <c r="R170" i="17" s="1"/>
  <c r="O171" i="17" s="1"/>
  <c r="Q157" i="14"/>
  <c r="R157" i="14" s="1"/>
  <c r="O158" i="14" s="1"/>
  <c r="Q160" i="12"/>
  <c r="R160" i="12" s="1"/>
  <c r="O161" i="12" s="1"/>
  <c r="Q169" i="23"/>
  <c r="R169" i="23" s="1"/>
  <c r="O170" i="23" s="1"/>
  <c r="Q170" i="19"/>
  <c r="R170" i="19" s="1"/>
  <c r="O171" i="19" s="1"/>
  <c r="Q167" i="13" l="1"/>
  <c r="R167" i="13"/>
  <c r="O168" i="13" s="1"/>
  <c r="Q167" i="55"/>
  <c r="R167" i="55" s="1"/>
  <c r="O168" i="55" s="1"/>
  <c r="Q167" i="54"/>
  <c r="R167" i="54" s="1"/>
  <c r="O168" i="54" s="1"/>
  <c r="Q167" i="53"/>
  <c r="R167" i="53"/>
  <c r="O168" i="53" s="1"/>
  <c r="Q166" i="52"/>
  <c r="R166" i="52" s="1"/>
  <c r="O167" i="52" s="1"/>
  <c r="Q166" i="51"/>
  <c r="R166" i="51" s="1"/>
  <c r="O167" i="51" s="1"/>
  <c r="Q166" i="50"/>
  <c r="R166" i="50" s="1"/>
  <c r="O167" i="50" s="1"/>
  <c r="Q167" i="49"/>
  <c r="R167" i="49" s="1"/>
  <c r="O168" i="49" s="1"/>
  <c r="Q166" i="48"/>
  <c r="R166" i="48" s="1"/>
  <c r="O167" i="48" s="1"/>
  <c r="Q166" i="47"/>
  <c r="R166" i="47" s="1"/>
  <c r="O167" i="47" s="1"/>
  <c r="Q168" i="46"/>
  <c r="R168" i="46"/>
  <c r="O169" i="46" s="1"/>
  <c r="Q167" i="45"/>
  <c r="R167" i="45" s="1"/>
  <c r="O168" i="45" s="1"/>
  <c r="Q165" i="44"/>
  <c r="R165" i="44" s="1"/>
  <c r="O166" i="44" s="1"/>
  <c r="Q164" i="43"/>
  <c r="R164" i="43" s="1"/>
  <c r="O165" i="43" s="1"/>
  <c r="Q167" i="42"/>
  <c r="R167" i="42" s="1"/>
  <c r="O168" i="42" s="1"/>
  <c r="Q167" i="41"/>
  <c r="R167" i="41" s="1"/>
  <c r="O168" i="41" s="1"/>
  <c r="Q167" i="40"/>
  <c r="R167" i="40" s="1"/>
  <c r="O168" i="40" s="1"/>
  <c r="Q166" i="39"/>
  <c r="R166" i="39" s="1"/>
  <c r="O167" i="39" s="1"/>
  <c r="Q166" i="38"/>
  <c r="R166" i="38" s="1"/>
  <c r="O167" i="38" s="1"/>
  <c r="Q167" i="37"/>
  <c r="R167" i="37" s="1"/>
  <c r="O168" i="37" s="1"/>
  <c r="Q166" i="36"/>
  <c r="R166" i="36" s="1"/>
  <c r="O167" i="36" s="1"/>
  <c r="Q162" i="35"/>
  <c r="R162" i="35" s="1"/>
  <c r="O163" i="35" s="1"/>
  <c r="Q162" i="34"/>
  <c r="R162" i="34" s="1"/>
  <c r="O163" i="34" s="1"/>
  <c r="Q161" i="33"/>
  <c r="R161" i="33" s="1"/>
  <c r="O162" i="33" s="1"/>
  <c r="Q161" i="32"/>
  <c r="R161" i="32" s="1"/>
  <c r="O162" i="32" s="1"/>
  <c r="Q162" i="31"/>
  <c r="R162" i="31" s="1"/>
  <c r="O163" i="31" s="1"/>
  <c r="Q162" i="30"/>
  <c r="R162" i="30" s="1"/>
  <c r="O163" i="30" s="1"/>
  <c r="Q163" i="29"/>
  <c r="R163" i="29" s="1"/>
  <c r="O164" i="29" s="1"/>
  <c r="Q162" i="28"/>
  <c r="R162" i="28" s="1"/>
  <c r="O163" i="28" s="1"/>
  <c r="Q163" i="27"/>
  <c r="R163" i="27" s="1"/>
  <c r="O164" i="27" s="1"/>
  <c r="Q158" i="26"/>
  <c r="R158" i="26"/>
  <c r="O159" i="26" s="1"/>
  <c r="Q158" i="25"/>
  <c r="R158" i="25" s="1"/>
  <c r="O159" i="25" s="1"/>
  <c r="Q158" i="24"/>
  <c r="R158" i="24" s="1"/>
  <c r="O159" i="24" s="1"/>
  <c r="Q152" i="10"/>
  <c r="R152" i="10" s="1"/>
  <c r="O153" i="10" s="1"/>
  <c r="Q171" i="19"/>
  <c r="R171" i="19" s="1"/>
  <c r="O172" i="19" s="1"/>
  <c r="Q175" i="16"/>
  <c r="R175" i="16" s="1"/>
  <c r="O176" i="16" s="1"/>
  <c r="Q171" i="20"/>
  <c r="R171" i="20" s="1"/>
  <c r="O172" i="20" s="1"/>
  <c r="Q171" i="17"/>
  <c r="R171" i="17" s="1"/>
  <c r="O172" i="17" s="1"/>
  <c r="Q163" i="9"/>
  <c r="R163" i="9" s="1"/>
  <c r="O164" i="9" s="1"/>
  <c r="Q161" i="12"/>
  <c r="R161" i="12" s="1"/>
  <c r="O162" i="12" s="1"/>
  <c r="Q170" i="22"/>
  <c r="R170" i="22" s="1"/>
  <c r="O171" i="22" s="1"/>
  <c r="Q152" i="11"/>
  <c r="R152" i="11" s="1"/>
  <c r="O153" i="11" s="1"/>
  <c r="Q170" i="23"/>
  <c r="R170" i="23" s="1"/>
  <c r="O171" i="23" s="1"/>
  <c r="Q150" i="18"/>
  <c r="R150" i="18" s="1"/>
  <c r="O151" i="18" s="1"/>
  <c r="Q163" i="15"/>
  <c r="R163" i="15" s="1"/>
  <c r="O164" i="15" s="1"/>
  <c r="Q158" i="14"/>
  <c r="R158" i="14" s="1"/>
  <c r="O159" i="14" s="1"/>
  <c r="Q171" i="21"/>
  <c r="R171" i="21" s="1"/>
  <c r="O172" i="21" s="1"/>
  <c r="Q168" i="13" l="1"/>
  <c r="R168" i="13"/>
  <c r="O169" i="13" s="1"/>
  <c r="Q168" i="55"/>
  <c r="R168" i="55"/>
  <c r="O169" i="55" s="1"/>
  <c r="Q168" i="54"/>
  <c r="R168" i="54" s="1"/>
  <c r="O169" i="54" s="1"/>
  <c r="Q168" i="53"/>
  <c r="R168" i="53"/>
  <c r="O169" i="53" s="1"/>
  <c r="Q167" i="52"/>
  <c r="R167" i="52" s="1"/>
  <c r="O168" i="52" s="1"/>
  <c r="Q167" i="51"/>
  <c r="R167" i="51" s="1"/>
  <c r="O168" i="51" s="1"/>
  <c r="Q167" i="50"/>
  <c r="R167" i="50" s="1"/>
  <c r="O168" i="50" s="1"/>
  <c r="Q168" i="49"/>
  <c r="R168" i="49" s="1"/>
  <c r="O169" i="49" s="1"/>
  <c r="Q167" i="48"/>
  <c r="R167" i="48" s="1"/>
  <c r="O168" i="48" s="1"/>
  <c r="Q167" i="47"/>
  <c r="R167" i="47"/>
  <c r="O168" i="47" s="1"/>
  <c r="Q169" i="46"/>
  <c r="R169" i="46" s="1"/>
  <c r="O170" i="46" s="1"/>
  <c r="Q168" i="45"/>
  <c r="R168" i="45" s="1"/>
  <c r="O169" i="45" s="1"/>
  <c r="Q166" i="44"/>
  <c r="R166" i="44"/>
  <c r="O167" i="44" s="1"/>
  <c r="Q165" i="43"/>
  <c r="R165" i="43" s="1"/>
  <c r="O166" i="43" s="1"/>
  <c r="Q168" i="42"/>
  <c r="R168" i="42" s="1"/>
  <c r="O169" i="42" s="1"/>
  <c r="Q168" i="41"/>
  <c r="R168" i="41" s="1"/>
  <c r="O169" i="41" s="1"/>
  <c r="Q168" i="40"/>
  <c r="R168" i="40" s="1"/>
  <c r="O169" i="40" s="1"/>
  <c r="Q167" i="39"/>
  <c r="R167" i="39" s="1"/>
  <c r="O168" i="39" s="1"/>
  <c r="Q167" i="38"/>
  <c r="R167" i="38" s="1"/>
  <c r="O168" i="38" s="1"/>
  <c r="Q168" i="37"/>
  <c r="R168" i="37" s="1"/>
  <c r="O169" i="37" s="1"/>
  <c r="Q167" i="36"/>
  <c r="R167" i="36" s="1"/>
  <c r="O168" i="36" s="1"/>
  <c r="Q163" i="35"/>
  <c r="R163" i="35" s="1"/>
  <c r="O164" i="35" s="1"/>
  <c r="Q163" i="34"/>
  <c r="R163" i="34" s="1"/>
  <c r="O164" i="34" s="1"/>
  <c r="Q162" i="33"/>
  <c r="R162" i="33"/>
  <c r="O163" i="33" s="1"/>
  <c r="R162" i="32"/>
  <c r="O163" i="32" s="1"/>
  <c r="Q162" i="32"/>
  <c r="Q163" i="31"/>
  <c r="R163" i="31" s="1"/>
  <c r="O164" i="31" s="1"/>
  <c r="Q163" i="30"/>
  <c r="R163" i="30"/>
  <c r="O164" i="30" s="1"/>
  <c r="Q164" i="29"/>
  <c r="R164" i="29" s="1"/>
  <c r="O165" i="29" s="1"/>
  <c r="Q163" i="28"/>
  <c r="R163" i="28"/>
  <c r="O164" i="28" s="1"/>
  <c r="Q164" i="27"/>
  <c r="R164" i="27"/>
  <c r="O165" i="27" s="1"/>
  <c r="Q159" i="26"/>
  <c r="R159" i="26" s="1"/>
  <c r="O160" i="26" s="1"/>
  <c r="Q159" i="25"/>
  <c r="R159" i="25" s="1"/>
  <c r="O160" i="25" s="1"/>
  <c r="Q159" i="24"/>
  <c r="R159" i="24" s="1"/>
  <c r="O160" i="24" s="1"/>
  <c r="Q172" i="20"/>
  <c r="R172" i="20" s="1"/>
  <c r="O173" i="20" s="1"/>
  <c r="Q159" i="14"/>
  <c r="R159" i="14" s="1"/>
  <c r="O160" i="14" s="1"/>
  <c r="Q172" i="17"/>
  <c r="R172" i="17" s="1"/>
  <c r="O173" i="17" s="1"/>
  <c r="Q151" i="18"/>
  <c r="R151" i="18" s="1"/>
  <c r="O152" i="18" s="1"/>
  <c r="Q171" i="22"/>
  <c r="R171" i="22" s="1"/>
  <c r="O172" i="22" s="1"/>
  <c r="Q164" i="15"/>
  <c r="R164" i="15" s="1"/>
  <c r="O165" i="15" s="1"/>
  <c r="Q172" i="21"/>
  <c r="R172" i="21" s="1"/>
  <c r="O173" i="21" s="1"/>
  <c r="Q171" i="23"/>
  <c r="R171" i="23" s="1"/>
  <c r="O172" i="23" s="1"/>
  <c r="Q172" i="19"/>
  <c r="R172" i="19" s="1"/>
  <c r="O173" i="19" s="1"/>
  <c r="Q153" i="11"/>
  <c r="R153" i="11" s="1"/>
  <c r="O154" i="11" s="1"/>
  <c r="Q164" i="9"/>
  <c r="R164" i="9" s="1"/>
  <c r="O165" i="9" s="1"/>
  <c r="Q176" i="16"/>
  <c r="R176" i="16" s="1"/>
  <c r="O177" i="16" s="1"/>
  <c r="Q153" i="10"/>
  <c r="R153" i="10" s="1"/>
  <c r="O154" i="10" s="1"/>
  <c r="Q162" i="12"/>
  <c r="R162" i="12" s="1"/>
  <c r="O163" i="12" s="1"/>
  <c r="Q169" i="13" l="1"/>
  <c r="R169" i="13" s="1"/>
  <c r="O170" i="13" s="1"/>
  <c r="Q169" i="55"/>
  <c r="R169" i="55" s="1"/>
  <c r="O170" i="55" s="1"/>
  <c r="Q169" i="54"/>
  <c r="R169" i="54" s="1"/>
  <c r="O170" i="54" s="1"/>
  <c r="Q169" i="53"/>
  <c r="R169" i="53" s="1"/>
  <c r="O170" i="53" s="1"/>
  <c r="Q168" i="52"/>
  <c r="R168" i="52" s="1"/>
  <c r="O169" i="52" s="1"/>
  <c r="Q168" i="51"/>
  <c r="R168" i="51" s="1"/>
  <c r="O169" i="51" s="1"/>
  <c r="Q168" i="50"/>
  <c r="R168" i="50" s="1"/>
  <c r="O169" i="50" s="1"/>
  <c r="Q169" i="49"/>
  <c r="R169" i="49" s="1"/>
  <c r="O170" i="49" s="1"/>
  <c r="Q168" i="48"/>
  <c r="R168" i="48" s="1"/>
  <c r="O169" i="48" s="1"/>
  <c r="Q168" i="47"/>
  <c r="R168" i="47" s="1"/>
  <c r="O169" i="47" s="1"/>
  <c r="Q170" i="46"/>
  <c r="R170" i="46" s="1"/>
  <c r="O171" i="46" s="1"/>
  <c r="Q169" i="45"/>
  <c r="R169" i="45" s="1"/>
  <c r="O170" i="45" s="1"/>
  <c r="Q167" i="44"/>
  <c r="R167" i="44" s="1"/>
  <c r="O168" i="44" s="1"/>
  <c r="Q166" i="43"/>
  <c r="R166" i="43" s="1"/>
  <c r="O167" i="43" s="1"/>
  <c r="Q169" i="42"/>
  <c r="R169" i="42" s="1"/>
  <c r="O170" i="42" s="1"/>
  <c r="Q169" i="41"/>
  <c r="R169" i="41" s="1"/>
  <c r="O170" i="41" s="1"/>
  <c r="Q169" i="40"/>
  <c r="R169" i="40"/>
  <c r="O170" i="40" s="1"/>
  <c r="Q168" i="39"/>
  <c r="R168" i="39" s="1"/>
  <c r="O169" i="39" s="1"/>
  <c r="Q168" i="38"/>
  <c r="R168" i="38" s="1"/>
  <c r="O169" i="38" s="1"/>
  <c r="Q169" i="37"/>
  <c r="R169" i="37" s="1"/>
  <c r="O170" i="37" s="1"/>
  <c r="Q168" i="36"/>
  <c r="R168" i="36" s="1"/>
  <c r="O169" i="36" s="1"/>
  <c r="Q164" i="35"/>
  <c r="R164" i="35" s="1"/>
  <c r="O165" i="35" s="1"/>
  <c r="Q164" i="34"/>
  <c r="R164" i="34" s="1"/>
  <c r="O165" i="34" s="1"/>
  <c r="Q163" i="33"/>
  <c r="R163" i="33" s="1"/>
  <c r="O164" i="33" s="1"/>
  <c r="Q163" i="32"/>
  <c r="R163" i="32" s="1"/>
  <c r="O164" i="32" s="1"/>
  <c r="Q164" i="31"/>
  <c r="R164" i="31" s="1"/>
  <c r="O165" i="31" s="1"/>
  <c r="Q164" i="30"/>
  <c r="R164" i="30" s="1"/>
  <c r="O165" i="30" s="1"/>
  <c r="Q165" i="29"/>
  <c r="R165" i="29" s="1"/>
  <c r="O166" i="29" s="1"/>
  <c r="Q164" i="28"/>
  <c r="R164" i="28" s="1"/>
  <c r="O165" i="28" s="1"/>
  <c r="Q165" i="27"/>
  <c r="R165" i="27" s="1"/>
  <c r="O166" i="27" s="1"/>
  <c r="Q160" i="26"/>
  <c r="R160" i="26" s="1"/>
  <c r="O161" i="26" s="1"/>
  <c r="R160" i="25"/>
  <c r="O161" i="25" s="1"/>
  <c r="Q160" i="25"/>
  <c r="Q160" i="24"/>
  <c r="R160" i="24" s="1"/>
  <c r="O161" i="24" s="1"/>
  <c r="Q165" i="9"/>
  <c r="R165" i="9" s="1"/>
  <c r="O166" i="9" s="1"/>
  <c r="Q154" i="11"/>
  <c r="R154" i="11" s="1"/>
  <c r="O155" i="11" s="1"/>
  <c r="Q172" i="23"/>
  <c r="R172" i="23" s="1"/>
  <c r="O173" i="23" s="1"/>
  <c r="Q177" i="16"/>
  <c r="R177" i="16" s="1"/>
  <c r="O178" i="16" s="1"/>
  <c r="Q173" i="19"/>
  <c r="R173" i="19" s="1"/>
  <c r="O174" i="19" s="1"/>
  <c r="Q173" i="20"/>
  <c r="R173" i="20" s="1"/>
  <c r="O174" i="20" s="1"/>
  <c r="Q154" i="10"/>
  <c r="R154" i="10" s="1"/>
  <c r="O155" i="10" s="1"/>
  <c r="Q160" i="14"/>
  <c r="R160" i="14" s="1"/>
  <c r="O161" i="14" s="1"/>
  <c r="Q172" i="22"/>
  <c r="R172" i="22" s="1"/>
  <c r="O173" i="22" s="1"/>
  <c r="Q163" i="12"/>
  <c r="R163" i="12" s="1"/>
  <c r="O164" i="12" s="1"/>
  <c r="Q173" i="21"/>
  <c r="R173" i="21" s="1"/>
  <c r="O174" i="21" s="1"/>
  <c r="Q165" i="15"/>
  <c r="R165" i="15" s="1"/>
  <c r="O166" i="15" s="1"/>
  <c r="Q152" i="18"/>
  <c r="R152" i="18" s="1"/>
  <c r="O153" i="18" s="1"/>
  <c r="Q173" i="17"/>
  <c r="R173" i="17" s="1"/>
  <c r="O174" i="17" s="1"/>
  <c r="Q170" i="13" l="1"/>
  <c r="R170" i="13" s="1"/>
  <c r="O171" i="13" s="1"/>
  <c r="Q170" i="55"/>
  <c r="R170" i="55" s="1"/>
  <c r="O171" i="55" s="1"/>
  <c r="Q170" i="54"/>
  <c r="R170" i="54" s="1"/>
  <c r="O171" i="54" s="1"/>
  <c r="Q170" i="53"/>
  <c r="R170" i="53" s="1"/>
  <c r="O171" i="53" s="1"/>
  <c r="Q169" i="52"/>
  <c r="R169" i="52"/>
  <c r="O170" i="52" s="1"/>
  <c r="Q169" i="51"/>
  <c r="R169" i="51"/>
  <c r="O170" i="51" s="1"/>
  <c r="Q169" i="50"/>
  <c r="R169" i="50" s="1"/>
  <c r="O170" i="50" s="1"/>
  <c r="Q170" i="49"/>
  <c r="R170" i="49" s="1"/>
  <c r="O171" i="49" s="1"/>
  <c r="Q169" i="48"/>
  <c r="R169" i="48" s="1"/>
  <c r="O170" i="48" s="1"/>
  <c r="Q169" i="47"/>
  <c r="R169" i="47" s="1"/>
  <c r="O170" i="47" s="1"/>
  <c r="Q171" i="46"/>
  <c r="R171" i="46" s="1"/>
  <c r="O172" i="46" s="1"/>
  <c r="Q170" i="45"/>
  <c r="R170" i="45" s="1"/>
  <c r="O171" i="45" s="1"/>
  <c r="Q168" i="44"/>
  <c r="R168" i="44" s="1"/>
  <c r="O169" i="44" s="1"/>
  <c r="Q167" i="43"/>
  <c r="R167" i="43" s="1"/>
  <c r="O168" i="43" s="1"/>
  <c r="Q170" i="42"/>
  <c r="R170" i="42" s="1"/>
  <c r="O171" i="42" s="1"/>
  <c r="Q170" i="41"/>
  <c r="R170" i="41" s="1"/>
  <c r="O171" i="41" s="1"/>
  <c r="Q170" i="40"/>
  <c r="R170" i="40" s="1"/>
  <c r="O171" i="40" s="1"/>
  <c r="Q169" i="39"/>
  <c r="R169" i="39" s="1"/>
  <c r="O170" i="39" s="1"/>
  <c r="Q169" i="38"/>
  <c r="R169" i="38" s="1"/>
  <c r="O170" i="38" s="1"/>
  <c r="Q170" i="37"/>
  <c r="R170" i="37" s="1"/>
  <c r="O171" i="37" s="1"/>
  <c r="Q169" i="36"/>
  <c r="R169" i="36" s="1"/>
  <c r="O170" i="36" s="1"/>
  <c r="Q165" i="35"/>
  <c r="R165" i="35" s="1"/>
  <c r="O166" i="35" s="1"/>
  <c r="Q165" i="34"/>
  <c r="R165" i="34"/>
  <c r="O166" i="34" s="1"/>
  <c r="Q164" i="33"/>
  <c r="R164" i="33" s="1"/>
  <c r="O165" i="33" s="1"/>
  <c r="Q164" i="32"/>
  <c r="R164" i="32" s="1"/>
  <c r="O165" i="32" s="1"/>
  <c r="Q165" i="31"/>
  <c r="R165" i="31" s="1"/>
  <c r="O166" i="31" s="1"/>
  <c r="Q165" i="30"/>
  <c r="R165" i="30" s="1"/>
  <c r="O166" i="30" s="1"/>
  <c r="Q166" i="29"/>
  <c r="R166" i="29" s="1"/>
  <c r="O167" i="29" s="1"/>
  <c r="Q165" i="28"/>
  <c r="R165" i="28" s="1"/>
  <c r="O166" i="28" s="1"/>
  <c r="Q166" i="27"/>
  <c r="R166" i="27" s="1"/>
  <c r="O167" i="27" s="1"/>
  <c r="Q161" i="26"/>
  <c r="R161" i="26" s="1"/>
  <c r="O162" i="26" s="1"/>
  <c r="Q161" i="25"/>
  <c r="R161" i="25" s="1"/>
  <c r="O162" i="25" s="1"/>
  <c r="Q161" i="24"/>
  <c r="R161" i="24" s="1"/>
  <c r="O162" i="24" s="1"/>
  <c r="Q155" i="11"/>
  <c r="R155" i="11" s="1"/>
  <c r="O156" i="11" s="1"/>
  <c r="Q153" i="18"/>
  <c r="R153" i="18" s="1"/>
  <c r="O154" i="18" s="1"/>
  <c r="Q173" i="22"/>
  <c r="R173" i="22" s="1"/>
  <c r="O174" i="22" s="1"/>
  <c r="Q166" i="15"/>
  <c r="R166" i="15" s="1"/>
  <c r="O167" i="15" s="1"/>
  <c r="Q174" i="21"/>
  <c r="R174" i="21" s="1"/>
  <c r="O175" i="21" s="1"/>
  <c r="Q166" i="9"/>
  <c r="R166" i="9" s="1"/>
  <c r="O167" i="9" s="1"/>
  <c r="Q174" i="19"/>
  <c r="R174" i="19" s="1"/>
  <c r="O175" i="19" s="1"/>
  <c r="Q161" i="14"/>
  <c r="R161" i="14" s="1"/>
  <c r="O162" i="14" s="1"/>
  <c r="Q174" i="20"/>
  <c r="R174" i="20" s="1"/>
  <c r="O175" i="20" s="1"/>
  <c r="Q178" i="16"/>
  <c r="R178" i="16" s="1"/>
  <c r="O179" i="16" s="1"/>
  <c r="Q173" i="23"/>
  <c r="R173" i="23" s="1"/>
  <c r="O174" i="23" s="1"/>
  <c r="Q164" i="12"/>
  <c r="R164" i="12" s="1"/>
  <c r="O165" i="12" s="1"/>
  <c r="Q155" i="10"/>
  <c r="R155" i="10" s="1"/>
  <c r="O156" i="10" s="1"/>
  <c r="Q174" i="17"/>
  <c r="R174" i="17" s="1"/>
  <c r="O175" i="17" s="1"/>
  <c r="Q171" i="13" l="1"/>
  <c r="R171" i="13" s="1"/>
  <c r="O172" i="13" s="1"/>
  <c r="Q171" i="55"/>
  <c r="R171" i="55" s="1"/>
  <c r="O172" i="55" s="1"/>
  <c r="Q171" i="54"/>
  <c r="R171" i="54" s="1"/>
  <c r="O172" i="54" s="1"/>
  <c r="Q171" i="53"/>
  <c r="R171" i="53" s="1"/>
  <c r="O172" i="53" s="1"/>
  <c r="Q170" i="52"/>
  <c r="R170" i="52"/>
  <c r="O171" i="52" s="1"/>
  <c r="Q170" i="51"/>
  <c r="R170" i="51" s="1"/>
  <c r="O171" i="51" s="1"/>
  <c r="Q170" i="50"/>
  <c r="R170" i="50" s="1"/>
  <c r="O171" i="50" s="1"/>
  <c r="Q171" i="49"/>
  <c r="R171" i="49" s="1"/>
  <c r="O172" i="49" s="1"/>
  <c r="Q170" i="48"/>
  <c r="R170" i="48"/>
  <c r="O171" i="48" s="1"/>
  <c r="Q170" i="47"/>
  <c r="R170" i="47" s="1"/>
  <c r="O171" i="47" s="1"/>
  <c r="Q172" i="46"/>
  <c r="R172" i="46" s="1"/>
  <c r="O173" i="46" s="1"/>
  <c r="Q171" i="45"/>
  <c r="R171" i="45" s="1"/>
  <c r="O172" i="45" s="1"/>
  <c r="Q169" i="44"/>
  <c r="R169" i="44" s="1"/>
  <c r="O170" i="44" s="1"/>
  <c r="Q168" i="43"/>
  <c r="R168" i="43"/>
  <c r="O169" i="43" s="1"/>
  <c r="Q171" i="42"/>
  <c r="R171" i="42" s="1"/>
  <c r="O172" i="42" s="1"/>
  <c r="Q171" i="41"/>
  <c r="R171" i="41"/>
  <c r="O172" i="41" s="1"/>
  <c r="Q171" i="40"/>
  <c r="R171" i="40" s="1"/>
  <c r="O172" i="40" s="1"/>
  <c r="Q170" i="39"/>
  <c r="R170" i="39" s="1"/>
  <c r="O171" i="39" s="1"/>
  <c r="Q170" i="38"/>
  <c r="R170" i="38" s="1"/>
  <c r="O171" i="38" s="1"/>
  <c r="R171" i="37"/>
  <c r="O172" i="37" s="1"/>
  <c r="Q171" i="37"/>
  <c r="Q170" i="36"/>
  <c r="R170" i="36" s="1"/>
  <c r="O171" i="36" s="1"/>
  <c r="Q166" i="35"/>
  <c r="R166" i="35" s="1"/>
  <c r="O167" i="35" s="1"/>
  <c r="Q166" i="34"/>
  <c r="R166" i="34"/>
  <c r="O167" i="34" s="1"/>
  <c r="Q165" i="33"/>
  <c r="R165" i="33" s="1"/>
  <c r="O166" i="33" s="1"/>
  <c r="Q165" i="32"/>
  <c r="R165" i="32" s="1"/>
  <c r="O166" i="32" s="1"/>
  <c r="Q166" i="31"/>
  <c r="R166" i="31" s="1"/>
  <c r="O167" i="31" s="1"/>
  <c r="Q166" i="30"/>
  <c r="R166" i="30" s="1"/>
  <c r="O167" i="30" s="1"/>
  <c r="Q167" i="29"/>
  <c r="R167" i="29" s="1"/>
  <c r="O168" i="29" s="1"/>
  <c r="Q166" i="28"/>
  <c r="R166" i="28" s="1"/>
  <c r="O167" i="28" s="1"/>
  <c r="Q167" i="27"/>
  <c r="R167" i="27" s="1"/>
  <c r="O168" i="27" s="1"/>
  <c r="Q162" i="26"/>
  <c r="R162" i="26" s="1"/>
  <c r="O163" i="26" s="1"/>
  <c r="Q162" i="25"/>
  <c r="R162" i="25"/>
  <c r="O163" i="25" s="1"/>
  <c r="Q162" i="24"/>
  <c r="R162" i="24"/>
  <c r="O163" i="24" s="1"/>
  <c r="Q162" i="14"/>
  <c r="R162" i="14" s="1"/>
  <c r="O163" i="14" s="1"/>
  <c r="Q174" i="23"/>
  <c r="R174" i="23" s="1"/>
  <c r="O175" i="23" s="1"/>
  <c r="Q179" i="16"/>
  <c r="R179" i="16" s="1"/>
  <c r="O180" i="16" s="1"/>
  <c r="Q165" i="12"/>
  <c r="R165" i="12" s="1"/>
  <c r="O166" i="12" s="1"/>
  <c r="Q174" i="22"/>
  <c r="R174" i="22" s="1"/>
  <c r="O175" i="22" s="1"/>
  <c r="Q156" i="11"/>
  <c r="R156" i="11" s="1"/>
  <c r="O157" i="11" s="1"/>
  <c r="Q175" i="17"/>
  <c r="R175" i="17" s="1"/>
  <c r="O176" i="17" s="1"/>
  <c r="Q167" i="15"/>
  <c r="R167" i="15" s="1"/>
  <c r="O168" i="15" s="1"/>
  <c r="Q154" i="18"/>
  <c r="R154" i="18" s="1"/>
  <c r="O155" i="18" s="1"/>
  <c r="Q156" i="10"/>
  <c r="R156" i="10" s="1"/>
  <c r="O157" i="10" s="1"/>
  <c r="Q175" i="20"/>
  <c r="R175" i="20" s="1"/>
  <c r="O176" i="20" s="1"/>
  <c r="Q175" i="19"/>
  <c r="R175" i="19" s="1"/>
  <c r="O176" i="19" s="1"/>
  <c r="Q167" i="9"/>
  <c r="R167" i="9" s="1"/>
  <c r="O168" i="9" s="1"/>
  <c r="Q175" i="21"/>
  <c r="R175" i="21" s="1"/>
  <c r="O176" i="21" s="1"/>
  <c r="Q172" i="13" l="1"/>
  <c r="R172" i="13" s="1"/>
  <c r="O173" i="13" s="1"/>
  <c r="Q172" i="55"/>
  <c r="R172" i="55" s="1"/>
  <c r="O173" i="55" s="1"/>
  <c r="Q172" i="54"/>
  <c r="R172" i="54" s="1"/>
  <c r="O173" i="54" s="1"/>
  <c r="Q172" i="53"/>
  <c r="R172" i="53" s="1"/>
  <c r="O173" i="53" s="1"/>
  <c r="Q171" i="52"/>
  <c r="R171" i="52" s="1"/>
  <c r="O172" i="52" s="1"/>
  <c r="Q171" i="51"/>
  <c r="R171" i="51" s="1"/>
  <c r="O172" i="51" s="1"/>
  <c r="Q171" i="50"/>
  <c r="R171" i="50" s="1"/>
  <c r="O172" i="50" s="1"/>
  <c r="Q172" i="49"/>
  <c r="R172" i="49" s="1"/>
  <c r="O173" i="49" s="1"/>
  <c r="Q171" i="48"/>
  <c r="R171" i="48" s="1"/>
  <c r="O172" i="48" s="1"/>
  <c r="Q171" i="47"/>
  <c r="R171" i="47" s="1"/>
  <c r="O172" i="47" s="1"/>
  <c r="Q173" i="46"/>
  <c r="R173" i="46" s="1"/>
  <c r="O174" i="46" s="1"/>
  <c r="Q172" i="45"/>
  <c r="R172" i="45" s="1"/>
  <c r="O173" i="45" s="1"/>
  <c r="Q170" i="44"/>
  <c r="R170" i="44" s="1"/>
  <c r="O171" i="44" s="1"/>
  <c r="Q169" i="43"/>
  <c r="R169" i="43" s="1"/>
  <c r="O170" i="43" s="1"/>
  <c r="Q172" i="42"/>
  <c r="R172" i="42"/>
  <c r="O173" i="42" s="1"/>
  <c r="Q172" i="41"/>
  <c r="R172" i="41" s="1"/>
  <c r="O173" i="41" s="1"/>
  <c r="Q172" i="40"/>
  <c r="R172" i="40" s="1"/>
  <c r="O173" i="40" s="1"/>
  <c r="Q171" i="39"/>
  <c r="R171" i="39"/>
  <c r="O172" i="39" s="1"/>
  <c r="Q171" i="38"/>
  <c r="R171" i="38" s="1"/>
  <c r="O172" i="38" s="1"/>
  <c r="Q172" i="37"/>
  <c r="R172" i="37" s="1"/>
  <c r="O173" i="37" s="1"/>
  <c r="Q171" i="36"/>
  <c r="R171" i="36"/>
  <c r="O172" i="36" s="1"/>
  <c r="Q167" i="35"/>
  <c r="R167" i="35" s="1"/>
  <c r="O168" i="35" s="1"/>
  <c r="Q167" i="34"/>
  <c r="R167" i="34" s="1"/>
  <c r="O168" i="34" s="1"/>
  <c r="Q166" i="33"/>
  <c r="R166" i="33" s="1"/>
  <c r="O167" i="33" s="1"/>
  <c r="Q166" i="32"/>
  <c r="R166" i="32" s="1"/>
  <c r="O167" i="32" s="1"/>
  <c r="Q167" i="31"/>
  <c r="R167" i="31" s="1"/>
  <c r="O168" i="31" s="1"/>
  <c r="Q167" i="30"/>
  <c r="R167" i="30"/>
  <c r="O168" i="30" s="1"/>
  <c r="Q168" i="29"/>
  <c r="R168" i="29" s="1"/>
  <c r="O169" i="29" s="1"/>
  <c r="Q167" i="28"/>
  <c r="R167" i="28"/>
  <c r="O168" i="28" s="1"/>
  <c r="Q168" i="27"/>
  <c r="R168" i="27" s="1"/>
  <c r="O169" i="27" s="1"/>
  <c r="Q163" i="26"/>
  <c r="R163" i="26" s="1"/>
  <c r="O164" i="26" s="1"/>
  <c r="Q163" i="25"/>
  <c r="R163" i="25" s="1"/>
  <c r="O164" i="25" s="1"/>
  <c r="Q163" i="24"/>
  <c r="R163" i="24" s="1"/>
  <c r="O164" i="24" s="1"/>
  <c r="Q180" i="16"/>
  <c r="R180" i="16" s="1"/>
  <c r="O181" i="16" s="1"/>
  <c r="Q176" i="19"/>
  <c r="R176" i="19" s="1"/>
  <c r="O177" i="19" s="1"/>
  <c r="Q176" i="21"/>
  <c r="R176" i="21" s="1"/>
  <c r="O177" i="21" s="1"/>
  <c r="Q175" i="22"/>
  <c r="R175" i="22" s="1"/>
  <c r="O176" i="22" s="1"/>
  <c r="Q163" i="14"/>
  <c r="R163" i="14" s="1"/>
  <c r="O164" i="14" s="1"/>
  <c r="Q155" i="18"/>
  <c r="R155" i="18" s="1"/>
  <c r="O156" i="18" s="1"/>
  <c r="Q168" i="15"/>
  <c r="R168" i="15" s="1"/>
  <c r="O169" i="15" s="1"/>
  <c r="Q166" i="12"/>
  <c r="R166" i="12" s="1"/>
  <c r="O167" i="12" s="1"/>
  <c r="Q176" i="17"/>
  <c r="R176" i="17" s="1"/>
  <c r="O177" i="17" s="1"/>
  <c r="Q175" i="23"/>
  <c r="R175" i="23" s="1"/>
  <c r="O176" i="23" s="1"/>
  <c r="Q168" i="9"/>
  <c r="R168" i="9" s="1"/>
  <c r="O169" i="9" s="1"/>
  <c r="Q157" i="11"/>
  <c r="R157" i="11" s="1"/>
  <c r="O158" i="11" s="1"/>
  <c r="Q176" i="20"/>
  <c r="R176" i="20" s="1"/>
  <c r="O177" i="20" s="1"/>
  <c r="Q157" i="10"/>
  <c r="R157" i="10" s="1"/>
  <c r="O158" i="10" s="1"/>
  <c r="Q173" i="13" l="1"/>
  <c r="R173" i="13" s="1"/>
  <c r="O174" i="13" s="1"/>
  <c r="Q173" i="55"/>
  <c r="R173" i="55" s="1"/>
  <c r="O174" i="55" s="1"/>
  <c r="Q173" i="54"/>
  <c r="R173" i="54" s="1"/>
  <c r="O174" i="54" s="1"/>
  <c r="Q173" i="53"/>
  <c r="R173" i="53"/>
  <c r="O174" i="53" s="1"/>
  <c r="Q172" i="52"/>
  <c r="R172" i="52" s="1"/>
  <c r="O173" i="52" s="1"/>
  <c r="Q172" i="51"/>
  <c r="R172" i="51"/>
  <c r="O173" i="51" s="1"/>
  <c r="R172" i="50"/>
  <c r="O173" i="50" s="1"/>
  <c r="Q172" i="50"/>
  <c r="Q173" i="49"/>
  <c r="R173" i="49" s="1"/>
  <c r="O174" i="49" s="1"/>
  <c r="Q172" i="48"/>
  <c r="R172" i="48"/>
  <c r="O173" i="48" s="1"/>
  <c r="Q172" i="47"/>
  <c r="R172" i="47" s="1"/>
  <c r="O173" i="47" s="1"/>
  <c r="Q174" i="46"/>
  <c r="R174" i="46"/>
  <c r="O175" i="46" s="1"/>
  <c r="Q173" i="45"/>
  <c r="R173" i="45" s="1"/>
  <c r="O174" i="45" s="1"/>
  <c r="Q171" i="44"/>
  <c r="R171" i="44" s="1"/>
  <c r="O172" i="44" s="1"/>
  <c r="R170" i="43"/>
  <c r="O171" i="43" s="1"/>
  <c r="Q170" i="43"/>
  <c r="Q173" i="42"/>
  <c r="R173" i="42" s="1"/>
  <c r="O174" i="42" s="1"/>
  <c r="Q173" i="41"/>
  <c r="R173" i="41" s="1"/>
  <c r="O174" i="41" s="1"/>
  <c r="Q173" i="40"/>
  <c r="R173" i="40" s="1"/>
  <c r="O174" i="40" s="1"/>
  <c r="Q172" i="39"/>
  <c r="R172" i="39" s="1"/>
  <c r="O173" i="39" s="1"/>
  <c r="Q172" i="38"/>
  <c r="R172" i="38" s="1"/>
  <c r="O173" i="38" s="1"/>
  <c r="Q173" i="37"/>
  <c r="R173" i="37" s="1"/>
  <c r="O174" i="37" s="1"/>
  <c r="Q172" i="36"/>
  <c r="R172" i="36" s="1"/>
  <c r="O173" i="36" s="1"/>
  <c r="Q168" i="35"/>
  <c r="R168" i="35" s="1"/>
  <c r="O169" i="35" s="1"/>
  <c r="Q168" i="34"/>
  <c r="R168" i="34"/>
  <c r="O169" i="34" s="1"/>
  <c r="Q167" i="33"/>
  <c r="R167" i="33" s="1"/>
  <c r="O168" i="33" s="1"/>
  <c r="Q167" i="32"/>
  <c r="R167" i="32"/>
  <c r="O168" i="32" s="1"/>
  <c r="R168" i="31"/>
  <c r="O169" i="31" s="1"/>
  <c r="Q168" i="31"/>
  <c r="Q168" i="30"/>
  <c r="R168" i="30" s="1"/>
  <c r="O169" i="30" s="1"/>
  <c r="Q169" i="29"/>
  <c r="R169" i="29" s="1"/>
  <c r="O170" i="29" s="1"/>
  <c r="Q168" i="28"/>
  <c r="R168" i="28" s="1"/>
  <c r="O169" i="28" s="1"/>
  <c r="Q169" i="27"/>
  <c r="R169" i="27" s="1"/>
  <c r="O170" i="27" s="1"/>
  <c r="R164" i="26"/>
  <c r="O165" i="26" s="1"/>
  <c r="Q164" i="26"/>
  <c r="Q164" i="25"/>
  <c r="R164" i="25" s="1"/>
  <c r="O165" i="25" s="1"/>
  <c r="Q164" i="24"/>
  <c r="R164" i="24"/>
  <c r="O165" i="24" s="1"/>
  <c r="Q177" i="21"/>
  <c r="R177" i="21" s="1"/>
  <c r="O178" i="21" s="1"/>
  <c r="Q176" i="23"/>
  <c r="R176" i="23" s="1"/>
  <c r="O177" i="23" s="1"/>
  <c r="Q169" i="9"/>
  <c r="R169" i="9" s="1"/>
  <c r="O170" i="9" s="1"/>
  <c r="Q177" i="17"/>
  <c r="R177" i="17" s="1"/>
  <c r="O178" i="17" s="1"/>
  <c r="Q177" i="20"/>
  <c r="R177" i="20" s="1"/>
  <c r="O178" i="20" s="1"/>
  <c r="Q156" i="18"/>
  <c r="R156" i="18" s="1"/>
  <c r="O157" i="18" s="1"/>
  <c r="Q169" i="15"/>
  <c r="R169" i="15" s="1"/>
  <c r="O170" i="15" s="1"/>
  <c r="Q164" i="14"/>
  <c r="R164" i="14" s="1"/>
  <c r="O165" i="14" s="1"/>
  <c r="Q176" i="22"/>
  <c r="R176" i="22" s="1"/>
  <c r="O177" i="22" s="1"/>
  <c r="Q177" i="19"/>
  <c r="R177" i="19" s="1"/>
  <c r="O178" i="19" s="1"/>
  <c r="Q158" i="10"/>
  <c r="R158" i="10" s="1"/>
  <c r="O159" i="10" s="1"/>
  <c r="Q158" i="11"/>
  <c r="R158" i="11" s="1"/>
  <c r="O159" i="11" s="1"/>
  <c r="Q167" i="12"/>
  <c r="R167" i="12" s="1"/>
  <c r="O168" i="12" s="1"/>
  <c r="Q181" i="16"/>
  <c r="R181" i="16" s="1"/>
  <c r="O182" i="16" s="1"/>
  <c r="Q174" i="13" l="1"/>
  <c r="R174" i="13" s="1"/>
  <c r="O175" i="13" s="1"/>
  <c r="Q174" i="55"/>
  <c r="R174" i="55" s="1"/>
  <c r="O175" i="55" s="1"/>
  <c r="Q174" i="54"/>
  <c r="R174" i="54" s="1"/>
  <c r="O175" i="54" s="1"/>
  <c r="Q174" i="53"/>
  <c r="R174" i="53" s="1"/>
  <c r="O175" i="53" s="1"/>
  <c r="Q173" i="52"/>
  <c r="R173" i="52" s="1"/>
  <c r="O174" i="52" s="1"/>
  <c r="Q173" i="51"/>
  <c r="R173" i="51" s="1"/>
  <c r="O174" i="51" s="1"/>
  <c r="Q173" i="50"/>
  <c r="R173" i="50" s="1"/>
  <c r="O174" i="50" s="1"/>
  <c r="Q174" i="49"/>
  <c r="R174" i="49"/>
  <c r="O175" i="49" s="1"/>
  <c r="Q173" i="48"/>
  <c r="R173" i="48" s="1"/>
  <c r="O174" i="48" s="1"/>
  <c r="Q173" i="47"/>
  <c r="R173" i="47" s="1"/>
  <c r="O174" i="47" s="1"/>
  <c r="Q175" i="46"/>
  <c r="R175" i="46" s="1"/>
  <c r="O176" i="46" s="1"/>
  <c r="Q174" i="45"/>
  <c r="R174" i="45"/>
  <c r="O175" i="45" s="1"/>
  <c r="Q172" i="44"/>
  <c r="R172" i="44" s="1"/>
  <c r="O173" i="44" s="1"/>
  <c r="Q171" i="43"/>
  <c r="R171" i="43" s="1"/>
  <c r="O172" i="43" s="1"/>
  <c r="Q174" i="42"/>
  <c r="R174" i="42"/>
  <c r="O175" i="42" s="1"/>
  <c r="Q174" i="41"/>
  <c r="R174" i="41" s="1"/>
  <c r="O175" i="41" s="1"/>
  <c r="Q174" i="40"/>
  <c r="R174" i="40" s="1"/>
  <c r="O175" i="40" s="1"/>
  <c r="Q173" i="39"/>
  <c r="R173" i="39" s="1"/>
  <c r="O174" i="39" s="1"/>
  <c r="Q173" i="38"/>
  <c r="R173" i="38"/>
  <c r="O174" i="38" s="1"/>
  <c r="Q174" i="37"/>
  <c r="R174" i="37" s="1"/>
  <c r="O175" i="37" s="1"/>
  <c r="Q173" i="36"/>
  <c r="R173" i="36" s="1"/>
  <c r="O174" i="36" s="1"/>
  <c r="Q169" i="35"/>
  <c r="R169" i="35" s="1"/>
  <c r="O170" i="35" s="1"/>
  <c r="Q169" i="34"/>
  <c r="R169" i="34" s="1"/>
  <c r="O170" i="34" s="1"/>
  <c r="Q168" i="33"/>
  <c r="R168" i="33" s="1"/>
  <c r="O169" i="33" s="1"/>
  <c r="Q168" i="32"/>
  <c r="R168" i="32" s="1"/>
  <c r="O169" i="32" s="1"/>
  <c r="Q169" i="31"/>
  <c r="R169" i="31" s="1"/>
  <c r="O170" i="31" s="1"/>
  <c r="Q169" i="30"/>
  <c r="R169" i="30" s="1"/>
  <c r="O170" i="30" s="1"/>
  <c r="Q170" i="29"/>
  <c r="R170" i="29"/>
  <c r="O171" i="29" s="1"/>
  <c r="Q169" i="28"/>
  <c r="R169" i="28" s="1"/>
  <c r="O170" i="28" s="1"/>
  <c r="Q170" i="27"/>
  <c r="R170" i="27" s="1"/>
  <c r="O171" i="27" s="1"/>
  <c r="Q165" i="26"/>
  <c r="R165" i="26" s="1"/>
  <c r="O166" i="26" s="1"/>
  <c r="Q165" i="25"/>
  <c r="R165" i="25" s="1"/>
  <c r="O166" i="25" s="1"/>
  <c r="Q165" i="24"/>
  <c r="R165" i="24" s="1"/>
  <c r="O166" i="24" s="1"/>
  <c r="Q178" i="17"/>
  <c r="R178" i="17" s="1"/>
  <c r="O179" i="17" s="1"/>
  <c r="Q182" i="16"/>
  <c r="R182" i="16" s="1"/>
  <c r="O183" i="16" s="1"/>
  <c r="Q178" i="21"/>
  <c r="R178" i="21" s="1"/>
  <c r="O179" i="21" s="1"/>
  <c r="Q178" i="19"/>
  <c r="R178" i="19" s="1"/>
  <c r="O179" i="19" s="1"/>
  <c r="Q159" i="11"/>
  <c r="R159" i="11" s="1"/>
  <c r="O160" i="11" s="1"/>
  <c r="Q178" i="20"/>
  <c r="R178" i="20" s="1"/>
  <c r="O179" i="20" s="1"/>
  <c r="Q165" i="14"/>
  <c r="R165" i="14" s="1"/>
  <c r="O166" i="14" s="1"/>
  <c r="Q177" i="23"/>
  <c r="R177" i="23" s="1"/>
  <c r="O178" i="23" s="1"/>
  <c r="Q168" i="12"/>
  <c r="R168" i="12" s="1"/>
  <c r="O169" i="12" s="1"/>
  <c r="Q170" i="15"/>
  <c r="R170" i="15" s="1"/>
  <c r="O171" i="15" s="1"/>
  <c r="Q177" i="22"/>
  <c r="R177" i="22" s="1"/>
  <c r="O178" i="22" s="1"/>
  <c r="Q157" i="18"/>
  <c r="R157" i="18" s="1"/>
  <c r="O158" i="18" s="1"/>
  <c r="Q170" i="9"/>
  <c r="R170" i="9" s="1"/>
  <c r="O171" i="9" s="1"/>
  <c r="Q159" i="10"/>
  <c r="R159" i="10" s="1"/>
  <c r="O160" i="10" s="1"/>
  <c r="Q175" i="13" l="1"/>
  <c r="R175" i="13" s="1"/>
  <c r="O176" i="13" s="1"/>
  <c r="Q175" i="55"/>
  <c r="R175" i="55"/>
  <c r="O176" i="55" s="1"/>
  <c r="Q175" i="54"/>
  <c r="R175" i="54" s="1"/>
  <c r="O176" i="54" s="1"/>
  <c r="Q175" i="53"/>
  <c r="R175" i="53"/>
  <c r="O176" i="53" s="1"/>
  <c r="Q174" i="52"/>
  <c r="R174" i="52" s="1"/>
  <c r="O175" i="52" s="1"/>
  <c r="Q174" i="51"/>
  <c r="R174" i="51"/>
  <c r="O175" i="51" s="1"/>
  <c r="Q174" i="50"/>
  <c r="R174" i="50"/>
  <c r="O175" i="50" s="1"/>
  <c r="Q175" i="49"/>
  <c r="R175" i="49" s="1"/>
  <c r="O176" i="49" s="1"/>
  <c r="Q174" i="48"/>
  <c r="R174" i="48" s="1"/>
  <c r="O175" i="48" s="1"/>
  <c r="Q174" i="47"/>
  <c r="R174" i="47" s="1"/>
  <c r="O175" i="47" s="1"/>
  <c r="Q176" i="46"/>
  <c r="R176" i="46"/>
  <c r="O177" i="46" s="1"/>
  <c r="Q175" i="45"/>
  <c r="R175" i="45" s="1"/>
  <c r="O176" i="45" s="1"/>
  <c r="Q173" i="44"/>
  <c r="R173" i="44" s="1"/>
  <c r="O174" i="44" s="1"/>
  <c r="Q172" i="43"/>
  <c r="R172" i="43" s="1"/>
  <c r="O173" i="43" s="1"/>
  <c r="Q175" i="42"/>
  <c r="R175" i="42" s="1"/>
  <c r="O176" i="42" s="1"/>
  <c r="Q175" i="41"/>
  <c r="R175" i="41" s="1"/>
  <c r="O176" i="41" s="1"/>
  <c r="Q175" i="40"/>
  <c r="R175" i="40" s="1"/>
  <c r="O176" i="40" s="1"/>
  <c r="Q174" i="39"/>
  <c r="R174" i="39" s="1"/>
  <c r="O175" i="39" s="1"/>
  <c r="Q174" i="38"/>
  <c r="R174" i="38" s="1"/>
  <c r="O175" i="38" s="1"/>
  <c r="Q175" i="37"/>
  <c r="R175" i="37" s="1"/>
  <c r="O176" i="37" s="1"/>
  <c r="Q174" i="36"/>
  <c r="R174" i="36" s="1"/>
  <c r="O175" i="36" s="1"/>
  <c r="Q170" i="35"/>
  <c r="R170" i="35" s="1"/>
  <c r="O171" i="35" s="1"/>
  <c r="Q170" i="34"/>
  <c r="R170" i="34" s="1"/>
  <c r="O171" i="34" s="1"/>
  <c r="Q169" i="33"/>
  <c r="R169" i="33"/>
  <c r="O170" i="33" s="1"/>
  <c r="Q169" i="32"/>
  <c r="R169" i="32" s="1"/>
  <c r="O170" i="32" s="1"/>
  <c r="Q170" i="31"/>
  <c r="R170" i="31" s="1"/>
  <c r="O171" i="31" s="1"/>
  <c r="Q170" i="30"/>
  <c r="R170" i="30" s="1"/>
  <c r="O171" i="30" s="1"/>
  <c r="Q171" i="29"/>
  <c r="R171" i="29" s="1"/>
  <c r="O172" i="29" s="1"/>
  <c r="Q170" i="28"/>
  <c r="R170" i="28" s="1"/>
  <c r="O171" i="28" s="1"/>
  <c r="Q171" i="27"/>
  <c r="R171" i="27" s="1"/>
  <c r="O172" i="27" s="1"/>
  <c r="Q166" i="26"/>
  <c r="R166" i="26"/>
  <c r="O167" i="26" s="1"/>
  <c r="Q166" i="25"/>
  <c r="R166" i="25" s="1"/>
  <c r="O167" i="25" s="1"/>
  <c r="Q166" i="24"/>
  <c r="R166" i="24" s="1"/>
  <c r="O167" i="24" s="1"/>
  <c r="Q179" i="21"/>
  <c r="R179" i="21" s="1"/>
  <c r="O180" i="21" s="1"/>
  <c r="Q179" i="20"/>
  <c r="R179" i="20" s="1"/>
  <c r="O180" i="20" s="1"/>
  <c r="Q158" i="18"/>
  <c r="R158" i="18" s="1"/>
  <c r="O159" i="18" s="1"/>
  <c r="Q183" i="16"/>
  <c r="R183" i="16" s="1"/>
  <c r="O184" i="16" s="1"/>
  <c r="Q179" i="17"/>
  <c r="R179" i="17" s="1"/>
  <c r="O180" i="17" s="1"/>
  <c r="Q178" i="22"/>
  <c r="R178" i="22" s="1"/>
  <c r="O179" i="22" s="1"/>
  <c r="Q171" i="15"/>
  <c r="R171" i="15" s="1"/>
  <c r="O172" i="15" s="1"/>
  <c r="Q178" i="23"/>
  <c r="R178" i="23" s="1"/>
  <c r="O179" i="23" s="1"/>
  <c r="Q160" i="11"/>
  <c r="R160" i="11" s="1"/>
  <c r="O161" i="11" s="1"/>
  <c r="Q160" i="10"/>
  <c r="R160" i="10" s="1"/>
  <c r="O161" i="10" s="1"/>
  <c r="Q171" i="9"/>
  <c r="R171" i="9" s="1"/>
  <c r="O172" i="9" s="1"/>
  <c r="Q166" i="14"/>
  <c r="R166" i="14" s="1"/>
  <c r="O167" i="14" s="1"/>
  <c r="Q179" i="19"/>
  <c r="R179" i="19" s="1"/>
  <c r="O180" i="19" s="1"/>
  <c r="Q169" i="12"/>
  <c r="R169" i="12" s="1"/>
  <c r="O170" i="12" s="1"/>
  <c r="Q176" i="13" l="1"/>
  <c r="R176" i="13"/>
  <c r="O177" i="13" s="1"/>
  <c r="Q176" i="55"/>
  <c r="R176" i="55" s="1"/>
  <c r="O177" i="55" s="1"/>
  <c r="Q176" i="54"/>
  <c r="R176" i="54" s="1"/>
  <c r="O177" i="54" s="1"/>
  <c r="Q176" i="53"/>
  <c r="R176" i="53"/>
  <c r="O177" i="53" s="1"/>
  <c r="Q175" i="52"/>
  <c r="R175" i="52" s="1"/>
  <c r="O176" i="52" s="1"/>
  <c r="Q175" i="51"/>
  <c r="R175" i="51" s="1"/>
  <c r="O176" i="51" s="1"/>
  <c r="Q175" i="50"/>
  <c r="R175" i="50" s="1"/>
  <c r="O176" i="50" s="1"/>
  <c r="Q176" i="49"/>
  <c r="R176" i="49" s="1"/>
  <c r="O177" i="49" s="1"/>
  <c r="Q175" i="48"/>
  <c r="R175" i="48" s="1"/>
  <c r="O176" i="48" s="1"/>
  <c r="Q175" i="47"/>
  <c r="R175" i="47"/>
  <c r="O176" i="47" s="1"/>
  <c r="Q177" i="46"/>
  <c r="R177" i="46" s="1"/>
  <c r="O178" i="46" s="1"/>
  <c r="Q176" i="45"/>
  <c r="R176" i="45" s="1"/>
  <c r="O177" i="45" s="1"/>
  <c r="Q174" i="44"/>
  <c r="R174" i="44"/>
  <c r="O175" i="44" s="1"/>
  <c r="Q173" i="43"/>
  <c r="R173" i="43" s="1"/>
  <c r="O174" i="43" s="1"/>
  <c r="Q176" i="42"/>
  <c r="R176" i="42" s="1"/>
  <c r="O177" i="42" s="1"/>
  <c r="Q176" i="41"/>
  <c r="R176" i="41" s="1"/>
  <c r="O177" i="41" s="1"/>
  <c r="Q176" i="40"/>
  <c r="R176" i="40" s="1"/>
  <c r="O177" i="40" s="1"/>
  <c r="Q175" i="39"/>
  <c r="R175" i="39"/>
  <c r="O176" i="39" s="1"/>
  <c r="Q175" i="38"/>
  <c r="R175" i="38" s="1"/>
  <c r="O176" i="38" s="1"/>
  <c r="R176" i="37"/>
  <c r="O177" i="37" s="1"/>
  <c r="Q176" i="37"/>
  <c r="Q175" i="36"/>
  <c r="R175" i="36" s="1"/>
  <c r="O176" i="36" s="1"/>
  <c r="Q171" i="35"/>
  <c r="R171" i="35" s="1"/>
  <c r="O172" i="35" s="1"/>
  <c r="Q171" i="34"/>
  <c r="R171" i="34" s="1"/>
  <c r="O172" i="34" s="1"/>
  <c r="Q170" i="33"/>
  <c r="R170" i="33"/>
  <c r="O171" i="33" s="1"/>
  <c r="Q170" i="32"/>
  <c r="R170" i="32" s="1"/>
  <c r="O171" i="32" s="1"/>
  <c r="Q171" i="31"/>
  <c r="R171" i="31"/>
  <c r="O172" i="31" s="1"/>
  <c r="Q171" i="30"/>
  <c r="R171" i="30" s="1"/>
  <c r="O172" i="30" s="1"/>
  <c r="Q172" i="29"/>
  <c r="R172" i="29" s="1"/>
  <c r="O173" i="29" s="1"/>
  <c r="Q171" i="28"/>
  <c r="R171" i="28"/>
  <c r="O172" i="28" s="1"/>
  <c r="Q172" i="27"/>
  <c r="R172" i="27" s="1"/>
  <c r="O173" i="27" s="1"/>
  <c r="Q167" i="26"/>
  <c r="R167" i="26" s="1"/>
  <c r="O168" i="26" s="1"/>
  <c r="Q167" i="25"/>
  <c r="R167" i="25" s="1"/>
  <c r="O168" i="25" s="1"/>
  <c r="Q167" i="24"/>
  <c r="R167" i="24" s="1"/>
  <c r="O168" i="24" s="1"/>
  <c r="Q180" i="21"/>
  <c r="R180" i="21" s="1"/>
  <c r="O181" i="21" s="1"/>
  <c r="Q161" i="10"/>
  <c r="R161" i="10" s="1"/>
  <c r="O162" i="10" s="1"/>
  <c r="Q172" i="9"/>
  <c r="R172" i="9" s="1"/>
  <c r="O173" i="9" s="1"/>
  <c r="Q180" i="17"/>
  <c r="R180" i="17" s="1"/>
  <c r="O181" i="17" s="1"/>
  <c r="Q179" i="23"/>
  <c r="R179" i="23" s="1"/>
  <c r="O180" i="23" s="1"/>
  <c r="Q170" i="12"/>
  <c r="R170" i="12" s="1"/>
  <c r="O171" i="12" s="1"/>
  <c r="Q167" i="14"/>
  <c r="R167" i="14" s="1"/>
  <c r="O168" i="14" s="1"/>
  <c r="Q180" i="19"/>
  <c r="R180" i="19" s="1"/>
  <c r="O181" i="19" s="1"/>
  <c r="Q161" i="11"/>
  <c r="R161" i="11" s="1"/>
  <c r="O162" i="11" s="1"/>
  <c r="Q184" i="16"/>
  <c r="R184" i="16" s="1"/>
  <c r="O185" i="16" s="1"/>
  <c r="Q180" i="20"/>
  <c r="R180" i="20" s="1"/>
  <c r="O181" i="20" s="1"/>
  <c r="Q172" i="15"/>
  <c r="R172" i="15" s="1"/>
  <c r="O173" i="15" s="1"/>
  <c r="Q179" i="22"/>
  <c r="R179" i="22" s="1"/>
  <c r="O180" i="22" s="1"/>
  <c r="Q159" i="18"/>
  <c r="R159" i="18" s="1"/>
  <c r="O160" i="18" s="1"/>
  <c r="Q177" i="13" l="1"/>
  <c r="R177" i="13" s="1"/>
  <c r="O178" i="13" s="1"/>
  <c r="Q177" i="55"/>
  <c r="R177" i="55" s="1"/>
  <c r="O178" i="55" s="1"/>
  <c r="Q177" i="54"/>
  <c r="R177" i="54" s="1"/>
  <c r="O178" i="54" s="1"/>
  <c r="Q177" i="53"/>
  <c r="R177" i="53" s="1"/>
  <c r="O178" i="53" s="1"/>
  <c r="Q176" i="52"/>
  <c r="R176" i="52" s="1"/>
  <c r="O177" i="52" s="1"/>
  <c r="Q176" i="51"/>
  <c r="R176" i="51" s="1"/>
  <c r="O177" i="51" s="1"/>
  <c r="Q176" i="50"/>
  <c r="R176" i="50" s="1"/>
  <c r="O177" i="50" s="1"/>
  <c r="Q177" i="49"/>
  <c r="R177" i="49" s="1"/>
  <c r="O178" i="49" s="1"/>
  <c r="Q176" i="48"/>
  <c r="R176" i="48" s="1"/>
  <c r="O177" i="48" s="1"/>
  <c r="Q176" i="47"/>
  <c r="R176" i="47" s="1"/>
  <c r="O177" i="47" s="1"/>
  <c r="Q178" i="46"/>
  <c r="R178" i="46" s="1"/>
  <c r="O179" i="46" s="1"/>
  <c r="Q177" i="45"/>
  <c r="R177" i="45" s="1"/>
  <c r="O178" i="45" s="1"/>
  <c r="Q175" i="44"/>
  <c r="R175" i="44" s="1"/>
  <c r="O176" i="44" s="1"/>
  <c r="Q174" i="43"/>
  <c r="R174" i="43"/>
  <c r="O175" i="43" s="1"/>
  <c r="Q177" i="42"/>
  <c r="R177" i="42" s="1"/>
  <c r="O178" i="42" s="1"/>
  <c r="Q177" i="41"/>
  <c r="R177" i="41" s="1"/>
  <c r="O178" i="41" s="1"/>
  <c r="Q177" i="40"/>
  <c r="R177" i="40" s="1"/>
  <c r="O178" i="40" s="1"/>
  <c r="Q176" i="39"/>
  <c r="R176" i="39" s="1"/>
  <c r="O177" i="39" s="1"/>
  <c r="Q176" i="38"/>
  <c r="R176" i="38" s="1"/>
  <c r="O177" i="38" s="1"/>
  <c r="Q177" i="37"/>
  <c r="R177" i="37" s="1"/>
  <c r="O178" i="37" s="1"/>
  <c r="Q176" i="36"/>
  <c r="R176" i="36" s="1"/>
  <c r="O177" i="36" s="1"/>
  <c r="Q172" i="35"/>
  <c r="R172" i="35" s="1"/>
  <c r="O173" i="35" s="1"/>
  <c r="Q172" i="34"/>
  <c r="R172" i="34" s="1"/>
  <c r="O173" i="34" s="1"/>
  <c r="Q171" i="33"/>
  <c r="R171" i="33" s="1"/>
  <c r="O172" i="33" s="1"/>
  <c r="Q171" i="32"/>
  <c r="R171" i="32"/>
  <c r="O172" i="32" s="1"/>
  <c r="Q172" i="31"/>
  <c r="R172" i="31" s="1"/>
  <c r="O173" i="31" s="1"/>
  <c r="Q172" i="30"/>
  <c r="R172" i="30"/>
  <c r="O173" i="30" s="1"/>
  <c r="Q173" i="29"/>
  <c r="R173" i="29" s="1"/>
  <c r="O174" i="29" s="1"/>
  <c r="Q172" i="28"/>
  <c r="R172" i="28" s="1"/>
  <c r="O173" i="28" s="1"/>
  <c r="Q173" i="27"/>
  <c r="R173" i="27" s="1"/>
  <c r="O174" i="27" s="1"/>
  <c r="Q168" i="26"/>
  <c r="R168" i="26" s="1"/>
  <c r="O169" i="26" s="1"/>
  <c r="Q168" i="25"/>
  <c r="R168" i="25" s="1"/>
  <c r="O169" i="25" s="1"/>
  <c r="Q168" i="24"/>
  <c r="R168" i="24" s="1"/>
  <c r="O169" i="24" s="1"/>
  <c r="Q185" i="16"/>
  <c r="R185" i="16" s="1"/>
  <c r="O186" i="16" s="1"/>
  <c r="Q181" i="19"/>
  <c r="R181" i="19" s="1"/>
  <c r="O182" i="19" s="1"/>
  <c r="Q162" i="11"/>
  <c r="R162" i="11" s="1"/>
  <c r="O163" i="11" s="1"/>
  <c r="Q162" i="10"/>
  <c r="R162" i="10" s="1"/>
  <c r="O163" i="10" s="1"/>
  <c r="Q181" i="21"/>
  <c r="R181" i="21" s="1"/>
  <c r="O182" i="21" s="1"/>
  <c r="Q168" i="14"/>
  <c r="R168" i="14" s="1"/>
  <c r="O169" i="14" s="1"/>
  <c r="Q180" i="22"/>
  <c r="R180" i="22" s="1"/>
  <c r="O181" i="22" s="1"/>
  <c r="Q171" i="12"/>
  <c r="R171" i="12" s="1"/>
  <c r="O172" i="12" s="1"/>
  <c r="Q173" i="15"/>
  <c r="R173" i="15" s="1"/>
  <c r="O174" i="15" s="1"/>
  <c r="Q181" i="17"/>
  <c r="R181" i="17" s="1"/>
  <c r="O182" i="17" s="1"/>
  <c r="Q181" i="20"/>
  <c r="R181" i="20" s="1"/>
  <c r="O182" i="20" s="1"/>
  <c r="Q160" i="18"/>
  <c r="R160" i="18" s="1"/>
  <c r="O161" i="18" s="1"/>
  <c r="Q173" i="9"/>
  <c r="R173" i="9" s="1"/>
  <c r="O174" i="9" s="1"/>
  <c r="Q180" i="23"/>
  <c r="R180" i="23" s="1"/>
  <c r="O181" i="23" s="1"/>
  <c r="Q178" i="13" l="1"/>
  <c r="R178" i="13" s="1"/>
  <c r="O179" i="13" s="1"/>
  <c r="Q178" i="55"/>
  <c r="R178" i="55"/>
  <c r="O179" i="55" s="1"/>
  <c r="Q178" i="54"/>
  <c r="R178" i="54"/>
  <c r="O179" i="54" s="1"/>
  <c r="Q178" i="53"/>
  <c r="R178" i="53" s="1"/>
  <c r="O179" i="53" s="1"/>
  <c r="Q177" i="52"/>
  <c r="R177" i="52" s="1"/>
  <c r="O178" i="52" s="1"/>
  <c r="Q177" i="51"/>
  <c r="R177" i="51"/>
  <c r="O178" i="51" s="1"/>
  <c r="Q177" i="50"/>
  <c r="R177" i="50"/>
  <c r="O178" i="50" s="1"/>
  <c r="Q178" i="49"/>
  <c r="R178" i="49"/>
  <c r="O179" i="49" s="1"/>
  <c r="Q177" i="48"/>
  <c r="R177" i="48" s="1"/>
  <c r="O178" i="48" s="1"/>
  <c r="Q177" i="47"/>
  <c r="R177" i="47" s="1"/>
  <c r="O178" i="47" s="1"/>
  <c r="Q179" i="46"/>
  <c r="R179" i="46" s="1"/>
  <c r="O180" i="46" s="1"/>
  <c r="Q178" i="45"/>
  <c r="R178" i="45" s="1"/>
  <c r="O179" i="45" s="1"/>
  <c r="Q176" i="44"/>
  <c r="R176" i="44" s="1"/>
  <c r="O177" i="44" s="1"/>
  <c r="Q175" i="43"/>
  <c r="R175" i="43" s="1"/>
  <c r="O176" i="43" s="1"/>
  <c r="Q178" i="42"/>
  <c r="R178" i="42" s="1"/>
  <c r="O179" i="42" s="1"/>
  <c r="Q178" i="41"/>
  <c r="R178" i="41" s="1"/>
  <c r="O179" i="41" s="1"/>
  <c r="Q178" i="40"/>
  <c r="R178" i="40" s="1"/>
  <c r="O179" i="40" s="1"/>
  <c r="Q177" i="39"/>
  <c r="R177" i="39" s="1"/>
  <c r="O178" i="39" s="1"/>
  <c r="Q177" i="38"/>
  <c r="R177" i="38" s="1"/>
  <c r="O178" i="38" s="1"/>
  <c r="Q178" i="37"/>
  <c r="R178" i="37" s="1"/>
  <c r="O179" i="37" s="1"/>
  <c r="Q177" i="36"/>
  <c r="R177" i="36" s="1"/>
  <c r="O178" i="36" s="1"/>
  <c r="Q173" i="35"/>
  <c r="R173" i="35" s="1"/>
  <c r="O174" i="35" s="1"/>
  <c r="Q173" i="34"/>
  <c r="R173" i="34" s="1"/>
  <c r="O174" i="34" s="1"/>
  <c r="Q172" i="33"/>
  <c r="R172" i="33" s="1"/>
  <c r="O173" i="33" s="1"/>
  <c r="Q172" i="32"/>
  <c r="R172" i="32" s="1"/>
  <c r="O173" i="32" s="1"/>
  <c r="Q173" i="31"/>
  <c r="R173" i="31" s="1"/>
  <c r="O174" i="31" s="1"/>
  <c r="Q173" i="30"/>
  <c r="R173" i="30" s="1"/>
  <c r="O174" i="30" s="1"/>
  <c r="Q174" i="29"/>
  <c r="R174" i="29" s="1"/>
  <c r="O175" i="29" s="1"/>
  <c r="Q173" i="28"/>
  <c r="R173" i="28" s="1"/>
  <c r="O174" i="28" s="1"/>
  <c r="Q174" i="27"/>
  <c r="R174" i="27" s="1"/>
  <c r="O175" i="27" s="1"/>
  <c r="Q169" i="26"/>
  <c r="R169" i="26" s="1"/>
  <c r="O170" i="26" s="1"/>
  <c r="Q169" i="25"/>
  <c r="R169" i="25" s="1"/>
  <c r="O170" i="25" s="1"/>
  <c r="Q169" i="24"/>
  <c r="R169" i="24" s="1"/>
  <c r="O170" i="24" s="1"/>
  <c r="Q182" i="17"/>
  <c r="R182" i="17" s="1"/>
  <c r="O183" i="17" s="1"/>
  <c r="Q161" i="18"/>
  <c r="R161" i="18" s="1"/>
  <c r="O162" i="18" s="1"/>
  <c r="Q182" i="19"/>
  <c r="R182" i="19" s="1"/>
  <c r="O183" i="19" s="1"/>
  <c r="Q163" i="11"/>
  <c r="R163" i="11" s="1"/>
  <c r="O164" i="11" s="1"/>
  <c r="Q181" i="22"/>
  <c r="R181" i="22" s="1"/>
  <c r="O182" i="22" s="1"/>
  <c r="Q169" i="14"/>
  <c r="R169" i="14" s="1"/>
  <c r="O170" i="14" s="1"/>
  <c r="Q181" i="23"/>
  <c r="R181" i="23" s="1"/>
  <c r="O182" i="23" s="1"/>
  <c r="Q172" i="12"/>
  <c r="R172" i="12" s="1"/>
  <c r="O173" i="12" s="1"/>
  <c r="Q182" i="21"/>
  <c r="R182" i="21" s="1"/>
  <c r="O183" i="21" s="1"/>
  <c r="Q163" i="10"/>
  <c r="R163" i="10" s="1"/>
  <c r="O164" i="10" s="1"/>
  <c r="Q174" i="15"/>
  <c r="R174" i="15" s="1"/>
  <c r="O175" i="15" s="1"/>
  <c r="Q182" i="20"/>
  <c r="R182" i="20" s="1"/>
  <c r="O183" i="20" s="1"/>
  <c r="Q174" i="9"/>
  <c r="R174" i="9" s="1"/>
  <c r="O175" i="9" s="1"/>
  <c r="Q186" i="16"/>
  <c r="R186" i="16" s="1"/>
  <c r="O187" i="16" s="1"/>
  <c r="Q179" i="13" l="1"/>
  <c r="R179" i="13" s="1"/>
  <c r="O180" i="13" s="1"/>
  <c r="Q179" i="55"/>
  <c r="R179" i="55" s="1"/>
  <c r="O180" i="55" s="1"/>
  <c r="Q179" i="54"/>
  <c r="R179" i="54" s="1"/>
  <c r="O180" i="54" s="1"/>
  <c r="Q179" i="53"/>
  <c r="R179" i="53" s="1"/>
  <c r="O180" i="53" s="1"/>
  <c r="Q178" i="52"/>
  <c r="R178" i="52" s="1"/>
  <c r="O179" i="52" s="1"/>
  <c r="Q178" i="51"/>
  <c r="R178" i="51" s="1"/>
  <c r="O179" i="51" s="1"/>
  <c r="Q178" i="50"/>
  <c r="R178" i="50" s="1"/>
  <c r="O179" i="50" s="1"/>
  <c r="Q179" i="49"/>
  <c r="R179" i="49" s="1"/>
  <c r="O180" i="49" s="1"/>
  <c r="Q178" i="48"/>
  <c r="R178" i="48" s="1"/>
  <c r="O179" i="48" s="1"/>
  <c r="Q178" i="47"/>
  <c r="R178" i="47" s="1"/>
  <c r="O179" i="47" s="1"/>
  <c r="Q180" i="46"/>
  <c r="R180" i="46" s="1"/>
  <c r="O181" i="46" s="1"/>
  <c r="Q179" i="45"/>
  <c r="R179" i="45" s="1"/>
  <c r="O180" i="45" s="1"/>
  <c r="Q177" i="44"/>
  <c r="R177" i="44" s="1"/>
  <c r="O178" i="44" s="1"/>
  <c r="Q176" i="43"/>
  <c r="R176" i="43"/>
  <c r="O177" i="43" s="1"/>
  <c r="Q179" i="42"/>
  <c r="R179" i="42" s="1"/>
  <c r="O180" i="42" s="1"/>
  <c r="Q179" i="41"/>
  <c r="R179" i="41"/>
  <c r="O180" i="41" s="1"/>
  <c r="Q179" i="40"/>
  <c r="R179" i="40" s="1"/>
  <c r="O180" i="40" s="1"/>
  <c r="Q178" i="39"/>
  <c r="R178" i="39" s="1"/>
  <c r="O179" i="39" s="1"/>
  <c r="Q178" i="38"/>
  <c r="R178" i="38" s="1"/>
  <c r="O179" i="38" s="1"/>
  <c r="Q179" i="37"/>
  <c r="R179" i="37" s="1"/>
  <c r="O180" i="37" s="1"/>
  <c r="Q178" i="36"/>
  <c r="R178" i="36" s="1"/>
  <c r="O179" i="36" s="1"/>
  <c r="Q174" i="35"/>
  <c r="R174" i="35" s="1"/>
  <c r="O175" i="35" s="1"/>
  <c r="Q174" i="34"/>
  <c r="R174" i="34" s="1"/>
  <c r="O175" i="34" s="1"/>
  <c r="Q173" i="33"/>
  <c r="R173" i="33" s="1"/>
  <c r="O174" i="33" s="1"/>
  <c r="Q173" i="32"/>
  <c r="R173" i="32" s="1"/>
  <c r="O174" i="32" s="1"/>
  <c r="Q174" i="31"/>
  <c r="R174" i="31"/>
  <c r="O175" i="31" s="1"/>
  <c r="Q174" i="30"/>
  <c r="R174" i="30" s="1"/>
  <c r="O175" i="30" s="1"/>
  <c r="Q175" i="29"/>
  <c r="R175" i="29" s="1"/>
  <c r="O176" i="29" s="1"/>
  <c r="Q174" i="28"/>
  <c r="R174" i="28" s="1"/>
  <c r="O175" i="28" s="1"/>
  <c r="Q175" i="27"/>
  <c r="R175" i="27" s="1"/>
  <c r="O176" i="27" s="1"/>
  <c r="Q170" i="26"/>
  <c r="R170" i="26" s="1"/>
  <c r="O171" i="26" s="1"/>
  <c r="Q170" i="25"/>
  <c r="R170" i="25"/>
  <c r="O171" i="25" s="1"/>
  <c r="Q170" i="24"/>
  <c r="R170" i="24"/>
  <c r="O171" i="24" s="1"/>
  <c r="Q164" i="11"/>
  <c r="R164" i="11" s="1"/>
  <c r="O165" i="11" s="1"/>
  <c r="Q187" i="16"/>
  <c r="R187" i="16" s="1"/>
  <c r="O188" i="16" s="1"/>
  <c r="Q164" i="10"/>
  <c r="R164" i="10" s="1"/>
  <c r="O165" i="10" s="1"/>
  <c r="Q183" i="21"/>
  <c r="R183" i="21" s="1"/>
  <c r="O184" i="21" s="1"/>
  <c r="Q182" i="22"/>
  <c r="R182" i="22" s="1"/>
  <c r="O183" i="22" s="1"/>
  <c r="Q173" i="12"/>
  <c r="R173" i="12" s="1"/>
  <c r="O174" i="12" s="1"/>
  <c r="Q162" i="18"/>
  <c r="R162" i="18" s="1"/>
  <c r="O163" i="18" s="1"/>
  <c r="Q175" i="15"/>
  <c r="R175" i="15" s="1"/>
  <c r="O176" i="15" s="1"/>
  <c r="Q183" i="20"/>
  <c r="R183" i="20" s="1"/>
  <c r="O184" i="20" s="1"/>
  <c r="Q182" i="23"/>
  <c r="R182" i="23" s="1"/>
  <c r="O183" i="23" s="1"/>
  <c r="Q170" i="14"/>
  <c r="R170" i="14" s="1"/>
  <c r="O171" i="14" s="1"/>
  <c r="Q183" i="19"/>
  <c r="R183" i="19" s="1"/>
  <c r="O184" i="19" s="1"/>
  <c r="Q183" i="17"/>
  <c r="R183" i="17" s="1"/>
  <c r="O184" i="17" s="1"/>
  <c r="Q175" i="9"/>
  <c r="R175" i="9" s="1"/>
  <c r="O176" i="9" s="1"/>
  <c r="Q180" i="13" l="1"/>
  <c r="R180" i="13" s="1"/>
  <c r="O181" i="13" s="1"/>
  <c r="Q180" i="55"/>
  <c r="R180" i="55" s="1"/>
  <c r="O181" i="55" s="1"/>
  <c r="Q180" i="54"/>
  <c r="R180" i="54"/>
  <c r="O181" i="54" s="1"/>
  <c r="Q180" i="53"/>
  <c r="R180" i="53" s="1"/>
  <c r="O181" i="53" s="1"/>
  <c r="Q179" i="52"/>
  <c r="R179" i="52" s="1"/>
  <c r="O180" i="52" s="1"/>
  <c r="Q179" i="51"/>
  <c r="R179" i="51" s="1"/>
  <c r="O180" i="51" s="1"/>
  <c r="Q179" i="50"/>
  <c r="R179" i="50" s="1"/>
  <c r="O180" i="50" s="1"/>
  <c r="Q180" i="49"/>
  <c r="R180" i="49" s="1"/>
  <c r="O181" i="49" s="1"/>
  <c r="Q179" i="48"/>
  <c r="R179" i="48" s="1"/>
  <c r="O180" i="48" s="1"/>
  <c r="Q179" i="47"/>
  <c r="R179" i="47" s="1"/>
  <c r="O180" i="47" s="1"/>
  <c r="Q181" i="46"/>
  <c r="R181" i="46" s="1"/>
  <c r="O182" i="46" s="1"/>
  <c r="Q180" i="45"/>
  <c r="R180" i="45" s="1"/>
  <c r="O181" i="45" s="1"/>
  <c r="Q178" i="44"/>
  <c r="R178" i="44"/>
  <c r="O179" i="44" s="1"/>
  <c r="Q177" i="43"/>
  <c r="R177" i="43" s="1"/>
  <c r="O178" i="43" s="1"/>
  <c r="Q180" i="42"/>
  <c r="R180" i="42" s="1"/>
  <c r="O181" i="42" s="1"/>
  <c r="Q180" i="41"/>
  <c r="R180" i="41" s="1"/>
  <c r="O181" i="41" s="1"/>
  <c r="Q180" i="40"/>
  <c r="R180" i="40" s="1"/>
  <c r="O181" i="40" s="1"/>
  <c r="Q179" i="39"/>
  <c r="R179" i="39" s="1"/>
  <c r="O180" i="39" s="1"/>
  <c r="Q179" i="38"/>
  <c r="R179" i="38"/>
  <c r="O180" i="38" s="1"/>
  <c r="Q180" i="37"/>
  <c r="R180" i="37" s="1"/>
  <c r="O181" i="37" s="1"/>
  <c r="Q179" i="36"/>
  <c r="R179" i="36" s="1"/>
  <c r="O180" i="36" s="1"/>
  <c r="Q175" i="35"/>
  <c r="R175" i="35" s="1"/>
  <c r="O176" i="35" s="1"/>
  <c r="Q175" i="34"/>
  <c r="R175" i="34" s="1"/>
  <c r="O176" i="34" s="1"/>
  <c r="Q174" i="33"/>
  <c r="R174" i="33" s="1"/>
  <c r="O175" i="33" s="1"/>
  <c r="Q174" i="32"/>
  <c r="R174" i="32" s="1"/>
  <c r="O175" i="32" s="1"/>
  <c r="Q175" i="31"/>
  <c r="R175" i="31" s="1"/>
  <c r="O176" i="31" s="1"/>
  <c r="Q175" i="30"/>
  <c r="R175" i="30"/>
  <c r="O176" i="30" s="1"/>
  <c r="R176" i="29"/>
  <c r="O177" i="29" s="1"/>
  <c r="Q176" i="29"/>
  <c r="Q175" i="28"/>
  <c r="R175" i="28" s="1"/>
  <c r="O176" i="28" s="1"/>
  <c r="Q176" i="27"/>
  <c r="R176" i="27" s="1"/>
  <c r="O177" i="27" s="1"/>
  <c r="Q171" i="26"/>
  <c r="R171" i="26" s="1"/>
  <c r="O172" i="26" s="1"/>
  <c r="Q171" i="25"/>
  <c r="R171" i="25" s="1"/>
  <c r="O172" i="25" s="1"/>
  <c r="Q171" i="24"/>
  <c r="R171" i="24" s="1"/>
  <c r="O172" i="24" s="1"/>
  <c r="Q183" i="22"/>
  <c r="R183" i="22" s="1"/>
  <c r="O184" i="22" s="1"/>
  <c r="Q165" i="11"/>
  <c r="R165" i="11" s="1"/>
  <c r="O166" i="11" s="1"/>
  <c r="Q184" i="20"/>
  <c r="R184" i="20" s="1"/>
  <c r="O185" i="20" s="1"/>
  <c r="Q174" i="12"/>
  <c r="R174" i="12" s="1"/>
  <c r="O175" i="12" s="1"/>
  <c r="Q184" i="17"/>
  <c r="R184" i="17" s="1"/>
  <c r="O185" i="17" s="1"/>
  <c r="Q163" i="18"/>
  <c r="R163" i="18" s="1"/>
  <c r="O164" i="18" s="1"/>
  <c r="Q176" i="15"/>
  <c r="R176" i="15" s="1"/>
  <c r="O177" i="15" s="1"/>
  <c r="Q188" i="16"/>
  <c r="R188" i="16" s="1"/>
  <c r="O189" i="16" s="1"/>
  <c r="Q176" i="9"/>
  <c r="R176" i="9" s="1"/>
  <c r="O177" i="9" s="1"/>
  <c r="Q184" i="21"/>
  <c r="R184" i="21" s="1"/>
  <c r="O185" i="21" s="1"/>
  <c r="Q171" i="14"/>
  <c r="R171" i="14" s="1"/>
  <c r="O172" i="14" s="1"/>
  <c r="Q165" i="10"/>
  <c r="R165" i="10" s="1"/>
  <c r="O166" i="10" s="1"/>
  <c r="Q184" i="19"/>
  <c r="R184" i="19" s="1"/>
  <c r="O185" i="19" s="1"/>
  <c r="Q183" i="23"/>
  <c r="R183" i="23" s="1"/>
  <c r="O184" i="23" s="1"/>
  <c r="Q181" i="13" l="1"/>
  <c r="R181" i="13" s="1"/>
  <c r="O182" i="13" s="1"/>
  <c r="Q181" i="55"/>
  <c r="R181" i="55" s="1"/>
  <c r="O182" i="55" s="1"/>
  <c r="Q181" i="54"/>
  <c r="R181" i="54" s="1"/>
  <c r="O182" i="54" s="1"/>
  <c r="Q181" i="53"/>
  <c r="R181" i="53" s="1"/>
  <c r="O182" i="53" s="1"/>
  <c r="Q180" i="52"/>
  <c r="R180" i="52" s="1"/>
  <c r="O181" i="52" s="1"/>
  <c r="Q180" i="51"/>
  <c r="R180" i="51" s="1"/>
  <c r="O181" i="51" s="1"/>
  <c r="Q180" i="50"/>
  <c r="R180" i="50" s="1"/>
  <c r="O181" i="50" s="1"/>
  <c r="Q181" i="49"/>
  <c r="R181" i="49" s="1"/>
  <c r="O182" i="49" s="1"/>
  <c r="Q180" i="48"/>
  <c r="R180" i="48" s="1"/>
  <c r="O181" i="48" s="1"/>
  <c r="Q180" i="47"/>
  <c r="R180" i="47" s="1"/>
  <c r="O181" i="47" s="1"/>
  <c r="Q182" i="46"/>
  <c r="R182" i="46"/>
  <c r="O183" i="46" s="1"/>
  <c r="Q181" i="45"/>
  <c r="R181" i="45" s="1"/>
  <c r="O182" i="45" s="1"/>
  <c r="Q179" i="44"/>
  <c r="R179" i="44" s="1"/>
  <c r="O180" i="44" s="1"/>
  <c r="Q178" i="43"/>
  <c r="R178" i="43" s="1"/>
  <c r="O179" i="43" s="1"/>
  <c r="Q181" i="42"/>
  <c r="R181" i="42"/>
  <c r="O182" i="42" s="1"/>
  <c r="Q181" i="41"/>
  <c r="R181" i="41" s="1"/>
  <c r="O182" i="41" s="1"/>
  <c r="Q181" i="40"/>
  <c r="R181" i="40" s="1"/>
  <c r="O182" i="40" s="1"/>
  <c r="Q180" i="39"/>
  <c r="R180" i="39" s="1"/>
  <c r="O181" i="39" s="1"/>
  <c r="Q180" i="38"/>
  <c r="R180" i="38" s="1"/>
  <c r="O181" i="38" s="1"/>
  <c r="Q181" i="37"/>
  <c r="R181" i="37" s="1"/>
  <c r="O182" i="37" s="1"/>
  <c r="Q180" i="36"/>
  <c r="R180" i="36" s="1"/>
  <c r="O181" i="36" s="1"/>
  <c r="Q176" i="35"/>
  <c r="R176" i="35"/>
  <c r="O177" i="35" s="1"/>
  <c r="Q176" i="34"/>
  <c r="R176" i="34" s="1"/>
  <c r="O177" i="34" s="1"/>
  <c r="Q175" i="33"/>
  <c r="R175" i="33" s="1"/>
  <c r="O176" i="33" s="1"/>
  <c r="Q175" i="32"/>
  <c r="R175" i="32" s="1"/>
  <c r="O176" i="32" s="1"/>
  <c r="Q176" i="31"/>
  <c r="R176" i="31"/>
  <c r="O177" i="31" s="1"/>
  <c r="Q176" i="30"/>
  <c r="R176" i="30" s="1"/>
  <c r="O177" i="30" s="1"/>
  <c r="Q177" i="29"/>
  <c r="R177" i="29" s="1"/>
  <c r="O178" i="29" s="1"/>
  <c r="Q176" i="28"/>
  <c r="R176" i="28" s="1"/>
  <c r="O177" i="28" s="1"/>
  <c r="Q177" i="27"/>
  <c r="R177" i="27" s="1"/>
  <c r="O178" i="27" s="1"/>
  <c r="Q172" i="26"/>
  <c r="R172" i="26" s="1"/>
  <c r="O173" i="26" s="1"/>
  <c r="Q172" i="25"/>
  <c r="R172" i="25"/>
  <c r="O173" i="25" s="1"/>
  <c r="Q172" i="24"/>
  <c r="R172" i="24"/>
  <c r="O173" i="24" s="1"/>
  <c r="Q185" i="17"/>
  <c r="R185" i="17" s="1"/>
  <c r="O186" i="17" s="1"/>
  <c r="Q164" i="18"/>
  <c r="R164" i="18" s="1"/>
  <c r="O165" i="18" s="1"/>
  <c r="Q185" i="21"/>
  <c r="R185" i="21" s="1"/>
  <c r="O186" i="21" s="1"/>
  <c r="Q177" i="9"/>
  <c r="R177" i="9" s="1"/>
  <c r="O178" i="9" s="1"/>
  <c r="Q185" i="19"/>
  <c r="R185" i="19" s="1"/>
  <c r="O186" i="19" s="1"/>
  <c r="Q184" i="23"/>
  <c r="R184" i="23" s="1"/>
  <c r="O185" i="23" s="1"/>
  <c r="Q166" i="11"/>
  <c r="R166" i="11" s="1"/>
  <c r="O167" i="11" s="1"/>
  <c r="Q177" i="15"/>
  <c r="R177" i="15" s="1"/>
  <c r="O178" i="15" s="1"/>
  <c r="Q184" i="22"/>
  <c r="R184" i="22" s="1"/>
  <c r="O185" i="22" s="1"/>
  <c r="Q166" i="10"/>
  <c r="R166" i="10" s="1"/>
  <c r="O167" i="10" s="1"/>
  <c r="Q185" i="20"/>
  <c r="R185" i="20" s="1"/>
  <c r="O186" i="20" s="1"/>
  <c r="Q172" i="14"/>
  <c r="R172" i="14" s="1"/>
  <c r="O173" i="14" s="1"/>
  <c r="Q189" i="16"/>
  <c r="R189" i="16" s="1"/>
  <c r="O190" i="16" s="1"/>
  <c r="Q175" i="12"/>
  <c r="R175" i="12" s="1"/>
  <c r="O176" i="12" s="1"/>
  <c r="Q182" i="13" l="1"/>
  <c r="R182" i="13" s="1"/>
  <c r="O183" i="13" s="1"/>
  <c r="Q182" i="55"/>
  <c r="R182" i="55" s="1"/>
  <c r="O183" i="55" s="1"/>
  <c r="Q182" i="54"/>
  <c r="R182" i="54" s="1"/>
  <c r="O183" i="54" s="1"/>
  <c r="Q182" i="53"/>
  <c r="R182" i="53" s="1"/>
  <c r="O183" i="53" s="1"/>
  <c r="Q181" i="52"/>
  <c r="R181" i="52" s="1"/>
  <c r="O182" i="52" s="1"/>
  <c r="Q181" i="51"/>
  <c r="R181" i="51" s="1"/>
  <c r="O182" i="51" s="1"/>
  <c r="Q181" i="50"/>
  <c r="R181" i="50" s="1"/>
  <c r="O182" i="50" s="1"/>
  <c r="Q182" i="49"/>
  <c r="R182" i="49" s="1"/>
  <c r="O183" i="49" s="1"/>
  <c r="Q181" i="48"/>
  <c r="R181" i="48" s="1"/>
  <c r="O182" i="48" s="1"/>
  <c r="Q181" i="47"/>
  <c r="R181" i="47" s="1"/>
  <c r="O182" i="47" s="1"/>
  <c r="Q183" i="46"/>
  <c r="R183" i="46" s="1"/>
  <c r="O184" i="46" s="1"/>
  <c r="Q182" i="45"/>
  <c r="R182" i="45"/>
  <c r="O183" i="45" s="1"/>
  <c r="Q180" i="44"/>
  <c r="R180" i="44"/>
  <c r="O181" i="44" s="1"/>
  <c r="Q179" i="43"/>
  <c r="R179" i="43" s="1"/>
  <c r="O180" i="43" s="1"/>
  <c r="Q182" i="42"/>
  <c r="R182" i="42" s="1"/>
  <c r="O183" i="42" s="1"/>
  <c r="Q182" i="41"/>
  <c r="R182" i="41" s="1"/>
  <c r="O183" i="41" s="1"/>
  <c r="Q182" i="40"/>
  <c r="R182" i="40" s="1"/>
  <c r="O183" i="40" s="1"/>
  <c r="Q181" i="39"/>
  <c r="R181" i="39" s="1"/>
  <c r="O182" i="39" s="1"/>
  <c r="Q181" i="38"/>
  <c r="R181" i="38" s="1"/>
  <c r="O182" i="38" s="1"/>
  <c r="Q182" i="37"/>
  <c r="R182" i="37" s="1"/>
  <c r="O183" i="37" s="1"/>
  <c r="Q181" i="36"/>
  <c r="R181" i="36" s="1"/>
  <c r="O182" i="36" s="1"/>
  <c r="Q177" i="35"/>
  <c r="R177" i="35" s="1"/>
  <c r="O178" i="35" s="1"/>
  <c r="Q177" i="34"/>
  <c r="R177" i="34" s="1"/>
  <c r="O178" i="34" s="1"/>
  <c r="Q176" i="33"/>
  <c r="R176" i="33" s="1"/>
  <c r="O177" i="33" s="1"/>
  <c r="Q176" i="32"/>
  <c r="R176" i="32" s="1"/>
  <c r="O177" i="32" s="1"/>
  <c r="Q177" i="31"/>
  <c r="R177" i="31" s="1"/>
  <c r="O178" i="31" s="1"/>
  <c r="Q177" i="30"/>
  <c r="R177" i="30" s="1"/>
  <c r="O178" i="30" s="1"/>
  <c r="Q178" i="29"/>
  <c r="R178" i="29"/>
  <c r="O179" i="29" s="1"/>
  <c r="Q177" i="28"/>
  <c r="R177" i="28" s="1"/>
  <c r="O178" i="28" s="1"/>
  <c r="Q178" i="27"/>
  <c r="R178" i="27" s="1"/>
  <c r="O179" i="27" s="1"/>
  <c r="Q173" i="26"/>
  <c r="R173" i="26" s="1"/>
  <c r="O174" i="26" s="1"/>
  <c r="Q173" i="25"/>
  <c r="R173" i="25" s="1"/>
  <c r="O174" i="25" s="1"/>
  <c r="Q173" i="24"/>
  <c r="R173" i="24" s="1"/>
  <c r="O174" i="24" s="1"/>
  <c r="Q178" i="15"/>
  <c r="R178" i="15" s="1"/>
  <c r="O179" i="15" s="1"/>
  <c r="Q186" i="21"/>
  <c r="R186" i="21" s="1"/>
  <c r="O187" i="21" s="1"/>
  <c r="Q186" i="20"/>
  <c r="R186" i="20" s="1"/>
  <c r="O187" i="20" s="1"/>
  <c r="Q185" i="22"/>
  <c r="R185" i="22" s="1"/>
  <c r="O186" i="22" s="1"/>
  <c r="Q173" i="14"/>
  <c r="R173" i="14" s="1"/>
  <c r="O174" i="14" s="1"/>
  <c r="Q167" i="11"/>
  <c r="R167" i="11" s="1"/>
  <c r="O168" i="11" s="1"/>
  <c r="Q186" i="17"/>
  <c r="R186" i="17" s="1"/>
  <c r="O187" i="17" s="1"/>
  <c r="Q190" i="16"/>
  <c r="R190" i="16" s="1"/>
  <c r="O191" i="16" s="1"/>
  <c r="Q178" i="9"/>
  <c r="R178" i="9" s="1"/>
  <c r="O179" i="9" s="1"/>
  <c r="Q185" i="23"/>
  <c r="R185" i="23" s="1"/>
  <c r="O186" i="23" s="1"/>
  <c r="Q176" i="12"/>
  <c r="R176" i="12" s="1"/>
  <c r="O177" i="12" s="1"/>
  <c r="Q186" i="19"/>
  <c r="R186" i="19" s="1"/>
  <c r="O187" i="19" s="1"/>
  <c r="Q165" i="18"/>
  <c r="R165" i="18" s="1"/>
  <c r="O166" i="18" s="1"/>
  <c r="Q167" i="10"/>
  <c r="R167" i="10" s="1"/>
  <c r="O168" i="10" s="1"/>
  <c r="Q183" i="13" l="1"/>
  <c r="R183" i="13" s="1"/>
  <c r="O184" i="13" s="1"/>
  <c r="Q183" i="55"/>
  <c r="R183" i="55"/>
  <c r="O184" i="55" s="1"/>
  <c r="Q183" i="54"/>
  <c r="R183" i="54" s="1"/>
  <c r="O184" i="54" s="1"/>
  <c r="Q183" i="53"/>
  <c r="R183" i="53" s="1"/>
  <c r="O184" i="53" s="1"/>
  <c r="Q182" i="52"/>
  <c r="R182" i="52" s="1"/>
  <c r="O183" i="52" s="1"/>
  <c r="Q182" i="51"/>
  <c r="R182" i="51" s="1"/>
  <c r="O183" i="51" s="1"/>
  <c r="Q182" i="50"/>
  <c r="R182" i="50" s="1"/>
  <c r="O183" i="50" s="1"/>
  <c r="Q183" i="49"/>
  <c r="R183" i="49" s="1"/>
  <c r="O184" i="49" s="1"/>
  <c r="Q182" i="48"/>
  <c r="R182" i="48" s="1"/>
  <c r="O183" i="48" s="1"/>
  <c r="Q182" i="47"/>
  <c r="R182" i="47" s="1"/>
  <c r="O183" i="47" s="1"/>
  <c r="Q184" i="46"/>
  <c r="R184" i="46"/>
  <c r="O185" i="46" s="1"/>
  <c r="Q183" i="45"/>
  <c r="R183" i="45" s="1"/>
  <c r="O184" i="45" s="1"/>
  <c r="Q181" i="44"/>
  <c r="R181" i="44" s="1"/>
  <c r="O182" i="44" s="1"/>
  <c r="Q180" i="43"/>
  <c r="R180" i="43" s="1"/>
  <c r="O181" i="43" s="1"/>
  <c r="Q183" i="42"/>
  <c r="R183" i="42" s="1"/>
  <c r="O184" i="42" s="1"/>
  <c r="Q183" i="41"/>
  <c r="R183" i="41" s="1"/>
  <c r="O184" i="41" s="1"/>
  <c r="Q183" i="40"/>
  <c r="R183" i="40" s="1"/>
  <c r="O184" i="40" s="1"/>
  <c r="Q182" i="39"/>
  <c r="R182" i="39" s="1"/>
  <c r="O183" i="39" s="1"/>
  <c r="Q182" i="38"/>
  <c r="R182" i="38" s="1"/>
  <c r="O183" i="38" s="1"/>
  <c r="Q183" i="37"/>
  <c r="R183" i="37" s="1"/>
  <c r="O184" i="37" s="1"/>
  <c r="Q182" i="36"/>
  <c r="R182" i="36" s="1"/>
  <c r="O183" i="36" s="1"/>
  <c r="Q178" i="35"/>
  <c r="R178" i="35" s="1"/>
  <c r="O179" i="35" s="1"/>
  <c r="Q178" i="34"/>
  <c r="R178" i="34" s="1"/>
  <c r="O179" i="34" s="1"/>
  <c r="Q177" i="33"/>
  <c r="R177" i="33" s="1"/>
  <c r="O178" i="33" s="1"/>
  <c r="Q177" i="32"/>
  <c r="R177" i="32" s="1"/>
  <c r="O178" i="32" s="1"/>
  <c r="Q178" i="31"/>
  <c r="R178" i="31" s="1"/>
  <c r="O179" i="31" s="1"/>
  <c r="Q178" i="30"/>
  <c r="R178" i="30" s="1"/>
  <c r="O179" i="30" s="1"/>
  <c r="Q179" i="29"/>
  <c r="R179" i="29" s="1"/>
  <c r="O180" i="29" s="1"/>
  <c r="Q178" i="28"/>
  <c r="R178" i="28" s="1"/>
  <c r="O179" i="28" s="1"/>
  <c r="Q179" i="27"/>
  <c r="R179" i="27" s="1"/>
  <c r="O180" i="27" s="1"/>
  <c r="Q174" i="26"/>
  <c r="R174" i="26"/>
  <c r="O175" i="26" s="1"/>
  <c r="Q174" i="25"/>
  <c r="R174" i="25" s="1"/>
  <c r="O175" i="25" s="1"/>
  <c r="Q174" i="24"/>
  <c r="R174" i="24" s="1"/>
  <c r="O175" i="24" s="1"/>
  <c r="Q186" i="22"/>
  <c r="R186" i="22" s="1"/>
  <c r="O187" i="22" s="1"/>
  <c r="Q179" i="15"/>
  <c r="R179" i="15" s="1"/>
  <c r="O180" i="15" s="1"/>
  <c r="Q187" i="17"/>
  <c r="R187" i="17" s="1"/>
  <c r="O188" i="17" s="1"/>
  <c r="Q191" i="16"/>
  <c r="R191" i="16" s="1"/>
  <c r="O192" i="16" s="1"/>
  <c r="Q187" i="21"/>
  <c r="R187" i="21" s="1"/>
  <c r="O188" i="21" s="1"/>
  <c r="Q177" i="12"/>
  <c r="R177" i="12" s="1"/>
  <c r="O178" i="12" s="1"/>
  <c r="Q166" i="18"/>
  <c r="R166" i="18" s="1"/>
  <c r="O167" i="18" s="1"/>
  <c r="Q187" i="20"/>
  <c r="R187" i="20" s="1"/>
  <c r="O188" i="20" s="1"/>
  <c r="Q168" i="11"/>
  <c r="R168" i="11" s="1"/>
  <c r="O169" i="11" s="1"/>
  <c r="Q186" i="23"/>
  <c r="R186" i="23" s="1"/>
  <c r="O187" i="23" s="1"/>
  <c r="Q174" i="14"/>
  <c r="R174" i="14" s="1"/>
  <c r="O175" i="14" s="1"/>
  <c r="Q179" i="9"/>
  <c r="R179" i="9" s="1"/>
  <c r="O180" i="9" s="1"/>
  <c r="Q168" i="10"/>
  <c r="R168" i="10" s="1"/>
  <c r="O169" i="10" s="1"/>
  <c r="Q187" i="19"/>
  <c r="R187" i="19" s="1"/>
  <c r="O188" i="19" s="1"/>
  <c r="Q184" i="13" l="1"/>
  <c r="R184" i="13"/>
  <c r="O185" i="13" s="1"/>
  <c r="Q184" i="55"/>
  <c r="R184" i="55" s="1"/>
  <c r="O185" i="55" s="1"/>
  <c r="Q184" i="54"/>
  <c r="R184" i="54" s="1"/>
  <c r="O185" i="54" s="1"/>
  <c r="Q184" i="53"/>
  <c r="R184" i="53" s="1"/>
  <c r="O185" i="53" s="1"/>
  <c r="Q183" i="52"/>
  <c r="R183" i="52"/>
  <c r="O184" i="52" s="1"/>
  <c r="Q183" i="51"/>
  <c r="R183" i="51" s="1"/>
  <c r="O184" i="51" s="1"/>
  <c r="Q183" i="50"/>
  <c r="R183" i="50" s="1"/>
  <c r="O184" i="50" s="1"/>
  <c r="Q184" i="49"/>
  <c r="R184" i="49" s="1"/>
  <c r="O185" i="49" s="1"/>
  <c r="Q183" i="48"/>
  <c r="R183" i="48" s="1"/>
  <c r="O184" i="48" s="1"/>
  <c r="Q183" i="47"/>
  <c r="R183" i="47"/>
  <c r="O184" i="47" s="1"/>
  <c r="Q185" i="46"/>
  <c r="R185" i="46" s="1"/>
  <c r="O186" i="46" s="1"/>
  <c r="Q184" i="45"/>
  <c r="R184" i="45" s="1"/>
  <c r="O185" i="45" s="1"/>
  <c r="Q182" i="44"/>
  <c r="R182" i="44" s="1"/>
  <c r="O183" i="44" s="1"/>
  <c r="Q181" i="43"/>
  <c r="R181" i="43" s="1"/>
  <c r="O182" i="43" s="1"/>
  <c r="Q184" i="42"/>
  <c r="R184" i="42"/>
  <c r="O185" i="42" s="1"/>
  <c r="Q184" i="41"/>
  <c r="R184" i="41" s="1"/>
  <c r="O185" i="41" s="1"/>
  <c r="Q184" i="40"/>
  <c r="R184" i="40" s="1"/>
  <c r="O185" i="40" s="1"/>
  <c r="Q183" i="39"/>
  <c r="R183" i="39" s="1"/>
  <c r="O184" i="39" s="1"/>
  <c r="Q183" i="38"/>
  <c r="R183" i="38"/>
  <c r="O184" i="38" s="1"/>
  <c r="Q184" i="37"/>
  <c r="R184" i="37" s="1"/>
  <c r="O185" i="37" s="1"/>
  <c r="Q183" i="36"/>
  <c r="R183" i="36" s="1"/>
  <c r="O184" i="36" s="1"/>
  <c r="Q179" i="35"/>
  <c r="R179" i="35" s="1"/>
  <c r="O180" i="35" s="1"/>
  <c r="Q179" i="34"/>
  <c r="R179" i="34" s="1"/>
  <c r="O180" i="34" s="1"/>
  <c r="Q178" i="33"/>
  <c r="R178" i="33"/>
  <c r="O179" i="33" s="1"/>
  <c r="Q178" i="32"/>
  <c r="R178" i="32" s="1"/>
  <c r="O179" i="32" s="1"/>
  <c r="Q179" i="31"/>
  <c r="R179" i="31" s="1"/>
  <c r="O180" i="31" s="1"/>
  <c r="Q179" i="30"/>
  <c r="R179" i="30" s="1"/>
  <c r="O180" i="30" s="1"/>
  <c r="Q180" i="29"/>
  <c r="R180" i="29" s="1"/>
  <c r="O181" i="29" s="1"/>
  <c r="Q179" i="28"/>
  <c r="R179" i="28"/>
  <c r="O180" i="28" s="1"/>
  <c r="Q180" i="27"/>
  <c r="R180" i="27"/>
  <c r="O181" i="27" s="1"/>
  <c r="Q175" i="26"/>
  <c r="R175" i="26" s="1"/>
  <c r="O176" i="26" s="1"/>
  <c r="Q175" i="25"/>
  <c r="R175" i="25" s="1"/>
  <c r="O176" i="25" s="1"/>
  <c r="Q175" i="24"/>
  <c r="R175" i="24" s="1"/>
  <c r="O176" i="24" s="1"/>
  <c r="Q188" i="17"/>
  <c r="R188" i="17" s="1"/>
  <c r="O189" i="17" s="1"/>
  <c r="Q175" i="14"/>
  <c r="R175" i="14" s="1"/>
  <c r="O176" i="14" s="1"/>
  <c r="Q180" i="9"/>
  <c r="R180" i="9" s="1"/>
  <c r="O181" i="9" s="1"/>
  <c r="Q169" i="11"/>
  <c r="R169" i="11" s="1"/>
  <c r="O170" i="11" s="1"/>
  <c r="Q188" i="19"/>
  <c r="R188" i="19" s="1"/>
  <c r="O189" i="19" s="1"/>
  <c r="Q178" i="12"/>
  <c r="R178" i="12" s="1"/>
  <c r="O179" i="12" s="1"/>
  <c r="Q167" i="18"/>
  <c r="R167" i="18" s="1"/>
  <c r="O168" i="18" s="1"/>
  <c r="Q187" i="23"/>
  <c r="R187" i="23" s="1"/>
  <c r="O188" i="23" s="1"/>
  <c r="Q180" i="15"/>
  <c r="R180" i="15" s="1"/>
  <c r="O181" i="15" s="1"/>
  <c r="Q188" i="20"/>
  <c r="R188" i="20" s="1"/>
  <c r="O189" i="20" s="1"/>
  <c r="Q169" i="10"/>
  <c r="R169" i="10" s="1"/>
  <c r="O170" i="10" s="1"/>
  <c r="Q187" i="22"/>
  <c r="R187" i="22" s="1"/>
  <c r="O188" i="22" s="1"/>
  <c r="Q192" i="16"/>
  <c r="R192" i="16" s="1"/>
  <c r="O193" i="16" s="1"/>
  <c r="Q188" i="21"/>
  <c r="R188" i="21" s="1"/>
  <c r="O189" i="21" s="1"/>
  <c r="Q185" i="13" l="1"/>
  <c r="R185" i="13" s="1"/>
  <c r="O186" i="13" s="1"/>
  <c r="Q185" i="55"/>
  <c r="R185" i="55" s="1"/>
  <c r="O186" i="55" s="1"/>
  <c r="Q185" i="54"/>
  <c r="R185" i="54"/>
  <c r="O186" i="54" s="1"/>
  <c r="Q185" i="53"/>
  <c r="R185" i="53" s="1"/>
  <c r="O186" i="53" s="1"/>
  <c r="Q184" i="52"/>
  <c r="R184" i="52" s="1"/>
  <c r="O185" i="52" s="1"/>
  <c r="Q184" i="51"/>
  <c r="R184" i="51" s="1"/>
  <c r="O185" i="51" s="1"/>
  <c r="Q184" i="50"/>
  <c r="R184" i="50" s="1"/>
  <c r="O185" i="50" s="1"/>
  <c r="Q185" i="49"/>
  <c r="R185" i="49" s="1"/>
  <c r="O186" i="49" s="1"/>
  <c r="Q184" i="48"/>
  <c r="R184" i="48" s="1"/>
  <c r="O185" i="48" s="1"/>
  <c r="Q184" i="47"/>
  <c r="R184" i="47" s="1"/>
  <c r="O185" i="47" s="1"/>
  <c r="Q186" i="46"/>
  <c r="R186" i="46" s="1"/>
  <c r="O187" i="46" s="1"/>
  <c r="Q185" i="45"/>
  <c r="R185" i="45" s="1"/>
  <c r="O186" i="45" s="1"/>
  <c r="Q183" i="44"/>
  <c r="R183" i="44" s="1"/>
  <c r="O184" i="44" s="1"/>
  <c r="Q182" i="43"/>
  <c r="R182" i="43" s="1"/>
  <c r="O183" i="43" s="1"/>
  <c r="Q185" i="42"/>
  <c r="R185" i="42" s="1"/>
  <c r="O186" i="42" s="1"/>
  <c r="Q185" i="41"/>
  <c r="R185" i="41" s="1"/>
  <c r="O186" i="41" s="1"/>
  <c r="Q185" i="40"/>
  <c r="R185" i="40" s="1"/>
  <c r="O186" i="40" s="1"/>
  <c r="Q184" i="39"/>
  <c r="R184" i="39" s="1"/>
  <c r="O185" i="39" s="1"/>
  <c r="Q184" i="38"/>
  <c r="R184" i="38"/>
  <c r="O185" i="38" s="1"/>
  <c r="Q185" i="37"/>
  <c r="R185" i="37" s="1"/>
  <c r="O186" i="37" s="1"/>
  <c r="Q184" i="36"/>
  <c r="R184" i="36" s="1"/>
  <c r="O185" i="36" s="1"/>
  <c r="Q180" i="35"/>
  <c r="R180" i="35" s="1"/>
  <c r="O181" i="35" s="1"/>
  <c r="Q180" i="34"/>
  <c r="R180" i="34" s="1"/>
  <c r="O181" i="34" s="1"/>
  <c r="Q179" i="33"/>
  <c r="R179" i="33" s="1"/>
  <c r="O180" i="33" s="1"/>
  <c r="Q179" i="32"/>
  <c r="R179" i="32"/>
  <c r="O180" i="32" s="1"/>
  <c r="Q180" i="31"/>
  <c r="R180" i="31" s="1"/>
  <c r="O181" i="31" s="1"/>
  <c r="Q180" i="30"/>
  <c r="R180" i="30" s="1"/>
  <c r="O181" i="30" s="1"/>
  <c r="Q181" i="29"/>
  <c r="R181" i="29" s="1"/>
  <c r="O182" i="29" s="1"/>
  <c r="Q180" i="28"/>
  <c r="R180" i="28"/>
  <c r="O181" i="28" s="1"/>
  <c r="Q181" i="27"/>
  <c r="R181" i="27" s="1"/>
  <c r="O182" i="27" s="1"/>
  <c r="Q176" i="26"/>
  <c r="R176" i="26" s="1"/>
  <c r="O177" i="26" s="1"/>
  <c r="Q176" i="25"/>
  <c r="R176" i="25" s="1"/>
  <c r="O177" i="25" s="1"/>
  <c r="Q176" i="24"/>
  <c r="R176" i="24" s="1"/>
  <c r="O177" i="24" s="1"/>
  <c r="Q193" i="16"/>
  <c r="R193" i="16" s="1"/>
  <c r="O194" i="16" s="1"/>
  <c r="Q188" i="23"/>
  <c r="R188" i="23" s="1"/>
  <c r="O189" i="23" s="1"/>
  <c r="Q168" i="18"/>
  <c r="R168" i="18" s="1"/>
  <c r="O169" i="18" s="1"/>
  <c r="Q189" i="20"/>
  <c r="R189" i="20" s="1"/>
  <c r="O190" i="20" s="1"/>
  <c r="Q189" i="19"/>
  <c r="R189" i="19" s="1"/>
  <c r="O190" i="19" s="1"/>
  <c r="Q170" i="10"/>
  <c r="R170" i="10" s="1"/>
  <c r="O171" i="10" s="1"/>
  <c r="Q188" i="22"/>
  <c r="R188" i="22" s="1"/>
  <c r="O189" i="22" s="1"/>
  <c r="Q181" i="9"/>
  <c r="R181" i="9" s="1"/>
  <c r="O182" i="9" s="1"/>
  <c r="Q176" i="14"/>
  <c r="R176" i="14" s="1"/>
  <c r="O177" i="14" s="1"/>
  <c r="Q181" i="15"/>
  <c r="R181" i="15" s="1"/>
  <c r="O182" i="15" s="1"/>
  <c r="Q189" i="21"/>
  <c r="R189" i="21" s="1"/>
  <c r="O190" i="21" s="1"/>
  <c r="Q189" i="17"/>
  <c r="R189" i="17" s="1"/>
  <c r="O190" i="17" s="1"/>
  <c r="Q179" i="12"/>
  <c r="R179" i="12" s="1"/>
  <c r="O180" i="12" s="1"/>
  <c r="Q170" i="11"/>
  <c r="R170" i="11" s="1"/>
  <c r="O171" i="11" s="1"/>
  <c r="Q186" i="13" l="1"/>
  <c r="R186" i="13" s="1"/>
  <c r="O187" i="13" s="1"/>
  <c r="Q186" i="55"/>
  <c r="R186" i="55" s="1"/>
  <c r="O187" i="55" s="1"/>
  <c r="Q186" i="54"/>
  <c r="R186" i="54" s="1"/>
  <c r="O187" i="54" s="1"/>
  <c r="Q186" i="53"/>
  <c r="R186" i="53" s="1"/>
  <c r="O187" i="53" s="1"/>
  <c r="Q185" i="52"/>
  <c r="R185" i="52"/>
  <c r="O186" i="52" s="1"/>
  <c r="Q185" i="51"/>
  <c r="R185" i="51" s="1"/>
  <c r="O186" i="51" s="1"/>
  <c r="Q185" i="50"/>
  <c r="R185" i="50" s="1"/>
  <c r="O186" i="50" s="1"/>
  <c r="Q186" i="49"/>
  <c r="R186" i="49" s="1"/>
  <c r="O187" i="49" s="1"/>
  <c r="Q185" i="48"/>
  <c r="R185" i="48" s="1"/>
  <c r="O186" i="48" s="1"/>
  <c r="Q185" i="47"/>
  <c r="R185" i="47" s="1"/>
  <c r="O186" i="47" s="1"/>
  <c r="Q187" i="46"/>
  <c r="R187" i="46" s="1"/>
  <c r="O188" i="46" s="1"/>
  <c r="Q186" i="45"/>
  <c r="R186" i="45"/>
  <c r="O187" i="45" s="1"/>
  <c r="Q184" i="44"/>
  <c r="R184" i="44" s="1"/>
  <c r="O185" i="44" s="1"/>
  <c r="Q183" i="43"/>
  <c r="R183" i="43" s="1"/>
  <c r="O184" i="43" s="1"/>
  <c r="Q186" i="42"/>
  <c r="R186" i="42" s="1"/>
  <c r="O187" i="42" s="1"/>
  <c r="Q186" i="41"/>
  <c r="R186" i="41" s="1"/>
  <c r="O187" i="41" s="1"/>
  <c r="Q186" i="40"/>
  <c r="R186" i="40" s="1"/>
  <c r="O187" i="40" s="1"/>
  <c r="Q185" i="39"/>
  <c r="R185" i="39" s="1"/>
  <c r="O186" i="39" s="1"/>
  <c r="Q185" i="38"/>
  <c r="R185" i="38" s="1"/>
  <c r="O186" i="38" s="1"/>
  <c r="Q186" i="37"/>
  <c r="R186" i="37" s="1"/>
  <c r="O187" i="37" s="1"/>
  <c r="Q185" i="36"/>
  <c r="R185" i="36" s="1"/>
  <c r="O186" i="36" s="1"/>
  <c r="Q181" i="35"/>
  <c r="R181" i="35" s="1"/>
  <c r="O182" i="35" s="1"/>
  <c r="Q181" i="34"/>
  <c r="R181" i="34" s="1"/>
  <c r="O182" i="34" s="1"/>
  <c r="Q180" i="33"/>
  <c r="R180" i="33"/>
  <c r="O181" i="33" s="1"/>
  <c r="Q180" i="32"/>
  <c r="R180" i="32" s="1"/>
  <c r="O181" i="32" s="1"/>
  <c r="Q181" i="31"/>
  <c r="R181" i="31" s="1"/>
  <c r="O182" i="31" s="1"/>
  <c r="Q181" i="30"/>
  <c r="R181" i="30" s="1"/>
  <c r="O182" i="30" s="1"/>
  <c r="Q182" i="29"/>
  <c r="R182" i="29" s="1"/>
  <c r="O183" i="29" s="1"/>
  <c r="Q181" i="28"/>
  <c r="R181" i="28" s="1"/>
  <c r="O182" i="28" s="1"/>
  <c r="Q182" i="27"/>
  <c r="R182" i="27" s="1"/>
  <c r="O183" i="27" s="1"/>
  <c r="Q177" i="26"/>
  <c r="R177" i="26" s="1"/>
  <c r="O178" i="26" s="1"/>
  <c r="Q177" i="25"/>
  <c r="R177" i="25" s="1"/>
  <c r="O178" i="25" s="1"/>
  <c r="Q177" i="24"/>
  <c r="R177" i="24" s="1"/>
  <c r="O178" i="24" s="1"/>
  <c r="Q194" i="16"/>
  <c r="R194" i="16" s="1"/>
  <c r="O195" i="16" s="1"/>
  <c r="Q189" i="22"/>
  <c r="R189" i="22" s="1"/>
  <c r="O190" i="22" s="1"/>
  <c r="Q190" i="17"/>
  <c r="R190" i="17" s="1"/>
  <c r="O191" i="17" s="1"/>
  <c r="Q171" i="11"/>
  <c r="R171" i="11" s="1"/>
  <c r="O172" i="11" s="1"/>
  <c r="Q190" i="19"/>
  <c r="R190" i="19" s="1"/>
  <c r="O191" i="19" s="1"/>
  <c r="Q182" i="15"/>
  <c r="R182" i="15" s="1"/>
  <c r="O183" i="15" s="1"/>
  <c r="Q182" i="9"/>
  <c r="R182" i="9" s="1"/>
  <c r="O183" i="9" s="1"/>
  <c r="Q171" i="10"/>
  <c r="R171" i="10" s="1"/>
  <c r="O172" i="10" s="1"/>
  <c r="Q169" i="18"/>
  <c r="R169" i="18" s="1"/>
  <c r="O170" i="18" s="1"/>
  <c r="Q180" i="12"/>
  <c r="R180" i="12" s="1"/>
  <c r="O181" i="12" s="1"/>
  <c r="Q190" i="21"/>
  <c r="R190" i="21" s="1"/>
  <c r="O191" i="21" s="1"/>
  <c r="Q177" i="14"/>
  <c r="R177" i="14" s="1"/>
  <c r="O178" i="14" s="1"/>
  <c r="Q190" i="20"/>
  <c r="R190" i="20" s="1"/>
  <c r="O191" i="20" s="1"/>
  <c r="Q189" i="23"/>
  <c r="R189" i="23" s="1"/>
  <c r="O190" i="23" s="1"/>
  <c r="Q187" i="13" l="1"/>
  <c r="R187" i="13" s="1"/>
  <c r="O188" i="13" s="1"/>
  <c r="Q187" i="55"/>
  <c r="R187" i="55" s="1"/>
  <c r="O188" i="55" s="1"/>
  <c r="Q187" i="54"/>
  <c r="R187" i="54" s="1"/>
  <c r="O188" i="54" s="1"/>
  <c r="Q187" i="53"/>
  <c r="R187" i="53" s="1"/>
  <c r="O188" i="53" s="1"/>
  <c r="Q186" i="52"/>
  <c r="R186" i="52"/>
  <c r="O187" i="52" s="1"/>
  <c r="Q186" i="51"/>
  <c r="R186" i="51" s="1"/>
  <c r="O187" i="51" s="1"/>
  <c r="Q186" i="50"/>
  <c r="R186" i="50" s="1"/>
  <c r="O187" i="50" s="1"/>
  <c r="Q187" i="49"/>
  <c r="R187" i="49" s="1"/>
  <c r="O188" i="49" s="1"/>
  <c r="Q186" i="48"/>
  <c r="R186" i="48" s="1"/>
  <c r="O187" i="48" s="1"/>
  <c r="Q186" i="47"/>
  <c r="R186" i="47" s="1"/>
  <c r="O187" i="47" s="1"/>
  <c r="Q188" i="46"/>
  <c r="R188" i="46" s="1"/>
  <c r="O189" i="46" s="1"/>
  <c r="Q187" i="45"/>
  <c r="R187" i="45" s="1"/>
  <c r="O188" i="45" s="1"/>
  <c r="Q185" i="44"/>
  <c r="R185" i="44" s="1"/>
  <c r="O186" i="44" s="1"/>
  <c r="Q184" i="43"/>
  <c r="R184" i="43" s="1"/>
  <c r="O185" i="43" s="1"/>
  <c r="Q187" i="42"/>
  <c r="R187" i="42" s="1"/>
  <c r="O188" i="42" s="1"/>
  <c r="Q187" i="41"/>
  <c r="R187" i="41" s="1"/>
  <c r="O188" i="41" s="1"/>
  <c r="Q187" i="40"/>
  <c r="R187" i="40" s="1"/>
  <c r="O188" i="40" s="1"/>
  <c r="Q186" i="39"/>
  <c r="R186" i="39" s="1"/>
  <c r="O187" i="39" s="1"/>
  <c r="Q186" i="38"/>
  <c r="R186" i="38" s="1"/>
  <c r="O187" i="38" s="1"/>
  <c r="Q187" i="37"/>
  <c r="R187" i="37" s="1"/>
  <c r="O188" i="37" s="1"/>
  <c r="Q186" i="36"/>
  <c r="R186" i="36" s="1"/>
  <c r="O187" i="36" s="1"/>
  <c r="Q182" i="35"/>
  <c r="R182" i="35" s="1"/>
  <c r="O183" i="35" s="1"/>
  <c r="Q182" i="34"/>
  <c r="R182" i="34"/>
  <c r="O183" i="34" s="1"/>
  <c r="Q181" i="33"/>
  <c r="R181" i="33" s="1"/>
  <c r="O182" i="33" s="1"/>
  <c r="Q181" i="32"/>
  <c r="R181" i="32" s="1"/>
  <c r="O182" i="32" s="1"/>
  <c r="Q182" i="31"/>
  <c r="R182" i="31"/>
  <c r="O183" i="31" s="1"/>
  <c r="Q182" i="30"/>
  <c r="R182" i="30" s="1"/>
  <c r="O183" i="30" s="1"/>
  <c r="Q183" i="29"/>
  <c r="R183" i="29" s="1"/>
  <c r="O184" i="29" s="1"/>
  <c r="Q182" i="28"/>
  <c r="R182" i="28" s="1"/>
  <c r="O183" i="28" s="1"/>
  <c r="Q183" i="27"/>
  <c r="R183" i="27" s="1"/>
  <c r="O184" i="27" s="1"/>
  <c r="Q178" i="26"/>
  <c r="R178" i="26" s="1"/>
  <c r="O179" i="26" s="1"/>
  <c r="Q178" i="25"/>
  <c r="R178" i="25"/>
  <c r="O179" i="25" s="1"/>
  <c r="Q178" i="24"/>
  <c r="R178" i="24"/>
  <c r="O179" i="24" s="1"/>
  <c r="Q190" i="22"/>
  <c r="R190" i="22" s="1"/>
  <c r="O191" i="22" s="1"/>
  <c r="Q191" i="20"/>
  <c r="R191" i="20" s="1"/>
  <c r="O192" i="20" s="1"/>
  <c r="Q191" i="17"/>
  <c r="R191" i="17" s="1"/>
  <c r="O192" i="17" s="1"/>
  <c r="Q172" i="10"/>
  <c r="R172" i="10" s="1"/>
  <c r="O173" i="10" s="1"/>
  <c r="Q181" i="12"/>
  <c r="R181" i="12" s="1"/>
  <c r="O182" i="12" s="1"/>
  <c r="Q183" i="9"/>
  <c r="R183" i="9" s="1"/>
  <c r="O184" i="9" s="1"/>
  <c r="Q195" i="16"/>
  <c r="R195" i="16" s="1"/>
  <c r="O196" i="16" s="1"/>
  <c r="Q191" i="21"/>
  <c r="R191" i="21" s="1"/>
  <c r="O192" i="21" s="1"/>
  <c r="Q172" i="11"/>
  <c r="R172" i="11" s="1"/>
  <c r="O173" i="11" s="1"/>
  <c r="Q170" i="18"/>
  <c r="R170" i="18" s="1"/>
  <c r="O171" i="18" s="1"/>
  <c r="Q183" i="15"/>
  <c r="R183" i="15" s="1"/>
  <c r="O184" i="15" s="1"/>
  <c r="Q191" i="19"/>
  <c r="R191" i="19" s="1"/>
  <c r="O192" i="19" s="1"/>
  <c r="Q190" i="23"/>
  <c r="R190" i="23" s="1"/>
  <c r="O191" i="23" s="1"/>
  <c r="Q178" i="14"/>
  <c r="R178" i="14" s="1"/>
  <c r="O179" i="14" s="1"/>
  <c r="Q188" i="13" l="1"/>
  <c r="R188" i="13" s="1"/>
  <c r="O189" i="13" s="1"/>
  <c r="Q188" i="55"/>
  <c r="R188" i="55" s="1"/>
  <c r="O189" i="55" s="1"/>
  <c r="Q188" i="54"/>
  <c r="R188" i="54"/>
  <c r="O189" i="54" s="1"/>
  <c r="Q188" i="53"/>
  <c r="R188" i="53" s="1"/>
  <c r="O189" i="53" s="1"/>
  <c r="Q187" i="52"/>
  <c r="R187" i="52" s="1"/>
  <c r="O188" i="52" s="1"/>
  <c r="Q187" i="51"/>
  <c r="R187" i="51" s="1"/>
  <c r="O188" i="51" s="1"/>
  <c r="Q187" i="50"/>
  <c r="R187" i="50" s="1"/>
  <c r="O188" i="50" s="1"/>
  <c r="Q188" i="49"/>
  <c r="R188" i="49" s="1"/>
  <c r="O189" i="49" s="1"/>
  <c r="Q187" i="48"/>
  <c r="R187" i="48" s="1"/>
  <c r="O188" i="48" s="1"/>
  <c r="Q187" i="47"/>
  <c r="R187" i="47" s="1"/>
  <c r="O188" i="47" s="1"/>
  <c r="Q189" i="46"/>
  <c r="R189" i="46"/>
  <c r="O190" i="46" s="1"/>
  <c r="Q188" i="45"/>
  <c r="R188" i="45" s="1"/>
  <c r="O189" i="45" s="1"/>
  <c r="Q186" i="44"/>
  <c r="R186" i="44" s="1"/>
  <c r="O187" i="44" s="1"/>
  <c r="Q185" i="43"/>
  <c r="R185" i="43" s="1"/>
  <c r="O186" i="43" s="1"/>
  <c r="Q188" i="42"/>
  <c r="R188" i="42" s="1"/>
  <c r="O189" i="42" s="1"/>
  <c r="Q188" i="41"/>
  <c r="R188" i="41" s="1"/>
  <c r="O189" i="41" s="1"/>
  <c r="Q188" i="40"/>
  <c r="R188" i="40" s="1"/>
  <c r="O189" i="40" s="1"/>
  <c r="Q187" i="39"/>
  <c r="R187" i="39" s="1"/>
  <c r="O188" i="39" s="1"/>
  <c r="Q187" i="38"/>
  <c r="R187" i="38" s="1"/>
  <c r="O188" i="38" s="1"/>
  <c r="Q188" i="37"/>
  <c r="R188" i="37" s="1"/>
  <c r="O189" i="37" s="1"/>
  <c r="Q187" i="36"/>
  <c r="R187" i="36" s="1"/>
  <c r="O188" i="36" s="1"/>
  <c r="Q183" i="35"/>
  <c r="R183" i="35" s="1"/>
  <c r="O184" i="35" s="1"/>
  <c r="Q183" i="34"/>
  <c r="R183" i="34" s="1"/>
  <c r="O184" i="34" s="1"/>
  <c r="Q182" i="33"/>
  <c r="R182" i="33"/>
  <c r="O183" i="33" s="1"/>
  <c r="Q182" i="32"/>
  <c r="R182" i="32" s="1"/>
  <c r="O183" i="32" s="1"/>
  <c r="Q183" i="31"/>
  <c r="R183" i="31" s="1"/>
  <c r="O184" i="31" s="1"/>
  <c r="Q183" i="30"/>
  <c r="R183" i="30"/>
  <c r="O184" i="30" s="1"/>
  <c r="Q184" i="29"/>
  <c r="R184" i="29" s="1"/>
  <c r="O185" i="29" s="1"/>
  <c r="Q183" i="28"/>
  <c r="R183" i="28"/>
  <c r="O184" i="28" s="1"/>
  <c r="Q184" i="27"/>
  <c r="R184" i="27" s="1"/>
  <c r="O185" i="27" s="1"/>
  <c r="Q179" i="26"/>
  <c r="R179" i="26" s="1"/>
  <c r="O180" i="26" s="1"/>
  <c r="Q179" i="25"/>
  <c r="R179" i="25" s="1"/>
  <c r="O180" i="25" s="1"/>
  <c r="Q179" i="24"/>
  <c r="R179" i="24" s="1"/>
  <c r="O180" i="24" s="1"/>
  <c r="Q184" i="9"/>
  <c r="R184" i="9" s="1"/>
  <c r="O185" i="9" s="1"/>
  <c r="Q179" i="14"/>
  <c r="R179" i="14" s="1"/>
  <c r="O180" i="14" s="1"/>
  <c r="Q182" i="12"/>
  <c r="R182" i="12" s="1"/>
  <c r="O183" i="12" s="1"/>
  <c r="Q173" i="10"/>
  <c r="R173" i="10" s="1"/>
  <c r="O174" i="10" s="1"/>
  <c r="Q191" i="22"/>
  <c r="R191" i="22" s="1"/>
  <c r="O192" i="22" s="1"/>
  <c r="Q192" i="19"/>
  <c r="R192" i="19" s="1"/>
  <c r="O193" i="19" s="1"/>
  <c r="Q196" i="16"/>
  <c r="R196" i="16" s="1"/>
  <c r="O197" i="16" s="1"/>
  <c r="Q192" i="20"/>
  <c r="R192" i="20" s="1"/>
  <c r="O193" i="20" s="1"/>
  <c r="Q173" i="11"/>
  <c r="R173" i="11" s="1"/>
  <c r="O174" i="11" s="1"/>
  <c r="Q191" i="23"/>
  <c r="R191" i="23" s="1"/>
  <c r="O192" i="23" s="1"/>
  <c r="Q192" i="21"/>
  <c r="R192" i="21" s="1"/>
  <c r="O193" i="21" s="1"/>
  <c r="Q184" i="15"/>
  <c r="R184" i="15" s="1"/>
  <c r="O185" i="15" s="1"/>
  <c r="Q171" i="18"/>
  <c r="R171" i="18" s="1"/>
  <c r="O172" i="18" s="1"/>
  <c r="Q192" i="17"/>
  <c r="R192" i="17" s="1"/>
  <c r="O193" i="17" s="1"/>
  <c r="Q189" i="13" l="1"/>
  <c r="R189" i="13" s="1"/>
  <c r="O190" i="13" s="1"/>
  <c r="Q189" i="55"/>
  <c r="R189" i="55" s="1"/>
  <c r="O190" i="55" s="1"/>
  <c r="Q189" i="54"/>
  <c r="R189" i="54" s="1"/>
  <c r="O190" i="54" s="1"/>
  <c r="Q189" i="53"/>
  <c r="R189" i="53"/>
  <c r="O190" i="53" s="1"/>
  <c r="Q188" i="52"/>
  <c r="R188" i="52" s="1"/>
  <c r="O189" i="52" s="1"/>
  <c r="Q188" i="51"/>
  <c r="R188" i="51"/>
  <c r="O189" i="51" s="1"/>
  <c r="Q188" i="50"/>
  <c r="R188" i="50" s="1"/>
  <c r="O189" i="50" s="1"/>
  <c r="Q189" i="49"/>
  <c r="R189" i="49" s="1"/>
  <c r="O190" i="49" s="1"/>
  <c r="Q188" i="48"/>
  <c r="R188" i="48" s="1"/>
  <c r="O189" i="48" s="1"/>
  <c r="Q188" i="47"/>
  <c r="R188" i="47" s="1"/>
  <c r="O189" i="47" s="1"/>
  <c r="Q190" i="46"/>
  <c r="R190" i="46" s="1"/>
  <c r="O191" i="46" s="1"/>
  <c r="Q189" i="45"/>
  <c r="R189" i="45" s="1"/>
  <c r="O190" i="45" s="1"/>
  <c r="Q187" i="44"/>
  <c r="R187" i="44" s="1"/>
  <c r="O188" i="44" s="1"/>
  <c r="Q186" i="43"/>
  <c r="R186" i="43" s="1"/>
  <c r="O187" i="43" s="1"/>
  <c r="Q189" i="42"/>
  <c r="R189" i="42" s="1"/>
  <c r="O190" i="42" s="1"/>
  <c r="Q189" i="41"/>
  <c r="R189" i="41"/>
  <c r="O190" i="41" s="1"/>
  <c r="Q189" i="40"/>
  <c r="R189" i="40" s="1"/>
  <c r="O190" i="40" s="1"/>
  <c r="Q188" i="39"/>
  <c r="R188" i="39" s="1"/>
  <c r="O189" i="39" s="1"/>
  <c r="Q188" i="38"/>
  <c r="R188" i="38" s="1"/>
  <c r="O189" i="38" s="1"/>
  <c r="Q189" i="37"/>
  <c r="R189" i="37" s="1"/>
  <c r="O190" i="37" s="1"/>
  <c r="Q188" i="36"/>
  <c r="R188" i="36" s="1"/>
  <c r="O189" i="36" s="1"/>
  <c r="Q184" i="35"/>
  <c r="R184" i="35" s="1"/>
  <c r="O185" i="35" s="1"/>
  <c r="Q184" i="34"/>
  <c r="R184" i="34" s="1"/>
  <c r="O185" i="34" s="1"/>
  <c r="Q183" i="33"/>
  <c r="R183" i="33" s="1"/>
  <c r="O184" i="33" s="1"/>
  <c r="Q183" i="32"/>
  <c r="R183" i="32"/>
  <c r="O184" i="32" s="1"/>
  <c r="Q184" i="31"/>
  <c r="R184" i="31"/>
  <c r="O185" i="31" s="1"/>
  <c r="Q184" i="30"/>
  <c r="R184" i="30" s="1"/>
  <c r="O185" i="30" s="1"/>
  <c r="Q185" i="29"/>
  <c r="R185" i="29" s="1"/>
  <c r="O186" i="29" s="1"/>
  <c r="Q184" i="28"/>
  <c r="R184" i="28" s="1"/>
  <c r="O185" i="28" s="1"/>
  <c r="Q185" i="27"/>
  <c r="R185" i="27" s="1"/>
  <c r="O186" i="27" s="1"/>
  <c r="Q180" i="26"/>
  <c r="R180" i="26" s="1"/>
  <c r="O181" i="26" s="1"/>
  <c r="Q180" i="25"/>
  <c r="R180" i="25"/>
  <c r="O181" i="25" s="1"/>
  <c r="Q180" i="24"/>
  <c r="R180" i="24"/>
  <c r="O181" i="24" s="1"/>
  <c r="Q193" i="21"/>
  <c r="R193" i="21" s="1"/>
  <c r="O194" i="21" s="1"/>
  <c r="Q183" i="12"/>
  <c r="R183" i="12" s="1"/>
  <c r="O184" i="12" s="1"/>
  <c r="Q180" i="14"/>
  <c r="R180" i="14" s="1"/>
  <c r="O181" i="14" s="1"/>
  <c r="Q192" i="23"/>
  <c r="R192" i="23" s="1"/>
  <c r="O193" i="23" s="1"/>
  <c r="Q174" i="10"/>
  <c r="R174" i="10" s="1"/>
  <c r="O175" i="10" s="1"/>
  <c r="Q185" i="9"/>
  <c r="R185" i="9" s="1"/>
  <c r="O186" i="9" s="1"/>
  <c r="Q172" i="18"/>
  <c r="R172" i="18" s="1"/>
  <c r="O173" i="18" s="1"/>
  <c r="Q174" i="11"/>
  <c r="R174" i="11" s="1"/>
  <c r="O175" i="11" s="1"/>
  <c r="Q197" i="16"/>
  <c r="R197" i="16" s="1"/>
  <c r="O198" i="16" s="1"/>
  <c r="Q193" i="17"/>
  <c r="R193" i="17" s="1"/>
  <c r="O194" i="17" s="1"/>
  <c r="Q185" i="15"/>
  <c r="R185" i="15" s="1"/>
  <c r="O186" i="15" s="1"/>
  <c r="Q193" i="19"/>
  <c r="R193" i="19" s="1"/>
  <c r="O194" i="19" s="1"/>
  <c r="Q193" i="20"/>
  <c r="R193" i="20" s="1"/>
  <c r="O194" i="20" s="1"/>
  <c r="Q192" i="22"/>
  <c r="R192" i="22" s="1"/>
  <c r="O193" i="22" s="1"/>
  <c r="Q190" i="13" l="1"/>
  <c r="R190" i="13" s="1"/>
  <c r="O191" i="13" s="1"/>
  <c r="Q190" i="55"/>
  <c r="R190" i="55" s="1"/>
  <c r="O191" i="55" s="1"/>
  <c r="Q190" i="54"/>
  <c r="R190" i="54" s="1"/>
  <c r="O191" i="54" s="1"/>
  <c r="Q190" i="53"/>
  <c r="R190" i="53" s="1"/>
  <c r="O191" i="53" s="1"/>
  <c r="Q189" i="52"/>
  <c r="R189" i="52" s="1"/>
  <c r="O190" i="52" s="1"/>
  <c r="Q189" i="51"/>
  <c r="R189" i="51" s="1"/>
  <c r="O190" i="51" s="1"/>
  <c r="Q189" i="50"/>
  <c r="R189" i="50" s="1"/>
  <c r="O190" i="50" s="1"/>
  <c r="Q190" i="49"/>
  <c r="R190" i="49" s="1"/>
  <c r="O191" i="49" s="1"/>
  <c r="Q189" i="48"/>
  <c r="R189" i="48" s="1"/>
  <c r="O190" i="48" s="1"/>
  <c r="Q189" i="47"/>
  <c r="R189" i="47" s="1"/>
  <c r="O190" i="47" s="1"/>
  <c r="Q191" i="46"/>
  <c r="R191" i="46" s="1"/>
  <c r="O192" i="46" s="1"/>
  <c r="Q190" i="45"/>
  <c r="R190" i="45" s="1"/>
  <c r="O191" i="45" s="1"/>
  <c r="Q188" i="44"/>
  <c r="R188" i="44" s="1"/>
  <c r="O189" i="44" s="1"/>
  <c r="Q187" i="43"/>
  <c r="R187" i="43" s="1"/>
  <c r="O188" i="43" s="1"/>
  <c r="Q190" i="42"/>
  <c r="R190" i="42" s="1"/>
  <c r="O191" i="42" s="1"/>
  <c r="Q190" i="41"/>
  <c r="R190" i="41" s="1"/>
  <c r="O191" i="41" s="1"/>
  <c r="Q190" i="40"/>
  <c r="R190" i="40" s="1"/>
  <c r="O191" i="40" s="1"/>
  <c r="Q189" i="39"/>
  <c r="R189" i="39" s="1"/>
  <c r="O190" i="39" s="1"/>
  <c r="Q189" i="38"/>
  <c r="R189" i="38"/>
  <c r="O190" i="38" s="1"/>
  <c r="Q190" i="37"/>
  <c r="R190" i="37"/>
  <c r="O191" i="37" s="1"/>
  <c r="Q189" i="36"/>
  <c r="R189" i="36" s="1"/>
  <c r="O190" i="36" s="1"/>
  <c r="Q185" i="35"/>
  <c r="R185" i="35" s="1"/>
  <c r="O186" i="35" s="1"/>
  <c r="Q185" i="34"/>
  <c r="R185" i="34" s="1"/>
  <c r="O186" i="34" s="1"/>
  <c r="Q184" i="33"/>
  <c r="R184" i="33" s="1"/>
  <c r="O185" i="33" s="1"/>
  <c r="Q184" i="32"/>
  <c r="R184" i="32" s="1"/>
  <c r="O185" i="32" s="1"/>
  <c r="Q185" i="31"/>
  <c r="R185" i="31" s="1"/>
  <c r="O186" i="31" s="1"/>
  <c r="Q185" i="30"/>
  <c r="R185" i="30" s="1"/>
  <c r="O186" i="30" s="1"/>
  <c r="Q186" i="29"/>
  <c r="R186" i="29" s="1"/>
  <c r="O187" i="29" s="1"/>
  <c r="Q185" i="28"/>
  <c r="R185" i="28" s="1"/>
  <c r="O186" i="28" s="1"/>
  <c r="Q186" i="27"/>
  <c r="R186" i="27" s="1"/>
  <c r="O187" i="27" s="1"/>
  <c r="Q181" i="26"/>
  <c r="R181" i="26" s="1"/>
  <c r="O182" i="26" s="1"/>
  <c r="Q181" i="25"/>
  <c r="R181" i="25" s="1"/>
  <c r="O182" i="25" s="1"/>
  <c r="Q181" i="24"/>
  <c r="R181" i="24" s="1"/>
  <c r="O182" i="24" s="1"/>
  <c r="Q194" i="21"/>
  <c r="R194" i="21" s="1"/>
  <c r="O195" i="21" s="1"/>
  <c r="Q194" i="20"/>
  <c r="R194" i="20" s="1"/>
  <c r="O195" i="20" s="1"/>
  <c r="Q186" i="15"/>
  <c r="R186" i="15" s="1"/>
  <c r="O187" i="15" s="1"/>
  <c r="Q175" i="11"/>
  <c r="R175" i="11" s="1"/>
  <c r="O176" i="11" s="1"/>
  <c r="Q193" i="22"/>
  <c r="R193" i="22" s="1"/>
  <c r="O194" i="22" s="1"/>
  <c r="Q194" i="17"/>
  <c r="R194" i="17" s="1"/>
  <c r="O195" i="17" s="1"/>
  <c r="Q175" i="10"/>
  <c r="R175" i="10" s="1"/>
  <c r="O176" i="10" s="1"/>
  <c r="Q186" i="9"/>
  <c r="R186" i="9" s="1"/>
  <c r="O187" i="9" s="1"/>
  <c r="Q184" i="12"/>
  <c r="R184" i="12" s="1"/>
  <c r="O185" i="12" s="1"/>
  <c r="Q181" i="14"/>
  <c r="R181" i="14" s="1"/>
  <c r="O182" i="14" s="1"/>
  <c r="Q198" i="16"/>
  <c r="R198" i="16" s="1"/>
  <c r="O199" i="16" s="1"/>
  <c r="Q193" i="23"/>
  <c r="R193" i="23" s="1"/>
  <c r="O194" i="23" s="1"/>
  <c r="Q173" i="18"/>
  <c r="R173" i="18" s="1"/>
  <c r="O174" i="18" s="1"/>
  <c r="Q194" i="19"/>
  <c r="R194" i="19" s="1"/>
  <c r="O195" i="19" s="1"/>
  <c r="Q191" i="13" l="1"/>
  <c r="R191" i="13"/>
  <c r="O192" i="13" s="1"/>
  <c r="Q191" i="55"/>
  <c r="R191" i="55" s="1"/>
  <c r="O192" i="55" s="1"/>
  <c r="Q191" i="54"/>
  <c r="R191" i="54" s="1"/>
  <c r="O192" i="54" s="1"/>
  <c r="Q191" i="53"/>
  <c r="R191" i="53" s="1"/>
  <c r="O192" i="53" s="1"/>
  <c r="Q190" i="52"/>
  <c r="R190" i="52" s="1"/>
  <c r="O191" i="52" s="1"/>
  <c r="Q190" i="51"/>
  <c r="R190" i="51" s="1"/>
  <c r="O191" i="51" s="1"/>
  <c r="Q190" i="50"/>
  <c r="R190" i="50" s="1"/>
  <c r="O191" i="50" s="1"/>
  <c r="Q191" i="49"/>
  <c r="R191" i="49" s="1"/>
  <c r="O192" i="49" s="1"/>
  <c r="Q190" i="48"/>
  <c r="R190" i="48" s="1"/>
  <c r="O191" i="48" s="1"/>
  <c r="Q190" i="47"/>
  <c r="R190" i="47" s="1"/>
  <c r="O191" i="47" s="1"/>
  <c r="Q192" i="46"/>
  <c r="R192" i="46"/>
  <c r="O193" i="46" s="1"/>
  <c r="Q191" i="45"/>
  <c r="R191" i="45" s="1"/>
  <c r="O192" i="45" s="1"/>
  <c r="Q189" i="44"/>
  <c r="R189" i="44" s="1"/>
  <c r="O190" i="44" s="1"/>
  <c r="Q188" i="43"/>
  <c r="R188" i="43" s="1"/>
  <c r="O189" i="43" s="1"/>
  <c r="Q191" i="42"/>
  <c r="R191" i="42" s="1"/>
  <c r="O192" i="42" s="1"/>
  <c r="Q191" i="41"/>
  <c r="R191" i="41" s="1"/>
  <c r="O192" i="41" s="1"/>
  <c r="Q191" i="40"/>
  <c r="R191" i="40" s="1"/>
  <c r="O192" i="40" s="1"/>
  <c r="Q190" i="39"/>
  <c r="R190" i="39" s="1"/>
  <c r="O191" i="39" s="1"/>
  <c r="Q190" i="38"/>
  <c r="R190" i="38" s="1"/>
  <c r="O191" i="38" s="1"/>
  <c r="Q191" i="37"/>
  <c r="R191" i="37" s="1"/>
  <c r="O192" i="37" s="1"/>
  <c r="Q190" i="36"/>
  <c r="R190" i="36" s="1"/>
  <c r="O191" i="36" s="1"/>
  <c r="Q186" i="35"/>
  <c r="R186" i="35" s="1"/>
  <c r="O187" i="35" s="1"/>
  <c r="Q186" i="34"/>
  <c r="R186" i="34" s="1"/>
  <c r="O187" i="34" s="1"/>
  <c r="Q185" i="33"/>
  <c r="R185" i="33" s="1"/>
  <c r="O186" i="33" s="1"/>
  <c r="Q185" i="32"/>
  <c r="R185" i="32" s="1"/>
  <c r="O186" i="32" s="1"/>
  <c r="Q186" i="31"/>
  <c r="R186" i="31" s="1"/>
  <c r="O187" i="31" s="1"/>
  <c r="Q186" i="30"/>
  <c r="R186" i="30" s="1"/>
  <c r="O187" i="30" s="1"/>
  <c r="Q187" i="29"/>
  <c r="R187" i="29" s="1"/>
  <c r="O188" i="29" s="1"/>
  <c r="Q186" i="28"/>
  <c r="R186" i="28" s="1"/>
  <c r="O187" i="28" s="1"/>
  <c r="Q187" i="27"/>
  <c r="R187" i="27" s="1"/>
  <c r="O188" i="27" s="1"/>
  <c r="Q182" i="26"/>
  <c r="R182" i="26"/>
  <c r="O183" i="26" s="1"/>
  <c r="Q182" i="25"/>
  <c r="R182" i="25" s="1"/>
  <c r="O183" i="25" s="1"/>
  <c r="Q182" i="24"/>
  <c r="R182" i="24" s="1"/>
  <c r="O183" i="24" s="1"/>
  <c r="Q176" i="11"/>
  <c r="R176" i="11" s="1"/>
  <c r="O177" i="11" s="1"/>
  <c r="Q195" i="17"/>
  <c r="R195" i="17" s="1"/>
  <c r="O196" i="17" s="1"/>
  <c r="Q195" i="19"/>
  <c r="R195" i="19" s="1"/>
  <c r="O196" i="19" s="1"/>
  <c r="Q194" i="23"/>
  <c r="R194" i="23" s="1"/>
  <c r="O195" i="23" s="1"/>
  <c r="Q187" i="9"/>
  <c r="R187" i="9" s="1"/>
  <c r="O188" i="9" s="1"/>
  <c r="Q195" i="21"/>
  <c r="R195" i="21" s="1"/>
  <c r="O196" i="21" s="1"/>
  <c r="Q195" i="20"/>
  <c r="R195" i="20" s="1"/>
  <c r="O196" i="20" s="1"/>
  <c r="Q185" i="12"/>
  <c r="R185" i="12" s="1"/>
  <c r="O186" i="12" s="1"/>
  <c r="Q199" i="16"/>
  <c r="R199" i="16" s="1"/>
  <c r="O200" i="16" s="1"/>
  <c r="Q182" i="14"/>
  <c r="R182" i="14" s="1"/>
  <c r="O183" i="14" s="1"/>
  <c r="Q194" i="22"/>
  <c r="R194" i="22" s="1"/>
  <c r="O195" i="22" s="1"/>
  <c r="Q187" i="15"/>
  <c r="R187" i="15" s="1"/>
  <c r="O188" i="15" s="1"/>
  <c r="Q174" i="18"/>
  <c r="R174" i="18" s="1"/>
  <c r="O175" i="18" s="1"/>
  <c r="Q176" i="10"/>
  <c r="R176" i="10" s="1"/>
  <c r="O177" i="10" s="1"/>
  <c r="Q192" i="13" l="1"/>
  <c r="R192" i="13"/>
  <c r="O193" i="13" s="1"/>
  <c r="Q192" i="55"/>
  <c r="R192" i="55" s="1"/>
  <c r="O193" i="55" s="1"/>
  <c r="Q192" i="54"/>
  <c r="R192" i="54" s="1"/>
  <c r="O193" i="54" s="1"/>
  <c r="Q192" i="53"/>
  <c r="R192" i="53" s="1"/>
  <c r="O193" i="53" s="1"/>
  <c r="Q191" i="52"/>
  <c r="R191" i="52" s="1"/>
  <c r="O192" i="52" s="1"/>
  <c r="Q191" i="51"/>
  <c r="R191" i="51" s="1"/>
  <c r="O192" i="51" s="1"/>
  <c r="Q191" i="50"/>
  <c r="R191" i="50" s="1"/>
  <c r="O192" i="50" s="1"/>
  <c r="Q192" i="49"/>
  <c r="R192" i="49" s="1"/>
  <c r="O193" i="49" s="1"/>
  <c r="Q191" i="48"/>
  <c r="R191" i="48" s="1"/>
  <c r="O192" i="48" s="1"/>
  <c r="Q191" i="47"/>
  <c r="R191" i="47" s="1"/>
  <c r="O192" i="47" s="1"/>
  <c r="Q193" i="46"/>
  <c r="R193" i="46" s="1"/>
  <c r="O194" i="46" s="1"/>
  <c r="Q192" i="45"/>
  <c r="R192" i="45" s="1"/>
  <c r="O193" i="45" s="1"/>
  <c r="Q190" i="44"/>
  <c r="R190" i="44"/>
  <c r="O191" i="44" s="1"/>
  <c r="Q189" i="43"/>
  <c r="R189" i="43" s="1"/>
  <c r="O190" i="43" s="1"/>
  <c r="Q192" i="42"/>
  <c r="R192" i="42" s="1"/>
  <c r="O193" i="42" s="1"/>
  <c r="Q192" i="41"/>
  <c r="R192" i="41" s="1"/>
  <c r="O193" i="41" s="1"/>
  <c r="Q192" i="40"/>
  <c r="R192" i="40" s="1"/>
  <c r="O193" i="40" s="1"/>
  <c r="Q191" i="39"/>
  <c r="R191" i="39" s="1"/>
  <c r="O192" i="39" s="1"/>
  <c r="Q191" i="38"/>
  <c r="R191" i="38"/>
  <c r="O192" i="38" s="1"/>
  <c r="R192" i="37"/>
  <c r="O193" i="37" s="1"/>
  <c r="Q192" i="37"/>
  <c r="Q191" i="36"/>
  <c r="R191" i="36" s="1"/>
  <c r="O192" i="36" s="1"/>
  <c r="Q187" i="35"/>
  <c r="R187" i="35" s="1"/>
  <c r="O188" i="35" s="1"/>
  <c r="Q187" i="34"/>
  <c r="R187" i="34" s="1"/>
  <c r="O188" i="34" s="1"/>
  <c r="Q186" i="33"/>
  <c r="R186" i="33"/>
  <c r="O187" i="33" s="1"/>
  <c r="Q186" i="32"/>
  <c r="R186" i="32" s="1"/>
  <c r="O187" i="32" s="1"/>
  <c r="Q187" i="31"/>
  <c r="R187" i="31" s="1"/>
  <c r="O188" i="31" s="1"/>
  <c r="Q187" i="30"/>
  <c r="R187" i="30"/>
  <c r="O188" i="30" s="1"/>
  <c r="Q188" i="29"/>
  <c r="R188" i="29" s="1"/>
  <c r="O189" i="29" s="1"/>
  <c r="Q187" i="28"/>
  <c r="R187" i="28" s="1"/>
  <c r="O188" i="28" s="1"/>
  <c r="Q188" i="27"/>
  <c r="R188" i="27"/>
  <c r="O189" i="27" s="1"/>
  <c r="Q183" i="26"/>
  <c r="R183" i="26" s="1"/>
  <c r="O184" i="26" s="1"/>
  <c r="Q183" i="25"/>
  <c r="R183" i="25" s="1"/>
  <c r="O184" i="25" s="1"/>
  <c r="Q183" i="24"/>
  <c r="R183" i="24" s="1"/>
  <c r="O184" i="24" s="1"/>
  <c r="Q200" i="16"/>
  <c r="R200" i="16" s="1"/>
  <c r="O201" i="16" s="1"/>
  <c r="Q196" i="21"/>
  <c r="R196" i="21" s="1"/>
  <c r="O197" i="21" s="1"/>
  <c r="Q196" i="17"/>
  <c r="R196" i="17" s="1"/>
  <c r="O197" i="17" s="1"/>
  <c r="Q177" i="10"/>
  <c r="R177" i="10" s="1"/>
  <c r="O178" i="10" s="1"/>
  <c r="Q186" i="12"/>
  <c r="R186" i="12" s="1"/>
  <c r="O187" i="12" s="1"/>
  <c r="Q188" i="9"/>
  <c r="R188" i="9" s="1"/>
  <c r="O189" i="9" s="1"/>
  <c r="Q175" i="18"/>
  <c r="R175" i="18" s="1"/>
  <c r="O176" i="18" s="1"/>
  <c r="Q183" i="14"/>
  <c r="R183" i="14" s="1"/>
  <c r="O184" i="14" s="1"/>
  <c r="Q196" i="20"/>
  <c r="R196" i="20" s="1"/>
  <c r="O197" i="20" s="1"/>
  <c r="Q195" i="23"/>
  <c r="R195" i="23" s="1"/>
  <c r="O196" i="23" s="1"/>
  <c r="Q177" i="11"/>
  <c r="R177" i="11" s="1"/>
  <c r="O178" i="11" s="1"/>
  <c r="Q196" i="19"/>
  <c r="R196" i="19" s="1"/>
  <c r="O197" i="19" s="1"/>
  <c r="Q195" i="22"/>
  <c r="R195" i="22" s="1"/>
  <c r="O196" i="22" s="1"/>
  <c r="Q188" i="15"/>
  <c r="R188" i="15" s="1"/>
  <c r="O189" i="15" s="1"/>
  <c r="Q193" i="13" l="1"/>
  <c r="R193" i="13" s="1"/>
  <c r="O194" i="13" s="1"/>
  <c r="Q193" i="55"/>
  <c r="R193" i="55"/>
  <c r="O194" i="55" s="1"/>
  <c r="Q193" i="54"/>
  <c r="R193" i="54" s="1"/>
  <c r="O194" i="54" s="1"/>
  <c r="Q193" i="53"/>
  <c r="R193" i="53" s="1"/>
  <c r="O194" i="53" s="1"/>
  <c r="Q192" i="52"/>
  <c r="R192" i="52" s="1"/>
  <c r="O193" i="52" s="1"/>
  <c r="Q192" i="51"/>
  <c r="R192" i="51" s="1"/>
  <c r="O193" i="51" s="1"/>
  <c r="Q192" i="50"/>
  <c r="R192" i="50" s="1"/>
  <c r="O193" i="50" s="1"/>
  <c r="Q193" i="49"/>
  <c r="R193" i="49" s="1"/>
  <c r="O194" i="49" s="1"/>
  <c r="Q192" i="48"/>
  <c r="R192" i="48" s="1"/>
  <c r="O193" i="48" s="1"/>
  <c r="Q192" i="47"/>
  <c r="R192" i="47" s="1"/>
  <c r="O193" i="47" s="1"/>
  <c r="Q194" i="46"/>
  <c r="R194" i="46" s="1"/>
  <c r="O195" i="46" s="1"/>
  <c r="Q193" i="45"/>
  <c r="R193" i="45" s="1"/>
  <c r="O194" i="45" s="1"/>
  <c r="Q191" i="44"/>
  <c r="R191" i="44"/>
  <c r="O192" i="44" s="1"/>
  <c r="Q190" i="43"/>
  <c r="R190" i="43"/>
  <c r="O191" i="43" s="1"/>
  <c r="Q193" i="42"/>
  <c r="R193" i="42" s="1"/>
  <c r="O194" i="42" s="1"/>
  <c r="Q193" i="41"/>
  <c r="R193" i="41" s="1"/>
  <c r="O194" i="41" s="1"/>
  <c r="Q193" i="40"/>
  <c r="R193" i="40" s="1"/>
  <c r="O194" i="40" s="1"/>
  <c r="Q192" i="39"/>
  <c r="R192" i="39" s="1"/>
  <c r="O193" i="39" s="1"/>
  <c r="Q192" i="38"/>
  <c r="R192" i="38" s="1"/>
  <c r="O193" i="38" s="1"/>
  <c r="Q193" i="37"/>
  <c r="R193" i="37" s="1"/>
  <c r="O194" i="37" s="1"/>
  <c r="Q192" i="36"/>
  <c r="R192" i="36" s="1"/>
  <c r="O193" i="36" s="1"/>
  <c r="Q188" i="35"/>
  <c r="R188" i="35" s="1"/>
  <c r="O189" i="35" s="1"/>
  <c r="Q188" i="34"/>
  <c r="R188" i="34" s="1"/>
  <c r="O189" i="34" s="1"/>
  <c r="Q187" i="33"/>
  <c r="R187" i="33" s="1"/>
  <c r="O188" i="33" s="1"/>
  <c r="Q187" i="32"/>
  <c r="R187" i="32"/>
  <c r="O188" i="32" s="1"/>
  <c r="Q188" i="31"/>
  <c r="R188" i="31" s="1"/>
  <c r="O189" i="31" s="1"/>
  <c r="Q188" i="30"/>
  <c r="R188" i="30" s="1"/>
  <c r="O189" i="30" s="1"/>
  <c r="R189" i="29"/>
  <c r="O190" i="29" s="1"/>
  <c r="Q189" i="29"/>
  <c r="Q188" i="28"/>
  <c r="R188" i="28" s="1"/>
  <c r="O189" i="28" s="1"/>
  <c r="Q189" i="27"/>
  <c r="R189" i="27" s="1"/>
  <c r="O190" i="27" s="1"/>
  <c r="Q184" i="26"/>
  <c r="R184" i="26" s="1"/>
  <c r="O185" i="26" s="1"/>
  <c r="Q184" i="25"/>
  <c r="R184" i="25" s="1"/>
  <c r="O185" i="25" s="1"/>
  <c r="Q184" i="24"/>
  <c r="R184" i="24" s="1"/>
  <c r="O185" i="24" s="1"/>
  <c r="Q189" i="15"/>
  <c r="R189" i="15" s="1"/>
  <c r="O190" i="15" s="1"/>
  <c r="Q197" i="19"/>
  <c r="R197" i="19" s="1"/>
  <c r="O198" i="19" s="1"/>
  <c r="Q197" i="17"/>
  <c r="R197" i="17" s="1"/>
  <c r="O198" i="17" s="1"/>
  <c r="Q189" i="9"/>
  <c r="R189" i="9" s="1"/>
  <c r="O190" i="9" s="1"/>
  <c r="Q178" i="11"/>
  <c r="R178" i="11" s="1"/>
  <c r="O179" i="11" s="1"/>
  <c r="Q196" i="23"/>
  <c r="R196" i="23" s="1"/>
  <c r="O197" i="23" s="1"/>
  <c r="Q201" i="16"/>
  <c r="R201" i="16" s="1"/>
  <c r="O202" i="16" s="1"/>
  <c r="Q196" i="22"/>
  <c r="R196" i="22" s="1"/>
  <c r="O197" i="22" s="1"/>
  <c r="Q176" i="18"/>
  <c r="R176" i="18" s="1"/>
  <c r="O177" i="18" s="1"/>
  <c r="Q184" i="14"/>
  <c r="R184" i="14" s="1"/>
  <c r="O185" i="14" s="1"/>
  <c r="Q187" i="12"/>
  <c r="R187" i="12" s="1"/>
  <c r="O188" i="12" s="1"/>
  <c r="Q197" i="21"/>
  <c r="R197" i="21" s="1"/>
  <c r="O198" i="21" s="1"/>
  <c r="Q197" i="20"/>
  <c r="R197" i="20" s="1"/>
  <c r="O198" i="20" s="1"/>
  <c r="Q178" i="10"/>
  <c r="R178" i="10" s="1"/>
  <c r="O179" i="10" s="1"/>
  <c r="Q194" i="13" l="1"/>
  <c r="R194" i="13" s="1"/>
  <c r="O195" i="13" s="1"/>
  <c r="Q194" i="55"/>
  <c r="R194" i="55" s="1"/>
  <c r="O195" i="55" s="1"/>
  <c r="Q194" i="54"/>
  <c r="R194" i="54" s="1"/>
  <c r="O195" i="54" s="1"/>
  <c r="Q194" i="53"/>
  <c r="R194" i="53"/>
  <c r="O195" i="53" s="1"/>
  <c r="Q193" i="52"/>
  <c r="R193" i="52" s="1"/>
  <c r="O194" i="52" s="1"/>
  <c r="Q193" i="51"/>
  <c r="R193" i="51" s="1"/>
  <c r="O194" i="51" s="1"/>
  <c r="Q193" i="50"/>
  <c r="R193" i="50" s="1"/>
  <c r="O194" i="50" s="1"/>
  <c r="Q194" i="49"/>
  <c r="R194" i="49" s="1"/>
  <c r="O195" i="49" s="1"/>
  <c r="Q193" i="48"/>
  <c r="R193" i="48" s="1"/>
  <c r="O194" i="48" s="1"/>
  <c r="Q193" i="47"/>
  <c r="R193" i="47" s="1"/>
  <c r="O194" i="47" s="1"/>
  <c r="Q195" i="46"/>
  <c r="R195" i="46" s="1"/>
  <c r="O196" i="46" s="1"/>
  <c r="Q194" i="45"/>
  <c r="R194" i="45"/>
  <c r="O195" i="45" s="1"/>
  <c r="Q192" i="44"/>
  <c r="R192" i="44" s="1"/>
  <c r="O193" i="44" s="1"/>
  <c r="Q191" i="43"/>
  <c r="R191" i="43" s="1"/>
  <c r="O192" i="43" s="1"/>
  <c r="Q194" i="42"/>
  <c r="R194" i="42" s="1"/>
  <c r="O195" i="42" s="1"/>
  <c r="Q194" i="41"/>
  <c r="R194" i="41" s="1"/>
  <c r="O195" i="41" s="1"/>
  <c r="Q194" i="40"/>
  <c r="R194" i="40" s="1"/>
  <c r="O195" i="40" s="1"/>
  <c r="Q193" i="39"/>
  <c r="R193" i="39" s="1"/>
  <c r="O194" i="39" s="1"/>
  <c r="Q193" i="38"/>
  <c r="R193" i="38" s="1"/>
  <c r="O194" i="38" s="1"/>
  <c r="Q194" i="37"/>
  <c r="R194" i="37"/>
  <c r="O195" i="37" s="1"/>
  <c r="Q193" i="36"/>
  <c r="R193" i="36" s="1"/>
  <c r="O194" i="36" s="1"/>
  <c r="Q189" i="35"/>
  <c r="R189" i="35"/>
  <c r="O190" i="35" s="1"/>
  <c r="Q189" i="34"/>
  <c r="R189" i="34"/>
  <c r="O190" i="34" s="1"/>
  <c r="Q188" i="33"/>
  <c r="R188" i="33" s="1"/>
  <c r="O189" i="33" s="1"/>
  <c r="Q188" i="32"/>
  <c r="R188" i="32" s="1"/>
  <c r="O189" i="32" s="1"/>
  <c r="Q189" i="31"/>
  <c r="R189" i="31" s="1"/>
  <c r="O190" i="31" s="1"/>
  <c r="Q189" i="30"/>
  <c r="R189" i="30" s="1"/>
  <c r="O190" i="30" s="1"/>
  <c r="Q190" i="29"/>
  <c r="R190" i="29" s="1"/>
  <c r="O191" i="29" s="1"/>
  <c r="Q189" i="28"/>
  <c r="R189" i="28" s="1"/>
  <c r="O190" i="28" s="1"/>
  <c r="Q190" i="27"/>
  <c r="R190" i="27" s="1"/>
  <c r="O191" i="27" s="1"/>
  <c r="Q185" i="26"/>
  <c r="R185" i="26" s="1"/>
  <c r="O186" i="26" s="1"/>
  <c r="Q185" i="25"/>
  <c r="R185" i="25" s="1"/>
  <c r="O186" i="25" s="1"/>
  <c r="Q185" i="24"/>
  <c r="R185" i="24"/>
  <c r="O186" i="24" s="1"/>
  <c r="Q188" i="12"/>
  <c r="R188" i="12" s="1"/>
  <c r="O189" i="12" s="1"/>
  <c r="Q197" i="23"/>
  <c r="R197" i="23" s="1"/>
  <c r="O198" i="23" s="1"/>
  <c r="Q198" i="17"/>
  <c r="R198" i="17" s="1"/>
  <c r="O199" i="17" s="1"/>
  <c r="Q190" i="15"/>
  <c r="R190" i="15" s="1"/>
  <c r="O191" i="15" s="1"/>
  <c r="Q185" i="14"/>
  <c r="R185" i="14" s="1"/>
  <c r="O186" i="14" s="1"/>
  <c r="Q177" i="18"/>
  <c r="R177" i="18" s="1"/>
  <c r="O178" i="18" s="1"/>
  <c r="Q179" i="10"/>
  <c r="R179" i="10" s="1"/>
  <c r="O180" i="10" s="1"/>
  <c r="Q197" i="22"/>
  <c r="R197" i="22" s="1"/>
  <c r="O198" i="22" s="1"/>
  <c r="Q198" i="19"/>
  <c r="R198" i="19" s="1"/>
  <c r="O199" i="19" s="1"/>
  <c r="Q198" i="21"/>
  <c r="R198" i="21" s="1"/>
  <c r="O199" i="21" s="1"/>
  <c r="Q198" i="20"/>
  <c r="R198" i="20" s="1"/>
  <c r="O199" i="20" s="1"/>
  <c r="Q202" i="16"/>
  <c r="R202" i="16" s="1"/>
  <c r="O203" i="16" s="1"/>
  <c r="Q190" i="9"/>
  <c r="R190" i="9" s="1"/>
  <c r="O191" i="9" s="1"/>
  <c r="Q179" i="11"/>
  <c r="R179" i="11" s="1"/>
  <c r="O180" i="11" s="1"/>
  <c r="Q195" i="13" l="1"/>
  <c r="R195" i="13" s="1"/>
  <c r="O196" i="13" s="1"/>
  <c r="Q195" i="55"/>
  <c r="R195" i="55"/>
  <c r="O196" i="55" s="1"/>
  <c r="Q195" i="54"/>
  <c r="R195" i="54" s="1"/>
  <c r="O196" i="54" s="1"/>
  <c r="Q195" i="53"/>
  <c r="R195" i="53" s="1"/>
  <c r="O196" i="53" s="1"/>
  <c r="Q194" i="52"/>
  <c r="R194" i="52" s="1"/>
  <c r="O195" i="52" s="1"/>
  <c r="Q194" i="51"/>
  <c r="R194" i="51" s="1"/>
  <c r="O195" i="51" s="1"/>
  <c r="R194" i="50"/>
  <c r="O195" i="50" s="1"/>
  <c r="Q194" i="50"/>
  <c r="Q195" i="49"/>
  <c r="R195" i="49" s="1"/>
  <c r="O196" i="49" s="1"/>
  <c r="Q194" i="48"/>
  <c r="R194" i="48" s="1"/>
  <c r="O195" i="48" s="1"/>
  <c r="Q194" i="47"/>
  <c r="R194" i="47" s="1"/>
  <c r="O195" i="47" s="1"/>
  <c r="Q196" i="46"/>
  <c r="R196" i="46" s="1"/>
  <c r="O197" i="46" s="1"/>
  <c r="Q195" i="45"/>
  <c r="R195" i="45" s="1"/>
  <c r="O196" i="45" s="1"/>
  <c r="Q193" i="44"/>
  <c r="R193" i="44" s="1"/>
  <c r="O194" i="44" s="1"/>
  <c r="Q192" i="43"/>
  <c r="R192" i="43" s="1"/>
  <c r="O193" i="43" s="1"/>
  <c r="Q195" i="42"/>
  <c r="R195" i="42" s="1"/>
  <c r="O196" i="42" s="1"/>
  <c r="Q195" i="41"/>
  <c r="R195" i="41" s="1"/>
  <c r="O196" i="41" s="1"/>
  <c r="Q195" i="40"/>
  <c r="R195" i="40"/>
  <c r="O196" i="40" s="1"/>
  <c r="Q194" i="39"/>
  <c r="R194" i="39" s="1"/>
  <c r="O195" i="39" s="1"/>
  <c r="Q194" i="38"/>
  <c r="R194" i="38" s="1"/>
  <c r="O195" i="38" s="1"/>
  <c r="Q195" i="37"/>
  <c r="R195" i="37" s="1"/>
  <c r="O196" i="37" s="1"/>
  <c r="Q194" i="36"/>
  <c r="R194" i="36" s="1"/>
  <c r="O195" i="36" s="1"/>
  <c r="Q190" i="35"/>
  <c r="R190" i="35" s="1"/>
  <c r="O191" i="35" s="1"/>
  <c r="Q190" i="34"/>
  <c r="R190" i="34" s="1"/>
  <c r="O191" i="34" s="1"/>
  <c r="Q189" i="33"/>
  <c r="R189" i="33" s="1"/>
  <c r="O190" i="33" s="1"/>
  <c r="Q189" i="32"/>
  <c r="R189" i="32" s="1"/>
  <c r="O190" i="32" s="1"/>
  <c r="Q190" i="31"/>
  <c r="R190" i="31" s="1"/>
  <c r="O191" i="31" s="1"/>
  <c r="Q190" i="30"/>
  <c r="R190" i="30" s="1"/>
  <c r="O191" i="30" s="1"/>
  <c r="Q191" i="29"/>
  <c r="R191" i="29"/>
  <c r="O192" i="29" s="1"/>
  <c r="Q190" i="28"/>
  <c r="R190" i="28" s="1"/>
  <c r="O191" i="28" s="1"/>
  <c r="Q191" i="27"/>
  <c r="R191" i="27" s="1"/>
  <c r="O192" i="27" s="1"/>
  <c r="Q186" i="26"/>
  <c r="R186" i="26" s="1"/>
  <c r="O187" i="26" s="1"/>
  <c r="Q186" i="25"/>
  <c r="R186" i="25"/>
  <c r="O187" i="25" s="1"/>
  <c r="Q186" i="24"/>
  <c r="R186" i="24"/>
  <c r="O187" i="24" s="1"/>
  <c r="Q199" i="19"/>
  <c r="R199" i="19" s="1"/>
  <c r="O200" i="19" s="1"/>
  <c r="Q186" i="14"/>
  <c r="R186" i="14" s="1"/>
  <c r="O187" i="14" s="1"/>
  <c r="Q203" i="16"/>
  <c r="R203" i="16" s="1"/>
  <c r="O204" i="16" s="1"/>
  <c r="Q198" i="23"/>
  <c r="R198" i="23" s="1"/>
  <c r="O199" i="23" s="1"/>
  <c r="Q189" i="12"/>
  <c r="R189" i="12" s="1"/>
  <c r="O190" i="12" s="1"/>
  <c r="Q199" i="17"/>
  <c r="R199" i="17" s="1"/>
  <c r="O200" i="17" s="1"/>
  <c r="Q178" i="18"/>
  <c r="Q180" i="18" s="1"/>
  <c r="R180" i="18" s="1"/>
  <c r="S180" i="18" s="1"/>
  <c r="Q191" i="15"/>
  <c r="R191" i="15" s="1"/>
  <c r="O192" i="15" s="1"/>
  <c r="Q199" i="21"/>
  <c r="R199" i="21" s="1"/>
  <c r="O200" i="21" s="1"/>
  <c r="Q191" i="9"/>
  <c r="R191" i="9" s="1"/>
  <c r="O192" i="9" s="1"/>
  <c r="Q199" i="20"/>
  <c r="R199" i="20" s="1"/>
  <c r="O200" i="20" s="1"/>
  <c r="Q198" i="22"/>
  <c r="R198" i="22" s="1"/>
  <c r="O199" i="22" s="1"/>
  <c r="Q180" i="11"/>
  <c r="R180" i="11" s="1"/>
  <c r="O181" i="11" s="1"/>
  <c r="Q180" i="10"/>
  <c r="R180" i="10" s="1"/>
  <c r="O181" i="10" s="1"/>
  <c r="Q196" i="13" l="1"/>
  <c r="R196" i="13" s="1"/>
  <c r="O197" i="13" s="1"/>
  <c r="Q196" i="55"/>
  <c r="R196" i="55" s="1"/>
  <c r="O197" i="55" s="1"/>
  <c r="Q196" i="54"/>
  <c r="R196" i="54"/>
  <c r="O197" i="54" s="1"/>
  <c r="Q196" i="53"/>
  <c r="R196" i="53" s="1"/>
  <c r="O197" i="53" s="1"/>
  <c r="Q195" i="52"/>
  <c r="R195" i="52" s="1"/>
  <c r="O196" i="52" s="1"/>
  <c r="Q195" i="51"/>
  <c r="R195" i="51" s="1"/>
  <c r="O196" i="51" s="1"/>
  <c r="Q195" i="50"/>
  <c r="R195" i="50" s="1"/>
  <c r="O196" i="50" s="1"/>
  <c r="Q196" i="49"/>
  <c r="R196" i="49" s="1"/>
  <c r="O197" i="49" s="1"/>
  <c r="Q195" i="48"/>
  <c r="R195" i="48" s="1"/>
  <c r="O196" i="48" s="1"/>
  <c r="Q195" i="47"/>
  <c r="R195" i="47" s="1"/>
  <c r="O196" i="47" s="1"/>
  <c r="Q197" i="46"/>
  <c r="R197" i="46" s="1"/>
  <c r="O198" i="46" s="1"/>
  <c r="Q196" i="45"/>
  <c r="R196" i="45" s="1"/>
  <c r="O197" i="45" s="1"/>
  <c r="Q194" i="44"/>
  <c r="R194" i="44"/>
  <c r="O195" i="44" s="1"/>
  <c r="Q193" i="43"/>
  <c r="R193" i="43" s="1"/>
  <c r="O194" i="43" s="1"/>
  <c r="Q196" i="42"/>
  <c r="R196" i="42" s="1"/>
  <c r="O197" i="42" s="1"/>
  <c r="Q196" i="41"/>
  <c r="R196" i="41" s="1"/>
  <c r="O197" i="41" s="1"/>
  <c r="Q196" i="40"/>
  <c r="R196" i="40" s="1"/>
  <c r="O197" i="40" s="1"/>
  <c r="Q195" i="39"/>
  <c r="R195" i="39" s="1"/>
  <c r="O196" i="39" s="1"/>
  <c r="Q195" i="38"/>
  <c r="R195" i="38"/>
  <c r="O196" i="38" s="1"/>
  <c r="Q196" i="37"/>
  <c r="R196" i="37" s="1"/>
  <c r="O197" i="37" s="1"/>
  <c r="Q195" i="36"/>
  <c r="R195" i="36" s="1"/>
  <c r="O196" i="36" s="1"/>
  <c r="Q191" i="35"/>
  <c r="R191" i="35" s="1"/>
  <c r="O192" i="35" s="1"/>
  <c r="Q191" i="34"/>
  <c r="R191" i="34" s="1"/>
  <c r="O192" i="34" s="1"/>
  <c r="Q190" i="33"/>
  <c r="R190" i="33" s="1"/>
  <c r="O191" i="33" s="1"/>
  <c r="Q190" i="32"/>
  <c r="R190" i="32" s="1"/>
  <c r="O191" i="32" s="1"/>
  <c r="Q191" i="31"/>
  <c r="R191" i="31" s="1"/>
  <c r="O192" i="31" s="1"/>
  <c r="Q191" i="30"/>
  <c r="R191" i="30"/>
  <c r="O192" i="30" s="1"/>
  <c r="Q192" i="29"/>
  <c r="R192" i="29" s="1"/>
  <c r="O193" i="29" s="1"/>
  <c r="Q191" i="28"/>
  <c r="R191" i="28" s="1"/>
  <c r="O192" i="28" s="1"/>
  <c r="Q192" i="27"/>
  <c r="R192" i="27" s="1"/>
  <c r="O193" i="27" s="1"/>
  <c r="Q187" i="26"/>
  <c r="R187" i="26"/>
  <c r="O188" i="26" s="1"/>
  <c r="Q187" i="25"/>
  <c r="R187" i="25" s="1"/>
  <c r="O188" i="25" s="1"/>
  <c r="Q187" i="24"/>
  <c r="R187" i="24" s="1"/>
  <c r="O188" i="24" s="1"/>
  <c r="R178" i="18"/>
  <c r="Q199" i="23"/>
  <c r="R199" i="23" s="1"/>
  <c r="O200" i="23" s="1"/>
  <c r="Q200" i="17"/>
  <c r="R200" i="17" s="1"/>
  <c r="O201" i="17" s="1"/>
  <c r="Q190" i="12"/>
  <c r="R190" i="12" s="1"/>
  <c r="O191" i="12" s="1"/>
  <c r="Q187" i="14"/>
  <c r="R187" i="14" s="1"/>
  <c r="O188" i="14" s="1"/>
  <c r="Q181" i="11"/>
  <c r="R181" i="11" s="1"/>
  <c r="O182" i="11" s="1"/>
  <c r="Q200" i="19"/>
  <c r="R200" i="19" s="1"/>
  <c r="O201" i="19" s="1"/>
  <c r="Q199" i="22"/>
  <c r="R199" i="22" s="1"/>
  <c r="O200" i="22" s="1"/>
  <c r="Q192" i="9"/>
  <c r="R192" i="9" s="1"/>
  <c r="O193" i="9" s="1"/>
  <c r="Q200" i="21"/>
  <c r="R200" i="21" s="1"/>
  <c r="O201" i="21" s="1"/>
  <c r="Q192" i="15"/>
  <c r="R192" i="15" s="1"/>
  <c r="O193" i="15" s="1"/>
  <c r="Q200" i="20"/>
  <c r="R200" i="20" s="1"/>
  <c r="O201" i="20" s="1"/>
  <c r="Q204" i="16"/>
  <c r="R204" i="16" s="1"/>
  <c r="O205" i="16" s="1"/>
  <c r="Q181" i="10"/>
  <c r="R181" i="10" s="1"/>
  <c r="O182" i="10" s="1"/>
  <c r="Q197" i="13" l="1"/>
  <c r="R197" i="13" s="1"/>
  <c r="O198" i="13" s="1"/>
  <c r="Q197" i="55"/>
  <c r="R197" i="55" s="1"/>
  <c r="O198" i="55" s="1"/>
  <c r="Q197" i="54"/>
  <c r="R197" i="54" s="1"/>
  <c r="O198" i="54" s="1"/>
  <c r="Q197" i="53"/>
  <c r="R197" i="53" s="1"/>
  <c r="O198" i="53" s="1"/>
  <c r="Q196" i="52"/>
  <c r="R196" i="52" s="1"/>
  <c r="O197" i="52" s="1"/>
  <c r="Q196" i="51"/>
  <c r="R196" i="51" s="1"/>
  <c r="O197" i="51" s="1"/>
  <c r="Q196" i="50"/>
  <c r="R196" i="50" s="1"/>
  <c r="O197" i="50" s="1"/>
  <c r="Q197" i="49"/>
  <c r="R197" i="49" s="1"/>
  <c r="O198" i="49" s="1"/>
  <c r="Q196" i="48"/>
  <c r="R196" i="48" s="1"/>
  <c r="O197" i="48" s="1"/>
  <c r="Q196" i="47"/>
  <c r="R196" i="47" s="1"/>
  <c r="O197" i="47" s="1"/>
  <c r="Q198" i="46"/>
  <c r="R198" i="46"/>
  <c r="O199" i="46" s="1"/>
  <c r="Q197" i="45"/>
  <c r="R197" i="45" s="1"/>
  <c r="O198" i="45" s="1"/>
  <c r="Q195" i="44"/>
  <c r="R195" i="44" s="1"/>
  <c r="O196" i="44" s="1"/>
  <c r="Q194" i="43"/>
  <c r="R194" i="43" s="1"/>
  <c r="O195" i="43" s="1"/>
  <c r="Q197" i="42"/>
  <c r="R197" i="42" s="1"/>
  <c r="O198" i="42" s="1"/>
  <c r="Q197" i="41"/>
  <c r="R197" i="41" s="1"/>
  <c r="O198" i="41" s="1"/>
  <c r="Q197" i="40"/>
  <c r="R197" i="40" s="1"/>
  <c r="O198" i="40" s="1"/>
  <c r="Q196" i="39"/>
  <c r="R196" i="39" s="1"/>
  <c r="O197" i="39" s="1"/>
  <c r="Q196" i="38"/>
  <c r="R196" i="38" s="1"/>
  <c r="O197" i="38" s="1"/>
  <c r="Q197" i="37"/>
  <c r="R197" i="37" s="1"/>
  <c r="O198" i="37" s="1"/>
  <c r="Q196" i="36"/>
  <c r="R196" i="36" s="1"/>
  <c r="O197" i="36" s="1"/>
  <c r="Q192" i="35"/>
  <c r="R192" i="35" s="1"/>
  <c r="O193" i="35" s="1"/>
  <c r="Q192" i="34"/>
  <c r="R192" i="34" s="1"/>
  <c r="O193" i="34" s="1"/>
  <c r="Q191" i="33"/>
  <c r="R191" i="33" s="1"/>
  <c r="O192" i="33" s="1"/>
  <c r="Q191" i="32"/>
  <c r="R191" i="32"/>
  <c r="O192" i="32" s="1"/>
  <c r="Q192" i="31"/>
  <c r="R192" i="31" s="1"/>
  <c r="O193" i="31" s="1"/>
  <c r="Q192" i="30"/>
  <c r="R192" i="30" s="1"/>
  <c r="O193" i="30" s="1"/>
  <c r="Q193" i="29"/>
  <c r="R193" i="29" s="1"/>
  <c r="O194" i="29" s="1"/>
  <c r="Q192" i="28"/>
  <c r="R192" i="28" s="1"/>
  <c r="O193" i="28" s="1"/>
  <c r="Q193" i="27"/>
  <c r="R193" i="27" s="1"/>
  <c r="O194" i="27" s="1"/>
  <c r="Q188" i="26"/>
  <c r="R188" i="26" s="1"/>
  <c r="O189" i="26" s="1"/>
  <c r="Q188" i="25"/>
  <c r="R188" i="25"/>
  <c r="O189" i="25" s="1"/>
  <c r="Q188" i="24"/>
  <c r="R188" i="24" s="1"/>
  <c r="O189" i="24" s="1"/>
  <c r="Q193" i="15"/>
  <c r="R193" i="15" s="1"/>
  <c r="O194" i="15" s="1"/>
  <c r="Q201" i="20"/>
  <c r="R201" i="20" s="1"/>
  <c r="O202" i="20" s="1"/>
  <c r="Q188" i="14"/>
  <c r="R188" i="14" s="1"/>
  <c r="O189" i="14" s="1"/>
  <c r="Q193" i="9"/>
  <c r="R193" i="9" s="1"/>
  <c r="O194" i="9" s="1"/>
  <c r="Q201" i="21"/>
  <c r="R201" i="21" s="1"/>
  <c r="O202" i="21" s="1"/>
  <c r="Q200" i="23"/>
  <c r="R200" i="23" s="1"/>
  <c r="O201" i="23" s="1"/>
  <c r="Q191" i="12"/>
  <c r="R191" i="12" s="1"/>
  <c r="O192" i="12" s="1"/>
  <c r="Q205" i="16"/>
  <c r="R205" i="16" s="1"/>
  <c r="O206" i="16" s="1"/>
  <c r="Q201" i="17"/>
  <c r="R201" i="17" s="1"/>
  <c r="O202" i="17" s="1"/>
  <c r="Q200" i="22"/>
  <c r="R200" i="22" s="1"/>
  <c r="O201" i="22" s="1"/>
  <c r="Q182" i="11"/>
  <c r="R182" i="11" s="1"/>
  <c r="O183" i="11" s="1"/>
  <c r="Q201" i="19"/>
  <c r="R201" i="19" s="1"/>
  <c r="O202" i="19" s="1"/>
  <c r="Q182" i="10"/>
  <c r="R182" i="10" s="1"/>
  <c r="O183" i="10" s="1"/>
  <c r="Q198" i="13" l="1"/>
  <c r="R198" i="13" s="1"/>
  <c r="O199" i="13" s="1"/>
  <c r="Q198" i="55"/>
  <c r="R198" i="55" s="1"/>
  <c r="O199" i="55" s="1"/>
  <c r="Q198" i="54"/>
  <c r="R198" i="54"/>
  <c r="O199" i="54" s="1"/>
  <c r="Q198" i="53"/>
  <c r="R198" i="53" s="1"/>
  <c r="O199" i="53" s="1"/>
  <c r="Q197" i="52"/>
  <c r="R197" i="52" s="1"/>
  <c r="O198" i="52" s="1"/>
  <c r="Q197" i="51"/>
  <c r="R197" i="51" s="1"/>
  <c r="O198" i="51" s="1"/>
  <c r="Q197" i="50"/>
  <c r="R197" i="50" s="1"/>
  <c r="O198" i="50" s="1"/>
  <c r="Q198" i="49"/>
  <c r="R198" i="49"/>
  <c r="O199" i="49" s="1"/>
  <c r="Q197" i="48"/>
  <c r="R197" i="48" s="1"/>
  <c r="O198" i="48" s="1"/>
  <c r="Q197" i="47"/>
  <c r="R197" i="47" s="1"/>
  <c r="O198" i="47" s="1"/>
  <c r="Q199" i="46"/>
  <c r="R199" i="46" s="1"/>
  <c r="O200" i="46" s="1"/>
  <c r="Q198" i="45"/>
  <c r="R198" i="45"/>
  <c r="O199" i="45" s="1"/>
  <c r="Q196" i="44"/>
  <c r="R196" i="44" s="1"/>
  <c r="O197" i="44" s="1"/>
  <c r="Q195" i="43"/>
  <c r="R195" i="43" s="1"/>
  <c r="O196" i="43" s="1"/>
  <c r="Q198" i="42"/>
  <c r="R198" i="42" s="1"/>
  <c r="O199" i="42" s="1"/>
  <c r="Q198" i="41"/>
  <c r="R198" i="41" s="1"/>
  <c r="O199" i="41" s="1"/>
  <c r="Q198" i="40"/>
  <c r="R198" i="40" s="1"/>
  <c r="O199" i="40" s="1"/>
  <c r="Q197" i="39"/>
  <c r="R197" i="39" s="1"/>
  <c r="O198" i="39" s="1"/>
  <c r="Q197" i="38"/>
  <c r="R197" i="38" s="1"/>
  <c r="O198" i="38" s="1"/>
  <c r="Q198" i="37"/>
  <c r="R198" i="37" s="1"/>
  <c r="O199" i="37" s="1"/>
  <c r="Q197" i="36"/>
  <c r="R197" i="36" s="1"/>
  <c r="O198" i="36" s="1"/>
  <c r="Q193" i="35"/>
  <c r="R193" i="35" s="1"/>
  <c r="O194" i="35" s="1"/>
  <c r="Q193" i="34"/>
  <c r="R193" i="34"/>
  <c r="O194" i="34" s="1"/>
  <c r="Q192" i="33"/>
  <c r="R192" i="33" s="1"/>
  <c r="O193" i="33" s="1"/>
  <c r="Q192" i="32"/>
  <c r="R192" i="32" s="1"/>
  <c r="O193" i="32" s="1"/>
  <c r="Q193" i="31"/>
  <c r="R193" i="31" s="1"/>
  <c r="O194" i="31" s="1"/>
  <c r="Q193" i="30"/>
  <c r="R193" i="30"/>
  <c r="O194" i="30" s="1"/>
  <c r="Q194" i="29"/>
  <c r="R194" i="29" s="1"/>
  <c r="O195" i="29" s="1"/>
  <c r="Q193" i="28"/>
  <c r="R193" i="28" s="1"/>
  <c r="O194" i="28" s="1"/>
  <c r="Q194" i="27"/>
  <c r="R194" i="27" s="1"/>
  <c r="O195" i="27" s="1"/>
  <c r="Q189" i="26"/>
  <c r="R189" i="26" s="1"/>
  <c r="O190" i="26" s="1"/>
  <c r="Q189" i="25"/>
  <c r="R189" i="25" s="1"/>
  <c r="O190" i="25" s="1"/>
  <c r="Q189" i="24"/>
  <c r="R189" i="24" s="1"/>
  <c r="O190" i="24" s="1"/>
  <c r="Q202" i="21"/>
  <c r="R202" i="21"/>
  <c r="O203" i="21" s="1"/>
  <c r="Q183" i="10"/>
  <c r="R183" i="10" s="1"/>
  <c r="O184" i="10" s="1"/>
  <c r="Q202" i="19"/>
  <c r="R202" i="19" s="1"/>
  <c r="O203" i="19" s="1"/>
  <c r="Q194" i="15"/>
  <c r="R194" i="15" s="1"/>
  <c r="O195" i="15" s="1"/>
  <c r="Q202" i="20"/>
  <c r="R202" i="20" s="1"/>
  <c r="O203" i="20" s="1"/>
  <c r="Q206" i="16"/>
  <c r="R206" i="16" s="1"/>
  <c r="O207" i="16" s="1"/>
  <c r="Q183" i="11"/>
  <c r="R183" i="11" s="1"/>
  <c r="O184" i="11" s="1"/>
  <c r="Q201" i="23"/>
  <c r="R201" i="23" s="1"/>
  <c r="O202" i="23" s="1"/>
  <c r="Q189" i="14"/>
  <c r="R189" i="14" s="1"/>
  <c r="O190" i="14" s="1"/>
  <c r="Q194" i="9"/>
  <c r="R194" i="9" s="1"/>
  <c r="O195" i="9" s="1"/>
  <c r="Q202" i="17"/>
  <c r="R202" i="17" s="1"/>
  <c r="O203" i="17" s="1"/>
  <c r="Q201" i="22"/>
  <c r="R201" i="22" s="1"/>
  <c r="O202" i="22" s="1"/>
  <c r="Q192" i="12"/>
  <c r="R192" i="12" s="1"/>
  <c r="O193" i="12" s="1"/>
  <c r="Q199" i="13" l="1"/>
  <c r="R199" i="13"/>
  <c r="O200" i="13" s="1"/>
  <c r="Q199" i="55"/>
  <c r="R199" i="55" s="1"/>
  <c r="O200" i="55" s="1"/>
  <c r="Q199" i="54"/>
  <c r="R199" i="54" s="1"/>
  <c r="O200" i="54" s="1"/>
  <c r="Q199" i="53"/>
  <c r="R199" i="53" s="1"/>
  <c r="O200" i="53" s="1"/>
  <c r="Q198" i="52"/>
  <c r="R198" i="52" s="1"/>
  <c r="O199" i="52" s="1"/>
  <c r="Q198" i="51"/>
  <c r="R198" i="51"/>
  <c r="O199" i="51" s="1"/>
  <c r="Q198" i="50"/>
  <c r="R198" i="50" s="1"/>
  <c r="O199" i="50" s="1"/>
  <c r="Q199" i="49"/>
  <c r="R199" i="49" s="1"/>
  <c r="O200" i="49" s="1"/>
  <c r="Q198" i="48"/>
  <c r="R198" i="48" s="1"/>
  <c r="O199" i="48" s="1"/>
  <c r="Q198" i="47"/>
  <c r="R198" i="47" s="1"/>
  <c r="O199" i="47" s="1"/>
  <c r="Q200" i="46"/>
  <c r="R200" i="46"/>
  <c r="O201" i="46" s="1"/>
  <c r="Q199" i="45"/>
  <c r="R199" i="45" s="1"/>
  <c r="O200" i="45" s="1"/>
  <c r="Q197" i="44"/>
  <c r="R197" i="44" s="1"/>
  <c r="O198" i="44" s="1"/>
  <c r="Q196" i="43"/>
  <c r="R196" i="43" s="1"/>
  <c r="O197" i="43" s="1"/>
  <c r="Q199" i="42"/>
  <c r="R199" i="42" s="1"/>
  <c r="O200" i="42" s="1"/>
  <c r="Q199" i="41"/>
  <c r="R199" i="41" s="1"/>
  <c r="O200" i="41" s="1"/>
  <c r="Q199" i="40"/>
  <c r="R199" i="40" s="1"/>
  <c r="O200" i="40" s="1"/>
  <c r="Q198" i="39"/>
  <c r="R198" i="39" s="1"/>
  <c r="O199" i="39" s="1"/>
  <c r="Q198" i="38"/>
  <c r="R198" i="38" s="1"/>
  <c r="O199" i="38" s="1"/>
  <c r="Q199" i="37"/>
  <c r="R199" i="37" s="1"/>
  <c r="O200" i="37" s="1"/>
  <c r="Q198" i="36"/>
  <c r="R198" i="36" s="1"/>
  <c r="O199" i="36" s="1"/>
  <c r="Q194" i="35"/>
  <c r="R194" i="35" s="1"/>
  <c r="O195" i="35" s="1"/>
  <c r="Q194" i="34"/>
  <c r="R194" i="34" s="1"/>
  <c r="O195" i="34" s="1"/>
  <c r="Q193" i="33"/>
  <c r="R193" i="33" s="1"/>
  <c r="O194" i="33" s="1"/>
  <c r="Q193" i="32"/>
  <c r="R193" i="32" s="1"/>
  <c r="O194" i="32" s="1"/>
  <c r="Q194" i="31"/>
  <c r="R194" i="31"/>
  <c r="O195" i="31" s="1"/>
  <c r="Q194" i="30"/>
  <c r="R194" i="30" s="1"/>
  <c r="O195" i="30" s="1"/>
  <c r="Q195" i="29"/>
  <c r="R195" i="29" s="1"/>
  <c r="O196" i="29" s="1"/>
  <c r="Q194" i="28"/>
  <c r="R194" i="28" s="1"/>
  <c r="O195" i="28" s="1"/>
  <c r="Q195" i="27"/>
  <c r="R195" i="27" s="1"/>
  <c r="O196" i="27" s="1"/>
  <c r="Q190" i="26"/>
  <c r="R190" i="26"/>
  <c r="O191" i="26" s="1"/>
  <c r="Q190" i="25"/>
  <c r="R190" i="25" s="1"/>
  <c r="O191" i="25" s="1"/>
  <c r="Q190" i="24"/>
  <c r="R190" i="24" s="1"/>
  <c r="O191" i="24" s="1"/>
  <c r="Q203" i="17"/>
  <c r="R203" i="17" s="1"/>
  <c r="O204" i="17" s="1"/>
  <c r="Q193" i="12"/>
  <c r="R193" i="12" s="1"/>
  <c r="O194" i="12" s="1"/>
  <c r="Q190" i="14"/>
  <c r="R190" i="14" s="1"/>
  <c r="O191" i="14" s="1"/>
  <c r="Q195" i="15"/>
  <c r="R195" i="15" s="1"/>
  <c r="O196" i="15" s="1"/>
  <c r="Q207" i="16"/>
  <c r="R207" i="16" s="1"/>
  <c r="O208" i="16" s="1"/>
  <c r="Q203" i="20"/>
  <c r="R203" i="20" s="1"/>
  <c r="O204" i="20" s="1"/>
  <c r="Q202" i="22"/>
  <c r="R202" i="22" s="1"/>
  <c r="O203" i="22" s="1"/>
  <c r="Q202" i="23"/>
  <c r="R202" i="23" s="1"/>
  <c r="O203" i="23" s="1"/>
  <c r="Q195" i="9"/>
  <c r="R195" i="9" s="1"/>
  <c r="O196" i="9" s="1"/>
  <c r="Q203" i="19"/>
  <c r="R203" i="19" s="1"/>
  <c r="O204" i="19" s="1"/>
  <c r="Q184" i="10"/>
  <c r="R184" i="10" s="1"/>
  <c r="O185" i="10" s="1"/>
  <c r="Q184" i="11"/>
  <c r="R184" i="11" s="1"/>
  <c r="O185" i="11" s="1"/>
  <c r="Q203" i="21"/>
  <c r="R203" i="21" s="1"/>
  <c r="O204" i="21" s="1"/>
  <c r="Q200" i="13" l="1"/>
  <c r="R200" i="13"/>
  <c r="O201" i="13" s="1"/>
  <c r="Q200" i="55"/>
  <c r="R200" i="55" s="1"/>
  <c r="O201" i="55" s="1"/>
  <c r="Q200" i="54"/>
  <c r="R200" i="54" s="1"/>
  <c r="O201" i="54" s="1"/>
  <c r="Q200" i="53"/>
  <c r="R200" i="53"/>
  <c r="O201" i="53" s="1"/>
  <c r="Q199" i="52"/>
  <c r="R199" i="52" s="1"/>
  <c r="O200" i="52" s="1"/>
  <c r="Q199" i="51"/>
  <c r="R199" i="51" s="1"/>
  <c r="O200" i="51" s="1"/>
  <c r="Q199" i="50"/>
  <c r="R199" i="50" s="1"/>
  <c r="O200" i="50" s="1"/>
  <c r="Q200" i="49"/>
  <c r="R200" i="49" s="1"/>
  <c r="O201" i="49" s="1"/>
  <c r="Q199" i="48"/>
  <c r="R199" i="48" s="1"/>
  <c r="O200" i="48" s="1"/>
  <c r="Q199" i="47"/>
  <c r="R199" i="47" s="1"/>
  <c r="O200" i="47" s="1"/>
  <c r="Q201" i="46"/>
  <c r="R201" i="46" s="1"/>
  <c r="O202" i="46" s="1"/>
  <c r="Q200" i="45"/>
  <c r="R200" i="45" s="1"/>
  <c r="O201" i="45" s="1"/>
  <c r="Q198" i="44"/>
  <c r="R198" i="44"/>
  <c r="O199" i="44" s="1"/>
  <c r="Q197" i="43"/>
  <c r="R197" i="43" s="1"/>
  <c r="O198" i="43" s="1"/>
  <c r="Q200" i="42"/>
  <c r="R200" i="42"/>
  <c r="O201" i="42" s="1"/>
  <c r="Q200" i="41"/>
  <c r="R200" i="41" s="1"/>
  <c r="O201" i="41" s="1"/>
  <c r="Q200" i="40"/>
  <c r="R200" i="40" s="1"/>
  <c r="O201" i="40" s="1"/>
  <c r="Q199" i="39"/>
  <c r="R199" i="39" s="1"/>
  <c r="O200" i="39" s="1"/>
  <c r="Q199" i="38"/>
  <c r="R199" i="38"/>
  <c r="O200" i="38" s="1"/>
  <c r="Q200" i="37"/>
  <c r="R200" i="37" s="1"/>
  <c r="O201" i="37" s="1"/>
  <c r="Q199" i="36"/>
  <c r="R199" i="36" s="1"/>
  <c r="O200" i="36" s="1"/>
  <c r="Q195" i="35"/>
  <c r="R195" i="35" s="1"/>
  <c r="O196" i="35" s="1"/>
  <c r="R195" i="34"/>
  <c r="O196" i="34" s="1"/>
  <c r="Q195" i="34"/>
  <c r="Q194" i="33"/>
  <c r="R194" i="33"/>
  <c r="O195" i="33" s="1"/>
  <c r="Q194" i="32"/>
  <c r="R194" i="32" s="1"/>
  <c r="O195" i="32" s="1"/>
  <c r="Q195" i="31"/>
  <c r="R195" i="31" s="1"/>
  <c r="O196" i="31" s="1"/>
  <c r="Q195" i="30"/>
  <c r="R195" i="30"/>
  <c r="O196" i="30" s="1"/>
  <c r="Q196" i="29"/>
  <c r="R196" i="29" s="1"/>
  <c r="O197" i="29" s="1"/>
  <c r="Q195" i="28"/>
  <c r="R195" i="28"/>
  <c r="O196" i="28" s="1"/>
  <c r="Q196" i="27"/>
  <c r="R196" i="27"/>
  <c r="O197" i="27" s="1"/>
  <c r="Q191" i="26"/>
  <c r="R191" i="26" s="1"/>
  <c r="O192" i="26" s="1"/>
  <c r="Q191" i="25"/>
  <c r="R191" i="25" s="1"/>
  <c r="O192" i="25" s="1"/>
  <c r="Q191" i="24"/>
  <c r="R191" i="24" s="1"/>
  <c r="O192" i="24" s="1"/>
  <c r="Q185" i="10"/>
  <c r="R185" i="10" s="1"/>
  <c r="O186" i="10" s="1"/>
  <c r="Q204" i="21"/>
  <c r="R204" i="21" s="1"/>
  <c r="O205" i="21" s="1"/>
  <c r="Q204" i="17"/>
  <c r="R204" i="17" s="1"/>
  <c r="O205" i="17" s="1"/>
  <c r="Q203" i="22"/>
  <c r="R203" i="22" s="1"/>
  <c r="O204" i="22" s="1"/>
  <c r="Q204" i="19"/>
  <c r="R204" i="19" s="1"/>
  <c r="O205" i="19" s="1"/>
  <c r="Q196" i="15"/>
  <c r="R196" i="15" s="1"/>
  <c r="O197" i="15" s="1"/>
  <c r="Q208" i="16"/>
  <c r="R208" i="16" s="1"/>
  <c r="O209" i="16" s="1"/>
  <c r="Q185" i="11"/>
  <c r="R185" i="11" s="1"/>
  <c r="O186" i="11" s="1"/>
  <c r="Q204" i="20"/>
  <c r="R204" i="20" s="1"/>
  <c r="O205" i="20" s="1"/>
  <c r="Q191" i="14"/>
  <c r="R191" i="14" s="1"/>
  <c r="O192" i="14" s="1"/>
  <c r="Q196" i="9"/>
  <c r="R196" i="9" s="1"/>
  <c r="O197" i="9" s="1"/>
  <c r="Q203" i="23"/>
  <c r="R203" i="23" s="1"/>
  <c r="O204" i="23" s="1"/>
  <c r="Q194" i="12"/>
  <c r="R194" i="12" s="1"/>
  <c r="O195" i="12" s="1"/>
  <c r="Q201" i="13" l="1"/>
  <c r="R201" i="13" s="1"/>
  <c r="O202" i="13" s="1"/>
  <c r="Q201" i="55"/>
  <c r="R201" i="55" s="1"/>
  <c r="O202" i="55" s="1"/>
  <c r="Q201" i="54"/>
  <c r="R201" i="54" s="1"/>
  <c r="O202" i="54" s="1"/>
  <c r="Q201" i="53"/>
  <c r="R201" i="53" s="1"/>
  <c r="O202" i="53" s="1"/>
  <c r="Q200" i="52"/>
  <c r="R200" i="52" s="1"/>
  <c r="O201" i="52" s="1"/>
  <c r="Q200" i="51"/>
  <c r="R200" i="51" s="1"/>
  <c r="O201" i="51" s="1"/>
  <c r="Q200" i="50"/>
  <c r="R200" i="50" s="1"/>
  <c r="O201" i="50" s="1"/>
  <c r="Q201" i="49"/>
  <c r="R201" i="49" s="1"/>
  <c r="O202" i="49" s="1"/>
  <c r="Q200" i="48"/>
  <c r="R200" i="48" s="1"/>
  <c r="O201" i="48" s="1"/>
  <c r="Q200" i="47"/>
  <c r="R200" i="47" s="1"/>
  <c r="O201" i="47" s="1"/>
  <c r="Q202" i="46"/>
  <c r="R202" i="46" s="1"/>
  <c r="O203" i="46" s="1"/>
  <c r="Q201" i="45"/>
  <c r="R201" i="45"/>
  <c r="O202" i="45" s="1"/>
  <c r="Q199" i="44"/>
  <c r="R199" i="44" s="1"/>
  <c r="O200" i="44" s="1"/>
  <c r="Q198" i="43"/>
  <c r="R198" i="43"/>
  <c r="O199" i="43" s="1"/>
  <c r="Q201" i="42"/>
  <c r="R201" i="42" s="1"/>
  <c r="O202" i="42" s="1"/>
  <c r="Q201" i="41"/>
  <c r="R201" i="41" s="1"/>
  <c r="O202" i="41" s="1"/>
  <c r="Q201" i="40"/>
  <c r="R201" i="40" s="1"/>
  <c r="O202" i="40" s="1"/>
  <c r="Q200" i="39"/>
  <c r="R200" i="39" s="1"/>
  <c r="O201" i="39" s="1"/>
  <c r="Q200" i="38"/>
  <c r="R200" i="38"/>
  <c r="O201" i="38" s="1"/>
  <c r="Q201" i="37"/>
  <c r="R201" i="37" s="1"/>
  <c r="O202" i="37" s="1"/>
  <c r="Q200" i="36"/>
  <c r="R200" i="36" s="1"/>
  <c r="O201" i="36" s="1"/>
  <c r="Q196" i="35"/>
  <c r="R196" i="35" s="1"/>
  <c r="O197" i="35" s="1"/>
  <c r="R196" i="34"/>
  <c r="O197" i="34" s="1"/>
  <c r="Q196" i="34"/>
  <c r="Q195" i="33"/>
  <c r="R195" i="33" s="1"/>
  <c r="O196" i="33" s="1"/>
  <c r="Q195" i="32"/>
  <c r="R195" i="32"/>
  <c r="O196" i="32" s="1"/>
  <c r="Q196" i="31"/>
  <c r="R196" i="31" s="1"/>
  <c r="O197" i="31" s="1"/>
  <c r="Q196" i="30"/>
  <c r="R196" i="30" s="1"/>
  <c r="O197" i="30" s="1"/>
  <c r="Q197" i="29"/>
  <c r="R197" i="29" s="1"/>
  <c r="O198" i="29" s="1"/>
  <c r="Q196" i="28"/>
  <c r="R196" i="28" s="1"/>
  <c r="O197" i="28" s="1"/>
  <c r="Q197" i="27"/>
  <c r="R197" i="27" s="1"/>
  <c r="O198" i="27" s="1"/>
  <c r="Q192" i="26"/>
  <c r="R192" i="26"/>
  <c r="O193" i="26" s="1"/>
  <c r="Q192" i="25"/>
  <c r="R192" i="25" s="1"/>
  <c r="O193" i="25" s="1"/>
  <c r="Q192" i="24"/>
  <c r="R192" i="24" s="1"/>
  <c r="O193" i="24" s="1"/>
  <c r="Q209" i="16"/>
  <c r="R209" i="16" s="1"/>
  <c r="O210" i="16" s="1"/>
  <c r="Q197" i="15"/>
  <c r="R197" i="15" s="1"/>
  <c r="O198" i="15" s="1"/>
  <c r="Q205" i="21"/>
  <c r="R205" i="21" s="1"/>
  <c r="O206" i="21" s="1"/>
  <c r="Q204" i="23"/>
  <c r="R204" i="23" s="1"/>
  <c r="O205" i="23" s="1"/>
  <c r="Q205" i="20"/>
  <c r="R205" i="20" s="1"/>
  <c r="O206" i="20" s="1"/>
  <c r="Q205" i="19"/>
  <c r="R205" i="19" s="1"/>
  <c r="O206" i="19" s="1"/>
  <c r="Q186" i="10"/>
  <c r="R186" i="10" s="1"/>
  <c r="O187" i="10" s="1"/>
  <c r="Q195" i="12"/>
  <c r="R195" i="12" s="1"/>
  <c r="O196" i="12" s="1"/>
  <c r="Q205" i="17"/>
  <c r="R205" i="17" s="1"/>
  <c r="O206" i="17" s="1"/>
  <c r="Q186" i="11"/>
  <c r="R186" i="11" s="1"/>
  <c r="O187" i="11" s="1"/>
  <c r="Q197" i="9"/>
  <c r="R197" i="9" s="1"/>
  <c r="O198" i="9" s="1"/>
  <c r="Q192" i="14"/>
  <c r="R192" i="14" s="1"/>
  <c r="O193" i="14" s="1"/>
  <c r="Q204" i="22"/>
  <c r="R204" i="22" s="1"/>
  <c r="O205" i="22" s="1"/>
  <c r="Q202" i="13" l="1"/>
  <c r="R202" i="13" s="1"/>
  <c r="O203" i="13" s="1"/>
  <c r="R202" i="55"/>
  <c r="O203" i="55" s="1"/>
  <c r="Q202" i="55"/>
  <c r="Q202" i="54"/>
  <c r="R202" i="54" s="1"/>
  <c r="O203" i="54" s="1"/>
  <c r="Q202" i="53"/>
  <c r="R202" i="53" s="1"/>
  <c r="O203" i="53" s="1"/>
  <c r="Q201" i="52"/>
  <c r="R201" i="52"/>
  <c r="O202" i="52" s="1"/>
  <c r="Q201" i="51"/>
  <c r="R201" i="51" s="1"/>
  <c r="O202" i="51" s="1"/>
  <c r="Q201" i="50"/>
  <c r="R201" i="50" s="1"/>
  <c r="O202" i="50" s="1"/>
  <c r="Q202" i="49"/>
  <c r="R202" i="49"/>
  <c r="O203" i="49" s="1"/>
  <c r="Q201" i="48"/>
  <c r="R201" i="48" s="1"/>
  <c r="O202" i="48" s="1"/>
  <c r="Q201" i="47"/>
  <c r="R201" i="47" s="1"/>
  <c r="O202" i="47" s="1"/>
  <c r="Q203" i="46"/>
  <c r="R203" i="46" s="1"/>
  <c r="O204" i="46" s="1"/>
  <c r="Q202" i="45"/>
  <c r="R202" i="45" s="1"/>
  <c r="O203" i="45" s="1"/>
  <c r="Q200" i="44"/>
  <c r="R200" i="44" s="1"/>
  <c r="O201" i="44" s="1"/>
  <c r="Q199" i="43"/>
  <c r="R199" i="43" s="1"/>
  <c r="O200" i="43" s="1"/>
  <c r="Q202" i="42"/>
  <c r="R202" i="42" s="1"/>
  <c r="O203" i="42" s="1"/>
  <c r="Q202" i="41"/>
  <c r="R202" i="41" s="1"/>
  <c r="O203" i="41" s="1"/>
  <c r="Q202" i="40"/>
  <c r="R202" i="40" s="1"/>
  <c r="O203" i="40" s="1"/>
  <c r="Q201" i="39"/>
  <c r="R201" i="39" s="1"/>
  <c r="O202" i="39" s="1"/>
  <c r="Q201" i="38"/>
  <c r="R201" i="38" s="1"/>
  <c r="O202" i="38" s="1"/>
  <c r="Q202" i="37"/>
  <c r="R202" i="37" s="1"/>
  <c r="O203" i="37" s="1"/>
  <c r="Q201" i="36"/>
  <c r="R201" i="36" s="1"/>
  <c r="O202" i="36" s="1"/>
  <c r="Q197" i="35"/>
  <c r="R197" i="35" s="1"/>
  <c r="O198" i="35" s="1"/>
  <c r="Q197" i="34"/>
  <c r="R197" i="34" s="1"/>
  <c r="O198" i="34" s="1"/>
  <c r="Q196" i="33"/>
  <c r="R196" i="33" s="1"/>
  <c r="O197" i="33" s="1"/>
  <c r="Q196" i="32"/>
  <c r="R196" i="32" s="1"/>
  <c r="O197" i="32" s="1"/>
  <c r="Q197" i="31"/>
  <c r="R197" i="31" s="1"/>
  <c r="O198" i="31" s="1"/>
  <c r="Q197" i="30"/>
  <c r="R197" i="30" s="1"/>
  <c r="O198" i="30" s="1"/>
  <c r="Q198" i="29"/>
  <c r="R198" i="29" s="1"/>
  <c r="O199" i="29" s="1"/>
  <c r="Q197" i="28"/>
  <c r="R197" i="28" s="1"/>
  <c r="O198" i="28" s="1"/>
  <c r="Q198" i="27"/>
  <c r="R198" i="27" s="1"/>
  <c r="O199" i="27" s="1"/>
  <c r="Q193" i="26"/>
  <c r="R193" i="26" s="1"/>
  <c r="O194" i="26" s="1"/>
  <c r="Q193" i="25"/>
  <c r="R193" i="25" s="1"/>
  <c r="O194" i="25" s="1"/>
  <c r="Q193" i="24"/>
  <c r="R193" i="24" s="1"/>
  <c r="O194" i="24" s="1"/>
  <c r="Q193" i="14"/>
  <c r="R193" i="14" s="1"/>
  <c r="O194" i="14" s="1"/>
  <c r="Q206" i="21"/>
  <c r="R206" i="21" s="1"/>
  <c r="O207" i="21" s="1"/>
  <c r="Q187" i="11"/>
  <c r="R187" i="11" s="1"/>
  <c r="O188" i="11" s="1"/>
  <c r="Q206" i="19"/>
  <c r="R206" i="19" s="1"/>
  <c r="O207" i="19" s="1"/>
  <c r="Q206" i="17"/>
  <c r="R206" i="17" s="1"/>
  <c r="O207" i="17" s="1"/>
  <c r="Q205" i="22"/>
  <c r="R205" i="22" s="1"/>
  <c r="O206" i="22" s="1"/>
  <c r="Q198" i="15"/>
  <c r="R198" i="15" s="1"/>
  <c r="O199" i="15" s="1"/>
  <c r="Q206" i="20"/>
  <c r="R206" i="20" s="1"/>
  <c r="O207" i="20" s="1"/>
  <c r="Q198" i="9"/>
  <c r="R198" i="9" s="1"/>
  <c r="O199" i="9" s="1"/>
  <c r="Q196" i="12"/>
  <c r="R196" i="12" s="1"/>
  <c r="O197" i="12" s="1"/>
  <c r="Q187" i="10"/>
  <c r="R187" i="10" s="1"/>
  <c r="O188" i="10" s="1"/>
  <c r="Q205" i="23"/>
  <c r="R205" i="23" s="1"/>
  <c r="O206" i="23" s="1"/>
  <c r="Q210" i="16"/>
  <c r="R210" i="16" s="1"/>
  <c r="O211" i="16" s="1"/>
  <c r="Q203" i="13" l="1"/>
  <c r="R203" i="13" s="1"/>
  <c r="O204" i="13" s="1"/>
  <c r="Q203" i="55"/>
  <c r="R203" i="55"/>
  <c r="O204" i="55" s="1"/>
  <c r="Q203" i="54"/>
  <c r="R203" i="54" s="1"/>
  <c r="O204" i="54" s="1"/>
  <c r="Q203" i="53"/>
  <c r="R203" i="53" s="1"/>
  <c r="O204" i="53" s="1"/>
  <c r="Q202" i="52"/>
  <c r="R202" i="52"/>
  <c r="O203" i="52" s="1"/>
  <c r="Q202" i="51"/>
  <c r="R202" i="51" s="1"/>
  <c r="O203" i="51" s="1"/>
  <c r="Q202" i="50"/>
  <c r="R202" i="50" s="1"/>
  <c r="O203" i="50" s="1"/>
  <c r="Q203" i="49"/>
  <c r="R203" i="49" s="1"/>
  <c r="O204" i="49" s="1"/>
  <c r="Q202" i="48"/>
  <c r="R202" i="48"/>
  <c r="O203" i="48" s="1"/>
  <c r="Q202" i="47"/>
  <c r="R202" i="47" s="1"/>
  <c r="O203" i="47" s="1"/>
  <c r="Q204" i="46"/>
  <c r="R204" i="46" s="1"/>
  <c r="O205" i="46" s="1"/>
  <c r="Q203" i="45"/>
  <c r="R203" i="45"/>
  <c r="O204" i="45" s="1"/>
  <c r="Q201" i="44"/>
  <c r="R201" i="44" s="1"/>
  <c r="O202" i="44" s="1"/>
  <c r="Q200" i="43"/>
  <c r="R200" i="43"/>
  <c r="O201" i="43" s="1"/>
  <c r="Q203" i="42"/>
  <c r="R203" i="42" s="1"/>
  <c r="O204" i="42" s="1"/>
  <c r="Q203" i="41"/>
  <c r="R203" i="41" s="1"/>
  <c r="O204" i="41" s="1"/>
  <c r="Q203" i="40"/>
  <c r="R203" i="40"/>
  <c r="O204" i="40" s="1"/>
  <c r="Q202" i="39"/>
  <c r="R202" i="39" s="1"/>
  <c r="O203" i="39" s="1"/>
  <c r="Q202" i="38"/>
  <c r="R202" i="38" s="1"/>
  <c r="O203" i="38" s="1"/>
  <c r="Q203" i="37"/>
  <c r="R203" i="37" s="1"/>
  <c r="O204" i="37" s="1"/>
  <c r="Q202" i="36"/>
  <c r="R202" i="36" s="1"/>
  <c r="O203" i="36" s="1"/>
  <c r="Q198" i="35"/>
  <c r="R198" i="35" s="1"/>
  <c r="O199" i="35" s="1"/>
  <c r="Q198" i="34"/>
  <c r="R198" i="34" s="1"/>
  <c r="O199" i="34" s="1"/>
  <c r="Q197" i="33"/>
  <c r="R197" i="33" s="1"/>
  <c r="O198" i="33" s="1"/>
  <c r="Q197" i="32"/>
  <c r="R197" i="32" s="1"/>
  <c r="O198" i="32" s="1"/>
  <c r="Q198" i="31"/>
  <c r="R198" i="31"/>
  <c r="O199" i="31" s="1"/>
  <c r="Q198" i="30"/>
  <c r="R198" i="30" s="1"/>
  <c r="O199" i="30" s="1"/>
  <c r="Q199" i="29"/>
  <c r="R199" i="29" s="1"/>
  <c r="O200" i="29" s="1"/>
  <c r="Q198" i="28"/>
  <c r="R198" i="28" s="1"/>
  <c r="O199" i="28" s="1"/>
  <c r="Q199" i="27"/>
  <c r="R199" i="27" s="1"/>
  <c r="O200" i="27" s="1"/>
  <c r="Q194" i="26"/>
  <c r="R194" i="26" s="1"/>
  <c r="O195" i="26" s="1"/>
  <c r="Q194" i="25"/>
  <c r="R194" i="25"/>
  <c r="O195" i="25" s="1"/>
  <c r="Q194" i="24"/>
  <c r="R194" i="24"/>
  <c r="O195" i="24" s="1"/>
  <c r="Q197" i="12"/>
  <c r="R197" i="12" s="1"/>
  <c r="O198" i="12" s="1"/>
  <c r="Q199" i="15"/>
  <c r="R199" i="15" s="1"/>
  <c r="O200" i="15" s="1"/>
  <c r="Q207" i="17"/>
  <c r="R207" i="17" s="1"/>
  <c r="O208" i="17" s="1"/>
  <c r="Q207" i="20"/>
  <c r="R207" i="20" s="1"/>
  <c r="O208" i="20" s="1"/>
  <c r="Q206" i="23"/>
  <c r="R206" i="23" s="1"/>
  <c r="O207" i="23" s="1"/>
  <c r="Q188" i="10"/>
  <c r="R188" i="10" s="1"/>
  <c r="O189" i="10" s="1"/>
  <c r="Q188" i="11"/>
  <c r="R188" i="11" s="1"/>
  <c r="O189" i="11" s="1"/>
  <c r="Q207" i="21"/>
  <c r="R207" i="21" s="1"/>
  <c r="O208" i="21" s="1"/>
  <c r="Q194" i="14"/>
  <c r="R194" i="14" s="1"/>
  <c r="O195" i="14" s="1"/>
  <c r="Q199" i="9"/>
  <c r="R199" i="9" s="1"/>
  <c r="O200" i="9" s="1"/>
  <c r="Q207" i="19"/>
  <c r="R207" i="19" s="1"/>
  <c r="O208" i="19" s="1"/>
  <c r="Q211" i="16"/>
  <c r="R211" i="16" s="1"/>
  <c r="O212" i="16" s="1"/>
  <c r="Q206" i="22"/>
  <c r="R206" i="22" s="1"/>
  <c r="O207" i="22" s="1"/>
  <c r="Q204" i="13" l="1"/>
  <c r="R204" i="13" s="1"/>
  <c r="O205" i="13" s="1"/>
  <c r="Q204" i="55"/>
  <c r="R204" i="55" s="1"/>
  <c r="O205" i="55" s="1"/>
  <c r="Q204" i="54"/>
  <c r="R204" i="54"/>
  <c r="O205" i="54" s="1"/>
  <c r="Q204" i="53"/>
  <c r="R204" i="53" s="1"/>
  <c r="O205" i="53" s="1"/>
  <c r="Q203" i="52"/>
  <c r="R203" i="52" s="1"/>
  <c r="O204" i="52" s="1"/>
  <c r="Q203" i="51"/>
  <c r="R203" i="51" s="1"/>
  <c r="O204" i="51" s="1"/>
  <c r="Q203" i="50"/>
  <c r="R203" i="50" s="1"/>
  <c r="O204" i="50" s="1"/>
  <c r="Q204" i="49"/>
  <c r="R204" i="49" s="1"/>
  <c r="O205" i="49" s="1"/>
  <c r="Q203" i="48"/>
  <c r="R203" i="48" s="1"/>
  <c r="O204" i="48" s="1"/>
  <c r="Q203" i="47"/>
  <c r="R203" i="47" s="1"/>
  <c r="O204" i="47" s="1"/>
  <c r="Q205" i="46"/>
  <c r="R205" i="46"/>
  <c r="O206" i="46" s="1"/>
  <c r="Q204" i="45"/>
  <c r="R204" i="45" s="1"/>
  <c r="O205" i="45" s="1"/>
  <c r="Q202" i="44"/>
  <c r="R202" i="44"/>
  <c r="O203" i="44" s="1"/>
  <c r="Q201" i="43"/>
  <c r="R201" i="43" s="1"/>
  <c r="O202" i="43" s="1"/>
  <c r="Q204" i="42"/>
  <c r="R204" i="42" s="1"/>
  <c r="O205" i="42" s="1"/>
  <c r="Q204" i="41"/>
  <c r="R204" i="41" s="1"/>
  <c r="O205" i="41" s="1"/>
  <c r="Q204" i="40"/>
  <c r="R204" i="40" s="1"/>
  <c r="O205" i="40" s="1"/>
  <c r="Q203" i="39"/>
  <c r="R203" i="39"/>
  <c r="O204" i="39" s="1"/>
  <c r="Q203" i="38"/>
  <c r="R203" i="38"/>
  <c r="O204" i="38" s="1"/>
  <c r="Q204" i="37"/>
  <c r="R204" i="37" s="1"/>
  <c r="O205" i="37" s="1"/>
  <c r="Q203" i="36"/>
  <c r="R203" i="36"/>
  <c r="O204" i="36" s="1"/>
  <c r="Q199" i="35"/>
  <c r="R199" i="35" s="1"/>
  <c r="O200" i="35" s="1"/>
  <c r="Q199" i="34"/>
  <c r="R199" i="34" s="1"/>
  <c r="O200" i="34" s="1"/>
  <c r="Q198" i="33"/>
  <c r="R198" i="33" s="1"/>
  <c r="O199" i="33" s="1"/>
  <c r="Q198" i="32"/>
  <c r="R198" i="32" s="1"/>
  <c r="O199" i="32" s="1"/>
  <c r="Q199" i="31"/>
  <c r="R199" i="31" s="1"/>
  <c r="O200" i="31" s="1"/>
  <c r="Q199" i="30"/>
  <c r="R199" i="30"/>
  <c r="O200" i="30" s="1"/>
  <c r="Q200" i="29"/>
  <c r="R200" i="29" s="1"/>
  <c r="O201" i="29" s="1"/>
  <c r="Q199" i="28"/>
  <c r="R199" i="28"/>
  <c r="O200" i="28" s="1"/>
  <c r="Q200" i="27"/>
  <c r="R200" i="27" s="1"/>
  <c r="O201" i="27" s="1"/>
  <c r="Q195" i="26"/>
  <c r="R195" i="26" s="1"/>
  <c r="O196" i="26" s="1"/>
  <c r="Q195" i="25"/>
  <c r="R195" i="25" s="1"/>
  <c r="O196" i="25" s="1"/>
  <c r="Q195" i="24"/>
  <c r="R195" i="24" s="1"/>
  <c r="O196" i="24" s="1"/>
  <c r="Q212" i="16"/>
  <c r="R212" i="16" s="1"/>
  <c r="O213" i="16" s="1"/>
  <c r="Q207" i="22"/>
  <c r="R207" i="22" s="1"/>
  <c r="O208" i="22" s="1"/>
  <c r="Q189" i="10"/>
  <c r="R189" i="10" s="1"/>
  <c r="O190" i="10" s="1"/>
  <c r="Q207" i="23"/>
  <c r="R207" i="23" s="1"/>
  <c r="O208" i="23" s="1"/>
  <c r="Q208" i="19"/>
  <c r="R208" i="19" s="1"/>
  <c r="O209" i="19" s="1"/>
  <c r="Q195" i="14"/>
  <c r="R195" i="14" s="1"/>
  <c r="O196" i="14" s="1"/>
  <c r="Q208" i="21"/>
  <c r="R208" i="21" s="1"/>
  <c r="O209" i="21" s="1"/>
  <c r="Q198" i="12"/>
  <c r="R198" i="12" s="1"/>
  <c r="O199" i="12" s="1"/>
  <c r="Q200" i="9"/>
  <c r="R200" i="9" s="1"/>
  <c r="O201" i="9" s="1"/>
  <c r="Q208" i="20"/>
  <c r="R208" i="20" s="1"/>
  <c r="O209" i="20" s="1"/>
  <c r="Q208" i="17"/>
  <c r="R208" i="17" s="1"/>
  <c r="O209" i="17" s="1"/>
  <c r="Q200" i="15"/>
  <c r="R200" i="15" s="1"/>
  <c r="O201" i="15" s="1"/>
  <c r="Q189" i="11"/>
  <c r="R189" i="11" s="1"/>
  <c r="O190" i="11" s="1"/>
  <c r="Q205" i="13" l="1"/>
  <c r="R205" i="13"/>
  <c r="O206" i="13" s="1"/>
  <c r="Q205" i="55"/>
  <c r="R205" i="55" s="1"/>
  <c r="O206" i="55" s="1"/>
  <c r="Q205" i="54"/>
  <c r="R205" i="54" s="1"/>
  <c r="O206" i="54" s="1"/>
  <c r="Q205" i="53"/>
  <c r="R205" i="53" s="1"/>
  <c r="O206" i="53" s="1"/>
  <c r="Q204" i="52"/>
  <c r="R204" i="52" s="1"/>
  <c r="O205" i="52" s="1"/>
  <c r="Q204" i="51"/>
  <c r="R204" i="51" s="1"/>
  <c r="O205" i="51" s="1"/>
  <c r="Q204" i="50"/>
  <c r="R204" i="50" s="1"/>
  <c r="O205" i="50" s="1"/>
  <c r="Q205" i="49"/>
  <c r="R205" i="49" s="1"/>
  <c r="O206" i="49" s="1"/>
  <c r="Q204" i="48"/>
  <c r="R204" i="48" s="1"/>
  <c r="O205" i="48" s="1"/>
  <c r="Q204" i="47"/>
  <c r="R204" i="47" s="1"/>
  <c r="O205" i="47" s="1"/>
  <c r="Q206" i="46"/>
  <c r="R206" i="46"/>
  <c r="O207" i="46" s="1"/>
  <c r="Q205" i="45"/>
  <c r="R205" i="45" s="1"/>
  <c r="O206" i="45" s="1"/>
  <c r="Q203" i="44"/>
  <c r="R203" i="44" s="1"/>
  <c r="O204" i="44" s="1"/>
  <c r="Q202" i="43"/>
  <c r="R202" i="43" s="1"/>
  <c r="O203" i="43" s="1"/>
  <c r="Q205" i="42"/>
  <c r="R205" i="42" s="1"/>
  <c r="O206" i="42" s="1"/>
  <c r="Q205" i="41"/>
  <c r="R205" i="41" s="1"/>
  <c r="O206" i="41" s="1"/>
  <c r="Q205" i="40"/>
  <c r="R205" i="40" s="1"/>
  <c r="O206" i="40" s="1"/>
  <c r="Q204" i="39"/>
  <c r="R204" i="39" s="1"/>
  <c r="O205" i="39" s="1"/>
  <c r="Q204" i="38"/>
  <c r="R204" i="38" s="1"/>
  <c r="O205" i="38" s="1"/>
  <c r="Q205" i="37"/>
  <c r="R205" i="37" s="1"/>
  <c r="O206" i="37" s="1"/>
  <c r="Q204" i="36"/>
  <c r="R204" i="36" s="1"/>
  <c r="O205" i="36" s="1"/>
  <c r="Q200" i="35"/>
  <c r="R200" i="35"/>
  <c r="O201" i="35" s="1"/>
  <c r="Q200" i="34"/>
  <c r="R200" i="34" s="1"/>
  <c r="O201" i="34" s="1"/>
  <c r="Q199" i="33"/>
  <c r="R199" i="33" s="1"/>
  <c r="O200" i="33" s="1"/>
  <c r="Q199" i="32"/>
  <c r="R199" i="32"/>
  <c r="O200" i="32" s="1"/>
  <c r="Q200" i="31"/>
  <c r="R200" i="31" s="1"/>
  <c r="O201" i="31" s="1"/>
  <c r="Q200" i="30"/>
  <c r="R200" i="30" s="1"/>
  <c r="O201" i="30" s="1"/>
  <c r="Q201" i="29"/>
  <c r="R201" i="29" s="1"/>
  <c r="O202" i="29" s="1"/>
  <c r="Q200" i="28"/>
  <c r="R200" i="28" s="1"/>
  <c r="O201" i="28" s="1"/>
  <c r="Q201" i="27"/>
  <c r="R201" i="27"/>
  <c r="O202" i="27" s="1"/>
  <c r="Q196" i="26"/>
  <c r="R196" i="26" s="1"/>
  <c r="O197" i="26" s="1"/>
  <c r="Q196" i="25"/>
  <c r="R196" i="25"/>
  <c r="O197" i="25" s="1"/>
  <c r="Q196" i="24"/>
  <c r="R196" i="24" s="1"/>
  <c r="O197" i="24" s="1"/>
  <c r="Q208" i="23"/>
  <c r="R208" i="23" s="1"/>
  <c r="O209" i="23" s="1"/>
  <c r="Q201" i="15"/>
  <c r="R201" i="15" s="1"/>
  <c r="O202" i="15" s="1"/>
  <c r="Q201" i="9"/>
  <c r="R201" i="9" s="1"/>
  <c r="O202" i="9" s="1"/>
  <c r="Q209" i="17"/>
  <c r="R209" i="17" s="1"/>
  <c r="O210" i="17" s="1"/>
  <c r="Q190" i="10"/>
  <c r="R190" i="10" s="1"/>
  <c r="O191" i="10" s="1"/>
  <c r="Q209" i="20"/>
  <c r="R209" i="20" s="1"/>
  <c r="O210" i="20" s="1"/>
  <c r="Q209" i="21"/>
  <c r="R209" i="21" s="1"/>
  <c r="O210" i="21" s="1"/>
  <c r="Q196" i="14"/>
  <c r="R196" i="14" s="1"/>
  <c r="O197" i="14" s="1"/>
  <c r="Q209" i="19"/>
  <c r="R209" i="19" s="1"/>
  <c r="O210" i="19" s="1"/>
  <c r="Q190" i="11"/>
  <c r="R190" i="11" s="1"/>
  <c r="O191" i="11" s="1"/>
  <c r="Q199" i="12"/>
  <c r="R199" i="12" s="1"/>
  <c r="O200" i="12" s="1"/>
  <c r="Q208" i="22"/>
  <c r="R208" i="22" s="1"/>
  <c r="O209" i="22" s="1"/>
  <c r="Q213" i="16"/>
  <c r="R213" i="16" s="1"/>
  <c r="O214" i="16" s="1"/>
  <c r="Q206" i="13" l="1"/>
  <c r="R206" i="13" s="1"/>
  <c r="O207" i="13" s="1"/>
  <c r="Q206" i="55"/>
  <c r="R206" i="55" s="1"/>
  <c r="O207" i="55" s="1"/>
  <c r="Q206" i="54"/>
  <c r="R206" i="54"/>
  <c r="O207" i="54" s="1"/>
  <c r="Q206" i="53"/>
  <c r="R206" i="53" s="1"/>
  <c r="O207" i="53" s="1"/>
  <c r="Q205" i="52"/>
  <c r="R205" i="52" s="1"/>
  <c r="O206" i="52" s="1"/>
  <c r="Q205" i="51"/>
  <c r="R205" i="51" s="1"/>
  <c r="O206" i="51" s="1"/>
  <c r="Q205" i="50"/>
  <c r="R205" i="50"/>
  <c r="O206" i="50" s="1"/>
  <c r="Q206" i="49"/>
  <c r="R206" i="49"/>
  <c r="O207" i="49" s="1"/>
  <c r="Q205" i="48"/>
  <c r="R205" i="48" s="1"/>
  <c r="O206" i="48" s="1"/>
  <c r="Q205" i="47"/>
  <c r="R205" i="47" s="1"/>
  <c r="O206" i="47" s="1"/>
  <c r="Q207" i="46"/>
  <c r="R207" i="46" s="1"/>
  <c r="O208" i="46" s="1"/>
  <c r="Q206" i="45"/>
  <c r="R206" i="45" s="1"/>
  <c r="O207" i="45" s="1"/>
  <c r="Q204" i="44"/>
  <c r="R204" i="44" s="1"/>
  <c r="O205" i="44" s="1"/>
  <c r="Q203" i="43"/>
  <c r="R203" i="43" s="1"/>
  <c r="O204" i="43" s="1"/>
  <c r="Q206" i="42"/>
  <c r="R206" i="42" s="1"/>
  <c r="O207" i="42" s="1"/>
  <c r="Q206" i="41"/>
  <c r="R206" i="41" s="1"/>
  <c r="O207" i="41" s="1"/>
  <c r="Q206" i="40"/>
  <c r="R206" i="40" s="1"/>
  <c r="O207" i="40" s="1"/>
  <c r="Q205" i="39"/>
  <c r="R205" i="39" s="1"/>
  <c r="O206" i="39" s="1"/>
  <c r="Q205" i="38"/>
  <c r="R205" i="38"/>
  <c r="O206" i="38" s="1"/>
  <c r="Q206" i="37"/>
  <c r="R206" i="37" s="1"/>
  <c r="O207" i="37" s="1"/>
  <c r="Q205" i="36"/>
  <c r="R205" i="36" s="1"/>
  <c r="O206" i="36" s="1"/>
  <c r="Q201" i="35"/>
  <c r="R201" i="35" s="1"/>
  <c r="O202" i="35" s="1"/>
  <c r="R201" i="34"/>
  <c r="O202" i="34" s="1"/>
  <c r="Q201" i="34"/>
  <c r="Q200" i="33"/>
  <c r="R200" i="33" s="1"/>
  <c r="O201" i="33" s="1"/>
  <c r="Q200" i="32"/>
  <c r="R200" i="32" s="1"/>
  <c r="O201" i="32" s="1"/>
  <c r="Q201" i="31"/>
  <c r="R201" i="31" s="1"/>
  <c r="O202" i="31" s="1"/>
  <c r="Q201" i="30"/>
  <c r="R201" i="30" s="1"/>
  <c r="O202" i="30" s="1"/>
  <c r="Q202" i="29"/>
  <c r="R202" i="29" s="1"/>
  <c r="O203" i="29" s="1"/>
  <c r="Q201" i="28"/>
  <c r="R201" i="28" s="1"/>
  <c r="O202" i="28" s="1"/>
  <c r="Q202" i="27"/>
  <c r="R202" i="27" s="1"/>
  <c r="O203" i="27" s="1"/>
  <c r="Q197" i="26"/>
  <c r="R197" i="26" s="1"/>
  <c r="O198" i="26" s="1"/>
  <c r="Q197" i="25"/>
  <c r="R197" i="25" s="1"/>
  <c r="O198" i="25" s="1"/>
  <c r="Q197" i="24"/>
  <c r="R197" i="24" s="1"/>
  <c r="O198" i="24" s="1"/>
  <c r="Q202" i="15"/>
  <c r="R202" i="15" s="1"/>
  <c r="O203" i="15" s="1"/>
  <c r="Q210" i="21"/>
  <c r="R210" i="21" s="1"/>
  <c r="O211" i="21" s="1"/>
  <c r="Q197" i="14"/>
  <c r="R197" i="14" s="1"/>
  <c r="O198" i="14" s="1"/>
  <c r="Q200" i="12"/>
  <c r="R200" i="12" s="1"/>
  <c r="O201" i="12" s="1"/>
  <c r="Q210" i="17"/>
  <c r="R210" i="17" s="1"/>
  <c r="O211" i="17" s="1"/>
  <c r="Q202" i="9"/>
  <c r="R202" i="9" s="1"/>
  <c r="O203" i="9" s="1"/>
  <c r="Q209" i="23"/>
  <c r="R209" i="23" s="1"/>
  <c r="O210" i="23" s="1"/>
  <c r="Q214" i="16"/>
  <c r="R214" i="16" s="1"/>
  <c r="O215" i="16" s="1"/>
  <c r="Q209" i="22"/>
  <c r="R209" i="22" s="1"/>
  <c r="O210" i="22" s="1"/>
  <c r="Q191" i="10"/>
  <c r="R191" i="10" s="1"/>
  <c r="O192" i="10" s="1"/>
  <c r="Q191" i="11"/>
  <c r="R191" i="11" s="1"/>
  <c r="O192" i="11" s="1"/>
  <c r="Q210" i="19"/>
  <c r="R210" i="19" s="1"/>
  <c r="O211" i="19" s="1"/>
  <c r="Q210" i="20"/>
  <c r="R210" i="20" s="1"/>
  <c r="O211" i="20" s="1"/>
  <c r="Q207" i="13" l="1"/>
  <c r="R207" i="13"/>
  <c r="O208" i="13" s="1"/>
  <c r="Q207" i="55"/>
  <c r="R207" i="55"/>
  <c r="O208" i="55" s="1"/>
  <c r="Q207" i="54"/>
  <c r="R207" i="54" s="1"/>
  <c r="O208" i="54" s="1"/>
  <c r="Q207" i="53"/>
  <c r="R207" i="53" s="1"/>
  <c r="O208" i="53" s="1"/>
  <c r="Q206" i="52"/>
  <c r="R206" i="52" s="1"/>
  <c r="O207" i="52" s="1"/>
  <c r="Q206" i="51"/>
  <c r="R206" i="51" s="1"/>
  <c r="O207" i="51" s="1"/>
  <c r="Q206" i="50"/>
  <c r="R206" i="50" s="1"/>
  <c r="O207" i="50" s="1"/>
  <c r="Q207" i="49"/>
  <c r="R207" i="49" s="1"/>
  <c r="O208" i="49" s="1"/>
  <c r="Q206" i="48"/>
  <c r="R206" i="48" s="1"/>
  <c r="O207" i="48" s="1"/>
  <c r="Q206" i="47"/>
  <c r="R206" i="47" s="1"/>
  <c r="O207" i="47" s="1"/>
  <c r="Q208" i="46"/>
  <c r="R208" i="46"/>
  <c r="O209" i="46" s="1"/>
  <c r="Q207" i="45"/>
  <c r="R207" i="45"/>
  <c r="O208" i="45" s="1"/>
  <c r="Q205" i="44"/>
  <c r="R205" i="44" s="1"/>
  <c r="O206" i="44" s="1"/>
  <c r="Q204" i="43"/>
  <c r="R204" i="43" s="1"/>
  <c r="O205" i="43" s="1"/>
  <c r="Q207" i="42"/>
  <c r="R207" i="42" s="1"/>
  <c r="O208" i="42" s="1"/>
  <c r="Q207" i="41"/>
  <c r="R207" i="41" s="1"/>
  <c r="O208" i="41" s="1"/>
  <c r="Q207" i="40"/>
  <c r="R207" i="40" s="1"/>
  <c r="O208" i="40" s="1"/>
  <c r="Q206" i="39"/>
  <c r="R206" i="39" s="1"/>
  <c r="O207" i="39" s="1"/>
  <c r="Q206" i="38"/>
  <c r="R206" i="38" s="1"/>
  <c r="O207" i="38" s="1"/>
  <c r="Q207" i="37"/>
  <c r="R207" i="37" s="1"/>
  <c r="O208" i="37" s="1"/>
  <c r="Q206" i="36"/>
  <c r="R206" i="36" s="1"/>
  <c r="O207" i="36" s="1"/>
  <c r="Q202" i="35"/>
  <c r="R202" i="35" s="1"/>
  <c r="O203" i="35" s="1"/>
  <c r="Q202" i="34"/>
  <c r="R202" i="34" s="1"/>
  <c r="O203" i="34" s="1"/>
  <c r="Q201" i="33"/>
  <c r="R201" i="33" s="1"/>
  <c r="O202" i="33" s="1"/>
  <c r="Q201" i="32"/>
  <c r="R201" i="32" s="1"/>
  <c r="O202" i="32" s="1"/>
  <c r="Q202" i="31"/>
  <c r="R202" i="31"/>
  <c r="O203" i="31" s="1"/>
  <c r="Q202" i="30"/>
  <c r="R202" i="30" s="1"/>
  <c r="O203" i="30" s="1"/>
  <c r="Q203" i="29"/>
  <c r="R203" i="29" s="1"/>
  <c r="O204" i="29" s="1"/>
  <c r="Q202" i="28"/>
  <c r="R202" i="28" s="1"/>
  <c r="O203" i="28" s="1"/>
  <c r="Q203" i="27"/>
  <c r="R203" i="27" s="1"/>
  <c r="O204" i="27" s="1"/>
  <c r="Q198" i="26"/>
  <c r="R198" i="26"/>
  <c r="O199" i="26" s="1"/>
  <c r="Q198" i="25"/>
  <c r="R198" i="25" s="1"/>
  <c r="O199" i="25" s="1"/>
  <c r="Q198" i="24"/>
  <c r="R198" i="24" s="1"/>
  <c r="O199" i="24" s="1"/>
  <c r="Q210" i="22"/>
  <c r="R210" i="22" s="1"/>
  <c r="O211" i="22" s="1"/>
  <c r="Q215" i="16"/>
  <c r="R215" i="16" s="1"/>
  <c r="O216" i="16" s="1"/>
  <c r="Q203" i="15"/>
  <c r="R203" i="15" s="1"/>
  <c r="O204" i="15" s="1"/>
  <c r="Q211" i="17"/>
  <c r="R211" i="17" s="1"/>
  <c r="O212" i="17" s="1"/>
  <c r="Q192" i="11"/>
  <c r="R192" i="11" s="1"/>
  <c r="O193" i="11" s="1"/>
  <c r="Q203" i="9"/>
  <c r="R203" i="9" s="1"/>
  <c r="O204" i="9" s="1"/>
  <c r="Q210" i="23"/>
  <c r="R210" i="23" s="1"/>
  <c r="O211" i="23" s="1"/>
  <c r="Q211" i="21"/>
  <c r="R211" i="21" s="1"/>
  <c r="O212" i="21" s="1"/>
  <c r="Q211" i="19"/>
  <c r="R211" i="19" s="1"/>
  <c r="O212" i="19" s="1"/>
  <c r="Q211" i="20"/>
  <c r="R211" i="20" s="1"/>
  <c r="O212" i="20" s="1"/>
  <c r="Q192" i="10"/>
  <c r="R192" i="10" s="1"/>
  <c r="O193" i="10" s="1"/>
  <c r="Q201" i="12"/>
  <c r="R201" i="12" s="1"/>
  <c r="O202" i="12" s="1"/>
  <c r="Q198" i="14"/>
  <c r="R198" i="14" s="1"/>
  <c r="O199" i="14" s="1"/>
  <c r="Q208" i="13" l="1"/>
  <c r="R208" i="13"/>
  <c r="O209" i="13" s="1"/>
  <c r="Q208" i="55"/>
  <c r="R208" i="55"/>
  <c r="O209" i="55" s="1"/>
  <c r="Q208" i="54"/>
  <c r="R208" i="54" s="1"/>
  <c r="O209" i="54" s="1"/>
  <c r="Q208" i="53"/>
  <c r="R208" i="53"/>
  <c r="O209" i="53" s="1"/>
  <c r="Q207" i="52"/>
  <c r="R207" i="52" s="1"/>
  <c r="O208" i="52" s="1"/>
  <c r="Q207" i="51"/>
  <c r="R207" i="51" s="1"/>
  <c r="O208" i="51" s="1"/>
  <c r="Q207" i="50"/>
  <c r="R207" i="50" s="1"/>
  <c r="O208" i="50" s="1"/>
  <c r="Q208" i="49"/>
  <c r="R208" i="49" s="1"/>
  <c r="O209" i="49" s="1"/>
  <c r="Q207" i="48"/>
  <c r="R207" i="48" s="1"/>
  <c r="O208" i="48" s="1"/>
  <c r="Q207" i="47"/>
  <c r="R207" i="47" s="1"/>
  <c r="O208" i="47" s="1"/>
  <c r="Q209" i="46"/>
  <c r="R209" i="46" s="1"/>
  <c r="O210" i="46" s="1"/>
  <c r="Q208" i="45"/>
  <c r="R208" i="45" s="1"/>
  <c r="O209" i="45" s="1"/>
  <c r="Q206" i="44"/>
  <c r="R206" i="44"/>
  <c r="O207" i="44" s="1"/>
  <c r="Q205" i="43"/>
  <c r="R205" i="43" s="1"/>
  <c r="O206" i="43" s="1"/>
  <c r="Q208" i="42"/>
  <c r="R208" i="42"/>
  <c r="O209" i="42" s="1"/>
  <c r="Q208" i="41"/>
  <c r="R208" i="41" s="1"/>
  <c r="O209" i="41" s="1"/>
  <c r="Q208" i="40"/>
  <c r="R208" i="40" s="1"/>
  <c r="O209" i="40" s="1"/>
  <c r="Q207" i="39"/>
  <c r="R207" i="39" s="1"/>
  <c r="O208" i="39" s="1"/>
  <c r="Q207" i="38"/>
  <c r="R207" i="38"/>
  <c r="O208" i="38" s="1"/>
  <c r="Q208" i="37"/>
  <c r="R208" i="37" s="1"/>
  <c r="O209" i="37" s="1"/>
  <c r="Q207" i="36"/>
  <c r="R207" i="36" s="1"/>
  <c r="O208" i="36" s="1"/>
  <c r="Q203" i="35"/>
  <c r="R203" i="35" s="1"/>
  <c r="O204" i="35" s="1"/>
  <c r="Q203" i="34"/>
  <c r="R203" i="34" s="1"/>
  <c r="O204" i="34" s="1"/>
  <c r="Q202" i="33"/>
  <c r="R202" i="33"/>
  <c r="O203" i="33" s="1"/>
  <c r="Q202" i="32"/>
  <c r="R202" i="32" s="1"/>
  <c r="O203" i="32" s="1"/>
  <c r="Q203" i="31"/>
  <c r="R203" i="31" s="1"/>
  <c r="O204" i="31" s="1"/>
  <c r="Q203" i="30"/>
  <c r="R203" i="30" s="1"/>
  <c r="O204" i="30" s="1"/>
  <c r="Q204" i="29"/>
  <c r="R204" i="29" s="1"/>
  <c r="O205" i="29" s="1"/>
  <c r="Q203" i="28"/>
  <c r="R203" i="28"/>
  <c r="O204" i="28" s="1"/>
  <c r="Q204" i="27"/>
  <c r="R204" i="27"/>
  <c r="O205" i="27" s="1"/>
  <c r="Q199" i="26"/>
  <c r="R199" i="26" s="1"/>
  <c r="O200" i="26" s="1"/>
  <c r="Q199" i="25"/>
  <c r="R199" i="25" s="1"/>
  <c r="O200" i="25" s="1"/>
  <c r="Q199" i="24"/>
  <c r="R199" i="24" s="1"/>
  <c r="O200" i="24" s="1"/>
  <c r="Q199" i="14"/>
  <c r="R199" i="14" s="1"/>
  <c r="O200" i="14" s="1"/>
  <c r="Q202" i="12"/>
  <c r="R202" i="12" s="1"/>
  <c r="O203" i="12" s="1"/>
  <c r="Q204" i="9"/>
  <c r="R204" i="9" s="1"/>
  <c r="O205" i="9" s="1"/>
  <c r="Q212" i="17"/>
  <c r="R212" i="17" s="1"/>
  <c r="O213" i="17" s="1"/>
  <c r="Q216" i="16"/>
  <c r="R216" i="16" s="1"/>
  <c r="O217" i="16" s="1"/>
  <c r="Q212" i="21"/>
  <c r="R212" i="21" s="1"/>
  <c r="O213" i="21" s="1"/>
  <c r="Q211" i="23"/>
  <c r="R211" i="23" s="1"/>
  <c r="O212" i="23" s="1"/>
  <c r="Q212" i="19"/>
  <c r="R212" i="19" s="1"/>
  <c r="O213" i="19" s="1"/>
  <c r="Q193" i="11"/>
  <c r="R193" i="11" s="1"/>
  <c r="O194" i="11" s="1"/>
  <c r="Q193" i="10"/>
  <c r="R193" i="10" s="1"/>
  <c r="O194" i="10" s="1"/>
  <c r="Q204" i="15"/>
  <c r="R204" i="15" s="1"/>
  <c r="O205" i="15" s="1"/>
  <c r="Q212" i="20"/>
  <c r="R212" i="20" s="1"/>
  <c r="O213" i="20" s="1"/>
  <c r="Q211" i="22"/>
  <c r="R211" i="22" s="1"/>
  <c r="O212" i="22" s="1"/>
  <c r="Q209" i="13" l="1"/>
  <c r="R209" i="13" s="1"/>
  <c r="O210" i="13" s="1"/>
  <c r="Q209" i="55"/>
  <c r="R209" i="55" s="1"/>
  <c r="O210" i="55" s="1"/>
  <c r="Q209" i="54"/>
  <c r="R209" i="54"/>
  <c r="O210" i="54" s="1"/>
  <c r="Q209" i="53"/>
  <c r="R209" i="53" s="1"/>
  <c r="O210" i="53" s="1"/>
  <c r="Q208" i="52"/>
  <c r="R208" i="52" s="1"/>
  <c r="O209" i="52" s="1"/>
  <c r="Q208" i="51"/>
  <c r="R208" i="51" s="1"/>
  <c r="O209" i="51" s="1"/>
  <c r="Q208" i="50"/>
  <c r="R208" i="50" s="1"/>
  <c r="O209" i="50" s="1"/>
  <c r="Q209" i="49"/>
  <c r="R209" i="49" s="1"/>
  <c r="O210" i="49" s="1"/>
  <c r="Q208" i="48"/>
  <c r="R208" i="48" s="1"/>
  <c r="O209" i="48" s="1"/>
  <c r="Q208" i="47"/>
  <c r="R208" i="47" s="1"/>
  <c r="O209" i="47" s="1"/>
  <c r="Q210" i="46"/>
  <c r="R210" i="46" s="1"/>
  <c r="O211" i="46" s="1"/>
  <c r="Q209" i="45"/>
  <c r="R209" i="45" s="1"/>
  <c r="O210" i="45" s="1"/>
  <c r="Q207" i="44"/>
  <c r="R207" i="44" s="1"/>
  <c r="O208" i="44" s="1"/>
  <c r="Q206" i="43"/>
  <c r="R206" i="43" s="1"/>
  <c r="O207" i="43" s="1"/>
  <c r="Q209" i="42"/>
  <c r="R209" i="42" s="1"/>
  <c r="O210" i="42" s="1"/>
  <c r="Q209" i="41"/>
  <c r="R209" i="41" s="1"/>
  <c r="O210" i="41" s="1"/>
  <c r="Q209" i="40"/>
  <c r="R209" i="40"/>
  <c r="O210" i="40" s="1"/>
  <c r="Q208" i="39"/>
  <c r="R208" i="39"/>
  <c r="O209" i="39" s="1"/>
  <c r="Q208" i="38"/>
  <c r="R208" i="38" s="1"/>
  <c r="O209" i="38" s="1"/>
  <c r="Q209" i="37"/>
  <c r="R209" i="37" s="1"/>
  <c r="O210" i="37" s="1"/>
  <c r="Q208" i="36"/>
  <c r="R208" i="36" s="1"/>
  <c r="O209" i="36" s="1"/>
  <c r="Q204" i="35"/>
  <c r="R204" i="35" s="1"/>
  <c r="O205" i="35" s="1"/>
  <c r="Q204" i="34"/>
  <c r="R204" i="34" s="1"/>
  <c r="O205" i="34" s="1"/>
  <c r="Q203" i="33"/>
  <c r="R203" i="33" s="1"/>
  <c r="O204" i="33" s="1"/>
  <c r="Q203" i="32"/>
  <c r="R203" i="32"/>
  <c r="O204" i="32" s="1"/>
  <c r="Q204" i="31"/>
  <c r="R204" i="31" s="1"/>
  <c r="O205" i="31" s="1"/>
  <c r="Q204" i="30"/>
  <c r="R204" i="30"/>
  <c r="O205" i="30" s="1"/>
  <c r="Q205" i="29"/>
  <c r="R205" i="29" s="1"/>
  <c r="O206" i="29" s="1"/>
  <c r="Q204" i="28"/>
  <c r="R204" i="28"/>
  <c r="O205" i="28" s="1"/>
  <c r="Q205" i="27"/>
  <c r="R205" i="27" s="1"/>
  <c r="O206" i="27" s="1"/>
  <c r="Q200" i="26"/>
  <c r="R200" i="26" s="1"/>
  <c r="O201" i="26" s="1"/>
  <c r="Q200" i="25"/>
  <c r="R200" i="25" s="1"/>
  <c r="O201" i="25" s="1"/>
  <c r="Q200" i="24"/>
  <c r="R200" i="24" s="1"/>
  <c r="O201" i="24" s="1"/>
  <c r="Q212" i="22"/>
  <c r="R212" i="22" s="1"/>
  <c r="O213" i="22" s="1"/>
  <c r="Q213" i="20"/>
  <c r="R213" i="20" s="1"/>
  <c r="O214" i="20" s="1"/>
  <c r="Q205" i="15"/>
  <c r="R205" i="15" s="1"/>
  <c r="O206" i="15" s="1"/>
  <c r="Q213" i="19"/>
  <c r="R213" i="19" s="1"/>
  <c r="O214" i="19" s="1"/>
  <c r="Q194" i="10"/>
  <c r="R194" i="10" s="1"/>
  <c r="O195" i="10" s="1"/>
  <c r="Q213" i="17"/>
  <c r="R213" i="17" s="1"/>
  <c r="O214" i="17" s="1"/>
  <c r="Q212" i="23"/>
  <c r="R212" i="23" s="1"/>
  <c r="O213" i="23" s="1"/>
  <c r="Q213" i="21"/>
  <c r="R213" i="21" s="1"/>
  <c r="O214" i="21" s="1"/>
  <c r="Q203" i="12"/>
  <c r="R203" i="12" s="1"/>
  <c r="O204" i="12" s="1"/>
  <c r="Q194" i="11"/>
  <c r="R194" i="11" s="1"/>
  <c r="O195" i="11" s="1"/>
  <c r="Q205" i="9"/>
  <c r="R205" i="9" s="1"/>
  <c r="O206" i="9" s="1"/>
  <c r="Q217" i="16"/>
  <c r="R217" i="16" s="1"/>
  <c r="O218" i="16" s="1"/>
  <c r="Q200" i="14"/>
  <c r="R200" i="14" s="1"/>
  <c r="O201" i="14" s="1"/>
  <c r="Q210" i="13" l="1"/>
  <c r="R210" i="13" s="1"/>
  <c r="O211" i="13" s="1"/>
  <c r="Q210" i="55"/>
  <c r="R210" i="55" s="1"/>
  <c r="O211" i="55" s="1"/>
  <c r="Q210" i="54"/>
  <c r="R210" i="54" s="1"/>
  <c r="O211" i="54" s="1"/>
  <c r="Q210" i="53"/>
  <c r="R210" i="53" s="1"/>
  <c r="O211" i="53" s="1"/>
  <c r="Q209" i="52"/>
  <c r="R209" i="52" s="1"/>
  <c r="O210" i="52" s="1"/>
  <c r="Q209" i="51"/>
  <c r="R209" i="51" s="1"/>
  <c r="O210" i="51" s="1"/>
  <c r="Q209" i="50"/>
  <c r="R209" i="50"/>
  <c r="O210" i="50" s="1"/>
  <c r="Q210" i="49"/>
  <c r="R210" i="49" s="1"/>
  <c r="O211" i="49" s="1"/>
  <c r="Q209" i="48"/>
  <c r="R209" i="48" s="1"/>
  <c r="O210" i="48" s="1"/>
  <c r="Q209" i="47"/>
  <c r="R209" i="47" s="1"/>
  <c r="O210" i="47" s="1"/>
  <c r="Q211" i="46"/>
  <c r="R211" i="46" s="1"/>
  <c r="O212" i="46" s="1"/>
  <c r="Q210" i="45"/>
  <c r="R210" i="45" s="1"/>
  <c r="O211" i="45" s="1"/>
  <c r="Q208" i="44"/>
  <c r="R208" i="44" s="1"/>
  <c r="O209" i="44" s="1"/>
  <c r="Q207" i="43"/>
  <c r="R207" i="43" s="1"/>
  <c r="O208" i="43" s="1"/>
  <c r="Q210" i="42"/>
  <c r="R210" i="42"/>
  <c r="O211" i="42" s="1"/>
  <c r="Q210" i="41"/>
  <c r="R210" i="41" s="1"/>
  <c r="O211" i="41" s="1"/>
  <c r="Q210" i="40"/>
  <c r="R210" i="40" s="1"/>
  <c r="O211" i="40" s="1"/>
  <c r="Q209" i="39"/>
  <c r="R209" i="39"/>
  <c r="O210" i="39" s="1"/>
  <c r="Q209" i="38"/>
  <c r="R209" i="38" s="1"/>
  <c r="O210" i="38" s="1"/>
  <c r="Q210" i="37"/>
  <c r="R210" i="37" s="1"/>
  <c r="O211" i="37" s="1"/>
  <c r="Q209" i="36"/>
  <c r="R209" i="36" s="1"/>
  <c r="O210" i="36" s="1"/>
  <c r="Q205" i="35"/>
  <c r="R205" i="35"/>
  <c r="O206" i="35" s="1"/>
  <c r="Q205" i="34"/>
  <c r="R205" i="34" s="1"/>
  <c r="O206" i="34" s="1"/>
  <c r="Q204" i="33"/>
  <c r="R204" i="33" s="1"/>
  <c r="O205" i="33" s="1"/>
  <c r="Q204" i="32"/>
  <c r="R204" i="32" s="1"/>
  <c r="O205" i="32" s="1"/>
  <c r="Q205" i="31"/>
  <c r="R205" i="31" s="1"/>
  <c r="O206" i="31" s="1"/>
  <c r="Q205" i="30"/>
  <c r="R205" i="30" s="1"/>
  <c r="O206" i="30" s="1"/>
  <c r="Q206" i="29"/>
  <c r="R206" i="29" s="1"/>
  <c r="O207" i="29" s="1"/>
  <c r="Q205" i="28"/>
  <c r="R205" i="28" s="1"/>
  <c r="O206" i="28" s="1"/>
  <c r="Q206" i="27"/>
  <c r="R206" i="27" s="1"/>
  <c r="O207" i="27" s="1"/>
  <c r="Q201" i="26"/>
  <c r="R201" i="26" s="1"/>
  <c r="O202" i="26" s="1"/>
  <c r="Q201" i="25"/>
  <c r="R201" i="25" s="1"/>
  <c r="O202" i="25" s="1"/>
  <c r="Q201" i="24"/>
  <c r="R201" i="24" s="1"/>
  <c r="O202" i="24" s="1"/>
  <c r="Q214" i="19"/>
  <c r="R214" i="19" s="1"/>
  <c r="O215" i="19" s="1"/>
  <c r="Q195" i="11"/>
  <c r="R195" i="11" s="1"/>
  <c r="O196" i="11" s="1"/>
  <c r="Q214" i="17"/>
  <c r="R214" i="17" s="1"/>
  <c r="O215" i="17" s="1"/>
  <c r="Q213" i="22"/>
  <c r="R213" i="22" s="1"/>
  <c r="O214" i="22" s="1"/>
  <c r="Q201" i="14"/>
  <c r="R201" i="14" s="1"/>
  <c r="O202" i="14" s="1"/>
  <c r="Q195" i="10"/>
  <c r="R195" i="10" s="1"/>
  <c r="O196" i="10" s="1"/>
  <c r="Q218" i="16"/>
  <c r="R218" i="16" s="1"/>
  <c r="O219" i="16" s="1"/>
  <c r="Q214" i="21"/>
  <c r="R214" i="21" s="1"/>
  <c r="O215" i="21" s="1"/>
  <c r="Q206" i="9"/>
  <c r="R206" i="9" s="1"/>
  <c r="O207" i="9" s="1"/>
  <c r="Q204" i="12"/>
  <c r="R204" i="12" s="1"/>
  <c r="O205" i="12" s="1"/>
  <c r="Q213" i="23"/>
  <c r="R213" i="23" s="1"/>
  <c r="O214" i="23" s="1"/>
  <c r="Q206" i="15"/>
  <c r="R206" i="15" s="1"/>
  <c r="O207" i="15" s="1"/>
  <c r="Q214" i="20"/>
  <c r="R214" i="20" s="1"/>
  <c r="O215" i="20" s="1"/>
  <c r="Q211" i="13" l="1"/>
  <c r="R211" i="13" s="1"/>
  <c r="O212" i="13" s="1"/>
  <c r="Q211" i="55"/>
  <c r="R211" i="55" s="1"/>
  <c r="O212" i="55" s="1"/>
  <c r="Q211" i="54"/>
  <c r="R211" i="54" s="1"/>
  <c r="O212" i="54" s="1"/>
  <c r="Q211" i="53"/>
  <c r="R211" i="53" s="1"/>
  <c r="O212" i="53" s="1"/>
  <c r="Q210" i="52"/>
  <c r="R210" i="52"/>
  <c r="O211" i="52" s="1"/>
  <c r="Q210" i="51"/>
  <c r="R210" i="51" s="1"/>
  <c r="O211" i="51" s="1"/>
  <c r="Q210" i="50"/>
  <c r="R210" i="50" s="1"/>
  <c r="O211" i="50" s="1"/>
  <c r="Q211" i="49"/>
  <c r="R211" i="49" s="1"/>
  <c r="O212" i="49" s="1"/>
  <c r="Q210" i="48"/>
  <c r="R210" i="48" s="1"/>
  <c r="O211" i="48" s="1"/>
  <c r="Q210" i="47"/>
  <c r="R210" i="47" s="1"/>
  <c r="O211" i="47" s="1"/>
  <c r="Q212" i="46"/>
  <c r="R212" i="46" s="1"/>
  <c r="O213" i="46" s="1"/>
  <c r="Q211" i="45"/>
  <c r="R211" i="45"/>
  <c r="O212" i="45" s="1"/>
  <c r="Q209" i="44"/>
  <c r="R209" i="44" s="1"/>
  <c r="O210" i="44" s="1"/>
  <c r="Q208" i="43"/>
  <c r="R208" i="43" s="1"/>
  <c r="O209" i="43" s="1"/>
  <c r="Q211" i="42"/>
  <c r="R211" i="42" s="1"/>
  <c r="O212" i="42" s="1"/>
  <c r="Q211" i="41"/>
  <c r="R211" i="41"/>
  <c r="O212" i="41" s="1"/>
  <c r="Q211" i="40"/>
  <c r="R211" i="40"/>
  <c r="O212" i="40" s="1"/>
  <c r="Q210" i="39"/>
  <c r="R210" i="39" s="1"/>
  <c r="O211" i="39" s="1"/>
  <c r="Q210" i="38"/>
  <c r="R210" i="38" s="1"/>
  <c r="O211" i="38" s="1"/>
  <c r="Q211" i="37"/>
  <c r="R211" i="37" s="1"/>
  <c r="O212" i="37" s="1"/>
  <c r="Q210" i="36"/>
  <c r="R210" i="36" s="1"/>
  <c r="O211" i="36" s="1"/>
  <c r="Q206" i="35"/>
  <c r="R206" i="35" s="1"/>
  <c r="O207" i="35" s="1"/>
  <c r="Q206" i="34"/>
  <c r="R206" i="34" s="1"/>
  <c r="O207" i="34" s="1"/>
  <c r="Q205" i="33"/>
  <c r="R205" i="33" s="1"/>
  <c r="O206" i="33" s="1"/>
  <c r="Q205" i="32"/>
  <c r="R205" i="32" s="1"/>
  <c r="O206" i="32" s="1"/>
  <c r="Q206" i="31"/>
  <c r="R206" i="31" s="1"/>
  <c r="O207" i="31" s="1"/>
  <c r="Q206" i="30"/>
  <c r="R206" i="30" s="1"/>
  <c r="O207" i="30" s="1"/>
  <c r="Q207" i="29"/>
  <c r="R207" i="29" s="1"/>
  <c r="O208" i="29" s="1"/>
  <c r="Q206" i="28"/>
  <c r="R206" i="28" s="1"/>
  <c r="O207" i="28" s="1"/>
  <c r="Q207" i="27"/>
  <c r="R207" i="27" s="1"/>
  <c r="O208" i="27" s="1"/>
  <c r="Q202" i="26"/>
  <c r="R202" i="26" s="1"/>
  <c r="O203" i="26" s="1"/>
  <c r="Q202" i="25"/>
  <c r="R202" i="25"/>
  <c r="O203" i="25" s="1"/>
  <c r="Q202" i="24"/>
  <c r="R202" i="24"/>
  <c r="O203" i="24" s="1"/>
  <c r="Q219" i="16"/>
  <c r="R219" i="16" s="1"/>
  <c r="O220" i="16" s="1"/>
  <c r="Q205" i="12"/>
  <c r="R205" i="12" s="1"/>
  <c r="O206" i="12" s="1"/>
  <c r="Q215" i="19"/>
  <c r="R215" i="19" s="1"/>
  <c r="O216" i="19" s="1"/>
  <c r="Q215" i="21"/>
  <c r="R215" i="21" s="1"/>
  <c r="O216" i="21" s="1"/>
  <c r="Q196" i="10"/>
  <c r="R196" i="10" s="1"/>
  <c r="O197" i="10" s="1"/>
  <c r="Q214" i="22"/>
  <c r="R214" i="22" s="1"/>
  <c r="O215" i="22" s="1"/>
  <c r="Q196" i="11"/>
  <c r="R196" i="11" s="1"/>
  <c r="O197" i="11" s="1"/>
  <c r="Q215" i="20"/>
  <c r="R215" i="20" s="1"/>
  <c r="O216" i="20" s="1"/>
  <c r="Q207" i="15"/>
  <c r="R207" i="15" s="1"/>
  <c r="O208" i="15" s="1"/>
  <c r="Q202" i="14"/>
  <c r="R202" i="14" s="1"/>
  <c r="O203" i="14" s="1"/>
  <c r="Q215" i="17"/>
  <c r="R215" i="17" s="1"/>
  <c r="O216" i="17" s="1"/>
  <c r="Q207" i="9"/>
  <c r="R207" i="9" s="1"/>
  <c r="O208" i="9" s="1"/>
  <c r="Q214" i="23"/>
  <c r="R214" i="23" s="1"/>
  <c r="O215" i="23" s="1"/>
  <c r="Q212" i="13" l="1"/>
  <c r="R212" i="13" s="1"/>
  <c r="O213" i="13" s="1"/>
  <c r="Q212" i="55"/>
  <c r="R212" i="55" s="1"/>
  <c r="O213" i="55" s="1"/>
  <c r="Q212" i="54"/>
  <c r="R212" i="54"/>
  <c r="O213" i="54" s="1"/>
  <c r="Q212" i="53"/>
  <c r="R212" i="53" s="1"/>
  <c r="O213" i="53" s="1"/>
  <c r="Q211" i="52"/>
  <c r="R211" i="52" s="1"/>
  <c r="O212" i="52" s="1"/>
  <c r="Q211" i="51"/>
  <c r="R211" i="51" s="1"/>
  <c r="O212" i="51" s="1"/>
  <c r="Q211" i="50"/>
  <c r="R211" i="50" s="1"/>
  <c r="O212" i="50" s="1"/>
  <c r="Q212" i="49"/>
  <c r="R212" i="49"/>
  <c r="O213" i="49" s="1"/>
  <c r="Q211" i="48"/>
  <c r="R211" i="48" s="1"/>
  <c r="O212" i="48" s="1"/>
  <c r="Q211" i="47"/>
  <c r="R211" i="47" s="1"/>
  <c r="O212" i="47" s="1"/>
  <c r="Q213" i="46"/>
  <c r="R213" i="46" s="1"/>
  <c r="O214" i="46" s="1"/>
  <c r="Q212" i="45"/>
  <c r="R212" i="45" s="1"/>
  <c r="O213" i="45" s="1"/>
  <c r="Q210" i="44"/>
  <c r="R210" i="44"/>
  <c r="O211" i="44" s="1"/>
  <c r="Q209" i="43"/>
  <c r="R209" i="43" s="1"/>
  <c r="O210" i="43" s="1"/>
  <c r="Q212" i="42"/>
  <c r="R212" i="42" s="1"/>
  <c r="O213" i="42" s="1"/>
  <c r="Q212" i="41"/>
  <c r="R212" i="41" s="1"/>
  <c r="O213" i="41" s="1"/>
  <c r="Q212" i="40"/>
  <c r="R212" i="40" s="1"/>
  <c r="O213" i="40" s="1"/>
  <c r="Q211" i="39"/>
  <c r="R211" i="39" s="1"/>
  <c r="O212" i="39" s="1"/>
  <c r="Q211" i="38"/>
  <c r="R211" i="38"/>
  <c r="O212" i="38" s="1"/>
  <c r="Q212" i="37"/>
  <c r="R212" i="37"/>
  <c r="O213" i="37" s="1"/>
  <c r="Q211" i="36"/>
  <c r="R211" i="36"/>
  <c r="O212" i="36" s="1"/>
  <c r="Q207" i="35"/>
  <c r="R207" i="35"/>
  <c r="O208" i="35" s="1"/>
  <c r="Q207" i="34"/>
  <c r="R207" i="34" s="1"/>
  <c r="O208" i="34" s="1"/>
  <c r="Q206" i="33"/>
  <c r="R206" i="33" s="1"/>
  <c r="O207" i="33" s="1"/>
  <c r="Q206" i="32"/>
  <c r="R206" i="32" s="1"/>
  <c r="O207" i="32" s="1"/>
  <c r="Q207" i="31"/>
  <c r="R207" i="31" s="1"/>
  <c r="O208" i="31" s="1"/>
  <c r="Q207" i="30"/>
  <c r="R207" i="30" s="1"/>
  <c r="O208" i="30" s="1"/>
  <c r="Q208" i="29"/>
  <c r="R208" i="29" s="1"/>
  <c r="O209" i="29" s="1"/>
  <c r="Q207" i="28"/>
  <c r="R207" i="28"/>
  <c r="O208" i="28" s="1"/>
  <c r="Q208" i="27"/>
  <c r="R208" i="27" s="1"/>
  <c r="O209" i="27" s="1"/>
  <c r="Q203" i="26"/>
  <c r="R203" i="26" s="1"/>
  <c r="O204" i="26" s="1"/>
  <c r="Q203" i="25"/>
  <c r="R203" i="25" s="1"/>
  <c r="O204" i="25" s="1"/>
  <c r="Q203" i="24"/>
  <c r="R203" i="24" s="1"/>
  <c r="O204" i="24" s="1"/>
  <c r="Q215" i="23"/>
  <c r="R215" i="23" s="1"/>
  <c r="O216" i="23" s="1"/>
  <c r="Q220" i="16"/>
  <c r="R220" i="16" s="1"/>
  <c r="O221" i="16" s="1"/>
  <c r="Q216" i="17"/>
  <c r="R216" i="17" s="1"/>
  <c r="O217" i="17" s="1"/>
  <c r="Q215" i="22"/>
  <c r="R215" i="22" s="1"/>
  <c r="O216" i="22" s="1"/>
  <c r="Q203" i="14"/>
  <c r="R203" i="14" s="1"/>
  <c r="O204" i="14" s="1"/>
  <c r="Q208" i="15"/>
  <c r="R208" i="15" s="1"/>
  <c r="O209" i="15" s="1"/>
  <c r="Q216" i="21"/>
  <c r="R216" i="21" s="1"/>
  <c r="O217" i="21" s="1"/>
  <c r="Q206" i="12"/>
  <c r="R206" i="12" s="1"/>
  <c r="O207" i="12" s="1"/>
  <c r="Q216" i="20"/>
  <c r="R216" i="20" s="1"/>
  <c r="O217" i="20" s="1"/>
  <c r="Q208" i="9"/>
  <c r="R208" i="9" s="1"/>
  <c r="O209" i="9" s="1"/>
  <c r="Q216" i="19"/>
  <c r="R216" i="19" s="1"/>
  <c r="O217" i="19" s="1"/>
  <c r="Q197" i="11"/>
  <c r="R197" i="11" s="1"/>
  <c r="O198" i="11" s="1"/>
  <c r="Q197" i="10"/>
  <c r="R197" i="10" s="1"/>
  <c r="O198" i="10" s="1"/>
  <c r="Q213" i="13" l="1"/>
  <c r="R213" i="13" s="1"/>
  <c r="O214" i="13" s="1"/>
  <c r="Q213" i="55"/>
  <c r="R213" i="55"/>
  <c r="O214" i="55" s="1"/>
  <c r="Q213" i="54"/>
  <c r="R213" i="54" s="1"/>
  <c r="O214" i="54" s="1"/>
  <c r="Q213" i="53"/>
  <c r="R213" i="53" s="1"/>
  <c r="O214" i="53" s="1"/>
  <c r="Q212" i="52"/>
  <c r="R212" i="52" s="1"/>
  <c r="O213" i="52" s="1"/>
  <c r="Q212" i="51"/>
  <c r="R212" i="51"/>
  <c r="O213" i="51" s="1"/>
  <c r="Q212" i="50"/>
  <c r="R212" i="50" s="1"/>
  <c r="O213" i="50" s="1"/>
  <c r="Q213" i="49"/>
  <c r="R213" i="49" s="1"/>
  <c r="O214" i="49" s="1"/>
  <c r="Q212" i="48"/>
  <c r="R212" i="48" s="1"/>
  <c r="O213" i="48" s="1"/>
  <c r="Q212" i="47"/>
  <c r="R212" i="47" s="1"/>
  <c r="O213" i="47" s="1"/>
  <c r="Q214" i="46"/>
  <c r="R214" i="46"/>
  <c r="O215" i="46" s="1"/>
  <c r="Q213" i="45"/>
  <c r="R213" i="45" s="1"/>
  <c r="O214" i="45" s="1"/>
  <c r="Q211" i="44"/>
  <c r="R211" i="44" s="1"/>
  <c r="O212" i="44" s="1"/>
  <c r="Q210" i="43"/>
  <c r="R210" i="43" s="1"/>
  <c r="O211" i="43" s="1"/>
  <c r="Q213" i="42"/>
  <c r="R213" i="42" s="1"/>
  <c r="O214" i="42" s="1"/>
  <c r="Q213" i="41"/>
  <c r="R213" i="41" s="1"/>
  <c r="O214" i="41" s="1"/>
  <c r="Q213" i="40"/>
  <c r="R213" i="40" s="1"/>
  <c r="O214" i="40" s="1"/>
  <c r="Q212" i="39"/>
  <c r="R212" i="39" s="1"/>
  <c r="O213" i="39" s="1"/>
  <c r="Q212" i="38"/>
  <c r="R212" i="38" s="1"/>
  <c r="O213" i="38" s="1"/>
  <c r="Q213" i="37"/>
  <c r="R213" i="37" s="1"/>
  <c r="O214" i="37" s="1"/>
  <c r="Q212" i="36"/>
  <c r="R212" i="36" s="1"/>
  <c r="O213" i="36" s="1"/>
  <c r="Q208" i="35"/>
  <c r="R208" i="35" s="1"/>
  <c r="O209" i="35" s="1"/>
  <c r="R208" i="34"/>
  <c r="O209" i="34" s="1"/>
  <c r="Q208" i="34"/>
  <c r="R207" i="33"/>
  <c r="O208" i="33" s="1"/>
  <c r="Q207" i="33"/>
  <c r="Q207" i="32"/>
  <c r="R207" i="32"/>
  <c r="O208" i="32" s="1"/>
  <c r="Q208" i="31"/>
  <c r="R208" i="31" s="1"/>
  <c r="O209" i="31" s="1"/>
  <c r="Q208" i="30"/>
  <c r="R208" i="30" s="1"/>
  <c r="O209" i="30" s="1"/>
  <c r="Q209" i="29"/>
  <c r="R209" i="29" s="1"/>
  <c r="O210" i="29" s="1"/>
  <c r="Q208" i="28"/>
  <c r="R208" i="28" s="1"/>
  <c r="O209" i="28" s="1"/>
  <c r="Q209" i="27"/>
  <c r="R209" i="27" s="1"/>
  <c r="O210" i="27" s="1"/>
  <c r="Q204" i="26"/>
  <c r="R204" i="26" s="1"/>
  <c r="O205" i="26" s="1"/>
  <c r="Q204" i="25"/>
  <c r="R204" i="25"/>
  <c r="O205" i="25" s="1"/>
  <c r="Q204" i="24"/>
  <c r="R204" i="24"/>
  <c r="O205" i="24" s="1"/>
  <c r="Q221" i="16"/>
  <c r="R221" i="16" s="1"/>
  <c r="O222" i="16" s="1"/>
  <c r="Q209" i="15"/>
  <c r="R209" i="15" s="1"/>
  <c r="O210" i="15" s="1"/>
  <c r="Q217" i="20"/>
  <c r="R217" i="20" s="1"/>
  <c r="O218" i="20" s="1"/>
  <c r="Q217" i="19"/>
  <c r="R217" i="19" s="1"/>
  <c r="O218" i="19" s="1"/>
  <c r="Q198" i="11"/>
  <c r="R198" i="11" s="1"/>
  <c r="O199" i="11" s="1"/>
  <c r="Q216" i="23"/>
  <c r="R216" i="23" s="1"/>
  <c r="O217" i="23" s="1"/>
  <c r="Q198" i="10"/>
  <c r="R198" i="10" s="1"/>
  <c r="O199" i="10" s="1"/>
  <c r="Q209" i="9"/>
  <c r="R209" i="9" s="1"/>
  <c r="O210" i="9" s="1"/>
  <c r="Q217" i="21"/>
  <c r="R217" i="21" s="1"/>
  <c r="O218" i="21" s="1"/>
  <c r="Q204" i="14"/>
  <c r="R204" i="14" s="1"/>
  <c r="O205" i="14" s="1"/>
  <c r="Q217" i="17"/>
  <c r="R217" i="17" s="1"/>
  <c r="O218" i="17" s="1"/>
  <c r="Q207" i="12"/>
  <c r="R207" i="12" s="1"/>
  <c r="O208" i="12" s="1"/>
  <c r="Q216" i="22"/>
  <c r="R216" i="22" s="1"/>
  <c r="O217" i="22" s="1"/>
  <c r="Q214" i="13" l="1"/>
  <c r="R214" i="13" s="1"/>
  <c r="O215" i="13" s="1"/>
  <c r="Q214" i="55"/>
  <c r="R214" i="55" s="1"/>
  <c r="O215" i="55" s="1"/>
  <c r="Q214" i="54"/>
  <c r="R214" i="54" s="1"/>
  <c r="O215" i="54" s="1"/>
  <c r="Q214" i="53"/>
  <c r="R214" i="53" s="1"/>
  <c r="O215" i="53" s="1"/>
  <c r="Q213" i="52"/>
  <c r="R213" i="52" s="1"/>
  <c r="O214" i="52" s="1"/>
  <c r="Q213" i="51"/>
  <c r="R213" i="51" s="1"/>
  <c r="O214" i="51" s="1"/>
  <c r="Q213" i="50"/>
  <c r="R213" i="50" s="1"/>
  <c r="O214" i="50" s="1"/>
  <c r="Q214" i="49"/>
  <c r="R214" i="49" s="1"/>
  <c r="O215" i="49" s="1"/>
  <c r="Q213" i="48"/>
  <c r="R213" i="48" s="1"/>
  <c r="O214" i="48" s="1"/>
  <c r="Q213" i="47"/>
  <c r="R213" i="47" s="1"/>
  <c r="O214" i="47" s="1"/>
  <c r="Q215" i="46"/>
  <c r="R215" i="46" s="1"/>
  <c r="O216" i="46" s="1"/>
  <c r="Q214" i="45"/>
  <c r="R214" i="45" s="1"/>
  <c r="O215" i="45" s="1"/>
  <c r="Q212" i="44"/>
  <c r="R212" i="44"/>
  <c r="O213" i="44" s="1"/>
  <c r="Q211" i="43"/>
  <c r="R211" i="43" s="1"/>
  <c r="O212" i="43" s="1"/>
  <c r="Q214" i="42"/>
  <c r="R214" i="42" s="1"/>
  <c r="O215" i="42" s="1"/>
  <c r="Q214" i="41"/>
  <c r="R214" i="41" s="1"/>
  <c r="O215" i="41" s="1"/>
  <c r="Q214" i="40"/>
  <c r="R214" i="40" s="1"/>
  <c r="O215" i="40" s="1"/>
  <c r="Q213" i="39"/>
  <c r="R213" i="39" s="1"/>
  <c r="O214" i="39" s="1"/>
  <c r="Q213" i="38"/>
  <c r="R213" i="38" s="1"/>
  <c r="O214" i="38" s="1"/>
  <c r="Q214" i="37"/>
  <c r="R214" i="37"/>
  <c r="O215" i="37" s="1"/>
  <c r="Q213" i="36"/>
  <c r="R213" i="36" s="1"/>
  <c r="O214" i="36" s="1"/>
  <c r="Q209" i="35"/>
  <c r="R209" i="35"/>
  <c r="O210" i="35" s="1"/>
  <c r="Q209" i="34"/>
  <c r="R209" i="34" s="1"/>
  <c r="O210" i="34" s="1"/>
  <c r="R208" i="33"/>
  <c r="O209" i="33" s="1"/>
  <c r="Q208" i="33"/>
  <c r="Q208" i="32"/>
  <c r="R208" i="32" s="1"/>
  <c r="O209" i="32" s="1"/>
  <c r="Q209" i="31"/>
  <c r="R209" i="31" s="1"/>
  <c r="O210" i="31" s="1"/>
  <c r="Q209" i="30"/>
  <c r="R209" i="30" s="1"/>
  <c r="O210" i="30" s="1"/>
  <c r="Q210" i="29"/>
  <c r="R210" i="29"/>
  <c r="O211" i="29" s="1"/>
  <c r="Q209" i="28"/>
  <c r="R209" i="28" s="1"/>
  <c r="O210" i="28" s="1"/>
  <c r="Q210" i="27"/>
  <c r="R210" i="27" s="1"/>
  <c r="O211" i="27" s="1"/>
  <c r="Q205" i="26"/>
  <c r="R205" i="26" s="1"/>
  <c r="O206" i="26" s="1"/>
  <c r="Q205" i="25"/>
  <c r="R205" i="25" s="1"/>
  <c r="O206" i="25" s="1"/>
  <c r="Q205" i="24"/>
  <c r="R205" i="24" s="1"/>
  <c r="O206" i="24" s="1"/>
  <c r="Q205" i="14"/>
  <c r="R205" i="14" s="1"/>
  <c r="O206" i="14" s="1"/>
  <c r="Q218" i="21"/>
  <c r="R218" i="21" s="1"/>
  <c r="O219" i="21" s="1"/>
  <c r="Q218" i="20"/>
  <c r="R218" i="20" s="1"/>
  <c r="O219" i="20" s="1"/>
  <c r="Q210" i="15"/>
  <c r="R210" i="15" s="1"/>
  <c r="O211" i="15" s="1"/>
  <c r="Q199" i="10"/>
  <c r="R199" i="10" s="1"/>
  <c r="O200" i="10" s="1"/>
  <c r="Q217" i="23"/>
  <c r="R217" i="23" s="1"/>
  <c r="O218" i="23" s="1"/>
  <c r="Q210" i="9"/>
  <c r="R210" i="9" s="1"/>
  <c r="O211" i="9" s="1"/>
  <c r="Q218" i="17"/>
  <c r="R218" i="17" s="1"/>
  <c r="O219" i="17" s="1"/>
  <c r="Q217" i="22"/>
  <c r="R217" i="22" s="1"/>
  <c r="O218" i="22" s="1"/>
  <c r="Q218" i="19"/>
  <c r="R218" i="19" s="1"/>
  <c r="O219" i="19" s="1"/>
  <c r="Q222" i="16"/>
  <c r="R222" i="16" s="1"/>
  <c r="O223" i="16" s="1"/>
  <c r="Q199" i="11"/>
  <c r="R199" i="11" s="1"/>
  <c r="O200" i="11" s="1"/>
  <c r="Q200" i="11" s="1"/>
  <c r="R200" i="11" s="1"/>
  <c r="O201" i="11" s="1"/>
  <c r="Q201" i="11" s="1"/>
  <c r="R201" i="11" s="1"/>
  <c r="O202" i="11" s="1"/>
  <c r="Q202" i="11" s="1"/>
  <c r="R202" i="11" s="1"/>
  <c r="Q208" i="12"/>
  <c r="R208" i="12" s="1"/>
  <c r="O209" i="12" s="1"/>
  <c r="Q215" i="13" l="1"/>
  <c r="R215" i="13"/>
  <c r="O216" i="13" s="1"/>
  <c r="Q215" i="55"/>
  <c r="R215" i="55"/>
  <c r="O216" i="55" s="1"/>
  <c r="Q215" i="54"/>
  <c r="R215" i="54" s="1"/>
  <c r="O216" i="54" s="1"/>
  <c r="Q215" i="53"/>
  <c r="R215" i="53" s="1"/>
  <c r="O216" i="53" s="1"/>
  <c r="Q214" i="52"/>
  <c r="R214" i="52" s="1"/>
  <c r="O215" i="52" s="1"/>
  <c r="Q214" i="51"/>
  <c r="R214" i="51" s="1"/>
  <c r="O215" i="51" s="1"/>
  <c r="Q214" i="50"/>
  <c r="R214" i="50" s="1"/>
  <c r="O215" i="50" s="1"/>
  <c r="Q215" i="49"/>
  <c r="R215" i="49" s="1"/>
  <c r="O216" i="49" s="1"/>
  <c r="Q214" i="48"/>
  <c r="R214" i="48" s="1"/>
  <c r="O215" i="48" s="1"/>
  <c r="Q214" i="47"/>
  <c r="R214" i="47" s="1"/>
  <c r="O215" i="47" s="1"/>
  <c r="Q216" i="46"/>
  <c r="R216" i="46"/>
  <c r="O217" i="46" s="1"/>
  <c r="Q215" i="45"/>
  <c r="R215" i="45"/>
  <c r="O216" i="45" s="1"/>
  <c r="Q213" i="44"/>
  <c r="R213" i="44" s="1"/>
  <c r="O214" i="44" s="1"/>
  <c r="Q212" i="43"/>
  <c r="R212" i="43" s="1"/>
  <c r="O213" i="43" s="1"/>
  <c r="Q215" i="42"/>
  <c r="R215" i="42" s="1"/>
  <c r="O216" i="42" s="1"/>
  <c r="Q215" i="41"/>
  <c r="R215" i="41" s="1"/>
  <c r="O216" i="41" s="1"/>
  <c r="Q215" i="40"/>
  <c r="R215" i="40" s="1"/>
  <c r="O216" i="40" s="1"/>
  <c r="Q214" i="39"/>
  <c r="R214" i="39" s="1"/>
  <c r="O215" i="39" s="1"/>
  <c r="Q214" i="38"/>
  <c r="R214" i="38" s="1"/>
  <c r="O215" i="38" s="1"/>
  <c r="Q215" i="37"/>
  <c r="R215" i="37" s="1"/>
  <c r="O216" i="37" s="1"/>
  <c r="Q214" i="36"/>
  <c r="R214" i="36" s="1"/>
  <c r="O215" i="36" s="1"/>
  <c r="Q210" i="35"/>
  <c r="R210" i="35" s="1"/>
  <c r="O211" i="35" s="1"/>
  <c r="R210" i="34"/>
  <c r="O211" i="34" s="1"/>
  <c r="Q210" i="34"/>
  <c r="R209" i="33"/>
  <c r="O210" i="33" s="1"/>
  <c r="Q209" i="33"/>
  <c r="Q209" i="32"/>
  <c r="R209" i="32" s="1"/>
  <c r="O210" i="32" s="1"/>
  <c r="Q210" i="31"/>
  <c r="R210" i="31" s="1"/>
  <c r="O211" i="31" s="1"/>
  <c r="Q210" i="30"/>
  <c r="R210" i="30"/>
  <c r="O211" i="30" s="1"/>
  <c r="Q211" i="29"/>
  <c r="R211" i="29" s="1"/>
  <c r="O212" i="29" s="1"/>
  <c r="Q210" i="28"/>
  <c r="R210" i="28" s="1"/>
  <c r="O211" i="28" s="1"/>
  <c r="Q211" i="27"/>
  <c r="R211" i="27" s="1"/>
  <c r="O212" i="27" s="1"/>
  <c r="Q206" i="26"/>
  <c r="R206" i="26"/>
  <c r="O207" i="26" s="1"/>
  <c r="Q206" i="25"/>
  <c r="R206" i="25" s="1"/>
  <c r="O207" i="25" s="1"/>
  <c r="Q206" i="24"/>
  <c r="R206" i="24" s="1"/>
  <c r="O207" i="24" s="1"/>
  <c r="Q200" i="10"/>
  <c r="R200" i="10"/>
  <c r="O201" i="10" s="1"/>
  <c r="Q218" i="23"/>
  <c r="R218" i="23" s="1"/>
  <c r="O219" i="23" s="1"/>
  <c r="Q223" i="16"/>
  <c r="R223" i="16" s="1"/>
  <c r="O224" i="16" s="1"/>
  <c r="Q211" i="15"/>
  <c r="R211" i="15" s="1"/>
  <c r="O212" i="15" s="1"/>
  <c r="Q209" i="12"/>
  <c r="R209" i="12" s="1"/>
  <c r="O210" i="12" s="1"/>
  <c r="Q211" i="9"/>
  <c r="R211" i="9" s="1"/>
  <c r="O212" i="9" s="1"/>
  <c r="Q219" i="20"/>
  <c r="R219" i="20" s="1"/>
  <c r="O220" i="20" s="1"/>
  <c r="Q218" i="22"/>
  <c r="R218" i="22" s="1"/>
  <c r="O219" i="22" s="1"/>
  <c r="Q206" i="14"/>
  <c r="R206" i="14" s="1"/>
  <c r="O207" i="14" s="1"/>
  <c r="Q219" i="19"/>
  <c r="R219" i="19" s="1"/>
  <c r="O220" i="19" s="1"/>
  <c r="Q219" i="17"/>
  <c r="R219" i="17" s="1"/>
  <c r="O220" i="17" s="1"/>
  <c r="Q219" i="21"/>
  <c r="R219" i="21" s="1"/>
  <c r="O220" i="21" s="1"/>
  <c r="Q216" i="13" l="1"/>
  <c r="R216" i="13"/>
  <c r="O217" i="13" s="1"/>
  <c r="Q216" i="55"/>
  <c r="R216" i="55" s="1"/>
  <c r="O217" i="55" s="1"/>
  <c r="Q216" i="54"/>
  <c r="R216" i="54" s="1"/>
  <c r="O217" i="54" s="1"/>
  <c r="Q216" i="53"/>
  <c r="R216" i="53" s="1"/>
  <c r="O217" i="53" s="1"/>
  <c r="Q215" i="52"/>
  <c r="R215" i="52" s="1"/>
  <c r="O216" i="52" s="1"/>
  <c r="Q215" i="51"/>
  <c r="R215" i="51" s="1"/>
  <c r="O216" i="51" s="1"/>
  <c r="Q215" i="50"/>
  <c r="R215" i="50" s="1"/>
  <c r="O216" i="50" s="1"/>
  <c r="Q216" i="49"/>
  <c r="R216" i="49" s="1"/>
  <c r="O217" i="49" s="1"/>
  <c r="Q215" i="48"/>
  <c r="R215" i="48" s="1"/>
  <c r="O216" i="48" s="1"/>
  <c r="Q215" i="47"/>
  <c r="R215" i="47"/>
  <c r="O216" i="47" s="1"/>
  <c r="Q217" i="46"/>
  <c r="R217" i="46" s="1"/>
  <c r="O218" i="46" s="1"/>
  <c r="Q216" i="45"/>
  <c r="R216" i="45" s="1"/>
  <c r="O217" i="45" s="1"/>
  <c r="Q214" i="44"/>
  <c r="R214" i="44"/>
  <c r="O215" i="44" s="1"/>
  <c r="Q213" i="43"/>
  <c r="R213" i="43" s="1"/>
  <c r="O214" i="43" s="1"/>
  <c r="Q216" i="42"/>
  <c r="R216" i="42"/>
  <c r="O217" i="42" s="1"/>
  <c r="Q216" i="41"/>
  <c r="R216" i="41" s="1"/>
  <c r="O217" i="41" s="1"/>
  <c r="Q216" i="40"/>
  <c r="R216" i="40" s="1"/>
  <c r="O217" i="40" s="1"/>
  <c r="Q215" i="39"/>
  <c r="R215" i="39" s="1"/>
  <c r="O216" i="39" s="1"/>
  <c r="Q215" i="38"/>
  <c r="R215" i="38"/>
  <c r="O216" i="38" s="1"/>
  <c r="Q216" i="37"/>
  <c r="R216" i="37" s="1"/>
  <c r="O217" i="37" s="1"/>
  <c r="Q215" i="36"/>
  <c r="R215" i="36" s="1"/>
  <c r="O216" i="36" s="1"/>
  <c r="Q211" i="35"/>
  <c r="R211" i="35" s="1"/>
  <c r="O212" i="35" s="1"/>
  <c r="Q211" i="34"/>
  <c r="R211" i="34" s="1"/>
  <c r="O212" i="34" s="1"/>
  <c r="Q210" i="33"/>
  <c r="R210" i="33"/>
  <c r="O211" i="33" s="1"/>
  <c r="Q210" i="32"/>
  <c r="R210" i="32" s="1"/>
  <c r="O211" i="32" s="1"/>
  <c r="Q211" i="31"/>
  <c r="R211" i="31" s="1"/>
  <c r="O212" i="31" s="1"/>
  <c r="Q211" i="30"/>
  <c r="R211" i="30" s="1"/>
  <c r="O212" i="30" s="1"/>
  <c r="Q212" i="29"/>
  <c r="R212" i="29"/>
  <c r="O213" i="29" s="1"/>
  <c r="Q211" i="28"/>
  <c r="R211" i="28"/>
  <c r="O212" i="28" s="1"/>
  <c r="Q212" i="27"/>
  <c r="R212" i="27"/>
  <c r="O213" i="27" s="1"/>
  <c r="Q207" i="26"/>
  <c r="R207" i="26" s="1"/>
  <c r="O208" i="26" s="1"/>
  <c r="Q207" i="25"/>
  <c r="R207" i="25" s="1"/>
  <c r="O208" i="25" s="1"/>
  <c r="Q207" i="24"/>
  <c r="R207" i="24" s="1"/>
  <c r="O208" i="24" s="1"/>
  <c r="Q201" i="10"/>
  <c r="R201" i="10" s="1"/>
  <c r="O202" i="10" s="1"/>
  <c r="Q212" i="15"/>
  <c r="R212" i="15" s="1"/>
  <c r="O213" i="15" s="1"/>
  <c r="Q219" i="22"/>
  <c r="R219" i="22" s="1"/>
  <c r="O220" i="22" s="1"/>
  <c r="Q220" i="20"/>
  <c r="R220" i="20" s="1"/>
  <c r="O221" i="20" s="1"/>
  <c r="Q220" i="19"/>
  <c r="R220" i="19" s="1"/>
  <c r="O221" i="19" s="1"/>
  <c r="Q220" i="21"/>
  <c r="R220" i="21" s="1"/>
  <c r="O221" i="21" s="1"/>
  <c r="Q210" i="12"/>
  <c r="R210" i="12" s="1"/>
  <c r="O211" i="12" s="1"/>
  <c r="Q224" i="16"/>
  <c r="R224" i="16" s="1"/>
  <c r="O225" i="16" s="1"/>
  <c r="Q207" i="14"/>
  <c r="R207" i="14" s="1"/>
  <c r="O208" i="14" s="1"/>
  <c r="Q212" i="9"/>
  <c r="R212" i="9" s="1"/>
  <c r="O213" i="9" s="1"/>
  <c r="Q219" i="23"/>
  <c r="R219" i="23" s="1"/>
  <c r="O220" i="23" s="1"/>
  <c r="Q220" i="17"/>
  <c r="R220" i="17" s="1"/>
  <c r="O221" i="17" s="1"/>
  <c r="Q217" i="13" l="1"/>
  <c r="R217" i="13" s="1"/>
  <c r="O218" i="13" s="1"/>
  <c r="R202" i="10"/>
  <c r="Q202" i="10"/>
  <c r="Q217" i="55"/>
  <c r="R217" i="55" s="1"/>
  <c r="O218" i="55" s="1"/>
  <c r="Q217" i="54"/>
  <c r="R217" i="54" s="1"/>
  <c r="O218" i="54" s="1"/>
  <c r="Q217" i="53"/>
  <c r="R217" i="53" s="1"/>
  <c r="O218" i="53" s="1"/>
  <c r="Q216" i="52"/>
  <c r="R216" i="52" s="1"/>
  <c r="O217" i="52" s="1"/>
  <c r="Q216" i="51"/>
  <c r="R216" i="51" s="1"/>
  <c r="O217" i="51" s="1"/>
  <c r="Q216" i="50"/>
  <c r="R216" i="50" s="1"/>
  <c r="O217" i="50" s="1"/>
  <c r="Q217" i="49"/>
  <c r="R217" i="49" s="1"/>
  <c r="O218" i="49" s="1"/>
  <c r="Q216" i="48"/>
  <c r="R216" i="48" s="1"/>
  <c r="O217" i="48" s="1"/>
  <c r="Q216" i="47"/>
  <c r="R216" i="47" s="1"/>
  <c r="O217" i="47" s="1"/>
  <c r="Q218" i="46"/>
  <c r="R218" i="46" s="1"/>
  <c r="O219" i="46" s="1"/>
  <c r="Q217" i="45"/>
  <c r="R217" i="45" s="1"/>
  <c r="O218" i="45" s="1"/>
  <c r="Q215" i="44"/>
  <c r="R215" i="44" s="1"/>
  <c r="O216" i="44" s="1"/>
  <c r="Q214" i="43"/>
  <c r="R214" i="43" s="1"/>
  <c r="O215" i="43" s="1"/>
  <c r="Q217" i="42"/>
  <c r="R217" i="42" s="1"/>
  <c r="O218" i="42" s="1"/>
  <c r="Q217" i="41"/>
  <c r="R217" i="41" s="1"/>
  <c r="O218" i="41" s="1"/>
  <c r="Q217" i="40"/>
  <c r="R217" i="40" s="1"/>
  <c r="O218" i="40" s="1"/>
  <c r="Q216" i="39"/>
  <c r="R216" i="39" s="1"/>
  <c r="O217" i="39" s="1"/>
  <c r="Q216" i="38"/>
  <c r="R216" i="38" s="1"/>
  <c r="O217" i="38" s="1"/>
  <c r="Q217" i="37"/>
  <c r="R217" i="37" s="1"/>
  <c r="O218" i="37" s="1"/>
  <c r="Q216" i="36"/>
  <c r="R216" i="36" s="1"/>
  <c r="O217" i="36" s="1"/>
  <c r="Q212" i="35"/>
  <c r="R212" i="35" s="1"/>
  <c r="O213" i="35" s="1"/>
  <c r="Q212" i="34"/>
  <c r="R212" i="34" s="1"/>
  <c r="O213" i="34" s="1"/>
  <c r="R211" i="33"/>
  <c r="O212" i="33" s="1"/>
  <c r="Q211" i="33"/>
  <c r="Q211" i="32"/>
  <c r="R211" i="32"/>
  <c r="O212" i="32" s="1"/>
  <c r="Q212" i="31"/>
  <c r="R212" i="31"/>
  <c r="O213" i="31" s="1"/>
  <c r="Q212" i="30"/>
  <c r="R212" i="30"/>
  <c r="O213" i="30" s="1"/>
  <c r="Q213" i="29"/>
  <c r="R213" i="29" s="1"/>
  <c r="O214" i="29" s="1"/>
  <c r="Q212" i="28"/>
  <c r="R212" i="28" s="1"/>
  <c r="O213" i="28" s="1"/>
  <c r="Q213" i="27"/>
  <c r="R213" i="27" s="1"/>
  <c r="O214" i="27" s="1"/>
  <c r="Q208" i="26"/>
  <c r="R208" i="26"/>
  <c r="O209" i="26" s="1"/>
  <c r="Q208" i="25"/>
  <c r="R208" i="25" s="1"/>
  <c r="O209" i="25" s="1"/>
  <c r="Q208" i="24"/>
  <c r="R208" i="24" s="1"/>
  <c r="O209" i="24" s="1"/>
  <c r="Q225" i="16"/>
  <c r="R225" i="16" s="1"/>
  <c r="O226" i="16" s="1"/>
  <c r="Q221" i="21"/>
  <c r="R221" i="21" s="1"/>
  <c r="O222" i="21" s="1"/>
  <c r="Q213" i="9"/>
  <c r="R213" i="9" s="1"/>
  <c r="O214" i="9" s="1"/>
  <c r="Q211" i="12"/>
  <c r="R211" i="12" s="1"/>
  <c r="O212" i="12" s="1"/>
  <c r="Q208" i="14"/>
  <c r="R208" i="14" s="1"/>
  <c r="O209" i="14" s="1"/>
  <c r="Q213" i="15"/>
  <c r="R213" i="15" s="1"/>
  <c r="O214" i="15" s="1"/>
  <c r="Q220" i="23"/>
  <c r="R220" i="23" s="1"/>
  <c r="O221" i="23" s="1"/>
  <c r="Q221" i="20"/>
  <c r="R221" i="20" s="1"/>
  <c r="O222" i="20" s="1"/>
  <c r="Q221" i="17"/>
  <c r="R221" i="17" s="1"/>
  <c r="O222" i="17" s="1"/>
  <c r="Q221" i="19"/>
  <c r="R221" i="19" s="1"/>
  <c r="O222" i="19" s="1"/>
  <c r="Q220" i="22"/>
  <c r="R220" i="22" s="1"/>
  <c r="O221" i="22" s="1"/>
  <c r="Q218" i="13" l="1"/>
  <c r="R218" i="13" s="1"/>
  <c r="O219" i="13" s="1"/>
  <c r="Q218" i="55"/>
  <c r="R218" i="55" s="1"/>
  <c r="O219" i="55" s="1"/>
  <c r="Q218" i="54"/>
  <c r="R218" i="54" s="1"/>
  <c r="O219" i="54" s="1"/>
  <c r="Q218" i="53"/>
  <c r="R218" i="53" s="1"/>
  <c r="O219" i="53" s="1"/>
  <c r="Q217" i="52"/>
  <c r="R217" i="52"/>
  <c r="O218" i="52" s="1"/>
  <c r="Q217" i="51"/>
  <c r="R217" i="51"/>
  <c r="O218" i="51" s="1"/>
  <c r="Q217" i="50"/>
  <c r="R217" i="50" s="1"/>
  <c r="O218" i="50" s="1"/>
  <c r="Q218" i="49"/>
  <c r="R218" i="49"/>
  <c r="O219" i="49" s="1"/>
  <c r="Q217" i="48"/>
  <c r="R217" i="48" s="1"/>
  <c r="O218" i="48" s="1"/>
  <c r="Q217" i="47"/>
  <c r="R217" i="47" s="1"/>
  <c r="O218" i="47" s="1"/>
  <c r="Q219" i="46"/>
  <c r="R219" i="46" s="1"/>
  <c r="O220" i="46" s="1"/>
  <c r="Q218" i="45"/>
  <c r="R218" i="45" s="1"/>
  <c r="O219" i="45" s="1"/>
  <c r="Q216" i="44"/>
  <c r="R216" i="44" s="1"/>
  <c r="O217" i="44" s="1"/>
  <c r="Q215" i="43"/>
  <c r="R215" i="43" s="1"/>
  <c r="O216" i="43" s="1"/>
  <c r="Q218" i="42"/>
  <c r="R218" i="42" s="1"/>
  <c r="O219" i="42" s="1"/>
  <c r="Q218" i="41"/>
  <c r="R218" i="41" s="1"/>
  <c r="O219" i="41" s="1"/>
  <c r="Q218" i="40"/>
  <c r="R218" i="40" s="1"/>
  <c r="O219" i="40" s="1"/>
  <c r="Q217" i="39"/>
  <c r="R217" i="39"/>
  <c r="O218" i="39" s="1"/>
  <c r="Q217" i="38"/>
  <c r="R217" i="38" s="1"/>
  <c r="O218" i="38" s="1"/>
  <c r="Q218" i="37"/>
  <c r="R218" i="37" s="1"/>
  <c r="O219" i="37" s="1"/>
  <c r="Q217" i="36"/>
  <c r="R217" i="36" s="1"/>
  <c r="O218" i="36" s="1"/>
  <c r="Q213" i="35"/>
  <c r="R213" i="35" s="1"/>
  <c r="O214" i="35" s="1"/>
  <c r="R213" i="34"/>
  <c r="O214" i="34" s="1"/>
  <c r="Q213" i="34"/>
  <c r="Q212" i="33"/>
  <c r="R212" i="33" s="1"/>
  <c r="O213" i="33" s="1"/>
  <c r="Q212" i="32"/>
  <c r="R212" i="32" s="1"/>
  <c r="O213" i="32" s="1"/>
  <c r="Q213" i="31"/>
  <c r="R213" i="31"/>
  <c r="O214" i="31" s="1"/>
  <c r="Q213" i="30"/>
  <c r="R213" i="30" s="1"/>
  <c r="O214" i="30" s="1"/>
  <c r="Q214" i="29"/>
  <c r="R214" i="29" s="1"/>
  <c r="O215" i="29" s="1"/>
  <c r="Q213" i="28"/>
  <c r="R213" i="28" s="1"/>
  <c r="O214" i="28" s="1"/>
  <c r="Q214" i="27"/>
  <c r="R214" i="27" s="1"/>
  <c r="O215" i="27" s="1"/>
  <c r="Q209" i="26"/>
  <c r="R209" i="26" s="1"/>
  <c r="O210" i="26" s="1"/>
  <c r="Q209" i="25"/>
  <c r="R209" i="25" s="1"/>
  <c r="O210" i="25" s="1"/>
  <c r="Q209" i="24"/>
  <c r="R209" i="24" s="1"/>
  <c r="O210" i="24" s="1"/>
  <c r="Q222" i="19"/>
  <c r="R222" i="19" s="1"/>
  <c r="O223" i="19" s="1"/>
  <c r="Q222" i="20"/>
  <c r="R222" i="20" s="1"/>
  <c r="O223" i="20" s="1"/>
  <c r="Q212" i="12"/>
  <c r="R212" i="12" s="1"/>
  <c r="O213" i="12" s="1"/>
  <c r="Q222" i="17"/>
  <c r="R222" i="17" s="1"/>
  <c r="O223" i="17" s="1"/>
  <c r="Q214" i="15"/>
  <c r="R214" i="15" s="1"/>
  <c r="O215" i="15" s="1"/>
  <c r="Q221" i="22"/>
  <c r="R221" i="22" s="1"/>
  <c r="O222" i="22" s="1"/>
  <c r="Q226" i="16"/>
  <c r="R226" i="16" s="1"/>
  <c r="O227" i="16" s="1"/>
  <c r="Q222" i="21"/>
  <c r="R222" i="21" s="1"/>
  <c r="O223" i="21" s="1"/>
  <c r="Q221" i="23"/>
  <c r="R221" i="23" s="1"/>
  <c r="O222" i="23" s="1"/>
  <c r="Q209" i="14"/>
  <c r="R209" i="14" s="1"/>
  <c r="O210" i="14" s="1"/>
  <c r="Q214" i="9"/>
  <c r="R214" i="9" s="1"/>
  <c r="O215" i="9" s="1"/>
  <c r="Q219" i="13" l="1"/>
  <c r="R219" i="13" s="1"/>
  <c r="O220" i="13" s="1"/>
  <c r="Q219" i="55"/>
  <c r="R219" i="55" s="1"/>
  <c r="O220" i="55" s="1"/>
  <c r="Q219" i="54"/>
  <c r="R219" i="54" s="1"/>
  <c r="O220" i="54" s="1"/>
  <c r="Q219" i="53"/>
  <c r="R219" i="53" s="1"/>
  <c r="O220" i="53" s="1"/>
  <c r="Q218" i="52"/>
  <c r="R218" i="52"/>
  <c r="O219" i="52" s="1"/>
  <c r="Q218" i="51"/>
  <c r="R218" i="51" s="1"/>
  <c r="O219" i="51" s="1"/>
  <c r="Q218" i="50"/>
  <c r="R218" i="50" s="1"/>
  <c r="O219" i="50" s="1"/>
  <c r="Q219" i="49"/>
  <c r="R219" i="49" s="1"/>
  <c r="O220" i="49" s="1"/>
  <c r="Q218" i="48"/>
  <c r="R218" i="48"/>
  <c r="O219" i="48" s="1"/>
  <c r="Q218" i="47"/>
  <c r="R218" i="47"/>
  <c r="O219" i="47" s="1"/>
  <c r="Q220" i="46"/>
  <c r="R220" i="46" s="1"/>
  <c r="O221" i="46" s="1"/>
  <c r="Q219" i="45"/>
  <c r="R219" i="45"/>
  <c r="O220" i="45" s="1"/>
  <c r="Q217" i="44"/>
  <c r="R217" i="44" s="1"/>
  <c r="O218" i="44" s="1"/>
  <c r="Q216" i="43"/>
  <c r="R216" i="43" s="1"/>
  <c r="O217" i="43" s="1"/>
  <c r="Q219" i="42"/>
  <c r="R219" i="42" s="1"/>
  <c r="O220" i="42" s="1"/>
  <c r="Q219" i="41"/>
  <c r="R219" i="41"/>
  <c r="O220" i="41" s="1"/>
  <c r="Q219" i="40"/>
  <c r="R219" i="40"/>
  <c r="O220" i="40" s="1"/>
  <c r="Q218" i="39"/>
  <c r="R218" i="39" s="1"/>
  <c r="O219" i="39" s="1"/>
  <c r="Q218" i="38"/>
  <c r="R218" i="38" s="1"/>
  <c r="O219" i="38" s="1"/>
  <c r="Q219" i="37"/>
  <c r="R219" i="37" s="1"/>
  <c r="O220" i="37" s="1"/>
  <c r="Q218" i="36"/>
  <c r="R218" i="36" s="1"/>
  <c r="O219" i="36" s="1"/>
  <c r="Q214" i="35"/>
  <c r="R214" i="35" s="1"/>
  <c r="O215" i="35" s="1"/>
  <c r="Q214" i="34"/>
  <c r="R214" i="34" s="1"/>
  <c r="O215" i="34" s="1"/>
  <c r="Q213" i="33"/>
  <c r="R213" i="33" s="1"/>
  <c r="O214" i="33" s="1"/>
  <c r="Q213" i="32"/>
  <c r="R213" i="32" s="1"/>
  <c r="O214" i="32" s="1"/>
  <c r="Q214" i="31"/>
  <c r="R214" i="31" s="1"/>
  <c r="O215" i="31" s="1"/>
  <c r="Q214" i="30"/>
  <c r="R214" i="30" s="1"/>
  <c r="O215" i="30" s="1"/>
  <c r="Q215" i="29"/>
  <c r="R215" i="29" s="1"/>
  <c r="O216" i="29" s="1"/>
  <c r="Q214" i="28"/>
  <c r="R214" i="28" s="1"/>
  <c r="O215" i="28" s="1"/>
  <c r="Q215" i="27"/>
  <c r="R215" i="27" s="1"/>
  <c r="O216" i="27" s="1"/>
  <c r="Q210" i="26"/>
  <c r="R210" i="26" s="1"/>
  <c r="O211" i="26" s="1"/>
  <c r="Q210" i="25"/>
  <c r="R210" i="25"/>
  <c r="O211" i="25" s="1"/>
  <c r="Q210" i="24"/>
  <c r="R210" i="24"/>
  <c r="O211" i="24" s="1"/>
  <c r="Q213" i="12"/>
  <c r="R213" i="12" s="1"/>
  <c r="O214" i="12" s="1"/>
  <c r="Q227" i="16"/>
  <c r="R227" i="16" s="1"/>
  <c r="O228" i="16" s="1"/>
  <c r="Q223" i="21"/>
  <c r="R223" i="21" s="1"/>
  <c r="O224" i="21" s="1"/>
  <c r="Q222" i="22"/>
  <c r="R222" i="22" s="1"/>
  <c r="O223" i="22" s="1"/>
  <c r="Q223" i="19"/>
  <c r="R223" i="19" s="1"/>
  <c r="O224" i="19" s="1"/>
  <c r="Q223" i="17"/>
  <c r="R223" i="17" s="1"/>
  <c r="O224" i="17" s="1"/>
  <c r="Q223" i="20"/>
  <c r="R223" i="20" s="1"/>
  <c r="O224" i="20" s="1"/>
  <c r="Q215" i="9"/>
  <c r="R215" i="9" s="1"/>
  <c r="O216" i="9" s="1"/>
  <c r="Q222" i="23"/>
  <c r="R222" i="23" s="1"/>
  <c r="O223" i="23" s="1"/>
  <c r="Q215" i="15"/>
  <c r="R215" i="15" s="1"/>
  <c r="O216" i="15" s="1"/>
  <c r="Q210" i="14"/>
  <c r="R210" i="14" s="1"/>
  <c r="O211" i="14" s="1"/>
  <c r="Q220" i="13" l="1"/>
  <c r="R220" i="13" s="1"/>
  <c r="O221" i="13" s="1"/>
  <c r="Q220" i="55"/>
  <c r="R220" i="55" s="1"/>
  <c r="O221" i="55" s="1"/>
  <c r="Q220" i="54"/>
  <c r="R220" i="54"/>
  <c r="O221" i="54" s="1"/>
  <c r="Q220" i="53"/>
  <c r="R220" i="53" s="1"/>
  <c r="O221" i="53" s="1"/>
  <c r="Q219" i="52"/>
  <c r="R219" i="52" s="1"/>
  <c r="O220" i="52" s="1"/>
  <c r="Q219" i="51"/>
  <c r="R219" i="51" s="1"/>
  <c r="O220" i="51" s="1"/>
  <c r="Q219" i="50"/>
  <c r="R219" i="50" s="1"/>
  <c r="O220" i="50" s="1"/>
  <c r="Q220" i="49"/>
  <c r="R220" i="49"/>
  <c r="O221" i="49" s="1"/>
  <c r="Q219" i="48"/>
  <c r="R219" i="48" s="1"/>
  <c r="O220" i="48" s="1"/>
  <c r="Q219" i="47"/>
  <c r="R219" i="47" s="1"/>
  <c r="O220" i="47" s="1"/>
  <c r="Q221" i="46"/>
  <c r="R221" i="46" s="1"/>
  <c r="O222" i="46" s="1"/>
  <c r="Q220" i="45"/>
  <c r="R220" i="45" s="1"/>
  <c r="O221" i="45" s="1"/>
  <c r="Q218" i="44"/>
  <c r="R218" i="44"/>
  <c r="O219" i="44" s="1"/>
  <c r="Q217" i="43"/>
  <c r="R217" i="43" s="1"/>
  <c r="O218" i="43" s="1"/>
  <c r="Q220" i="42"/>
  <c r="R220" i="42" s="1"/>
  <c r="O221" i="42" s="1"/>
  <c r="Q220" i="41"/>
  <c r="R220" i="41" s="1"/>
  <c r="O221" i="41" s="1"/>
  <c r="Q220" i="40"/>
  <c r="R220" i="40" s="1"/>
  <c r="O221" i="40" s="1"/>
  <c r="Q219" i="39"/>
  <c r="R219" i="39"/>
  <c r="O220" i="39" s="1"/>
  <c r="Q219" i="38"/>
  <c r="R219" i="38"/>
  <c r="O220" i="38" s="1"/>
  <c r="Q220" i="37"/>
  <c r="R220" i="37" s="1"/>
  <c r="O221" i="37" s="1"/>
  <c r="Q219" i="36"/>
  <c r="R219" i="36" s="1"/>
  <c r="O220" i="36" s="1"/>
  <c r="Q215" i="35"/>
  <c r="R215" i="35"/>
  <c r="O216" i="35" s="1"/>
  <c r="Q215" i="34"/>
  <c r="R215" i="34" s="1"/>
  <c r="O216" i="34" s="1"/>
  <c r="Q214" i="33"/>
  <c r="R214" i="33"/>
  <c r="O215" i="33" s="1"/>
  <c r="Q214" i="32"/>
  <c r="R214" i="32" s="1"/>
  <c r="O215" i="32" s="1"/>
  <c r="Q215" i="31"/>
  <c r="R215" i="31" s="1"/>
  <c r="O216" i="31" s="1"/>
  <c r="Q215" i="30"/>
  <c r="R215" i="30" s="1"/>
  <c r="O216" i="30" s="1"/>
  <c r="Q216" i="29"/>
  <c r="R216" i="29" s="1"/>
  <c r="O217" i="29" s="1"/>
  <c r="Q215" i="28"/>
  <c r="R215" i="28"/>
  <c r="O216" i="28" s="1"/>
  <c r="Q216" i="27"/>
  <c r="R216" i="27" s="1"/>
  <c r="O217" i="27" s="1"/>
  <c r="Q211" i="26"/>
  <c r="R211" i="26" s="1"/>
  <c r="O212" i="26" s="1"/>
  <c r="Q211" i="25"/>
  <c r="R211" i="25" s="1"/>
  <c r="O212" i="25" s="1"/>
  <c r="Q211" i="24"/>
  <c r="R211" i="24" s="1"/>
  <c r="O212" i="24" s="1"/>
  <c r="Q224" i="19"/>
  <c r="R224" i="19" s="1"/>
  <c r="O225" i="19" s="1"/>
  <c r="Q211" i="14"/>
  <c r="R211" i="14" s="1"/>
  <c r="O212" i="14" s="1"/>
  <c r="Q216" i="9"/>
  <c r="R216" i="9" s="1"/>
  <c r="O217" i="9" s="1"/>
  <c r="Q214" i="12"/>
  <c r="R214" i="12" s="1"/>
  <c r="O215" i="12" s="1"/>
  <c r="Q216" i="15"/>
  <c r="R216" i="15" s="1"/>
  <c r="O217" i="15" s="1"/>
  <c r="Q228" i="16"/>
  <c r="R228" i="16" s="1"/>
  <c r="O229" i="16" s="1"/>
  <c r="Q224" i="21"/>
  <c r="R224" i="21" s="1"/>
  <c r="O225" i="21" s="1"/>
  <c r="Q223" i="23"/>
  <c r="R223" i="23" s="1"/>
  <c r="O224" i="23" s="1"/>
  <c r="Q223" i="22"/>
  <c r="R223" i="22" s="1"/>
  <c r="O224" i="22" s="1"/>
  <c r="Q224" i="20"/>
  <c r="R224" i="20" s="1"/>
  <c r="O225" i="20" s="1"/>
  <c r="Q224" i="17"/>
  <c r="R224" i="17" s="1"/>
  <c r="O225" i="17" s="1"/>
  <c r="Q221" i="13" l="1"/>
  <c r="R221" i="13" s="1"/>
  <c r="O222" i="13" s="1"/>
  <c r="Q221" i="55"/>
  <c r="R221" i="55" s="1"/>
  <c r="O222" i="55" s="1"/>
  <c r="Q221" i="54"/>
  <c r="R221" i="54" s="1"/>
  <c r="O222" i="54" s="1"/>
  <c r="Q221" i="53"/>
  <c r="R221" i="53"/>
  <c r="O222" i="53" s="1"/>
  <c r="Q220" i="52"/>
  <c r="R220" i="52" s="1"/>
  <c r="O221" i="52" s="1"/>
  <c r="Q220" i="51"/>
  <c r="R220" i="51"/>
  <c r="O221" i="51" s="1"/>
  <c r="Q220" i="50"/>
  <c r="R220" i="50" s="1"/>
  <c r="O221" i="50" s="1"/>
  <c r="Q221" i="49"/>
  <c r="R221" i="49" s="1"/>
  <c r="O222" i="49" s="1"/>
  <c r="Q220" i="48"/>
  <c r="R220" i="48" s="1"/>
  <c r="O221" i="48" s="1"/>
  <c r="Q220" i="47"/>
  <c r="R220" i="47" s="1"/>
  <c r="O221" i="47" s="1"/>
  <c r="Q222" i="46"/>
  <c r="R222" i="46"/>
  <c r="O223" i="46" s="1"/>
  <c r="Q221" i="45"/>
  <c r="R221" i="45" s="1"/>
  <c r="O222" i="45" s="1"/>
  <c r="Q219" i="44"/>
  <c r="R219" i="44" s="1"/>
  <c r="O220" i="44" s="1"/>
  <c r="Q218" i="43"/>
  <c r="R218" i="43" s="1"/>
  <c r="O219" i="43" s="1"/>
  <c r="Q221" i="42"/>
  <c r="R221" i="42" s="1"/>
  <c r="O222" i="42" s="1"/>
  <c r="Q221" i="41"/>
  <c r="R221" i="41" s="1"/>
  <c r="O222" i="41" s="1"/>
  <c r="Q221" i="40"/>
  <c r="R221" i="40" s="1"/>
  <c r="O222" i="40" s="1"/>
  <c r="Q220" i="39"/>
  <c r="R220" i="39" s="1"/>
  <c r="O221" i="39" s="1"/>
  <c r="Q220" i="38"/>
  <c r="R220" i="38" s="1"/>
  <c r="O221" i="38" s="1"/>
  <c r="Q221" i="37"/>
  <c r="R221" i="37" s="1"/>
  <c r="O222" i="37" s="1"/>
  <c r="Q220" i="36"/>
  <c r="R220" i="36" s="1"/>
  <c r="O221" i="36" s="1"/>
  <c r="Q216" i="35"/>
  <c r="R216" i="35" s="1"/>
  <c r="O217" i="35" s="1"/>
  <c r="R216" i="34"/>
  <c r="O217" i="34" s="1"/>
  <c r="Q216" i="34"/>
  <c r="Q215" i="33"/>
  <c r="R215" i="33" s="1"/>
  <c r="O216" i="33" s="1"/>
  <c r="Q215" i="32"/>
  <c r="R215" i="32" s="1"/>
  <c r="O216" i="32" s="1"/>
  <c r="Q216" i="31"/>
  <c r="R216" i="31"/>
  <c r="O217" i="31" s="1"/>
  <c r="Q216" i="30"/>
  <c r="R216" i="30" s="1"/>
  <c r="O217" i="30" s="1"/>
  <c r="Q217" i="29"/>
  <c r="R217" i="29" s="1"/>
  <c r="O218" i="29" s="1"/>
  <c r="Q216" i="28"/>
  <c r="R216" i="28" s="1"/>
  <c r="O217" i="28" s="1"/>
  <c r="Q217" i="27"/>
  <c r="R217" i="27" s="1"/>
  <c r="O218" i="27" s="1"/>
  <c r="Q212" i="26"/>
  <c r="R212" i="26" s="1"/>
  <c r="O213" i="26" s="1"/>
  <c r="Q212" i="25"/>
  <c r="R212" i="25"/>
  <c r="O213" i="25" s="1"/>
  <c r="Q212" i="24"/>
  <c r="R212" i="24"/>
  <c r="O213" i="24" s="1"/>
  <c r="Q225" i="17"/>
  <c r="R225" i="17" s="1"/>
  <c r="O226" i="17" s="1"/>
  <c r="Q224" i="23"/>
  <c r="R224" i="23" s="1"/>
  <c r="O225" i="23" s="1"/>
  <c r="Q212" i="14"/>
  <c r="R212" i="14" s="1"/>
  <c r="O213" i="14" s="1"/>
  <c r="Q217" i="9"/>
  <c r="R217" i="9" s="1"/>
  <c r="O218" i="9" s="1"/>
  <c r="Q224" i="22"/>
  <c r="R224" i="22" s="1"/>
  <c r="O225" i="22" s="1"/>
  <c r="Q225" i="21"/>
  <c r="R225" i="21" s="1"/>
  <c r="O226" i="21" s="1"/>
  <c r="Q229" i="16"/>
  <c r="R229" i="16" s="1"/>
  <c r="O230" i="16" s="1"/>
  <c r="Q217" i="15"/>
  <c r="R217" i="15" s="1"/>
  <c r="O218" i="15" s="1"/>
  <c r="Q225" i="19"/>
  <c r="R225" i="19" s="1"/>
  <c r="O226" i="19" s="1"/>
  <c r="Q215" i="12"/>
  <c r="R215" i="12" s="1"/>
  <c r="O216" i="12" s="1"/>
  <c r="Q225" i="20"/>
  <c r="R225" i="20" s="1"/>
  <c r="O226" i="20" s="1"/>
  <c r="Q222" i="13" l="1"/>
  <c r="R222" i="13" s="1"/>
  <c r="O223" i="13" s="1"/>
  <c r="Q222" i="55"/>
  <c r="R222" i="55" s="1"/>
  <c r="O223" i="55" s="1"/>
  <c r="Q222" i="54"/>
  <c r="R222" i="54" s="1"/>
  <c r="O223" i="54" s="1"/>
  <c r="Q222" i="53"/>
  <c r="R222" i="53" s="1"/>
  <c r="O223" i="53" s="1"/>
  <c r="Q221" i="52"/>
  <c r="R221" i="52" s="1"/>
  <c r="O222" i="52" s="1"/>
  <c r="Q221" i="51"/>
  <c r="R221" i="51" s="1"/>
  <c r="O222" i="51" s="1"/>
  <c r="Q221" i="50"/>
  <c r="R221" i="50" s="1"/>
  <c r="O222" i="50" s="1"/>
  <c r="Q222" i="49"/>
  <c r="R222" i="49" s="1"/>
  <c r="O223" i="49" s="1"/>
  <c r="Q221" i="48"/>
  <c r="R221" i="48" s="1"/>
  <c r="O222" i="48" s="1"/>
  <c r="Q221" i="47"/>
  <c r="R221" i="47" s="1"/>
  <c r="O222" i="47" s="1"/>
  <c r="Q223" i="46"/>
  <c r="R223" i="46" s="1"/>
  <c r="O224" i="46" s="1"/>
  <c r="Q222" i="45"/>
  <c r="R222" i="45" s="1"/>
  <c r="O223" i="45" s="1"/>
  <c r="Q220" i="44"/>
  <c r="R220" i="44" s="1"/>
  <c r="O221" i="44" s="1"/>
  <c r="Q219" i="43"/>
  <c r="R219" i="43" s="1"/>
  <c r="O220" i="43" s="1"/>
  <c r="Q222" i="42"/>
  <c r="R222" i="42" s="1"/>
  <c r="O223" i="42" s="1"/>
  <c r="Q222" i="41"/>
  <c r="R222" i="41" s="1"/>
  <c r="O223" i="41" s="1"/>
  <c r="Q222" i="40"/>
  <c r="R222" i="40" s="1"/>
  <c r="O223" i="40" s="1"/>
  <c r="Q221" i="39"/>
  <c r="R221" i="39" s="1"/>
  <c r="O222" i="39" s="1"/>
  <c r="Q221" i="38"/>
  <c r="R221" i="38" s="1"/>
  <c r="O222" i="38" s="1"/>
  <c r="Q222" i="37"/>
  <c r="R222" i="37" s="1"/>
  <c r="O223" i="37" s="1"/>
  <c r="Q221" i="36"/>
  <c r="R221" i="36" s="1"/>
  <c r="O222" i="36" s="1"/>
  <c r="Q217" i="35"/>
  <c r="R217" i="35" s="1"/>
  <c r="O218" i="35" s="1"/>
  <c r="Q217" i="34"/>
  <c r="R217" i="34" s="1"/>
  <c r="O218" i="34" s="1"/>
  <c r="Q216" i="33"/>
  <c r="R216" i="33" s="1"/>
  <c r="O217" i="33" s="1"/>
  <c r="Q216" i="32"/>
  <c r="R216" i="32" s="1"/>
  <c r="O217" i="32" s="1"/>
  <c r="Q217" i="31"/>
  <c r="R217" i="31"/>
  <c r="O218" i="31" s="1"/>
  <c r="Q217" i="30"/>
  <c r="R217" i="30" s="1"/>
  <c r="O218" i="30" s="1"/>
  <c r="Q218" i="29"/>
  <c r="R218" i="29"/>
  <c r="O219" i="29" s="1"/>
  <c r="Q217" i="28"/>
  <c r="R217" i="28" s="1"/>
  <c r="O218" i="28" s="1"/>
  <c r="Q218" i="27"/>
  <c r="R218" i="27" s="1"/>
  <c r="O219" i="27" s="1"/>
  <c r="Q213" i="26"/>
  <c r="R213" i="26" s="1"/>
  <c r="O214" i="26" s="1"/>
  <c r="Q213" i="25"/>
  <c r="R213" i="25" s="1"/>
  <c r="O214" i="25" s="1"/>
  <c r="Q213" i="24"/>
  <c r="R213" i="24" s="1"/>
  <c r="O214" i="24" s="1"/>
  <c r="Q218" i="15"/>
  <c r="R218" i="15" s="1"/>
  <c r="O219" i="15" s="1"/>
  <c r="Q226" i="17"/>
  <c r="R226" i="17" s="1"/>
  <c r="O227" i="17" s="1"/>
  <c r="Q226" i="20"/>
  <c r="R226" i="20" s="1"/>
  <c r="O227" i="20" s="1"/>
  <c r="Q230" i="16"/>
  <c r="R230" i="16" s="1"/>
  <c r="O231" i="16" s="1"/>
  <c r="Q216" i="12"/>
  <c r="R216" i="12" s="1"/>
  <c r="O217" i="12" s="1"/>
  <c r="Q226" i="19"/>
  <c r="R226" i="19" s="1"/>
  <c r="O227" i="19" s="1"/>
  <c r="Q213" i="14"/>
  <c r="R213" i="14" s="1"/>
  <c r="O214" i="14" s="1"/>
  <c r="Q226" i="21"/>
  <c r="R226" i="21" s="1"/>
  <c r="O227" i="21" s="1"/>
  <c r="Q225" i="22"/>
  <c r="R225" i="22" s="1"/>
  <c r="O226" i="22" s="1"/>
  <c r="Q225" i="23"/>
  <c r="R225" i="23" s="1"/>
  <c r="O226" i="23" s="1"/>
  <c r="Q218" i="9"/>
  <c r="R218" i="9" s="1"/>
  <c r="O219" i="9" s="1"/>
  <c r="Q223" i="13" l="1"/>
  <c r="R223" i="13"/>
  <c r="O224" i="13" s="1"/>
  <c r="Q223" i="55"/>
  <c r="R223" i="55"/>
  <c r="O224" i="55" s="1"/>
  <c r="Q223" i="54"/>
  <c r="R223" i="54" s="1"/>
  <c r="O224" i="54" s="1"/>
  <c r="Q223" i="53"/>
  <c r="R223" i="53" s="1"/>
  <c r="O224" i="53" s="1"/>
  <c r="Q222" i="52"/>
  <c r="R222" i="52" s="1"/>
  <c r="O223" i="52" s="1"/>
  <c r="Q222" i="51"/>
  <c r="R222" i="51" s="1"/>
  <c r="O223" i="51" s="1"/>
  <c r="Q222" i="50"/>
  <c r="R222" i="50" s="1"/>
  <c r="O223" i="50" s="1"/>
  <c r="Q223" i="49"/>
  <c r="R223" i="49" s="1"/>
  <c r="O224" i="49" s="1"/>
  <c r="Q222" i="48"/>
  <c r="R222" i="48" s="1"/>
  <c r="O223" i="48" s="1"/>
  <c r="Q222" i="47"/>
  <c r="R222" i="47" s="1"/>
  <c r="O223" i="47" s="1"/>
  <c r="Q224" i="46"/>
  <c r="R224" i="46"/>
  <c r="O225" i="46" s="1"/>
  <c r="Q223" i="45"/>
  <c r="R223" i="45"/>
  <c r="O224" i="45" s="1"/>
  <c r="Q221" i="44"/>
  <c r="R221" i="44" s="1"/>
  <c r="O222" i="44" s="1"/>
  <c r="Q220" i="43"/>
  <c r="R220" i="43" s="1"/>
  <c r="O221" i="43" s="1"/>
  <c r="Q223" i="42"/>
  <c r="R223" i="42" s="1"/>
  <c r="O224" i="42" s="1"/>
  <c r="Q223" i="41"/>
  <c r="R223" i="41" s="1"/>
  <c r="O224" i="41" s="1"/>
  <c r="Q223" i="40"/>
  <c r="R223" i="40" s="1"/>
  <c r="O224" i="40" s="1"/>
  <c r="Q222" i="39"/>
  <c r="R222" i="39" s="1"/>
  <c r="O223" i="39" s="1"/>
  <c r="Q222" i="38"/>
  <c r="R222" i="38" s="1"/>
  <c r="O223" i="38" s="1"/>
  <c r="Q223" i="37"/>
  <c r="R223" i="37" s="1"/>
  <c r="O224" i="37" s="1"/>
  <c r="Q222" i="36"/>
  <c r="R222" i="36" s="1"/>
  <c r="O223" i="36" s="1"/>
  <c r="Q218" i="35"/>
  <c r="R218" i="35" s="1"/>
  <c r="O219" i="35" s="1"/>
  <c r="Q218" i="34"/>
  <c r="R218" i="34" s="1"/>
  <c r="O219" i="34" s="1"/>
  <c r="R217" i="33"/>
  <c r="O218" i="33" s="1"/>
  <c r="Q217" i="33"/>
  <c r="Q217" i="32"/>
  <c r="R217" i="32" s="1"/>
  <c r="O218" i="32" s="1"/>
  <c r="Q218" i="31"/>
  <c r="R218" i="31"/>
  <c r="O219" i="31" s="1"/>
  <c r="Q218" i="30"/>
  <c r="R218" i="30"/>
  <c r="O219" i="30" s="1"/>
  <c r="Q219" i="29"/>
  <c r="R219" i="29" s="1"/>
  <c r="O220" i="29" s="1"/>
  <c r="Q218" i="28"/>
  <c r="R218" i="28" s="1"/>
  <c r="O219" i="28" s="1"/>
  <c r="Q219" i="27"/>
  <c r="R219" i="27" s="1"/>
  <c r="O220" i="27" s="1"/>
  <c r="Q214" i="26"/>
  <c r="R214" i="26"/>
  <c r="O215" i="26" s="1"/>
  <c r="Q214" i="25"/>
  <c r="R214" i="25" s="1"/>
  <c r="O215" i="25" s="1"/>
  <c r="Q214" i="24"/>
  <c r="R214" i="24"/>
  <c r="O215" i="24" s="1"/>
  <c r="Q217" i="12"/>
  <c r="R217" i="12" s="1"/>
  <c r="O218" i="12" s="1"/>
  <c r="Q227" i="20"/>
  <c r="R227" i="20" s="1"/>
  <c r="O228" i="20" s="1"/>
  <c r="Q227" i="21"/>
  <c r="R227" i="21" s="1"/>
  <c r="O228" i="21" s="1"/>
  <c r="Q226" i="23"/>
  <c r="R226" i="23" s="1"/>
  <c r="O227" i="23" s="1"/>
  <c r="Q219" i="15"/>
  <c r="R219" i="15" s="1"/>
  <c r="O220" i="15" s="1"/>
  <c r="Q226" i="22"/>
  <c r="R226" i="22" s="1"/>
  <c r="O227" i="22" s="1"/>
  <c r="Q219" i="9"/>
  <c r="R219" i="9" s="1"/>
  <c r="O220" i="9" s="1"/>
  <c r="Q227" i="19"/>
  <c r="R227" i="19" s="1"/>
  <c r="O228" i="19" s="1"/>
  <c r="Q227" i="17"/>
  <c r="R227" i="17" s="1"/>
  <c r="O228" i="17" s="1"/>
  <c r="Q231" i="16"/>
  <c r="R231" i="16" s="1"/>
  <c r="O232" i="16" s="1"/>
  <c r="Q214" i="14"/>
  <c r="R214" i="14" s="1"/>
  <c r="O215" i="14" s="1"/>
  <c r="Q224" i="13" l="1"/>
  <c r="R224" i="13"/>
  <c r="O225" i="13" s="1"/>
  <c r="Q224" i="55"/>
  <c r="R224" i="55" s="1"/>
  <c r="O225" i="55" s="1"/>
  <c r="Q224" i="54"/>
  <c r="R224" i="54" s="1"/>
  <c r="O225" i="54" s="1"/>
  <c r="Q224" i="53"/>
  <c r="R224" i="53" s="1"/>
  <c r="O225" i="53" s="1"/>
  <c r="Q223" i="52"/>
  <c r="R223" i="52" s="1"/>
  <c r="O224" i="52" s="1"/>
  <c r="Q223" i="51"/>
  <c r="R223" i="51" s="1"/>
  <c r="O224" i="51" s="1"/>
  <c r="Q223" i="50"/>
  <c r="R223" i="50" s="1"/>
  <c r="O224" i="50" s="1"/>
  <c r="Q224" i="49"/>
  <c r="R224" i="49" s="1"/>
  <c r="O225" i="49" s="1"/>
  <c r="Q223" i="48"/>
  <c r="R223" i="48" s="1"/>
  <c r="O224" i="48" s="1"/>
  <c r="Q223" i="47"/>
  <c r="R223" i="47" s="1"/>
  <c r="O224" i="47" s="1"/>
  <c r="Q225" i="46"/>
  <c r="R225" i="46" s="1"/>
  <c r="O226" i="46" s="1"/>
  <c r="Q224" i="45"/>
  <c r="R224" i="45" s="1"/>
  <c r="O225" i="45" s="1"/>
  <c r="Q222" i="44"/>
  <c r="R222" i="44"/>
  <c r="O223" i="44" s="1"/>
  <c r="Q221" i="43"/>
  <c r="R221" i="43" s="1"/>
  <c r="O222" i="43" s="1"/>
  <c r="Q224" i="42"/>
  <c r="R224" i="42" s="1"/>
  <c r="O225" i="42" s="1"/>
  <c r="Q224" i="41"/>
  <c r="R224" i="41" s="1"/>
  <c r="O225" i="41" s="1"/>
  <c r="Q224" i="40"/>
  <c r="R224" i="40" s="1"/>
  <c r="O225" i="40" s="1"/>
  <c r="Q223" i="39"/>
  <c r="R223" i="39" s="1"/>
  <c r="O224" i="39" s="1"/>
  <c r="Q223" i="38"/>
  <c r="R223" i="38"/>
  <c r="O224" i="38" s="1"/>
  <c r="Q224" i="37"/>
  <c r="R224" i="37" s="1"/>
  <c r="O225" i="37" s="1"/>
  <c r="Q223" i="36"/>
  <c r="R223" i="36"/>
  <c r="O224" i="36" s="1"/>
  <c r="Q219" i="35"/>
  <c r="R219" i="35"/>
  <c r="O220" i="35" s="1"/>
  <c r="Q219" i="34"/>
  <c r="R219" i="34"/>
  <c r="O220" i="34" s="1"/>
  <c r="Q218" i="33"/>
  <c r="R218" i="33" s="1"/>
  <c r="O219" i="33" s="1"/>
  <c r="Q218" i="32"/>
  <c r="R218" i="32" s="1"/>
  <c r="O219" i="32" s="1"/>
  <c r="Q219" i="31"/>
  <c r="R219" i="31" s="1"/>
  <c r="O220" i="31" s="1"/>
  <c r="Q219" i="30"/>
  <c r="R219" i="30" s="1"/>
  <c r="O220" i="30" s="1"/>
  <c r="Q220" i="29"/>
  <c r="R220" i="29" s="1"/>
  <c r="O221" i="29" s="1"/>
  <c r="Q219" i="28"/>
  <c r="R219" i="28"/>
  <c r="O220" i="28" s="1"/>
  <c r="Q220" i="27"/>
  <c r="R220" i="27"/>
  <c r="O221" i="27" s="1"/>
  <c r="Q215" i="26"/>
  <c r="R215" i="26" s="1"/>
  <c r="O216" i="26" s="1"/>
  <c r="Q215" i="25"/>
  <c r="R215" i="25" s="1"/>
  <c r="O216" i="25" s="1"/>
  <c r="Q215" i="24"/>
  <c r="R215" i="24" s="1"/>
  <c r="O216" i="24" s="1"/>
  <c r="Q227" i="22"/>
  <c r="R227" i="22" s="1"/>
  <c r="O228" i="22" s="1"/>
  <c r="Q220" i="15"/>
  <c r="R220" i="15" s="1"/>
  <c r="O221" i="15" s="1"/>
  <c r="Q228" i="17"/>
  <c r="R228" i="17"/>
  <c r="O229" i="17" s="1"/>
  <c r="Q228" i="20"/>
  <c r="R228" i="20" s="1"/>
  <c r="O229" i="20" s="1"/>
  <c r="Q218" i="12"/>
  <c r="R218" i="12" s="1"/>
  <c r="O219" i="12" s="1"/>
  <c r="Q232" i="16"/>
  <c r="R232" i="16" s="1"/>
  <c r="O233" i="16" s="1"/>
  <c r="Q215" i="14"/>
  <c r="R215" i="14" s="1"/>
  <c r="O216" i="14" s="1"/>
  <c r="Q228" i="21"/>
  <c r="R228" i="21" s="1"/>
  <c r="O229" i="21" s="1"/>
  <c r="Q228" i="19"/>
  <c r="R228" i="19" s="1"/>
  <c r="O229" i="19" s="1"/>
  <c r="Q220" i="9"/>
  <c r="R220" i="9" s="1"/>
  <c r="O221" i="9" s="1"/>
  <c r="Q227" i="23"/>
  <c r="R227" i="23" s="1"/>
  <c r="O228" i="23" s="1"/>
  <c r="Q225" i="13" l="1"/>
  <c r="R225" i="13" s="1"/>
  <c r="O226" i="13" s="1"/>
  <c r="Q225" i="55"/>
  <c r="R225" i="55"/>
  <c r="O226" i="55" s="1"/>
  <c r="Q225" i="54"/>
  <c r="R225" i="54" s="1"/>
  <c r="O226" i="54" s="1"/>
  <c r="Q225" i="53"/>
  <c r="R225" i="53" s="1"/>
  <c r="O226" i="53" s="1"/>
  <c r="Q224" i="52"/>
  <c r="R224" i="52" s="1"/>
  <c r="O225" i="52" s="1"/>
  <c r="Q224" i="51"/>
  <c r="R224" i="51" s="1"/>
  <c r="O225" i="51" s="1"/>
  <c r="Q224" i="50"/>
  <c r="R224" i="50" s="1"/>
  <c r="O225" i="50" s="1"/>
  <c r="Q225" i="49"/>
  <c r="R225" i="49" s="1"/>
  <c r="O226" i="49" s="1"/>
  <c r="Q224" i="48"/>
  <c r="R224" i="48" s="1"/>
  <c r="O225" i="48" s="1"/>
  <c r="Q224" i="47"/>
  <c r="R224" i="47" s="1"/>
  <c r="O225" i="47" s="1"/>
  <c r="Q226" i="46"/>
  <c r="R226" i="46" s="1"/>
  <c r="O227" i="46" s="1"/>
  <c r="Q225" i="45"/>
  <c r="R225" i="45" s="1"/>
  <c r="O226" i="45" s="1"/>
  <c r="Q223" i="44"/>
  <c r="R223" i="44" s="1"/>
  <c r="O224" i="44" s="1"/>
  <c r="Q222" i="43"/>
  <c r="R222" i="43" s="1"/>
  <c r="O223" i="43" s="1"/>
  <c r="Q225" i="42"/>
  <c r="R225" i="42" s="1"/>
  <c r="O226" i="42" s="1"/>
  <c r="Q225" i="41"/>
  <c r="R225" i="41" s="1"/>
  <c r="O226" i="41" s="1"/>
  <c r="Q225" i="40"/>
  <c r="R225" i="40" s="1"/>
  <c r="O226" i="40" s="1"/>
  <c r="Q224" i="39"/>
  <c r="R224" i="39" s="1"/>
  <c r="O225" i="39" s="1"/>
  <c r="Q224" i="38"/>
  <c r="R224" i="38" s="1"/>
  <c r="O225" i="38" s="1"/>
  <c r="Q225" i="37"/>
  <c r="R225" i="37" s="1"/>
  <c r="O226" i="37" s="1"/>
  <c r="Q224" i="36"/>
  <c r="R224" i="36"/>
  <c r="O225" i="36" s="1"/>
  <c r="Q220" i="35"/>
  <c r="R220" i="35" s="1"/>
  <c r="O221" i="35" s="1"/>
  <c r="Q220" i="34"/>
  <c r="R220" i="34"/>
  <c r="O221" i="34" s="1"/>
  <c r="R219" i="33"/>
  <c r="O220" i="33" s="1"/>
  <c r="Q219" i="33"/>
  <c r="Q219" i="32"/>
  <c r="R219" i="32" s="1"/>
  <c r="O220" i="32" s="1"/>
  <c r="Q220" i="31"/>
  <c r="R220" i="31" s="1"/>
  <c r="O221" i="31" s="1"/>
  <c r="Q220" i="30"/>
  <c r="R220" i="30"/>
  <c r="O221" i="30" s="1"/>
  <c r="Q221" i="29"/>
  <c r="R221" i="29" s="1"/>
  <c r="O222" i="29" s="1"/>
  <c r="Q220" i="28"/>
  <c r="R220" i="28" s="1"/>
  <c r="O221" i="28" s="1"/>
  <c r="Q221" i="27"/>
  <c r="R221" i="27" s="1"/>
  <c r="O222" i="27" s="1"/>
  <c r="Q216" i="26"/>
  <c r="R216" i="26" s="1"/>
  <c r="O217" i="26" s="1"/>
  <c r="Q216" i="25"/>
  <c r="R216" i="25" s="1"/>
  <c r="O217" i="25" s="1"/>
  <c r="Q216" i="24"/>
  <c r="R216" i="24" s="1"/>
  <c r="O217" i="24" s="1"/>
  <c r="Q221" i="15"/>
  <c r="R221" i="15" s="1"/>
  <c r="O222" i="15" s="1"/>
  <c r="Q229" i="21"/>
  <c r="R229" i="21" s="1"/>
  <c r="O230" i="21" s="1"/>
  <c r="Q228" i="23"/>
  <c r="R228" i="23" s="1"/>
  <c r="O229" i="23" s="1"/>
  <c r="Q229" i="20"/>
  <c r="R229" i="20" s="1"/>
  <c r="O230" i="20" s="1"/>
  <c r="Q216" i="14"/>
  <c r="R216" i="14" s="1"/>
  <c r="O217" i="14" s="1"/>
  <c r="Q229" i="19"/>
  <c r="R229" i="19" s="1"/>
  <c r="O230" i="19" s="1"/>
  <c r="Q233" i="16"/>
  <c r="R233" i="16" s="1"/>
  <c r="O234" i="16" s="1"/>
  <c r="Q219" i="12"/>
  <c r="R219" i="12" s="1"/>
  <c r="O220" i="12" s="1"/>
  <c r="Q229" i="17"/>
  <c r="R229" i="17" s="1"/>
  <c r="O230" i="17" s="1"/>
  <c r="Q228" i="22"/>
  <c r="R228" i="22" s="1"/>
  <c r="O229" i="22" s="1"/>
  <c r="Q221" i="9"/>
  <c r="R221" i="9" s="1"/>
  <c r="O222" i="9" s="1"/>
  <c r="Q226" i="13" l="1"/>
  <c r="R226" i="13" s="1"/>
  <c r="O227" i="13" s="1"/>
  <c r="Q226" i="55"/>
  <c r="R226" i="55" s="1"/>
  <c r="O227" i="55" s="1"/>
  <c r="Q226" i="54"/>
  <c r="R226" i="54" s="1"/>
  <c r="O227" i="54" s="1"/>
  <c r="Q226" i="53"/>
  <c r="R226" i="53" s="1"/>
  <c r="O227" i="53" s="1"/>
  <c r="Q225" i="52"/>
  <c r="R225" i="52" s="1"/>
  <c r="O226" i="52" s="1"/>
  <c r="Q225" i="51"/>
  <c r="R225" i="51" s="1"/>
  <c r="O226" i="51" s="1"/>
  <c r="Q225" i="50"/>
  <c r="R225" i="50"/>
  <c r="O226" i="50" s="1"/>
  <c r="Q226" i="49"/>
  <c r="R226" i="49" s="1"/>
  <c r="O227" i="49" s="1"/>
  <c r="Q225" i="48"/>
  <c r="R225" i="48" s="1"/>
  <c r="O226" i="48" s="1"/>
  <c r="Q225" i="47"/>
  <c r="R225" i="47" s="1"/>
  <c r="O226" i="47" s="1"/>
  <c r="Q227" i="46"/>
  <c r="R227" i="46" s="1"/>
  <c r="O228" i="46" s="1"/>
  <c r="Q226" i="45"/>
  <c r="R226" i="45" s="1"/>
  <c r="O227" i="45" s="1"/>
  <c r="Q224" i="44"/>
  <c r="R224" i="44" s="1"/>
  <c r="O225" i="44" s="1"/>
  <c r="Q223" i="43"/>
  <c r="R223" i="43" s="1"/>
  <c r="O224" i="43" s="1"/>
  <c r="Q226" i="42"/>
  <c r="R226" i="42" s="1"/>
  <c r="O227" i="42" s="1"/>
  <c r="Q226" i="41"/>
  <c r="R226" i="41" s="1"/>
  <c r="O227" i="41" s="1"/>
  <c r="Q226" i="40"/>
  <c r="R226" i="40" s="1"/>
  <c r="O227" i="40" s="1"/>
  <c r="Q225" i="39"/>
  <c r="R225" i="39"/>
  <c r="O226" i="39" s="1"/>
  <c r="Q225" i="38"/>
  <c r="R225" i="38" s="1"/>
  <c r="O226" i="38" s="1"/>
  <c r="Q226" i="37"/>
  <c r="R226" i="37" s="1"/>
  <c r="O227" i="37" s="1"/>
  <c r="Q225" i="36"/>
  <c r="R225" i="36" s="1"/>
  <c r="O226" i="36" s="1"/>
  <c r="Q221" i="35"/>
  <c r="R221" i="35" s="1"/>
  <c r="O222" i="35" s="1"/>
  <c r="Q221" i="34"/>
  <c r="R221" i="34" s="1"/>
  <c r="O222" i="34" s="1"/>
  <c r="Q220" i="33"/>
  <c r="R220" i="33" s="1"/>
  <c r="O221" i="33" s="1"/>
  <c r="Q220" i="32"/>
  <c r="R220" i="32" s="1"/>
  <c r="O221" i="32" s="1"/>
  <c r="Q221" i="31"/>
  <c r="R221" i="31" s="1"/>
  <c r="O222" i="31" s="1"/>
  <c r="Q221" i="30"/>
  <c r="R221" i="30" s="1"/>
  <c r="O222" i="30" s="1"/>
  <c r="Q222" i="29"/>
  <c r="R222" i="29" s="1"/>
  <c r="O223" i="29" s="1"/>
  <c r="Q221" i="28"/>
  <c r="R221" i="28" s="1"/>
  <c r="O222" i="28" s="1"/>
  <c r="Q222" i="27"/>
  <c r="R222" i="27"/>
  <c r="O223" i="27" s="1"/>
  <c r="Q217" i="26"/>
  <c r="R217" i="26" s="1"/>
  <c r="O218" i="26" s="1"/>
  <c r="Q217" i="25"/>
  <c r="R217" i="25" s="1"/>
  <c r="O218" i="25" s="1"/>
  <c r="Q217" i="24"/>
  <c r="R217" i="24" s="1"/>
  <c r="O218" i="24" s="1"/>
  <c r="Q229" i="23"/>
  <c r="R229" i="23" s="1"/>
  <c r="O230" i="23" s="1"/>
  <c r="Q234" i="16"/>
  <c r="R234" i="16" s="1"/>
  <c r="O235" i="16" s="1"/>
  <c r="Q229" i="22"/>
  <c r="R229" i="22" s="1"/>
  <c r="O230" i="22" s="1"/>
  <c r="Q230" i="17"/>
  <c r="R230" i="17" s="1"/>
  <c r="O231" i="17" s="1"/>
  <c r="Q230" i="21"/>
  <c r="R230" i="21" s="1"/>
  <c r="O231" i="21" s="1"/>
  <c r="Q222" i="9"/>
  <c r="R222" i="9" s="1"/>
  <c r="O223" i="9" s="1"/>
  <c r="Q220" i="12"/>
  <c r="R220" i="12" s="1"/>
  <c r="O221" i="12" s="1"/>
  <c r="Q230" i="20"/>
  <c r="R230" i="20" s="1"/>
  <c r="O231" i="20" s="1"/>
  <c r="Q217" i="14"/>
  <c r="R217" i="14" s="1"/>
  <c r="O218" i="14" s="1"/>
  <c r="Q230" i="19"/>
  <c r="R230" i="19" s="1"/>
  <c r="O231" i="19" s="1"/>
  <c r="Q222" i="15"/>
  <c r="R222" i="15" s="1"/>
  <c r="O223" i="15" s="1"/>
  <c r="Q227" i="13" l="1"/>
  <c r="R227" i="13" s="1"/>
  <c r="O228" i="13" s="1"/>
  <c r="Q227" i="55"/>
  <c r="R227" i="55"/>
  <c r="O228" i="55" s="1"/>
  <c r="Q227" i="54"/>
  <c r="R227" i="54" s="1"/>
  <c r="O228" i="54" s="1"/>
  <c r="Q227" i="53"/>
  <c r="R227" i="53" s="1"/>
  <c r="O228" i="53" s="1"/>
  <c r="Q226" i="52"/>
  <c r="R226" i="52" s="1"/>
  <c r="O227" i="52" s="1"/>
  <c r="Q226" i="51"/>
  <c r="R226" i="51" s="1"/>
  <c r="O227" i="51" s="1"/>
  <c r="Q226" i="50"/>
  <c r="R226" i="50" s="1"/>
  <c r="O227" i="50" s="1"/>
  <c r="Q227" i="49"/>
  <c r="R227" i="49" s="1"/>
  <c r="O228" i="49" s="1"/>
  <c r="Q226" i="48"/>
  <c r="R226" i="48" s="1"/>
  <c r="O227" i="48" s="1"/>
  <c r="Q226" i="47"/>
  <c r="R226" i="47" s="1"/>
  <c r="O227" i="47" s="1"/>
  <c r="Q228" i="46"/>
  <c r="R228" i="46" s="1"/>
  <c r="O229" i="46" s="1"/>
  <c r="Q227" i="45"/>
  <c r="R227" i="45"/>
  <c r="O228" i="45" s="1"/>
  <c r="Q225" i="44"/>
  <c r="R225" i="44" s="1"/>
  <c r="O226" i="44" s="1"/>
  <c r="Q224" i="43"/>
  <c r="R224" i="43" s="1"/>
  <c r="O225" i="43" s="1"/>
  <c r="Q227" i="42"/>
  <c r="R227" i="42" s="1"/>
  <c r="O228" i="42" s="1"/>
  <c r="Q227" i="41"/>
  <c r="R227" i="41" s="1"/>
  <c r="O228" i="41" s="1"/>
  <c r="Q227" i="40"/>
  <c r="R227" i="40" s="1"/>
  <c r="O228" i="40" s="1"/>
  <c r="Q226" i="39"/>
  <c r="R226" i="39" s="1"/>
  <c r="O227" i="39" s="1"/>
  <c r="Q226" i="38"/>
  <c r="R226" i="38" s="1"/>
  <c r="O227" i="38" s="1"/>
  <c r="Q227" i="37"/>
  <c r="R227" i="37" s="1"/>
  <c r="O228" i="37" s="1"/>
  <c r="Q226" i="36"/>
  <c r="R226" i="36" s="1"/>
  <c r="O227" i="36" s="1"/>
  <c r="Q222" i="35"/>
  <c r="R222" i="35" s="1"/>
  <c r="O223" i="35" s="1"/>
  <c r="Q222" i="34"/>
  <c r="R222" i="34" s="1"/>
  <c r="O223" i="34" s="1"/>
  <c r="Q221" i="33"/>
  <c r="R221" i="33" s="1"/>
  <c r="O222" i="33" s="1"/>
  <c r="Q221" i="32"/>
  <c r="R221" i="32" s="1"/>
  <c r="O222" i="32" s="1"/>
  <c r="Q222" i="31"/>
  <c r="R222" i="31" s="1"/>
  <c r="O223" i="31" s="1"/>
  <c r="Q222" i="30"/>
  <c r="R222" i="30" s="1"/>
  <c r="O223" i="30" s="1"/>
  <c r="Q223" i="29"/>
  <c r="R223" i="29" s="1"/>
  <c r="O224" i="29" s="1"/>
  <c r="Q222" i="28"/>
  <c r="R222" i="28" s="1"/>
  <c r="O223" i="28" s="1"/>
  <c r="Q223" i="27"/>
  <c r="R223" i="27" s="1"/>
  <c r="O224" i="27" s="1"/>
  <c r="Q218" i="26"/>
  <c r="R218" i="26" s="1"/>
  <c r="O219" i="26" s="1"/>
  <c r="Q218" i="25"/>
  <c r="R218" i="25"/>
  <c r="O219" i="25" s="1"/>
  <c r="Q218" i="24"/>
  <c r="R218" i="24"/>
  <c r="O219" i="24" s="1"/>
  <c r="Q223" i="15"/>
  <c r="R223" i="15" s="1"/>
  <c r="O224" i="15" s="1"/>
  <c r="Q231" i="21"/>
  <c r="R231" i="21" s="1"/>
  <c r="O232" i="21" s="1"/>
  <c r="Q235" i="16"/>
  <c r="R235" i="16" s="1"/>
  <c r="O236" i="16" s="1"/>
  <c r="Q218" i="14"/>
  <c r="R218" i="14" s="1"/>
  <c r="O219" i="14" s="1"/>
  <c r="Q231" i="17"/>
  <c r="R231" i="17" s="1"/>
  <c r="O232" i="17" s="1"/>
  <c r="Q230" i="23"/>
  <c r="R230" i="23" s="1"/>
  <c r="O231" i="23" s="1"/>
  <c r="Q231" i="20"/>
  <c r="R231" i="20" s="1"/>
  <c r="O232" i="20" s="1"/>
  <c r="Q230" i="22"/>
  <c r="R230" i="22" s="1"/>
  <c r="O231" i="22" s="1"/>
  <c r="Q221" i="12"/>
  <c r="R221" i="12" s="1"/>
  <c r="O222" i="12" s="1"/>
  <c r="Q231" i="19"/>
  <c r="R231" i="19" s="1"/>
  <c r="O232" i="19" s="1"/>
  <c r="Q223" i="9"/>
  <c r="R223" i="9" s="1"/>
  <c r="O224" i="9" s="1"/>
  <c r="Q228" i="13" l="1"/>
  <c r="R228" i="13" s="1"/>
  <c r="O229" i="13" s="1"/>
  <c r="Q228" i="55"/>
  <c r="R228" i="55"/>
  <c r="O229" i="55" s="1"/>
  <c r="Q228" i="54"/>
  <c r="R228" i="54"/>
  <c r="O229" i="54" s="1"/>
  <c r="Q228" i="53"/>
  <c r="R228" i="53" s="1"/>
  <c r="O229" i="53" s="1"/>
  <c r="Q227" i="52"/>
  <c r="R227" i="52" s="1"/>
  <c r="O228" i="52" s="1"/>
  <c r="Q227" i="51"/>
  <c r="R227" i="51" s="1"/>
  <c r="O228" i="51" s="1"/>
  <c r="Q227" i="50"/>
  <c r="R227" i="50" s="1"/>
  <c r="O228" i="50" s="1"/>
  <c r="Q228" i="49"/>
  <c r="R228" i="49"/>
  <c r="O229" i="49" s="1"/>
  <c r="Q227" i="48"/>
  <c r="R227" i="48" s="1"/>
  <c r="O228" i="48" s="1"/>
  <c r="Q227" i="47"/>
  <c r="R227" i="47" s="1"/>
  <c r="O228" i="47" s="1"/>
  <c r="Q229" i="46"/>
  <c r="R229" i="46" s="1"/>
  <c r="O230" i="46" s="1"/>
  <c r="Q228" i="45"/>
  <c r="R228" i="45" s="1"/>
  <c r="O229" i="45" s="1"/>
  <c r="Q226" i="44"/>
  <c r="R226" i="44" s="1"/>
  <c r="O227" i="44" s="1"/>
  <c r="Q225" i="43"/>
  <c r="R225" i="43" s="1"/>
  <c r="O226" i="43" s="1"/>
  <c r="Q228" i="42"/>
  <c r="R228" i="42" s="1"/>
  <c r="O229" i="42" s="1"/>
  <c r="Q228" i="41"/>
  <c r="R228" i="41" s="1"/>
  <c r="O229" i="41" s="1"/>
  <c r="Q228" i="40"/>
  <c r="R228" i="40" s="1"/>
  <c r="O229" i="40" s="1"/>
  <c r="Q227" i="39"/>
  <c r="R227" i="39" s="1"/>
  <c r="O228" i="39" s="1"/>
  <c r="Q227" i="38"/>
  <c r="R227" i="38"/>
  <c r="O228" i="38" s="1"/>
  <c r="Q228" i="37"/>
  <c r="R228" i="37"/>
  <c r="O229" i="37" s="1"/>
  <c r="Q227" i="36"/>
  <c r="R227" i="36"/>
  <c r="O228" i="36" s="1"/>
  <c r="Q223" i="35"/>
  <c r="R223" i="35" s="1"/>
  <c r="O224" i="35" s="1"/>
  <c r="Q223" i="34"/>
  <c r="R223" i="34"/>
  <c r="O224" i="34" s="1"/>
  <c r="Q222" i="33"/>
  <c r="R222" i="33"/>
  <c r="O223" i="33" s="1"/>
  <c r="Q222" i="32"/>
  <c r="R222" i="32"/>
  <c r="O223" i="32" s="1"/>
  <c r="Q223" i="31"/>
  <c r="R223" i="31" s="1"/>
  <c r="O224" i="31" s="1"/>
  <c r="Q223" i="30"/>
  <c r="R223" i="30" s="1"/>
  <c r="O224" i="30" s="1"/>
  <c r="Q224" i="29"/>
  <c r="R224" i="29" s="1"/>
  <c r="O225" i="29" s="1"/>
  <c r="Q223" i="28"/>
  <c r="R223" i="28"/>
  <c r="O224" i="28" s="1"/>
  <c r="Q224" i="27"/>
  <c r="R224" i="27" s="1"/>
  <c r="O225" i="27" s="1"/>
  <c r="Q219" i="26"/>
  <c r="R219" i="26" s="1"/>
  <c r="O220" i="26" s="1"/>
  <c r="Q219" i="25"/>
  <c r="R219" i="25" s="1"/>
  <c r="O220" i="25" s="1"/>
  <c r="Q219" i="24"/>
  <c r="R219" i="24" s="1"/>
  <c r="O220" i="24" s="1"/>
  <c r="Q219" i="14"/>
  <c r="R219" i="14" s="1"/>
  <c r="O220" i="14" s="1"/>
  <c r="Q224" i="9"/>
  <c r="R224" i="9" s="1"/>
  <c r="O225" i="9" s="1"/>
  <c r="Q222" i="12"/>
  <c r="R222" i="12" s="1"/>
  <c r="O223" i="12" s="1"/>
  <c r="Q231" i="23"/>
  <c r="R231" i="23" s="1"/>
  <c r="O232" i="23" s="1"/>
  <c r="Q232" i="20"/>
  <c r="R232" i="20" s="1"/>
  <c r="O233" i="20" s="1"/>
  <c r="Q236" i="16"/>
  <c r="R236" i="16" s="1"/>
  <c r="O237" i="16" s="1"/>
  <c r="Q224" i="15"/>
  <c r="R224" i="15" s="1"/>
  <c r="O225" i="15" s="1"/>
  <c r="Q232" i="21"/>
  <c r="R232" i="21" s="1"/>
  <c r="O233" i="21" s="1"/>
  <c r="Q232" i="19"/>
  <c r="R232" i="19" s="1"/>
  <c r="O233" i="19" s="1"/>
  <c r="Q231" i="22"/>
  <c r="R231" i="22" s="1"/>
  <c r="O232" i="22" s="1"/>
  <c r="Q232" i="17"/>
  <c r="R232" i="17" s="1"/>
  <c r="O233" i="17" s="1"/>
  <c r="Q229" i="13" l="1"/>
  <c r="R229" i="13" s="1"/>
  <c r="O230" i="13" s="1"/>
  <c r="Q229" i="55"/>
  <c r="R229" i="55" s="1"/>
  <c r="O230" i="55" s="1"/>
  <c r="Q229" i="54"/>
  <c r="R229" i="54" s="1"/>
  <c r="O230" i="54" s="1"/>
  <c r="Q229" i="53"/>
  <c r="R229" i="53" s="1"/>
  <c r="O230" i="53" s="1"/>
  <c r="Q228" i="52"/>
  <c r="R228" i="52" s="1"/>
  <c r="O229" i="52" s="1"/>
  <c r="Q228" i="51"/>
  <c r="R228" i="51"/>
  <c r="O229" i="51" s="1"/>
  <c r="Q228" i="50"/>
  <c r="R228" i="50" s="1"/>
  <c r="O229" i="50" s="1"/>
  <c r="Q229" i="49"/>
  <c r="R229" i="49" s="1"/>
  <c r="O230" i="49" s="1"/>
  <c r="Q228" i="48"/>
  <c r="R228" i="48" s="1"/>
  <c r="O229" i="48" s="1"/>
  <c r="Q228" i="47"/>
  <c r="R228" i="47" s="1"/>
  <c r="O229" i="47" s="1"/>
  <c r="Q230" i="46"/>
  <c r="R230" i="46" s="1"/>
  <c r="O231" i="46" s="1"/>
  <c r="Q229" i="45"/>
  <c r="R229" i="45" s="1"/>
  <c r="O230" i="45" s="1"/>
  <c r="Q227" i="44"/>
  <c r="R227" i="44" s="1"/>
  <c r="O228" i="44" s="1"/>
  <c r="Q226" i="43"/>
  <c r="R226" i="43"/>
  <c r="O227" i="43" s="1"/>
  <c r="Q229" i="42"/>
  <c r="R229" i="42" s="1"/>
  <c r="O230" i="42" s="1"/>
  <c r="Q229" i="41"/>
  <c r="R229" i="41" s="1"/>
  <c r="O230" i="41" s="1"/>
  <c r="Q229" i="40"/>
  <c r="R229" i="40" s="1"/>
  <c r="O230" i="40" s="1"/>
  <c r="Q228" i="39"/>
  <c r="R228" i="39" s="1"/>
  <c r="O229" i="39" s="1"/>
  <c r="Q228" i="38"/>
  <c r="R228" i="38" s="1"/>
  <c r="O229" i="38" s="1"/>
  <c r="Q229" i="37"/>
  <c r="R229" i="37" s="1"/>
  <c r="O230" i="37" s="1"/>
  <c r="Q228" i="36"/>
  <c r="R228" i="36" s="1"/>
  <c r="O229" i="36" s="1"/>
  <c r="Q224" i="35"/>
  <c r="R224" i="35" s="1"/>
  <c r="O225" i="35" s="1"/>
  <c r="Q224" i="34"/>
  <c r="R224" i="34" s="1"/>
  <c r="O225" i="34" s="1"/>
  <c r="Q223" i="33"/>
  <c r="R223" i="33" s="1"/>
  <c r="O224" i="33" s="1"/>
  <c r="Q223" i="32"/>
  <c r="R223" i="32"/>
  <c r="O224" i="32" s="1"/>
  <c r="Q224" i="31"/>
  <c r="R224" i="31"/>
  <c r="O225" i="31" s="1"/>
  <c r="Q224" i="30"/>
  <c r="R224" i="30" s="1"/>
  <c r="O225" i="30" s="1"/>
  <c r="Q225" i="29"/>
  <c r="R225" i="29" s="1"/>
  <c r="O226" i="29" s="1"/>
  <c r="Q224" i="28"/>
  <c r="R224" i="28" s="1"/>
  <c r="O225" i="28" s="1"/>
  <c r="Q225" i="27"/>
  <c r="R225" i="27" s="1"/>
  <c r="O226" i="27" s="1"/>
  <c r="Q220" i="26"/>
  <c r="R220" i="26" s="1"/>
  <c r="O221" i="26" s="1"/>
  <c r="Q220" i="25"/>
  <c r="R220" i="25"/>
  <c r="O221" i="25" s="1"/>
  <c r="Q220" i="24"/>
  <c r="R220" i="24" s="1"/>
  <c r="O221" i="24" s="1"/>
  <c r="Q223" i="12"/>
  <c r="R223" i="12"/>
  <c r="O224" i="12" s="1"/>
  <c r="Q225" i="9"/>
  <c r="R225" i="9" s="1"/>
  <c r="O226" i="9" s="1"/>
  <c r="Q233" i="21"/>
  <c r="R233" i="21" s="1"/>
  <c r="O234" i="21" s="1"/>
  <c r="Q232" i="23"/>
  <c r="R232" i="23" s="1"/>
  <c r="O233" i="23" s="1"/>
  <c r="Q220" i="14"/>
  <c r="R220" i="14" s="1"/>
  <c r="O221" i="14" s="1"/>
  <c r="Q233" i="17"/>
  <c r="R233" i="17" s="1"/>
  <c r="O234" i="17" s="1"/>
  <c r="Q225" i="15"/>
  <c r="R225" i="15" s="1"/>
  <c r="O226" i="15" s="1"/>
  <c r="Q233" i="20"/>
  <c r="R233" i="20" s="1"/>
  <c r="O234" i="20" s="1"/>
  <c r="Q233" i="19"/>
  <c r="R233" i="19" s="1"/>
  <c r="O234" i="19" s="1"/>
  <c r="Q237" i="16"/>
  <c r="R237" i="16" s="1"/>
  <c r="O238" i="16" s="1"/>
  <c r="Q232" i="22"/>
  <c r="R232" i="22" s="1"/>
  <c r="O233" i="22" s="1"/>
  <c r="Q230" i="13" l="1"/>
  <c r="R230" i="13" s="1"/>
  <c r="O231" i="13" s="1"/>
  <c r="Q230" i="55"/>
  <c r="R230" i="55" s="1"/>
  <c r="O231" i="55" s="1"/>
  <c r="Q230" i="54"/>
  <c r="R230" i="54"/>
  <c r="O231" i="54" s="1"/>
  <c r="Q230" i="53"/>
  <c r="R230" i="53" s="1"/>
  <c r="O231" i="53" s="1"/>
  <c r="Q229" i="52"/>
  <c r="R229" i="52" s="1"/>
  <c r="O230" i="52" s="1"/>
  <c r="Q229" i="51"/>
  <c r="R229" i="51" s="1"/>
  <c r="O230" i="51" s="1"/>
  <c r="Q229" i="50"/>
  <c r="R229" i="50"/>
  <c r="O230" i="50" s="1"/>
  <c r="Q230" i="49"/>
  <c r="R230" i="49" s="1"/>
  <c r="O231" i="49" s="1"/>
  <c r="Q229" i="48"/>
  <c r="R229" i="48" s="1"/>
  <c r="O230" i="48" s="1"/>
  <c r="Q229" i="47"/>
  <c r="R229" i="47" s="1"/>
  <c r="O230" i="47" s="1"/>
  <c r="Q231" i="46"/>
  <c r="R231" i="46" s="1"/>
  <c r="O232" i="46" s="1"/>
  <c r="Q230" i="45"/>
  <c r="R230" i="45" s="1"/>
  <c r="O231" i="45" s="1"/>
  <c r="Q228" i="44"/>
  <c r="R228" i="44" s="1"/>
  <c r="O229" i="44" s="1"/>
  <c r="Q227" i="43"/>
  <c r="R227" i="43" s="1"/>
  <c r="O228" i="43" s="1"/>
  <c r="Q230" i="42"/>
  <c r="R230" i="42" s="1"/>
  <c r="O231" i="42" s="1"/>
  <c r="Q230" i="41"/>
  <c r="R230" i="41" s="1"/>
  <c r="O231" i="41" s="1"/>
  <c r="Q230" i="40"/>
  <c r="R230" i="40" s="1"/>
  <c r="O231" i="40" s="1"/>
  <c r="Q229" i="39"/>
  <c r="R229" i="39" s="1"/>
  <c r="O230" i="39" s="1"/>
  <c r="Q229" i="38"/>
  <c r="R229" i="38" s="1"/>
  <c r="O230" i="38" s="1"/>
  <c r="Q230" i="37"/>
  <c r="R230" i="37"/>
  <c r="O231" i="37" s="1"/>
  <c r="Q229" i="36"/>
  <c r="R229" i="36" s="1"/>
  <c r="O230" i="36" s="1"/>
  <c r="Q225" i="35"/>
  <c r="R225" i="35" s="1"/>
  <c r="O226" i="35" s="1"/>
  <c r="Q225" i="34"/>
  <c r="R225" i="34" s="1"/>
  <c r="O226" i="34" s="1"/>
  <c r="Q224" i="33"/>
  <c r="R224" i="33" s="1"/>
  <c r="O225" i="33" s="1"/>
  <c r="Q224" i="32"/>
  <c r="R224" i="32" s="1"/>
  <c r="O225" i="32" s="1"/>
  <c r="Q225" i="31"/>
  <c r="R225" i="31"/>
  <c r="O226" i="31" s="1"/>
  <c r="Q225" i="30"/>
  <c r="R225" i="30"/>
  <c r="O226" i="30" s="1"/>
  <c r="Q226" i="29"/>
  <c r="R226" i="29"/>
  <c r="O227" i="29" s="1"/>
  <c r="Q225" i="28"/>
  <c r="R225" i="28" s="1"/>
  <c r="O226" i="28" s="1"/>
  <c r="Q226" i="27"/>
  <c r="R226" i="27" s="1"/>
  <c r="O227" i="27" s="1"/>
  <c r="Q221" i="26"/>
  <c r="R221" i="26" s="1"/>
  <c r="O222" i="26" s="1"/>
  <c r="Q221" i="25"/>
  <c r="R221" i="25" s="1"/>
  <c r="O222" i="25" s="1"/>
  <c r="Q221" i="24"/>
  <c r="R221" i="24" s="1"/>
  <c r="O222" i="24" s="1"/>
  <c r="Q234" i="20"/>
  <c r="R234" i="20" s="1"/>
  <c r="O235" i="20" s="1"/>
  <c r="Q226" i="15"/>
  <c r="R226" i="15" s="1"/>
  <c r="O227" i="15" s="1"/>
  <c r="Q234" i="21"/>
  <c r="R234" i="21" s="1"/>
  <c r="O235" i="21" s="1"/>
  <c r="Q233" i="22"/>
  <c r="R233" i="22" s="1"/>
  <c r="O234" i="22" s="1"/>
  <c r="Q226" i="9"/>
  <c r="R226" i="9" s="1"/>
  <c r="O227" i="9" s="1"/>
  <c r="Q221" i="14"/>
  <c r="R221" i="14" s="1"/>
  <c r="O222" i="14" s="1"/>
  <c r="Q234" i="17"/>
  <c r="R234" i="17" s="1"/>
  <c r="O235" i="17" s="1"/>
  <c r="Q233" i="23"/>
  <c r="R233" i="23" s="1"/>
  <c r="O234" i="23" s="1"/>
  <c r="Q238" i="16"/>
  <c r="R238" i="16" s="1"/>
  <c r="O239" i="16" s="1"/>
  <c r="Q224" i="12"/>
  <c r="R224" i="12" s="1"/>
  <c r="O225" i="12" s="1"/>
  <c r="Q234" i="19"/>
  <c r="R234" i="19" s="1"/>
  <c r="O235" i="19" s="1"/>
  <c r="Q231" i="13" l="1"/>
  <c r="R231" i="13"/>
  <c r="O232" i="13" s="1"/>
  <c r="Q231" i="55"/>
  <c r="R231" i="55"/>
  <c r="O232" i="55" s="1"/>
  <c r="Q231" i="54"/>
  <c r="R231" i="54" s="1"/>
  <c r="O232" i="54" s="1"/>
  <c r="Q231" i="53"/>
  <c r="R231" i="53"/>
  <c r="O232" i="53" s="1"/>
  <c r="Q230" i="52"/>
  <c r="R230" i="52" s="1"/>
  <c r="O231" i="52" s="1"/>
  <c r="Q230" i="51"/>
  <c r="R230" i="51" s="1"/>
  <c r="O231" i="51" s="1"/>
  <c r="Q230" i="50"/>
  <c r="R230" i="50" s="1"/>
  <c r="O231" i="50" s="1"/>
  <c r="Q231" i="49"/>
  <c r="R231" i="49" s="1"/>
  <c r="O232" i="49" s="1"/>
  <c r="Q230" i="48"/>
  <c r="R230" i="48" s="1"/>
  <c r="O231" i="48" s="1"/>
  <c r="Q230" i="47"/>
  <c r="R230" i="47" s="1"/>
  <c r="O231" i="47" s="1"/>
  <c r="Q232" i="46"/>
  <c r="R232" i="46"/>
  <c r="O233" i="46" s="1"/>
  <c r="Q231" i="45"/>
  <c r="R231" i="45" s="1"/>
  <c r="O232" i="45" s="1"/>
  <c r="Q229" i="44"/>
  <c r="R229" i="44" s="1"/>
  <c r="O230" i="44" s="1"/>
  <c r="Q228" i="43"/>
  <c r="R228" i="43" s="1"/>
  <c r="O229" i="43" s="1"/>
  <c r="Q231" i="42"/>
  <c r="R231" i="42" s="1"/>
  <c r="O232" i="42" s="1"/>
  <c r="Q231" i="41"/>
  <c r="R231" i="41" s="1"/>
  <c r="O232" i="41" s="1"/>
  <c r="Q231" i="40"/>
  <c r="R231" i="40" s="1"/>
  <c r="O232" i="40" s="1"/>
  <c r="Q230" i="39"/>
  <c r="R230" i="39" s="1"/>
  <c r="O231" i="39" s="1"/>
  <c r="Q230" i="38"/>
  <c r="R230" i="38" s="1"/>
  <c r="O231" i="38" s="1"/>
  <c r="Q231" i="37"/>
  <c r="R231" i="37" s="1"/>
  <c r="O232" i="37" s="1"/>
  <c r="Q230" i="36"/>
  <c r="R230" i="36" s="1"/>
  <c r="O231" i="36" s="1"/>
  <c r="Q226" i="35"/>
  <c r="R226" i="35" s="1"/>
  <c r="O227" i="35" s="1"/>
  <c r="Q226" i="34"/>
  <c r="R226" i="34" s="1"/>
  <c r="O227" i="34" s="1"/>
  <c r="Q225" i="33"/>
  <c r="R225" i="33" s="1"/>
  <c r="O226" i="33" s="1"/>
  <c r="Q225" i="32"/>
  <c r="R225" i="32" s="1"/>
  <c r="O226" i="32" s="1"/>
  <c r="Q226" i="31"/>
  <c r="R226" i="31" s="1"/>
  <c r="O227" i="31" s="1"/>
  <c r="Q226" i="30"/>
  <c r="R226" i="30"/>
  <c r="O227" i="30" s="1"/>
  <c r="Q227" i="29"/>
  <c r="R227" i="29" s="1"/>
  <c r="O228" i="29" s="1"/>
  <c r="Q226" i="28"/>
  <c r="R226" i="28" s="1"/>
  <c r="O227" i="28" s="1"/>
  <c r="Q227" i="27"/>
  <c r="R227" i="27" s="1"/>
  <c r="O228" i="27" s="1"/>
  <c r="Q222" i="26"/>
  <c r="R222" i="26"/>
  <c r="O223" i="26" s="1"/>
  <c r="R222" i="25"/>
  <c r="O223" i="25" s="1"/>
  <c r="Q222" i="25"/>
  <c r="Q222" i="24"/>
  <c r="R222" i="24" s="1"/>
  <c r="O223" i="24" s="1"/>
  <c r="Q235" i="21"/>
  <c r="R235" i="21"/>
  <c r="O236" i="21" s="1"/>
  <c r="Q235" i="17"/>
  <c r="R235" i="17" s="1"/>
  <c r="O236" i="17" s="1"/>
  <c r="Q235" i="19"/>
  <c r="R235" i="19" s="1"/>
  <c r="O236" i="19" s="1"/>
  <c r="Q222" i="14"/>
  <c r="R222" i="14" s="1"/>
  <c r="O223" i="14" s="1"/>
  <c r="Q235" i="20"/>
  <c r="R235" i="20" s="1"/>
  <c r="O236" i="20" s="1"/>
  <c r="Q227" i="9"/>
  <c r="R227" i="9" s="1"/>
  <c r="O228" i="9" s="1"/>
  <c r="Q225" i="12"/>
  <c r="R225" i="12" s="1"/>
  <c r="O226" i="12" s="1"/>
  <c r="Q234" i="22"/>
  <c r="R234" i="22" s="1"/>
  <c r="O235" i="22" s="1"/>
  <c r="Q227" i="15"/>
  <c r="R227" i="15" s="1"/>
  <c r="O228" i="15" s="1"/>
  <c r="Q234" i="23"/>
  <c r="R234" i="23" s="1"/>
  <c r="O235" i="23" s="1"/>
  <c r="Q239" i="16"/>
  <c r="R239" i="16" s="1"/>
  <c r="O240" i="16" s="1"/>
  <c r="Q232" i="13" l="1"/>
  <c r="R232" i="13"/>
  <c r="O233" i="13" s="1"/>
  <c r="Q232" i="55"/>
  <c r="R232" i="55" s="1"/>
  <c r="O233" i="55" s="1"/>
  <c r="Q232" i="54"/>
  <c r="R232" i="54" s="1"/>
  <c r="O233" i="54" s="1"/>
  <c r="Q232" i="53"/>
  <c r="R232" i="53" s="1"/>
  <c r="O233" i="53" s="1"/>
  <c r="Q231" i="52"/>
  <c r="R231" i="52"/>
  <c r="O232" i="52" s="1"/>
  <c r="Q231" i="51"/>
  <c r="R231" i="51" s="1"/>
  <c r="O232" i="51" s="1"/>
  <c r="Q231" i="50"/>
  <c r="R231" i="50" s="1"/>
  <c r="O232" i="50" s="1"/>
  <c r="Q232" i="49"/>
  <c r="R232" i="49"/>
  <c r="O233" i="49" s="1"/>
  <c r="Q231" i="48"/>
  <c r="R231" i="48" s="1"/>
  <c r="O232" i="48" s="1"/>
  <c r="Q231" i="47"/>
  <c r="R231" i="47" s="1"/>
  <c r="O232" i="47" s="1"/>
  <c r="Q233" i="46"/>
  <c r="R233" i="46" s="1"/>
  <c r="O234" i="46" s="1"/>
  <c r="Q232" i="45"/>
  <c r="R232" i="45" s="1"/>
  <c r="O233" i="45" s="1"/>
  <c r="Q230" i="44"/>
  <c r="R230" i="44" s="1"/>
  <c r="O231" i="44" s="1"/>
  <c r="Q229" i="43"/>
  <c r="R229" i="43" s="1"/>
  <c r="O230" i="43" s="1"/>
  <c r="Q232" i="42"/>
  <c r="R232" i="42"/>
  <c r="O233" i="42" s="1"/>
  <c r="Q232" i="41"/>
  <c r="R232" i="41" s="1"/>
  <c r="O233" i="41" s="1"/>
  <c r="Q232" i="40"/>
  <c r="R232" i="40"/>
  <c r="O233" i="40" s="1"/>
  <c r="Q231" i="39"/>
  <c r="R231" i="39" s="1"/>
  <c r="O232" i="39" s="1"/>
  <c r="Q231" i="38"/>
  <c r="R231" i="38" s="1"/>
  <c r="O232" i="38" s="1"/>
  <c r="Q232" i="37"/>
  <c r="R232" i="37" s="1"/>
  <c r="O233" i="37" s="1"/>
  <c r="Q231" i="36"/>
  <c r="R231" i="36"/>
  <c r="O232" i="36" s="1"/>
  <c r="Q227" i="35"/>
  <c r="R227" i="35" s="1"/>
  <c r="O228" i="35" s="1"/>
  <c r="Q227" i="34"/>
  <c r="R227" i="34"/>
  <c r="O228" i="34" s="1"/>
  <c r="Q226" i="33"/>
  <c r="R226" i="33"/>
  <c r="O227" i="33" s="1"/>
  <c r="Q226" i="32"/>
  <c r="R226" i="32" s="1"/>
  <c r="O227" i="32" s="1"/>
  <c r="Q227" i="31"/>
  <c r="R227" i="31" s="1"/>
  <c r="O228" i="31" s="1"/>
  <c r="Q227" i="30"/>
  <c r="R227" i="30" s="1"/>
  <c r="O228" i="30" s="1"/>
  <c r="Q228" i="29"/>
  <c r="R228" i="29"/>
  <c r="O229" i="29" s="1"/>
  <c r="Q227" i="28"/>
  <c r="R227" i="28"/>
  <c r="O228" i="28" s="1"/>
  <c r="Q228" i="27"/>
  <c r="R228" i="27"/>
  <c r="O229" i="27" s="1"/>
  <c r="Q223" i="26"/>
  <c r="R223" i="26" s="1"/>
  <c r="O224" i="26" s="1"/>
  <c r="Q223" i="25"/>
  <c r="R223" i="25" s="1"/>
  <c r="O224" i="25" s="1"/>
  <c r="Q223" i="24"/>
  <c r="R223" i="24"/>
  <c r="O224" i="24" s="1"/>
  <c r="Q264" i="11"/>
  <c r="R264" i="11" s="1"/>
  <c r="S264" i="11" s="1"/>
  <c r="Q228" i="15"/>
  <c r="R228" i="15" s="1"/>
  <c r="O229" i="15" s="1"/>
  <c r="Q236" i="17"/>
  <c r="R236" i="17" s="1"/>
  <c r="O237" i="17" s="1"/>
  <c r="Q235" i="22"/>
  <c r="R235" i="22" s="1"/>
  <c r="O236" i="22" s="1"/>
  <c r="Q236" i="20"/>
  <c r="R236" i="20" s="1"/>
  <c r="O237" i="20" s="1"/>
  <c r="Q240" i="16"/>
  <c r="R240" i="16" s="1"/>
  <c r="O241" i="16" s="1"/>
  <c r="Q226" i="12"/>
  <c r="R226" i="12" s="1"/>
  <c r="O227" i="12" s="1"/>
  <c r="Q228" i="9"/>
  <c r="R228" i="9" s="1"/>
  <c r="O229" i="9" s="1"/>
  <c r="Q235" i="23"/>
  <c r="R235" i="23" s="1"/>
  <c r="O236" i="23" s="1"/>
  <c r="Q223" i="14"/>
  <c r="R223" i="14" s="1"/>
  <c r="O224" i="14" s="1"/>
  <c r="Q236" i="19"/>
  <c r="R236" i="19" s="1"/>
  <c r="O237" i="19" s="1"/>
  <c r="Q236" i="21"/>
  <c r="R236" i="21" s="1"/>
  <c r="O237" i="21" s="1"/>
  <c r="Q233" i="13" l="1"/>
  <c r="R233" i="13" s="1"/>
  <c r="O234" i="13" s="1"/>
  <c r="Q233" i="55"/>
  <c r="R233" i="55" s="1"/>
  <c r="O234" i="55" s="1"/>
  <c r="Q233" i="54"/>
  <c r="R233" i="54" s="1"/>
  <c r="O234" i="54" s="1"/>
  <c r="Q233" i="53"/>
  <c r="R233" i="53" s="1"/>
  <c r="O234" i="53" s="1"/>
  <c r="Q232" i="52"/>
  <c r="R232" i="52" s="1"/>
  <c r="O233" i="52" s="1"/>
  <c r="Q232" i="51"/>
  <c r="R232" i="51" s="1"/>
  <c r="O233" i="51" s="1"/>
  <c r="Q232" i="50"/>
  <c r="R232" i="50" s="1"/>
  <c r="O233" i="50" s="1"/>
  <c r="Q233" i="49"/>
  <c r="R233" i="49" s="1"/>
  <c r="O234" i="49" s="1"/>
  <c r="Q232" i="48"/>
  <c r="R232" i="48" s="1"/>
  <c r="O233" i="48" s="1"/>
  <c r="Q232" i="47"/>
  <c r="R232" i="47" s="1"/>
  <c r="O233" i="47" s="1"/>
  <c r="Q234" i="46"/>
  <c r="R234" i="46" s="1"/>
  <c r="O235" i="46" s="1"/>
  <c r="Q233" i="45"/>
  <c r="R233" i="45" s="1"/>
  <c r="O234" i="45" s="1"/>
  <c r="Q231" i="44"/>
  <c r="R231" i="44" s="1"/>
  <c r="O232" i="44" s="1"/>
  <c r="Q230" i="43"/>
  <c r="R230" i="43" s="1"/>
  <c r="O231" i="43" s="1"/>
  <c r="Q233" i="42"/>
  <c r="R233" i="42" s="1"/>
  <c r="O234" i="42" s="1"/>
  <c r="Q233" i="41"/>
  <c r="R233" i="41" s="1"/>
  <c r="O234" i="41" s="1"/>
  <c r="Q233" i="40"/>
  <c r="R233" i="40"/>
  <c r="O234" i="40" s="1"/>
  <c r="Q232" i="39"/>
  <c r="R232" i="39" s="1"/>
  <c r="O233" i="39" s="1"/>
  <c r="Q232" i="38"/>
  <c r="R232" i="38" s="1"/>
  <c r="O233" i="38" s="1"/>
  <c r="Q233" i="37"/>
  <c r="R233" i="37" s="1"/>
  <c r="O234" i="37" s="1"/>
  <c r="Q232" i="36"/>
  <c r="R232" i="36" s="1"/>
  <c r="O233" i="36" s="1"/>
  <c r="Q228" i="35"/>
  <c r="R228" i="35"/>
  <c r="O229" i="35" s="1"/>
  <c r="Q228" i="34"/>
  <c r="R228" i="34" s="1"/>
  <c r="O229" i="34" s="1"/>
  <c r="Q227" i="33"/>
  <c r="R227" i="33" s="1"/>
  <c r="O228" i="33" s="1"/>
  <c r="Q227" i="32"/>
  <c r="R227" i="32" s="1"/>
  <c r="O228" i="32" s="1"/>
  <c r="R228" i="31"/>
  <c r="O229" i="31" s="1"/>
  <c r="Q228" i="31"/>
  <c r="Q228" i="30"/>
  <c r="R228" i="30"/>
  <c r="O229" i="30" s="1"/>
  <c r="Q229" i="29"/>
  <c r="R229" i="29" s="1"/>
  <c r="O230" i="29" s="1"/>
  <c r="Q228" i="28"/>
  <c r="R228" i="28"/>
  <c r="O229" i="28" s="1"/>
  <c r="Q229" i="27"/>
  <c r="R229" i="27" s="1"/>
  <c r="O230" i="27" s="1"/>
  <c r="Q224" i="26"/>
  <c r="R224" i="26" s="1"/>
  <c r="O225" i="26" s="1"/>
  <c r="Q224" i="25"/>
  <c r="R224" i="25" s="1"/>
  <c r="O225" i="25" s="1"/>
  <c r="Q224" i="24"/>
  <c r="R224" i="24" s="1"/>
  <c r="O225" i="24" s="1"/>
  <c r="Q236" i="23"/>
  <c r="R236" i="23" s="1"/>
  <c r="O237" i="23" s="1"/>
  <c r="Q241" i="16"/>
  <c r="R241" i="16" s="1"/>
  <c r="O242" i="16" s="1"/>
  <c r="Q237" i="20"/>
  <c r="R237" i="20" s="1"/>
  <c r="O238" i="20" s="1"/>
  <c r="Q229" i="15"/>
  <c r="R229" i="15" s="1"/>
  <c r="O230" i="15" s="1"/>
  <c r="Q229" i="9"/>
  <c r="R229" i="9" s="1"/>
  <c r="O230" i="9" s="1"/>
  <c r="Q224" i="14"/>
  <c r="R224" i="14" s="1"/>
  <c r="O225" i="14" s="1"/>
  <c r="Q236" i="22"/>
  <c r="R236" i="22" s="1"/>
  <c r="O237" i="22" s="1"/>
  <c r="Q237" i="21"/>
  <c r="R237" i="21" s="1"/>
  <c r="O238" i="21" s="1"/>
  <c r="Q237" i="17"/>
  <c r="R237" i="17" s="1"/>
  <c r="O238" i="17" s="1"/>
  <c r="Q237" i="19"/>
  <c r="R237" i="19" s="1"/>
  <c r="O238" i="19" s="1"/>
  <c r="Q227" i="12"/>
  <c r="R227" i="12" s="1"/>
  <c r="O228" i="12" s="1"/>
  <c r="Q234" i="13" l="1"/>
  <c r="R234" i="13" s="1"/>
  <c r="O235" i="13" s="1"/>
  <c r="Q234" i="55"/>
  <c r="R234" i="55" s="1"/>
  <c r="O235" i="55" s="1"/>
  <c r="Q234" i="54"/>
  <c r="R234" i="54" s="1"/>
  <c r="O235" i="54" s="1"/>
  <c r="Q234" i="53"/>
  <c r="R234" i="53" s="1"/>
  <c r="O235" i="53" s="1"/>
  <c r="Q233" i="52"/>
  <c r="R233" i="52"/>
  <c r="O234" i="52" s="1"/>
  <c r="Q233" i="51"/>
  <c r="R233" i="51" s="1"/>
  <c r="O234" i="51" s="1"/>
  <c r="Q233" i="50"/>
  <c r="R233" i="50"/>
  <c r="O234" i="50" s="1"/>
  <c r="Q234" i="49"/>
  <c r="R234" i="49" s="1"/>
  <c r="O235" i="49" s="1"/>
  <c r="Q233" i="48"/>
  <c r="R233" i="48" s="1"/>
  <c r="O234" i="48" s="1"/>
  <c r="Q233" i="47"/>
  <c r="R233" i="47" s="1"/>
  <c r="O234" i="47" s="1"/>
  <c r="Q235" i="46"/>
  <c r="R235" i="46" s="1"/>
  <c r="O236" i="46" s="1"/>
  <c r="Q234" i="45"/>
  <c r="R234" i="45" s="1"/>
  <c r="O235" i="45" s="1"/>
  <c r="Q232" i="44"/>
  <c r="R232" i="44" s="1"/>
  <c r="O233" i="44" s="1"/>
  <c r="Q231" i="43"/>
  <c r="R231" i="43" s="1"/>
  <c r="O232" i="43" s="1"/>
  <c r="Q234" i="42"/>
  <c r="R234" i="42" s="1"/>
  <c r="O235" i="42" s="1"/>
  <c r="Q234" i="41"/>
  <c r="R234" i="41" s="1"/>
  <c r="O235" i="41" s="1"/>
  <c r="Q234" i="40"/>
  <c r="R234" i="40" s="1"/>
  <c r="O235" i="40" s="1"/>
  <c r="Q233" i="39"/>
  <c r="R233" i="39"/>
  <c r="O234" i="39" s="1"/>
  <c r="Q233" i="38"/>
  <c r="R233" i="38" s="1"/>
  <c r="O234" i="38" s="1"/>
  <c r="Q234" i="37"/>
  <c r="R234" i="37"/>
  <c r="O235" i="37" s="1"/>
  <c r="Q233" i="36"/>
  <c r="R233" i="36" s="1"/>
  <c r="O234" i="36" s="1"/>
  <c r="Q229" i="35"/>
  <c r="R229" i="35" s="1"/>
  <c r="O230" i="35" s="1"/>
  <c r="Q229" i="34"/>
  <c r="R229" i="34" s="1"/>
  <c r="O230" i="34" s="1"/>
  <c r="Q228" i="33"/>
  <c r="R228" i="33" s="1"/>
  <c r="O229" i="33" s="1"/>
  <c r="Q228" i="32"/>
  <c r="R228" i="32" s="1"/>
  <c r="O229" i="32" s="1"/>
  <c r="Q229" i="31"/>
  <c r="R229" i="31" s="1"/>
  <c r="O230" i="31" s="1"/>
  <c r="Q229" i="30"/>
  <c r="R229" i="30" s="1"/>
  <c r="O230" i="30" s="1"/>
  <c r="Q230" i="29"/>
  <c r="R230" i="29" s="1"/>
  <c r="O231" i="29" s="1"/>
  <c r="Q229" i="28"/>
  <c r="R229" i="28" s="1"/>
  <c r="O230" i="28" s="1"/>
  <c r="Q230" i="27"/>
  <c r="R230" i="27" s="1"/>
  <c r="O231" i="27" s="1"/>
  <c r="Q225" i="26"/>
  <c r="R225" i="26" s="1"/>
  <c r="O226" i="26" s="1"/>
  <c r="Q225" i="25"/>
  <c r="R225" i="25" s="1"/>
  <c r="O226" i="25" s="1"/>
  <c r="Q225" i="24"/>
  <c r="R225" i="24"/>
  <c r="O226" i="24" s="1"/>
  <c r="Q237" i="22"/>
  <c r="R237" i="22" s="1"/>
  <c r="O238" i="22" s="1"/>
  <c r="Q230" i="9"/>
  <c r="R230" i="9" s="1"/>
  <c r="O231" i="9" s="1"/>
  <c r="Q238" i="17"/>
  <c r="R238" i="17" s="1"/>
  <c r="O239" i="17" s="1"/>
  <c r="Q238" i="20"/>
  <c r="R238" i="20" s="1"/>
  <c r="O239" i="20" s="1"/>
  <c r="Q238" i="21"/>
  <c r="R238" i="21" s="1"/>
  <c r="O239" i="21" s="1"/>
  <c r="Q242" i="16"/>
  <c r="R242" i="16" s="1"/>
  <c r="O243" i="16" s="1"/>
  <c r="Q230" i="15"/>
  <c r="R230" i="15" s="1"/>
  <c r="O231" i="15" s="1"/>
  <c r="Q237" i="23"/>
  <c r="R237" i="23" s="1"/>
  <c r="O238" i="23" s="1"/>
  <c r="Q228" i="12"/>
  <c r="R228" i="12" s="1"/>
  <c r="O229" i="12" s="1"/>
  <c r="Q238" i="19"/>
  <c r="R238" i="19" s="1"/>
  <c r="O239" i="19" s="1"/>
  <c r="Q225" i="14"/>
  <c r="R225" i="14" s="1"/>
  <c r="O226" i="14" s="1"/>
  <c r="Q235" i="13" l="1"/>
  <c r="R235" i="13" s="1"/>
  <c r="O236" i="13" s="1"/>
  <c r="Q235" i="55"/>
  <c r="R235" i="55"/>
  <c r="O236" i="55" s="1"/>
  <c r="Q235" i="54"/>
  <c r="R235" i="54" s="1"/>
  <c r="O236" i="54" s="1"/>
  <c r="Q235" i="53"/>
  <c r="R235" i="53" s="1"/>
  <c r="O236" i="53" s="1"/>
  <c r="Q234" i="52"/>
  <c r="R234" i="52" s="1"/>
  <c r="O235" i="52" s="1"/>
  <c r="Q234" i="51"/>
  <c r="R234" i="51" s="1"/>
  <c r="O235" i="51" s="1"/>
  <c r="Q234" i="50"/>
  <c r="R234" i="50" s="1"/>
  <c r="O235" i="50" s="1"/>
  <c r="Q235" i="49"/>
  <c r="R235" i="49" s="1"/>
  <c r="O236" i="49" s="1"/>
  <c r="Q234" i="48"/>
  <c r="R234" i="48"/>
  <c r="O235" i="48" s="1"/>
  <c r="Q234" i="47"/>
  <c r="R234" i="47" s="1"/>
  <c r="O235" i="47" s="1"/>
  <c r="Q236" i="46"/>
  <c r="R236" i="46" s="1"/>
  <c r="O237" i="46" s="1"/>
  <c r="Q235" i="45"/>
  <c r="R235" i="45" s="1"/>
  <c r="O236" i="45" s="1"/>
  <c r="Q233" i="44"/>
  <c r="R233" i="44" s="1"/>
  <c r="O234" i="44" s="1"/>
  <c r="Q232" i="43"/>
  <c r="R232" i="43" s="1"/>
  <c r="O233" i="43" s="1"/>
  <c r="Q235" i="42"/>
  <c r="R235" i="42" s="1"/>
  <c r="O236" i="42" s="1"/>
  <c r="Q235" i="41"/>
  <c r="R235" i="41" s="1"/>
  <c r="O236" i="41" s="1"/>
  <c r="Q235" i="40"/>
  <c r="R235" i="40" s="1"/>
  <c r="O236" i="40" s="1"/>
  <c r="Q234" i="39"/>
  <c r="R234" i="39" s="1"/>
  <c r="O235" i="39" s="1"/>
  <c r="Q234" i="38"/>
  <c r="R234" i="38" s="1"/>
  <c r="O235" i="38" s="1"/>
  <c r="Q235" i="37"/>
  <c r="R235" i="37" s="1"/>
  <c r="O236" i="37" s="1"/>
  <c r="Q234" i="36"/>
  <c r="R234" i="36" s="1"/>
  <c r="O235" i="36" s="1"/>
  <c r="Q230" i="35"/>
  <c r="R230" i="35" s="1"/>
  <c r="O231" i="35" s="1"/>
  <c r="Q230" i="34"/>
  <c r="R230" i="34" s="1"/>
  <c r="O231" i="34" s="1"/>
  <c r="Q229" i="33"/>
  <c r="R229" i="33" s="1"/>
  <c r="O230" i="33" s="1"/>
  <c r="Q229" i="32"/>
  <c r="R229" i="32" s="1"/>
  <c r="O230" i="32" s="1"/>
  <c r="Q230" i="31"/>
  <c r="R230" i="31" s="1"/>
  <c r="O231" i="31" s="1"/>
  <c r="Q230" i="30"/>
  <c r="R230" i="30" s="1"/>
  <c r="O231" i="30" s="1"/>
  <c r="Q231" i="29"/>
  <c r="R231" i="29" s="1"/>
  <c r="O232" i="29" s="1"/>
  <c r="Q230" i="28"/>
  <c r="R230" i="28" s="1"/>
  <c r="O231" i="28" s="1"/>
  <c r="Q231" i="27"/>
  <c r="R231" i="27" s="1"/>
  <c r="O232" i="27" s="1"/>
  <c r="Q226" i="26"/>
  <c r="R226" i="26" s="1"/>
  <c r="O227" i="26" s="1"/>
  <c r="Q226" i="25"/>
  <c r="R226" i="25"/>
  <c r="O227" i="25" s="1"/>
  <c r="Q226" i="24"/>
  <c r="R226" i="24" s="1"/>
  <c r="O227" i="24" s="1"/>
  <c r="Q238" i="23"/>
  <c r="R238" i="23" s="1"/>
  <c r="O239" i="23" s="1"/>
  <c r="Q243" i="16"/>
  <c r="R243" i="16" s="1"/>
  <c r="O244" i="16" s="1"/>
  <c r="Q239" i="20"/>
  <c r="R239" i="20" s="1"/>
  <c r="O240" i="20" s="1"/>
  <c r="Q229" i="12"/>
  <c r="R229" i="12" s="1"/>
  <c r="O230" i="12" s="1"/>
  <c r="Q231" i="15"/>
  <c r="R231" i="15" s="1"/>
  <c r="O232" i="15" s="1"/>
  <c r="Q231" i="9"/>
  <c r="R231" i="9" s="1"/>
  <c r="O232" i="9" s="1"/>
  <c r="Q238" i="22"/>
  <c r="R238" i="22" s="1"/>
  <c r="O239" i="22" s="1"/>
  <c r="Q239" i="19"/>
  <c r="R239" i="19" s="1"/>
  <c r="O240" i="19" s="1"/>
  <c r="Q239" i="17"/>
  <c r="R239" i="17" s="1"/>
  <c r="O240" i="17" s="1"/>
  <c r="Q226" i="14"/>
  <c r="R226" i="14" s="1"/>
  <c r="O227" i="14" s="1"/>
  <c r="Q239" i="21"/>
  <c r="R239" i="21" s="1"/>
  <c r="O240" i="21" s="1"/>
  <c r="Q236" i="13" l="1"/>
  <c r="R236" i="13" s="1"/>
  <c r="O237" i="13" s="1"/>
  <c r="Q236" i="55"/>
  <c r="R236" i="55" s="1"/>
  <c r="O237" i="55" s="1"/>
  <c r="Q236" i="54"/>
  <c r="R236" i="54" s="1"/>
  <c r="O237" i="54" s="1"/>
  <c r="Q236" i="53"/>
  <c r="R236" i="53"/>
  <c r="O237" i="53" s="1"/>
  <c r="Q235" i="52"/>
  <c r="R235" i="52" s="1"/>
  <c r="O236" i="52" s="1"/>
  <c r="Q235" i="51"/>
  <c r="R235" i="51" s="1"/>
  <c r="O236" i="51" s="1"/>
  <c r="Q235" i="50"/>
  <c r="R235" i="50" s="1"/>
  <c r="O236" i="50" s="1"/>
  <c r="Q236" i="49"/>
  <c r="R236" i="49"/>
  <c r="O237" i="49" s="1"/>
  <c r="Q235" i="48"/>
  <c r="R235" i="48" s="1"/>
  <c r="O236" i="48" s="1"/>
  <c r="Q235" i="47"/>
  <c r="R235" i="47" s="1"/>
  <c r="O236" i="47" s="1"/>
  <c r="Q237" i="46"/>
  <c r="R237" i="46" s="1"/>
  <c r="O238" i="46" s="1"/>
  <c r="Q236" i="45"/>
  <c r="R236" i="45" s="1"/>
  <c r="O237" i="45" s="1"/>
  <c r="Q234" i="44"/>
  <c r="R234" i="44"/>
  <c r="O235" i="44" s="1"/>
  <c r="Q233" i="43"/>
  <c r="R233" i="43" s="1"/>
  <c r="O234" i="43" s="1"/>
  <c r="Q236" i="42"/>
  <c r="R236" i="42" s="1"/>
  <c r="O237" i="42" s="1"/>
  <c r="Q236" i="41"/>
  <c r="R236" i="41" s="1"/>
  <c r="O237" i="41" s="1"/>
  <c r="Q236" i="40"/>
  <c r="R236" i="40" s="1"/>
  <c r="O237" i="40" s="1"/>
  <c r="Q235" i="39"/>
  <c r="R235" i="39" s="1"/>
  <c r="O236" i="39" s="1"/>
  <c r="Q235" i="38"/>
  <c r="R235" i="38" s="1"/>
  <c r="O236" i="38" s="1"/>
  <c r="Q236" i="37"/>
  <c r="R236" i="37" s="1"/>
  <c r="O237" i="37" s="1"/>
  <c r="Q235" i="36"/>
  <c r="R235" i="36" s="1"/>
  <c r="O236" i="36" s="1"/>
  <c r="Q231" i="35"/>
  <c r="R231" i="35" s="1"/>
  <c r="O232" i="35" s="1"/>
  <c r="Q231" i="34"/>
  <c r="R231" i="34"/>
  <c r="O232" i="34" s="1"/>
  <c r="Q230" i="33"/>
  <c r="R230" i="33"/>
  <c r="O231" i="33" s="1"/>
  <c r="Q230" i="32"/>
  <c r="R230" i="32"/>
  <c r="O231" i="32" s="1"/>
  <c r="Q231" i="31"/>
  <c r="R231" i="31" s="1"/>
  <c r="O232" i="31" s="1"/>
  <c r="Q231" i="30"/>
  <c r="R231" i="30" s="1"/>
  <c r="O232" i="30" s="1"/>
  <c r="Q232" i="29"/>
  <c r="R232" i="29" s="1"/>
  <c r="O233" i="29" s="1"/>
  <c r="Q231" i="28"/>
  <c r="R231" i="28" s="1"/>
  <c r="O232" i="28" s="1"/>
  <c r="Q232" i="27"/>
  <c r="R232" i="27" s="1"/>
  <c r="O233" i="27" s="1"/>
  <c r="Q227" i="26"/>
  <c r="R227" i="26"/>
  <c r="O228" i="26" s="1"/>
  <c r="Q227" i="25"/>
  <c r="R227" i="25" s="1"/>
  <c r="O228" i="25" s="1"/>
  <c r="Q227" i="24"/>
  <c r="R227" i="24" s="1"/>
  <c r="O228" i="24" s="1"/>
  <c r="Q230" i="12"/>
  <c r="R230" i="12" s="1"/>
  <c r="O231" i="12" s="1"/>
  <c r="Q240" i="21"/>
  <c r="R240" i="21" s="1"/>
  <c r="O241" i="21" s="1"/>
  <c r="Q240" i="19"/>
  <c r="R240" i="19" s="1"/>
  <c r="O241" i="19" s="1"/>
  <c r="Q244" i="16"/>
  <c r="R244" i="16" s="1"/>
  <c r="O245" i="16" s="1"/>
  <c r="Q232" i="15"/>
  <c r="R232" i="15" s="1"/>
  <c r="O233" i="15" s="1"/>
  <c r="Q232" i="9"/>
  <c r="R232" i="9" s="1"/>
  <c r="O233" i="9" s="1"/>
  <c r="Q240" i="20"/>
  <c r="R240" i="20" s="1"/>
  <c r="O241" i="20" s="1"/>
  <c r="Q239" i="22"/>
  <c r="R239" i="22" s="1"/>
  <c r="O240" i="22" s="1"/>
  <c r="Q227" i="14"/>
  <c r="R227" i="14" s="1"/>
  <c r="O228" i="14" s="1"/>
  <c r="Q240" i="17"/>
  <c r="R240" i="17" s="1"/>
  <c r="O241" i="17" s="1"/>
  <c r="Q239" i="23"/>
  <c r="R239" i="23" s="1"/>
  <c r="O240" i="23" s="1"/>
  <c r="Q237" i="13" l="1"/>
  <c r="R237" i="13"/>
  <c r="O238" i="13" s="1"/>
  <c r="Q237" i="55"/>
  <c r="R237" i="55" s="1"/>
  <c r="O238" i="55" s="1"/>
  <c r="Q237" i="54"/>
  <c r="R237" i="54" s="1"/>
  <c r="O238" i="54" s="1"/>
  <c r="Q237" i="53"/>
  <c r="R237" i="53"/>
  <c r="O238" i="53" s="1"/>
  <c r="Q236" i="52"/>
  <c r="R236" i="52" s="1"/>
  <c r="O237" i="52" s="1"/>
  <c r="Q236" i="51"/>
  <c r="R236" i="51"/>
  <c r="O237" i="51" s="1"/>
  <c r="Q236" i="50"/>
  <c r="R236" i="50" s="1"/>
  <c r="O237" i="50" s="1"/>
  <c r="Q237" i="49"/>
  <c r="R237" i="49" s="1"/>
  <c r="O238" i="49" s="1"/>
  <c r="Q236" i="48"/>
  <c r="R236" i="48" s="1"/>
  <c r="O237" i="48" s="1"/>
  <c r="Q236" i="47"/>
  <c r="R236" i="47" s="1"/>
  <c r="O237" i="47" s="1"/>
  <c r="Q238" i="46"/>
  <c r="R238" i="46" s="1"/>
  <c r="O239" i="46" s="1"/>
  <c r="Q237" i="45"/>
  <c r="R237" i="45" s="1"/>
  <c r="O238" i="45" s="1"/>
  <c r="Q235" i="44"/>
  <c r="R235" i="44" s="1"/>
  <c r="O236" i="44" s="1"/>
  <c r="Q234" i="43"/>
  <c r="R234" i="43" s="1"/>
  <c r="O235" i="43" s="1"/>
  <c r="Q237" i="42"/>
  <c r="R237" i="42" s="1"/>
  <c r="O238" i="42" s="1"/>
  <c r="Q237" i="41"/>
  <c r="R237" i="41"/>
  <c r="O238" i="41" s="1"/>
  <c r="Q237" i="40"/>
  <c r="R237" i="40" s="1"/>
  <c r="O238" i="40" s="1"/>
  <c r="Q236" i="39"/>
  <c r="R236" i="39" s="1"/>
  <c r="O237" i="39" s="1"/>
  <c r="Q236" i="38"/>
  <c r="R236" i="38" s="1"/>
  <c r="O237" i="38" s="1"/>
  <c r="Q237" i="37"/>
  <c r="R237" i="37" s="1"/>
  <c r="O238" i="37" s="1"/>
  <c r="Q236" i="36"/>
  <c r="R236" i="36" s="1"/>
  <c r="O237" i="36" s="1"/>
  <c r="Q232" i="35"/>
  <c r="R232" i="35" s="1"/>
  <c r="O233" i="35" s="1"/>
  <c r="Q232" i="34"/>
  <c r="R232" i="34" s="1"/>
  <c r="O233" i="34" s="1"/>
  <c r="Q231" i="33"/>
  <c r="R231" i="33" s="1"/>
  <c r="O232" i="33" s="1"/>
  <c r="Q231" i="32"/>
  <c r="R231" i="32"/>
  <c r="O232" i="32" s="1"/>
  <c r="Q232" i="31"/>
  <c r="R232" i="31" s="1"/>
  <c r="O233" i="31" s="1"/>
  <c r="Q232" i="30"/>
  <c r="R232" i="30" s="1"/>
  <c r="O233" i="30" s="1"/>
  <c r="Q233" i="29"/>
  <c r="R233" i="29" s="1"/>
  <c r="O234" i="29" s="1"/>
  <c r="Q232" i="28"/>
  <c r="R232" i="28" s="1"/>
  <c r="O233" i="28" s="1"/>
  <c r="Q233" i="27"/>
  <c r="R233" i="27" s="1"/>
  <c r="O234" i="27" s="1"/>
  <c r="Q228" i="26"/>
  <c r="R228" i="26" s="1"/>
  <c r="O229" i="26" s="1"/>
  <c r="Q228" i="25"/>
  <c r="R228" i="25"/>
  <c r="O229" i="25" s="1"/>
  <c r="Q228" i="24"/>
  <c r="R228" i="24" s="1"/>
  <c r="O229" i="24" s="1"/>
  <c r="Q233" i="9"/>
  <c r="R233" i="9" s="1"/>
  <c r="O234" i="9" s="1"/>
  <c r="Q241" i="21"/>
  <c r="R241" i="21" s="1"/>
  <c r="O242" i="21" s="1"/>
  <c r="Q228" i="14"/>
  <c r="R228" i="14" s="1"/>
  <c r="O229" i="14" s="1"/>
  <c r="Q240" i="23"/>
  <c r="R240" i="23" s="1"/>
  <c r="O241" i="23" s="1"/>
  <c r="Q241" i="20"/>
  <c r="R241" i="20" s="1"/>
  <c r="O242" i="20" s="1"/>
  <c r="Q241" i="19"/>
  <c r="R241" i="19" s="1"/>
  <c r="O242" i="19" s="1"/>
  <c r="Q233" i="15"/>
  <c r="R233" i="15" s="1"/>
  <c r="O234" i="15" s="1"/>
  <c r="Q241" i="17"/>
  <c r="R241" i="17" s="1"/>
  <c r="O242" i="17" s="1"/>
  <c r="Q240" i="22"/>
  <c r="R240" i="22" s="1"/>
  <c r="O241" i="22" s="1"/>
  <c r="Q245" i="16"/>
  <c r="R245" i="16" s="1"/>
  <c r="O246" i="16" s="1"/>
  <c r="Q231" i="12"/>
  <c r="R231" i="12" s="1"/>
  <c r="O232" i="12" s="1"/>
  <c r="Q238" i="13" l="1"/>
  <c r="R238" i="13" s="1"/>
  <c r="O239" i="13" s="1"/>
  <c r="Q238" i="55"/>
  <c r="R238" i="55" s="1"/>
  <c r="O239" i="55" s="1"/>
  <c r="Q238" i="54"/>
  <c r="R238" i="54" s="1"/>
  <c r="O239" i="54" s="1"/>
  <c r="Q238" i="53"/>
  <c r="R238" i="53" s="1"/>
  <c r="O239" i="53" s="1"/>
  <c r="Q237" i="52"/>
  <c r="R237" i="52" s="1"/>
  <c r="O238" i="52" s="1"/>
  <c r="Q237" i="51"/>
  <c r="R237" i="51" s="1"/>
  <c r="O238" i="51" s="1"/>
  <c r="Q237" i="50"/>
  <c r="R237" i="50"/>
  <c r="O238" i="50" s="1"/>
  <c r="Q238" i="49"/>
  <c r="R238" i="49" s="1"/>
  <c r="O239" i="49" s="1"/>
  <c r="Q237" i="48"/>
  <c r="R237" i="48" s="1"/>
  <c r="O238" i="48" s="1"/>
  <c r="Q237" i="47"/>
  <c r="R237" i="47" s="1"/>
  <c r="O238" i="47" s="1"/>
  <c r="Q239" i="46"/>
  <c r="R239" i="46" s="1"/>
  <c r="O240" i="46" s="1"/>
  <c r="Q238" i="45"/>
  <c r="R238" i="45" s="1"/>
  <c r="O239" i="45" s="1"/>
  <c r="Q236" i="44"/>
  <c r="R236" i="44" s="1"/>
  <c r="O237" i="44" s="1"/>
  <c r="Q235" i="43"/>
  <c r="R235" i="43" s="1"/>
  <c r="O236" i="43" s="1"/>
  <c r="Q238" i="42"/>
  <c r="R238" i="42" s="1"/>
  <c r="O239" i="42" s="1"/>
  <c r="Q238" i="41"/>
  <c r="R238" i="41" s="1"/>
  <c r="O239" i="41" s="1"/>
  <c r="Q238" i="40"/>
  <c r="R238" i="40" s="1"/>
  <c r="O239" i="40" s="1"/>
  <c r="Q237" i="39"/>
  <c r="R237" i="39" s="1"/>
  <c r="O238" i="39" s="1"/>
  <c r="Q237" i="38"/>
  <c r="R237" i="38" s="1"/>
  <c r="O238" i="38" s="1"/>
  <c r="Q238" i="37"/>
  <c r="R238" i="37" s="1"/>
  <c r="O239" i="37" s="1"/>
  <c r="Q237" i="36"/>
  <c r="R237" i="36" s="1"/>
  <c r="O238" i="36" s="1"/>
  <c r="Q233" i="35"/>
  <c r="R233" i="35" s="1"/>
  <c r="O234" i="35" s="1"/>
  <c r="Q233" i="34"/>
  <c r="R233" i="34" s="1"/>
  <c r="O234" i="34" s="1"/>
  <c r="Q232" i="33"/>
  <c r="R232" i="33" s="1"/>
  <c r="O233" i="33" s="1"/>
  <c r="Q232" i="32"/>
  <c r="R232" i="32" s="1"/>
  <c r="O233" i="32" s="1"/>
  <c r="Q233" i="31"/>
  <c r="R233" i="31"/>
  <c r="O234" i="31" s="1"/>
  <c r="Q233" i="30"/>
  <c r="R233" i="30" s="1"/>
  <c r="O234" i="30" s="1"/>
  <c r="Q234" i="29"/>
  <c r="R234" i="29"/>
  <c r="O235" i="29" s="1"/>
  <c r="Q233" i="28"/>
  <c r="R233" i="28" s="1"/>
  <c r="O234" i="28" s="1"/>
  <c r="Q234" i="27"/>
  <c r="R234" i="27" s="1"/>
  <c r="O235" i="27" s="1"/>
  <c r="Q229" i="26"/>
  <c r="R229" i="26" s="1"/>
  <c r="O230" i="26" s="1"/>
  <c r="Q229" i="25"/>
  <c r="R229" i="25" s="1"/>
  <c r="O230" i="25" s="1"/>
  <c r="Q229" i="24"/>
  <c r="R229" i="24" s="1"/>
  <c r="O230" i="24" s="1"/>
  <c r="Q229" i="14"/>
  <c r="R229" i="14" s="1"/>
  <c r="O230" i="14" s="1"/>
  <c r="Q242" i="21"/>
  <c r="R242" i="21" s="1"/>
  <c r="O243" i="21" s="1"/>
  <c r="Q242" i="20"/>
  <c r="R242" i="20" s="1"/>
  <c r="O243" i="20" s="1"/>
  <c r="Q234" i="9"/>
  <c r="R234" i="9" s="1"/>
  <c r="O235" i="9" s="1"/>
  <c r="Q246" i="16"/>
  <c r="R246" i="16" s="1"/>
  <c r="O247" i="16" s="1"/>
  <c r="Q232" i="12"/>
  <c r="R232" i="12" s="1"/>
  <c r="O233" i="12" s="1"/>
  <c r="Q241" i="23"/>
  <c r="R241" i="23" s="1"/>
  <c r="O242" i="23" s="1"/>
  <c r="Q242" i="17"/>
  <c r="R242" i="17" s="1"/>
  <c r="O243" i="17" s="1"/>
  <c r="Q241" i="22"/>
  <c r="R241" i="22" s="1"/>
  <c r="O242" i="22" s="1"/>
  <c r="Q242" i="19"/>
  <c r="R242" i="19" s="1"/>
  <c r="O243" i="19" s="1"/>
  <c r="Q234" i="15"/>
  <c r="R234" i="15" s="1"/>
  <c r="O235" i="15" s="1"/>
  <c r="Q239" i="13" l="1"/>
  <c r="R239" i="13"/>
  <c r="O240" i="13" s="1"/>
  <c r="Q239" i="55"/>
  <c r="R239" i="55" s="1"/>
  <c r="O240" i="55" s="1"/>
  <c r="Q239" i="54"/>
  <c r="R239" i="54" s="1"/>
  <c r="O240" i="54" s="1"/>
  <c r="Q239" i="53"/>
  <c r="R239" i="53" s="1"/>
  <c r="O240" i="53" s="1"/>
  <c r="Q238" i="52"/>
  <c r="R238" i="52" s="1"/>
  <c r="O239" i="52" s="1"/>
  <c r="Q238" i="51"/>
  <c r="R238" i="51" s="1"/>
  <c r="O239" i="51" s="1"/>
  <c r="Q238" i="50"/>
  <c r="R238" i="50" s="1"/>
  <c r="O239" i="50" s="1"/>
  <c r="Q239" i="49"/>
  <c r="R239" i="49" s="1"/>
  <c r="O240" i="49" s="1"/>
  <c r="Q238" i="48"/>
  <c r="R238" i="48" s="1"/>
  <c r="O239" i="48" s="1"/>
  <c r="Q238" i="47"/>
  <c r="R238" i="47"/>
  <c r="O239" i="47" s="1"/>
  <c r="Q240" i="46"/>
  <c r="R240" i="46"/>
  <c r="O241" i="46" s="1"/>
  <c r="Q239" i="45"/>
  <c r="R239" i="45"/>
  <c r="O240" i="45" s="1"/>
  <c r="Q237" i="44"/>
  <c r="R237" i="44" s="1"/>
  <c r="O238" i="44" s="1"/>
  <c r="Q236" i="43"/>
  <c r="R236" i="43" s="1"/>
  <c r="O237" i="43" s="1"/>
  <c r="Q239" i="42"/>
  <c r="R239" i="42" s="1"/>
  <c r="O240" i="42" s="1"/>
  <c r="Q239" i="41"/>
  <c r="R239" i="41" s="1"/>
  <c r="O240" i="41" s="1"/>
  <c r="Q239" i="40"/>
  <c r="R239" i="40" s="1"/>
  <c r="O240" i="40" s="1"/>
  <c r="Q238" i="39"/>
  <c r="R238" i="39" s="1"/>
  <c r="O239" i="39" s="1"/>
  <c r="Q238" i="38"/>
  <c r="R238" i="38" s="1"/>
  <c r="O239" i="38" s="1"/>
  <c r="Q239" i="37"/>
  <c r="R239" i="37" s="1"/>
  <c r="O240" i="37" s="1"/>
  <c r="Q238" i="36"/>
  <c r="R238" i="36" s="1"/>
  <c r="O239" i="36" s="1"/>
  <c r="Q234" i="35"/>
  <c r="R234" i="35" s="1"/>
  <c r="O235" i="35" s="1"/>
  <c r="Q234" i="34"/>
  <c r="R234" i="34" s="1"/>
  <c r="O235" i="34" s="1"/>
  <c r="Q233" i="33"/>
  <c r="R233" i="33" s="1"/>
  <c r="O234" i="33" s="1"/>
  <c r="Q233" i="32"/>
  <c r="R233" i="32" s="1"/>
  <c r="O234" i="32" s="1"/>
  <c r="Q234" i="31"/>
  <c r="R234" i="31" s="1"/>
  <c r="O235" i="31" s="1"/>
  <c r="Q234" i="30"/>
  <c r="R234" i="30"/>
  <c r="O235" i="30" s="1"/>
  <c r="Q235" i="29"/>
  <c r="R235" i="29" s="1"/>
  <c r="O236" i="29" s="1"/>
  <c r="Q234" i="28"/>
  <c r="R234" i="28" s="1"/>
  <c r="O235" i="28" s="1"/>
  <c r="Q235" i="27"/>
  <c r="R235" i="27" s="1"/>
  <c r="O236" i="27" s="1"/>
  <c r="Q230" i="26"/>
  <c r="R230" i="26"/>
  <c r="O231" i="26" s="1"/>
  <c r="Q230" i="25"/>
  <c r="R230" i="25" s="1"/>
  <c r="O231" i="25" s="1"/>
  <c r="Q230" i="24"/>
  <c r="R230" i="24"/>
  <c r="O231" i="24" s="1"/>
  <c r="Q233" i="12"/>
  <c r="R233" i="12" s="1"/>
  <c r="O234" i="12" s="1"/>
  <c r="Q243" i="20"/>
  <c r="R243" i="20" s="1"/>
  <c r="O244" i="20" s="1"/>
  <c r="Q235" i="15"/>
  <c r="R235" i="15" s="1"/>
  <c r="O236" i="15" s="1"/>
  <c r="Q247" i="16"/>
  <c r="R247" i="16" s="1"/>
  <c r="O248" i="16" s="1"/>
  <c r="Q235" i="9"/>
  <c r="R235" i="9" s="1"/>
  <c r="O236" i="9" s="1"/>
  <c r="Q243" i="17"/>
  <c r="R243" i="17" s="1"/>
  <c r="O244" i="17" s="1"/>
  <c r="Q242" i="22"/>
  <c r="R242" i="22" s="1"/>
  <c r="O243" i="22" s="1"/>
  <c r="Q243" i="19"/>
  <c r="R243" i="19" s="1"/>
  <c r="O244" i="19" s="1"/>
  <c r="Q243" i="21"/>
  <c r="R243" i="21" s="1"/>
  <c r="O244" i="21" s="1"/>
  <c r="Q230" i="14"/>
  <c r="R230" i="14" s="1"/>
  <c r="O231" i="14" s="1"/>
  <c r="Q242" i="23"/>
  <c r="R242" i="23" s="1"/>
  <c r="O243" i="23" s="1"/>
  <c r="Q240" i="13" l="1"/>
  <c r="R240" i="13"/>
  <c r="O241" i="13" s="1"/>
  <c r="Q240" i="55"/>
  <c r="R240" i="55"/>
  <c r="O241" i="55" s="1"/>
  <c r="Q240" i="54"/>
  <c r="R240" i="54" s="1"/>
  <c r="O241" i="54" s="1"/>
  <c r="Q240" i="53"/>
  <c r="R240" i="53"/>
  <c r="O241" i="53" s="1"/>
  <c r="Q239" i="52"/>
  <c r="R239" i="52" s="1"/>
  <c r="O240" i="52" s="1"/>
  <c r="Q239" i="51"/>
  <c r="R239" i="51" s="1"/>
  <c r="O240" i="51" s="1"/>
  <c r="Q239" i="50"/>
  <c r="R239" i="50" s="1"/>
  <c r="O240" i="50" s="1"/>
  <c r="Q240" i="49"/>
  <c r="R240" i="49" s="1"/>
  <c r="O241" i="49" s="1"/>
  <c r="Q239" i="48"/>
  <c r="R239" i="48" s="1"/>
  <c r="O240" i="48" s="1"/>
  <c r="Q239" i="47"/>
  <c r="R239" i="47" s="1"/>
  <c r="O240" i="47" s="1"/>
  <c r="Q241" i="46"/>
  <c r="R241" i="46" s="1"/>
  <c r="O242" i="46" s="1"/>
  <c r="Q240" i="45"/>
  <c r="R240" i="45" s="1"/>
  <c r="O241" i="45" s="1"/>
  <c r="Q238" i="44"/>
  <c r="R238" i="44"/>
  <c r="O239" i="44" s="1"/>
  <c r="Q237" i="43"/>
  <c r="R237" i="43" s="1"/>
  <c r="O238" i="43" s="1"/>
  <c r="Q240" i="42"/>
  <c r="R240" i="42"/>
  <c r="O241" i="42" s="1"/>
  <c r="Q240" i="41"/>
  <c r="R240" i="41" s="1"/>
  <c r="O241" i="41" s="1"/>
  <c r="Q240" i="40"/>
  <c r="R240" i="40"/>
  <c r="O241" i="40" s="1"/>
  <c r="Q239" i="39"/>
  <c r="R239" i="39" s="1"/>
  <c r="O240" i="39" s="1"/>
  <c r="Q239" i="38"/>
  <c r="R239" i="38" s="1"/>
  <c r="O240" i="38" s="1"/>
  <c r="Q240" i="37"/>
  <c r="R240" i="37" s="1"/>
  <c r="O241" i="37" s="1"/>
  <c r="Q239" i="36"/>
  <c r="R239" i="36" s="1"/>
  <c r="O240" i="36" s="1"/>
  <c r="Q235" i="35"/>
  <c r="R235" i="35"/>
  <c r="O236" i="35" s="1"/>
  <c r="Q235" i="34"/>
  <c r="R235" i="34"/>
  <c r="O236" i="34" s="1"/>
  <c r="Q234" i="33"/>
  <c r="R234" i="33"/>
  <c r="O235" i="33" s="1"/>
  <c r="Q234" i="32"/>
  <c r="R234" i="32" s="1"/>
  <c r="O235" i="32" s="1"/>
  <c r="Q235" i="31"/>
  <c r="R235" i="31" s="1"/>
  <c r="O236" i="31" s="1"/>
  <c r="Q235" i="30"/>
  <c r="R235" i="30" s="1"/>
  <c r="O236" i="30" s="1"/>
  <c r="Q236" i="29"/>
  <c r="R236" i="29"/>
  <c r="O237" i="29" s="1"/>
  <c r="Q235" i="28"/>
  <c r="R235" i="28"/>
  <c r="O236" i="28" s="1"/>
  <c r="Q236" i="27"/>
  <c r="R236" i="27"/>
  <c r="O237" i="27" s="1"/>
  <c r="Q231" i="26"/>
  <c r="R231" i="26" s="1"/>
  <c r="O232" i="26" s="1"/>
  <c r="Q231" i="25"/>
  <c r="R231" i="25" s="1"/>
  <c r="O232" i="25" s="1"/>
  <c r="Q231" i="24"/>
  <c r="R231" i="24"/>
  <c r="O232" i="24" s="1"/>
  <c r="Q236" i="15"/>
  <c r="R236" i="15" s="1"/>
  <c r="O237" i="15" s="1"/>
  <c r="Q243" i="22"/>
  <c r="R243" i="22" s="1"/>
  <c r="O244" i="22" s="1"/>
  <c r="Q244" i="20"/>
  <c r="R244" i="20" s="1"/>
  <c r="O245" i="20" s="1"/>
  <c r="Q244" i="17"/>
  <c r="R244" i="17" s="1"/>
  <c r="O245" i="17" s="1"/>
  <c r="Q244" i="21"/>
  <c r="R244" i="21" s="1"/>
  <c r="O245" i="21" s="1"/>
  <c r="Q244" i="19"/>
  <c r="R244" i="19" s="1"/>
  <c r="O245" i="19" s="1"/>
  <c r="Q248" i="16"/>
  <c r="R248" i="16" s="1"/>
  <c r="O249" i="16" s="1"/>
  <c r="Q234" i="12"/>
  <c r="R234" i="12" s="1"/>
  <c r="O235" i="12" s="1"/>
  <c r="Q236" i="9"/>
  <c r="R236" i="9" s="1"/>
  <c r="O237" i="9" s="1"/>
  <c r="Q231" i="14"/>
  <c r="R231" i="14" s="1"/>
  <c r="O232" i="14" s="1"/>
  <c r="Q243" i="23"/>
  <c r="R243" i="23" s="1"/>
  <c r="O244" i="23" s="1"/>
  <c r="Q241" i="13" l="1"/>
  <c r="R241" i="13" s="1"/>
  <c r="O242" i="13" s="1"/>
  <c r="Q241" i="55"/>
  <c r="R241" i="55"/>
  <c r="O242" i="55" s="1"/>
  <c r="Q241" i="54"/>
  <c r="R241" i="54"/>
  <c r="O242" i="54" s="1"/>
  <c r="Q241" i="53"/>
  <c r="R241" i="53" s="1"/>
  <c r="O242" i="53" s="1"/>
  <c r="Q240" i="52"/>
  <c r="R240" i="52" s="1"/>
  <c r="O241" i="52" s="1"/>
  <c r="Q240" i="51"/>
  <c r="R240" i="51" s="1"/>
  <c r="O241" i="51" s="1"/>
  <c r="Q240" i="50"/>
  <c r="R240" i="50" s="1"/>
  <c r="O241" i="50" s="1"/>
  <c r="Q241" i="49"/>
  <c r="R241" i="49" s="1"/>
  <c r="O242" i="49" s="1"/>
  <c r="Q240" i="48"/>
  <c r="R240" i="48" s="1"/>
  <c r="O241" i="48" s="1"/>
  <c r="Q240" i="47"/>
  <c r="R240" i="47" s="1"/>
  <c r="O241" i="47" s="1"/>
  <c r="Q242" i="46"/>
  <c r="R242" i="46" s="1"/>
  <c r="O243" i="46" s="1"/>
  <c r="Q241" i="45"/>
  <c r="R241" i="45" s="1"/>
  <c r="O242" i="45" s="1"/>
  <c r="Q239" i="44"/>
  <c r="R239" i="44"/>
  <c r="O240" i="44" s="1"/>
  <c r="Q238" i="43"/>
  <c r="R238" i="43" s="1"/>
  <c r="O239" i="43" s="1"/>
  <c r="Q241" i="42"/>
  <c r="R241" i="42" s="1"/>
  <c r="O242" i="42" s="1"/>
  <c r="Q241" i="41"/>
  <c r="R241" i="41" s="1"/>
  <c r="O242" i="41" s="1"/>
  <c r="Q241" i="40"/>
  <c r="R241" i="40" s="1"/>
  <c r="O242" i="40" s="1"/>
  <c r="Q240" i="39"/>
  <c r="R240" i="39" s="1"/>
  <c r="O241" i="39" s="1"/>
  <c r="Q240" i="38"/>
  <c r="R240" i="38" s="1"/>
  <c r="O241" i="38" s="1"/>
  <c r="Q241" i="37"/>
  <c r="R241" i="37" s="1"/>
  <c r="O242" i="37" s="1"/>
  <c r="Q240" i="36"/>
  <c r="R240" i="36" s="1"/>
  <c r="O241" i="36" s="1"/>
  <c r="Q236" i="35"/>
  <c r="R236" i="35"/>
  <c r="O237" i="35" s="1"/>
  <c r="Q236" i="34"/>
  <c r="R236" i="34" s="1"/>
  <c r="O237" i="34" s="1"/>
  <c r="Q235" i="33"/>
  <c r="R235" i="33" s="1"/>
  <c r="O236" i="33" s="1"/>
  <c r="Q235" i="32"/>
  <c r="R235" i="32" s="1"/>
  <c r="O236" i="32" s="1"/>
  <c r="Q236" i="31"/>
  <c r="R236" i="31" s="1"/>
  <c r="O237" i="31" s="1"/>
  <c r="Q236" i="30"/>
  <c r="R236" i="30"/>
  <c r="O237" i="30" s="1"/>
  <c r="Q237" i="29"/>
  <c r="R237" i="29" s="1"/>
  <c r="O238" i="29" s="1"/>
  <c r="Q236" i="28"/>
  <c r="R236" i="28" s="1"/>
  <c r="O237" i="28" s="1"/>
  <c r="Q237" i="27"/>
  <c r="R237" i="27" s="1"/>
  <c r="O238" i="27" s="1"/>
  <c r="Q232" i="26"/>
  <c r="R232" i="26" s="1"/>
  <c r="O233" i="26" s="1"/>
  <c r="Q232" i="25"/>
  <c r="R232" i="25" s="1"/>
  <c r="O233" i="25" s="1"/>
  <c r="Q232" i="24"/>
  <c r="R232" i="24" s="1"/>
  <c r="O233" i="24" s="1"/>
  <c r="Q232" i="14"/>
  <c r="R232" i="14" s="1"/>
  <c r="O233" i="14" s="1"/>
  <c r="Q244" i="23"/>
  <c r="R244" i="23" s="1"/>
  <c r="O245" i="23" s="1"/>
  <c r="Q235" i="12"/>
  <c r="R235" i="12" s="1"/>
  <c r="O236" i="12" s="1"/>
  <c r="Q245" i="19"/>
  <c r="R245" i="19" s="1"/>
  <c r="O246" i="19" s="1"/>
  <c r="Q245" i="21"/>
  <c r="R245" i="21" s="1"/>
  <c r="O246" i="21" s="1"/>
  <c r="Q237" i="15"/>
  <c r="R237" i="15" s="1"/>
  <c r="O238" i="15" s="1"/>
  <c r="Q245" i="20"/>
  <c r="R245" i="20" s="1"/>
  <c r="O246" i="20" s="1"/>
  <c r="Q249" i="16"/>
  <c r="R249" i="16" s="1"/>
  <c r="O250" i="16" s="1"/>
  <c r="Q245" i="17"/>
  <c r="R245" i="17" s="1"/>
  <c r="O246" i="17" s="1"/>
  <c r="Q244" i="22"/>
  <c r="R244" i="22" s="1"/>
  <c r="O245" i="22" s="1"/>
  <c r="Q237" i="9"/>
  <c r="R237" i="9" s="1"/>
  <c r="O238" i="9" s="1"/>
  <c r="Q242" i="13" l="1"/>
  <c r="R242" i="13" s="1"/>
  <c r="O243" i="13" s="1"/>
  <c r="Q242" i="55"/>
  <c r="R242" i="55" s="1"/>
  <c r="O243" i="55" s="1"/>
  <c r="Q242" i="54"/>
  <c r="R242" i="54" s="1"/>
  <c r="O243" i="54" s="1"/>
  <c r="Q242" i="53"/>
  <c r="R242" i="53" s="1"/>
  <c r="O243" i="53" s="1"/>
  <c r="Q241" i="52"/>
  <c r="R241" i="52" s="1"/>
  <c r="O242" i="52" s="1"/>
  <c r="Q241" i="51"/>
  <c r="R241" i="51"/>
  <c r="O242" i="51" s="1"/>
  <c r="Q241" i="50"/>
  <c r="R241" i="50"/>
  <c r="O242" i="50" s="1"/>
  <c r="Q242" i="49"/>
  <c r="R242" i="49" s="1"/>
  <c r="O243" i="49" s="1"/>
  <c r="Q241" i="48"/>
  <c r="R241" i="48" s="1"/>
  <c r="O242" i="48" s="1"/>
  <c r="Q241" i="47"/>
  <c r="R241" i="47" s="1"/>
  <c r="O242" i="47" s="1"/>
  <c r="Q243" i="46"/>
  <c r="R243" i="46" s="1"/>
  <c r="O244" i="46" s="1"/>
  <c r="Q242" i="45"/>
  <c r="R242" i="45" s="1"/>
  <c r="O243" i="45" s="1"/>
  <c r="Q240" i="44"/>
  <c r="R240" i="44" s="1"/>
  <c r="O241" i="44" s="1"/>
  <c r="R239" i="43"/>
  <c r="O240" i="43" s="1"/>
  <c r="Q239" i="43"/>
  <c r="Q242" i="42"/>
  <c r="R242" i="42"/>
  <c r="O243" i="42" s="1"/>
  <c r="Q242" i="41"/>
  <c r="R242" i="41" s="1"/>
  <c r="O243" i="41" s="1"/>
  <c r="Q242" i="40"/>
  <c r="R242" i="40" s="1"/>
  <c r="O243" i="40" s="1"/>
  <c r="Q241" i="39"/>
  <c r="R241" i="39"/>
  <c r="O242" i="39" s="1"/>
  <c r="Q241" i="38"/>
  <c r="R241" i="38" s="1"/>
  <c r="O242" i="38" s="1"/>
  <c r="Q242" i="37"/>
  <c r="R242" i="37" s="1"/>
  <c r="O243" i="37" s="1"/>
  <c r="Q241" i="36"/>
  <c r="R241" i="36" s="1"/>
  <c r="O242" i="36" s="1"/>
  <c r="Q237" i="35"/>
  <c r="R237" i="35" s="1"/>
  <c r="O238" i="35" s="1"/>
  <c r="Q237" i="34"/>
  <c r="R237" i="34" s="1"/>
  <c r="O238" i="34" s="1"/>
  <c r="Q236" i="33"/>
  <c r="R236" i="33" s="1"/>
  <c r="O237" i="33" s="1"/>
  <c r="Q236" i="32"/>
  <c r="R236" i="32" s="1"/>
  <c r="O237" i="32" s="1"/>
  <c r="Q237" i="31"/>
  <c r="R237" i="31"/>
  <c r="O238" i="31" s="1"/>
  <c r="Q237" i="30"/>
  <c r="R237" i="30" s="1"/>
  <c r="O238" i="30" s="1"/>
  <c r="Q238" i="29"/>
  <c r="R238" i="29" s="1"/>
  <c r="O239" i="29" s="1"/>
  <c r="Q237" i="28"/>
  <c r="R237" i="28" s="1"/>
  <c r="O238" i="28" s="1"/>
  <c r="Q238" i="27"/>
  <c r="R238" i="27" s="1"/>
  <c r="O239" i="27" s="1"/>
  <c r="Q233" i="26"/>
  <c r="R233" i="26" s="1"/>
  <c r="O234" i="26" s="1"/>
  <c r="Q233" i="25"/>
  <c r="R233" i="25" s="1"/>
  <c r="O234" i="25" s="1"/>
  <c r="Q233" i="24"/>
  <c r="R233" i="24"/>
  <c r="O234" i="24" s="1"/>
  <c r="Q246" i="20"/>
  <c r="R246" i="20" s="1"/>
  <c r="O247" i="20" s="1"/>
  <c r="Q246" i="17"/>
  <c r="R246" i="17" s="1"/>
  <c r="O247" i="17" s="1"/>
  <c r="Q245" i="22"/>
  <c r="R245" i="22" s="1"/>
  <c r="O246" i="22" s="1"/>
  <c r="Q246" i="21"/>
  <c r="R246" i="21" s="1"/>
  <c r="O247" i="21" s="1"/>
  <c r="Q236" i="12"/>
  <c r="R236" i="12" s="1"/>
  <c r="O237" i="12" s="1"/>
  <c r="Q245" i="23"/>
  <c r="R245" i="23" s="1"/>
  <c r="O246" i="23" s="1"/>
  <c r="Q233" i="14"/>
  <c r="R233" i="14" s="1"/>
  <c r="O234" i="14" s="1"/>
  <c r="Q250" i="16"/>
  <c r="R250" i="16" s="1"/>
  <c r="O251" i="16" s="1"/>
  <c r="Q238" i="15"/>
  <c r="R238" i="15" s="1"/>
  <c r="O239" i="15" s="1"/>
  <c r="Q246" i="19"/>
  <c r="R246" i="19" s="1"/>
  <c r="O247" i="19" s="1"/>
  <c r="Q238" i="9"/>
  <c r="R238" i="9" s="1"/>
  <c r="O239" i="9" s="1"/>
  <c r="Q243" i="13" l="1"/>
  <c r="R243" i="13" s="1"/>
  <c r="O244" i="13" s="1"/>
  <c r="Q243" i="55"/>
  <c r="R243" i="55"/>
  <c r="O244" i="55" s="1"/>
  <c r="Q243" i="54"/>
  <c r="R243" i="54" s="1"/>
  <c r="O244" i="54" s="1"/>
  <c r="Q243" i="53"/>
  <c r="R243" i="53" s="1"/>
  <c r="O244" i="53" s="1"/>
  <c r="Q242" i="52"/>
  <c r="R242" i="52" s="1"/>
  <c r="O243" i="52" s="1"/>
  <c r="Q242" i="51"/>
  <c r="R242" i="51" s="1"/>
  <c r="O243" i="51" s="1"/>
  <c r="Q242" i="50"/>
  <c r="R242" i="50" s="1"/>
  <c r="O243" i="50" s="1"/>
  <c r="Q243" i="49"/>
  <c r="R243" i="49" s="1"/>
  <c r="O244" i="49" s="1"/>
  <c r="Q242" i="48"/>
  <c r="R242" i="48"/>
  <c r="O243" i="48" s="1"/>
  <c r="Q242" i="47"/>
  <c r="R242" i="47"/>
  <c r="O243" i="47" s="1"/>
  <c r="Q244" i="46"/>
  <c r="R244" i="46" s="1"/>
  <c r="O245" i="46" s="1"/>
  <c r="Q243" i="45"/>
  <c r="R243" i="45"/>
  <c r="O244" i="45" s="1"/>
  <c r="Q241" i="44"/>
  <c r="R241" i="44" s="1"/>
  <c r="O242" i="44" s="1"/>
  <c r="Q240" i="43"/>
  <c r="R240" i="43" s="1"/>
  <c r="O241" i="43" s="1"/>
  <c r="Q243" i="42"/>
  <c r="R243" i="42" s="1"/>
  <c r="O244" i="42" s="1"/>
  <c r="Q243" i="41"/>
  <c r="R243" i="41" s="1"/>
  <c r="O244" i="41" s="1"/>
  <c r="Q243" i="40"/>
  <c r="R243" i="40" s="1"/>
  <c r="O244" i="40" s="1"/>
  <c r="Q242" i="39"/>
  <c r="R242" i="39" s="1"/>
  <c r="O243" i="39" s="1"/>
  <c r="Q242" i="38"/>
  <c r="R242" i="38" s="1"/>
  <c r="O243" i="38" s="1"/>
  <c r="Q243" i="37"/>
  <c r="R243" i="37" s="1"/>
  <c r="O244" i="37" s="1"/>
  <c r="Q242" i="36"/>
  <c r="R242" i="36" s="1"/>
  <c r="O243" i="36" s="1"/>
  <c r="Q238" i="35"/>
  <c r="R238" i="35" s="1"/>
  <c r="O239" i="35" s="1"/>
  <c r="Q238" i="34"/>
  <c r="R238" i="34" s="1"/>
  <c r="O239" i="34" s="1"/>
  <c r="Q237" i="33"/>
  <c r="R237" i="33" s="1"/>
  <c r="O238" i="33" s="1"/>
  <c r="Q237" i="32"/>
  <c r="R237" i="32" s="1"/>
  <c r="O238" i="32" s="1"/>
  <c r="Q238" i="31"/>
  <c r="R238" i="31" s="1"/>
  <c r="O239" i="31" s="1"/>
  <c r="Q238" i="30"/>
  <c r="R238" i="30" s="1"/>
  <c r="O239" i="30" s="1"/>
  <c r="R239" i="29"/>
  <c r="O240" i="29" s="1"/>
  <c r="Q239" i="29"/>
  <c r="Q238" i="28"/>
  <c r="R238" i="28" s="1"/>
  <c r="O239" i="28" s="1"/>
  <c r="Q239" i="27"/>
  <c r="R239" i="27" s="1"/>
  <c r="O240" i="27" s="1"/>
  <c r="Q234" i="26"/>
  <c r="R234" i="26" s="1"/>
  <c r="O235" i="26" s="1"/>
  <c r="Q234" i="25"/>
  <c r="R234" i="25"/>
  <c r="O235" i="25" s="1"/>
  <c r="Q234" i="24"/>
  <c r="R234" i="24" s="1"/>
  <c r="O235" i="24" s="1"/>
  <c r="Q246" i="22"/>
  <c r="R246" i="22" s="1"/>
  <c r="O247" i="22" s="1"/>
  <c r="Q247" i="19"/>
  <c r="R247" i="19" s="1"/>
  <c r="O248" i="19" s="1"/>
  <c r="Q234" i="14"/>
  <c r="Q236" i="14" s="1"/>
  <c r="R236" i="14" s="1"/>
  <c r="S236" i="14" s="1"/>
  <c r="Q239" i="15"/>
  <c r="R239" i="15" s="1"/>
  <c r="O240" i="15" s="1"/>
  <c r="Q237" i="12"/>
  <c r="R237" i="12" s="1"/>
  <c r="O238" i="12" s="1"/>
  <c r="Q251" i="16"/>
  <c r="R251" i="16" s="1"/>
  <c r="O252" i="16" s="1"/>
  <c r="Q246" i="23"/>
  <c r="R246" i="23" s="1"/>
  <c r="O247" i="23" s="1"/>
  <c r="Q247" i="17"/>
  <c r="R247" i="17" s="1"/>
  <c r="O248" i="17" s="1"/>
  <c r="Q247" i="21"/>
  <c r="R247" i="21" s="1"/>
  <c r="O248" i="21" s="1"/>
  <c r="Q247" i="20"/>
  <c r="R247" i="20" s="1"/>
  <c r="O248" i="20" s="1"/>
  <c r="Q239" i="9"/>
  <c r="R239" i="9" s="1"/>
  <c r="O240" i="9" s="1"/>
  <c r="Q244" i="13" l="1"/>
  <c r="R244" i="13" s="1"/>
  <c r="O245" i="13" s="1"/>
  <c r="Q244" i="55"/>
  <c r="R244" i="55"/>
  <c r="O245" i="55" s="1"/>
  <c r="Q244" i="54"/>
  <c r="R244" i="54" s="1"/>
  <c r="O245" i="54" s="1"/>
  <c r="Q244" i="53"/>
  <c r="R244" i="53" s="1"/>
  <c r="O245" i="53" s="1"/>
  <c r="Q243" i="52"/>
  <c r="R243" i="52" s="1"/>
  <c r="O244" i="52" s="1"/>
  <c r="Q243" i="51"/>
  <c r="R243" i="51" s="1"/>
  <c r="O244" i="51" s="1"/>
  <c r="Q243" i="50"/>
  <c r="R243" i="50" s="1"/>
  <c r="O244" i="50" s="1"/>
  <c r="Q244" i="49"/>
  <c r="R244" i="49" s="1"/>
  <c r="O245" i="49" s="1"/>
  <c r="Q243" i="48"/>
  <c r="R243" i="48" s="1"/>
  <c r="O244" i="48" s="1"/>
  <c r="Q243" i="47"/>
  <c r="R243" i="47" s="1"/>
  <c r="O244" i="47" s="1"/>
  <c r="Q245" i="46"/>
  <c r="R245" i="46" s="1"/>
  <c r="O246" i="46" s="1"/>
  <c r="Q244" i="45"/>
  <c r="R244" i="45" s="1"/>
  <c r="O245" i="45" s="1"/>
  <c r="Q242" i="44"/>
  <c r="R242" i="44"/>
  <c r="O243" i="44" s="1"/>
  <c r="Q241" i="43"/>
  <c r="R241" i="43" s="1"/>
  <c r="O242" i="43" s="1"/>
  <c r="Q244" i="42"/>
  <c r="R244" i="42" s="1"/>
  <c r="O245" i="42" s="1"/>
  <c r="Q244" i="41"/>
  <c r="R244" i="41" s="1"/>
  <c r="O245" i="41" s="1"/>
  <c r="Q244" i="40"/>
  <c r="R244" i="40" s="1"/>
  <c r="O245" i="40" s="1"/>
  <c r="Q243" i="39"/>
  <c r="R243" i="39" s="1"/>
  <c r="O244" i="39" s="1"/>
  <c r="Q243" i="38"/>
  <c r="R243" i="38" s="1"/>
  <c r="O244" i="38" s="1"/>
  <c r="Q244" i="37"/>
  <c r="R244" i="37" s="1"/>
  <c r="O245" i="37" s="1"/>
  <c r="Q243" i="36"/>
  <c r="R243" i="36" s="1"/>
  <c r="O244" i="36" s="1"/>
  <c r="Q239" i="35"/>
  <c r="R239" i="35" s="1"/>
  <c r="O240" i="35" s="1"/>
  <c r="Q239" i="34"/>
  <c r="R239" i="34"/>
  <c r="O240" i="34" s="1"/>
  <c r="Q238" i="33"/>
  <c r="R238" i="33"/>
  <c r="O239" i="33" s="1"/>
  <c r="Q238" i="32"/>
  <c r="R238" i="32"/>
  <c r="O239" i="32" s="1"/>
  <c r="Q239" i="31"/>
  <c r="R239" i="31"/>
  <c r="O240" i="31" s="1"/>
  <c r="Q239" i="30"/>
  <c r="R239" i="30" s="1"/>
  <c r="O240" i="30" s="1"/>
  <c r="Q240" i="29"/>
  <c r="R240" i="29" s="1"/>
  <c r="O241" i="29" s="1"/>
  <c r="Q239" i="28"/>
  <c r="R239" i="28"/>
  <c r="O240" i="28" s="1"/>
  <c r="Q240" i="27"/>
  <c r="R240" i="27" s="1"/>
  <c r="O241" i="27" s="1"/>
  <c r="Q235" i="26"/>
  <c r="R235" i="26"/>
  <c r="O236" i="26" s="1"/>
  <c r="Q235" i="25"/>
  <c r="R235" i="25" s="1"/>
  <c r="O236" i="25" s="1"/>
  <c r="Q235" i="24"/>
  <c r="R235" i="24" s="1"/>
  <c r="O236" i="24" s="1"/>
  <c r="Q247" i="23"/>
  <c r="R247" i="23" s="1"/>
  <c r="O248" i="23" s="1"/>
  <c r="Q238" i="12"/>
  <c r="R238" i="12" s="1"/>
  <c r="O239" i="12" s="1"/>
  <c r="Q240" i="9"/>
  <c r="R240" i="9" s="1"/>
  <c r="O241" i="9" s="1"/>
  <c r="Q248" i="19"/>
  <c r="R248" i="19" s="1"/>
  <c r="O249" i="19" s="1"/>
  <c r="R234" i="14"/>
  <c r="Q248" i="21"/>
  <c r="R248" i="21" s="1"/>
  <c r="O249" i="21" s="1"/>
  <c r="Q248" i="17"/>
  <c r="R248" i="17" s="1"/>
  <c r="O249" i="17" s="1"/>
  <c r="Q240" i="15"/>
  <c r="R240" i="15" s="1"/>
  <c r="O241" i="15" s="1"/>
  <c r="Q247" i="22"/>
  <c r="R247" i="22" s="1"/>
  <c r="O248" i="22" s="1"/>
  <c r="Q252" i="16"/>
  <c r="R252" i="16" s="1"/>
  <c r="O253" i="16" s="1"/>
  <c r="Q248" i="20"/>
  <c r="R248" i="20" s="1"/>
  <c r="O249" i="20" s="1"/>
  <c r="Q245" i="13" l="1"/>
  <c r="R245" i="13" s="1"/>
  <c r="O246" i="13" s="1"/>
  <c r="Q245" i="55"/>
  <c r="R245" i="55" s="1"/>
  <c r="O246" i="55" s="1"/>
  <c r="Q245" i="54"/>
  <c r="R245" i="54"/>
  <c r="O246" i="54" s="1"/>
  <c r="Q245" i="53"/>
  <c r="R245" i="53" s="1"/>
  <c r="O246" i="53" s="1"/>
  <c r="Q244" i="52"/>
  <c r="R244" i="52" s="1"/>
  <c r="O245" i="52" s="1"/>
  <c r="Q244" i="51"/>
  <c r="R244" i="51"/>
  <c r="O245" i="51" s="1"/>
  <c r="Q244" i="50"/>
  <c r="R244" i="50" s="1"/>
  <c r="O245" i="50" s="1"/>
  <c r="Q245" i="49"/>
  <c r="R245" i="49" s="1"/>
  <c r="O246" i="49" s="1"/>
  <c r="Q244" i="48"/>
  <c r="R244" i="48" s="1"/>
  <c r="O245" i="48" s="1"/>
  <c r="Q244" i="47"/>
  <c r="R244" i="47" s="1"/>
  <c r="O245" i="47" s="1"/>
  <c r="Q246" i="46"/>
  <c r="R246" i="46"/>
  <c r="O247" i="46" s="1"/>
  <c r="Q245" i="45"/>
  <c r="R245" i="45" s="1"/>
  <c r="O246" i="45" s="1"/>
  <c r="Q243" i="44"/>
  <c r="R243" i="44" s="1"/>
  <c r="O244" i="44" s="1"/>
  <c r="Q242" i="43"/>
  <c r="R242" i="43" s="1"/>
  <c r="O243" i="43" s="1"/>
  <c r="Q245" i="42"/>
  <c r="R245" i="42" s="1"/>
  <c r="O246" i="42" s="1"/>
  <c r="Q245" i="41"/>
  <c r="R245" i="41" s="1"/>
  <c r="O246" i="41" s="1"/>
  <c r="Q245" i="40"/>
  <c r="R245" i="40" s="1"/>
  <c r="O246" i="40" s="1"/>
  <c r="Q244" i="39"/>
  <c r="R244" i="39" s="1"/>
  <c r="O245" i="39" s="1"/>
  <c r="Q244" i="38"/>
  <c r="R244" i="38" s="1"/>
  <c r="O245" i="38" s="1"/>
  <c r="Q245" i="37"/>
  <c r="R245" i="37" s="1"/>
  <c r="O246" i="37" s="1"/>
  <c r="Q244" i="36"/>
  <c r="R244" i="36" s="1"/>
  <c r="O245" i="36" s="1"/>
  <c r="Q240" i="35"/>
  <c r="R240" i="35" s="1"/>
  <c r="O241" i="35" s="1"/>
  <c r="Q240" i="34"/>
  <c r="R240" i="34" s="1"/>
  <c r="O241" i="34" s="1"/>
  <c r="Q239" i="33"/>
  <c r="R239" i="33"/>
  <c r="O240" i="33" s="1"/>
  <c r="Q239" i="32"/>
  <c r="R239" i="32"/>
  <c r="O240" i="32" s="1"/>
  <c r="Q240" i="31"/>
  <c r="R240" i="31" s="1"/>
  <c r="O241" i="31" s="1"/>
  <c r="Q240" i="30"/>
  <c r="R240" i="30" s="1"/>
  <c r="O241" i="30" s="1"/>
  <c r="Q241" i="29"/>
  <c r="R241" i="29" s="1"/>
  <c r="O242" i="29" s="1"/>
  <c r="Q240" i="28"/>
  <c r="R240" i="28" s="1"/>
  <c r="O241" i="28" s="1"/>
  <c r="Q241" i="27"/>
  <c r="R241" i="27" s="1"/>
  <c r="O242" i="27" s="1"/>
  <c r="Q236" i="26"/>
  <c r="R236" i="26" s="1"/>
  <c r="O237" i="26" s="1"/>
  <c r="Q236" i="25"/>
  <c r="R236" i="25"/>
  <c r="O237" i="25" s="1"/>
  <c r="Q236" i="24"/>
  <c r="R236" i="24" s="1"/>
  <c r="O237" i="24" s="1"/>
  <c r="Q241" i="9"/>
  <c r="R241" i="9" s="1"/>
  <c r="O242" i="9" s="1"/>
  <c r="Q249" i="21"/>
  <c r="R249" i="21" s="1"/>
  <c r="O250" i="21" s="1"/>
  <c r="Q239" i="12"/>
  <c r="R239" i="12" s="1"/>
  <c r="O240" i="12" s="1"/>
  <c r="Q249" i="20"/>
  <c r="R249" i="20" s="1"/>
  <c r="O250" i="20" s="1"/>
  <c r="Q249" i="19"/>
  <c r="R249" i="19" s="1"/>
  <c r="O250" i="19" s="1"/>
  <c r="Q253" i="16"/>
  <c r="R253" i="16" s="1"/>
  <c r="O254" i="16" s="1"/>
  <c r="Q241" i="15"/>
  <c r="R241" i="15" s="1"/>
  <c r="O242" i="15" s="1"/>
  <c r="Q248" i="23"/>
  <c r="R248" i="23" s="1"/>
  <c r="O249" i="23" s="1"/>
  <c r="Q249" i="17"/>
  <c r="R249" i="17" s="1"/>
  <c r="O250" i="17" s="1"/>
  <c r="Q248" i="22"/>
  <c r="R248" i="22" s="1"/>
  <c r="O249" i="22" s="1"/>
  <c r="Q246" i="13" l="1"/>
  <c r="R246" i="13" s="1"/>
  <c r="O247" i="13" s="1"/>
  <c r="Q246" i="55"/>
  <c r="R246" i="55" s="1"/>
  <c r="O247" i="55" s="1"/>
  <c r="Q246" i="54"/>
  <c r="R246" i="54" s="1"/>
  <c r="O247" i="54" s="1"/>
  <c r="Q246" i="53"/>
  <c r="R246" i="53" s="1"/>
  <c r="O247" i="53" s="1"/>
  <c r="Q245" i="52"/>
  <c r="R245" i="52" s="1"/>
  <c r="O246" i="52" s="1"/>
  <c r="Q245" i="51"/>
  <c r="R245" i="51" s="1"/>
  <c r="O246" i="51" s="1"/>
  <c r="Q245" i="50"/>
  <c r="R245" i="50" s="1"/>
  <c r="O246" i="50" s="1"/>
  <c r="Q246" i="49"/>
  <c r="R246" i="49" s="1"/>
  <c r="O247" i="49" s="1"/>
  <c r="Q245" i="48"/>
  <c r="R245" i="48" s="1"/>
  <c r="O246" i="48" s="1"/>
  <c r="Q245" i="47"/>
  <c r="R245" i="47" s="1"/>
  <c r="O246" i="47" s="1"/>
  <c r="Q247" i="46"/>
  <c r="R247" i="46" s="1"/>
  <c r="O248" i="46" s="1"/>
  <c r="Q246" i="45"/>
  <c r="R246" i="45" s="1"/>
  <c r="O247" i="45" s="1"/>
  <c r="Q244" i="44"/>
  <c r="R244" i="44" s="1"/>
  <c r="O245" i="44" s="1"/>
  <c r="Q243" i="43"/>
  <c r="R243" i="43" s="1"/>
  <c r="O244" i="43" s="1"/>
  <c r="Q246" i="42"/>
  <c r="R246" i="42" s="1"/>
  <c r="O247" i="42" s="1"/>
  <c r="Q246" i="41"/>
  <c r="R246" i="41" s="1"/>
  <c r="O247" i="41" s="1"/>
  <c r="Q246" i="40"/>
  <c r="R246" i="40" s="1"/>
  <c r="O247" i="40" s="1"/>
  <c r="Q245" i="39"/>
  <c r="R245" i="39" s="1"/>
  <c r="O246" i="39" s="1"/>
  <c r="Q245" i="38"/>
  <c r="R245" i="38" s="1"/>
  <c r="O246" i="38" s="1"/>
  <c r="Q246" i="37"/>
  <c r="R246" i="37" s="1"/>
  <c r="O247" i="37" s="1"/>
  <c r="Q245" i="36"/>
  <c r="R245" i="36" s="1"/>
  <c r="O246" i="36" s="1"/>
  <c r="Q241" i="35"/>
  <c r="R241" i="35" s="1"/>
  <c r="O242" i="35" s="1"/>
  <c r="Q241" i="34"/>
  <c r="R241" i="34" s="1"/>
  <c r="O242" i="34" s="1"/>
  <c r="Q240" i="33"/>
  <c r="R240" i="33" s="1"/>
  <c r="O241" i="33" s="1"/>
  <c r="Q240" i="32"/>
  <c r="R240" i="32" s="1"/>
  <c r="O241" i="32" s="1"/>
  <c r="Q241" i="31"/>
  <c r="R241" i="31"/>
  <c r="O242" i="31" s="1"/>
  <c r="Q241" i="30"/>
  <c r="R241" i="30" s="1"/>
  <c r="O242" i="30" s="1"/>
  <c r="Q242" i="29"/>
  <c r="R242" i="29"/>
  <c r="O243" i="29" s="1"/>
  <c r="Q241" i="28"/>
  <c r="R241" i="28" s="1"/>
  <c r="O242" i="28" s="1"/>
  <c r="Q242" i="27"/>
  <c r="R242" i="27" s="1"/>
  <c r="O243" i="27" s="1"/>
  <c r="Q237" i="26"/>
  <c r="R237" i="26"/>
  <c r="O238" i="26" s="1"/>
  <c r="Q237" i="25"/>
  <c r="R237" i="25" s="1"/>
  <c r="O238" i="25" s="1"/>
  <c r="Q237" i="24"/>
  <c r="R237" i="24" s="1"/>
  <c r="O238" i="24" s="1"/>
  <c r="Q250" i="20"/>
  <c r="R250" i="20" s="1"/>
  <c r="O251" i="20" s="1"/>
  <c r="Q242" i="15"/>
  <c r="R242" i="15" s="1"/>
  <c r="O243" i="15" s="1"/>
  <c r="Q250" i="19"/>
  <c r="R250" i="19" s="1"/>
  <c r="O251" i="19" s="1"/>
  <c r="Q249" i="23"/>
  <c r="R249" i="23" s="1"/>
  <c r="O250" i="23" s="1"/>
  <c r="Q240" i="12"/>
  <c r="R240" i="12" s="1"/>
  <c r="O241" i="12" s="1"/>
  <c r="Q249" i="22"/>
  <c r="R249" i="22" s="1"/>
  <c r="O250" i="22" s="1"/>
  <c r="Q254" i="16"/>
  <c r="R254" i="16" s="1"/>
  <c r="O255" i="16" s="1"/>
  <c r="Q250" i="21"/>
  <c r="R250" i="21" s="1"/>
  <c r="O251" i="21" s="1"/>
  <c r="Q250" i="17"/>
  <c r="R250" i="17" s="1"/>
  <c r="O251" i="17" s="1"/>
  <c r="Q242" i="9"/>
  <c r="R242" i="9" s="1"/>
  <c r="O243" i="9" s="1"/>
  <c r="Q247" i="13" l="1"/>
  <c r="R247" i="13"/>
  <c r="O248" i="13" s="1"/>
  <c r="Q247" i="55"/>
  <c r="R247" i="55" s="1"/>
  <c r="O248" i="55" s="1"/>
  <c r="Q247" i="54"/>
  <c r="R247" i="54"/>
  <c r="O248" i="54" s="1"/>
  <c r="Q247" i="53"/>
  <c r="R247" i="53" s="1"/>
  <c r="O248" i="53" s="1"/>
  <c r="Q246" i="52"/>
  <c r="R246" i="52" s="1"/>
  <c r="O247" i="52" s="1"/>
  <c r="Q246" i="51"/>
  <c r="R246" i="51" s="1"/>
  <c r="O247" i="51" s="1"/>
  <c r="Q246" i="50"/>
  <c r="R246" i="50" s="1"/>
  <c r="O247" i="50" s="1"/>
  <c r="Q247" i="49"/>
  <c r="R247" i="49" s="1"/>
  <c r="O248" i="49" s="1"/>
  <c r="Q246" i="48"/>
  <c r="R246" i="48" s="1"/>
  <c r="O247" i="48" s="1"/>
  <c r="Q246" i="47"/>
  <c r="R246" i="47"/>
  <c r="O247" i="47" s="1"/>
  <c r="Q248" i="46"/>
  <c r="R248" i="46" s="1"/>
  <c r="O249" i="46" s="1"/>
  <c r="Q247" i="45"/>
  <c r="R247" i="45" s="1"/>
  <c r="O248" i="45" s="1"/>
  <c r="Q245" i="44"/>
  <c r="R245" i="44" s="1"/>
  <c r="O246" i="44" s="1"/>
  <c r="Q244" i="43"/>
  <c r="R244" i="43" s="1"/>
  <c r="O245" i="43" s="1"/>
  <c r="Q247" i="42"/>
  <c r="R247" i="42" s="1"/>
  <c r="O248" i="42" s="1"/>
  <c r="Q247" i="41"/>
  <c r="R247" i="41" s="1"/>
  <c r="O248" i="41" s="1"/>
  <c r="Q247" i="40"/>
  <c r="R247" i="40" s="1"/>
  <c r="O248" i="40" s="1"/>
  <c r="Q246" i="39"/>
  <c r="R246" i="39" s="1"/>
  <c r="O247" i="39" s="1"/>
  <c r="Q246" i="38"/>
  <c r="R246" i="38" s="1"/>
  <c r="O247" i="38" s="1"/>
  <c r="Q247" i="37"/>
  <c r="R247" i="37" s="1"/>
  <c r="O248" i="37" s="1"/>
  <c r="Q246" i="36"/>
  <c r="R246" i="36" s="1"/>
  <c r="O247" i="36" s="1"/>
  <c r="Q242" i="35"/>
  <c r="R242" i="35" s="1"/>
  <c r="O243" i="35" s="1"/>
  <c r="Q242" i="34"/>
  <c r="R242" i="34" s="1"/>
  <c r="O243" i="34" s="1"/>
  <c r="Q241" i="33"/>
  <c r="R241" i="33" s="1"/>
  <c r="O242" i="33" s="1"/>
  <c r="Q241" i="32"/>
  <c r="R241" i="32" s="1"/>
  <c r="O242" i="32" s="1"/>
  <c r="Q242" i="31"/>
  <c r="R242" i="31" s="1"/>
  <c r="O243" i="31" s="1"/>
  <c r="Q242" i="30"/>
  <c r="R242" i="30"/>
  <c r="O243" i="30" s="1"/>
  <c r="Q243" i="29"/>
  <c r="R243" i="29" s="1"/>
  <c r="O244" i="29" s="1"/>
  <c r="Q242" i="28"/>
  <c r="R242" i="28" s="1"/>
  <c r="O243" i="28" s="1"/>
  <c r="Q243" i="27"/>
  <c r="R243" i="27" s="1"/>
  <c r="O244" i="27" s="1"/>
  <c r="Q238" i="26"/>
  <c r="R238" i="26" s="1"/>
  <c r="O239" i="26" s="1"/>
  <c r="Q238" i="25"/>
  <c r="R238" i="25" s="1"/>
  <c r="O239" i="25" s="1"/>
  <c r="Q238" i="24"/>
  <c r="R238" i="24" s="1"/>
  <c r="O239" i="24" s="1"/>
  <c r="Q251" i="21"/>
  <c r="R251" i="21" s="1"/>
  <c r="O252" i="21" s="1"/>
  <c r="Q243" i="9"/>
  <c r="R243" i="9" s="1"/>
  <c r="O244" i="9" s="1"/>
  <c r="Q250" i="23"/>
  <c r="R250" i="23" s="1"/>
  <c r="O251" i="23" s="1"/>
  <c r="Q243" i="15"/>
  <c r="R243" i="15" s="1"/>
  <c r="O244" i="15" s="1"/>
  <c r="Q251" i="20"/>
  <c r="R251" i="20" s="1"/>
  <c r="O252" i="20" s="1"/>
  <c r="Q251" i="19"/>
  <c r="R251" i="19" s="1"/>
  <c r="O252" i="19" s="1"/>
  <c r="Q251" i="17"/>
  <c r="R251" i="17" s="1"/>
  <c r="O252" i="17" s="1"/>
  <c r="Q255" i="16"/>
  <c r="R255" i="16" s="1"/>
  <c r="O256" i="16" s="1"/>
  <c r="Q250" i="22"/>
  <c r="R250" i="22" s="1"/>
  <c r="O251" i="22" s="1"/>
  <c r="Q241" i="12"/>
  <c r="R241" i="12" s="1"/>
  <c r="O242" i="12" s="1"/>
  <c r="Q248" i="13" l="1"/>
  <c r="R248" i="13" s="1"/>
  <c r="O249" i="13" s="1"/>
  <c r="Q248" i="55"/>
  <c r="R248" i="55" s="1"/>
  <c r="O249" i="55" s="1"/>
  <c r="Q248" i="54"/>
  <c r="R248" i="54"/>
  <c r="O249" i="54" s="1"/>
  <c r="Q248" i="53"/>
  <c r="R248" i="53"/>
  <c r="O249" i="53" s="1"/>
  <c r="Q247" i="52"/>
  <c r="R247" i="52" s="1"/>
  <c r="O248" i="52" s="1"/>
  <c r="Q247" i="51"/>
  <c r="R247" i="51" s="1"/>
  <c r="O248" i="51" s="1"/>
  <c r="Q247" i="50"/>
  <c r="R247" i="50" s="1"/>
  <c r="O248" i="50" s="1"/>
  <c r="Q248" i="49"/>
  <c r="R248" i="49"/>
  <c r="O249" i="49" s="1"/>
  <c r="Q247" i="48"/>
  <c r="R247" i="48" s="1"/>
  <c r="O248" i="48" s="1"/>
  <c r="Q247" i="47"/>
  <c r="R247" i="47" s="1"/>
  <c r="O248" i="47" s="1"/>
  <c r="Q249" i="46"/>
  <c r="R249" i="46" s="1"/>
  <c r="O250" i="46" s="1"/>
  <c r="Q248" i="45"/>
  <c r="R248" i="45" s="1"/>
  <c r="O249" i="45" s="1"/>
  <c r="Q246" i="44"/>
  <c r="R246" i="44"/>
  <c r="O247" i="44" s="1"/>
  <c r="Q245" i="43"/>
  <c r="R245" i="43"/>
  <c r="O246" i="43" s="1"/>
  <c r="Q248" i="42"/>
  <c r="R248" i="42"/>
  <c r="O249" i="42" s="1"/>
  <c r="Q248" i="41"/>
  <c r="R248" i="41" s="1"/>
  <c r="O249" i="41" s="1"/>
  <c r="Q248" i="40"/>
  <c r="R248" i="40" s="1"/>
  <c r="O249" i="40" s="1"/>
  <c r="Q247" i="39"/>
  <c r="R247" i="39" s="1"/>
  <c r="O248" i="39" s="1"/>
  <c r="Q247" i="38"/>
  <c r="R247" i="38" s="1"/>
  <c r="O248" i="38" s="1"/>
  <c r="Q248" i="37"/>
  <c r="R248" i="37" s="1"/>
  <c r="O249" i="37" s="1"/>
  <c r="Q247" i="36"/>
  <c r="R247" i="36" s="1"/>
  <c r="O248" i="36" s="1"/>
  <c r="Q243" i="35"/>
  <c r="R243" i="35" s="1"/>
  <c r="O244" i="35" s="1"/>
  <c r="Q243" i="34"/>
  <c r="R243" i="34"/>
  <c r="O244" i="34" s="1"/>
  <c r="Q242" i="33"/>
  <c r="R242" i="33"/>
  <c r="O243" i="33" s="1"/>
  <c r="Q242" i="32"/>
  <c r="R242" i="32" s="1"/>
  <c r="O243" i="32" s="1"/>
  <c r="Q243" i="31"/>
  <c r="R243" i="31" s="1"/>
  <c r="O244" i="31" s="1"/>
  <c r="Q243" i="30"/>
  <c r="R243" i="30" s="1"/>
  <c r="O244" i="30" s="1"/>
  <c r="Q244" i="29"/>
  <c r="R244" i="29" s="1"/>
  <c r="O245" i="29" s="1"/>
  <c r="Q243" i="28"/>
  <c r="R243" i="28"/>
  <c r="O244" i="28" s="1"/>
  <c r="Q244" i="27"/>
  <c r="R244" i="27"/>
  <c r="O245" i="27" s="1"/>
  <c r="Q239" i="26"/>
  <c r="R239" i="26" s="1"/>
  <c r="O240" i="26" s="1"/>
  <c r="Q239" i="25"/>
  <c r="R239" i="25" s="1"/>
  <c r="O240" i="25" s="1"/>
  <c r="Q239" i="24"/>
  <c r="R239" i="24"/>
  <c r="O240" i="24" s="1"/>
  <c r="Q252" i="17"/>
  <c r="R252" i="17" s="1"/>
  <c r="O253" i="17" s="1"/>
  <c r="Q244" i="9"/>
  <c r="R244" i="9" s="1"/>
  <c r="O245" i="9" s="1"/>
  <c r="Q251" i="22"/>
  <c r="R251" i="22" s="1"/>
  <c r="O252" i="22" s="1"/>
  <c r="Q252" i="20"/>
  <c r="R252" i="20" s="1"/>
  <c r="O253" i="20" s="1"/>
  <c r="Q251" i="23"/>
  <c r="R251" i="23" s="1"/>
  <c r="O252" i="23" s="1"/>
  <c r="Q244" i="15"/>
  <c r="R244" i="15" s="1"/>
  <c r="O245" i="15" s="1"/>
  <c r="Q242" i="12"/>
  <c r="R242" i="12" s="1"/>
  <c r="O243" i="12" s="1"/>
  <c r="Q256" i="16"/>
  <c r="R256" i="16" s="1"/>
  <c r="O257" i="16" s="1"/>
  <c r="Q252" i="19"/>
  <c r="R252" i="19" s="1"/>
  <c r="O253" i="19" s="1"/>
  <c r="Q252" i="21"/>
  <c r="R252" i="21" s="1"/>
  <c r="O253" i="21" s="1"/>
  <c r="Q249" i="13" l="1"/>
  <c r="R249" i="13" s="1"/>
  <c r="O250" i="13" s="1"/>
  <c r="Q249" i="55"/>
  <c r="R249" i="55"/>
  <c r="O250" i="55" s="1"/>
  <c r="Q249" i="54"/>
  <c r="R249" i="54"/>
  <c r="O250" i="54" s="1"/>
  <c r="Q249" i="53"/>
  <c r="R249" i="53" s="1"/>
  <c r="O250" i="53" s="1"/>
  <c r="Q248" i="52"/>
  <c r="R248" i="52" s="1"/>
  <c r="O249" i="52" s="1"/>
  <c r="Q248" i="51"/>
  <c r="R248" i="51" s="1"/>
  <c r="O249" i="51" s="1"/>
  <c r="Q248" i="50"/>
  <c r="R248" i="50" s="1"/>
  <c r="O249" i="50" s="1"/>
  <c r="Q249" i="49"/>
  <c r="R249" i="49" s="1"/>
  <c r="O250" i="49" s="1"/>
  <c r="Q248" i="48"/>
  <c r="R248" i="48" s="1"/>
  <c r="O249" i="48" s="1"/>
  <c r="Q248" i="47"/>
  <c r="R248" i="47" s="1"/>
  <c r="O249" i="47" s="1"/>
  <c r="Q250" i="46"/>
  <c r="R250" i="46" s="1"/>
  <c r="O251" i="46" s="1"/>
  <c r="Q249" i="45"/>
  <c r="R249" i="45" s="1"/>
  <c r="O250" i="45" s="1"/>
  <c r="Q247" i="44"/>
  <c r="R247" i="44" s="1"/>
  <c r="O248" i="44" s="1"/>
  <c r="Q246" i="43"/>
  <c r="R246" i="43" s="1"/>
  <c r="O247" i="43" s="1"/>
  <c r="Q249" i="42"/>
  <c r="R249" i="42" s="1"/>
  <c r="O250" i="42" s="1"/>
  <c r="Q249" i="41"/>
  <c r="R249" i="41"/>
  <c r="O250" i="41" s="1"/>
  <c r="Q249" i="40"/>
  <c r="R249" i="40" s="1"/>
  <c r="O250" i="40" s="1"/>
  <c r="Q248" i="39"/>
  <c r="R248" i="39"/>
  <c r="O249" i="39" s="1"/>
  <c r="Q248" i="38"/>
  <c r="R248" i="38" s="1"/>
  <c r="O249" i="38" s="1"/>
  <c r="Q249" i="37"/>
  <c r="R249" i="37" s="1"/>
  <c r="O250" i="37" s="1"/>
  <c r="Q248" i="36"/>
  <c r="R248" i="36" s="1"/>
  <c r="O249" i="36" s="1"/>
  <c r="Q244" i="35"/>
  <c r="R244" i="35"/>
  <c r="O245" i="35" s="1"/>
  <c r="Q244" i="34"/>
  <c r="R244" i="34" s="1"/>
  <c r="O245" i="34" s="1"/>
  <c r="Q243" i="33"/>
  <c r="R243" i="33" s="1"/>
  <c r="O244" i="33" s="1"/>
  <c r="Q243" i="32"/>
  <c r="R243" i="32" s="1"/>
  <c r="O244" i="32" s="1"/>
  <c r="Q244" i="31"/>
  <c r="R244" i="31" s="1"/>
  <c r="O245" i="31" s="1"/>
  <c r="Q244" i="30"/>
  <c r="R244" i="30"/>
  <c r="O245" i="30" s="1"/>
  <c r="Q245" i="29"/>
  <c r="R245" i="29" s="1"/>
  <c r="O246" i="29" s="1"/>
  <c r="Q244" i="28"/>
  <c r="R244" i="28"/>
  <c r="O245" i="28" s="1"/>
  <c r="Q245" i="27"/>
  <c r="R245" i="27" s="1"/>
  <c r="O246" i="27" s="1"/>
  <c r="Q240" i="26"/>
  <c r="R240" i="26" s="1"/>
  <c r="O241" i="26" s="1"/>
  <c r="Q240" i="25"/>
  <c r="R240" i="25" s="1"/>
  <c r="O241" i="25" s="1"/>
  <c r="Q240" i="24"/>
  <c r="R240" i="24" s="1"/>
  <c r="O241" i="24" s="1"/>
  <c r="Q252" i="23"/>
  <c r="R252" i="23" s="1"/>
  <c r="O253" i="23" s="1"/>
  <c r="Q257" i="16"/>
  <c r="R257" i="16" s="1"/>
  <c r="O258" i="16" s="1"/>
  <c r="Q253" i="17"/>
  <c r="R253" i="17" s="1"/>
  <c r="O254" i="17" s="1"/>
  <c r="Q252" i="22"/>
  <c r="R252" i="22" s="1"/>
  <c r="O253" i="22" s="1"/>
  <c r="Q253" i="20"/>
  <c r="R253" i="20" s="1"/>
  <c r="O254" i="20" s="1"/>
  <c r="Q245" i="9"/>
  <c r="R245" i="9" s="1"/>
  <c r="O246" i="9" s="1"/>
  <c r="Q253" i="19"/>
  <c r="R253" i="19" s="1"/>
  <c r="O254" i="19" s="1"/>
  <c r="Q243" i="12"/>
  <c r="R243" i="12" s="1"/>
  <c r="O244" i="12" s="1"/>
  <c r="Q245" i="15"/>
  <c r="R245" i="15" s="1"/>
  <c r="O246" i="15" s="1"/>
  <c r="Q253" i="21"/>
  <c r="R253" i="21" s="1"/>
  <c r="O254" i="21" s="1"/>
  <c r="Q250" i="13" l="1"/>
  <c r="R250" i="13" s="1"/>
  <c r="O251" i="13" s="1"/>
  <c r="Q250" i="55"/>
  <c r="R250" i="55" s="1"/>
  <c r="O251" i="55" s="1"/>
  <c r="Q250" i="54"/>
  <c r="R250" i="54" s="1"/>
  <c r="O251" i="54" s="1"/>
  <c r="Q250" i="53"/>
  <c r="R250" i="53" s="1"/>
  <c r="O251" i="53" s="1"/>
  <c r="Q249" i="52"/>
  <c r="R249" i="52" s="1"/>
  <c r="O250" i="52" s="1"/>
  <c r="Q249" i="51"/>
  <c r="R249" i="51" s="1"/>
  <c r="O250" i="51" s="1"/>
  <c r="Q249" i="50"/>
  <c r="R249" i="50" s="1"/>
  <c r="O250" i="50" s="1"/>
  <c r="Q250" i="49"/>
  <c r="R250" i="49" s="1"/>
  <c r="O251" i="49" s="1"/>
  <c r="Q249" i="48"/>
  <c r="R249" i="48" s="1"/>
  <c r="O250" i="48" s="1"/>
  <c r="Q249" i="47"/>
  <c r="R249" i="47" s="1"/>
  <c r="O250" i="47" s="1"/>
  <c r="Q251" i="46"/>
  <c r="R251" i="46" s="1"/>
  <c r="O252" i="46" s="1"/>
  <c r="Q250" i="45"/>
  <c r="R250" i="45" s="1"/>
  <c r="O251" i="45" s="1"/>
  <c r="Q248" i="44"/>
  <c r="R248" i="44" s="1"/>
  <c r="O249" i="44" s="1"/>
  <c r="Q247" i="43"/>
  <c r="R247" i="43" s="1"/>
  <c r="O248" i="43" s="1"/>
  <c r="Q250" i="42"/>
  <c r="R250" i="42"/>
  <c r="O251" i="42" s="1"/>
  <c r="Q250" i="41"/>
  <c r="R250" i="41" s="1"/>
  <c r="O251" i="41" s="1"/>
  <c r="Q250" i="40"/>
  <c r="R250" i="40" s="1"/>
  <c r="O251" i="40" s="1"/>
  <c r="Q249" i="39"/>
  <c r="R249" i="39"/>
  <c r="O250" i="39" s="1"/>
  <c r="Q249" i="38"/>
  <c r="R249" i="38" s="1"/>
  <c r="O250" i="38" s="1"/>
  <c r="Q250" i="37"/>
  <c r="R250" i="37" s="1"/>
  <c r="O251" i="37" s="1"/>
  <c r="Q249" i="36"/>
  <c r="R249" i="36" s="1"/>
  <c r="O250" i="36" s="1"/>
  <c r="Q245" i="35"/>
  <c r="R245" i="35" s="1"/>
  <c r="O246" i="35" s="1"/>
  <c r="Q245" i="34"/>
  <c r="R245" i="34" s="1"/>
  <c r="O246" i="34" s="1"/>
  <c r="Q244" i="33"/>
  <c r="R244" i="33" s="1"/>
  <c r="O245" i="33" s="1"/>
  <c r="Q244" i="32"/>
  <c r="R244" i="32" s="1"/>
  <c r="O245" i="32" s="1"/>
  <c r="Q245" i="31"/>
  <c r="R245" i="31"/>
  <c r="O246" i="31" s="1"/>
  <c r="Q245" i="30"/>
  <c r="R245" i="30" s="1"/>
  <c r="O246" i="30" s="1"/>
  <c r="Q246" i="29"/>
  <c r="R246" i="29" s="1"/>
  <c r="O247" i="29" s="1"/>
  <c r="Q245" i="28"/>
  <c r="R245" i="28" s="1"/>
  <c r="O246" i="28" s="1"/>
  <c r="Q246" i="27"/>
  <c r="R246" i="27" s="1"/>
  <c r="O247" i="27" s="1"/>
  <c r="Q241" i="26"/>
  <c r="R241" i="26" s="1"/>
  <c r="O242" i="26" s="1"/>
  <c r="Q241" i="25"/>
  <c r="R241" i="25" s="1"/>
  <c r="O242" i="25" s="1"/>
  <c r="Q241" i="24"/>
  <c r="R241" i="24"/>
  <c r="O242" i="24" s="1"/>
  <c r="Q258" i="16"/>
  <c r="R258" i="16" s="1"/>
  <c r="O259" i="16" s="1"/>
  <c r="Q246" i="15"/>
  <c r="R246" i="15" s="1"/>
  <c r="O247" i="15" s="1"/>
  <c r="Q254" i="17"/>
  <c r="R254" i="17" s="1"/>
  <c r="O255" i="17" s="1"/>
  <c r="Q254" i="19"/>
  <c r="R254" i="19" s="1"/>
  <c r="O255" i="19" s="1"/>
  <c r="Q253" i="22"/>
  <c r="R253" i="22" s="1"/>
  <c r="O254" i="22" s="1"/>
  <c r="Q244" i="12"/>
  <c r="R244" i="12" s="1"/>
  <c r="O245" i="12" s="1"/>
  <c r="Q254" i="20"/>
  <c r="R254" i="20" s="1"/>
  <c r="O255" i="20" s="1"/>
  <c r="Q254" i="21"/>
  <c r="R254" i="21" s="1"/>
  <c r="O255" i="21" s="1"/>
  <c r="Q246" i="9"/>
  <c r="R246" i="9" s="1"/>
  <c r="O247" i="9" s="1"/>
  <c r="Q253" i="23"/>
  <c r="R253" i="23" s="1"/>
  <c r="O254" i="23" s="1"/>
  <c r="Q251" i="13" l="1"/>
  <c r="R251" i="13" s="1"/>
  <c r="O252" i="13" s="1"/>
  <c r="Q251" i="55"/>
  <c r="R251" i="55"/>
  <c r="O252" i="55" s="1"/>
  <c r="Q251" i="54"/>
  <c r="R251" i="54" s="1"/>
  <c r="O252" i="54" s="1"/>
  <c r="Q251" i="53"/>
  <c r="R251" i="53" s="1"/>
  <c r="O252" i="53" s="1"/>
  <c r="Q250" i="52"/>
  <c r="R250" i="52" s="1"/>
  <c r="O251" i="52" s="1"/>
  <c r="Q250" i="51"/>
  <c r="R250" i="51" s="1"/>
  <c r="O251" i="51" s="1"/>
  <c r="Q250" i="50"/>
  <c r="R250" i="50" s="1"/>
  <c r="O251" i="50" s="1"/>
  <c r="Q251" i="49"/>
  <c r="R251" i="49" s="1"/>
  <c r="O252" i="49" s="1"/>
  <c r="Q250" i="48"/>
  <c r="R250" i="48"/>
  <c r="O251" i="48" s="1"/>
  <c r="Q250" i="47"/>
  <c r="R250" i="47" s="1"/>
  <c r="O251" i="47" s="1"/>
  <c r="Q252" i="46"/>
  <c r="R252" i="46" s="1"/>
  <c r="O253" i="46" s="1"/>
  <c r="Q251" i="45"/>
  <c r="R251" i="45" s="1"/>
  <c r="O252" i="45" s="1"/>
  <c r="Q249" i="44"/>
  <c r="R249" i="44" s="1"/>
  <c r="O250" i="44" s="1"/>
  <c r="Q248" i="43"/>
  <c r="R248" i="43" s="1"/>
  <c r="O249" i="43" s="1"/>
  <c r="Q251" i="42"/>
  <c r="R251" i="42" s="1"/>
  <c r="O252" i="42" s="1"/>
  <c r="Q251" i="41"/>
  <c r="R251" i="41" s="1"/>
  <c r="O252" i="41" s="1"/>
  <c r="Q251" i="40"/>
  <c r="R251" i="40" s="1"/>
  <c r="O252" i="40" s="1"/>
  <c r="Q250" i="39"/>
  <c r="R250" i="39" s="1"/>
  <c r="O251" i="39" s="1"/>
  <c r="Q250" i="38"/>
  <c r="R250" i="38" s="1"/>
  <c r="O251" i="38" s="1"/>
  <c r="Q251" i="37"/>
  <c r="R251" i="37" s="1"/>
  <c r="O252" i="37" s="1"/>
  <c r="Q250" i="36"/>
  <c r="R250" i="36" s="1"/>
  <c r="O251" i="36" s="1"/>
  <c r="R246" i="35"/>
  <c r="O247" i="35" s="1"/>
  <c r="Q246" i="35"/>
  <c r="Q246" i="34"/>
  <c r="R246" i="34" s="1"/>
  <c r="O247" i="34" s="1"/>
  <c r="Q245" i="33"/>
  <c r="R245" i="33" s="1"/>
  <c r="O246" i="33" s="1"/>
  <c r="Q245" i="32"/>
  <c r="R245" i="32" s="1"/>
  <c r="O246" i="32" s="1"/>
  <c r="Q246" i="31"/>
  <c r="R246" i="31" s="1"/>
  <c r="O247" i="31" s="1"/>
  <c r="Q246" i="30"/>
  <c r="R246" i="30" s="1"/>
  <c r="O247" i="30" s="1"/>
  <c r="Q247" i="29"/>
  <c r="R247" i="29" s="1"/>
  <c r="O248" i="29" s="1"/>
  <c r="Q246" i="28"/>
  <c r="R246" i="28" s="1"/>
  <c r="O247" i="28" s="1"/>
  <c r="Q247" i="27"/>
  <c r="R247" i="27" s="1"/>
  <c r="O248" i="27" s="1"/>
  <c r="Q242" i="26"/>
  <c r="R242" i="26"/>
  <c r="O243" i="26" s="1"/>
  <c r="Q242" i="25"/>
  <c r="R242" i="25"/>
  <c r="O243" i="25" s="1"/>
  <c r="Q242" i="24"/>
  <c r="R242" i="24" s="1"/>
  <c r="O243" i="24" s="1"/>
  <c r="Q259" i="16"/>
  <c r="R259" i="16" s="1"/>
  <c r="O260" i="16" s="1"/>
  <c r="Q245" i="12"/>
  <c r="R245" i="12" s="1"/>
  <c r="O246" i="12" s="1"/>
  <c r="Q254" i="23"/>
  <c r="R254" i="23" s="1"/>
  <c r="O255" i="23" s="1"/>
  <c r="Q255" i="20"/>
  <c r="R255" i="20" s="1"/>
  <c r="O256" i="20" s="1"/>
  <c r="Q254" i="22"/>
  <c r="R254" i="22" s="1"/>
  <c r="O255" i="22" s="1"/>
  <c r="Q255" i="17"/>
  <c r="R255" i="17" s="1"/>
  <c r="O256" i="17" s="1"/>
  <c r="Q255" i="19"/>
  <c r="R255" i="19" s="1"/>
  <c r="O256" i="19" s="1"/>
  <c r="Q247" i="9"/>
  <c r="R247" i="9" s="1"/>
  <c r="O248" i="9" s="1"/>
  <c r="Q247" i="15"/>
  <c r="R247" i="15" s="1"/>
  <c r="O248" i="15" s="1"/>
  <c r="Q255" i="21"/>
  <c r="R255" i="21" s="1"/>
  <c r="O256" i="21" s="1"/>
  <c r="Q252" i="13" l="1"/>
  <c r="R252" i="13" s="1"/>
  <c r="O253" i="13" s="1"/>
  <c r="Q252" i="55"/>
  <c r="R252" i="55" s="1"/>
  <c r="O253" i="55" s="1"/>
  <c r="Q252" i="54"/>
  <c r="R252" i="54" s="1"/>
  <c r="O253" i="54" s="1"/>
  <c r="Q252" i="53"/>
  <c r="R252" i="53"/>
  <c r="O253" i="53" s="1"/>
  <c r="Q251" i="52"/>
  <c r="R251" i="52" s="1"/>
  <c r="O252" i="52" s="1"/>
  <c r="Q251" i="51"/>
  <c r="R251" i="51"/>
  <c r="O252" i="51" s="1"/>
  <c r="Q251" i="50"/>
  <c r="R251" i="50" s="1"/>
  <c r="O252" i="50" s="1"/>
  <c r="Q252" i="49"/>
  <c r="R252" i="49" s="1"/>
  <c r="O253" i="49" s="1"/>
  <c r="Q251" i="48"/>
  <c r="R251" i="48" s="1"/>
  <c r="O252" i="48" s="1"/>
  <c r="Q251" i="47"/>
  <c r="R251" i="47" s="1"/>
  <c r="O252" i="47" s="1"/>
  <c r="Q253" i="46"/>
  <c r="R253" i="46" s="1"/>
  <c r="O254" i="46" s="1"/>
  <c r="Q252" i="45"/>
  <c r="R252" i="45" s="1"/>
  <c r="O253" i="45" s="1"/>
  <c r="Q250" i="44"/>
  <c r="R250" i="44"/>
  <c r="O251" i="44" s="1"/>
  <c r="Q249" i="43"/>
  <c r="R249" i="43" s="1"/>
  <c r="O250" i="43" s="1"/>
  <c r="Q252" i="42"/>
  <c r="R252" i="42" s="1"/>
  <c r="O253" i="42" s="1"/>
  <c r="Q252" i="41"/>
  <c r="R252" i="41" s="1"/>
  <c r="O253" i="41" s="1"/>
  <c r="Q252" i="40"/>
  <c r="R252" i="40" s="1"/>
  <c r="O253" i="40" s="1"/>
  <c r="Q251" i="39"/>
  <c r="R251" i="39" s="1"/>
  <c r="O252" i="39" s="1"/>
  <c r="Q251" i="38"/>
  <c r="R251" i="38" s="1"/>
  <c r="O252" i="38" s="1"/>
  <c r="Q252" i="37"/>
  <c r="R252" i="37" s="1"/>
  <c r="O253" i="37" s="1"/>
  <c r="Q251" i="36"/>
  <c r="R251" i="36" s="1"/>
  <c r="O252" i="36" s="1"/>
  <c r="Q247" i="35"/>
  <c r="R247" i="35" s="1"/>
  <c r="O248" i="35" s="1"/>
  <c r="Q247" i="34"/>
  <c r="R247" i="34"/>
  <c r="O248" i="34" s="1"/>
  <c r="Q246" i="33"/>
  <c r="R246" i="33"/>
  <c r="O247" i="33" s="1"/>
  <c r="Q246" i="32"/>
  <c r="R246" i="32"/>
  <c r="O247" i="32" s="1"/>
  <c r="Q247" i="31"/>
  <c r="R247" i="31"/>
  <c r="O248" i="31" s="1"/>
  <c r="Q247" i="30"/>
  <c r="R247" i="30" s="1"/>
  <c r="O248" i="30" s="1"/>
  <c r="Q248" i="29"/>
  <c r="R248" i="29" s="1"/>
  <c r="O249" i="29" s="1"/>
  <c r="Q247" i="28"/>
  <c r="R247" i="28"/>
  <c r="O248" i="28" s="1"/>
  <c r="Q248" i="27"/>
  <c r="R248" i="27" s="1"/>
  <c r="O249" i="27" s="1"/>
  <c r="Q243" i="26"/>
  <c r="R243" i="26"/>
  <c r="O244" i="26" s="1"/>
  <c r="Q243" i="25"/>
  <c r="R243" i="25" s="1"/>
  <c r="O244" i="25" s="1"/>
  <c r="Q243" i="24"/>
  <c r="R243" i="24" s="1"/>
  <c r="O244" i="24" s="1"/>
  <c r="Q256" i="19"/>
  <c r="R256" i="19" s="1"/>
  <c r="O257" i="19" s="1"/>
  <c r="Q256" i="17"/>
  <c r="R256" i="17" s="1"/>
  <c r="O257" i="17" s="1"/>
  <c r="Q256" i="20"/>
  <c r="R256" i="20" s="1"/>
  <c r="O257" i="20" s="1"/>
  <c r="Q260" i="16"/>
  <c r="R260" i="16" s="1"/>
  <c r="O261" i="16" s="1"/>
  <c r="Q248" i="15"/>
  <c r="R248" i="15" s="1"/>
  <c r="O249" i="15" s="1"/>
  <c r="Q255" i="22"/>
  <c r="R255" i="22" s="1"/>
  <c r="O256" i="22" s="1"/>
  <c r="Q255" i="23"/>
  <c r="R255" i="23" s="1"/>
  <c r="O256" i="23" s="1"/>
  <c r="Q248" i="9"/>
  <c r="R248" i="9" s="1"/>
  <c r="O249" i="9" s="1"/>
  <c r="Q256" i="21"/>
  <c r="R256" i="21" s="1"/>
  <c r="O257" i="21" s="1"/>
  <c r="Q246" i="12"/>
  <c r="R246" i="12" s="1"/>
  <c r="O247" i="12" s="1"/>
  <c r="Q253" i="13" l="1"/>
  <c r="R253" i="13" s="1"/>
  <c r="O254" i="13" s="1"/>
  <c r="Q253" i="55"/>
  <c r="R253" i="55" s="1"/>
  <c r="O254" i="55" s="1"/>
  <c r="Q253" i="54"/>
  <c r="R253" i="54" s="1"/>
  <c r="O254" i="54" s="1"/>
  <c r="Q253" i="53"/>
  <c r="R253" i="53"/>
  <c r="O254" i="53" s="1"/>
  <c r="Q252" i="52"/>
  <c r="R252" i="52" s="1"/>
  <c r="O253" i="52" s="1"/>
  <c r="Q252" i="51"/>
  <c r="R252" i="51" s="1"/>
  <c r="O253" i="51" s="1"/>
  <c r="Q252" i="50"/>
  <c r="R252" i="50" s="1"/>
  <c r="O253" i="50" s="1"/>
  <c r="Q253" i="49"/>
  <c r="R253" i="49" s="1"/>
  <c r="O254" i="49" s="1"/>
  <c r="Q252" i="48"/>
  <c r="R252" i="48" s="1"/>
  <c r="O253" i="48" s="1"/>
  <c r="Q252" i="47"/>
  <c r="R252" i="47" s="1"/>
  <c r="O253" i="47" s="1"/>
  <c r="Q254" i="46"/>
  <c r="R254" i="46" s="1"/>
  <c r="O255" i="46" s="1"/>
  <c r="Q253" i="45"/>
  <c r="R253" i="45" s="1"/>
  <c r="O254" i="45" s="1"/>
  <c r="Q251" i="44"/>
  <c r="R251" i="44" s="1"/>
  <c r="O252" i="44" s="1"/>
  <c r="Q250" i="43"/>
  <c r="R250" i="43" s="1"/>
  <c r="O251" i="43" s="1"/>
  <c r="Q253" i="42"/>
  <c r="R253" i="42" s="1"/>
  <c r="O254" i="42" s="1"/>
  <c r="Q253" i="41"/>
  <c r="R253" i="41"/>
  <c r="O254" i="41" s="1"/>
  <c r="Q253" i="40"/>
  <c r="R253" i="40" s="1"/>
  <c r="O254" i="40" s="1"/>
  <c r="Q252" i="39"/>
  <c r="R252" i="39" s="1"/>
  <c r="O253" i="39" s="1"/>
  <c r="Q252" i="38"/>
  <c r="R252" i="38" s="1"/>
  <c r="O253" i="38" s="1"/>
  <c r="Q253" i="37"/>
  <c r="R253" i="37" s="1"/>
  <c r="O254" i="37" s="1"/>
  <c r="Q252" i="36"/>
  <c r="R252" i="36" s="1"/>
  <c r="O253" i="36" s="1"/>
  <c r="Q248" i="35"/>
  <c r="R248" i="35" s="1"/>
  <c r="O249" i="35" s="1"/>
  <c r="Q248" i="34"/>
  <c r="R248" i="34" s="1"/>
  <c r="O249" i="34" s="1"/>
  <c r="Q247" i="33"/>
  <c r="R247" i="33" s="1"/>
  <c r="O248" i="33" s="1"/>
  <c r="Q247" i="32"/>
  <c r="R247" i="32"/>
  <c r="O248" i="32" s="1"/>
  <c r="Q248" i="31"/>
  <c r="R248" i="31" s="1"/>
  <c r="O249" i="31" s="1"/>
  <c r="Q248" i="30"/>
  <c r="R248" i="30" s="1"/>
  <c r="O249" i="30" s="1"/>
  <c r="Q249" i="29"/>
  <c r="R249" i="29" s="1"/>
  <c r="O250" i="29" s="1"/>
  <c r="Q248" i="28"/>
  <c r="R248" i="28" s="1"/>
  <c r="O249" i="28" s="1"/>
  <c r="Q249" i="27"/>
  <c r="R249" i="27" s="1"/>
  <c r="O250" i="27" s="1"/>
  <c r="Q244" i="26"/>
  <c r="R244" i="26" s="1"/>
  <c r="O245" i="26" s="1"/>
  <c r="Q244" i="25"/>
  <c r="R244" i="25" s="1"/>
  <c r="O245" i="25" s="1"/>
  <c r="Q244" i="24"/>
  <c r="R244" i="24" s="1"/>
  <c r="O245" i="24" s="1"/>
  <c r="Q249" i="9"/>
  <c r="R249" i="9" s="1"/>
  <c r="O250" i="9" s="1"/>
  <c r="Q257" i="21"/>
  <c r="R257" i="21" s="1"/>
  <c r="O258" i="21" s="1"/>
  <c r="Q256" i="23"/>
  <c r="R256" i="23" s="1"/>
  <c r="O257" i="23" s="1"/>
  <c r="Q247" i="12"/>
  <c r="R247" i="12" s="1"/>
  <c r="O248" i="12" s="1"/>
  <c r="Q256" i="22"/>
  <c r="R256" i="22" s="1"/>
  <c r="O257" i="22" s="1"/>
  <c r="Q257" i="20"/>
  <c r="R257" i="20" s="1"/>
  <c r="O258" i="20" s="1"/>
  <c r="Q249" i="15"/>
  <c r="R249" i="15" s="1"/>
  <c r="O250" i="15" s="1"/>
  <c r="Q257" i="17"/>
  <c r="R257" i="17" s="1"/>
  <c r="O258" i="17" s="1"/>
  <c r="Q257" i="19"/>
  <c r="R257" i="19" s="1"/>
  <c r="O258" i="19" s="1"/>
  <c r="Q261" i="16"/>
  <c r="R261" i="16" s="1"/>
  <c r="O262" i="16" s="1"/>
  <c r="Q254" i="13" l="1"/>
  <c r="R254" i="13" s="1"/>
  <c r="O255" i="13" s="1"/>
  <c r="Q254" i="55"/>
  <c r="R254" i="55" s="1"/>
  <c r="O255" i="55" s="1"/>
  <c r="Q254" i="54"/>
  <c r="R254" i="54" s="1"/>
  <c r="O255" i="54" s="1"/>
  <c r="Q254" i="53"/>
  <c r="R254" i="53" s="1"/>
  <c r="O255" i="53" s="1"/>
  <c r="Q253" i="52"/>
  <c r="R253" i="52" s="1"/>
  <c r="O254" i="52" s="1"/>
  <c r="Q253" i="51"/>
  <c r="R253" i="51" s="1"/>
  <c r="O254" i="51" s="1"/>
  <c r="Q253" i="50"/>
  <c r="R253" i="50" s="1"/>
  <c r="O254" i="50" s="1"/>
  <c r="Q254" i="49"/>
  <c r="R254" i="49"/>
  <c r="O255" i="49" s="1"/>
  <c r="Q253" i="48"/>
  <c r="R253" i="48" s="1"/>
  <c r="O254" i="48" s="1"/>
  <c r="Q253" i="47"/>
  <c r="R253" i="47" s="1"/>
  <c r="O254" i="47" s="1"/>
  <c r="Q255" i="46"/>
  <c r="R255" i="46" s="1"/>
  <c r="O256" i="46" s="1"/>
  <c r="Q254" i="45"/>
  <c r="R254" i="45" s="1"/>
  <c r="O255" i="45" s="1"/>
  <c r="Q252" i="44"/>
  <c r="R252" i="44"/>
  <c r="O253" i="44" s="1"/>
  <c r="Q251" i="43"/>
  <c r="R251" i="43" s="1"/>
  <c r="O252" i="43" s="1"/>
  <c r="Q254" i="42"/>
  <c r="R254" i="42" s="1"/>
  <c r="O255" i="42" s="1"/>
  <c r="Q254" i="41"/>
  <c r="R254" i="41" s="1"/>
  <c r="O255" i="41" s="1"/>
  <c r="Q254" i="40"/>
  <c r="R254" i="40" s="1"/>
  <c r="O255" i="40" s="1"/>
  <c r="Q253" i="39"/>
  <c r="R253" i="39" s="1"/>
  <c r="O254" i="39" s="1"/>
  <c r="Q253" i="38"/>
  <c r="R253" i="38" s="1"/>
  <c r="O254" i="38" s="1"/>
  <c r="Q254" i="37"/>
  <c r="R254" i="37" s="1"/>
  <c r="O255" i="37" s="1"/>
  <c r="Q253" i="36"/>
  <c r="R253" i="36" s="1"/>
  <c r="O254" i="36" s="1"/>
  <c r="Q249" i="35"/>
  <c r="R249" i="35"/>
  <c r="O250" i="35" s="1"/>
  <c r="Q249" i="34"/>
  <c r="R249" i="34" s="1"/>
  <c r="O250" i="34" s="1"/>
  <c r="Q248" i="33"/>
  <c r="R248" i="33" s="1"/>
  <c r="O249" i="33" s="1"/>
  <c r="Q248" i="32"/>
  <c r="R248" i="32" s="1"/>
  <c r="O249" i="32" s="1"/>
  <c r="Q249" i="31"/>
  <c r="R249" i="31"/>
  <c r="O250" i="31" s="1"/>
  <c r="Q249" i="30"/>
  <c r="R249" i="30" s="1"/>
  <c r="O250" i="30" s="1"/>
  <c r="Q250" i="29"/>
  <c r="R250" i="29"/>
  <c r="O251" i="29" s="1"/>
  <c r="Q249" i="28"/>
  <c r="R249" i="28" s="1"/>
  <c r="O250" i="28" s="1"/>
  <c r="Q250" i="27"/>
  <c r="R250" i="27" s="1"/>
  <c r="O251" i="27" s="1"/>
  <c r="Q245" i="26"/>
  <c r="R245" i="26"/>
  <c r="O246" i="26" s="1"/>
  <c r="Q245" i="25"/>
  <c r="R245" i="25" s="1"/>
  <c r="O246" i="25" s="1"/>
  <c r="Q245" i="24"/>
  <c r="R245" i="24" s="1"/>
  <c r="O246" i="24" s="1"/>
  <c r="Q258" i="21"/>
  <c r="R258" i="21" s="1"/>
  <c r="O259" i="21" s="1"/>
  <c r="Q258" i="20"/>
  <c r="R258" i="20" s="1"/>
  <c r="O259" i="20" s="1"/>
  <c r="Q250" i="15"/>
  <c r="R250" i="15" s="1"/>
  <c r="O251" i="15" s="1"/>
  <c r="Q257" i="22"/>
  <c r="R257" i="22" s="1"/>
  <c r="O258" i="22" s="1"/>
  <c r="Q257" i="23"/>
  <c r="R257" i="23" s="1"/>
  <c r="O258" i="23" s="1"/>
  <c r="Q250" i="9"/>
  <c r="R250" i="9" s="1"/>
  <c r="O251" i="9" s="1"/>
  <c r="Q248" i="12"/>
  <c r="R248" i="12" s="1"/>
  <c r="O249" i="12" s="1"/>
  <c r="Q258" i="17"/>
  <c r="R258" i="17" s="1"/>
  <c r="O259" i="17" s="1"/>
  <c r="Q258" i="19"/>
  <c r="R258" i="19" s="1"/>
  <c r="O259" i="19" s="1"/>
  <c r="Q262" i="16"/>
  <c r="R262" i="16" s="1"/>
  <c r="O263" i="16" s="1"/>
  <c r="Q255" i="13" l="1"/>
  <c r="R255" i="13"/>
  <c r="O256" i="13" s="1"/>
  <c r="Q255" i="55"/>
  <c r="R255" i="55" s="1"/>
  <c r="O256" i="55" s="1"/>
  <c r="Q255" i="54"/>
  <c r="R255" i="54"/>
  <c r="O256" i="54" s="1"/>
  <c r="Q255" i="53"/>
  <c r="R255" i="53" s="1"/>
  <c r="O256" i="53" s="1"/>
  <c r="Q254" i="52"/>
  <c r="R254" i="52" s="1"/>
  <c r="O255" i="52" s="1"/>
  <c r="Q254" i="51"/>
  <c r="R254" i="51" s="1"/>
  <c r="O255" i="51" s="1"/>
  <c r="Q254" i="50"/>
  <c r="R254" i="50" s="1"/>
  <c r="O255" i="50" s="1"/>
  <c r="Q255" i="49"/>
  <c r="R255" i="49" s="1"/>
  <c r="O256" i="49" s="1"/>
  <c r="Q254" i="48"/>
  <c r="R254" i="48" s="1"/>
  <c r="O255" i="48" s="1"/>
  <c r="Q254" i="47"/>
  <c r="R254" i="47"/>
  <c r="O255" i="47" s="1"/>
  <c r="Q256" i="46"/>
  <c r="R256" i="46"/>
  <c r="O257" i="46" s="1"/>
  <c r="Q255" i="45"/>
  <c r="R255" i="45" s="1"/>
  <c r="O256" i="45" s="1"/>
  <c r="Q253" i="44"/>
  <c r="R253" i="44" s="1"/>
  <c r="O254" i="44" s="1"/>
  <c r="Q252" i="43"/>
  <c r="R252" i="43" s="1"/>
  <c r="O253" i="43" s="1"/>
  <c r="Q255" i="42"/>
  <c r="R255" i="42" s="1"/>
  <c r="O256" i="42" s="1"/>
  <c r="Q255" i="41"/>
  <c r="R255" i="41" s="1"/>
  <c r="O256" i="41" s="1"/>
  <c r="Q255" i="40"/>
  <c r="R255" i="40" s="1"/>
  <c r="O256" i="40" s="1"/>
  <c r="Q254" i="39"/>
  <c r="R254" i="39" s="1"/>
  <c r="O255" i="39" s="1"/>
  <c r="Q254" i="38"/>
  <c r="R254" i="38" s="1"/>
  <c r="O255" i="38" s="1"/>
  <c r="Q255" i="37"/>
  <c r="R255" i="37" s="1"/>
  <c r="O256" i="37" s="1"/>
  <c r="Q254" i="36"/>
  <c r="R254" i="36" s="1"/>
  <c r="O255" i="36" s="1"/>
  <c r="Q250" i="35"/>
  <c r="R250" i="35" s="1"/>
  <c r="O251" i="35" s="1"/>
  <c r="Q250" i="34"/>
  <c r="R250" i="34" s="1"/>
  <c r="O251" i="34" s="1"/>
  <c r="Q249" i="33"/>
  <c r="R249" i="33" s="1"/>
  <c r="O250" i="33" s="1"/>
  <c r="Q249" i="32"/>
  <c r="R249" i="32" s="1"/>
  <c r="O250" i="32" s="1"/>
  <c r="Q250" i="31"/>
  <c r="R250" i="31" s="1"/>
  <c r="O251" i="31" s="1"/>
  <c r="Q250" i="30"/>
  <c r="R250" i="30"/>
  <c r="O251" i="30" s="1"/>
  <c r="Q251" i="29"/>
  <c r="R251" i="29" s="1"/>
  <c r="O252" i="29" s="1"/>
  <c r="Q250" i="28"/>
  <c r="R250" i="28" s="1"/>
  <c r="O251" i="28" s="1"/>
  <c r="Q251" i="27"/>
  <c r="R251" i="27" s="1"/>
  <c r="O252" i="27" s="1"/>
  <c r="Q246" i="26"/>
  <c r="R246" i="26" s="1"/>
  <c r="O247" i="26" s="1"/>
  <c r="Q246" i="25"/>
  <c r="R246" i="25" s="1"/>
  <c r="O247" i="25" s="1"/>
  <c r="Q246" i="24"/>
  <c r="R246" i="24" s="1"/>
  <c r="O247" i="24" s="1"/>
  <c r="Q259" i="19"/>
  <c r="R259" i="19" s="1"/>
  <c r="O260" i="19" s="1"/>
  <c r="Q251" i="15"/>
  <c r="R251" i="15" s="1"/>
  <c r="O252" i="15" s="1"/>
  <c r="Q259" i="20"/>
  <c r="R259" i="20" s="1"/>
  <c r="O260" i="20" s="1"/>
  <c r="Q249" i="12"/>
  <c r="R249" i="12" s="1"/>
  <c r="O250" i="12" s="1"/>
  <c r="Q251" i="9"/>
  <c r="R251" i="9" s="1"/>
  <c r="O252" i="9" s="1"/>
  <c r="Q258" i="22"/>
  <c r="R258" i="22" s="1"/>
  <c r="O259" i="22" s="1"/>
  <c r="Q259" i="21"/>
  <c r="R259" i="21" s="1"/>
  <c r="O260" i="21" s="1"/>
  <c r="Q259" i="17"/>
  <c r="R259" i="17" s="1"/>
  <c r="O260" i="17" s="1"/>
  <c r="Q258" i="23"/>
  <c r="R258" i="23" s="1"/>
  <c r="O259" i="23" s="1"/>
  <c r="Q263" i="16"/>
  <c r="R263" i="16" s="1"/>
  <c r="O264" i="16" s="1"/>
  <c r="Q256" i="13" l="1"/>
  <c r="R256" i="13" s="1"/>
  <c r="O257" i="13" s="1"/>
  <c r="Q256" i="55"/>
  <c r="R256" i="55" s="1"/>
  <c r="O257" i="55" s="1"/>
  <c r="Q256" i="54"/>
  <c r="R256" i="54"/>
  <c r="O257" i="54" s="1"/>
  <c r="Q256" i="53"/>
  <c r="R256" i="53"/>
  <c r="O257" i="53" s="1"/>
  <c r="Q255" i="52"/>
  <c r="R255" i="52" s="1"/>
  <c r="O256" i="52" s="1"/>
  <c r="Q255" i="51"/>
  <c r="R255" i="51" s="1"/>
  <c r="O256" i="51" s="1"/>
  <c r="Q255" i="50"/>
  <c r="R255" i="50" s="1"/>
  <c r="O256" i="50" s="1"/>
  <c r="Q256" i="49"/>
  <c r="R256" i="49" s="1"/>
  <c r="O257" i="49" s="1"/>
  <c r="Q255" i="48"/>
  <c r="R255" i="48" s="1"/>
  <c r="O256" i="48" s="1"/>
  <c r="Q255" i="47"/>
  <c r="R255" i="47"/>
  <c r="O256" i="47" s="1"/>
  <c r="Q257" i="46"/>
  <c r="R257" i="46" s="1"/>
  <c r="O258" i="46" s="1"/>
  <c r="Q256" i="45"/>
  <c r="R256" i="45" s="1"/>
  <c r="O257" i="45" s="1"/>
  <c r="Q254" i="44"/>
  <c r="R254" i="44" s="1"/>
  <c r="O255" i="44" s="1"/>
  <c r="Q253" i="43"/>
  <c r="R253" i="43" s="1"/>
  <c r="O254" i="43" s="1"/>
  <c r="Q256" i="42"/>
  <c r="R256" i="42"/>
  <c r="O257" i="42" s="1"/>
  <c r="Q256" i="41"/>
  <c r="R256" i="41" s="1"/>
  <c r="O257" i="41" s="1"/>
  <c r="Q256" i="40"/>
  <c r="R256" i="40"/>
  <c r="O257" i="40" s="1"/>
  <c r="Q255" i="39"/>
  <c r="R255" i="39" s="1"/>
  <c r="O256" i="39" s="1"/>
  <c r="Q255" i="38"/>
  <c r="R255" i="38" s="1"/>
  <c r="O256" i="38" s="1"/>
  <c r="Q256" i="37"/>
  <c r="R256" i="37" s="1"/>
  <c r="O257" i="37" s="1"/>
  <c r="Q255" i="36"/>
  <c r="R255" i="36" s="1"/>
  <c r="O256" i="36" s="1"/>
  <c r="Q251" i="35"/>
  <c r="R251" i="35" s="1"/>
  <c r="O252" i="35" s="1"/>
  <c r="Q251" i="34"/>
  <c r="R251" i="34"/>
  <c r="O252" i="34" s="1"/>
  <c r="Q250" i="33"/>
  <c r="R250" i="33"/>
  <c r="O251" i="33" s="1"/>
  <c r="Q250" i="32"/>
  <c r="R250" i="32" s="1"/>
  <c r="O251" i="32" s="1"/>
  <c r="Q251" i="31"/>
  <c r="R251" i="31" s="1"/>
  <c r="O252" i="31" s="1"/>
  <c r="Q251" i="30"/>
  <c r="R251" i="30" s="1"/>
  <c r="O252" i="30" s="1"/>
  <c r="Q252" i="29"/>
  <c r="R252" i="29"/>
  <c r="O253" i="29" s="1"/>
  <c r="Q251" i="28"/>
  <c r="R251" i="28"/>
  <c r="O252" i="28" s="1"/>
  <c r="Q252" i="27"/>
  <c r="R252" i="27"/>
  <c r="O253" i="27" s="1"/>
  <c r="Q247" i="26"/>
  <c r="R247" i="26" s="1"/>
  <c r="O248" i="26" s="1"/>
  <c r="Q247" i="25"/>
  <c r="R247" i="25" s="1"/>
  <c r="O248" i="25" s="1"/>
  <c r="Q247" i="24"/>
  <c r="R247" i="24"/>
  <c r="O248" i="24" s="1"/>
  <c r="Q259" i="22"/>
  <c r="R259" i="22" s="1"/>
  <c r="O260" i="22" s="1"/>
  <c r="Q260" i="17"/>
  <c r="R260" i="17" s="1"/>
  <c r="O261" i="17" s="1"/>
  <c r="Q260" i="20"/>
  <c r="R260" i="20" s="1"/>
  <c r="O261" i="20" s="1"/>
  <c r="Q252" i="15"/>
  <c r="R252" i="15" s="1"/>
  <c r="O253" i="15" s="1"/>
  <c r="Q264" i="16"/>
  <c r="R264" i="16" s="1"/>
  <c r="O265" i="16" s="1"/>
  <c r="Q252" i="9"/>
  <c r="R252" i="9" s="1"/>
  <c r="O253" i="9" s="1"/>
  <c r="Q260" i="19"/>
  <c r="R260" i="19" s="1"/>
  <c r="O261" i="19" s="1"/>
  <c r="Q250" i="12"/>
  <c r="R250" i="12" s="1"/>
  <c r="O251" i="12" s="1"/>
  <c r="Q260" i="21"/>
  <c r="R260" i="21" s="1"/>
  <c r="O261" i="21" s="1"/>
  <c r="Q259" i="23"/>
  <c r="R259" i="23" s="1"/>
  <c r="O260" i="23" s="1"/>
  <c r="Q257" i="13" l="1"/>
  <c r="R257" i="13" s="1"/>
  <c r="O258" i="13" s="1"/>
  <c r="Q257" i="55"/>
  <c r="R257" i="55" s="1"/>
  <c r="O258" i="55" s="1"/>
  <c r="Q257" i="54"/>
  <c r="R257" i="54" s="1"/>
  <c r="O258" i="54" s="1"/>
  <c r="Q257" i="53"/>
  <c r="R257" i="53" s="1"/>
  <c r="O258" i="53" s="1"/>
  <c r="Q256" i="52"/>
  <c r="R256" i="52" s="1"/>
  <c r="O257" i="52" s="1"/>
  <c r="Q256" i="51"/>
  <c r="R256" i="51" s="1"/>
  <c r="O257" i="51" s="1"/>
  <c r="Q256" i="50"/>
  <c r="R256" i="50" s="1"/>
  <c r="O257" i="50" s="1"/>
  <c r="Q257" i="49"/>
  <c r="R257" i="49" s="1"/>
  <c r="O258" i="49" s="1"/>
  <c r="Q256" i="48"/>
  <c r="R256" i="48" s="1"/>
  <c r="O257" i="48" s="1"/>
  <c r="Q256" i="47"/>
  <c r="R256" i="47" s="1"/>
  <c r="O257" i="47" s="1"/>
  <c r="Q258" i="46"/>
  <c r="R258" i="46" s="1"/>
  <c r="O259" i="46" s="1"/>
  <c r="Q257" i="45"/>
  <c r="R257" i="45" s="1"/>
  <c r="O258" i="45" s="1"/>
  <c r="Q255" i="44"/>
  <c r="R255" i="44" s="1"/>
  <c r="O256" i="44" s="1"/>
  <c r="Q254" i="43"/>
  <c r="R254" i="43" s="1"/>
  <c r="O255" i="43" s="1"/>
  <c r="Q257" i="42"/>
  <c r="R257" i="42" s="1"/>
  <c r="O258" i="42" s="1"/>
  <c r="Q257" i="41"/>
  <c r="R257" i="41" s="1"/>
  <c r="O258" i="41" s="1"/>
  <c r="Q257" i="40"/>
  <c r="R257" i="40" s="1"/>
  <c r="O258" i="40" s="1"/>
  <c r="Q256" i="39"/>
  <c r="R256" i="39" s="1"/>
  <c r="O257" i="39" s="1"/>
  <c r="Q256" i="38"/>
  <c r="R256" i="38" s="1"/>
  <c r="O257" i="38" s="1"/>
  <c r="Q257" i="37"/>
  <c r="R257" i="37" s="1"/>
  <c r="O258" i="37" s="1"/>
  <c r="Q256" i="36"/>
  <c r="R256" i="36" s="1"/>
  <c r="O257" i="36" s="1"/>
  <c r="Q252" i="35"/>
  <c r="R252" i="35"/>
  <c r="O253" i="35" s="1"/>
  <c r="Q252" i="34"/>
  <c r="R252" i="34"/>
  <c r="O253" i="34" s="1"/>
  <c r="Q251" i="33"/>
  <c r="R251" i="33" s="1"/>
  <c r="O252" i="33" s="1"/>
  <c r="Q251" i="32"/>
  <c r="R251" i="32" s="1"/>
  <c r="O252" i="32" s="1"/>
  <c r="Q252" i="31"/>
  <c r="R252" i="31" s="1"/>
  <c r="O253" i="31" s="1"/>
  <c r="Q252" i="30"/>
  <c r="R252" i="30"/>
  <c r="O253" i="30" s="1"/>
  <c r="Q253" i="29"/>
  <c r="R253" i="29" s="1"/>
  <c r="O254" i="29" s="1"/>
  <c r="Q252" i="28"/>
  <c r="R252" i="28" s="1"/>
  <c r="O253" i="28" s="1"/>
  <c r="Q253" i="27"/>
  <c r="R253" i="27" s="1"/>
  <c r="O254" i="27" s="1"/>
  <c r="Q248" i="26"/>
  <c r="R248" i="26" s="1"/>
  <c r="O249" i="26" s="1"/>
  <c r="Q248" i="25"/>
  <c r="R248" i="25" s="1"/>
  <c r="O249" i="25" s="1"/>
  <c r="Q248" i="24"/>
  <c r="R248" i="24" s="1"/>
  <c r="O249" i="24" s="1"/>
  <c r="Q251" i="12"/>
  <c r="R251" i="12" s="1"/>
  <c r="O252" i="12" s="1"/>
  <c r="Q261" i="19"/>
  <c r="R261" i="19" s="1"/>
  <c r="O262" i="19" s="1"/>
  <c r="Q253" i="9"/>
  <c r="R253" i="9" s="1"/>
  <c r="O254" i="9" s="1"/>
  <c r="Q260" i="23"/>
  <c r="R260" i="23" s="1"/>
  <c r="O261" i="23" s="1"/>
  <c r="Q261" i="21"/>
  <c r="R261" i="21" s="1"/>
  <c r="O262" i="21" s="1"/>
  <c r="Q253" i="15"/>
  <c r="R253" i="15" s="1"/>
  <c r="O254" i="15" s="1"/>
  <c r="Q261" i="20"/>
  <c r="R261" i="20" s="1"/>
  <c r="O262" i="20" s="1"/>
  <c r="Q261" i="17"/>
  <c r="R261" i="17" s="1"/>
  <c r="O262" i="17" s="1"/>
  <c r="Q260" i="22"/>
  <c r="R260" i="22" s="1"/>
  <c r="O261" i="22" s="1"/>
  <c r="Q265" i="16"/>
  <c r="R265" i="16" s="1"/>
  <c r="O266" i="16" s="1"/>
  <c r="Q258" i="13" l="1"/>
  <c r="R258" i="13" s="1"/>
  <c r="O259" i="13" s="1"/>
  <c r="Q258" i="55"/>
  <c r="R258" i="55" s="1"/>
  <c r="O259" i="55" s="1"/>
  <c r="Q258" i="54"/>
  <c r="R258" i="54" s="1"/>
  <c r="O259" i="54" s="1"/>
  <c r="Q258" i="53"/>
  <c r="R258" i="53" s="1"/>
  <c r="O259" i="53" s="1"/>
  <c r="Q257" i="52"/>
  <c r="R257" i="52" s="1"/>
  <c r="O258" i="52" s="1"/>
  <c r="Q257" i="51"/>
  <c r="R257" i="51"/>
  <c r="O258" i="51" s="1"/>
  <c r="Q257" i="50"/>
  <c r="R257" i="50" s="1"/>
  <c r="O258" i="50" s="1"/>
  <c r="Q258" i="49"/>
  <c r="R258" i="49" s="1"/>
  <c r="O259" i="49" s="1"/>
  <c r="Q257" i="48"/>
  <c r="R257" i="48" s="1"/>
  <c r="O258" i="48" s="1"/>
  <c r="Q257" i="47"/>
  <c r="R257" i="47" s="1"/>
  <c r="O258" i="47" s="1"/>
  <c r="Q259" i="46"/>
  <c r="R259" i="46" s="1"/>
  <c r="O260" i="46" s="1"/>
  <c r="Q258" i="45"/>
  <c r="R258" i="45" s="1"/>
  <c r="O259" i="45" s="1"/>
  <c r="Q256" i="44"/>
  <c r="R256" i="44" s="1"/>
  <c r="O257" i="44" s="1"/>
  <c r="Q255" i="43"/>
  <c r="R255" i="43" s="1"/>
  <c r="O256" i="43" s="1"/>
  <c r="Q258" i="42"/>
  <c r="R258" i="42"/>
  <c r="O259" i="42" s="1"/>
  <c r="Q258" i="41"/>
  <c r="R258" i="41" s="1"/>
  <c r="O259" i="41" s="1"/>
  <c r="Q258" i="40"/>
  <c r="R258" i="40" s="1"/>
  <c r="O259" i="40" s="1"/>
  <c r="Q257" i="39"/>
  <c r="R257" i="39" s="1"/>
  <c r="O258" i="39" s="1"/>
  <c r="Q257" i="38"/>
  <c r="R257" i="38" s="1"/>
  <c r="O258" i="38" s="1"/>
  <c r="Q258" i="37"/>
  <c r="R258" i="37" s="1"/>
  <c r="O259" i="37" s="1"/>
  <c r="Q257" i="36"/>
  <c r="R257" i="36" s="1"/>
  <c r="O258" i="36" s="1"/>
  <c r="Q253" i="35"/>
  <c r="R253" i="35" s="1"/>
  <c r="O254" i="35" s="1"/>
  <c r="Q253" i="34"/>
  <c r="R253" i="34" s="1"/>
  <c r="O254" i="34" s="1"/>
  <c r="Q252" i="33"/>
  <c r="R252" i="33" s="1"/>
  <c r="O253" i="33" s="1"/>
  <c r="Q252" i="32"/>
  <c r="R252" i="32" s="1"/>
  <c r="O253" i="32" s="1"/>
  <c r="Q253" i="31"/>
  <c r="R253" i="31"/>
  <c r="O254" i="31" s="1"/>
  <c r="Q253" i="30"/>
  <c r="R253" i="30" s="1"/>
  <c r="O254" i="30" s="1"/>
  <c r="Q254" i="29"/>
  <c r="R254" i="29" s="1"/>
  <c r="O255" i="29" s="1"/>
  <c r="Q253" i="28"/>
  <c r="R253" i="28" s="1"/>
  <c r="O254" i="28" s="1"/>
  <c r="Q254" i="27"/>
  <c r="R254" i="27" s="1"/>
  <c r="O255" i="27" s="1"/>
  <c r="Q249" i="26"/>
  <c r="R249" i="26" s="1"/>
  <c r="O250" i="26" s="1"/>
  <c r="Q249" i="25"/>
  <c r="R249" i="25" s="1"/>
  <c r="O250" i="25" s="1"/>
  <c r="Q249" i="24"/>
  <c r="R249" i="24"/>
  <c r="O250" i="24" s="1"/>
  <c r="Q262" i="21"/>
  <c r="R262" i="21" s="1"/>
  <c r="O263" i="21" s="1"/>
  <c r="Q261" i="22"/>
  <c r="R261" i="22" s="1"/>
  <c r="O262" i="22" s="1"/>
  <c r="Q262" i="17"/>
  <c r="R262" i="17" s="1"/>
  <c r="O263" i="17" s="1"/>
  <c r="Q252" i="12"/>
  <c r="R252" i="12" s="1"/>
  <c r="O253" i="12" s="1"/>
  <c r="Q266" i="16"/>
  <c r="R266" i="16" s="1"/>
  <c r="O267" i="16" s="1"/>
  <c r="Q254" i="9"/>
  <c r="R254" i="9" s="1"/>
  <c r="O255" i="9" s="1"/>
  <c r="Q254" i="15"/>
  <c r="R254" i="15" s="1"/>
  <c r="O255" i="15" s="1"/>
  <c r="Q262" i="20"/>
  <c r="R262" i="20" s="1"/>
  <c r="O263" i="20" s="1"/>
  <c r="Q261" i="23"/>
  <c r="R261" i="23" s="1"/>
  <c r="O262" i="23" s="1"/>
  <c r="Q262" i="19"/>
  <c r="R262" i="19" s="1"/>
  <c r="O263" i="19" s="1"/>
  <c r="Q259" i="13" l="1"/>
  <c r="R259" i="13" s="1"/>
  <c r="O260" i="13" s="1"/>
  <c r="Q259" i="55"/>
  <c r="R259" i="55"/>
  <c r="O260" i="55" s="1"/>
  <c r="Q259" i="54"/>
  <c r="R259" i="54" s="1"/>
  <c r="O260" i="54" s="1"/>
  <c r="Q259" i="53"/>
  <c r="R259" i="53" s="1"/>
  <c r="O260" i="53" s="1"/>
  <c r="Q258" i="52"/>
  <c r="R258" i="52" s="1"/>
  <c r="O259" i="52" s="1"/>
  <c r="Q258" i="51"/>
  <c r="R258" i="51" s="1"/>
  <c r="O259" i="51" s="1"/>
  <c r="Q258" i="50"/>
  <c r="R258" i="50" s="1"/>
  <c r="O259" i="50" s="1"/>
  <c r="Q259" i="49"/>
  <c r="R259" i="49" s="1"/>
  <c r="O260" i="49" s="1"/>
  <c r="Q258" i="48"/>
  <c r="R258" i="48"/>
  <c r="O259" i="48" s="1"/>
  <c r="Q258" i="47"/>
  <c r="R258" i="47" s="1"/>
  <c r="O259" i="47" s="1"/>
  <c r="Q260" i="46"/>
  <c r="R260" i="46" s="1"/>
  <c r="O261" i="46" s="1"/>
  <c r="Q259" i="45"/>
  <c r="R259" i="45" s="1"/>
  <c r="O260" i="45" s="1"/>
  <c r="Q257" i="44"/>
  <c r="R257" i="44" s="1"/>
  <c r="O258" i="44" s="1"/>
  <c r="Q256" i="43"/>
  <c r="R256" i="43" s="1"/>
  <c r="O257" i="43" s="1"/>
  <c r="Q259" i="42"/>
  <c r="R259" i="42" s="1"/>
  <c r="O260" i="42" s="1"/>
  <c r="Q259" i="41"/>
  <c r="R259" i="41" s="1"/>
  <c r="O260" i="41" s="1"/>
  <c r="Q259" i="40"/>
  <c r="R259" i="40" s="1"/>
  <c r="O260" i="40" s="1"/>
  <c r="Q258" i="39"/>
  <c r="R258" i="39" s="1"/>
  <c r="O259" i="39" s="1"/>
  <c r="Q258" i="38"/>
  <c r="R258" i="38" s="1"/>
  <c r="O259" i="38" s="1"/>
  <c r="Q259" i="37"/>
  <c r="R259" i="37" s="1"/>
  <c r="O260" i="37" s="1"/>
  <c r="Q258" i="36"/>
  <c r="R258" i="36" s="1"/>
  <c r="O259" i="36" s="1"/>
  <c r="Q254" i="35"/>
  <c r="R254" i="35" s="1"/>
  <c r="O255" i="35" s="1"/>
  <c r="Q254" i="34"/>
  <c r="R254" i="34" s="1"/>
  <c r="O255" i="34" s="1"/>
  <c r="Q253" i="33"/>
  <c r="R253" i="33" s="1"/>
  <c r="O254" i="33" s="1"/>
  <c r="Q253" i="32"/>
  <c r="R253" i="32" s="1"/>
  <c r="O254" i="32" s="1"/>
  <c r="Q254" i="31"/>
  <c r="R254" i="31" s="1"/>
  <c r="O255" i="31" s="1"/>
  <c r="Q254" i="30"/>
  <c r="R254" i="30" s="1"/>
  <c r="O255" i="30" s="1"/>
  <c r="Q255" i="29"/>
  <c r="R255" i="29" s="1"/>
  <c r="O256" i="29" s="1"/>
  <c r="Q254" i="28"/>
  <c r="R254" i="28" s="1"/>
  <c r="O255" i="28" s="1"/>
  <c r="Q255" i="27"/>
  <c r="R255" i="27" s="1"/>
  <c r="O256" i="27" s="1"/>
  <c r="Q250" i="26"/>
  <c r="R250" i="26" s="1"/>
  <c r="O251" i="26" s="1"/>
  <c r="Q250" i="25"/>
  <c r="R250" i="25" s="1"/>
  <c r="O251" i="25" s="1"/>
  <c r="Q250" i="24"/>
  <c r="R250" i="24" s="1"/>
  <c r="O251" i="24" s="1"/>
  <c r="Q262" i="22"/>
  <c r="R262" i="22" s="1"/>
  <c r="O263" i="22" s="1"/>
  <c r="Q263" i="17"/>
  <c r="R263" i="17" s="1"/>
  <c r="O264" i="17" s="1"/>
  <c r="Q255" i="15"/>
  <c r="R255" i="15" s="1"/>
  <c r="O256" i="15" s="1"/>
  <c r="Q267" i="16"/>
  <c r="R267" i="16" s="1"/>
  <c r="O268" i="16" s="1"/>
  <c r="Q253" i="12"/>
  <c r="R253" i="12" s="1"/>
  <c r="O254" i="12" s="1"/>
  <c r="Q263" i="21"/>
  <c r="R263" i="21" s="1"/>
  <c r="O264" i="21" s="1"/>
  <c r="Q255" i="9"/>
  <c r="R255" i="9" s="1"/>
  <c r="O256" i="9" s="1"/>
  <c r="Q263" i="19"/>
  <c r="R263" i="19" s="1"/>
  <c r="O264" i="19" s="1"/>
  <c r="Q262" i="23"/>
  <c r="R262" i="23" s="1"/>
  <c r="O263" i="23" s="1"/>
  <c r="Q263" i="20"/>
  <c r="R263" i="20" s="1"/>
  <c r="O264" i="20" s="1"/>
  <c r="Q260" i="13" l="1"/>
  <c r="R260" i="13"/>
  <c r="O261" i="13" s="1"/>
  <c r="Q260" i="55"/>
  <c r="R260" i="55" s="1"/>
  <c r="O261" i="55" s="1"/>
  <c r="Q260" i="54"/>
  <c r="R260" i="54"/>
  <c r="O261" i="54" s="1"/>
  <c r="Q260" i="53"/>
  <c r="R260" i="53" s="1"/>
  <c r="O261" i="53" s="1"/>
  <c r="Q259" i="52"/>
  <c r="R259" i="52" s="1"/>
  <c r="O260" i="52" s="1"/>
  <c r="Q259" i="51"/>
  <c r="R259" i="51"/>
  <c r="O260" i="51" s="1"/>
  <c r="Q259" i="50"/>
  <c r="R259" i="50" s="1"/>
  <c r="O260" i="50" s="1"/>
  <c r="Q260" i="49"/>
  <c r="R260" i="49" s="1"/>
  <c r="O261" i="49" s="1"/>
  <c r="Q259" i="48"/>
  <c r="R259" i="48" s="1"/>
  <c r="O260" i="48" s="1"/>
  <c r="Q259" i="47"/>
  <c r="R259" i="47" s="1"/>
  <c r="O260" i="47" s="1"/>
  <c r="Q261" i="46"/>
  <c r="R261" i="46" s="1"/>
  <c r="O262" i="46" s="1"/>
  <c r="Q260" i="45"/>
  <c r="R260" i="45" s="1"/>
  <c r="O261" i="45" s="1"/>
  <c r="Q258" i="44"/>
  <c r="R258" i="44"/>
  <c r="O259" i="44" s="1"/>
  <c r="Q257" i="43"/>
  <c r="R257" i="43" s="1"/>
  <c r="O258" i="43" s="1"/>
  <c r="Q260" i="42"/>
  <c r="R260" i="42" s="1"/>
  <c r="O261" i="42" s="1"/>
  <c r="Q260" i="41"/>
  <c r="R260" i="41" s="1"/>
  <c r="O261" i="41" s="1"/>
  <c r="Q260" i="40"/>
  <c r="R260" i="40" s="1"/>
  <c r="O261" i="40" s="1"/>
  <c r="Q259" i="39"/>
  <c r="R259" i="39"/>
  <c r="O260" i="39" s="1"/>
  <c r="Q259" i="38"/>
  <c r="R259" i="38" s="1"/>
  <c r="O260" i="38" s="1"/>
  <c r="Q260" i="37"/>
  <c r="R260" i="37" s="1"/>
  <c r="O261" i="37" s="1"/>
  <c r="Q259" i="36"/>
  <c r="R259" i="36" s="1"/>
  <c r="O260" i="36" s="1"/>
  <c r="Q255" i="35"/>
  <c r="R255" i="35" s="1"/>
  <c r="O256" i="35" s="1"/>
  <c r="Q255" i="34"/>
  <c r="R255" i="34"/>
  <c r="O256" i="34" s="1"/>
  <c r="Q254" i="33"/>
  <c r="R254" i="33"/>
  <c r="O255" i="33" s="1"/>
  <c r="Q254" i="32"/>
  <c r="R254" i="32"/>
  <c r="O255" i="32" s="1"/>
  <c r="Q255" i="31"/>
  <c r="R255" i="31"/>
  <c r="O256" i="31" s="1"/>
  <c r="Q255" i="30"/>
  <c r="R255" i="30" s="1"/>
  <c r="O256" i="30" s="1"/>
  <c r="Q256" i="29"/>
  <c r="R256" i="29" s="1"/>
  <c r="O257" i="29" s="1"/>
  <c r="Q255" i="28"/>
  <c r="R255" i="28"/>
  <c r="O256" i="28" s="1"/>
  <c r="Q256" i="27"/>
  <c r="R256" i="27" s="1"/>
  <c r="O257" i="27" s="1"/>
  <c r="Q251" i="26"/>
  <c r="R251" i="26"/>
  <c r="O252" i="26" s="1"/>
  <c r="Q251" i="25"/>
  <c r="R251" i="25" s="1"/>
  <c r="O252" i="25" s="1"/>
  <c r="Q251" i="24"/>
  <c r="R251" i="24" s="1"/>
  <c r="O252" i="24" s="1"/>
  <c r="Q263" i="23"/>
  <c r="R263" i="23" s="1"/>
  <c r="O264" i="23" s="1"/>
  <c r="Q256" i="9"/>
  <c r="R256" i="9" s="1"/>
  <c r="O257" i="9" s="1"/>
  <c r="Q264" i="19"/>
  <c r="R264" i="19" s="1"/>
  <c r="O265" i="19" s="1"/>
  <c r="Q264" i="17"/>
  <c r="R264" i="17" s="1"/>
  <c r="O265" i="17" s="1"/>
  <c r="Q256" i="15"/>
  <c r="R256" i="15" s="1"/>
  <c r="O257" i="15" s="1"/>
  <c r="Q264" i="21"/>
  <c r="R264" i="21" s="1"/>
  <c r="O265" i="21" s="1"/>
  <c r="Q264" i="20"/>
  <c r="R264" i="20" s="1"/>
  <c r="O265" i="20" s="1"/>
  <c r="Q254" i="12"/>
  <c r="R254" i="12" s="1"/>
  <c r="O255" i="12" s="1"/>
  <c r="Q263" i="22"/>
  <c r="R263" i="22" s="1"/>
  <c r="O264" i="22" s="1"/>
  <c r="Q268" i="16"/>
  <c r="R268" i="16" s="1"/>
  <c r="O269" i="16" s="1"/>
  <c r="Q261" i="13" l="1"/>
  <c r="R261" i="13" s="1"/>
  <c r="O262" i="13" s="1"/>
  <c r="Q261" i="55"/>
  <c r="R261" i="55" s="1"/>
  <c r="O262" i="55" s="1"/>
  <c r="Q261" i="54"/>
  <c r="R261" i="54" s="1"/>
  <c r="O262" i="54" s="1"/>
  <c r="Q261" i="53"/>
  <c r="R261" i="53" s="1"/>
  <c r="O262" i="53" s="1"/>
  <c r="Q260" i="52"/>
  <c r="R260" i="52" s="1"/>
  <c r="O261" i="52" s="1"/>
  <c r="Q260" i="51"/>
  <c r="R260" i="51" s="1"/>
  <c r="O261" i="51" s="1"/>
  <c r="Q260" i="50"/>
  <c r="R260" i="50" s="1"/>
  <c r="O261" i="50" s="1"/>
  <c r="Q261" i="49"/>
  <c r="R261" i="49" s="1"/>
  <c r="O262" i="49" s="1"/>
  <c r="Q260" i="48"/>
  <c r="R260" i="48" s="1"/>
  <c r="O261" i="48" s="1"/>
  <c r="Q260" i="47"/>
  <c r="R260" i="47" s="1"/>
  <c r="O261" i="47" s="1"/>
  <c r="Q262" i="46"/>
  <c r="R262" i="46" s="1"/>
  <c r="O263" i="46" s="1"/>
  <c r="Q261" i="45"/>
  <c r="R261" i="45" s="1"/>
  <c r="O262" i="45" s="1"/>
  <c r="Q259" i="44"/>
  <c r="R259" i="44" s="1"/>
  <c r="O260" i="44" s="1"/>
  <c r="Q258" i="43"/>
  <c r="R258" i="43" s="1"/>
  <c r="O259" i="43" s="1"/>
  <c r="Q261" i="42"/>
  <c r="R261" i="42" s="1"/>
  <c r="O262" i="42" s="1"/>
  <c r="Q261" i="41"/>
  <c r="R261" i="41"/>
  <c r="O262" i="41" s="1"/>
  <c r="Q261" i="40"/>
  <c r="R261" i="40" s="1"/>
  <c r="O262" i="40" s="1"/>
  <c r="Q260" i="39"/>
  <c r="R260" i="39" s="1"/>
  <c r="O261" i="39" s="1"/>
  <c r="Q260" i="38"/>
  <c r="R260" i="38" s="1"/>
  <c r="O261" i="38" s="1"/>
  <c r="Q261" i="37"/>
  <c r="R261" i="37" s="1"/>
  <c r="O262" i="37" s="1"/>
  <c r="Q260" i="36"/>
  <c r="R260" i="36" s="1"/>
  <c r="O261" i="36" s="1"/>
  <c r="Q256" i="35"/>
  <c r="R256" i="35" s="1"/>
  <c r="O257" i="35" s="1"/>
  <c r="Q256" i="34"/>
  <c r="R256" i="34" s="1"/>
  <c r="O257" i="34" s="1"/>
  <c r="Q255" i="33"/>
  <c r="R255" i="33" s="1"/>
  <c r="O256" i="33" s="1"/>
  <c r="Q255" i="32"/>
  <c r="R255" i="32"/>
  <c r="O256" i="32" s="1"/>
  <c r="Q256" i="31"/>
  <c r="R256" i="31" s="1"/>
  <c r="O257" i="31" s="1"/>
  <c r="Q256" i="30"/>
  <c r="R256" i="30" s="1"/>
  <c r="O257" i="30" s="1"/>
  <c r="Q257" i="29"/>
  <c r="R257" i="29" s="1"/>
  <c r="O258" i="29" s="1"/>
  <c r="Q256" i="28"/>
  <c r="R256" i="28" s="1"/>
  <c r="O257" i="28" s="1"/>
  <c r="Q257" i="27"/>
  <c r="R257" i="27"/>
  <c r="O258" i="27" s="1"/>
  <c r="Q252" i="26"/>
  <c r="R252" i="26" s="1"/>
  <c r="O253" i="26" s="1"/>
  <c r="Q252" i="25"/>
  <c r="R252" i="25" s="1"/>
  <c r="O253" i="25" s="1"/>
  <c r="Q252" i="24"/>
  <c r="R252" i="24" s="1"/>
  <c r="O253" i="24" s="1"/>
  <c r="Q269" i="16"/>
  <c r="R269" i="16" s="1"/>
  <c r="O270" i="16" s="1"/>
  <c r="Q265" i="21"/>
  <c r="R265" i="21" s="1"/>
  <c r="O266" i="21" s="1"/>
  <c r="Q257" i="9"/>
  <c r="R257" i="9" s="1"/>
  <c r="O258" i="9" s="1"/>
  <c r="Q257" i="15"/>
  <c r="R257" i="15" s="1"/>
  <c r="O258" i="15" s="1"/>
  <c r="Q264" i="23"/>
  <c r="R264" i="23" s="1"/>
  <c r="O265" i="23" s="1"/>
  <c r="Q264" i="22"/>
  <c r="R264" i="22" s="1"/>
  <c r="O265" i="22" s="1"/>
  <c r="Q265" i="17"/>
  <c r="R265" i="17" s="1"/>
  <c r="O266" i="17" s="1"/>
  <c r="Q255" i="12"/>
  <c r="R255" i="12" s="1"/>
  <c r="O256" i="12" s="1"/>
  <c r="Q265" i="20"/>
  <c r="R265" i="20" s="1"/>
  <c r="O266" i="20" s="1"/>
  <c r="Q265" i="19"/>
  <c r="R265" i="19" s="1"/>
  <c r="O266" i="19" s="1"/>
  <c r="Q262" i="13" l="1"/>
  <c r="R262" i="13" s="1"/>
  <c r="O263" i="13" s="1"/>
  <c r="Q262" i="55"/>
  <c r="R262" i="55" s="1"/>
  <c r="O263" i="55" s="1"/>
  <c r="Q262" i="54"/>
  <c r="R262" i="54"/>
  <c r="O263" i="54" s="1"/>
  <c r="Q262" i="53"/>
  <c r="R262" i="53" s="1"/>
  <c r="O263" i="53" s="1"/>
  <c r="Q261" i="52"/>
  <c r="R261" i="52" s="1"/>
  <c r="O262" i="52" s="1"/>
  <c r="Q261" i="51"/>
  <c r="R261" i="51" s="1"/>
  <c r="O262" i="51" s="1"/>
  <c r="Q261" i="50"/>
  <c r="R261" i="50" s="1"/>
  <c r="O262" i="50" s="1"/>
  <c r="Q262" i="49"/>
  <c r="R262" i="49" s="1"/>
  <c r="O263" i="49" s="1"/>
  <c r="Q261" i="48"/>
  <c r="R261" i="48" s="1"/>
  <c r="O262" i="48" s="1"/>
  <c r="Q261" i="47"/>
  <c r="R261" i="47" s="1"/>
  <c r="O262" i="47" s="1"/>
  <c r="Q263" i="46"/>
  <c r="R263" i="46" s="1"/>
  <c r="O264" i="46" s="1"/>
  <c r="Q262" i="45"/>
  <c r="R262" i="45" s="1"/>
  <c r="O263" i="45" s="1"/>
  <c r="Q260" i="44"/>
  <c r="R260" i="44" s="1"/>
  <c r="O261" i="44" s="1"/>
  <c r="Q259" i="43"/>
  <c r="R259" i="43" s="1"/>
  <c r="O260" i="43" s="1"/>
  <c r="Q262" i="42"/>
  <c r="R262" i="42" s="1"/>
  <c r="O263" i="42" s="1"/>
  <c r="Q262" i="41"/>
  <c r="R262" i="41" s="1"/>
  <c r="O263" i="41" s="1"/>
  <c r="Q262" i="40"/>
  <c r="R262" i="40" s="1"/>
  <c r="O263" i="40" s="1"/>
  <c r="Q261" i="39"/>
  <c r="R261" i="39"/>
  <c r="O262" i="39" s="1"/>
  <c r="Q261" i="38"/>
  <c r="R261" i="38" s="1"/>
  <c r="O262" i="38" s="1"/>
  <c r="Q262" i="37"/>
  <c r="R262" i="37" s="1"/>
  <c r="O263" i="37" s="1"/>
  <c r="Q261" i="36"/>
  <c r="R261" i="36"/>
  <c r="O262" i="36" s="1"/>
  <c r="Q257" i="35"/>
  <c r="R257" i="35" s="1"/>
  <c r="O258" i="35" s="1"/>
  <c r="Q257" i="34"/>
  <c r="R257" i="34" s="1"/>
  <c r="O258" i="34" s="1"/>
  <c r="Q256" i="33"/>
  <c r="R256" i="33" s="1"/>
  <c r="O257" i="33" s="1"/>
  <c r="Q256" i="32"/>
  <c r="R256" i="32" s="1"/>
  <c r="O257" i="32" s="1"/>
  <c r="Q257" i="31"/>
  <c r="R257" i="31"/>
  <c r="O258" i="31" s="1"/>
  <c r="Q257" i="30"/>
  <c r="R257" i="30"/>
  <c r="O258" i="30" s="1"/>
  <c r="Q258" i="29"/>
  <c r="R258" i="29"/>
  <c r="O259" i="29" s="1"/>
  <c r="Q257" i="28"/>
  <c r="R257" i="28" s="1"/>
  <c r="O258" i="28" s="1"/>
  <c r="Q258" i="27"/>
  <c r="R258" i="27" s="1"/>
  <c r="O259" i="27" s="1"/>
  <c r="Q253" i="26"/>
  <c r="R253" i="26"/>
  <c r="O254" i="26" s="1"/>
  <c r="Q253" i="25"/>
  <c r="R253" i="25" s="1"/>
  <c r="O254" i="25" s="1"/>
  <c r="Q253" i="24"/>
  <c r="R253" i="24" s="1"/>
  <c r="O254" i="24" s="1"/>
  <c r="Q270" i="16"/>
  <c r="R270" i="16" s="1"/>
  <c r="O271" i="16" s="1"/>
  <c r="Q266" i="17"/>
  <c r="R266" i="17" s="1"/>
  <c r="O267" i="17" s="1"/>
  <c r="Q266" i="21"/>
  <c r="R266" i="21" s="1"/>
  <c r="O267" i="21" s="1"/>
  <c r="Q266" i="20"/>
  <c r="R266" i="20" s="1"/>
  <c r="O267" i="20" s="1"/>
  <c r="Q266" i="19"/>
  <c r="R266" i="19" s="1"/>
  <c r="O267" i="19" s="1"/>
  <c r="Q265" i="22"/>
  <c r="R265" i="22" s="1"/>
  <c r="O266" i="22" s="1"/>
  <c r="Q265" i="23"/>
  <c r="R265" i="23" s="1"/>
  <c r="O266" i="23" s="1"/>
  <c r="Q258" i="9"/>
  <c r="R258" i="9" s="1"/>
  <c r="O259" i="9" s="1"/>
  <c r="Q258" i="15"/>
  <c r="R258" i="15" s="1"/>
  <c r="O259" i="15" s="1"/>
  <c r="Q256" i="12"/>
  <c r="R256" i="12" s="1"/>
  <c r="O257" i="12" s="1"/>
  <c r="Q263" i="13" l="1"/>
  <c r="R263" i="13"/>
  <c r="O264" i="13" s="1"/>
  <c r="Q263" i="55"/>
  <c r="R263" i="55" s="1"/>
  <c r="O264" i="55" s="1"/>
  <c r="Q263" i="54"/>
  <c r="R263" i="54"/>
  <c r="O264" i="54" s="1"/>
  <c r="Q263" i="53"/>
  <c r="R263" i="53"/>
  <c r="O264" i="53" s="1"/>
  <c r="Q262" i="52"/>
  <c r="R262" i="52"/>
  <c r="O263" i="52" s="1"/>
  <c r="Q262" i="51"/>
  <c r="R262" i="51" s="1"/>
  <c r="O263" i="51" s="1"/>
  <c r="Q262" i="50"/>
  <c r="R262" i="50" s="1"/>
  <c r="O263" i="50" s="1"/>
  <c r="Q263" i="49"/>
  <c r="R263" i="49" s="1"/>
  <c r="O264" i="49" s="1"/>
  <c r="Q262" i="48"/>
  <c r="R262" i="48" s="1"/>
  <c r="O263" i="48" s="1"/>
  <c r="Q262" i="47"/>
  <c r="R262" i="47"/>
  <c r="O263" i="47" s="1"/>
  <c r="Q264" i="46"/>
  <c r="R264" i="46" s="1"/>
  <c r="O265" i="46" s="1"/>
  <c r="Q263" i="45"/>
  <c r="R263" i="45"/>
  <c r="O264" i="45" s="1"/>
  <c r="Q261" i="44"/>
  <c r="R261" i="44" s="1"/>
  <c r="O262" i="44" s="1"/>
  <c r="Q260" i="43"/>
  <c r="R260" i="43" s="1"/>
  <c r="O261" i="43" s="1"/>
  <c r="Q263" i="42"/>
  <c r="R263" i="42" s="1"/>
  <c r="O264" i="42" s="1"/>
  <c r="Q263" i="41"/>
  <c r="R263" i="41" s="1"/>
  <c r="O264" i="41" s="1"/>
  <c r="Q263" i="40"/>
  <c r="R263" i="40" s="1"/>
  <c r="O264" i="40" s="1"/>
  <c r="Q262" i="39"/>
  <c r="R262" i="39" s="1"/>
  <c r="O263" i="39" s="1"/>
  <c r="Q262" i="38"/>
  <c r="R262" i="38" s="1"/>
  <c r="O263" i="38" s="1"/>
  <c r="Q263" i="37"/>
  <c r="R263" i="37"/>
  <c r="O264" i="37" s="1"/>
  <c r="Q262" i="36"/>
  <c r="R262" i="36" s="1"/>
  <c r="O263" i="36" s="1"/>
  <c r="Q258" i="35"/>
  <c r="R258" i="35" s="1"/>
  <c r="O259" i="35" s="1"/>
  <c r="Q258" i="34"/>
  <c r="R258" i="34" s="1"/>
  <c r="O259" i="34" s="1"/>
  <c r="Q257" i="33"/>
  <c r="R257" i="33" s="1"/>
  <c r="O258" i="33" s="1"/>
  <c r="Q257" i="32"/>
  <c r="R257" i="32" s="1"/>
  <c r="O258" i="32" s="1"/>
  <c r="Q258" i="31"/>
  <c r="R258" i="31" s="1"/>
  <c r="O259" i="31" s="1"/>
  <c r="Q258" i="30"/>
  <c r="R258" i="30"/>
  <c r="O259" i="30" s="1"/>
  <c r="Q259" i="29"/>
  <c r="R259" i="29" s="1"/>
  <c r="O260" i="29" s="1"/>
  <c r="Q258" i="28"/>
  <c r="R258" i="28" s="1"/>
  <c r="O259" i="28" s="1"/>
  <c r="Q259" i="27"/>
  <c r="R259" i="27" s="1"/>
  <c r="O260" i="27" s="1"/>
  <c r="Q254" i="26"/>
  <c r="R254" i="26" s="1"/>
  <c r="O255" i="26" s="1"/>
  <c r="Q254" i="25"/>
  <c r="R254" i="25" s="1"/>
  <c r="O255" i="25" s="1"/>
  <c r="Q254" i="24"/>
  <c r="R254" i="24" s="1"/>
  <c r="O255" i="24" s="1"/>
  <c r="Q259" i="15"/>
  <c r="R259" i="15" s="1"/>
  <c r="O260" i="15" s="1"/>
  <c r="Q267" i="20"/>
  <c r="R267" i="20" s="1"/>
  <c r="O268" i="20" s="1"/>
  <c r="Q266" i="23"/>
  <c r="R266" i="23" s="1"/>
  <c r="O267" i="23" s="1"/>
  <c r="Q267" i="19"/>
  <c r="R267" i="19" s="1"/>
  <c r="O268" i="19" s="1"/>
  <c r="Q267" i="21"/>
  <c r="R267" i="21" s="1"/>
  <c r="O268" i="21" s="1"/>
  <c r="Q267" i="17"/>
  <c r="R267" i="17" s="1"/>
  <c r="O268" i="17" s="1"/>
  <c r="Q266" i="22"/>
  <c r="R266" i="22" s="1"/>
  <c r="O267" i="22" s="1"/>
  <c r="Q271" i="16"/>
  <c r="R271" i="16" s="1"/>
  <c r="O272" i="16" s="1"/>
  <c r="Q257" i="12"/>
  <c r="R257" i="12" s="1"/>
  <c r="O258" i="12" s="1"/>
  <c r="Q259" i="9"/>
  <c r="R259" i="9" s="1"/>
  <c r="O260" i="9" s="1"/>
  <c r="Q264" i="13" l="1"/>
  <c r="R264" i="13" s="1"/>
  <c r="O265" i="13" s="1"/>
  <c r="Q264" i="55"/>
  <c r="R264" i="55" s="1"/>
  <c r="O265" i="55" s="1"/>
  <c r="Q264" i="54"/>
  <c r="R264" i="54"/>
  <c r="O265" i="54" s="1"/>
  <c r="Q264" i="53"/>
  <c r="R264" i="53"/>
  <c r="O265" i="53" s="1"/>
  <c r="Q263" i="52"/>
  <c r="R263" i="52" s="1"/>
  <c r="O264" i="52" s="1"/>
  <c r="Q263" i="51"/>
  <c r="R263" i="51" s="1"/>
  <c r="O264" i="51" s="1"/>
  <c r="Q263" i="50"/>
  <c r="R263" i="50" s="1"/>
  <c r="O264" i="50" s="1"/>
  <c r="Q264" i="49"/>
  <c r="R264" i="49"/>
  <c r="O265" i="49" s="1"/>
  <c r="Q263" i="48"/>
  <c r="R263" i="48" s="1"/>
  <c r="O264" i="48" s="1"/>
  <c r="Q263" i="47"/>
  <c r="R263" i="47"/>
  <c r="O264" i="47" s="1"/>
  <c r="Q265" i="46"/>
  <c r="R265" i="46" s="1"/>
  <c r="O266" i="46" s="1"/>
  <c r="Q264" i="45"/>
  <c r="R264" i="45" s="1"/>
  <c r="O265" i="45" s="1"/>
  <c r="Q262" i="44"/>
  <c r="R262" i="44" s="1"/>
  <c r="O263" i="44" s="1"/>
  <c r="Q261" i="43"/>
  <c r="R261" i="43"/>
  <c r="O262" i="43" s="1"/>
  <c r="Q264" i="42"/>
  <c r="R264" i="42"/>
  <c r="O265" i="42" s="1"/>
  <c r="Q264" i="41"/>
  <c r="R264" i="41" s="1"/>
  <c r="O265" i="41" s="1"/>
  <c r="Q264" i="40"/>
  <c r="R264" i="40"/>
  <c r="O265" i="40" s="1"/>
  <c r="Q263" i="39"/>
  <c r="R263" i="39" s="1"/>
  <c r="O264" i="39" s="1"/>
  <c r="Q263" i="38"/>
  <c r="R263" i="38"/>
  <c r="O264" i="38" s="1"/>
  <c r="Q264" i="37"/>
  <c r="R264" i="37"/>
  <c r="O265" i="37" s="1"/>
  <c r="Q263" i="36"/>
  <c r="R263" i="36" s="1"/>
  <c r="O264" i="36" s="1"/>
  <c r="Q259" i="35"/>
  <c r="R259" i="35" s="1"/>
  <c r="O260" i="35" s="1"/>
  <c r="Q259" i="34"/>
  <c r="R259" i="34"/>
  <c r="O260" i="34" s="1"/>
  <c r="Q258" i="33"/>
  <c r="R258" i="33" s="1"/>
  <c r="O259" i="33" s="1"/>
  <c r="Q258" i="32"/>
  <c r="R258" i="32" s="1"/>
  <c r="O259" i="32" s="1"/>
  <c r="Q259" i="31"/>
  <c r="R259" i="31" s="1"/>
  <c r="O260" i="31" s="1"/>
  <c r="Q259" i="30"/>
  <c r="R259" i="30" s="1"/>
  <c r="O260" i="30" s="1"/>
  <c r="Q260" i="29"/>
  <c r="R260" i="29"/>
  <c r="O261" i="29" s="1"/>
  <c r="Q259" i="28"/>
  <c r="R259" i="28"/>
  <c r="O260" i="28" s="1"/>
  <c r="Q260" i="27"/>
  <c r="R260" i="27" s="1"/>
  <c r="O261" i="27" s="1"/>
  <c r="Q255" i="26"/>
  <c r="R255" i="26" s="1"/>
  <c r="O256" i="26" s="1"/>
  <c r="Q255" i="25"/>
  <c r="R255" i="25"/>
  <c r="O256" i="25" s="1"/>
  <c r="Q255" i="24"/>
  <c r="R255" i="24"/>
  <c r="O256" i="24" s="1"/>
  <c r="Q268" i="17"/>
  <c r="R268" i="17" s="1"/>
  <c r="O269" i="17" s="1"/>
  <c r="Q267" i="23"/>
  <c r="R267" i="23" s="1"/>
  <c r="O268" i="23" s="1"/>
  <c r="Q268" i="21"/>
  <c r="R268" i="21" s="1"/>
  <c r="O269" i="21" s="1"/>
  <c r="Q260" i="15"/>
  <c r="R260" i="15" s="1"/>
  <c r="O261" i="15" s="1"/>
  <c r="Q268" i="20"/>
  <c r="R268" i="20" s="1"/>
  <c r="O269" i="20" s="1"/>
  <c r="Q268" i="19"/>
  <c r="R268" i="19" s="1"/>
  <c r="O269" i="19" s="1"/>
  <c r="Q272" i="16"/>
  <c r="R272" i="16" s="1"/>
  <c r="O273" i="16" s="1"/>
  <c r="Q260" i="9"/>
  <c r="R260" i="9" s="1"/>
  <c r="O261" i="9" s="1"/>
  <c r="Q267" i="22"/>
  <c r="R267" i="22" s="1"/>
  <c r="O268" i="22" s="1"/>
  <c r="Q258" i="12"/>
  <c r="R258" i="12" s="1"/>
  <c r="O259" i="12" s="1"/>
  <c r="Q265" i="13" l="1"/>
  <c r="R265" i="13" s="1"/>
  <c r="O266" i="13" s="1"/>
  <c r="Q265" i="55"/>
  <c r="R265" i="55" s="1"/>
  <c r="O266" i="55" s="1"/>
  <c r="Q265" i="54"/>
  <c r="R265" i="54" s="1"/>
  <c r="O266" i="54" s="1"/>
  <c r="Q265" i="53"/>
  <c r="R265" i="53" s="1"/>
  <c r="O266" i="53" s="1"/>
  <c r="Q264" i="52"/>
  <c r="R264" i="52"/>
  <c r="O265" i="52" s="1"/>
  <c r="Q264" i="51"/>
  <c r="R264" i="51" s="1"/>
  <c r="O265" i="51" s="1"/>
  <c r="Q264" i="50"/>
  <c r="R264" i="50"/>
  <c r="O265" i="50" s="1"/>
  <c r="Q265" i="49"/>
  <c r="R265" i="49" s="1"/>
  <c r="O266" i="49" s="1"/>
  <c r="Q264" i="48"/>
  <c r="R264" i="48" s="1"/>
  <c r="O265" i="48" s="1"/>
  <c r="Q264" i="47"/>
  <c r="R264" i="47" s="1"/>
  <c r="O265" i="47" s="1"/>
  <c r="Q266" i="46"/>
  <c r="R266" i="46" s="1"/>
  <c r="O267" i="46" s="1"/>
  <c r="Q265" i="45"/>
  <c r="R265" i="45" s="1"/>
  <c r="O266" i="45" s="1"/>
  <c r="Q263" i="44"/>
  <c r="R263" i="44" s="1"/>
  <c r="O264" i="44" s="1"/>
  <c r="Q262" i="43"/>
  <c r="R262" i="43" s="1"/>
  <c r="O263" i="43" s="1"/>
  <c r="Q265" i="42"/>
  <c r="R265" i="42" s="1"/>
  <c r="O266" i="42" s="1"/>
  <c r="Q265" i="41"/>
  <c r="R265" i="41"/>
  <c r="O266" i="41" s="1"/>
  <c r="Q265" i="40"/>
  <c r="R265" i="40" s="1"/>
  <c r="O266" i="40" s="1"/>
  <c r="Q264" i="39"/>
  <c r="R264" i="39" s="1"/>
  <c r="O265" i="39" s="1"/>
  <c r="Q264" i="38"/>
  <c r="R264" i="38"/>
  <c r="O265" i="38" s="1"/>
  <c r="Q265" i="37"/>
  <c r="R265" i="37" s="1"/>
  <c r="O266" i="37" s="1"/>
  <c r="Q264" i="36"/>
  <c r="R264" i="36" s="1"/>
  <c r="O265" i="36" s="1"/>
  <c r="Q260" i="35"/>
  <c r="R260" i="35"/>
  <c r="O261" i="35" s="1"/>
  <c r="Q260" i="34"/>
  <c r="R260" i="34" s="1"/>
  <c r="O261" i="34" s="1"/>
  <c r="Q259" i="33"/>
  <c r="R259" i="33" s="1"/>
  <c r="O260" i="33" s="1"/>
  <c r="Q259" i="32"/>
  <c r="R259" i="32" s="1"/>
  <c r="O260" i="32" s="1"/>
  <c r="Q260" i="31"/>
  <c r="R260" i="31" s="1"/>
  <c r="O261" i="31" s="1"/>
  <c r="Q260" i="30"/>
  <c r="R260" i="30" s="1"/>
  <c r="O261" i="30" s="1"/>
  <c r="Q261" i="29"/>
  <c r="R261" i="29" s="1"/>
  <c r="O262" i="29" s="1"/>
  <c r="Q260" i="28"/>
  <c r="R260" i="28" s="1"/>
  <c r="O261" i="28" s="1"/>
  <c r="Q261" i="27"/>
  <c r="R261" i="27"/>
  <c r="O262" i="27" s="1"/>
  <c r="Q256" i="26"/>
  <c r="R256" i="26" s="1"/>
  <c r="O257" i="26" s="1"/>
  <c r="Q256" i="25"/>
  <c r="R256" i="25" s="1"/>
  <c r="O257" i="25" s="1"/>
  <c r="Q256" i="24"/>
  <c r="R256" i="24" s="1"/>
  <c r="O257" i="24" s="1"/>
  <c r="Q273" i="16"/>
  <c r="R273" i="16" s="1"/>
  <c r="O274" i="16" s="1"/>
  <c r="Q259" i="12"/>
  <c r="R259" i="12" s="1"/>
  <c r="O260" i="12" s="1"/>
  <c r="Q269" i="21"/>
  <c r="R269" i="21" s="1"/>
  <c r="O270" i="21" s="1"/>
  <c r="Q269" i="17"/>
  <c r="R269" i="17" s="1"/>
  <c r="O270" i="17" s="1"/>
  <c r="Q268" i="23"/>
  <c r="R268" i="23" s="1"/>
  <c r="O269" i="23" s="1"/>
  <c r="Q269" i="20"/>
  <c r="R269" i="20" s="1"/>
  <c r="O270" i="20" s="1"/>
  <c r="Q269" i="19"/>
  <c r="R269" i="19" s="1"/>
  <c r="O270" i="19" s="1"/>
  <c r="Q261" i="9"/>
  <c r="R261" i="9" s="1"/>
  <c r="O262" i="9" s="1"/>
  <c r="Q268" i="22"/>
  <c r="R268" i="22" s="1"/>
  <c r="O269" i="22" s="1"/>
  <c r="Q261" i="15"/>
  <c r="R261" i="15" s="1"/>
  <c r="O262" i="15" s="1"/>
  <c r="Q266" i="13" l="1"/>
  <c r="R266" i="13" s="1"/>
  <c r="O267" i="13" s="1"/>
  <c r="Q266" i="55"/>
  <c r="R266" i="55" s="1"/>
  <c r="O267" i="55" s="1"/>
  <c r="Q266" i="54"/>
  <c r="R266" i="54" s="1"/>
  <c r="O267" i="54" s="1"/>
  <c r="Q266" i="53"/>
  <c r="R266" i="53" s="1"/>
  <c r="O267" i="53" s="1"/>
  <c r="Q265" i="52"/>
  <c r="R265" i="52" s="1"/>
  <c r="O266" i="52" s="1"/>
  <c r="Q265" i="51"/>
  <c r="R265" i="51"/>
  <c r="O266" i="51" s="1"/>
  <c r="Q265" i="50"/>
  <c r="R265" i="50" s="1"/>
  <c r="O266" i="50" s="1"/>
  <c r="Q266" i="49"/>
  <c r="R266" i="49" s="1"/>
  <c r="O267" i="49" s="1"/>
  <c r="Q265" i="48"/>
  <c r="R265" i="48" s="1"/>
  <c r="O266" i="48" s="1"/>
  <c r="Q265" i="47"/>
  <c r="R265" i="47" s="1"/>
  <c r="O266" i="47" s="1"/>
  <c r="Q267" i="46"/>
  <c r="R267" i="46" s="1"/>
  <c r="O268" i="46" s="1"/>
  <c r="Q266" i="45"/>
  <c r="R266" i="45" s="1"/>
  <c r="O267" i="45" s="1"/>
  <c r="Q264" i="44"/>
  <c r="R264" i="44" s="1"/>
  <c r="O265" i="44" s="1"/>
  <c r="Q263" i="43"/>
  <c r="R263" i="43" s="1"/>
  <c r="O264" i="43" s="1"/>
  <c r="Q266" i="42"/>
  <c r="R266" i="42" s="1"/>
  <c r="O267" i="42" s="1"/>
  <c r="Q266" i="41"/>
  <c r="R266" i="41" s="1"/>
  <c r="O267" i="41" s="1"/>
  <c r="Q266" i="40"/>
  <c r="R266" i="40" s="1"/>
  <c r="O267" i="40" s="1"/>
  <c r="Q265" i="39"/>
  <c r="R265" i="39" s="1"/>
  <c r="O266" i="39" s="1"/>
  <c r="Q265" i="38"/>
  <c r="R265" i="38" s="1"/>
  <c r="O266" i="38" s="1"/>
  <c r="Q266" i="37"/>
  <c r="R266" i="37"/>
  <c r="O267" i="37" s="1"/>
  <c r="Q265" i="36"/>
  <c r="R265" i="36" s="1"/>
  <c r="O266" i="36" s="1"/>
  <c r="Q261" i="35"/>
  <c r="R261" i="35" s="1"/>
  <c r="O262" i="35" s="1"/>
  <c r="Q261" i="34"/>
  <c r="R261" i="34" s="1"/>
  <c r="O262" i="34" s="1"/>
  <c r="Q260" i="33"/>
  <c r="R260" i="33"/>
  <c r="O261" i="33" s="1"/>
  <c r="Q260" i="32"/>
  <c r="R260" i="32" s="1"/>
  <c r="O261" i="32" s="1"/>
  <c r="Q261" i="31"/>
  <c r="R261" i="31" s="1"/>
  <c r="O262" i="31" s="1"/>
  <c r="Q261" i="30"/>
  <c r="R261" i="30" s="1"/>
  <c r="O262" i="30" s="1"/>
  <c r="Q262" i="29"/>
  <c r="R262" i="29" s="1"/>
  <c r="O263" i="29" s="1"/>
  <c r="Q261" i="28"/>
  <c r="R261" i="28" s="1"/>
  <c r="O262" i="28" s="1"/>
  <c r="Q262" i="27"/>
  <c r="R262" i="27" s="1"/>
  <c r="O263" i="27" s="1"/>
  <c r="Q257" i="26"/>
  <c r="R257" i="26" s="1"/>
  <c r="O258" i="26" s="1"/>
  <c r="Q257" i="25"/>
  <c r="R257" i="25" s="1"/>
  <c r="O258" i="25" s="1"/>
  <c r="Q257" i="24"/>
  <c r="R257" i="24"/>
  <c r="O258" i="24" s="1"/>
  <c r="Q270" i="19"/>
  <c r="R270" i="19" s="1"/>
  <c r="O271" i="19" s="1"/>
  <c r="Q269" i="22"/>
  <c r="R269" i="22" s="1"/>
  <c r="O270" i="22" s="1"/>
  <c r="Q270" i="17"/>
  <c r="R270" i="17" s="1"/>
  <c r="O271" i="17" s="1"/>
  <c r="Q260" i="12"/>
  <c r="R260" i="12" s="1"/>
  <c r="O261" i="12" s="1"/>
  <c r="Q262" i="15"/>
  <c r="R262" i="15" s="1"/>
  <c r="O263" i="15" s="1"/>
  <c r="Q270" i="21"/>
  <c r="R270" i="21" s="1"/>
  <c r="O271" i="21" s="1"/>
  <c r="Q262" i="9"/>
  <c r="R262" i="9" s="1"/>
  <c r="O263" i="9" s="1"/>
  <c r="Q270" i="20"/>
  <c r="R270" i="20" s="1"/>
  <c r="O271" i="20" s="1"/>
  <c r="Q274" i="16"/>
  <c r="R274" i="16" s="1"/>
  <c r="O275" i="16" s="1"/>
  <c r="Q269" i="23"/>
  <c r="R269" i="23" s="1"/>
  <c r="O270" i="23" s="1"/>
  <c r="Q267" i="13" l="1"/>
  <c r="R267" i="13" s="1"/>
  <c r="O268" i="13" s="1"/>
  <c r="Q267" i="55"/>
  <c r="R267" i="55" s="1"/>
  <c r="O268" i="55" s="1"/>
  <c r="Q267" i="54"/>
  <c r="R267" i="54" s="1"/>
  <c r="O268" i="54" s="1"/>
  <c r="Q267" i="53"/>
  <c r="R267" i="53" s="1"/>
  <c r="O268" i="53" s="1"/>
  <c r="Q266" i="52"/>
  <c r="R266" i="52" s="1"/>
  <c r="O267" i="52" s="1"/>
  <c r="Q266" i="51"/>
  <c r="R266" i="51" s="1"/>
  <c r="O267" i="51" s="1"/>
  <c r="Q266" i="50"/>
  <c r="R266" i="50" s="1"/>
  <c r="O267" i="50" s="1"/>
  <c r="Q267" i="49"/>
  <c r="R267" i="49" s="1"/>
  <c r="O268" i="49" s="1"/>
  <c r="Q266" i="48"/>
  <c r="R266" i="48" s="1"/>
  <c r="O267" i="48" s="1"/>
  <c r="Q266" i="47"/>
  <c r="R266" i="47" s="1"/>
  <c r="O267" i="47" s="1"/>
  <c r="Q268" i="46"/>
  <c r="R268" i="46" s="1"/>
  <c r="O269" i="46" s="1"/>
  <c r="Q267" i="45"/>
  <c r="R267" i="45" s="1"/>
  <c r="O268" i="45" s="1"/>
  <c r="Q265" i="44"/>
  <c r="R265" i="44" s="1"/>
  <c r="O266" i="44" s="1"/>
  <c r="Q264" i="43"/>
  <c r="R264" i="43" s="1"/>
  <c r="O265" i="43" s="1"/>
  <c r="Q267" i="42"/>
  <c r="R267" i="42" s="1"/>
  <c r="O268" i="42" s="1"/>
  <c r="Q267" i="41"/>
  <c r="R267" i="41" s="1"/>
  <c r="O268" i="41" s="1"/>
  <c r="Q267" i="40"/>
  <c r="R267" i="40" s="1"/>
  <c r="O268" i="40" s="1"/>
  <c r="Q266" i="39"/>
  <c r="R266" i="39"/>
  <c r="O267" i="39" s="1"/>
  <c r="Q266" i="38"/>
  <c r="R266" i="38"/>
  <c r="O267" i="38" s="1"/>
  <c r="Q267" i="37"/>
  <c r="R267" i="37" s="1"/>
  <c r="O268" i="37" s="1"/>
  <c r="Q266" i="36"/>
  <c r="R266" i="36" s="1"/>
  <c r="O267" i="36" s="1"/>
  <c r="Q262" i="35"/>
  <c r="R262" i="35" s="1"/>
  <c r="O263" i="35" s="1"/>
  <c r="Q262" i="34"/>
  <c r="R262" i="34" s="1"/>
  <c r="O263" i="34" s="1"/>
  <c r="Q261" i="33"/>
  <c r="R261" i="33" s="1"/>
  <c r="O262" i="33" s="1"/>
  <c r="Q261" i="32"/>
  <c r="R261" i="32" s="1"/>
  <c r="O262" i="32" s="1"/>
  <c r="Q262" i="31"/>
  <c r="R262" i="31"/>
  <c r="O263" i="31" s="1"/>
  <c r="Q262" i="30"/>
  <c r="R262" i="30" s="1"/>
  <c r="O263" i="30" s="1"/>
  <c r="Q263" i="29"/>
  <c r="R263" i="29" s="1"/>
  <c r="O264" i="29" s="1"/>
  <c r="Q262" i="28"/>
  <c r="R262" i="28" s="1"/>
  <c r="O263" i="28" s="1"/>
  <c r="Q263" i="27"/>
  <c r="R263" i="27" s="1"/>
  <c r="O264" i="27" s="1"/>
  <c r="Q258" i="26"/>
  <c r="R258" i="26" s="1"/>
  <c r="O259" i="26" s="1"/>
  <c r="Q258" i="25"/>
  <c r="R258" i="25" s="1"/>
  <c r="O259" i="25" s="1"/>
  <c r="Q258" i="24"/>
  <c r="R258" i="24" s="1"/>
  <c r="O259" i="24" s="1"/>
  <c r="Q261" i="12"/>
  <c r="R261" i="12" s="1"/>
  <c r="O262" i="12" s="1"/>
  <c r="Q275" i="16"/>
  <c r="R275" i="16" s="1"/>
  <c r="O276" i="16" s="1"/>
  <c r="Q271" i="17"/>
  <c r="R271" i="17" s="1"/>
  <c r="O272" i="17" s="1"/>
  <c r="Q263" i="9"/>
  <c r="R263" i="9" s="1"/>
  <c r="O264" i="9" s="1"/>
  <c r="Q270" i="22"/>
  <c r="R270" i="22" s="1"/>
  <c r="O271" i="22" s="1"/>
  <c r="Q271" i="21"/>
  <c r="R271" i="21" s="1"/>
  <c r="O272" i="21" s="1"/>
  <c r="Q263" i="15"/>
  <c r="R263" i="15" s="1"/>
  <c r="O264" i="15" s="1"/>
  <c r="Q271" i="19"/>
  <c r="R271" i="19" s="1"/>
  <c r="O272" i="19" s="1"/>
  <c r="Q270" i="23"/>
  <c r="R270" i="23" s="1"/>
  <c r="O271" i="23" s="1"/>
  <c r="Q271" i="20"/>
  <c r="R271" i="20" s="1"/>
  <c r="O272" i="20" s="1"/>
  <c r="Q268" i="13" l="1"/>
  <c r="R268" i="13" s="1"/>
  <c r="O269" i="13" s="1"/>
  <c r="Q268" i="55"/>
  <c r="R268" i="55" s="1"/>
  <c r="O269" i="55" s="1"/>
  <c r="Q268" i="54"/>
  <c r="R268" i="54" s="1"/>
  <c r="O269" i="54" s="1"/>
  <c r="Q268" i="53"/>
  <c r="R268" i="53"/>
  <c r="O269" i="53" s="1"/>
  <c r="Q267" i="52"/>
  <c r="R267" i="52" s="1"/>
  <c r="O268" i="52" s="1"/>
  <c r="Q267" i="51"/>
  <c r="R267" i="51"/>
  <c r="O268" i="51" s="1"/>
  <c r="Q267" i="50"/>
  <c r="R267" i="50" s="1"/>
  <c r="O268" i="50" s="1"/>
  <c r="Q268" i="49"/>
  <c r="R268" i="49" s="1"/>
  <c r="O269" i="49" s="1"/>
  <c r="Q267" i="48"/>
  <c r="R267" i="48" s="1"/>
  <c r="O268" i="48" s="1"/>
  <c r="Q267" i="47"/>
  <c r="R267" i="47" s="1"/>
  <c r="O268" i="47" s="1"/>
  <c r="Q269" i="46"/>
  <c r="R269" i="46"/>
  <c r="O270" i="46" s="1"/>
  <c r="Q268" i="45"/>
  <c r="R268" i="45" s="1"/>
  <c r="O269" i="45" s="1"/>
  <c r="Q266" i="44"/>
  <c r="R266" i="44"/>
  <c r="O267" i="44" s="1"/>
  <c r="Q265" i="43"/>
  <c r="R265" i="43" s="1"/>
  <c r="O266" i="43" s="1"/>
  <c r="Q268" i="42"/>
  <c r="R268" i="42" s="1"/>
  <c r="O269" i="42" s="1"/>
  <c r="Q268" i="41"/>
  <c r="R268" i="41" s="1"/>
  <c r="O269" i="41" s="1"/>
  <c r="Q268" i="40"/>
  <c r="R268" i="40"/>
  <c r="O269" i="40" s="1"/>
  <c r="Q267" i="39"/>
  <c r="R267" i="39" s="1"/>
  <c r="O268" i="39" s="1"/>
  <c r="Q267" i="38"/>
  <c r="R267" i="38" s="1"/>
  <c r="O268" i="38" s="1"/>
  <c r="Q268" i="37"/>
  <c r="R268" i="37" s="1"/>
  <c r="O269" i="37" s="1"/>
  <c r="Q267" i="36"/>
  <c r="R267" i="36" s="1"/>
  <c r="O268" i="36" s="1"/>
  <c r="Q263" i="35"/>
  <c r="R263" i="35" s="1"/>
  <c r="O264" i="35" s="1"/>
  <c r="Q263" i="34"/>
  <c r="R263" i="34"/>
  <c r="O264" i="34" s="1"/>
  <c r="Q262" i="33"/>
  <c r="R262" i="33"/>
  <c r="O263" i="33" s="1"/>
  <c r="Q262" i="32"/>
  <c r="R262" i="32"/>
  <c r="O263" i="32" s="1"/>
  <c r="Q263" i="31"/>
  <c r="R263" i="31"/>
  <c r="O264" i="31" s="1"/>
  <c r="Q263" i="30"/>
  <c r="R263" i="30" s="1"/>
  <c r="O264" i="30" s="1"/>
  <c r="Q264" i="29"/>
  <c r="R264" i="29" s="1"/>
  <c r="O265" i="29" s="1"/>
  <c r="Q263" i="28"/>
  <c r="R263" i="28"/>
  <c r="O264" i="28" s="1"/>
  <c r="Q264" i="27"/>
  <c r="R264" i="27" s="1"/>
  <c r="O265" i="27" s="1"/>
  <c r="Q259" i="26"/>
  <c r="R259" i="26"/>
  <c r="O260" i="26" s="1"/>
  <c r="Q259" i="25"/>
  <c r="R259" i="25" s="1"/>
  <c r="O260" i="25" s="1"/>
  <c r="Q259" i="24"/>
  <c r="R259" i="24" s="1"/>
  <c r="O260" i="24" s="1"/>
  <c r="Q272" i="21"/>
  <c r="R272" i="21" s="1"/>
  <c r="O273" i="21" s="1"/>
  <c r="Q271" i="22"/>
  <c r="R271" i="22" s="1"/>
  <c r="O272" i="22" s="1"/>
  <c r="Q271" i="23"/>
  <c r="R271" i="23" s="1"/>
  <c r="O272" i="23" s="1"/>
  <c r="Q262" i="12"/>
  <c r="R262" i="12" s="1"/>
  <c r="O263" i="12" s="1"/>
  <c r="Q272" i="19"/>
  <c r="R272" i="19" s="1"/>
  <c r="O273" i="19" s="1"/>
  <c r="Q264" i="9"/>
  <c r="R264" i="9" s="1"/>
  <c r="O265" i="9" s="1"/>
  <c r="Q272" i="20"/>
  <c r="R272" i="20" s="1"/>
  <c r="O273" i="20" s="1"/>
  <c r="Q272" i="17"/>
  <c r="R272" i="17" s="1"/>
  <c r="O273" i="17" s="1"/>
  <c r="Q276" i="16"/>
  <c r="R276" i="16" s="1"/>
  <c r="O277" i="16" s="1"/>
  <c r="Q264" i="15"/>
  <c r="R264" i="15" s="1"/>
  <c r="O265" i="15" s="1"/>
  <c r="Q269" i="13" l="1"/>
  <c r="R269" i="13" s="1"/>
  <c r="O270" i="13" s="1"/>
  <c r="Q269" i="55"/>
  <c r="R269" i="55" s="1"/>
  <c r="O270" i="55" s="1"/>
  <c r="Q269" i="54"/>
  <c r="R269" i="54" s="1"/>
  <c r="O270" i="54" s="1"/>
  <c r="Q269" i="53"/>
  <c r="R269" i="53" s="1"/>
  <c r="O270" i="53" s="1"/>
  <c r="Q268" i="52"/>
  <c r="R268" i="52" s="1"/>
  <c r="O269" i="52" s="1"/>
  <c r="Q268" i="51"/>
  <c r="R268" i="51" s="1"/>
  <c r="O269" i="51" s="1"/>
  <c r="Q268" i="50"/>
  <c r="R268" i="50" s="1"/>
  <c r="O269" i="50" s="1"/>
  <c r="Q269" i="49"/>
  <c r="R269" i="49" s="1"/>
  <c r="O270" i="49" s="1"/>
  <c r="Q268" i="48"/>
  <c r="R268" i="48" s="1"/>
  <c r="O269" i="48" s="1"/>
  <c r="Q268" i="47"/>
  <c r="R268" i="47" s="1"/>
  <c r="O269" i="47" s="1"/>
  <c r="Q270" i="46"/>
  <c r="R270" i="46" s="1"/>
  <c r="O271" i="46" s="1"/>
  <c r="Q269" i="45"/>
  <c r="R269" i="45"/>
  <c r="O270" i="45" s="1"/>
  <c r="Q267" i="44"/>
  <c r="R267" i="44" s="1"/>
  <c r="O268" i="44" s="1"/>
  <c r="Q266" i="43"/>
  <c r="R266" i="43" s="1"/>
  <c r="O267" i="43" s="1"/>
  <c r="Q269" i="42"/>
  <c r="R269" i="42" s="1"/>
  <c r="O270" i="42" s="1"/>
  <c r="Q269" i="41"/>
  <c r="R269" i="41"/>
  <c r="O270" i="41" s="1"/>
  <c r="Q269" i="40"/>
  <c r="R269" i="40"/>
  <c r="O270" i="40" s="1"/>
  <c r="Q268" i="39"/>
  <c r="R268" i="39" s="1"/>
  <c r="O269" i="39" s="1"/>
  <c r="Q268" i="38"/>
  <c r="R268" i="38" s="1"/>
  <c r="O269" i="38" s="1"/>
  <c r="Q269" i="37"/>
  <c r="R269" i="37" s="1"/>
  <c r="O270" i="37" s="1"/>
  <c r="Q268" i="36"/>
  <c r="R268" i="36" s="1"/>
  <c r="O269" i="36" s="1"/>
  <c r="Q264" i="35"/>
  <c r="R264" i="35" s="1"/>
  <c r="O265" i="35" s="1"/>
  <c r="Q264" i="34"/>
  <c r="R264" i="34" s="1"/>
  <c r="O265" i="34" s="1"/>
  <c r="Q263" i="33"/>
  <c r="R263" i="33" s="1"/>
  <c r="O264" i="33" s="1"/>
  <c r="Q263" i="32"/>
  <c r="R263" i="32"/>
  <c r="O264" i="32" s="1"/>
  <c r="Q264" i="31"/>
  <c r="R264" i="31" s="1"/>
  <c r="O265" i="31" s="1"/>
  <c r="Q264" i="30"/>
  <c r="R264" i="30" s="1"/>
  <c r="O265" i="30" s="1"/>
  <c r="Q265" i="29"/>
  <c r="R265" i="29"/>
  <c r="O266" i="29" s="1"/>
  <c r="Q264" i="28"/>
  <c r="R264" i="28" s="1"/>
  <c r="O265" i="28" s="1"/>
  <c r="Q265" i="27"/>
  <c r="R265" i="27" s="1"/>
  <c r="O266" i="27" s="1"/>
  <c r="Q260" i="26"/>
  <c r="R260" i="26" s="1"/>
  <c r="O261" i="26" s="1"/>
  <c r="Q260" i="25"/>
  <c r="R260" i="25" s="1"/>
  <c r="O261" i="25" s="1"/>
  <c r="Q260" i="24"/>
  <c r="R260" i="24" s="1"/>
  <c r="O261" i="24" s="1"/>
  <c r="Q273" i="21"/>
  <c r="R273" i="21" s="1"/>
  <c r="O274" i="21" s="1"/>
  <c r="Q272" i="23"/>
  <c r="R272" i="23" s="1"/>
  <c r="O273" i="23" s="1"/>
  <c r="Q265" i="9"/>
  <c r="R265" i="9" s="1"/>
  <c r="O266" i="9" s="1"/>
  <c r="Q277" i="16"/>
  <c r="R277" i="16" s="1"/>
  <c r="O278" i="16" s="1"/>
  <c r="Q263" i="12"/>
  <c r="R263" i="12" s="1"/>
  <c r="O264" i="12" s="1"/>
  <c r="Q265" i="15"/>
  <c r="R265" i="15" s="1"/>
  <c r="O266" i="15" s="1"/>
  <c r="Q273" i="17"/>
  <c r="R273" i="17" s="1"/>
  <c r="O274" i="17" s="1"/>
  <c r="Q272" i="22"/>
  <c r="R272" i="22" s="1"/>
  <c r="O273" i="22" s="1"/>
  <c r="Q273" i="19"/>
  <c r="R273" i="19" s="1"/>
  <c r="O274" i="19" s="1"/>
  <c r="Q273" i="20"/>
  <c r="R273" i="20" s="1"/>
  <c r="O274" i="20" s="1"/>
  <c r="Q270" i="13" l="1"/>
  <c r="R270" i="13" s="1"/>
  <c r="O271" i="13" s="1"/>
  <c r="Q270" i="55"/>
  <c r="R270" i="55" s="1"/>
  <c r="O271" i="55" s="1"/>
  <c r="Q270" i="54"/>
  <c r="R270" i="54" s="1"/>
  <c r="O271" i="54" s="1"/>
  <c r="Q270" i="53"/>
  <c r="R270" i="53" s="1"/>
  <c r="O271" i="53" s="1"/>
  <c r="Q269" i="52"/>
  <c r="R269" i="52" s="1"/>
  <c r="O270" i="52" s="1"/>
  <c r="Q269" i="51"/>
  <c r="R269" i="51" s="1"/>
  <c r="O270" i="51" s="1"/>
  <c r="Q269" i="50"/>
  <c r="R269" i="50" s="1"/>
  <c r="O270" i="50" s="1"/>
  <c r="Q270" i="49"/>
  <c r="R270" i="49" s="1"/>
  <c r="O271" i="49" s="1"/>
  <c r="Q269" i="48"/>
  <c r="R269" i="48" s="1"/>
  <c r="O270" i="48" s="1"/>
  <c r="Q269" i="47"/>
  <c r="R269" i="47" s="1"/>
  <c r="O270" i="47" s="1"/>
  <c r="Q271" i="46"/>
  <c r="R271" i="46" s="1"/>
  <c r="O272" i="46" s="1"/>
  <c r="Q270" i="45"/>
  <c r="R270" i="45" s="1"/>
  <c r="O271" i="45" s="1"/>
  <c r="Q268" i="44"/>
  <c r="R268" i="44"/>
  <c r="O269" i="44" s="1"/>
  <c r="Q267" i="43"/>
  <c r="R267" i="43" s="1"/>
  <c r="O268" i="43" s="1"/>
  <c r="Q270" i="42"/>
  <c r="R270" i="42" s="1"/>
  <c r="O271" i="42" s="1"/>
  <c r="Q270" i="41"/>
  <c r="R270" i="41" s="1"/>
  <c r="O271" i="41" s="1"/>
  <c r="Q270" i="40"/>
  <c r="R270" i="40" s="1"/>
  <c r="O271" i="40" s="1"/>
  <c r="Q269" i="39"/>
  <c r="R269" i="39" s="1"/>
  <c r="O270" i="39" s="1"/>
  <c r="Q269" i="38"/>
  <c r="R269" i="38" s="1"/>
  <c r="O270" i="38" s="1"/>
  <c r="Q270" i="37"/>
  <c r="R270" i="37" s="1"/>
  <c r="O271" i="37" s="1"/>
  <c r="Q269" i="36"/>
  <c r="R269" i="36" s="1"/>
  <c r="O270" i="36" s="1"/>
  <c r="Q265" i="35"/>
  <c r="R265" i="35" s="1"/>
  <c r="O266" i="35" s="1"/>
  <c r="Q265" i="34"/>
  <c r="R265" i="34" s="1"/>
  <c r="O266" i="34" s="1"/>
  <c r="Q264" i="33"/>
  <c r="R264" i="33"/>
  <c r="O265" i="33" s="1"/>
  <c r="Q264" i="32"/>
  <c r="R264" i="32" s="1"/>
  <c r="O265" i="32" s="1"/>
  <c r="Q265" i="31"/>
  <c r="R265" i="31"/>
  <c r="O266" i="31" s="1"/>
  <c r="Q265" i="30"/>
  <c r="R265" i="30" s="1"/>
  <c r="O266" i="30" s="1"/>
  <c r="Q266" i="29"/>
  <c r="R266" i="29" s="1"/>
  <c r="O267" i="29" s="1"/>
  <c r="Q265" i="28"/>
  <c r="R265" i="28" s="1"/>
  <c r="O266" i="28" s="1"/>
  <c r="Q266" i="27"/>
  <c r="R266" i="27" s="1"/>
  <c r="O267" i="27" s="1"/>
  <c r="Q261" i="26"/>
  <c r="R261" i="26"/>
  <c r="O262" i="26" s="1"/>
  <c r="Q261" i="25"/>
  <c r="R261" i="25" s="1"/>
  <c r="O262" i="25" s="1"/>
  <c r="Q261" i="24"/>
  <c r="R261" i="24" s="1"/>
  <c r="O262" i="24" s="1"/>
  <c r="Q274" i="21"/>
  <c r="R274" i="21" s="1"/>
  <c r="O275" i="21" s="1"/>
  <c r="Q274" i="20"/>
  <c r="R274" i="20" s="1"/>
  <c r="O275" i="20" s="1"/>
  <c r="Q266" i="15"/>
  <c r="R266" i="15" s="1"/>
  <c r="O267" i="15" s="1"/>
  <c r="Q274" i="19"/>
  <c r="R274" i="19" s="1"/>
  <c r="O275" i="19" s="1"/>
  <c r="Q273" i="23"/>
  <c r="R273" i="23" s="1"/>
  <c r="O274" i="23" s="1"/>
  <c r="Q278" i="16"/>
  <c r="R278" i="16" s="1"/>
  <c r="O279" i="16" s="1"/>
  <c r="Q264" i="12"/>
  <c r="R264" i="12" s="1"/>
  <c r="O265" i="12" s="1"/>
  <c r="Q274" i="17"/>
  <c r="R274" i="17" s="1"/>
  <c r="O275" i="17" s="1"/>
  <c r="Q266" i="9"/>
  <c r="R266" i="9" s="1"/>
  <c r="O267" i="9" s="1"/>
  <c r="Q273" i="22"/>
  <c r="R273" i="22" s="1"/>
  <c r="O274" i="22" s="1"/>
  <c r="Q271" i="13" l="1"/>
  <c r="R271" i="13"/>
  <c r="O272" i="13" s="1"/>
  <c r="Q271" i="55"/>
  <c r="R271" i="55"/>
  <c r="O272" i="55" s="1"/>
  <c r="Q271" i="54"/>
  <c r="R271" i="54"/>
  <c r="O272" i="54" s="1"/>
  <c r="Q271" i="53"/>
  <c r="R271" i="53" s="1"/>
  <c r="O272" i="53" s="1"/>
  <c r="Q270" i="52"/>
  <c r="R270" i="52" s="1"/>
  <c r="O271" i="52" s="1"/>
  <c r="Q270" i="51"/>
  <c r="R270" i="51" s="1"/>
  <c r="O271" i="51" s="1"/>
  <c r="Q270" i="50"/>
  <c r="R270" i="50" s="1"/>
  <c r="O271" i="50" s="1"/>
  <c r="Q271" i="49"/>
  <c r="R271" i="49" s="1"/>
  <c r="O272" i="49" s="1"/>
  <c r="Q270" i="48"/>
  <c r="R270" i="48" s="1"/>
  <c r="O271" i="48" s="1"/>
  <c r="Q270" i="47"/>
  <c r="R270" i="47"/>
  <c r="O271" i="47" s="1"/>
  <c r="Q272" i="46"/>
  <c r="R272" i="46"/>
  <c r="O273" i="46" s="1"/>
  <c r="Q271" i="45"/>
  <c r="R271" i="45" s="1"/>
  <c r="O272" i="45" s="1"/>
  <c r="Q269" i="44"/>
  <c r="R269" i="44" s="1"/>
  <c r="O270" i="44" s="1"/>
  <c r="Q268" i="43"/>
  <c r="R268" i="43" s="1"/>
  <c r="O269" i="43" s="1"/>
  <c r="Q271" i="42"/>
  <c r="R271" i="42"/>
  <c r="O272" i="42" s="1"/>
  <c r="Q271" i="41"/>
  <c r="R271" i="41" s="1"/>
  <c r="O272" i="41" s="1"/>
  <c r="Q271" i="40"/>
  <c r="R271" i="40" s="1"/>
  <c r="O272" i="40" s="1"/>
  <c r="Q270" i="39"/>
  <c r="R270" i="39" s="1"/>
  <c r="O271" i="39" s="1"/>
  <c r="Q270" i="38"/>
  <c r="R270" i="38" s="1"/>
  <c r="O271" i="38" s="1"/>
  <c r="Q271" i="37"/>
  <c r="R271" i="37" s="1"/>
  <c r="O272" i="37" s="1"/>
  <c r="Q270" i="36"/>
  <c r="R270" i="36" s="1"/>
  <c r="O271" i="36" s="1"/>
  <c r="Q266" i="35"/>
  <c r="R266" i="35" s="1"/>
  <c r="O267" i="35" s="1"/>
  <c r="Q266" i="34"/>
  <c r="R266" i="34" s="1"/>
  <c r="O267" i="34" s="1"/>
  <c r="Q265" i="33"/>
  <c r="R265" i="33" s="1"/>
  <c r="O266" i="33" s="1"/>
  <c r="Q265" i="32"/>
  <c r="R265" i="32" s="1"/>
  <c r="O266" i="32" s="1"/>
  <c r="Q266" i="31"/>
  <c r="R266" i="31" s="1"/>
  <c r="O267" i="31" s="1"/>
  <c r="Q266" i="30"/>
  <c r="R266" i="30"/>
  <c r="O267" i="30" s="1"/>
  <c r="Q267" i="29"/>
  <c r="R267" i="29" s="1"/>
  <c r="O268" i="29" s="1"/>
  <c r="Q266" i="28"/>
  <c r="R266" i="28" s="1"/>
  <c r="O267" i="28" s="1"/>
  <c r="Q267" i="27"/>
  <c r="R267" i="27" s="1"/>
  <c r="O268" i="27" s="1"/>
  <c r="Q262" i="26"/>
  <c r="R262" i="26" s="1"/>
  <c r="O263" i="26" s="1"/>
  <c r="Q262" i="25"/>
  <c r="R262" i="25" s="1"/>
  <c r="O263" i="25" s="1"/>
  <c r="Q262" i="24"/>
  <c r="R262" i="24"/>
  <c r="O263" i="24" s="1"/>
  <c r="Q274" i="23"/>
  <c r="R274" i="23" s="1"/>
  <c r="O275" i="23" s="1"/>
  <c r="Q274" i="22"/>
  <c r="R274" i="22" s="1"/>
  <c r="O275" i="22" s="1"/>
  <c r="Q265" i="12"/>
  <c r="R265" i="12" s="1"/>
  <c r="O266" i="12" s="1"/>
  <c r="Q275" i="20"/>
  <c r="R275" i="20" s="1"/>
  <c r="O276" i="20" s="1"/>
  <c r="Q275" i="19"/>
  <c r="R275" i="19" s="1"/>
  <c r="O276" i="19" s="1"/>
  <c r="Q275" i="21"/>
  <c r="R275" i="21" s="1"/>
  <c r="O276" i="21" s="1"/>
  <c r="Q275" i="17"/>
  <c r="R275" i="17" s="1"/>
  <c r="O276" i="17" s="1"/>
  <c r="Q279" i="16"/>
  <c r="R279" i="16" s="1"/>
  <c r="O280" i="16" s="1"/>
  <c r="Q267" i="9"/>
  <c r="R267" i="9" s="1"/>
  <c r="O268" i="9" s="1"/>
  <c r="Q267" i="15"/>
  <c r="R267" i="15" s="1"/>
  <c r="O268" i="15" s="1"/>
  <c r="Q272" i="13" l="1"/>
  <c r="R272" i="13" s="1"/>
  <c r="O273" i="13" s="1"/>
  <c r="Q272" i="55"/>
  <c r="R272" i="55" s="1"/>
  <c r="O273" i="55" s="1"/>
  <c r="Q272" i="54"/>
  <c r="R272" i="54"/>
  <c r="O273" i="54" s="1"/>
  <c r="Q272" i="53"/>
  <c r="R272" i="53"/>
  <c r="O273" i="53" s="1"/>
  <c r="Q271" i="52"/>
  <c r="R271" i="52" s="1"/>
  <c r="O272" i="52" s="1"/>
  <c r="Q271" i="51"/>
  <c r="R271" i="51" s="1"/>
  <c r="O272" i="51" s="1"/>
  <c r="Q271" i="50"/>
  <c r="R271" i="50" s="1"/>
  <c r="O272" i="50" s="1"/>
  <c r="Q272" i="49"/>
  <c r="R272" i="49" s="1"/>
  <c r="O273" i="49" s="1"/>
  <c r="Q271" i="48"/>
  <c r="R271" i="48" s="1"/>
  <c r="O272" i="48" s="1"/>
  <c r="Q271" i="47"/>
  <c r="R271" i="47" s="1"/>
  <c r="O272" i="47" s="1"/>
  <c r="Q273" i="46"/>
  <c r="R273" i="46" s="1"/>
  <c r="O274" i="46" s="1"/>
  <c r="Q272" i="45"/>
  <c r="R272" i="45" s="1"/>
  <c r="O273" i="45" s="1"/>
  <c r="Q270" i="44"/>
  <c r="R270" i="44" s="1"/>
  <c r="O271" i="44" s="1"/>
  <c r="Q269" i="43"/>
  <c r="R269" i="43"/>
  <c r="O270" i="43" s="1"/>
  <c r="Q272" i="42"/>
  <c r="R272" i="42"/>
  <c r="O273" i="42" s="1"/>
  <c r="Q272" i="41"/>
  <c r="R272" i="41" s="1"/>
  <c r="O273" i="41" s="1"/>
  <c r="Q272" i="40"/>
  <c r="R272" i="40" s="1"/>
  <c r="O273" i="40" s="1"/>
  <c r="Q271" i="39"/>
  <c r="R271" i="39" s="1"/>
  <c r="O272" i="39" s="1"/>
  <c r="Q271" i="38"/>
  <c r="R271" i="38" s="1"/>
  <c r="O272" i="38" s="1"/>
  <c r="Q272" i="37"/>
  <c r="R272" i="37" s="1"/>
  <c r="O273" i="37" s="1"/>
  <c r="Q271" i="36"/>
  <c r="R271" i="36" s="1"/>
  <c r="O272" i="36" s="1"/>
  <c r="Q267" i="35"/>
  <c r="R267" i="35" s="1"/>
  <c r="O268" i="35" s="1"/>
  <c r="Q267" i="34"/>
  <c r="R267" i="34"/>
  <c r="O268" i="34" s="1"/>
  <c r="Q266" i="33"/>
  <c r="R266" i="33" s="1"/>
  <c r="O267" i="33" s="1"/>
  <c r="Q266" i="32"/>
  <c r="R266" i="32" s="1"/>
  <c r="O267" i="32" s="1"/>
  <c r="Q267" i="31"/>
  <c r="R267" i="31" s="1"/>
  <c r="O268" i="31" s="1"/>
  <c r="Q267" i="30"/>
  <c r="R267" i="30" s="1"/>
  <c r="O268" i="30" s="1"/>
  <c r="Q268" i="29"/>
  <c r="R268" i="29"/>
  <c r="O269" i="29" s="1"/>
  <c r="Q267" i="28"/>
  <c r="R267" i="28"/>
  <c r="O268" i="28" s="1"/>
  <c r="Q268" i="27"/>
  <c r="R268" i="27"/>
  <c r="O269" i="27" s="1"/>
  <c r="Q263" i="26"/>
  <c r="R263" i="26" s="1"/>
  <c r="O264" i="26" s="1"/>
  <c r="Q263" i="25"/>
  <c r="R263" i="25"/>
  <c r="O264" i="25" s="1"/>
  <c r="Q263" i="24"/>
  <c r="R263" i="24"/>
  <c r="O264" i="24" s="1"/>
  <c r="Q268" i="15"/>
  <c r="R268" i="15" s="1"/>
  <c r="O269" i="15" s="1"/>
  <c r="Q276" i="20"/>
  <c r="R276" i="20" s="1"/>
  <c r="O277" i="20" s="1"/>
  <c r="Q276" i="21"/>
  <c r="R276" i="21" s="1"/>
  <c r="O277" i="21" s="1"/>
  <c r="Q275" i="22"/>
  <c r="R275" i="22" s="1"/>
  <c r="O276" i="22" s="1"/>
  <c r="Q276" i="19"/>
  <c r="R276" i="19" s="1"/>
  <c r="O277" i="19" s="1"/>
  <c r="Q266" i="12"/>
  <c r="R266" i="12" s="1"/>
  <c r="O267" i="12" s="1"/>
  <c r="Q268" i="9"/>
  <c r="R268" i="9" s="1"/>
  <c r="O269" i="9" s="1"/>
  <c r="Q275" i="23"/>
  <c r="R275" i="23" s="1"/>
  <c r="O276" i="23" s="1"/>
  <c r="Q280" i="16"/>
  <c r="R280" i="16" s="1"/>
  <c r="O281" i="16" s="1"/>
  <c r="Q276" i="17"/>
  <c r="R276" i="17" s="1"/>
  <c r="O277" i="17" s="1"/>
  <c r="Q273" i="13" l="1"/>
  <c r="R273" i="13" s="1"/>
  <c r="O274" i="13" s="1"/>
  <c r="Q273" i="55"/>
  <c r="R273" i="55" s="1"/>
  <c r="O274" i="55" s="1"/>
  <c r="Q273" i="54"/>
  <c r="R273" i="54" s="1"/>
  <c r="O274" i="54" s="1"/>
  <c r="Q273" i="53"/>
  <c r="R273" i="53" s="1"/>
  <c r="O274" i="53" s="1"/>
  <c r="Q272" i="52"/>
  <c r="R272" i="52"/>
  <c r="O273" i="52" s="1"/>
  <c r="Q272" i="51"/>
  <c r="R272" i="51" s="1"/>
  <c r="O273" i="51" s="1"/>
  <c r="Q272" i="50"/>
  <c r="R272" i="50" s="1"/>
  <c r="O273" i="50" s="1"/>
  <c r="Q273" i="49"/>
  <c r="R273" i="49" s="1"/>
  <c r="O274" i="49" s="1"/>
  <c r="Q272" i="48"/>
  <c r="R272" i="48" s="1"/>
  <c r="O273" i="48" s="1"/>
  <c r="Q272" i="47"/>
  <c r="R272" i="47" s="1"/>
  <c r="O273" i="47" s="1"/>
  <c r="Q274" i="46"/>
  <c r="R274" i="46" s="1"/>
  <c r="O275" i="46" s="1"/>
  <c r="Q273" i="45"/>
  <c r="R273" i="45" s="1"/>
  <c r="O274" i="45" s="1"/>
  <c r="Q271" i="44"/>
  <c r="R271" i="44" s="1"/>
  <c r="O272" i="44" s="1"/>
  <c r="Q270" i="43"/>
  <c r="R270" i="43" s="1"/>
  <c r="O271" i="43" s="1"/>
  <c r="Q273" i="42"/>
  <c r="R273" i="42" s="1"/>
  <c r="O274" i="42" s="1"/>
  <c r="Q273" i="41"/>
  <c r="R273" i="41" s="1"/>
  <c r="O274" i="41" s="1"/>
  <c r="Q273" i="40"/>
  <c r="R273" i="40" s="1"/>
  <c r="O274" i="40" s="1"/>
  <c r="Q272" i="39"/>
  <c r="R272" i="39" s="1"/>
  <c r="O273" i="39" s="1"/>
  <c r="Q272" i="38"/>
  <c r="R272" i="38"/>
  <c r="O273" i="38" s="1"/>
  <c r="Q273" i="37"/>
  <c r="R273" i="37" s="1"/>
  <c r="O274" i="37" s="1"/>
  <c r="Q272" i="36"/>
  <c r="R272" i="36" s="1"/>
  <c r="O273" i="36" s="1"/>
  <c r="Q268" i="35"/>
  <c r="R268" i="35"/>
  <c r="O269" i="35" s="1"/>
  <c r="Q268" i="34"/>
  <c r="R268" i="34" s="1"/>
  <c r="O269" i="34" s="1"/>
  <c r="Q267" i="33"/>
  <c r="R267" i="33" s="1"/>
  <c r="O268" i="33" s="1"/>
  <c r="Q267" i="32"/>
  <c r="R267" i="32" s="1"/>
  <c r="O268" i="32" s="1"/>
  <c r="Q268" i="31"/>
  <c r="R268" i="31" s="1"/>
  <c r="O269" i="31" s="1"/>
  <c r="Q268" i="30"/>
  <c r="R268" i="30"/>
  <c r="O269" i="30" s="1"/>
  <c r="Q269" i="29"/>
  <c r="R269" i="29" s="1"/>
  <c r="O270" i="29" s="1"/>
  <c r="Q268" i="28"/>
  <c r="R268" i="28" s="1"/>
  <c r="O269" i="28" s="1"/>
  <c r="Q269" i="27"/>
  <c r="R269" i="27"/>
  <c r="O270" i="27" s="1"/>
  <c r="Q264" i="26"/>
  <c r="R264" i="26" s="1"/>
  <c r="O265" i="26" s="1"/>
  <c r="Q264" i="25"/>
  <c r="R264" i="25" s="1"/>
  <c r="O265" i="25" s="1"/>
  <c r="Q264" i="24"/>
  <c r="R264" i="24" s="1"/>
  <c r="O265" i="24" s="1"/>
  <c r="Q267" i="12"/>
  <c r="R267" i="12" s="1"/>
  <c r="O268" i="12" s="1"/>
  <c r="Q281" i="16"/>
  <c r="R281" i="16" s="1"/>
  <c r="O282" i="16" s="1"/>
  <c r="Q277" i="20"/>
  <c r="R277" i="20" s="1"/>
  <c r="O278" i="20" s="1"/>
  <c r="Q269" i="9"/>
  <c r="R269" i="9" s="1"/>
  <c r="O270" i="9" s="1"/>
  <c r="Q277" i="19"/>
  <c r="R277" i="19" s="1"/>
  <c r="O278" i="19" s="1"/>
  <c r="Q277" i="21"/>
  <c r="R277" i="21" s="1"/>
  <c r="O278" i="21" s="1"/>
  <c r="Q269" i="15"/>
  <c r="R269" i="15" s="1"/>
  <c r="O270" i="15" s="1"/>
  <c r="Q277" i="17"/>
  <c r="R277" i="17" s="1"/>
  <c r="O278" i="17" s="1"/>
  <c r="Q276" i="22"/>
  <c r="R276" i="22" s="1"/>
  <c r="O277" i="22" s="1"/>
  <c r="Q276" i="23"/>
  <c r="R276" i="23" s="1"/>
  <c r="O277" i="23" s="1"/>
  <c r="Q274" i="13" l="1"/>
  <c r="R274" i="13" s="1"/>
  <c r="O275" i="13" s="1"/>
  <c r="Q274" i="55"/>
  <c r="R274" i="55" s="1"/>
  <c r="O275" i="55" s="1"/>
  <c r="Q274" i="54"/>
  <c r="R274" i="54" s="1"/>
  <c r="O275" i="54" s="1"/>
  <c r="Q274" i="53"/>
  <c r="R274" i="53" s="1"/>
  <c r="O275" i="53" s="1"/>
  <c r="Q273" i="52"/>
  <c r="R273" i="52" s="1"/>
  <c r="O274" i="52" s="1"/>
  <c r="Q273" i="51"/>
  <c r="R273" i="51" s="1"/>
  <c r="O274" i="51" s="1"/>
  <c r="Q273" i="50"/>
  <c r="R273" i="50" s="1"/>
  <c r="O274" i="50" s="1"/>
  <c r="Q274" i="49"/>
  <c r="R274" i="49" s="1"/>
  <c r="O275" i="49" s="1"/>
  <c r="Q273" i="48"/>
  <c r="R273" i="48" s="1"/>
  <c r="O274" i="48" s="1"/>
  <c r="Q273" i="47"/>
  <c r="R273" i="47" s="1"/>
  <c r="O274" i="47" s="1"/>
  <c r="Q275" i="46"/>
  <c r="R275" i="46" s="1"/>
  <c r="O276" i="46" s="1"/>
  <c r="Q274" i="45"/>
  <c r="R274" i="45"/>
  <c r="O275" i="45" s="1"/>
  <c r="Q272" i="44"/>
  <c r="R272" i="44" s="1"/>
  <c r="O273" i="44" s="1"/>
  <c r="Q271" i="43"/>
  <c r="R271" i="43" s="1"/>
  <c r="O272" i="43" s="1"/>
  <c r="Q274" i="42"/>
  <c r="R274" i="42" s="1"/>
  <c r="O275" i="42" s="1"/>
  <c r="Q274" i="41"/>
  <c r="R274" i="41" s="1"/>
  <c r="O275" i="41" s="1"/>
  <c r="Q274" i="40"/>
  <c r="R274" i="40" s="1"/>
  <c r="O275" i="40" s="1"/>
  <c r="Q273" i="39"/>
  <c r="R273" i="39"/>
  <c r="O274" i="39" s="1"/>
  <c r="Q273" i="38"/>
  <c r="R273" i="38" s="1"/>
  <c r="O274" i="38" s="1"/>
  <c r="Q274" i="37"/>
  <c r="R274" i="37" s="1"/>
  <c r="O275" i="37" s="1"/>
  <c r="Q273" i="36"/>
  <c r="R273" i="36" s="1"/>
  <c r="O274" i="36" s="1"/>
  <c r="Q269" i="35"/>
  <c r="R269" i="35" s="1"/>
  <c r="O270" i="35" s="1"/>
  <c r="Q269" i="34"/>
  <c r="R269" i="34" s="1"/>
  <c r="O270" i="34" s="1"/>
  <c r="Q268" i="33"/>
  <c r="R268" i="33"/>
  <c r="O269" i="33" s="1"/>
  <c r="Q268" i="32"/>
  <c r="R268" i="32" s="1"/>
  <c r="O269" i="32" s="1"/>
  <c r="Q269" i="31"/>
  <c r="R269" i="31" s="1"/>
  <c r="O270" i="31" s="1"/>
  <c r="Q269" i="30"/>
  <c r="R269" i="30" s="1"/>
  <c r="O270" i="30" s="1"/>
  <c r="Q270" i="29"/>
  <c r="R270" i="29" s="1"/>
  <c r="O271" i="29" s="1"/>
  <c r="Q269" i="28"/>
  <c r="R269" i="28" s="1"/>
  <c r="O270" i="28" s="1"/>
  <c r="Q270" i="27"/>
  <c r="R270" i="27" s="1"/>
  <c r="O271" i="27" s="1"/>
  <c r="Q265" i="26"/>
  <c r="R265" i="26" s="1"/>
  <c r="O266" i="26" s="1"/>
  <c r="Q265" i="25"/>
  <c r="R265" i="25" s="1"/>
  <c r="O266" i="25" s="1"/>
  <c r="Q265" i="24"/>
  <c r="R265" i="24"/>
  <c r="O266" i="24" s="1"/>
  <c r="Q278" i="17"/>
  <c r="R278" i="17" s="1"/>
  <c r="O279" i="17" s="1"/>
  <c r="Q278" i="19"/>
  <c r="R278" i="19" s="1"/>
  <c r="O279" i="19" s="1"/>
  <c r="Q278" i="21"/>
  <c r="R278" i="21" s="1"/>
  <c r="O279" i="21" s="1"/>
  <c r="Q282" i="16"/>
  <c r="R282" i="16" s="1"/>
  <c r="O283" i="16" s="1"/>
  <c r="Q270" i="9"/>
  <c r="R270" i="9" s="1"/>
  <c r="O271" i="9" s="1"/>
  <c r="Q277" i="23"/>
  <c r="R277" i="23" s="1"/>
  <c r="O278" i="23" s="1"/>
  <c r="Q268" i="12"/>
  <c r="R268" i="12" s="1"/>
  <c r="O269" i="12" s="1"/>
  <c r="Q277" i="22"/>
  <c r="R277" i="22" s="1"/>
  <c r="O278" i="22" s="1"/>
  <c r="Q270" i="15"/>
  <c r="R270" i="15" s="1"/>
  <c r="O271" i="15" s="1"/>
  <c r="Q278" i="20"/>
  <c r="R278" i="20" s="1"/>
  <c r="O279" i="20" s="1"/>
  <c r="Q275" i="13" l="1"/>
  <c r="R275" i="13" s="1"/>
  <c r="O276" i="13" s="1"/>
  <c r="Q275" i="55"/>
  <c r="R275" i="55"/>
  <c r="O276" i="55" s="1"/>
  <c r="Q275" i="54"/>
  <c r="R275" i="54" s="1"/>
  <c r="O276" i="54" s="1"/>
  <c r="Q275" i="53"/>
  <c r="R275" i="53" s="1"/>
  <c r="O276" i="53" s="1"/>
  <c r="Q274" i="52"/>
  <c r="R274" i="52" s="1"/>
  <c r="O275" i="52" s="1"/>
  <c r="Q274" i="51"/>
  <c r="R274" i="51" s="1"/>
  <c r="O275" i="51" s="1"/>
  <c r="Q274" i="50"/>
  <c r="R274" i="50" s="1"/>
  <c r="O275" i="50" s="1"/>
  <c r="Q275" i="49"/>
  <c r="R275" i="49" s="1"/>
  <c r="O276" i="49" s="1"/>
  <c r="Q274" i="48"/>
  <c r="R274" i="48" s="1"/>
  <c r="O275" i="48" s="1"/>
  <c r="Q274" i="47"/>
  <c r="R274" i="47" s="1"/>
  <c r="O275" i="47" s="1"/>
  <c r="Q276" i="46"/>
  <c r="R276" i="46" s="1"/>
  <c r="O277" i="46" s="1"/>
  <c r="Q275" i="45"/>
  <c r="R275" i="45"/>
  <c r="O276" i="45" s="1"/>
  <c r="Q273" i="44"/>
  <c r="R273" i="44" s="1"/>
  <c r="O274" i="44" s="1"/>
  <c r="Q272" i="43"/>
  <c r="R272" i="43" s="1"/>
  <c r="O273" i="43" s="1"/>
  <c r="Q275" i="42"/>
  <c r="R275" i="42" s="1"/>
  <c r="O276" i="42" s="1"/>
  <c r="Q275" i="41"/>
  <c r="R275" i="41" s="1"/>
  <c r="O276" i="41" s="1"/>
  <c r="Q275" i="40"/>
  <c r="R275" i="40" s="1"/>
  <c r="O276" i="40" s="1"/>
  <c r="Q274" i="39"/>
  <c r="R274" i="39" s="1"/>
  <c r="O275" i="39" s="1"/>
  <c r="Q274" i="38"/>
  <c r="R274" i="38"/>
  <c r="O275" i="38" s="1"/>
  <c r="Q275" i="37"/>
  <c r="R275" i="37" s="1"/>
  <c r="O276" i="37" s="1"/>
  <c r="Q274" i="36"/>
  <c r="R274" i="36" s="1"/>
  <c r="O275" i="36" s="1"/>
  <c r="Q270" i="35"/>
  <c r="R270" i="35" s="1"/>
  <c r="O271" i="35" s="1"/>
  <c r="Q270" i="34"/>
  <c r="R270" i="34" s="1"/>
  <c r="O271" i="34" s="1"/>
  <c r="Q269" i="33"/>
  <c r="R269" i="33" s="1"/>
  <c r="O270" i="33" s="1"/>
  <c r="Q269" i="32"/>
  <c r="R269" i="32" s="1"/>
  <c r="O270" i="32" s="1"/>
  <c r="Q270" i="31"/>
  <c r="R270" i="31" s="1"/>
  <c r="O271" i="31" s="1"/>
  <c r="Q270" i="30"/>
  <c r="R270" i="30" s="1"/>
  <c r="O271" i="30" s="1"/>
  <c r="Q271" i="29"/>
  <c r="R271" i="29"/>
  <c r="O272" i="29" s="1"/>
  <c r="Q270" i="28"/>
  <c r="R270" i="28" s="1"/>
  <c r="O271" i="28" s="1"/>
  <c r="Q271" i="27"/>
  <c r="R271" i="27" s="1"/>
  <c r="O272" i="27" s="1"/>
  <c r="Q266" i="26"/>
  <c r="R266" i="26" s="1"/>
  <c r="O267" i="26" s="1"/>
  <c r="Q266" i="25"/>
  <c r="R266" i="25" s="1"/>
  <c r="O267" i="25" s="1"/>
  <c r="Q266" i="24"/>
  <c r="R266" i="24" s="1"/>
  <c r="O267" i="24" s="1"/>
  <c r="Q279" i="17"/>
  <c r="R279" i="17" s="1"/>
  <c r="O280" i="17" s="1"/>
  <c r="Q271" i="15"/>
  <c r="R271" i="15" s="1"/>
  <c r="O272" i="15" s="1"/>
  <c r="Q279" i="21"/>
  <c r="R279" i="21" s="1"/>
  <c r="O280" i="21" s="1"/>
  <c r="Q269" i="12"/>
  <c r="R269" i="12" s="1"/>
  <c r="O270" i="12" s="1"/>
  <c r="Q283" i="16"/>
  <c r="R283" i="16" s="1"/>
  <c r="O284" i="16" s="1"/>
  <c r="Q279" i="19"/>
  <c r="R279" i="19" s="1"/>
  <c r="O280" i="19" s="1"/>
  <c r="Q278" i="22"/>
  <c r="R278" i="22" s="1"/>
  <c r="O279" i="22" s="1"/>
  <c r="Q271" i="9"/>
  <c r="R271" i="9" s="1"/>
  <c r="O272" i="9" s="1"/>
  <c r="Q279" i="20"/>
  <c r="R279" i="20" s="1"/>
  <c r="O280" i="20" s="1"/>
  <c r="Q278" i="23"/>
  <c r="R278" i="23" s="1"/>
  <c r="O279" i="23" s="1"/>
  <c r="Q276" i="13" l="1"/>
  <c r="R276" i="13"/>
  <c r="O277" i="13" s="1"/>
  <c r="Q276" i="55"/>
  <c r="R276" i="55" s="1"/>
  <c r="O277" i="55" s="1"/>
  <c r="Q276" i="54"/>
  <c r="R276" i="54"/>
  <c r="O277" i="54" s="1"/>
  <c r="Q276" i="53"/>
  <c r="R276" i="53" s="1"/>
  <c r="O277" i="53" s="1"/>
  <c r="Q275" i="52"/>
  <c r="R275" i="52" s="1"/>
  <c r="O276" i="52" s="1"/>
  <c r="Q275" i="51"/>
  <c r="R275" i="51"/>
  <c r="O276" i="51" s="1"/>
  <c r="Q275" i="50"/>
  <c r="R275" i="50" s="1"/>
  <c r="O276" i="50" s="1"/>
  <c r="Q276" i="49"/>
  <c r="R276" i="49" s="1"/>
  <c r="O277" i="49" s="1"/>
  <c r="Q275" i="48"/>
  <c r="R275" i="48" s="1"/>
  <c r="O276" i="48" s="1"/>
  <c r="Q275" i="47"/>
  <c r="R275" i="47" s="1"/>
  <c r="O276" i="47" s="1"/>
  <c r="Q277" i="46"/>
  <c r="R277" i="46" s="1"/>
  <c r="O278" i="46" s="1"/>
  <c r="Q276" i="45"/>
  <c r="R276" i="45" s="1"/>
  <c r="O277" i="45" s="1"/>
  <c r="Q274" i="44"/>
  <c r="R274" i="44"/>
  <c r="O275" i="44" s="1"/>
  <c r="Q273" i="43"/>
  <c r="R273" i="43" s="1"/>
  <c r="O274" i="43" s="1"/>
  <c r="Q276" i="42"/>
  <c r="R276" i="42" s="1"/>
  <c r="O277" i="42" s="1"/>
  <c r="Q276" i="41"/>
  <c r="R276" i="41" s="1"/>
  <c r="O277" i="41" s="1"/>
  <c r="Q276" i="40"/>
  <c r="R276" i="40"/>
  <c r="O277" i="40" s="1"/>
  <c r="Q275" i="39"/>
  <c r="R275" i="39" s="1"/>
  <c r="O276" i="39" s="1"/>
  <c r="Q275" i="38"/>
  <c r="R275" i="38" s="1"/>
  <c r="O276" i="38" s="1"/>
  <c r="Q276" i="37"/>
  <c r="R276" i="37" s="1"/>
  <c r="O277" i="37" s="1"/>
  <c r="Q275" i="36"/>
  <c r="R275" i="36" s="1"/>
  <c r="O276" i="36" s="1"/>
  <c r="Q271" i="35"/>
  <c r="R271" i="35" s="1"/>
  <c r="O272" i="35" s="1"/>
  <c r="Q271" i="34"/>
  <c r="R271" i="34" s="1"/>
  <c r="O272" i="34" s="1"/>
  <c r="Q270" i="33"/>
  <c r="R270" i="33"/>
  <c r="O271" i="33" s="1"/>
  <c r="Q270" i="32"/>
  <c r="R270" i="32"/>
  <c r="O271" i="32" s="1"/>
  <c r="Q271" i="31"/>
  <c r="R271" i="31" s="1"/>
  <c r="O272" i="31" s="1"/>
  <c r="Q271" i="30"/>
  <c r="R271" i="30" s="1"/>
  <c r="O272" i="30" s="1"/>
  <c r="Q272" i="29"/>
  <c r="R272" i="29"/>
  <c r="O273" i="29" s="1"/>
  <c r="Q271" i="28"/>
  <c r="R271" i="28"/>
  <c r="O272" i="28" s="1"/>
  <c r="Q272" i="27"/>
  <c r="R272" i="27" s="1"/>
  <c r="O273" i="27" s="1"/>
  <c r="Q267" i="26"/>
  <c r="R267" i="26"/>
  <c r="O268" i="26" s="1"/>
  <c r="Q267" i="25"/>
  <c r="R267" i="25" s="1"/>
  <c r="O268" i="25" s="1"/>
  <c r="Q267" i="24"/>
  <c r="R267" i="24" s="1"/>
  <c r="O268" i="24" s="1"/>
  <c r="Q284" i="16"/>
  <c r="R284" i="16" s="1"/>
  <c r="O285" i="16" s="1"/>
  <c r="Q279" i="22"/>
  <c r="R279" i="22" s="1"/>
  <c r="O280" i="22" s="1"/>
  <c r="Q279" i="23"/>
  <c r="R279" i="23" s="1"/>
  <c r="O280" i="23" s="1"/>
  <c r="Q280" i="19"/>
  <c r="R280" i="19" s="1"/>
  <c r="O281" i="19" s="1"/>
  <c r="Q270" i="12"/>
  <c r="R270" i="12" s="1"/>
  <c r="O271" i="12" s="1"/>
  <c r="Q272" i="9"/>
  <c r="R272" i="9" s="1"/>
  <c r="O273" i="9" s="1"/>
  <c r="Q280" i="21"/>
  <c r="R280" i="21" s="1"/>
  <c r="O281" i="21" s="1"/>
  <c r="Q272" i="15"/>
  <c r="R272" i="15" s="1"/>
  <c r="O273" i="15" s="1"/>
  <c r="Q280" i="20"/>
  <c r="R280" i="20" s="1"/>
  <c r="O281" i="20" s="1"/>
  <c r="Q280" i="17"/>
  <c r="R280" i="17" s="1"/>
  <c r="O281" i="17" s="1"/>
  <c r="Q277" i="13" l="1"/>
  <c r="R277" i="13" s="1"/>
  <c r="O278" i="13" s="1"/>
  <c r="Q277" i="55"/>
  <c r="R277" i="55" s="1"/>
  <c r="O278" i="55" s="1"/>
  <c r="Q277" i="54"/>
  <c r="R277" i="54" s="1"/>
  <c r="O278" i="54" s="1"/>
  <c r="Q277" i="53"/>
  <c r="R277" i="53" s="1"/>
  <c r="O278" i="53" s="1"/>
  <c r="Q276" i="52"/>
  <c r="R276" i="52" s="1"/>
  <c r="O277" i="52" s="1"/>
  <c r="Q276" i="51"/>
  <c r="R276" i="51" s="1"/>
  <c r="O277" i="51" s="1"/>
  <c r="Q276" i="50"/>
  <c r="R276" i="50" s="1"/>
  <c r="O277" i="50" s="1"/>
  <c r="Q277" i="49"/>
  <c r="R277" i="49" s="1"/>
  <c r="O278" i="49" s="1"/>
  <c r="Q276" i="48"/>
  <c r="R276" i="48" s="1"/>
  <c r="O277" i="48" s="1"/>
  <c r="Q276" i="47"/>
  <c r="R276" i="47" s="1"/>
  <c r="O277" i="47" s="1"/>
  <c r="Q278" i="46"/>
  <c r="R278" i="46"/>
  <c r="O279" i="46" s="1"/>
  <c r="Q277" i="45"/>
  <c r="R277" i="45" s="1"/>
  <c r="O278" i="45" s="1"/>
  <c r="Q275" i="44"/>
  <c r="R275" i="44" s="1"/>
  <c r="O276" i="44" s="1"/>
  <c r="Q274" i="43"/>
  <c r="R274" i="43"/>
  <c r="O275" i="43" s="1"/>
  <c r="Q277" i="42"/>
  <c r="R277" i="42" s="1"/>
  <c r="O278" i="42" s="1"/>
  <c r="Q277" i="41"/>
  <c r="R277" i="41" s="1"/>
  <c r="O278" i="41" s="1"/>
  <c r="Q277" i="40"/>
  <c r="R277" i="40" s="1"/>
  <c r="O278" i="40" s="1"/>
  <c r="Q276" i="39"/>
  <c r="R276" i="39" s="1"/>
  <c r="O277" i="39" s="1"/>
  <c r="Q276" i="38"/>
  <c r="R276" i="38" s="1"/>
  <c r="O277" i="38" s="1"/>
  <c r="Q277" i="37"/>
  <c r="R277" i="37" s="1"/>
  <c r="O278" i="37" s="1"/>
  <c r="Q276" i="36"/>
  <c r="R276" i="36" s="1"/>
  <c r="O277" i="36" s="1"/>
  <c r="Q272" i="35"/>
  <c r="R272" i="35" s="1"/>
  <c r="O273" i="35" s="1"/>
  <c r="Q272" i="34"/>
  <c r="R272" i="34" s="1"/>
  <c r="O273" i="34" s="1"/>
  <c r="Q271" i="33"/>
  <c r="R271" i="33" s="1"/>
  <c r="O272" i="33" s="1"/>
  <c r="Q271" i="32"/>
  <c r="R271" i="32"/>
  <c r="O272" i="32" s="1"/>
  <c r="Q272" i="31"/>
  <c r="R272" i="31"/>
  <c r="O273" i="31" s="1"/>
  <c r="Q272" i="30"/>
  <c r="R272" i="30" s="1"/>
  <c r="O273" i="30" s="1"/>
  <c r="Q273" i="29"/>
  <c r="R273" i="29" s="1"/>
  <c r="O274" i="29" s="1"/>
  <c r="Q272" i="28"/>
  <c r="R272" i="28" s="1"/>
  <c r="O273" i="28" s="1"/>
  <c r="Q273" i="27"/>
  <c r="R273" i="27" s="1"/>
  <c r="O274" i="27" s="1"/>
  <c r="Q268" i="26"/>
  <c r="R268" i="26" s="1"/>
  <c r="O269" i="26" s="1"/>
  <c r="Q268" i="25"/>
  <c r="R268" i="25"/>
  <c r="O269" i="25" s="1"/>
  <c r="Q268" i="24"/>
  <c r="R268" i="24" s="1"/>
  <c r="O269" i="24" s="1"/>
  <c r="Q281" i="20"/>
  <c r="R281" i="20" s="1"/>
  <c r="O282" i="20" s="1"/>
  <c r="Q273" i="9"/>
  <c r="R273" i="9" s="1"/>
  <c r="O274" i="9" s="1"/>
  <c r="Q281" i="17"/>
  <c r="R281" i="17" s="1"/>
  <c r="O282" i="17" s="1"/>
  <c r="Q281" i="19"/>
  <c r="R281" i="19" s="1"/>
  <c r="O282" i="19" s="1"/>
  <c r="Q280" i="23"/>
  <c r="R280" i="23" s="1"/>
  <c r="O281" i="23" s="1"/>
  <c r="Q281" i="21"/>
  <c r="R281" i="21" s="1"/>
  <c r="O282" i="21" s="1"/>
  <c r="Q273" i="15"/>
  <c r="R273" i="15" s="1"/>
  <c r="O274" i="15" s="1"/>
  <c r="Q285" i="16"/>
  <c r="R285" i="16" s="1"/>
  <c r="O286" i="16" s="1"/>
  <c r="Q271" i="12"/>
  <c r="R271" i="12" s="1"/>
  <c r="O272" i="12" s="1"/>
  <c r="Q280" i="22"/>
  <c r="R280" i="22" s="1"/>
  <c r="O281" i="22" s="1"/>
  <c r="Q278" i="13" l="1"/>
  <c r="R278" i="13" s="1"/>
  <c r="O279" i="13" s="1"/>
  <c r="Q278" i="55"/>
  <c r="R278" i="55" s="1"/>
  <c r="O279" i="55" s="1"/>
  <c r="Q278" i="54"/>
  <c r="R278" i="54" s="1"/>
  <c r="O279" i="54" s="1"/>
  <c r="Q278" i="53"/>
  <c r="R278" i="53" s="1"/>
  <c r="O279" i="53" s="1"/>
  <c r="Q277" i="52"/>
  <c r="R277" i="52" s="1"/>
  <c r="O278" i="52" s="1"/>
  <c r="Q277" i="51"/>
  <c r="R277" i="51" s="1"/>
  <c r="O278" i="51" s="1"/>
  <c r="Q277" i="50"/>
  <c r="R277" i="50" s="1"/>
  <c r="O278" i="50" s="1"/>
  <c r="Q278" i="49"/>
  <c r="R278" i="49"/>
  <c r="O279" i="49" s="1"/>
  <c r="Q277" i="48"/>
  <c r="R277" i="48" s="1"/>
  <c r="O278" i="48" s="1"/>
  <c r="Q277" i="47"/>
  <c r="R277" i="47" s="1"/>
  <c r="O278" i="47" s="1"/>
  <c r="Q279" i="46"/>
  <c r="R279" i="46" s="1"/>
  <c r="O280" i="46" s="1"/>
  <c r="Q278" i="45"/>
  <c r="R278" i="45" s="1"/>
  <c r="O279" i="45" s="1"/>
  <c r="Q276" i="44"/>
  <c r="R276" i="44"/>
  <c r="O277" i="44" s="1"/>
  <c r="Q275" i="43"/>
  <c r="R275" i="43" s="1"/>
  <c r="O276" i="43" s="1"/>
  <c r="Q278" i="42"/>
  <c r="R278" i="42" s="1"/>
  <c r="O279" i="42" s="1"/>
  <c r="Q278" i="41"/>
  <c r="R278" i="41" s="1"/>
  <c r="O279" i="41" s="1"/>
  <c r="Q278" i="40"/>
  <c r="R278" i="40" s="1"/>
  <c r="O279" i="40" s="1"/>
  <c r="Q277" i="39"/>
  <c r="R277" i="39" s="1"/>
  <c r="O278" i="39" s="1"/>
  <c r="Q277" i="38"/>
  <c r="R277" i="38" s="1"/>
  <c r="O278" i="38" s="1"/>
  <c r="Q278" i="37"/>
  <c r="R278" i="37" s="1"/>
  <c r="O279" i="37" s="1"/>
  <c r="Q277" i="36"/>
  <c r="R277" i="36" s="1"/>
  <c r="O278" i="36" s="1"/>
  <c r="Q273" i="35"/>
  <c r="R273" i="35" s="1"/>
  <c r="O274" i="35" s="1"/>
  <c r="Q273" i="34"/>
  <c r="R273" i="34" s="1"/>
  <c r="O274" i="34" s="1"/>
  <c r="Q272" i="33"/>
  <c r="R272" i="33"/>
  <c r="O273" i="33" s="1"/>
  <c r="Q272" i="32"/>
  <c r="R272" i="32" s="1"/>
  <c r="O273" i="32" s="1"/>
  <c r="Q273" i="31"/>
  <c r="R273" i="31"/>
  <c r="O274" i="31" s="1"/>
  <c r="Q273" i="30"/>
  <c r="R273" i="30"/>
  <c r="O274" i="30" s="1"/>
  <c r="Q274" i="29"/>
  <c r="R274" i="29" s="1"/>
  <c r="O275" i="29" s="1"/>
  <c r="Q273" i="28"/>
  <c r="R273" i="28" s="1"/>
  <c r="O274" i="28" s="1"/>
  <c r="Q274" i="27"/>
  <c r="R274" i="27" s="1"/>
  <c r="O275" i="27" s="1"/>
  <c r="Q269" i="26"/>
  <c r="R269" i="26"/>
  <c r="O270" i="26" s="1"/>
  <c r="Q269" i="25"/>
  <c r="R269" i="25" s="1"/>
  <c r="O270" i="25" s="1"/>
  <c r="Q269" i="24"/>
  <c r="R269" i="24" s="1"/>
  <c r="O270" i="24" s="1"/>
  <c r="Q274" i="15"/>
  <c r="R274" i="15" s="1"/>
  <c r="O275" i="15" s="1"/>
  <c r="Q282" i="21"/>
  <c r="R282" i="21" s="1"/>
  <c r="O283" i="21" s="1"/>
  <c r="Q282" i="20"/>
  <c r="R282" i="20" s="1"/>
  <c r="O283" i="20" s="1"/>
  <c r="Q272" i="12"/>
  <c r="R272" i="12" s="1"/>
  <c r="O273" i="12" s="1"/>
  <c r="Q286" i="16"/>
  <c r="R286" i="16" s="1"/>
  <c r="O287" i="16" s="1"/>
  <c r="Q281" i="23"/>
  <c r="R281" i="23" s="1"/>
  <c r="O282" i="23" s="1"/>
  <c r="Q282" i="17"/>
  <c r="R282" i="17" s="1"/>
  <c r="O283" i="17" s="1"/>
  <c r="Q281" i="22"/>
  <c r="R281" i="22" s="1"/>
  <c r="O282" i="22" s="1"/>
  <c r="Q282" i="19"/>
  <c r="R282" i="19" s="1"/>
  <c r="O283" i="19" s="1"/>
  <c r="Q274" i="9"/>
  <c r="R274" i="9" s="1"/>
  <c r="O275" i="9" s="1"/>
  <c r="Q279" i="13" l="1"/>
  <c r="R279" i="13"/>
  <c r="O280" i="13" s="1"/>
  <c r="Q279" i="55"/>
  <c r="R279" i="55" s="1"/>
  <c r="O280" i="55" s="1"/>
  <c r="Q279" i="54"/>
  <c r="R279" i="54"/>
  <c r="O280" i="54" s="1"/>
  <c r="Q279" i="53"/>
  <c r="R279" i="53" s="1"/>
  <c r="O280" i="53" s="1"/>
  <c r="Q278" i="52"/>
  <c r="R278" i="52" s="1"/>
  <c r="O279" i="52" s="1"/>
  <c r="Q278" i="51"/>
  <c r="R278" i="51" s="1"/>
  <c r="O279" i="51" s="1"/>
  <c r="Q278" i="50"/>
  <c r="R278" i="50"/>
  <c r="O279" i="50" s="1"/>
  <c r="Q279" i="49"/>
  <c r="R279" i="49" s="1"/>
  <c r="O280" i="49" s="1"/>
  <c r="Q278" i="48"/>
  <c r="R278" i="48" s="1"/>
  <c r="O279" i="48" s="1"/>
  <c r="Q278" i="47"/>
  <c r="R278" i="47"/>
  <c r="O279" i="47" s="1"/>
  <c r="Q280" i="46"/>
  <c r="R280" i="46"/>
  <c r="O281" i="46" s="1"/>
  <c r="Q279" i="45"/>
  <c r="R279" i="45"/>
  <c r="O280" i="45" s="1"/>
  <c r="Q277" i="44"/>
  <c r="R277" i="44" s="1"/>
  <c r="O278" i="44" s="1"/>
  <c r="Q276" i="43"/>
  <c r="R276" i="43" s="1"/>
  <c r="O277" i="43" s="1"/>
  <c r="Q279" i="42"/>
  <c r="R279" i="42" s="1"/>
  <c r="O280" i="42" s="1"/>
  <c r="Q279" i="41"/>
  <c r="R279" i="41" s="1"/>
  <c r="O280" i="41" s="1"/>
  <c r="Q279" i="40"/>
  <c r="R279" i="40" s="1"/>
  <c r="O280" i="40" s="1"/>
  <c r="Q278" i="39"/>
  <c r="R278" i="39" s="1"/>
  <c r="O279" i="39" s="1"/>
  <c r="Q278" i="38"/>
  <c r="R278" i="38" s="1"/>
  <c r="O279" i="38" s="1"/>
  <c r="Q279" i="37"/>
  <c r="R279" i="37" s="1"/>
  <c r="O280" i="37" s="1"/>
  <c r="Q278" i="36"/>
  <c r="R278" i="36" s="1"/>
  <c r="O279" i="36" s="1"/>
  <c r="Q274" i="35"/>
  <c r="R274" i="35" s="1"/>
  <c r="O275" i="35" s="1"/>
  <c r="Q274" i="34"/>
  <c r="R274" i="34" s="1"/>
  <c r="O275" i="34" s="1"/>
  <c r="Q273" i="33"/>
  <c r="R273" i="33" s="1"/>
  <c r="O274" i="33" s="1"/>
  <c r="Q273" i="32"/>
  <c r="R273" i="32" s="1"/>
  <c r="O274" i="32" s="1"/>
  <c r="Q274" i="31"/>
  <c r="R274" i="31" s="1"/>
  <c r="O275" i="31" s="1"/>
  <c r="Q274" i="30"/>
  <c r="R274" i="30" s="1"/>
  <c r="O275" i="30" s="1"/>
  <c r="Q275" i="29"/>
  <c r="R275" i="29"/>
  <c r="O276" i="29" s="1"/>
  <c r="Q274" i="28"/>
  <c r="R274" i="28" s="1"/>
  <c r="O275" i="28" s="1"/>
  <c r="Q275" i="27"/>
  <c r="R275" i="27" s="1"/>
  <c r="O276" i="27" s="1"/>
  <c r="Q270" i="26"/>
  <c r="R270" i="26" s="1"/>
  <c r="O271" i="26" s="1"/>
  <c r="Q270" i="25"/>
  <c r="R270" i="25" s="1"/>
  <c r="O271" i="25" s="1"/>
  <c r="Q270" i="24"/>
  <c r="R270" i="24" s="1"/>
  <c r="O271" i="24" s="1"/>
  <c r="Q264" i="10"/>
  <c r="R264" i="10" s="1"/>
  <c r="S264" i="10" s="1"/>
  <c r="Q287" i="16"/>
  <c r="R287" i="16" s="1"/>
  <c r="O288" i="16" s="1"/>
  <c r="Q283" i="20"/>
  <c r="R283" i="20" s="1"/>
  <c r="O284" i="20" s="1"/>
  <c r="Q275" i="15"/>
  <c r="R275" i="15" s="1"/>
  <c r="O276" i="15" s="1"/>
  <c r="Q282" i="22"/>
  <c r="R282" i="22" s="1"/>
  <c r="O283" i="22" s="1"/>
  <c r="Q283" i="21"/>
  <c r="R283" i="21" s="1"/>
  <c r="O284" i="21" s="1"/>
  <c r="Q283" i="19"/>
  <c r="R283" i="19" s="1"/>
  <c r="O284" i="19" s="1"/>
  <c r="Q275" i="9"/>
  <c r="R275" i="9" s="1"/>
  <c r="O276" i="9" s="1"/>
  <c r="Q283" i="17"/>
  <c r="R283" i="17" s="1"/>
  <c r="O284" i="17" s="1"/>
  <c r="Q273" i="12"/>
  <c r="R273" i="12" s="1"/>
  <c r="O274" i="12" s="1"/>
  <c r="Q282" i="23"/>
  <c r="R282" i="23" s="1"/>
  <c r="O283" i="23" s="1"/>
  <c r="Q280" i="13" l="1"/>
  <c r="R280" i="13" s="1"/>
  <c r="O281" i="13" s="1"/>
  <c r="Q280" i="55"/>
  <c r="R280" i="55" s="1"/>
  <c r="O281" i="55" s="1"/>
  <c r="Q280" i="54"/>
  <c r="R280" i="54"/>
  <c r="O281" i="54" s="1"/>
  <c r="Q280" i="53"/>
  <c r="R280" i="53" s="1"/>
  <c r="O281" i="53" s="1"/>
  <c r="Q279" i="52"/>
  <c r="R279" i="52" s="1"/>
  <c r="O280" i="52" s="1"/>
  <c r="Q279" i="51"/>
  <c r="R279" i="51" s="1"/>
  <c r="O280" i="51" s="1"/>
  <c r="Q279" i="50"/>
  <c r="R279" i="50" s="1"/>
  <c r="O280" i="50" s="1"/>
  <c r="Q280" i="49"/>
  <c r="R280" i="49" s="1"/>
  <c r="O281" i="49" s="1"/>
  <c r="Q279" i="48"/>
  <c r="R279" i="48" s="1"/>
  <c r="O280" i="48" s="1"/>
  <c r="Q279" i="47"/>
  <c r="R279" i="47"/>
  <c r="O280" i="47" s="1"/>
  <c r="Q281" i="46"/>
  <c r="R281" i="46" s="1"/>
  <c r="O282" i="46" s="1"/>
  <c r="Q280" i="45"/>
  <c r="R280" i="45" s="1"/>
  <c r="O281" i="45" s="1"/>
  <c r="Q278" i="44"/>
  <c r="R278" i="44" s="1"/>
  <c r="O279" i="44" s="1"/>
  <c r="Q277" i="43"/>
  <c r="R277" i="43"/>
  <c r="O278" i="43" s="1"/>
  <c r="Q280" i="42"/>
  <c r="R280" i="42"/>
  <c r="O281" i="42" s="1"/>
  <c r="Q280" i="41"/>
  <c r="R280" i="41" s="1"/>
  <c r="O281" i="41" s="1"/>
  <c r="Q280" i="40"/>
  <c r="R280" i="40"/>
  <c r="O281" i="40" s="1"/>
  <c r="Q279" i="39"/>
  <c r="R279" i="39" s="1"/>
  <c r="O280" i="39" s="1"/>
  <c r="Q279" i="38"/>
  <c r="R279" i="38" s="1"/>
  <c r="O280" i="38" s="1"/>
  <c r="Q280" i="37"/>
  <c r="R280" i="37" s="1"/>
  <c r="O281" i="37" s="1"/>
  <c r="Q279" i="36"/>
  <c r="R279" i="36" s="1"/>
  <c r="O280" i="36" s="1"/>
  <c r="Q275" i="35"/>
  <c r="R275" i="35" s="1"/>
  <c r="O276" i="35" s="1"/>
  <c r="Q275" i="34"/>
  <c r="R275" i="34"/>
  <c r="O276" i="34" s="1"/>
  <c r="Q274" i="33"/>
  <c r="R274" i="33" s="1"/>
  <c r="O275" i="33" s="1"/>
  <c r="Q274" i="32"/>
  <c r="R274" i="32" s="1"/>
  <c r="O275" i="32" s="1"/>
  <c r="Q275" i="31"/>
  <c r="R275" i="31" s="1"/>
  <c r="O276" i="31" s="1"/>
  <c r="Q275" i="30"/>
  <c r="R275" i="30" s="1"/>
  <c r="O276" i="30" s="1"/>
  <c r="Q276" i="29"/>
  <c r="R276" i="29" s="1"/>
  <c r="O277" i="29" s="1"/>
  <c r="Q275" i="28"/>
  <c r="R275" i="28"/>
  <c r="O276" i="28" s="1"/>
  <c r="Q276" i="27"/>
  <c r="R276" i="27" s="1"/>
  <c r="O277" i="27" s="1"/>
  <c r="Q271" i="26"/>
  <c r="R271" i="26" s="1"/>
  <c r="O272" i="26" s="1"/>
  <c r="Q271" i="25"/>
  <c r="R271" i="25"/>
  <c r="O272" i="25" s="1"/>
  <c r="Q271" i="24"/>
  <c r="R271" i="24"/>
  <c r="O272" i="24" s="1"/>
  <c r="Q284" i="20"/>
  <c r="R284" i="20" s="1"/>
  <c r="O285" i="20" s="1"/>
  <c r="Q288" i="16"/>
  <c r="R288" i="16" s="1"/>
  <c r="O289" i="16" s="1"/>
  <c r="Q274" i="12"/>
  <c r="R274" i="12" s="1"/>
  <c r="O275" i="12" s="1"/>
  <c r="Q284" i="19"/>
  <c r="R284" i="19" s="1"/>
  <c r="O285" i="19" s="1"/>
  <c r="Q284" i="17"/>
  <c r="R284" i="17" s="1"/>
  <c r="O285" i="17" s="1"/>
  <c r="Q284" i="21"/>
  <c r="R284" i="21" s="1"/>
  <c r="O285" i="21" s="1"/>
  <c r="Q276" i="9"/>
  <c r="R276" i="9" s="1"/>
  <c r="O277" i="9" s="1"/>
  <c r="Q283" i="23"/>
  <c r="R283" i="23" s="1"/>
  <c r="O284" i="23" s="1"/>
  <c r="Q276" i="15"/>
  <c r="R276" i="15" s="1"/>
  <c r="O277" i="15" s="1"/>
  <c r="Q283" i="22"/>
  <c r="R283" i="22" s="1"/>
  <c r="O284" i="22" s="1"/>
  <c r="Q281" i="13" l="1"/>
  <c r="R281" i="13"/>
  <c r="O282" i="13" s="1"/>
  <c r="Q281" i="55"/>
  <c r="R281" i="55" s="1"/>
  <c r="O282" i="55" s="1"/>
  <c r="Q281" i="54"/>
  <c r="R281" i="54" s="1"/>
  <c r="O282" i="54" s="1"/>
  <c r="Q281" i="53"/>
  <c r="R281" i="53" s="1"/>
  <c r="O282" i="53" s="1"/>
  <c r="Q280" i="52"/>
  <c r="R280" i="52" s="1"/>
  <c r="O281" i="52" s="1"/>
  <c r="Q280" i="51"/>
  <c r="R280" i="51" s="1"/>
  <c r="O281" i="51" s="1"/>
  <c r="Q280" i="50"/>
  <c r="R280" i="50" s="1"/>
  <c r="O281" i="50" s="1"/>
  <c r="Q281" i="49"/>
  <c r="R281" i="49" s="1"/>
  <c r="O282" i="49" s="1"/>
  <c r="Q280" i="48"/>
  <c r="R280" i="48" s="1"/>
  <c r="O281" i="48" s="1"/>
  <c r="Q280" i="47"/>
  <c r="R280" i="47" s="1"/>
  <c r="O281" i="47" s="1"/>
  <c r="Q282" i="46"/>
  <c r="R282" i="46" s="1"/>
  <c r="O283" i="46" s="1"/>
  <c r="Q281" i="45"/>
  <c r="R281" i="45" s="1"/>
  <c r="O282" i="45" s="1"/>
  <c r="Q279" i="44"/>
  <c r="R279" i="44" s="1"/>
  <c r="O280" i="44" s="1"/>
  <c r="Q278" i="43"/>
  <c r="R278" i="43" s="1"/>
  <c r="O279" i="43" s="1"/>
  <c r="Q281" i="42"/>
  <c r="R281" i="42" s="1"/>
  <c r="O282" i="42" s="1"/>
  <c r="Q281" i="41"/>
  <c r="R281" i="41" s="1"/>
  <c r="O282" i="41" s="1"/>
  <c r="Q281" i="40"/>
  <c r="R281" i="40" s="1"/>
  <c r="O282" i="40" s="1"/>
  <c r="Q280" i="39"/>
  <c r="R280" i="39" s="1"/>
  <c r="O281" i="39" s="1"/>
  <c r="Q280" i="38"/>
  <c r="R280" i="38" s="1"/>
  <c r="O281" i="38" s="1"/>
  <c r="Q281" i="37"/>
  <c r="R281" i="37" s="1"/>
  <c r="O282" i="37" s="1"/>
  <c r="Q280" i="36"/>
  <c r="R280" i="36"/>
  <c r="O281" i="36" s="1"/>
  <c r="Q276" i="35"/>
  <c r="R276" i="35"/>
  <c r="O277" i="35" s="1"/>
  <c r="Q276" i="34"/>
  <c r="R276" i="34" s="1"/>
  <c r="O277" i="34" s="1"/>
  <c r="Q275" i="33"/>
  <c r="R275" i="33" s="1"/>
  <c r="O276" i="33" s="1"/>
  <c r="Q275" i="32"/>
  <c r="R275" i="32" s="1"/>
  <c r="O276" i="32" s="1"/>
  <c r="Q276" i="31"/>
  <c r="R276" i="31" s="1"/>
  <c r="O277" i="31" s="1"/>
  <c r="Q276" i="30"/>
  <c r="R276" i="30" s="1"/>
  <c r="O277" i="30" s="1"/>
  <c r="Q277" i="29"/>
  <c r="R277" i="29" s="1"/>
  <c r="O278" i="29" s="1"/>
  <c r="Q276" i="28"/>
  <c r="R276" i="28" s="1"/>
  <c r="O277" i="28" s="1"/>
  <c r="Q277" i="27"/>
  <c r="R277" i="27" s="1"/>
  <c r="O278" i="27" s="1"/>
  <c r="Q272" i="26"/>
  <c r="R272" i="26" s="1"/>
  <c r="O273" i="26" s="1"/>
  <c r="Q272" i="25"/>
  <c r="R272" i="25" s="1"/>
  <c r="O273" i="25" s="1"/>
  <c r="Q272" i="24"/>
  <c r="R272" i="24" s="1"/>
  <c r="O273" i="24" s="1"/>
  <c r="Q289" i="16"/>
  <c r="R289" i="16" s="1"/>
  <c r="O290" i="16" s="1"/>
  <c r="Q284" i="23"/>
  <c r="R284" i="23" s="1"/>
  <c r="O285" i="23" s="1"/>
  <c r="Q285" i="21"/>
  <c r="R285" i="21" s="1"/>
  <c r="O286" i="21" s="1"/>
  <c r="Q277" i="9"/>
  <c r="R277" i="9" s="1"/>
  <c r="O278" i="9" s="1"/>
  <c r="Q275" i="12"/>
  <c r="R275" i="12" s="1"/>
  <c r="O276" i="12" s="1"/>
  <c r="Q285" i="20"/>
  <c r="R285" i="20" s="1"/>
  <c r="O286" i="20" s="1"/>
  <c r="Q284" i="22"/>
  <c r="R284" i="22" s="1"/>
  <c r="O285" i="22" s="1"/>
  <c r="Q277" i="15"/>
  <c r="R277" i="15" s="1"/>
  <c r="O278" i="15" s="1"/>
  <c r="Q285" i="19"/>
  <c r="R285" i="19" s="1"/>
  <c r="O286" i="19" s="1"/>
  <c r="Q285" i="17"/>
  <c r="R285" i="17" s="1"/>
  <c r="O286" i="17" s="1"/>
  <c r="Q282" i="13" l="1"/>
  <c r="R282" i="13" s="1"/>
  <c r="O283" i="13" s="1"/>
  <c r="Q282" i="55"/>
  <c r="R282" i="55" s="1"/>
  <c r="O283" i="55" s="1"/>
  <c r="Q282" i="54"/>
  <c r="R282" i="54" s="1"/>
  <c r="O283" i="54" s="1"/>
  <c r="Q282" i="53"/>
  <c r="R282" i="53" s="1"/>
  <c r="O283" i="53" s="1"/>
  <c r="Q281" i="52"/>
  <c r="R281" i="52" s="1"/>
  <c r="O282" i="52" s="1"/>
  <c r="Q281" i="51"/>
  <c r="R281" i="51"/>
  <c r="O282" i="51" s="1"/>
  <c r="Q281" i="50"/>
  <c r="R281" i="50" s="1"/>
  <c r="O282" i="50" s="1"/>
  <c r="Q282" i="49"/>
  <c r="R282" i="49" s="1"/>
  <c r="O283" i="49" s="1"/>
  <c r="Q281" i="48"/>
  <c r="R281" i="48" s="1"/>
  <c r="O282" i="48" s="1"/>
  <c r="Q281" i="47"/>
  <c r="R281" i="47" s="1"/>
  <c r="O282" i="47" s="1"/>
  <c r="Q283" i="46"/>
  <c r="R283" i="46" s="1"/>
  <c r="O284" i="46" s="1"/>
  <c r="Q282" i="45"/>
  <c r="R282" i="45" s="1"/>
  <c r="O283" i="45" s="1"/>
  <c r="Q280" i="44"/>
  <c r="R280" i="44" s="1"/>
  <c r="O281" i="44" s="1"/>
  <c r="Q279" i="43"/>
  <c r="R279" i="43" s="1"/>
  <c r="O280" i="43" s="1"/>
  <c r="Q282" i="42"/>
  <c r="R282" i="42" s="1"/>
  <c r="O283" i="42" s="1"/>
  <c r="Q282" i="41"/>
  <c r="R282" i="41" s="1"/>
  <c r="O283" i="41" s="1"/>
  <c r="Q282" i="40"/>
  <c r="R282" i="40" s="1"/>
  <c r="O283" i="40" s="1"/>
  <c r="Q281" i="39"/>
  <c r="R281" i="39"/>
  <c r="O282" i="39" s="1"/>
  <c r="Q281" i="38"/>
  <c r="R281" i="38" s="1"/>
  <c r="O282" i="38" s="1"/>
  <c r="Q282" i="37"/>
  <c r="R282" i="37" s="1"/>
  <c r="O283" i="37" s="1"/>
  <c r="Q281" i="36"/>
  <c r="R281" i="36" s="1"/>
  <c r="O282" i="36" s="1"/>
  <c r="Q277" i="35"/>
  <c r="R277" i="35" s="1"/>
  <c r="O278" i="35" s="1"/>
  <c r="Q277" i="34"/>
  <c r="R277" i="34" s="1"/>
  <c r="O278" i="34" s="1"/>
  <c r="Q276" i="33"/>
  <c r="R276" i="33"/>
  <c r="O277" i="33" s="1"/>
  <c r="Q276" i="32"/>
  <c r="R276" i="32" s="1"/>
  <c r="O277" i="32" s="1"/>
  <c r="Q277" i="31"/>
  <c r="R277" i="31" s="1"/>
  <c r="O278" i="31" s="1"/>
  <c r="Q277" i="30"/>
  <c r="R277" i="30"/>
  <c r="O278" i="30" s="1"/>
  <c r="Q278" i="29"/>
  <c r="R278" i="29" s="1"/>
  <c r="O279" i="29" s="1"/>
  <c r="Q277" i="28"/>
  <c r="R277" i="28" s="1"/>
  <c r="O278" i="28" s="1"/>
  <c r="Q278" i="27"/>
  <c r="R278" i="27" s="1"/>
  <c r="O279" i="27" s="1"/>
  <c r="Q273" i="26"/>
  <c r="R273" i="26" s="1"/>
  <c r="O274" i="26" s="1"/>
  <c r="Q273" i="25"/>
  <c r="R273" i="25" s="1"/>
  <c r="O274" i="25" s="1"/>
  <c r="Q273" i="24"/>
  <c r="R273" i="24"/>
  <c r="O274" i="24" s="1"/>
  <c r="Q286" i="19"/>
  <c r="R286" i="19" s="1"/>
  <c r="O287" i="19" s="1"/>
  <c r="Q285" i="23"/>
  <c r="R285" i="23" s="1"/>
  <c r="O286" i="23" s="1"/>
  <c r="Q285" i="22"/>
  <c r="R285" i="22" s="1"/>
  <c r="O286" i="22" s="1"/>
  <c r="Q276" i="12"/>
  <c r="R276" i="12" s="1"/>
  <c r="O277" i="12" s="1"/>
  <c r="Q286" i="17"/>
  <c r="R286" i="17" s="1"/>
  <c r="O287" i="17" s="1"/>
  <c r="Q286" i="20"/>
  <c r="R286" i="20" s="1"/>
  <c r="O287" i="20" s="1"/>
  <c r="Q290" i="16"/>
  <c r="R290" i="16" s="1"/>
  <c r="O291" i="16" s="1"/>
  <c r="Q286" i="21"/>
  <c r="R286" i="21" s="1"/>
  <c r="O287" i="21" s="1"/>
  <c r="Q278" i="15"/>
  <c r="R278" i="15" s="1"/>
  <c r="O279" i="15" s="1"/>
  <c r="Q278" i="9"/>
  <c r="R278" i="9" s="1"/>
  <c r="O279" i="9" s="1"/>
  <c r="Q283" i="13" l="1"/>
  <c r="R283" i="13" s="1"/>
  <c r="O284" i="13" s="1"/>
  <c r="Q283" i="55"/>
  <c r="R283" i="55"/>
  <c r="O284" i="55" s="1"/>
  <c r="Q283" i="54"/>
  <c r="R283" i="54" s="1"/>
  <c r="O284" i="54" s="1"/>
  <c r="Q283" i="53"/>
  <c r="R283" i="53" s="1"/>
  <c r="O284" i="53" s="1"/>
  <c r="Q282" i="52"/>
  <c r="R282" i="52" s="1"/>
  <c r="O283" i="52" s="1"/>
  <c r="Q282" i="51"/>
  <c r="R282" i="51" s="1"/>
  <c r="O283" i="51" s="1"/>
  <c r="Q282" i="50"/>
  <c r="R282" i="50" s="1"/>
  <c r="O283" i="50" s="1"/>
  <c r="Q283" i="49"/>
  <c r="R283" i="49" s="1"/>
  <c r="O284" i="49" s="1"/>
  <c r="Q282" i="48"/>
  <c r="R282" i="48"/>
  <c r="O283" i="48" s="1"/>
  <c r="Q282" i="47"/>
  <c r="R282" i="47" s="1"/>
  <c r="O283" i="47" s="1"/>
  <c r="Q284" i="46"/>
  <c r="R284" i="46" s="1"/>
  <c r="O285" i="46" s="1"/>
  <c r="Q283" i="45"/>
  <c r="R283" i="45" s="1"/>
  <c r="O284" i="45" s="1"/>
  <c r="Q281" i="44"/>
  <c r="R281" i="44" s="1"/>
  <c r="O282" i="44" s="1"/>
  <c r="Q280" i="43"/>
  <c r="R280" i="43" s="1"/>
  <c r="O281" i="43" s="1"/>
  <c r="Q283" i="42"/>
  <c r="R283" i="42" s="1"/>
  <c r="O284" i="42" s="1"/>
  <c r="Q283" i="41"/>
  <c r="R283" i="41" s="1"/>
  <c r="O284" i="41" s="1"/>
  <c r="Q283" i="40"/>
  <c r="R283" i="40" s="1"/>
  <c r="O284" i="40" s="1"/>
  <c r="Q282" i="39"/>
  <c r="R282" i="39" s="1"/>
  <c r="O283" i="39" s="1"/>
  <c r="Q282" i="38"/>
  <c r="R282" i="38" s="1"/>
  <c r="O283" i="38" s="1"/>
  <c r="Q283" i="37"/>
  <c r="R283" i="37" s="1"/>
  <c r="O284" i="37" s="1"/>
  <c r="Q282" i="36"/>
  <c r="R282" i="36" s="1"/>
  <c r="O283" i="36" s="1"/>
  <c r="Q278" i="35"/>
  <c r="R278" i="35" s="1"/>
  <c r="O279" i="35" s="1"/>
  <c r="Q278" i="34"/>
  <c r="R278" i="34" s="1"/>
  <c r="O279" i="34" s="1"/>
  <c r="Q277" i="33"/>
  <c r="R277" i="33" s="1"/>
  <c r="O278" i="33" s="1"/>
  <c r="Q277" i="32"/>
  <c r="R277" i="32" s="1"/>
  <c r="O278" i="32" s="1"/>
  <c r="Q278" i="31"/>
  <c r="R278" i="31" s="1"/>
  <c r="O279" i="31" s="1"/>
  <c r="Q278" i="30"/>
  <c r="R278" i="30" s="1"/>
  <c r="O279" i="30" s="1"/>
  <c r="Q279" i="29"/>
  <c r="R279" i="29"/>
  <c r="O280" i="29" s="1"/>
  <c r="Q278" i="28"/>
  <c r="R278" i="28" s="1"/>
  <c r="O279" i="28" s="1"/>
  <c r="Q279" i="27"/>
  <c r="R279" i="27"/>
  <c r="O280" i="27" s="1"/>
  <c r="Q274" i="26"/>
  <c r="R274" i="26" s="1"/>
  <c r="O275" i="26" s="1"/>
  <c r="Q274" i="25"/>
  <c r="R274" i="25" s="1"/>
  <c r="O275" i="25" s="1"/>
  <c r="Q274" i="24"/>
  <c r="R274" i="24" s="1"/>
  <c r="O275" i="24" s="1"/>
  <c r="Q279" i="9"/>
  <c r="R279" i="9" s="1"/>
  <c r="O280" i="9" s="1"/>
  <c r="Q277" i="12"/>
  <c r="R277" i="12" s="1"/>
  <c r="O278" i="12" s="1"/>
  <c r="Q291" i="16"/>
  <c r="R291" i="16" s="1"/>
  <c r="O292" i="16" s="1"/>
  <c r="Q286" i="23"/>
  <c r="R286" i="23" s="1"/>
  <c r="O287" i="23" s="1"/>
  <c r="Q287" i="21"/>
  <c r="R287" i="21" s="1"/>
  <c r="O288" i="21" s="1"/>
  <c r="Q287" i="17"/>
  <c r="R287" i="17" s="1"/>
  <c r="O288" i="17" s="1"/>
  <c r="Q279" i="15"/>
  <c r="R279" i="15" s="1"/>
  <c r="O280" i="15" s="1"/>
  <c r="Q287" i="19"/>
  <c r="R287" i="19" s="1"/>
  <c r="O288" i="19" s="1"/>
  <c r="Q287" i="20"/>
  <c r="R287" i="20" s="1"/>
  <c r="O288" i="20" s="1"/>
  <c r="Q286" i="22"/>
  <c r="R286" i="22" s="1"/>
  <c r="O287" i="22" s="1"/>
  <c r="Q284" i="13" l="1"/>
  <c r="R284" i="13"/>
  <c r="O285" i="13" s="1"/>
  <c r="Q284" i="55"/>
  <c r="R284" i="55"/>
  <c r="O285" i="55" s="1"/>
  <c r="Q284" i="54"/>
  <c r="R284" i="54" s="1"/>
  <c r="O285" i="54" s="1"/>
  <c r="Q284" i="53"/>
  <c r="R284" i="53" s="1"/>
  <c r="O285" i="53" s="1"/>
  <c r="Q283" i="52"/>
  <c r="R283" i="52" s="1"/>
  <c r="O284" i="52" s="1"/>
  <c r="Q283" i="51"/>
  <c r="R283" i="51"/>
  <c r="O284" i="51" s="1"/>
  <c r="Q283" i="50"/>
  <c r="R283" i="50" s="1"/>
  <c r="O284" i="50" s="1"/>
  <c r="Q284" i="49"/>
  <c r="R284" i="49" s="1"/>
  <c r="O285" i="49" s="1"/>
  <c r="Q283" i="48"/>
  <c r="R283" i="48" s="1"/>
  <c r="O284" i="48" s="1"/>
  <c r="Q283" i="47"/>
  <c r="R283" i="47" s="1"/>
  <c r="O284" i="47" s="1"/>
  <c r="Q285" i="46"/>
  <c r="R285" i="46" s="1"/>
  <c r="O286" i="46" s="1"/>
  <c r="Q284" i="45"/>
  <c r="R284" i="45" s="1"/>
  <c r="O285" i="45" s="1"/>
  <c r="Q282" i="44"/>
  <c r="R282" i="44"/>
  <c r="O283" i="44" s="1"/>
  <c r="Q281" i="43"/>
  <c r="R281" i="43" s="1"/>
  <c r="O282" i="43" s="1"/>
  <c r="Q284" i="42"/>
  <c r="R284" i="42" s="1"/>
  <c r="O285" i="42" s="1"/>
  <c r="Q284" i="41"/>
  <c r="R284" i="41" s="1"/>
  <c r="O285" i="41" s="1"/>
  <c r="Q284" i="40"/>
  <c r="R284" i="40"/>
  <c r="O285" i="40" s="1"/>
  <c r="Q283" i="39"/>
  <c r="R283" i="39" s="1"/>
  <c r="O284" i="39" s="1"/>
  <c r="Q283" i="38"/>
  <c r="R283" i="38" s="1"/>
  <c r="O284" i="38" s="1"/>
  <c r="Q284" i="37"/>
  <c r="R284" i="37" s="1"/>
  <c r="O285" i="37" s="1"/>
  <c r="Q283" i="36"/>
  <c r="R283" i="36" s="1"/>
  <c r="O284" i="36" s="1"/>
  <c r="Q279" i="35"/>
  <c r="R279" i="35" s="1"/>
  <c r="O280" i="35" s="1"/>
  <c r="Q279" i="34"/>
  <c r="R279" i="34" s="1"/>
  <c r="O280" i="34" s="1"/>
  <c r="Q278" i="33"/>
  <c r="R278" i="33" s="1"/>
  <c r="O279" i="33" s="1"/>
  <c r="Q278" i="32"/>
  <c r="R278" i="32"/>
  <c r="O279" i="32" s="1"/>
  <c r="Q279" i="31"/>
  <c r="R279" i="31"/>
  <c r="O280" i="31" s="1"/>
  <c r="Q279" i="30"/>
  <c r="R279" i="30" s="1"/>
  <c r="O280" i="30" s="1"/>
  <c r="Q280" i="29"/>
  <c r="R280" i="29" s="1"/>
  <c r="O281" i="29" s="1"/>
  <c r="Q279" i="28"/>
  <c r="R279" i="28"/>
  <c r="O280" i="28" s="1"/>
  <c r="Q280" i="27"/>
  <c r="R280" i="27" s="1"/>
  <c r="O281" i="27" s="1"/>
  <c r="Q275" i="26"/>
  <c r="R275" i="26"/>
  <c r="O276" i="26" s="1"/>
  <c r="Q275" i="25"/>
  <c r="R275" i="25" s="1"/>
  <c r="O276" i="25" s="1"/>
  <c r="Q275" i="24"/>
  <c r="R275" i="24" s="1"/>
  <c r="O276" i="24" s="1"/>
  <c r="Q280" i="9"/>
  <c r="R280" i="9" s="1"/>
  <c r="O281" i="9" s="1"/>
  <c r="Q288" i="17"/>
  <c r="R288" i="17" s="1"/>
  <c r="O289" i="17" s="1"/>
  <c r="Q288" i="19"/>
  <c r="R288" i="19" s="1"/>
  <c r="O289" i="19" s="1"/>
  <c r="Q278" i="12"/>
  <c r="R278" i="12" s="1"/>
  <c r="O279" i="12" s="1"/>
  <c r="Q280" i="15"/>
  <c r="R280" i="15" s="1"/>
  <c r="O281" i="15" s="1"/>
  <c r="Q288" i="20"/>
  <c r="R288" i="20" s="1"/>
  <c r="O289" i="20" s="1"/>
  <c r="Q288" i="21"/>
  <c r="R288" i="21" s="1"/>
  <c r="O289" i="21" s="1"/>
  <c r="Q292" i="16"/>
  <c r="R292" i="16" s="1"/>
  <c r="O293" i="16" s="1"/>
  <c r="Q287" i="23"/>
  <c r="R287" i="23" s="1"/>
  <c r="O288" i="23" s="1"/>
  <c r="Q287" i="22"/>
  <c r="R287" i="22" s="1"/>
  <c r="O288" i="22" s="1"/>
  <c r="Q285" i="13" l="1"/>
  <c r="R285" i="13" s="1"/>
  <c r="O286" i="13" s="1"/>
  <c r="Q285" i="55"/>
  <c r="R285" i="55" s="1"/>
  <c r="O286" i="55" s="1"/>
  <c r="Q285" i="54"/>
  <c r="R285" i="54" s="1"/>
  <c r="O286" i="54" s="1"/>
  <c r="Q285" i="53"/>
  <c r="R285" i="53"/>
  <c r="O286" i="53" s="1"/>
  <c r="Q284" i="52"/>
  <c r="R284" i="52" s="1"/>
  <c r="O285" i="52" s="1"/>
  <c r="Q284" i="51"/>
  <c r="R284" i="51" s="1"/>
  <c r="O285" i="51" s="1"/>
  <c r="Q284" i="50"/>
  <c r="R284" i="50" s="1"/>
  <c r="O285" i="50" s="1"/>
  <c r="R285" i="49"/>
  <c r="O286" i="49" s="1"/>
  <c r="Q285" i="49"/>
  <c r="Q284" i="48"/>
  <c r="R284" i="48" s="1"/>
  <c r="O285" i="48" s="1"/>
  <c r="Q284" i="47"/>
  <c r="R284" i="47" s="1"/>
  <c r="O285" i="47" s="1"/>
  <c r="Q286" i="46"/>
  <c r="R286" i="46" s="1"/>
  <c r="O287" i="46" s="1"/>
  <c r="Q285" i="45"/>
  <c r="R285" i="45" s="1"/>
  <c r="O286" i="45" s="1"/>
  <c r="Q283" i="44"/>
  <c r="R283" i="44" s="1"/>
  <c r="O284" i="44" s="1"/>
  <c r="Q282" i="43"/>
  <c r="R282" i="43" s="1"/>
  <c r="O283" i="43" s="1"/>
  <c r="Q285" i="42"/>
  <c r="R285" i="42" s="1"/>
  <c r="O286" i="42" s="1"/>
  <c r="Q285" i="41"/>
  <c r="R285" i="41" s="1"/>
  <c r="O286" i="41" s="1"/>
  <c r="Q285" i="40"/>
  <c r="R285" i="40"/>
  <c r="O286" i="40" s="1"/>
  <c r="Q284" i="39"/>
  <c r="R284" i="39" s="1"/>
  <c r="O285" i="39" s="1"/>
  <c r="Q284" i="38"/>
  <c r="R284" i="38" s="1"/>
  <c r="O285" i="38" s="1"/>
  <c r="Q285" i="37"/>
  <c r="R285" i="37" s="1"/>
  <c r="O286" i="37" s="1"/>
  <c r="Q284" i="36"/>
  <c r="R284" i="36" s="1"/>
  <c r="O285" i="36" s="1"/>
  <c r="Q280" i="35"/>
  <c r="R280" i="35" s="1"/>
  <c r="O281" i="35" s="1"/>
  <c r="Q280" i="34"/>
  <c r="R280" i="34" s="1"/>
  <c r="O281" i="34" s="1"/>
  <c r="Q279" i="33"/>
  <c r="R279" i="33" s="1"/>
  <c r="O280" i="33" s="1"/>
  <c r="Q279" i="32"/>
  <c r="R279" i="32"/>
  <c r="O280" i="32" s="1"/>
  <c r="Q280" i="31"/>
  <c r="R280" i="31"/>
  <c r="O281" i="31" s="1"/>
  <c r="Q280" i="30"/>
  <c r="R280" i="30" s="1"/>
  <c r="O281" i="30" s="1"/>
  <c r="Q281" i="29"/>
  <c r="R281" i="29" s="1"/>
  <c r="O282" i="29" s="1"/>
  <c r="Q280" i="28"/>
  <c r="R280" i="28" s="1"/>
  <c r="O281" i="28" s="1"/>
  <c r="Q281" i="27"/>
  <c r="R281" i="27" s="1"/>
  <c r="O282" i="27" s="1"/>
  <c r="Q276" i="26"/>
  <c r="R276" i="26" s="1"/>
  <c r="O277" i="26" s="1"/>
  <c r="Q276" i="25"/>
  <c r="R276" i="25" s="1"/>
  <c r="O277" i="25" s="1"/>
  <c r="Q276" i="24"/>
  <c r="R276" i="24" s="1"/>
  <c r="O277" i="24" s="1"/>
  <c r="Q288" i="23"/>
  <c r="R288" i="23" s="1"/>
  <c r="O289" i="23" s="1"/>
  <c r="Q289" i="20"/>
  <c r="R289" i="20" s="1"/>
  <c r="O290" i="20" s="1"/>
  <c r="Q281" i="9"/>
  <c r="R281" i="9" s="1"/>
  <c r="O282" i="9" s="1"/>
  <c r="Q289" i="21"/>
  <c r="R289" i="21" s="1"/>
  <c r="O290" i="21" s="1"/>
  <c r="Q288" i="22"/>
  <c r="R288" i="22" s="1"/>
  <c r="O289" i="22" s="1"/>
  <c r="Q289" i="17"/>
  <c r="R289" i="17" s="1"/>
  <c r="O290" i="17" s="1"/>
  <c r="Q293" i="16"/>
  <c r="R293" i="16" s="1"/>
  <c r="O294" i="16" s="1"/>
  <c r="Q279" i="12"/>
  <c r="R279" i="12" s="1"/>
  <c r="O280" i="12" s="1"/>
  <c r="Q281" i="15"/>
  <c r="R281" i="15" s="1"/>
  <c r="O282" i="15" s="1"/>
  <c r="Q289" i="19"/>
  <c r="R289" i="19" s="1"/>
  <c r="O290" i="19" s="1"/>
  <c r="Q286" i="13" l="1"/>
  <c r="R286" i="13" s="1"/>
  <c r="O287" i="13" s="1"/>
  <c r="Q286" i="55"/>
  <c r="R286" i="55" s="1"/>
  <c r="O287" i="55" s="1"/>
  <c r="Q286" i="54"/>
  <c r="R286" i="54" s="1"/>
  <c r="O287" i="54" s="1"/>
  <c r="Q286" i="53"/>
  <c r="R286" i="53" s="1"/>
  <c r="O287" i="53" s="1"/>
  <c r="Q285" i="52"/>
  <c r="R285" i="52"/>
  <c r="O286" i="52" s="1"/>
  <c r="Q285" i="51"/>
  <c r="R285" i="51" s="1"/>
  <c r="O286" i="51" s="1"/>
  <c r="Q285" i="50"/>
  <c r="R285" i="50" s="1"/>
  <c r="O286" i="50" s="1"/>
  <c r="Q286" i="49"/>
  <c r="R286" i="49" s="1"/>
  <c r="O287" i="49" s="1"/>
  <c r="Q285" i="48"/>
  <c r="R285" i="48" s="1"/>
  <c r="O286" i="48" s="1"/>
  <c r="Q285" i="47"/>
  <c r="R285" i="47" s="1"/>
  <c r="O286" i="47" s="1"/>
  <c r="Q287" i="46"/>
  <c r="R287" i="46" s="1"/>
  <c r="O288" i="46" s="1"/>
  <c r="Q286" i="45"/>
  <c r="R286" i="45" s="1"/>
  <c r="O287" i="45" s="1"/>
  <c r="Q284" i="44"/>
  <c r="R284" i="44"/>
  <c r="O285" i="44" s="1"/>
  <c r="Q283" i="43"/>
  <c r="R283" i="43" s="1"/>
  <c r="O284" i="43" s="1"/>
  <c r="Q286" i="42"/>
  <c r="R286" i="42"/>
  <c r="O287" i="42" s="1"/>
  <c r="Q286" i="41"/>
  <c r="R286" i="41" s="1"/>
  <c r="O287" i="41" s="1"/>
  <c r="Q286" i="40"/>
  <c r="R286" i="40" s="1"/>
  <c r="O287" i="40" s="1"/>
  <c r="Q285" i="39"/>
  <c r="R285" i="39" s="1"/>
  <c r="O286" i="39" s="1"/>
  <c r="Q285" i="38"/>
  <c r="R285" i="38" s="1"/>
  <c r="O286" i="38" s="1"/>
  <c r="Q286" i="37"/>
  <c r="R286" i="37" s="1"/>
  <c r="O287" i="37" s="1"/>
  <c r="Q285" i="36"/>
  <c r="R285" i="36" s="1"/>
  <c r="O286" i="36" s="1"/>
  <c r="Q281" i="35"/>
  <c r="R281" i="35" s="1"/>
  <c r="O282" i="35" s="1"/>
  <c r="Q281" i="34"/>
  <c r="R281" i="34" s="1"/>
  <c r="O282" i="34" s="1"/>
  <c r="Q280" i="33"/>
  <c r="R280" i="33"/>
  <c r="O281" i="33" s="1"/>
  <c r="Q280" i="32"/>
  <c r="R280" i="32" s="1"/>
  <c r="O281" i="32" s="1"/>
  <c r="Q281" i="31"/>
  <c r="R281" i="31" s="1"/>
  <c r="O282" i="31" s="1"/>
  <c r="Q281" i="30"/>
  <c r="R281" i="30"/>
  <c r="O282" i="30" s="1"/>
  <c r="Q282" i="29"/>
  <c r="R282" i="29" s="1"/>
  <c r="O283" i="29" s="1"/>
  <c r="Q281" i="28"/>
  <c r="R281" i="28" s="1"/>
  <c r="O282" i="28" s="1"/>
  <c r="Q282" i="27"/>
  <c r="R282" i="27" s="1"/>
  <c r="O283" i="27" s="1"/>
  <c r="Q277" i="26"/>
  <c r="R277" i="26"/>
  <c r="O278" i="26" s="1"/>
  <c r="Q277" i="25"/>
  <c r="R277" i="25" s="1"/>
  <c r="O278" i="25" s="1"/>
  <c r="Q277" i="24"/>
  <c r="R277" i="24" s="1"/>
  <c r="O278" i="24" s="1"/>
  <c r="Q290" i="20"/>
  <c r="R290" i="20" s="1"/>
  <c r="O291" i="20" s="1"/>
  <c r="Q282" i="15"/>
  <c r="R282" i="15" s="1"/>
  <c r="O283" i="15" s="1"/>
  <c r="Q290" i="21"/>
  <c r="R290" i="21" s="1"/>
  <c r="O291" i="21" s="1"/>
  <c r="Q294" i="16"/>
  <c r="R294" i="16" s="1"/>
  <c r="O295" i="16" s="1"/>
  <c r="Q290" i="19"/>
  <c r="R290" i="19" s="1"/>
  <c r="O291" i="19" s="1"/>
  <c r="Q289" i="22"/>
  <c r="R289" i="22" s="1"/>
  <c r="O290" i="22" s="1"/>
  <c r="Q280" i="12"/>
  <c r="R280" i="12" s="1"/>
  <c r="O281" i="12" s="1"/>
  <c r="Q290" i="17"/>
  <c r="R290" i="17" s="1"/>
  <c r="O291" i="17" s="1"/>
  <c r="Q282" i="9"/>
  <c r="R282" i="9" s="1"/>
  <c r="O283" i="9" s="1"/>
  <c r="Q289" i="23"/>
  <c r="R289" i="23" s="1"/>
  <c r="O290" i="23" s="1"/>
  <c r="Q287" i="13" l="1"/>
  <c r="R287" i="13"/>
  <c r="O288" i="13" s="1"/>
  <c r="Q287" i="55"/>
  <c r="R287" i="55"/>
  <c r="O288" i="55" s="1"/>
  <c r="Q287" i="54"/>
  <c r="R287" i="54"/>
  <c r="O288" i="54" s="1"/>
  <c r="Q287" i="53"/>
  <c r="R287" i="53" s="1"/>
  <c r="O288" i="53" s="1"/>
  <c r="Q286" i="52"/>
  <c r="R286" i="52" s="1"/>
  <c r="O287" i="52" s="1"/>
  <c r="Q286" i="51"/>
  <c r="R286" i="51" s="1"/>
  <c r="O287" i="51" s="1"/>
  <c r="Q286" i="50"/>
  <c r="R286" i="50" s="1"/>
  <c r="O287" i="50" s="1"/>
  <c r="Q287" i="49"/>
  <c r="R287" i="49" s="1"/>
  <c r="O288" i="49" s="1"/>
  <c r="Q286" i="48"/>
  <c r="R286" i="48" s="1"/>
  <c r="O287" i="48" s="1"/>
  <c r="Q286" i="47"/>
  <c r="R286" i="47" s="1"/>
  <c r="O287" i="47" s="1"/>
  <c r="Q288" i="46"/>
  <c r="R288" i="46" s="1"/>
  <c r="O289" i="46" s="1"/>
  <c r="Q287" i="45"/>
  <c r="R287" i="45"/>
  <c r="O288" i="45" s="1"/>
  <c r="Q285" i="44"/>
  <c r="R285" i="44" s="1"/>
  <c r="O286" i="44" s="1"/>
  <c r="Q284" i="43"/>
  <c r="R284" i="43" s="1"/>
  <c r="O285" i="43" s="1"/>
  <c r="Q287" i="42"/>
  <c r="R287" i="42" s="1"/>
  <c r="O288" i="42" s="1"/>
  <c r="Q287" i="41"/>
  <c r="R287" i="41" s="1"/>
  <c r="O288" i="41" s="1"/>
  <c r="Q287" i="40"/>
  <c r="R287" i="40" s="1"/>
  <c r="O288" i="40" s="1"/>
  <c r="Q286" i="39"/>
  <c r="R286" i="39" s="1"/>
  <c r="O287" i="39" s="1"/>
  <c r="Q286" i="38"/>
  <c r="R286" i="38" s="1"/>
  <c r="O287" i="38" s="1"/>
  <c r="Q287" i="37"/>
  <c r="R287" i="37" s="1"/>
  <c r="O288" i="37" s="1"/>
  <c r="Q286" i="36"/>
  <c r="R286" i="36" s="1"/>
  <c r="O287" i="36" s="1"/>
  <c r="Q282" i="35"/>
  <c r="R282" i="35" s="1"/>
  <c r="O283" i="35" s="1"/>
  <c r="Q282" i="34"/>
  <c r="R282" i="34" s="1"/>
  <c r="O283" i="34" s="1"/>
  <c r="Q281" i="33"/>
  <c r="R281" i="33" s="1"/>
  <c r="O282" i="33" s="1"/>
  <c r="Q281" i="32"/>
  <c r="R281" i="32" s="1"/>
  <c r="O282" i="32" s="1"/>
  <c r="Q282" i="31"/>
  <c r="R282" i="31" s="1"/>
  <c r="O283" i="31" s="1"/>
  <c r="Q282" i="30"/>
  <c r="R282" i="30" s="1"/>
  <c r="O283" i="30" s="1"/>
  <c r="Q283" i="29"/>
  <c r="R283" i="29"/>
  <c r="O284" i="29" s="1"/>
  <c r="Q282" i="28"/>
  <c r="R282" i="28" s="1"/>
  <c r="O283" i="28" s="1"/>
  <c r="Q283" i="27"/>
  <c r="R283" i="27" s="1"/>
  <c r="O284" i="27" s="1"/>
  <c r="Q278" i="26"/>
  <c r="R278" i="26" s="1"/>
  <c r="O279" i="26" s="1"/>
  <c r="Q278" i="25"/>
  <c r="R278" i="25" s="1"/>
  <c r="O279" i="25" s="1"/>
  <c r="Q278" i="24"/>
  <c r="R278" i="24"/>
  <c r="O279" i="24" s="1"/>
  <c r="Q290" i="22"/>
  <c r="R290" i="22" s="1"/>
  <c r="O291" i="22" s="1"/>
  <c r="Q283" i="9"/>
  <c r="R283" i="9" s="1"/>
  <c r="O284" i="9" s="1"/>
  <c r="Q283" i="15"/>
  <c r="R283" i="15" s="1"/>
  <c r="O284" i="15" s="1"/>
  <c r="Q281" i="12"/>
  <c r="R281" i="12" s="1"/>
  <c r="O282" i="12" s="1"/>
  <c r="Q295" i="16"/>
  <c r="R295" i="16" s="1"/>
  <c r="O296" i="16" s="1"/>
  <c r="Q291" i="19"/>
  <c r="R291" i="19" s="1"/>
  <c r="O292" i="19" s="1"/>
  <c r="Q291" i="21"/>
  <c r="R291" i="21" s="1"/>
  <c r="O292" i="21" s="1"/>
  <c r="Q291" i="17"/>
  <c r="R291" i="17" s="1"/>
  <c r="O292" i="17" s="1"/>
  <c r="Q290" i="23"/>
  <c r="R290" i="23" s="1"/>
  <c r="O291" i="23" s="1"/>
  <c r="Q291" i="20"/>
  <c r="R291" i="20" s="1"/>
  <c r="O292" i="20" s="1"/>
  <c r="Q288" i="13" l="1"/>
  <c r="R288" i="13" s="1"/>
  <c r="O289" i="13" s="1"/>
  <c r="Q288" i="55"/>
  <c r="R288" i="55" s="1"/>
  <c r="O289" i="55" s="1"/>
  <c r="Q288" i="54"/>
  <c r="R288" i="54"/>
  <c r="O289" i="54" s="1"/>
  <c r="Q288" i="53"/>
  <c r="R288" i="53"/>
  <c r="O289" i="53" s="1"/>
  <c r="Q287" i="52"/>
  <c r="R287" i="52" s="1"/>
  <c r="O288" i="52" s="1"/>
  <c r="Q287" i="51"/>
  <c r="R287" i="51" s="1"/>
  <c r="O288" i="51" s="1"/>
  <c r="Q287" i="50"/>
  <c r="R287" i="50" s="1"/>
  <c r="O288" i="50" s="1"/>
  <c r="Q288" i="49"/>
  <c r="R288" i="49" s="1"/>
  <c r="O289" i="49" s="1"/>
  <c r="Q287" i="48"/>
  <c r="R287" i="48"/>
  <c r="O288" i="48" s="1"/>
  <c r="Q287" i="47"/>
  <c r="R287" i="47" s="1"/>
  <c r="O288" i="47" s="1"/>
  <c r="Q289" i="46"/>
  <c r="R289" i="46" s="1"/>
  <c r="O290" i="46" s="1"/>
  <c r="Q288" i="45"/>
  <c r="R288" i="45" s="1"/>
  <c r="O289" i="45" s="1"/>
  <c r="Q286" i="44"/>
  <c r="R286" i="44" s="1"/>
  <c r="O287" i="44" s="1"/>
  <c r="Q285" i="43"/>
  <c r="R285" i="43"/>
  <c r="O286" i="43" s="1"/>
  <c r="Q288" i="42"/>
  <c r="R288" i="42" s="1"/>
  <c r="O289" i="42" s="1"/>
  <c r="Q288" i="41"/>
  <c r="R288" i="41" s="1"/>
  <c r="O289" i="41" s="1"/>
  <c r="Q288" i="40"/>
  <c r="R288" i="40"/>
  <c r="O289" i="40" s="1"/>
  <c r="Q287" i="39"/>
  <c r="R287" i="39" s="1"/>
  <c r="O288" i="39" s="1"/>
  <c r="Q287" i="38"/>
  <c r="R287" i="38" s="1"/>
  <c r="O288" i="38" s="1"/>
  <c r="Q288" i="37"/>
  <c r="R288" i="37"/>
  <c r="O289" i="37" s="1"/>
  <c r="Q287" i="36"/>
  <c r="R287" i="36" s="1"/>
  <c r="O288" i="36" s="1"/>
  <c r="Q283" i="35"/>
  <c r="R283" i="35" s="1"/>
  <c r="O284" i="35" s="1"/>
  <c r="Q283" i="34"/>
  <c r="R283" i="34"/>
  <c r="O284" i="34" s="1"/>
  <c r="Q282" i="33"/>
  <c r="R282" i="33" s="1"/>
  <c r="O283" i="33" s="1"/>
  <c r="Q282" i="32"/>
  <c r="R282" i="32" s="1"/>
  <c r="O283" i="32" s="1"/>
  <c r="Q283" i="31"/>
  <c r="R283" i="31" s="1"/>
  <c r="O284" i="31" s="1"/>
  <c r="Q283" i="30"/>
  <c r="R283" i="30" s="1"/>
  <c r="O284" i="30" s="1"/>
  <c r="Q284" i="29"/>
  <c r="R284" i="29" s="1"/>
  <c r="O285" i="29" s="1"/>
  <c r="Q283" i="28"/>
  <c r="R283" i="28"/>
  <c r="O284" i="28" s="1"/>
  <c r="Q284" i="27"/>
  <c r="R284" i="27" s="1"/>
  <c r="O285" i="27" s="1"/>
  <c r="Q279" i="26"/>
  <c r="R279" i="26" s="1"/>
  <c r="O280" i="26" s="1"/>
  <c r="Q279" i="25"/>
  <c r="R279" i="25"/>
  <c r="O280" i="25" s="1"/>
  <c r="Q279" i="24"/>
  <c r="R279" i="24"/>
  <c r="O280" i="24" s="1"/>
  <c r="Q292" i="20"/>
  <c r="R292" i="20" s="1"/>
  <c r="O293" i="20" s="1"/>
  <c r="Q292" i="17"/>
  <c r="R292" i="17" s="1"/>
  <c r="O293" i="17" s="1"/>
  <c r="Q291" i="22"/>
  <c r="R291" i="22" s="1"/>
  <c r="O292" i="22" s="1"/>
  <c r="Q284" i="15"/>
  <c r="R284" i="15" s="1"/>
  <c r="O285" i="15" s="1"/>
  <c r="Q284" i="9"/>
  <c r="R284" i="9" s="1"/>
  <c r="O285" i="9" s="1"/>
  <c r="Q291" i="23"/>
  <c r="R291" i="23" s="1"/>
  <c r="O292" i="23" s="1"/>
  <c r="Q296" i="16"/>
  <c r="R296" i="16" s="1"/>
  <c r="O297" i="16" s="1"/>
  <c r="Q292" i="19"/>
  <c r="R292" i="19" s="1"/>
  <c r="O293" i="19" s="1"/>
  <c r="Q282" i="12"/>
  <c r="R282" i="12" s="1"/>
  <c r="O283" i="12" s="1"/>
  <c r="Q292" i="21"/>
  <c r="R292" i="21" s="1"/>
  <c r="O293" i="21" s="1"/>
  <c r="Q289" i="13" l="1"/>
  <c r="R289" i="13" s="1"/>
  <c r="O290" i="13" s="1"/>
  <c r="Q289" i="55"/>
  <c r="R289" i="55" s="1"/>
  <c r="O290" i="55" s="1"/>
  <c r="Q289" i="54"/>
  <c r="R289" i="54"/>
  <c r="O290" i="54" s="1"/>
  <c r="Q289" i="53"/>
  <c r="R289" i="53" s="1"/>
  <c r="O290" i="53" s="1"/>
  <c r="Q288" i="52"/>
  <c r="R288" i="52"/>
  <c r="O289" i="52" s="1"/>
  <c r="Q288" i="51"/>
  <c r="R288" i="51" s="1"/>
  <c r="O289" i="51" s="1"/>
  <c r="Q288" i="50"/>
  <c r="R288" i="50" s="1"/>
  <c r="O289" i="50" s="1"/>
  <c r="Q289" i="49"/>
  <c r="R289" i="49" s="1"/>
  <c r="O290" i="49" s="1"/>
  <c r="Q288" i="48"/>
  <c r="R288" i="48" s="1"/>
  <c r="O289" i="48" s="1"/>
  <c r="Q288" i="47"/>
  <c r="R288" i="47" s="1"/>
  <c r="O289" i="47" s="1"/>
  <c r="Q290" i="46"/>
  <c r="R290" i="46" s="1"/>
  <c r="O291" i="46" s="1"/>
  <c r="Q289" i="45"/>
  <c r="R289" i="45" s="1"/>
  <c r="O290" i="45" s="1"/>
  <c r="Q287" i="44"/>
  <c r="R287" i="44" s="1"/>
  <c r="O288" i="44" s="1"/>
  <c r="Q286" i="43"/>
  <c r="R286" i="43" s="1"/>
  <c r="O287" i="43" s="1"/>
  <c r="Q289" i="42"/>
  <c r="R289" i="42" s="1"/>
  <c r="O290" i="42" s="1"/>
  <c r="Q289" i="41"/>
  <c r="R289" i="41" s="1"/>
  <c r="O290" i="41" s="1"/>
  <c r="Q289" i="40"/>
  <c r="R289" i="40" s="1"/>
  <c r="O290" i="40" s="1"/>
  <c r="Q288" i="39"/>
  <c r="R288" i="39" s="1"/>
  <c r="O289" i="39" s="1"/>
  <c r="Q288" i="38"/>
  <c r="R288" i="38"/>
  <c r="O289" i="38" s="1"/>
  <c r="Q289" i="37"/>
  <c r="R289" i="37" s="1"/>
  <c r="O290" i="37" s="1"/>
  <c r="Q288" i="36"/>
  <c r="R288" i="36"/>
  <c r="O289" i="36" s="1"/>
  <c r="Q284" i="35"/>
  <c r="R284" i="35" s="1"/>
  <c r="O285" i="35" s="1"/>
  <c r="Q284" i="34"/>
  <c r="R284" i="34" s="1"/>
  <c r="O285" i="34" s="1"/>
  <c r="Q283" i="33"/>
  <c r="R283" i="33" s="1"/>
  <c r="O284" i="33" s="1"/>
  <c r="Q283" i="32"/>
  <c r="R283" i="32" s="1"/>
  <c r="O284" i="32" s="1"/>
  <c r="Q284" i="31"/>
  <c r="R284" i="31" s="1"/>
  <c r="O285" i="31" s="1"/>
  <c r="Q284" i="30"/>
  <c r="R284" i="30" s="1"/>
  <c r="O285" i="30" s="1"/>
  <c r="Q285" i="29"/>
  <c r="R285" i="29" s="1"/>
  <c r="O286" i="29" s="1"/>
  <c r="Q284" i="28"/>
  <c r="R284" i="28" s="1"/>
  <c r="O285" i="28" s="1"/>
  <c r="Q285" i="27"/>
  <c r="R285" i="27" s="1"/>
  <c r="O286" i="27" s="1"/>
  <c r="Q280" i="26"/>
  <c r="R280" i="26" s="1"/>
  <c r="O281" i="26" s="1"/>
  <c r="Q280" i="25"/>
  <c r="R280" i="25" s="1"/>
  <c r="O281" i="25" s="1"/>
  <c r="Q280" i="24"/>
  <c r="R280" i="24" s="1"/>
  <c r="O281" i="24" s="1"/>
  <c r="Q292" i="23"/>
  <c r="R292" i="23" s="1"/>
  <c r="O293" i="23" s="1"/>
  <c r="Q285" i="15"/>
  <c r="R285" i="15" s="1"/>
  <c r="O286" i="15" s="1"/>
  <c r="Q292" i="22"/>
  <c r="R292" i="22" s="1"/>
  <c r="O293" i="22" s="1"/>
  <c r="Q293" i="17"/>
  <c r="R293" i="17" s="1"/>
  <c r="O294" i="17" s="1"/>
  <c r="Q283" i="12"/>
  <c r="R283" i="12" s="1"/>
  <c r="O284" i="12" s="1"/>
  <c r="Q293" i="19"/>
  <c r="R293" i="19" s="1"/>
  <c r="O294" i="19" s="1"/>
  <c r="Q285" i="9"/>
  <c r="R285" i="9"/>
  <c r="O286" i="9" s="1"/>
  <c r="Q293" i="21"/>
  <c r="R293" i="21" s="1"/>
  <c r="O294" i="21" s="1"/>
  <c r="Q293" i="20"/>
  <c r="R293" i="20" s="1"/>
  <c r="O294" i="20" s="1"/>
  <c r="Q297" i="16"/>
  <c r="R297" i="16" s="1"/>
  <c r="O298" i="16" s="1"/>
  <c r="Q290" i="13" l="1"/>
  <c r="R290" i="13" s="1"/>
  <c r="O291" i="13" s="1"/>
  <c r="Q290" i="55"/>
  <c r="R290" i="55" s="1"/>
  <c r="O291" i="55" s="1"/>
  <c r="Q290" i="54"/>
  <c r="R290" i="54" s="1"/>
  <c r="O291" i="54" s="1"/>
  <c r="Q290" i="53"/>
  <c r="R290" i="53"/>
  <c r="O291" i="53" s="1"/>
  <c r="Q289" i="52"/>
  <c r="R289" i="52" s="1"/>
  <c r="O290" i="52" s="1"/>
  <c r="Q289" i="51"/>
  <c r="R289" i="51" s="1"/>
  <c r="O290" i="51" s="1"/>
  <c r="Q289" i="50"/>
  <c r="R289" i="50" s="1"/>
  <c r="O290" i="50" s="1"/>
  <c r="Q290" i="49"/>
  <c r="R290" i="49" s="1"/>
  <c r="O291" i="49" s="1"/>
  <c r="Q289" i="48"/>
  <c r="R289" i="48" s="1"/>
  <c r="O290" i="48" s="1"/>
  <c r="Q289" i="47"/>
  <c r="R289" i="47" s="1"/>
  <c r="O290" i="47" s="1"/>
  <c r="Q291" i="46"/>
  <c r="R291" i="46"/>
  <c r="O292" i="46" s="1"/>
  <c r="Q290" i="45"/>
  <c r="R290" i="45" s="1"/>
  <c r="O291" i="45" s="1"/>
  <c r="Q288" i="44"/>
  <c r="R288" i="44" s="1"/>
  <c r="O289" i="44" s="1"/>
  <c r="Q287" i="43"/>
  <c r="R287" i="43" s="1"/>
  <c r="O288" i="43" s="1"/>
  <c r="Q290" i="42"/>
  <c r="R290" i="42" s="1"/>
  <c r="O291" i="42" s="1"/>
  <c r="Q290" i="41"/>
  <c r="R290" i="41" s="1"/>
  <c r="O291" i="41" s="1"/>
  <c r="Q290" i="40"/>
  <c r="R290" i="40" s="1"/>
  <c r="O291" i="40" s="1"/>
  <c r="Q289" i="39"/>
  <c r="R289" i="39" s="1"/>
  <c r="O290" i="39" s="1"/>
  <c r="Q289" i="38"/>
  <c r="R289" i="38" s="1"/>
  <c r="O290" i="38" s="1"/>
  <c r="Q290" i="37"/>
  <c r="R290" i="37" s="1"/>
  <c r="O291" i="37" s="1"/>
  <c r="Q289" i="36"/>
  <c r="R289" i="36" s="1"/>
  <c r="O290" i="36" s="1"/>
  <c r="Q285" i="35"/>
  <c r="R285" i="35" s="1"/>
  <c r="O286" i="35" s="1"/>
  <c r="Q285" i="34"/>
  <c r="R285" i="34"/>
  <c r="O286" i="34" s="1"/>
  <c r="Q284" i="33"/>
  <c r="R284" i="33"/>
  <c r="O285" i="33" s="1"/>
  <c r="Q284" i="32"/>
  <c r="R284" i="32" s="1"/>
  <c r="O285" i="32" s="1"/>
  <c r="Q285" i="31"/>
  <c r="R285" i="31" s="1"/>
  <c r="O286" i="31" s="1"/>
  <c r="Q285" i="30"/>
  <c r="R285" i="30"/>
  <c r="O286" i="30" s="1"/>
  <c r="Q286" i="29"/>
  <c r="R286" i="29" s="1"/>
  <c r="O287" i="29" s="1"/>
  <c r="Q285" i="28"/>
  <c r="R285" i="28" s="1"/>
  <c r="O286" i="28" s="1"/>
  <c r="Q286" i="27"/>
  <c r="R286" i="27" s="1"/>
  <c r="O287" i="27" s="1"/>
  <c r="Q281" i="26"/>
  <c r="R281" i="26" s="1"/>
  <c r="O282" i="26" s="1"/>
  <c r="Q281" i="25"/>
  <c r="R281" i="25" s="1"/>
  <c r="O282" i="25" s="1"/>
  <c r="Q281" i="24"/>
  <c r="R281" i="24"/>
  <c r="O282" i="24" s="1"/>
  <c r="Q294" i="19"/>
  <c r="R294" i="19" s="1"/>
  <c r="O295" i="19" s="1"/>
  <c r="Q294" i="17"/>
  <c r="R294" i="17" s="1"/>
  <c r="O295" i="17" s="1"/>
  <c r="Q298" i="16"/>
  <c r="R298" i="16" s="1"/>
  <c r="O299" i="16" s="1"/>
  <c r="Q293" i="22"/>
  <c r="R293" i="22" s="1"/>
  <c r="O294" i="22" s="1"/>
  <c r="Q284" i="12"/>
  <c r="R284" i="12" s="1"/>
  <c r="O285" i="12" s="1"/>
  <c r="Q286" i="15"/>
  <c r="R286" i="15" s="1"/>
  <c r="O287" i="15" s="1"/>
  <c r="Q286" i="9"/>
  <c r="R286" i="9" s="1"/>
  <c r="O287" i="9" s="1"/>
  <c r="Q293" i="23"/>
  <c r="R293" i="23" s="1"/>
  <c r="O294" i="23" s="1"/>
  <c r="Q294" i="21"/>
  <c r="R294" i="21" s="1"/>
  <c r="O295" i="21" s="1"/>
  <c r="Q294" i="20"/>
  <c r="R294" i="20" s="1"/>
  <c r="O295" i="20" s="1"/>
  <c r="Q291" i="13" l="1"/>
  <c r="R291" i="13" s="1"/>
  <c r="O292" i="13" s="1"/>
  <c r="Q291" i="55"/>
  <c r="R291" i="55"/>
  <c r="O292" i="55" s="1"/>
  <c r="Q291" i="54"/>
  <c r="R291" i="54" s="1"/>
  <c r="O292" i="54" s="1"/>
  <c r="Q291" i="53"/>
  <c r="R291" i="53" s="1"/>
  <c r="O292" i="53" s="1"/>
  <c r="Q290" i="52"/>
  <c r="R290" i="52"/>
  <c r="O291" i="52" s="1"/>
  <c r="Q290" i="51"/>
  <c r="R290" i="51" s="1"/>
  <c r="O291" i="51" s="1"/>
  <c r="Q290" i="50"/>
  <c r="R290" i="50" s="1"/>
  <c r="O291" i="50" s="1"/>
  <c r="Q291" i="49"/>
  <c r="R291" i="49" s="1"/>
  <c r="O292" i="49" s="1"/>
  <c r="Q290" i="48"/>
  <c r="R290" i="48" s="1"/>
  <c r="O291" i="48" s="1"/>
  <c r="Q290" i="47"/>
  <c r="R290" i="47" s="1"/>
  <c r="O291" i="47" s="1"/>
  <c r="Q292" i="46"/>
  <c r="R292" i="46" s="1"/>
  <c r="O293" i="46" s="1"/>
  <c r="Q291" i="45"/>
  <c r="R291" i="45" s="1"/>
  <c r="O292" i="45" s="1"/>
  <c r="Q289" i="44"/>
  <c r="R289" i="44" s="1"/>
  <c r="O290" i="44" s="1"/>
  <c r="Q288" i="43"/>
  <c r="R288" i="43" s="1"/>
  <c r="O289" i="43" s="1"/>
  <c r="Q291" i="42"/>
  <c r="R291" i="42" s="1"/>
  <c r="O292" i="42" s="1"/>
  <c r="Q291" i="41"/>
  <c r="R291" i="41" s="1"/>
  <c r="O292" i="41" s="1"/>
  <c r="Q291" i="40"/>
  <c r="R291" i="40" s="1"/>
  <c r="O292" i="40" s="1"/>
  <c r="Q290" i="39"/>
  <c r="R290" i="39" s="1"/>
  <c r="O291" i="39" s="1"/>
  <c r="Q290" i="38"/>
  <c r="R290" i="38"/>
  <c r="O291" i="38" s="1"/>
  <c r="Q291" i="37"/>
  <c r="R291" i="37" s="1"/>
  <c r="O292" i="37" s="1"/>
  <c r="Q290" i="36"/>
  <c r="R290" i="36" s="1"/>
  <c r="O291" i="36" s="1"/>
  <c r="Q286" i="35"/>
  <c r="R286" i="35" s="1"/>
  <c r="O287" i="35" s="1"/>
  <c r="Q286" i="34"/>
  <c r="R286" i="34" s="1"/>
  <c r="O287" i="34" s="1"/>
  <c r="Q285" i="33"/>
  <c r="R285" i="33" s="1"/>
  <c r="O286" i="33" s="1"/>
  <c r="Q285" i="32"/>
  <c r="R285" i="32"/>
  <c r="O286" i="32" s="1"/>
  <c r="Q286" i="31"/>
  <c r="R286" i="31" s="1"/>
  <c r="O287" i="31" s="1"/>
  <c r="Q286" i="30"/>
  <c r="R286" i="30"/>
  <c r="O287" i="30" s="1"/>
  <c r="Q287" i="29"/>
  <c r="R287" i="29"/>
  <c r="O288" i="29" s="1"/>
  <c r="Q286" i="28"/>
  <c r="R286" i="28" s="1"/>
  <c r="O287" i="28" s="1"/>
  <c r="Q287" i="27"/>
  <c r="R287" i="27"/>
  <c r="O288" i="27" s="1"/>
  <c r="Q282" i="26"/>
  <c r="R282" i="26" s="1"/>
  <c r="O283" i="26" s="1"/>
  <c r="Q282" i="25"/>
  <c r="R282" i="25" s="1"/>
  <c r="O283" i="25" s="1"/>
  <c r="Q282" i="24"/>
  <c r="R282" i="24" s="1"/>
  <c r="O283" i="24" s="1"/>
  <c r="Q285" i="12"/>
  <c r="R285" i="12" s="1"/>
  <c r="O286" i="12" s="1"/>
  <c r="Q299" i="16"/>
  <c r="R299" i="16" s="1"/>
  <c r="O300" i="16" s="1"/>
  <c r="Q295" i="21"/>
  <c r="R295" i="21" s="1"/>
  <c r="O296" i="21" s="1"/>
  <c r="Q287" i="15"/>
  <c r="R287" i="15" s="1"/>
  <c r="O288" i="15" s="1"/>
  <c r="Q295" i="20"/>
  <c r="R295" i="20" s="1"/>
  <c r="O296" i="20" s="1"/>
  <c r="Q294" i="22"/>
  <c r="R294" i="22" s="1"/>
  <c r="O295" i="22" s="1"/>
  <c r="Q295" i="17"/>
  <c r="R295" i="17" s="1"/>
  <c r="O296" i="17" s="1"/>
  <c r="Q295" i="19"/>
  <c r="R295" i="19" s="1"/>
  <c r="O296" i="19" s="1"/>
  <c r="Q294" i="23"/>
  <c r="R294" i="23" s="1"/>
  <c r="O295" i="23" s="1"/>
  <c r="Q287" i="9"/>
  <c r="R287" i="9" s="1"/>
  <c r="O288" i="9" s="1"/>
  <c r="Q292" i="13" l="1"/>
  <c r="R292" i="13" s="1"/>
  <c r="O293" i="13" s="1"/>
  <c r="Q292" i="55"/>
  <c r="R292" i="55" s="1"/>
  <c r="O293" i="55" s="1"/>
  <c r="Q292" i="54"/>
  <c r="R292" i="54" s="1"/>
  <c r="O293" i="54" s="1"/>
  <c r="Q292" i="53"/>
  <c r="R292" i="53" s="1"/>
  <c r="O293" i="53" s="1"/>
  <c r="Q291" i="52"/>
  <c r="R291" i="52" s="1"/>
  <c r="O292" i="52" s="1"/>
  <c r="Q291" i="51"/>
  <c r="R291" i="51"/>
  <c r="O292" i="51" s="1"/>
  <c r="Q291" i="50"/>
  <c r="R291" i="50" s="1"/>
  <c r="O292" i="50" s="1"/>
  <c r="Q292" i="49"/>
  <c r="R292" i="49" s="1"/>
  <c r="O293" i="49" s="1"/>
  <c r="Q291" i="48"/>
  <c r="R291" i="48" s="1"/>
  <c r="O292" i="48" s="1"/>
  <c r="Q291" i="47"/>
  <c r="R291" i="47" s="1"/>
  <c r="O292" i="47" s="1"/>
  <c r="Q293" i="46"/>
  <c r="R293" i="46"/>
  <c r="O294" i="46" s="1"/>
  <c r="Q292" i="45"/>
  <c r="R292" i="45" s="1"/>
  <c r="O293" i="45" s="1"/>
  <c r="Q290" i="44"/>
  <c r="R290" i="44"/>
  <c r="O291" i="44" s="1"/>
  <c r="Q289" i="43"/>
  <c r="R289" i="43" s="1"/>
  <c r="O290" i="43" s="1"/>
  <c r="Q292" i="42"/>
  <c r="R292" i="42" s="1"/>
  <c r="O293" i="42" s="1"/>
  <c r="Q292" i="41"/>
  <c r="R292" i="41" s="1"/>
  <c r="O293" i="41" s="1"/>
  <c r="Q292" i="40"/>
  <c r="R292" i="40" s="1"/>
  <c r="O293" i="40" s="1"/>
  <c r="Q291" i="39"/>
  <c r="R291" i="39"/>
  <c r="O292" i="39" s="1"/>
  <c r="Q291" i="38"/>
  <c r="R291" i="38" s="1"/>
  <c r="O292" i="38" s="1"/>
  <c r="Q292" i="37"/>
  <c r="R292" i="37" s="1"/>
  <c r="O293" i="37" s="1"/>
  <c r="Q291" i="36"/>
  <c r="R291" i="36" s="1"/>
  <c r="O292" i="36" s="1"/>
  <c r="Q287" i="35"/>
  <c r="R287" i="35" s="1"/>
  <c r="O288" i="35" s="1"/>
  <c r="Q287" i="34"/>
  <c r="R287" i="34" s="1"/>
  <c r="O288" i="34" s="1"/>
  <c r="Q286" i="33"/>
  <c r="R286" i="33"/>
  <c r="O287" i="33" s="1"/>
  <c r="Q286" i="32"/>
  <c r="R286" i="32" s="1"/>
  <c r="O287" i="32" s="1"/>
  <c r="Q287" i="31"/>
  <c r="R287" i="31"/>
  <c r="O288" i="31" s="1"/>
  <c r="Q287" i="30"/>
  <c r="R287" i="30" s="1"/>
  <c r="O288" i="30" s="1"/>
  <c r="Q288" i="29"/>
  <c r="R288" i="29"/>
  <c r="O289" i="29" s="1"/>
  <c r="Q287" i="28"/>
  <c r="R287" i="28"/>
  <c r="O288" i="28" s="1"/>
  <c r="Q288" i="27"/>
  <c r="R288" i="27" s="1"/>
  <c r="O289" i="27" s="1"/>
  <c r="Q283" i="26"/>
  <c r="R283" i="26"/>
  <c r="O284" i="26" s="1"/>
  <c r="Q283" i="25"/>
  <c r="R283" i="25" s="1"/>
  <c r="O284" i="25" s="1"/>
  <c r="Q283" i="24"/>
  <c r="R283" i="24" s="1"/>
  <c r="O284" i="24" s="1"/>
  <c r="Q296" i="19"/>
  <c r="R296" i="19" s="1"/>
  <c r="O297" i="19" s="1"/>
  <c r="Q288" i="9"/>
  <c r="R288" i="9" s="1"/>
  <c r="O289" i="9" s="1"/>
  <c r="Q286" i="12"/>
  <c r="R286" i="12" s="1"/>
  <c r="O287" i="12" s="1"/>
  <c r="Q288" i="15"/>
  <c r="R288" i="15" s="1"/>
  <c r="O289" i="15" s="1"/>
  <c r="Q296" i="21"/>
  <c r="R296" i="21" s="1"/>
  <c r="O297" i="21" s="1"/>
  <c r="Q296" i="17"/>
  <c r="R296" i="17" s="1"/>
  <c r="O297" i="17" s="1"/>
  <c r="Q295" i="23"/>
  <c r="R295" i="23" s="1"/>
  <c r="O296" i="23" s="1"/>
  <c r="Q295" i="22"/>
  <c r="R295" i="22" s="1"/>
  <c r="O296" i="22" s="1"/>
  <c r="Q296" i="20"/>
  <c r="R296" i="20" s="1"/>
  <c r="O297" i="20" s="1"/>
  <c r="Q300" i="16"/>
  <c r="R300" i="16" s="1"/>
  <c r="O301" i="16" s="1"/>
  <c r="Q293" i="13" l="1"/>
  <c r="R293" i="13" s="1"/>
  <c r="O294" i="13" s="1"/>
  <c r="Q293" i="55"/>
  <c r="R293" i="55" s="1"/>
  <c r="O294" i="55" s="1"/>
  <c r="Q293" i="54"/>
  <c r="R293" i="54" s="1"/>
  <c r="O294" i="54" s="1"/>
  <c r="Q293" i="53"/>
  <c r="R293" i="53" s="1"/>
  <c r="O294" i="53" s="1"/>
  <c r="Q292" i="52"/>
  <c r="R292" i="52" s="1"/>
  <c r="O293" i="52" s="1"/>
  <c r="Q292" i="51"/>
  <c r="R292" i="51" s="1"/>
  <c r="O293" i="51" s="1"/>
  <c r="Q292" i="50"/>
  <c r="R292" i="50" s="1"/>
  <c r="O293" i="50" s="1"/>
  <c r="Q293" i="49"/>
  <c r="R293" i="49" s="1"/>
  <c r="O294" i="49" s="1"/>
  <c r="Q292" i="48"/>
  <c r="R292" i="48" s="1"/>
  <c r="O293" i="48" s="1"/>
  <c r="Q292" i="47"/>
  <c r="R292" i="47" s="1"/>
  <c r="O293" i="47" s="1"/>
  <c r="Q294" i="46"/>
  <c r="R294" i="46" s="1"/>
  <c r="O295" i="46" s="1"/>
  <c r="Q293" i="45"/>
  <c r="R293" i="45" s="1"/>
  <c r="O294" i="45" s="1"/>
  <c r="Q291" i="44"/>
  <c r="R291" i="44" s="1"/>
  <c r="O292" i="44" s="1"/>
  <c r="Q290" i="43"/>
  <c r="R290" i="43" s="1"/>
  <c r="O291" i="43" s="1"/>
  <c r="Q293" i="42"/>
  <c r="R293" i="42" s="1"/>
  <c r="O294" i="42" s="1"/>
  <c r="Q293" i="41"/>
  <c r="R293" i="41"/>
  <c r="O294" i="41" s="1"/>
  <c r="Q293" i="40"/>
  <c r="R293" i="40" s="1"/>
  <c r="O294" i="40" s="1"/>
  <c r="Q292" i="39"/>
  <c r="R292" i="39" s="1"/>
  <c r="O293" i="39" s="1"/>
  <c r="Q292" i="38"/>
  <c r="R292" i="38" s="1"/>
  <c r="O293" i="38" s="1"/>
  <c r="Q293" i="37"/>
  <c r="R293" i="37" s="1"/>
  <c r="O294" i="37" s="1"/>
  <c r="Q292" i="36"/>
  <c r="R292" i="36" s="1"/>
  <c r="O293" i="36" s="1"/>
  <c r="Q288" i="35"/>
  <c r="R288" i="35" s="1"/>
  <c r="O289" i="35" s="1"/>
  <c r="Q288" i="34"/>
  <c r="R288" i="34" s="1"/>
  <c r="O289" i="34" s="1"/>
  <c r="Q287" i="33"/>
  <c r="R287" i="33" s="1"/>
  <c r="O288" i="33" s="1"/>
  <c r="Q287" i="32"/>
  <c r="R287" i="32" s="1"/>
  <c r="O288" i="32" s="1"/>
  <c r="Q288" i="31"/>
  <c r="R288" i="31"/>
  <c r="O289" i="31" s="1"/>
  <c r="Q288" i="30"/>
  <c r="R288" i="30" s="1"/>
  <c r="O289" i="30" s="1"/>
  <c r="Q289" i="29"/>
  <c r="R289" i="29" s="1"/>
  <c r="O290" i="29" s="1"/>
  <c r="Q288" i="28"/>
  <c r="R288" i="28"/>
  <c r="O289" i="28" s="1"/>
  <c r="Q289" i="27"/>
  <c r="R289" i="27" s="1"/>
  <c r="O290" i="27" s="1"/>
  <c r="Q284" i="26"/>
  <c r="R284" i="26" s="1"/>
  <c r="O285" i="26" s="1"/>
  <c r="Q284" i="25"/>
  <c r="R284" i="25"/>
  <c r="O285" i="25" s="1"/>
  <c r="Q284" i="24"/>
  <c r="R284" i="24" s="1"/>
  <c r="O285" i="24" s="1"/>
  <c r="Q297" i="21"/>
  <c r="R297" i="21" s="1"/>
  <c r="O298" i="21" s="1"/>
  <c r="Q289" i="9"/>
  <c r="R289" i="9" s="1"/>
  <c r="O290" i="9" s="1"/>
  <c r="Q297" i="17"/>
  <c r="R297" i="17" s="1"/>
  <c r="O298" i="17" s="1"/>
  <c r="Q296" i="23"/>
  <c r="R296" i="23" s="1"/>
  <c r="O297" i="23" s="1"/>
  <c r="Q301" i="16"/>
  <c r="R301" i="16" s="1"/>
  <c r="O302" i="16" s="1"/>
  <c r="Q289" i="15"/>
  <c r="R289" i="15" s="1"/>
  <c r="O290" i="15" s="1"/>
  <c r="Q297" i="19"/>
  <c r="R297" i="19" s="1"/>
  <c r="O298" i="19" s="1"/>
  <c r="Q287" i="12"/>
  <c r="R287" i="12" s="1"/>
  <c r="O288" i="12" s="1"/>
  <c r="Q296" i="22"/>
  <c r="R296" i="22" s="1"/>
  <c r="O297" i="22" s="1"/>
  <c r="Q297" i="20"/>
  <c r="R297" i="20" s="1"/>
  <c r="O298" i="20" s="1"/>
  <c r="Q294" i="13" l="1"/>
  <c r="R294" i="13" s="1"/>
  <c r="O295" i="13" s="1"/>
  <c r="Q294" i="55"/>
  <c r="R294" i="55" s="1"/>
  <c r="O295" i="55" s="1"/>
  <c r="Q294" i="54"/>
  <c r="R294" i="54" s="1"/>
  <c r="O295" i="54" s="1"/>
  <c r="Q294" i="53"/>
  <c r="R294" i="53" s="1"/>
  <c r="O295" i="53" s="1"/>
  <c r="Q293" i="52"/>
  <c r="R293" i="52" s="1"/>
  <c r="O294" i="52" s="1"/>
  <c r="Q293" i="51"/>
  <c r="R293" i="51" s="1"/>
  <c r="O294" i="51" s="1"/>
  <c r="Q293" i="50"/>
  <c r="R293" i="50" s="1"/>
  <c r="O294" i="50" s="1"/>
  <c r="Q294" i="49"/>
  <c r="R294" i="49" s="1"/>
  <c r="O295" i="49" s="1"/>
  <c r="Q293" i="48"/>
  <c r="R293" i="48" s="1"/>
  <c r="O294" i="48" s="1"/>
  <c r="Q293" i="47"/>
  <c r="R293" i="47" s="1"/>
  <c r="O294" i="47" s="1"/>
  <c r="Q295" i="46"/>
  <c r="R295" i="46" s="1"/>
  <c r="O296" i="46" s="1"/>
  <c r="Q294" i="45"/>
  <c r="R294" i="45" s="1"/>
  <c r="O295" i="45" s="1"/>
  <c r="Q292" i="44"/>
  <c r="R292" i="44"/>
  <c r="O293" i="44" s="1"/>
  <c r="Q291" i="43"/>
  <c r="R291" i="43" s="1"/>
  <c r="O292" i="43" s="1"/>
  <c r="Q294" i="42"/>
  <c r="R294" i="42" s="1"/>
  <c r="O295" i="42" s="1"/>
  <c r="Q294" i="41"/>
  <c r="R294" i="41" s="1"/>
  <c r="O295" i="41" s="1"/>
  <c r="Q294" i="40"/>
  <c r="R294" i="40" s="1"/>
  <c r="O295" i="40" s="1"/>
  <c r="Q293" i="39"/>
  <c r="R293" i="39" s="1"/>
  <c r="O294" i="39" s="1"/>
  <c r="Q293" i="38"/>
  <c r="R293" i="38" s="1"/>
  <c r="O294" i="38" s="1"/>
  <c r="Q294" i="37"/>
  <c r="R294" i="37" s="1"/>
  <c r="O295" i="37" s="1"/>
  <c r="Q293" i="36"/>
  <c r="R293" i="36" s="1"/>
  <c r="O294" i="36" s="1"/>
  <c r="Q289" i="35"/>
  <c r="R289" i="35" s="1"/>
  <c r="O290" i="35" s="1"/>
  <c r="Q289" i="34"/>
  <c r="R289" i="34" s="1"/>
  <c r="O290" i="34" s="1"/>
  <c r="Q288" i="33"/>
  <c r="R288" i="33"/>
  <c r="O289" i="33" s="1"/>
  <c r="Q288" i="32"/>
  <c r="R288" i="32" s="1"/>
  <c r="O289" i="32" s="1"/>
  <c r="Q289" i="31"/>
  <c r="R289" i="31"/>
  <c r="O290" i="31" s="1"/>
  <c r="Q289" i="30"/>
  <c r="R289" i="30"/>
  <c r="O290" i="30" s="1"/>
  <c r="Q290" i="29"/>
  <c r="R290" i="29" s="1"/>
  <c r="O291" i="29" s="1"/>
  <c r="Q289" i="28"/>
  <c r="R289" i="28" s="1"/>
  <c r="O290" i="28" s="1"/>
  <c r="Q290" i="27"/>
  <c r="R290" i="27" s="1"/>
  <c r="O291" i="27" s="1"/>
  <c r="Q285" i="26"/>
  <c r="R285" i="26"/>
  <c r="O286" i="26" s="1"/>
  <c r="Q285" i="25"/>
  <c r="R285" i="25" s="1"/>
  <c r="O286" i="25" s="1"/>
  <c r="Q285" i="24"/>
  <c r="R285" i="24" s="1"/>
  <c r="O286" i="24" s="1"/>
  <c r="Q288" i="12"/>
  <c r="R288" i="12" s="1"/>
  <c r="O289" i="12" s="1"/>
  <c r="Q298" i="20"/>
  <c r="R298" i="20" s="1"/>
  <c r="O299" i="20" s="1"/>
  <c r="Q297" i="23"/>
  <c r="R297" i="23" s="1"/>
  <c r="O298" i="23" s="1"/>
  <c r="Q298" i="21"/>
  <c r="R298" i="21" s="1"/>
  <c r="O299" i="21" s="1"/>
  <c r="Q298" i="17"/>
  <c r="R298" i="17" s="1"/>
  <c r="O299" i="17" s="1"/>
  <c r="Q290" i="15"/>
  <c r="R290" i="15" s="1"/>
  <c r="O291" i="15" s="1"/>
  <c r="Q297" i="22"/>
  <c r="R297" i="22" s="1"/>
  <c r="O298" i="22" s="1"/>
  <c r="Q298" i="19"/>
  <c r="R298" i="19" s="1"/>
  <c r="O299" i="19" s="1"/>
  <c r="Q302" i="16"/>
  <c r="R302" i="16" s="1"/>
  <c r="O303" i="16" s="1"/>
  <c r="Q290" i="9"/>
  <c r="R290" i="9" s="1"/>
  <c r="O291" i="9" s="1"/>
  <c r="Q295" i="13" l="1"/>
  <c r="R295" i="13"/>
  <c r="O296" i="13" s="1"/>
  <c r="Q295" i="55"/>
  <c r="R295" i="55"/>
  <c r="O296" i="55" s="1"/>
  <c r="Q295" i="54"/>
  <c r="R295" i="54"/>
  <c r="O296" i="54" s="1"/>
  <c r="Q295" i="53"/>
  <c r="R295" i="53" s="1"/>
  <c r="O296" i="53" s="1"/>
  <c r="Q294" i="52"/>
  <c r="R294" i="52" s="1"/>
  <c r="O295" i="52" s="1"/>
  <c r="Q294" i="51"/>
  <c r="R294" i="51" s="1"/>
  <c r="O295" i="51" s="1"/>
  <c r="Q294" i="50"/>
  <c r="R294" i="50" s="1"/>
  <c r="O295" i="50" s="1"/>
  <c r="Q295" i="49"/>
  <c r="R295" i="49" s="1"/>
  <c r="O296" i="49" s="1"/>
  <c r="Q294" i="48"/>
  <c r="R294" i="48" s="1"/>
  <c r="O295" i="48" s="1"/>
  <c r="Q294" i="47"/>
  <c r="R294" i="47"/>
  <c r="O295" i="47" s="1"/>
  <c r="Q296" i="46"/>
  <c r="R296" i="46" s="1"/>
  <c r="O297" i="46" s="1"/>
  <c r="Q295" i="45"/>
  <c r="R295" i="45" s="1"/>
  <c r="O296" i="45" s="1"/>
  <c r="Q293" i="44"/>
  <c r="R293" i="44" s="1"/>
  <c r="O294" i="44" s="1"/>
  <c r="Q292" i="43"/>
  <c r="R292" i="43" s="1"/>
  <c r="O293" i="43" s="1"/>
  <c r="Q295" i="42"/>
  <c r="R295" i="42" s="1"/>
  <c r="O296" i="42" s="1"/>
  <c r="Q295" i="41"/>
  <c r="R295" i="41" s="1"/>
  <c r="O296" i="41" s="1"/>
  <c r="Q295" i="40"/>
  <c r="R295" i="40" s="1"/>
  <c r="O296" i="40" s="1"/>
  <c r="Q294" i="39"/>
  <c r="R294" i="39" s="1"/>
  <c r="O295" i="39" s="1"/>
  <c r="Q294" i="38"/>
  <c r="R294" i="38" s="1"/>
  <c r="O295" i="38" s="1"/>
  <c r="Q295" i="37"/>
  <c r="R295" i="37" s="1"/>
  <c r="O296" i="37" s="1"/>
  <c r="Q294" i="36"/>
  <c r="R294" i="36" s="1"/>
  <c r="O295" i="36" s="1"/>
  <c r="Q290" i="35"/>
  <c r="R290" i="35"/>
  <c r="O291" i="35" s="1"/>
  <c r="Q290" i="34"/>
  <c r="R290" i="34" s="1"/>
  <c r="O291" i="34" s="1"/>
  <c r="Q289" i="33"/>
  <c r="R289" i="33" s="1"/>
  <c r="O290" i="33" s="1"/>
  <c r="Q289" i="32"/>
  <c r="R289" i="32"/>
  <c r="O290" i="32" s="1"/>
  <c r="Q290" i="31"/>
  <c r="R290" i="31" s="1"/>
  <c r="O291" i="31" s="1"/>
  <c r="Q290" i="30"/>
  <c r="R290" i="30" s="1"/>
  <c r="O291" i="30" s="1"/>
  <c r="Q291" i="29"/>
  <c r="R291" i="29"/>
  <c r="O292" i="29" s="1"/>
  <c r="Q290" i="28"/>
  <c r="R290" i="28" s="1"/>
  <c r="O291" i="28" s="1"/>
  <c r="Q291" i="27"/>
  <c r="R291" i="27" s="1"/>
  <c r="O292" i="27" s="1"/>
  <c r="Q286" i="26"/>
  <c r="R286" i="26" s="1"/>
  <c r="O287" i="26" s="1"/>
  <c r="Q286" i="25"/>
  <c r="R286" i="25" s="1"/>
  <c r="O287" i="25" s="1"/>
  <c r="Q286" i="24"/>
  <c r="R286" i="24" s="1"/>
  <c r="O287" i="24" s="1"/>
  <c r="Q299" i="20"/>
  <c r="R299" i="20" s="1"/>
  <c r="O300" i="20" s="1"/>
  <c r="Q291" i="15"/>
  <c r="R291" i="15" s="1"/>
  <c r="O292" i="15" s="1"/>
  <c r="Q299" i="17"/>
  <c r="R299" i="17" s="1"/>
  <c r="O300" i="17" s="1"/>
  <c r="Q291" i="9"/>
  <c r="R291" i="9" s="1"/>
  <c r="O292" i="9" s="1"/>
  <c r="Q303" i="16"/>
  <c r="R303" i="16" s="1"/>
  <c r="O304" i="16" s="1"/>
  <c r="Q298" i="23"/>
  <c r="R298" i="23" s="1"/>
  <c r="O299" i="23" s="1"/>
  <c r="Q299" i="19"/>
  <c r="R299" i="19" s="1"/>
  <c r="O300" i="19" s="1"/>
  <c r="Q289" i="12"/>
  <c r="R289" i="12" s="1"/>
  <c r="O290" i="12" s="1"/>
  <c r="Q298" i="22"/>
  <c r="R298" i="22" s="1"/>
  <c r="O299" i="22" s="1"/>
  <c r="Q299" i="21"/>
  <c r="R299" i="21" s="1"/>
  <c r="O300" i="21" s="1"/>
  <c r="Q296" i="13" l="1"/>
  <c r="R296" i="13" s="1"/>
  <c r="O297" i="13" s="1"/>
  <c r="Q296" i="55"/>
  <c r="R296" i="55" s="1"/>
  <c r="O297" i="55" s="1"/>
  <c r="Q296" i="54"/>
  <c r="R296" i="54"/>
  <c r="O297" i="54" s="1"/>
  <c r="Q296" i="53"/>
  <c r="R296" i="53"/>
  <c r="O297" i="53" s="1"/>
  <c r="Q295" i="52"/>
  <c r="R295" i="52" s="1"/>
  <c r="O296" i="52" s="1"/>
  <c r="Q295" i="51"/>
  <c r="R295" i="51" s="1"/>
  <c r="O296" i="51" s="1"/>
  <c r="Q295" i="50"/>
  <c r="R295" i="50" s="1"/>
  <c r="O296" i="50" s="1"/>
  <c r="Q296" i="49"/>
  <c r="R296" i="49"/>
  <c r="O297" i="49" s="1"/>
  <c r="Q295" i="48"/>
  <c r="R295" i="48" s="1"/>
  <c r="O296" i="48" s="1"/>
  <c r="Q295" i="47"/>
  <c r="R295" i="47"/>
  <c r="O296" i="47" s="1"/>
  <c r="Q297" i="46"/>
  <c r="R297" i="46" s="1"/>
  <c r="O298" i="46" s="1"/>
  <c r="Q296" i="45"/>
  <c r="R296" i="45" s="1"/>
  <c r="O297" i="45" s="1"/>
  <c r="Q294" i="44"/>
  <c r="R294" i="44" s="1"/>
  <c r="O295" i="44" s="1"/>
  <c r="Q293" i="43"/>
  <c r="R293" i="43"/>
  <c r="O294" i="43" s="1"/>
  <c r="Q296" i="42"/>
  <c r="R296" i="42"/>
  <c r="O297" i="42" s="1"/>
  <c r="Q296" i="41"/>
  <c r="R296" i="41" s="1"/>
  <c r="O297" i="41" s="1"/>
  <c r="Q296" i="40"/>
  <c r="R296" i="40" s="1"/>
  <c r="O297" i="40" s="1"/>
  <c r="Q295" i="39"/>
  <c r="R295" i="39" s="1"/>
  <c r="O296" i="39" s="1"/>
  <c r="Q295" i="38"/>
  <c r="R295" i="38" s="1"/>
  <c r="O296" i="38" s="1"/>
  <c r="Q296" i="37"/>
  <c r="R296" i="37" s="1"/>
  <c r="O297" i="37" s="1"/>
  <c r="Q295" i="36"/>
  <c r="R295" i="36" s="1"/>
  <c r="O296" i="36" s="1"/>
  <c r="Q291" i="35"/>
  <c r="R291" i="35" s="1"/>
  <c r="O292" i="35" s="1"/>
  <c r="Q291" i="34"/>
  <c r="R291" i="34"/>
  <c r="O292" i="34" s="1"/>
  <c r="Q290" i="33"/>
  <c r="R290" i="33" s="1"/>
  <c r="O291" i="33" s="1"/>
  <c r="Q290" i="32"/>
  <c r="R290" i="32" s="1"/>
  <c r="O291" i="32" s="1"/>
  <c r="Q291" i="31"/>
  <c r="R291" i="31" s="1"/>
  <c r="O292" i="31" s="1"/>
  <c r="Q291" i="30"/>
  <c r="R291" i="30"/>
  <c r="O292" i="30" s="1"/>
  <c r="Q292" i="29"/>
  <c r="R292" i="29" s="1"/>
  <c r="O293" i="29" s="1"/>
  <c r="Q291" i="28"/>
  <c r="R291" i="28"/>
  <c r="O292" i="28" s="1"/>
  <c r="Q292" i="27"/>
  <c r="R292" i="27" s="1"/>
  <c r="O293" i="27" s="1"/>
  <c r="Q287" i="26"/>
  <c r="R287" i="26" s="1"/>
  <c r="O288" i="26" s="1"/>
  <c r="Q287" i="25"/>
  <c r="R287" i="25"/>
  <c r="O288" i="25" s="1"/>
  <c r="Q287" i="24"/>
  <c r="R287" i="24"/>
  <c r="O288" i="24" s="1"/>
  <c r="Q300" i="17"/>
  <c r="R300" i="17" s="1"/>
  <c r="O301" i="17" s="1"/>
  <c r="Q299" i="23"/>
  <c r="R299" i="23" s="1"/>
  <c r="O300" i="23" s="1"/>
  <c r="Q304" i="16"/>
  <c r="R304" i="16" s="1"/>
  <c r="O305" i="16" s="1"/>
  <c r="Q299" i="22"/>
  <c r="R299" i="22" s="1"/>
  <c r="O300" i="22" s="1"/>
  <c r="Q292" i="9"/>
  <c r="R292" i="9" s="1"/>
  <c r="O293" i="9" s="1"/>
  <c r="Q300" i="20"/>
  <c r="R300" i="20" s="1"/>
  <c r="O301" i="20" s="1"/>
  <c r="Q300" i="19"/>
  <c r="R300" i="19" s="1"/>
  <c r="O301" i="19" s="1"/>
  <c r="Q292" i="15"/>
  <c r="R292" i="15" s="1"/>
  <c r="O293" i="15" s="1"/>
  <c r="Q300" i="21"/>
  <c r="R300" i="21" s="1"/>
  <c r="O301" i="21" s="1"/>
  <c r="Q290" i="12"/>
  <c r="R290" i="12" s="1"/>
  <c r="O291" i="12" s="1"/>
  <c r="Q297" i="13" l="1"/>
  <c r="R297" i="13"/>
  <c r="O298" i="13" s="1"/>
  <c r="Q297" i="55"/>
  <c r="R297" i="55" s="1"/>
  <c r="O298" i="55" s="1"/>
  <c r="Q297" i="54"/>
  <c r="R297" i="54"/>
  <c r="O298" i="54" s="1"/>
  <c r="Q297" i="53"/>
  <c r="R297" i="53" s="1"/>
  <c r="O298" i="53" s="1"/>
  <c r="Q296" i="52"/>
  <c r="R296" i="52"/>
  <c r="O297" i="52" s="1"/>
  <c r="Q296" i="51"/>
  <c r="R296" i="51" s="1"/>
  <c r="O297" i="51" s="1"/>
  <c r="Q296" i="50"/>
  <c r="R296" i="50" s="1"/>
  <c r="O297" i="50" s="1"/>
  <c r="Q297" i="49"/>
  <c r="R297" i="49" s="1"/>
  <c r="O298" i="49" s="1"/>
  <c r="Q296" i="48"/>
  <c r="R296" i="48" s="1"/>
  <c r="O297" i="48" s="1"/>
  <c r="Q296" i="47"/>
  <c r="R296" i="47" s="1"/>
  <c r="O297" i="47" s="1"/>
  <c r="Q298" i="46"/>
  <c r="R298" i="46"/>
  <c r="O299" i="46" s="1"/>
  <c r="Q297" i="45"/>
  <c r="R297" i="45" s="1"/>
  <c r="O298" i="45" s="1"/>
  <c r="Q295" i="44"/>
  <c r="R295" i="44" s="1"/>
  <c r="O296" i="44" s="1"/>
  <c r="Q294" i="43"/>
  <c r="R294" i="43" s="1"/>
  <c r="O295" i="43" s="1"/>
  <c r="Q297" i="42"/>
  <c r="R297" i="42" s="1"/>
  <c r="O298" i="42" s="1"/>
  <c r="Q297" i="41"/>
  <c r="R297" i="41"/>
  <c r="O298" i="41" s="1"/>
  <c r="Q297" i="40"/>
  <c r="R297" i="40" s="1"/>
  <c r="O298" i="40" s="1"/>
  <c r="Q296" i="39"/>
  <c r="R296" i="39" s="1"/>
  <c r="O297" i="39" s="1"/>
  <c r="Q296" i="38"/>
  <c r="R296" i="38"/>
  <c r="O297" i="38" s="1"/>
  <c r="Q297" i="37"/>
  <c r="R297" i="37" s="1"/>
  <c r="O298" i="37" s="1"/>
  <c r="Q296" i="36"/>
  <c r="R296" i="36"/>
  <c r="O297" i="36" s="1"/>
  <c r="Q292" i="35"/>
  <c r="R292" i="35" s="1"/>
  <c r="O293" i="35" s="1"/>
  <c r="Q292" i="34"/>
  <c r="R292" i="34" s="1"/>
  <c r="O293" i="34" s="1"/>
  <c r="Q291" i="33"/>
  <c r="R291" i="33" s="1"/>
  <c r="O292" i="33" s="1"/>
  <c r="Q291" i="32"/>
  <c r="R291" i="32" s="1"/>
  <c r="O292" i="32" s="1"/>
  <c r="Q292" i="31"/>
  <c r="R292" i="31" s="1"/>
  <c r="O293" i="31" s="1"/>
  <c r="Q292" i="30"/>
  <c r="R292" i="30" s="1"/>
  <c r="O293" i="30" s="1"/>
  <c r="Q293" i="29"/>
  <c r="R293" i="29" s="1"/>
  <c r="O294" i="29" s="1"/>
  <c r="Q292" i="28"/>
  <c r="R292" i="28" s="1"/>
  <c r="O293" i="28" s="1"/>
  <c r="Q293" i="27"/>
  <c r="R293" i="27" s="1"/>
  <c r="O294" i="27" s="1"/>
  <c r="Q288" i="26"/>
  <c r="R288" i="26" s="1"/>
  <c r="O289" i="26" s="1"/>
  <c r="Q288" i="25"/>
  <c r="R288" i="25" s="1"/>
  <c r="O289" i="25" s="1"/>
  <c r="Q288" i="24"/>
  <c r="R288" i="24" s="1"/>
  <c r="O289" i="24" s="1"/>
  <c r="Q291" i="12"/>
  <c r="R291" i="12" s="1"/>
  <c r="O292" i="12" s="1"/>
  <c r="Q293" i="9"/>
  <c r="R293" i="9" s="1"/>
  <c r="O294" i="9" s="1"/>
  <c r="Q300" i="23"/>
  <c r="R300" i="23" s="1"/>
  <c r="O301" i="23" s="1"/>
  <c r="Q301" i="20"/>
  <c r="R301" i="20" s="1"/>
  <c r="O302" i="20" s="1"/>
  <c r="Q301" i="17"/>
  <c r="R301" i="17" s="1"/>
  <c r="O302" i="17" s="1"/>
  <c r="Q301" i="19"/>
  <c r="R301" i="19" s="1"/>
  <c r="O302" i="19" s="1"/>
  <c r="Q293" i="15"/>
  <c r="R293" i="15" s="1"/>
  <c r="O294" i="15" s="1"/>
  <c r="Q305" i="16"/>
  <c r="R305" i="16" s="1"/>
  <c r="O306" i="16" s="1"/>
  <c r="Q300" i="22"/>
  <c r="R300" i="22" s="1"/>
  <c r="O301" i="22" s="1"/>
  <c r="Q301" i="21"/>
  <c r="R301" i="21" s="1"/>
  <c r="O302" i="21" s="1"/>
  <c r="Q298" i="13" l="1"/>
  <c r="R298" i="13" s="1"/>
  <c r="O299" i="13" s="1"/>
  <c r="Q298" i="55"/>
  <c r="R298" i="55" s="1"/>
  <c r="O299" i="55" s="1"/>
  <c r="Q298" i="54"/>
  <c r="R298" i="54" s="1"/>
  <c r="O299" i="54" s="1"/>
  <c r="Q298" i="53"/>
  <c r="R298" i="53" s="1"/>
  <c r="O299" i="53" s="1"/>
  <c r="Q297" i="52"/>
  <c r="R297" i="52" s="1"/>
  <c r="O298" i="52" s="1"/>
  <c r="Q297" i="51"/>
  <c r="R297" i="51" s="1"/>
  <c r="O298" i="51" s="1"/>
  <c r="Q297" i="50"/>
  <c r="R297" i="50" s="1"/>
  <c r="O298" i="50" s="1"/>
  <c r="Q298" i="49"/>
  <c r="R298" i="49" s="1"/>
  <c r="O299" i="49" s="1"/>
  <c r="Q297" i="48"/>
  <c r="R297" i="48" s="1"/>
  <c r="O298" i="48" s="1"/>
  <c r="Q297" i="47"/>
  <c r="R297" i="47" s="1"/>
  <c r="O298" i="47" s="1"/>
  <c r="Q299" i="46"/>
  <c r="R299" i="46" s="1"/>
  <c r="O300" i="46" s="1"/>
  <c r="Q298" i="45"/>
  <c r="R298" i="45" s="1"/>
  <c r="O299" i="45" s="1"/>
  <c r="Q296" i="44"/>
  <c r="R296" i="44" s="1"/>
  <c r="O297" i="44" s="1"/>
  <c r="Q295" i="43"/>
  <c r="R295" i="43"/>
  <c r="O296" i="43" s="1"/>
  <c r="Q298" i="42"/>
  <c r="R298" i="42" s="1"/>
  <c r="O299" i="42" s="1"/>
  <c r="Q298" i="41"/>
  <c r="R298" i="41" s="1"/>
  <c r="O299" i="41" s="1"/>
  <c r="Q298" i="40"/>
  <c r="R298" i="40" s="1"/>
  <c r="O299" i="40" s="1"/>
  <c r="Q297" i="39"/>
  <c r="R297" i="39" s="1"/>
  <c r="O298" i="39" s="1"/>
  <c r="Q297" i="38"/>
  <c r="R297" i="38" s="1"/>
  <c r="O298" i="38" s="1"/>
  <c r="Q298" i="37"/>
  <c r="R298" i="37" s="1"/>
  <c r="O299" i="37" s="1"/>
  <c r="Q297" i="36"/>
  <c r="R297" i="36" s="1"/>
  <c r="O298" i="36" s="1"/>
  <c r="Q293" i="35"/>
  <c r="R293" i="35" s="1"/>
  <c r="O294" i="35" s="1"/>
  <c r="Q293" i="34"/>
  <c r="R293" i="34" s="1"/>
  <c r="O294" i="34" s="1"/>
  <c r="Q292" i="33"/>
  <c r="R292" i="33"/>
  <c r="O293" i="33" s="1"/>
  <c r="Q292" i="32"/>
  <c r="R292" i="32" s="1"/>
  <c r="O293" i="32" s="1"/>
  <c r="Q293" i="31"/>
  <c r="R293" i="31" s="1"/>
  <c r="O294" i="31" s="1"/>
  <c r="Q293" i="30"/>
  <c r="R293" i="30"/>
  <c r="O294" i="30" s="1"/>
  <c r="Q294" i="29"/>
  <c r="R294" i="29" s="1"/>
  <c r="O295" i="29" s="1"/>
  <c r="Q293" i="28"/>
  <c r="R293" i="28" s="1"/>
  <c r="O294" i="28" s="1"/>
  <c r="Q294" i="27"/>
  <c r="R294" i="27" s="1"/>
  <c r="O295" i="27" s="1"/>
  <c r="Q289" i="26"/>
  <c r="R289" i="26" s="1"/>
  <c r="O290" i="26" s="1"/>
  <c r="Q289" i="25"/>
  <c r="R289" i="25"/>
  <c r="O290" i="25" s="1"/>
  <c r="Q289" i="24"/>
  <c r="R289" i="24"/>
  <c r="O290" i="24" s="1"/>
  <c r="Q302" i="17"/>
  <c r="R302" i="17" s="1"/>
  <c r="O303" i="17" s="1"/>
  <c r="Q306" i="16"/>
  <c r="R306" i="16" s="1"/>
  <c r="O307" i="16" s="1"/>
  <c r="Q301" i="23"/>
  <c r="R301" i="23" s="1"/>
  <c r="O302" i="23" s="1"/>
  <c r="Q292" i="12"/>
  <c r="R292" i="12" s="1"/>
  <c r="O293" i="12" s="1"/>
  <c r="Q302" i="20"/>
  <c r="R302" i="20" s="1"/>
  <c r="O303" i="20" s="1"/>
  <c r="Q294" i="9"/>
  <c r="R294" i="9" s="1"/>
  <c r="O295" i="9" s="1"/>
  <c r="Q302" i="21"/>
  <c r="R302" i="21" s="1"/>
  <c r="O303" i="21" s="1"/>
  <c r="Q294" i="15"/>
  <c r="R294" i="15" s="1"/>
  <c r="O295" i="15" s="1"/>
  <c r="Q301" i="22"/>
  <c r="R301" i="22" s="1"/>
  <c r="O302" i="22" s="1"/>
  <c r="Q302" i="19"/>
  <c r="R302" i="19" s="1"/>
  <c r="O303" i="19" s="1"/>
  <c r="Q299" i="13" l="1"/>
  <c r="R299" i="13" s="1"/>
  <c r="O300" i="13" s="1"/>
  <c r="Q299" i="55"/>
  <c r="R299" i="55" s="1"/>
  <c r="O300" i="55" s="1"/>
  <c r="Q299" i="54"/>
  <c r="R299" i="54" s="1"/>
  <c r="O300" i="54" s="1"/>
  <c r="Q299" i="53"/>
  <c r="R299" i="53" s="1"/>
  <c r="O300" i="53" s="1"/>
  <c r="Q298" i="52"/>
  <c r="R298" i="52" s="1"/>
  <c r="O299" i="52" s="1"/>
  <c r="Q298" i="51"/>
  <c r="R298" i="51" s="1"/>
  <c r="O299" i="51" s="1"/>
  <c r="Q298" i="50"/>
  <c r="R298" i="50" s="1"/>
  <c r="O299" i="50" s="1"/>
  <c r="Q299" i="49"/>
  <c r="R299" i="49" s="1"/>
  <c r="O300" i="49" s="1"/>
  <c r="Q298" i="48"/>
  <c r="R298" i="48" s="1"/>
  <c r="O299" i="48" s="1"/>
  <c r="Q298" i="47"/>
  <c r="R298" i="47" s="1"/>
  <c r="O299" i="47" s="1"/>
  <c r="Q300" i="46"/>
  <c r="R300" i="46" s="1"/>
  <c r="O301" i="46" s="1"/>
  <c r="Q299" i="45"/>
  <c r="R299" i="45" s="1"/>
  <c r="O300" i="45" s="1"/>
  <c r="Q297" i="44"/>
  <c r="R297" i="44" s="1"/>
  <c r="O298" i="44" s="1"/>
  <c r="Q296" i="43"/>
  <c r="R296" i="43" s="1"/>
  <c r="O297" i="43" s="1"/>
  <c r="Q299" i="42"/>
  <c r="R299" i="42" s="1"/>
  <c r="O300" i="42" s="1"/>
  <c r="Q299" i="41"/>
  <c r="R299" i="41" s="1"/>
  <c r="O300" i="41" s="1"/>
  <c r="Q299" i="40"/>
  <c r="R299" i="40" s="1"/>
  <c r="O300" i="40" s="1"/>
  <c r="Q298" i="39"/>
  <c r="R298" i="39" s="1"/>
  <c r="O299" i="39" s="1"/>
  <c r="Q298" i="38"/>
  <c r="R298" i="38"/>
  <c r="O299" i="38" s="1"/>
  <c r="Q299" i="37"/>
  <c r="R299" i="37" s="1"/>
  <c r="O300" i="37" s="1"/>
  <c r="Q298" i="36"/>
  <c r="R298" i="36" s="1"/>
  <c r="O299" i="36" s="1"/>
  <c r="Q294" i="35"/>
  <c r="R294" i="35" s="1"/>
  <c r="O295" i="35" s="1"/>
  <c r="Q294" i="34"/>
  <c r="R294" i="34" s="1"/>
  <c r="O295" i="34" s="1"/>
  <c r="Q293" i="33"/>
  <c r="R293" i="33" s="1"/>
  <c r="O294" i="33" s="1"/>
  <c r="Q293" i="32"/>
  <c r="R293" i="32"/>
  <c r="O294" i="32" s="1"/>
  <c r="Q294" i="31"/>
  <c r="R294" i="31" s="1"/>
  <c r="O295" i="31" s="1"/>
  <c r="Q294" i="30"/>
  <c r="R294" i="30" s="1"/>
  <c r="O295" i="30" s="1"/>
  <c r="Q295" i="29"/>
  <c r="R295" i="29"/>
  <c r="O296" i="29" s="1"/>
  <c r="Q294" i="28"/>
  <c r="R294" i="28" s="1"/>
  <c r="O295" i="28" s="1"/>
  <c r="Q295" i="27"/>
  <c r="R295" i="27"/>
  <c r="O296" i="27" s="1"/>
  <c r="Q290" i="26"/>
  <c r="R290" i="26" s="1"/>
  <c r="O291" i="26" s="1"/>
  <c r="Q290" i="25"/>
  <c r="R290" i="25" s="1"/>
  <c r="O291" i="25" s="1"/>
  <c r="Q290" i="24"/>
  <c r="R290" i="24" s="1"/>
  <c r="O291" i="24" s="1"/>
  <c r="Q293" i="12"/>
  <c r="R293" i="12" s="1"/>
  <c r="O294" i="12" s="1"/>
  <c r="Q307" i="16"/>
  <c r="R307" i="16" s="1"/>
  <c r="O308" i="16" s="1"/>
  <c r="Q303" i="17"/>
  <c r="R303" i="17" s="1"/>
  <c r="O304" i="17" s="1"/>
  <c r="Q303" i="21"/>
  <c r="R303" i="21" s="1"/>
  <c r="O304" i="21" s="1"/>
  <c r="Q302" i="22"/>
  <c r="R302" i="22" s="1"/>
  <c r="O303" i="22" s="1"/>
  <c r="Q295" i="9"/>
  <c r="R295" i="9" s="1"/>
  <c r="O296" i="9" s="1"/>
  <c r="Q302" i="23"/>
  <c r="R302" i="23" s="1"/>
  <c r="O303" i="23" s="1"/>
  <c r="Q303" i="19"/>
  <c r="R303" i="19" s="1"/>
  <c r="O304" i="19" s="1"/>
  <c r="Q303" i="20"/>
  <c r="R303" i="20" s="1"/>
  <c r="O304" i="20" s="1"/>
  <c r="Q295" i="15"/>
  <c r="R295" i="15" s="1"/>
  <c r="O296" i="15" s="1"/>
  <c r="Q300" i="13" l="1"/>
  <c r="R300" i="13" s="1"/>
  <c r="O301" i="13" s="1"/>
  <c r="Q300" i="55"/>
  <c r="R300" i="55" s="1"/>
  <c r="O301" i="55" s="1"/>
  <c r="Q300" i="54"/>
  <c r="R300" i="54" s="1"/>
  <c r="O301" i="54" s="1"/>
  <c r="Q300" i="53"/>
  <c r="R300" i="53" s="1"/>
  <c r="O301" i="53" s="1"/>
  <c r="Q299" i="52"/>
  <c r="R299" i="52" s="1"/>
  <c r="O300" i="52" s="1"/>
  <c r="Q299" i="51"/>
  <c r="R299" i="51"/>
  <c r="O300" i="51" s="1"/>
  <c r="Q299" i="50"/>
  <c r="R299" i="50" s="1"/>
  <c r="O300" i="50" s="1"/>
  <c r="Q300" i="49"/>
  <c r="R300" i="49" s="1"/>
  <c r="O301" i="49" s="1"/>
  <c r="Q299" i="48"/>
  <c r="R299" i="48" s="1"/>
  <c r="O300" i="48" s="1"/>
  <c r="Q299" i="47"/>
  <c r="R299" i="47" s="1"/>
  <c r="O300" i="47" s="1"/>
  <c r="Q301" i="46"/>
  <c r="R301" i="46" s="1"/>
  <c r="O302" i="46" s="1"/>
  <c r="Q300" i="45"/>
  <c r="R300" i="45" s="1"/>
  <c r="O301" i="45" s="1"/>
  <c r="Q298" i="44"/>
  <c r="R298" i="44"/>
  <c r="O299" i="44" s="1"/>
  <c r="Q297" i="43"/>
  <c r="R297" i="43" s="1"/>
  <c r="O298" i="43" s="1"/>
  <c r="Q300" i="42"/>
  <c r="R300" i="42" s="1"/>
  <c r="O301" i="42" s="1"/>
  <c r="Q300" i="41"/>
  <c r="R300" i="41" s="1"/>
  <c r="O301" i="41" s="1"/>
  <c r="Q300" i="40"/>
  <c r="R300" i="40" s="1"/>
  <c r="O301" i="40" s="1"/>
  <c r="Q299" i="39"/>
  <c r="R299" i="39" s="1"/>
  <c r="O300" i="39" s="1"/>
  <c r="Q299" i="38"/>
  <c r="R299" i="38" s="1"/>
  <c r="O300" i="38" s="1"/>
  <c r="Q300" i="37"/>
  <c r="R300" i="37" s="1"/>
  <c r="O301" i="37" s="1"/>
  <c r="Q299" i="36"/>
  <c r="R299" i="36" s="1"/>
  <c r="O300" i="36" s="1"/>
  <c r="Q295" i="35"/>
  <c r="R295" i="35" s="1"/>
  <c r="O296" i="35" s="1"/>
  <c r="Q295" i="34"/>
  <c r="R295" i="34" s="1"/>
  <c r="O296" i="34" s="1"/>
  <c r="Q294" i="33"/>
  <c r="R294" i="33"/>
  <c r="O295" i="33" s="1"/>
  <c r="Q294" i="32"/>
  <c r="R294" i="32" s="1"/>
  <c r="O295" i="32" s="1"/>
  <c r="Q295" i="31"/>
  <c r="R295" i="31" s="1"/>
  <c r="O296" i="31" s="1"/>
  <c r="Q295" i="30"/>
  <c r="R295" i="30" s="1"/>
  <c r="O296" i="30" s="1"/>
  <c r="Q296" i="29"/>
  <c r="R296" i="29" s="1"/>
  <c r="O297" i="29" s="1"/>
  <c r="Q295" i="28"/>
  <c r="R295" i="28"/>
  <c r="O296" i="28" s="1"/>
  <c r="Q296" i="27"/>
  <c r="R296" i="27" s="1"/>
  <c r="O297" i="27" s="1"/>
  <c r="Q291" i="26"/>
  <c r="R291" i="26"/>
  <c r="O292" i="26" s="1"/>
  <c r="Q291" i="25"/>
  <c r="R291" i="25" s="1"/>
  <c r="O292" i="25" s="1"/>
  <c r="Q291" i="24"/>
  <c r="R291" i="24" s="1"/>
  <c r="O292" i="24" s="1"/>
  <c r="Q294" i="12"/>
  <c r="R294" i="12" s="1"/>
  <c r="O295" i="12" s="1"/>
  <c r="Q304" i="19"/>
  <c r="R304" i="19" s="1"/>
  <c r="O305" i="19" s="1"/>
  <c r="Q296" i="9"/>
  <c r="R296" i="9" s="1"/>
  <c r="O297" i="9" s="1"/>
  <c r="Q296" i="15"/>
  <c r="R296" i="15" s="1"/>
  <c r="O297" i="15" s="1"/>
  <c r="Q303" i="23"/>
  <c r="R303" i="23" s="1"/>
  <c r="O304" i="23" s="1"/>
  <c r="Q303" i="22"/>
  <c r="R303" i="22" s="1"/>
  <c r="O304" i="22" s="1"/>
  <c r="Q304" i="17"/>
  <c r="R304" i="17" s="1"/>
  <c r="O305" i="17" s="1"/>
  <c r="Q304" i="21"/>
  <c r="R304" i="21" s="1"/>
  <c r="O305" i="21" s="1"/>
  <c r="Q304" i="20"/>
  <c r="R304" i="20" s="1"/>
  <c r="O305" i="20" s="1"/>
  <c r="Q308" i="16"/>
  <c r="R308" i="16" s="1"/>
  <c r="O309" i="16" s="1"/>
  <c r="Q301" i="13" l="1"/>
  <c r="R301" i="13" s="1"/>
  <c r="O302" i="13" s="1"/>
  <c r="Q301" i="55"/>
  <c r="R301" i="55" s="1"/>
  <c r="O302" i="55" s="1"/>
  <c r="Q301" i="54"/>
  <c r="R301" i="54" s="1"/>
  <c r="O302" i="54" s="1"/>
  <c r="Q301" i="53"/>
  <c r="R301" i="53" s="1"/>
  <c r="O302" i="53" s="1"/>
  <c r="Q300" i="52"/>
  <c r="R300" i="52" s="1"/>
  <c r="O301" i="52" s="1"/>
  <c r="Q300" i="51"/>
  <c r="R300" i="51" s="1"/>
  <c r="O301" i="51" s="1"/>
  <c r="Q300" i="50"/>
  <c r="R300" i="50" s="1"/>
  <c r="O301" i="50" s="1"/>
  <c r="Q301" i="49"/>
  <c r="R301" i="49" s="1"/>
  <c r="O302" i="49" s="1"/>
  <c r="Q300" i="48"/>
  <c r="R300" i="48" s="1"/>
  <c r="O301" i="48" s="1"/>
  <c r="Q300" i="47"/>
  <c r="R300" i="47" s="1"/>
  <c r="O301" i="47" s="1"/>
  <c r="Q302" i="46"/>
  <c r="R302" i="46" s="1"/>
  <c r="O303" i="46" s="1"/>
  <c r="Q301" i="45"/>
  <c r="R301" i="45" s="1"/>
  <c r="O302" i="45" s="1"/>
  <c r="Q299" i="44"/>
  <c r="R299" i="44" s="1"/>
  <c r="O300" i="44" s="1"/>
  <c r="Q298" i="43"/>
  <c r="R298" i="43" s="1"/>
  <c r="O299" i="43" s="1"/>
  <c r="Q301" i="42"/>
  <c r="R301" i="42" s="1"/>
  <c r="O302" i="42" s="1"/>
  <c r="Q301" i="41"/>
  <c r="R301" i="41" s="1"/>
  <c r="O302" i="41" s="1"/>
  <c r="Q301" i="40"/>
  <c r="R301" i="40" s="1"/>
  <c r="O302" i="40" s="1"/>
  <c r="Q300" i="39"/>
  <c r="R300" i="39" s="1"/>
  <c r="O301" i="39" s="1"/>
  <c r="Q300" i="38"/>
  <c r="R300" i="38" s="1"/>
  <c r="O301" i="38" s="1"/>
  <c r="Q301" i="37"/>
  <c r="R301" i="37" s="1"/>
  <c r="O302" i="37" s="1"/>
  <c r="Q300" i="36"/>
  <c r="R300" i="36" s="1"/>
  <c r="O301" i="36" s="1"/>
  <c r="Q296" i="35"/>
  <c r="R296" i="35" s="1"/>
  <c r="O297" i="35" s="1"/>
  <c r="Q296" i="34"/>
  <c r="R296" i="34" s="1"/>
  <c r="O297" i="34" s="1"/>
  <c r="Q295" i="33"/>
  <c r="R295" i="33" s="1"/>
  <c r="O296" i="33" s="1"/>
  <c r="Q295" i="32"/>
  <c r="R295" i="32" s="1"/>
  <c r="O296" i="32" s="1"/>
  <c r="Q296" i="31"/>
  <c r="R296" i="31"/>
  <c r="O297" i="31" s="1"/>
  <c r="Q296" i="30"/>
  <c r="R296" i="30" s="1"/>
  <c r="O297" i="30" s="1"/>
  <c r="Q297" i="29"/>
  <c r="R297" i="29" s="1"/>
  <c r="O298" i="29" s="1"/>
  <c r="Q296" i="28"/>
  <c r="R296" i="28" s="1"/>
  <c r="O297" i="28" s="1"/>
  <c r="Q297" i="27"/>
  <c r="R297" i="27" s="1"/>
  <c r="O298" i="27" s="1"/>
  <c r="Q292" i="26"/>
  <c r="R292" i="26" s="1"/>
  <c r="O293" i="26" s="1"/>
  <c r="Q292" i="25"/>
  <c r="R292" i="25" s="1"/>
  <c r="O293" i="25" s="1"/>
  <c r="Q292" i="24"/>
  <c r="R292" i="24" s="1"/>
  <c r="O293" i="24" s="1"/>
  <c r="Q304" i="22"/>
  <c r="R304" i="22" s="1"/>
  <c r="O305" i="22" s="1"/>
  <c r="Q295" i="12"/>
  <c r="R295" i="12" s="1"/>
  <c r="O296" i="12" s="1"/>
  <c r="Q309" i="16"/>
  <c r="R309" i="16" s="1"/>
  <c r="O310" i="16" s="1"/>
  <c r="Q305" i="17"/>
  <c r="R305" i="17" s="1"/>
  <c r="O306" i="17" s="1"/>
  <c r="Q304" i="23"/>
  <c r="R304" i="23" s="1"/>
  <c r="O305" i="23" s="1"/>
  <c r="Q305" i="21"/>
  <c r="R305" i="21" s="1"/>
  <c r="O306" i="21" s="1"/>
  <c r="Q297" i="9"/>
  <c r="R297" i="9" s="1"/>
  <c r="O298" i="9" s="1"/>
  <c r="Q305" i="20"/>
  <c r="R305" i="20" s="1"/>
  <c r="O306" i="20" s="1"/>
  <c r="Q297" i="15"/>
  <c r="R297" i="15" s="1"/>
  <c r="O298" i="15" s="1"/>
  <c r="Q305" i="19"/>
  <c r="R305" i="19" s="1"/>
  <c r="O306" i="19" s="1"/>
  <c r="Q302" i="13" l="1"/>
  <c r="R302" i="13" s="1"/>
  <c r="O303" i="13" s="1"/>
  <c r="Q302" i="55"/>
  <c r="R302" i="55" s="1"/>
  <c r="O303" i="55" s="1"/>
  <c r="Q302" i="54"/>
  <c r="R302" i="54" s="1"/>
  <c r="O303" i="54" s="1"/>
  <c r="Q302" i="53"/>
  <c r="R302" i="53" s="1"/>
  <c r="O303" i="53" s="1"/>
  <c r="Q301" i="52"/>
  <c r="R301" i="52" s="1"/>
  <c r="O302" i="52" s="1"/>
  <c r="Q301" i="51"/>
  <c r="R301" i="51" s="1"/>
  <c r="O302" i="51" s="1"/>
  <c r="Q301" i="50"/>
  <c r="R301" i="50" s="1"/>
  <c r="O302" i="50" s="1"/>
  <c r="Q302" i="49"/>
  <c r="R302" i="49" s="1"/>
  <c r="O303" i="49" s="1"/>
  <c r="Q301" i="48"/>
  <c r="R301" i="48" s="1"/>
  <c r="O302" i="48" s="1"/>
  <c r="Q301" i="47"/>
  <c r="R301" i="47" s="1"/>
  <c r="O302" i="47" s="1"/>
  <c r="Q303" i="46"/>
  <c r="R303" i="46" s="1"/>
  <c r="O304" i="46" s="1"/>
  <c r="Q302" i="45"/>
  <c r="R302" i="45" s="1"/>
  <c r="O303" i="45" s="1"/>
  <c r="Q300" i="44"/>
  <c r="R300" i="44"/>
  <c r="O301" i="44" s="1"/>
  <c r="Q299" i="43"/>
  <c r="R299" i="43" s="1"/>
  <c r="O300" i="43" s="1"/>
  <c r="Q302" i="42"/>
  <c r="R302" i="42"/>
  <c r="O303" i="42" s="1"/>
  <c r="Q302" i="41"/>
  <c r="R302" i="41" s="1"/>
  <c r="O303" i="41" s="1"/>
  <c r="Q302" i="40"/>
  <c r="R302" i="40" s="1"/>
  <c r="O303" i="40" s="1"/>
  <c r="Q301" i="39"/>
  <c r="R301" i="39" s="1"/>
  <c r="O302" i="39" s="1"/>
  <c r="Q301" i="38"/>
  <c r="R301" i="38" s="1"/>
  <c r="O302" i="38" s="1"/>
  <c r="Q302" i="37"/>
  <c r="R302" i="37" s="1"/>
  <c r="O303" i="37" s="1"/>
  <c r="Q301" i="36"/>
  <c r="R301" i="36" s="1"/>
  <c r="O302" i="36" s="1"/>
  <c r="Q297" i="35"/>
  <c r="R297" i="35" s="1"/>
  <c r="O298" i="35" s="1"/>
  <c r="Q297" i="34"/>
  <c r="R297" i="34" s="1"/>
  <c r="O298" i="34" s="1"/>
  <c r="Q296" i="33"/>
  <c r="R296" i="33"/>
  <c r="O297" i="33" s="1"/>
  <c r="Q296" i="32"/>
  <c r="R296" i="32" s="1"/>
  <c r="O297" i="32" s="1"/>
  <c r="Q297" i="31"/>
  <c r="R297" i="31"/>
  <c r="O298" i="31" s="1"/>
  <c r="Q297" i="30"/>
  <c r="R297" i="30"/>
  <c r="O298" i="30" s="1"/>
  <c r="Q298" i="29"/>
  <c r="R298" i="29" s="1"/>
  <c r="O299" i="29" s="1"/>
  <c r="Q297" i="28"/>
  <c r="R297" i="28" s="1"/>
  <c r="O298" i="28" s="1"/>
  <c r="Q298" i="27"/>
  <c r="R298" i="27" s="1"/>
  <c r="O299" i="27" s="1"/>
  <c r="Q293" i="26"/>
  <c r="R293" i="26"/>
  <c r="O294" i="26" s="1"/>
  <c r="Q293" i="25"/>
  <c r="R293" i="25" s="1"/>
  <c r="O294" i="25" s="1"/>
  <c r="Q293" i="24"/>
  <c r="R293" i="24" s="1"/>
  <c r="O294" i="24" s="1"/>
  <c r="Q310" i="16"/>
  <c r="R310" i="16" s="1"/>
  <c r="O311" i="16" s="1"/>
  <c r="Q298" i="15"/>
  <c r="R298" i="15" s="1"/>
  <c r="O299" i="15" s="1"/>
  <c r="Q298" i="9"/>
  <c r="R298" i="9" s="1"/>
  <c r="O299" i="9" s="1"/>
  <c r="Q306" i="17"/>
  <c r="R306" i="17" s="1"/>
  <c r="O307" i="17" s="1"/>
  <c r="Q296" i="12"/>
  <c r="R296" i="12" s="1"/>
  <c r="O297" i="12" s="1"/>
  <c r="Q305" i="22"/>
  <c r="R305" i="22" s="1"/>
  <c r="O306" i="22" s="1"/>
  <c r="Q306" i="20"/>
  <c r="R306" i="20" s="1"/>
  <c r="O307" i="20" s="1"/>
  <c r="Q306" i="21"/>
  <c r="R306" i="21" s="1"/>
  <c r="O307" i="21" s="1"/>
  <c r="Q306" i="19"/>
  <c r="R306" i="19" s="1"/>
  <c r="O307" i="19" s="1"/>
  <c r="Q305" i="23"/>
  <c r="R305" i="23" s="1"/>
  <c r="O306" i="23" s="1"/>
  <c r="Q303" i="13" l="1"/>
  <c r="R303" i="13"/>
  <c r="O304" i="13" s="1"/>
  <c r="Q303" i="55"/>
  <c r="R303" i="55" s="1"/>
  <c r="O304" i="55" s="1"/>
  <c r="Q303" i="54"/>
  <c r="R303" i="54"/>
  <c r="O304" i="54" s="1"/>
  <c r="Q303" i="53"/>
  <c r="R303" i="53" s="1"/>
  <c r="O304" i="53" s="1"/>
  <c r="Q302" i="52"/>
  <c r="R302" i="52"/>
  <c r="O303" i="52" s="1"/>
  <c r="Q302" i="51"/>
  <c r="R302" i="51" s="1"/>
  <c r="O303" i="51" s="1"/>
  <c r="Q302" i="50"/>
  <c r="R302" i="50" s="1"/>
  <c r="O303" i="50" s="1"/>
  <c r="Q303" i="49"/>
  <c r="R303" i="49" s="1"/>
  <c r="O304" i="49" s="1"/>
  <c r="Q302" i="48"/>
  <c r="R302" i="48" s="1"/>
  <c r="O303" i="48" s="1"/>
  <c r="Q302" i="47"/>
  <c r="R302" i="47"/>
  <c r="O303" i="47" s="1"/>
  <c r="Q304" i="46"/>
  <c r="R304" i="46" s="1"/>
  <c r="O305" i="46" s="1"/>
  <c r="Q303" i="45"/>
  <c r="R303" i="45"/>
  <c r="O304" i="45" s="1"/>
  <c r="Q301" i="44"/>
  <c r="R301" i="44" s="1"/>
  <c r="O302" i="44" s="1"/>
  <c r="Q300" i="43"/>
  <c r="R300" i="43" s="1"/>
  <c r="O301" i="43" s="1"/>
  <c r="Q303" i="42"/>
  <c r="R303" i="42" s="1"/>
  <c r="O304" i="42" s="1"/>
  <c r="Q303" i="41"/>
  <c r="R303" i="41" s="1"/>
  <c r="O304" i="41" s="1"/>
  <c r="Q303" i="40"/>
  <c r="R303" i="40" s="1"/>
  <c r="O304" i="40" s="1"/>
  <c r="Q302" i="39"/>
  <c r="R302" i="39" s="1"/>
  <c r="O303" i="39" s="1"/>
  <c r="Q302" i="38"/>
  <c r="R302" i="38" s="1"/>
  <c r="O303" i="38" s="1"/>
  <c r="Q303" i="37"/>
  <c r="R303" i="37" s="1"/>
  <c r="O304" i="37" s="1"/>
  <c r="Q302" i="36"/>
  <c r="R302" i="36" s="1"/>
  <c r="O303" i="36" s="1"/>
  <c r="Q298" i="35"/>
  <c r="R298" i="35"/>
  <c r="O299" i="35" s="1"/>
  <c r="Q298" i="34"/>
  <c r="R298" i="34" s="1"/>
  <c r="O299" i="34" s="1"/>
  <c r="Q297" i="33"/>
  <c r="R297" i="33" s="1"/>
  <c r="O298" i="33" s="1"/>
  <c r="Q297" i="32"/>
  <c r="R297" i="32"/>
  <c r="O298" i="32" s="1"/>
  <c r="Q298" i="31"/>
  <c r="R298" i="31" s="1"/>
  <c r="O299" i="31" s="1"/>
  <c r="Q298" i="30"/>
  <c r="R298" i="30" s="1"/>
  <c r="O299" i="30" s="1"/>
  <c r="Q299" i="29"/>
  <c r="R299" i="29"/>
  <c r="O300" i="29" s="1"/>
  <c r="Q298" i="28"/>
  <c r="R298" i="28" s="1"/>
  <c r="O299" i="28" s="1"/>
  <c r="Q299" i="27"/>
  <c r="R299" i="27" s="1"/>
  <c r="O300" i="27" s="1"/>
  <c r="Q294" i="26"/>
  <c r="R294" i="26" s="1"/>
  <c r="O295" i="26" s="1"/>
  <c r="Q294" i="25"/>
  <c r="R294" i="25" s="1"/>
  <c r="O295" i="25" s="1"/>
  <c r="Q294" i="24"/>
  <c r="R294" i="24"/>
  <c r="O295" i="24" s="1"/>
  <c r="Q299" i="9"/>
  <c r="R299" i="9" s="1"/>
  <c r="O300" i="9" s="1"/>
  <c r="Q307" i="17"/>
  <c r="R307" i="17" s="1"/>
  <c r="O308" i="17" s="1"/>
  <c r="Q306" i="22"/>
  <c r="R306" i="22" s="1"/>
  <c r="O307" i="22" s="1"/>
  <c r="Q299" i="15"/>
  <c r="R299" i="15" s="1"/>
  <c r="O300" i="15" s="1"/>
  <c r="Q307" i="20"/>
  <c r="R307" i="20" s="1"/>
  <c r="O308" i="20" s="1"/>
  <c r="Q297" i="12"/>
  <c r="R297" i="12" s="1"/>
  <c r="O298" i="12" s="1"/>
  <c r="Q311" i="16"/>
  <c r="R311" i="16" s="1"/>
  <c r="O312" i="16" s="1"/>
  <c r="Q307" i="19"/>
  <c r="R307" i="19" s="1"/>
  <c r="O308" i="19" s="1"/>
  <c r="Q306" i="23"/>
  <c r="R306" i="23" s="1"/>
  <c r="O307" i="23" s="1"/>
  <c r="Q307" i="21"/>
  <c r="R307" i="21" s="1"/>
  <c r="O308" i="21" s="1"/>
  <c r="Q304" i="13" l="1"/>
  <c r="R304" i="13" s="1"/>
  <c r="O305" i="13" s="1"/>
  <c r="Q304" i="55"/>
  <c r="R304" i="55" s="1"/>
  <c r="O305" i="55" s="1"/>
  <c r="Q304" i="54"/>
  <c r="R304" i="54"/>
  <c r="O305" i="54" s="1"/>
  <c r="Q304" i="53"/>
  <c r="R304" i="53" s="1"/>
  <c r="O305" i="53" s="1"/>
  <c r="Q303" i="52"/>
  <c r="R303" i="52" s="1"/>
  <c r="O304" i="52" s="1"/>
  <c r="Q303" i="51"/>
  <c r="R303" i="51" s="1"/>
  <c r="O304" i="51" s="1"/>
  <c r="Q303" i="50"/>
  <c r="R303" i="50" s="1"/>
  <c r="O304" i="50" s="1"/>
  <c r="Q304" i="49"/>
  <c r="R304" i="49" s="1"/>
  <c r="O305" i="49" s="1"/>
  <c r="Q303" i="48"/>
  <c r="R303" i="48" s="1"/>
  <c r="O304" i="48" s="1"/>
  <c r="Q303" i="47"/>
  <c r="R303" i="47"/>
  <c r="O304" i="47" s="1"/>
  <c r="Q305" i="46"/>
  <c r="R305" i="46" s="1"/>
  <c r="O306" i="46" s="1"/>
  <c r="Q304" i="45"/>
  <c r="R304" i="45" s="1"/>
  <c r="O305" i="45" s="1"/>
  <c r="Q302" i="44"/>
  <c r="R302" i="44" s="1"/>
  <c r="O303" i="44" s="1"/>
  <c r="Q301" i="43"/>
  <c r="R301" i="43" s="1"/>
  <c r="O302" i="43" s="1"/>
  <c r="Q304" i="42"/>
  <c r="R304" i="42"/>
  <c r="O305" i="42" s="1"/>
  <c r="Q304" i="41"/>
  <c r="R304" i="41" s="1"/>
  <c r="O305" i="41" s="1"/>
  <c r="Q304" i="40"/>
  <c r="R304" i="40"/>
  <c r="O305" i="40" s="1"/>
  <c r="Q303" i="39"/>
  <c r="R303" i="39" s="1"/>
  <c r="O304" i="39" s="1"/>
  <c r="Q303" i="38"/>
  <c r="R303" i="38"/>
  <c r="O304" i="38" s="1"/>
  <c r="Q304" i="37"/>
  <c r="R304" i="37" s="1"/>
  <c r="O305" i="37" s="1"/>
  <c r="Q303" i="36"/>
  <c r="R303" i="36" s="1"/>
  <c r="O304" i="36" s="1"/>
  <c r="Q299" i="35"/>
  <c r="R299" i="35" s="1"/>
  <c r="O300" i="35" s="1"/>
  <c r="Q299" i="34"/>
  <c r="R299" i="34"/>
  <c r="O300" i="34" s="1"/>
  <c r="Q298" i="33"/>
  <c r="R298" i="33" s="1"/>
  <c r="O299" i="33" s="1"/>
  <c r="Q298" i="32"/>
  <c r="R298" i="32"/>
  <c r="O299" i="32" s="1"/>
  <c r="Q299" i="31"/>
  <c r="R299" i="31" s="1"/>
  <c r="O300" i="31" s="1"/>
  <c r="Q299" i="30"/>
  <c r="R299" i="30" s="1"/>
  <c r="O300" i="30" s="1"/>
  <c r="Q300" i="29"/>
  <c r="R300" i="29" s="1"/>
  <c r="O301" i="29" s="1"/>
  <c r="Q299" i="28"/>
  <c r="R299" i="28"/>
  <c r="O300" i="28" s="1"/>
  <c r="Q300" i="27"/>
  <c r="R300" i="27" s="1"/>
  <c r="O301" i="27" s="1"/>
  <c r="Q295" i="26"/>
  <c r="R295" i="26" s="1"/>
  <c r="O296" i="26" s="1"/>
  <c r="Q295" i="25"/>
  <c r="R295" i="25"/>
  <c r="O296" i="25" s="1"/>
  <c r="Q295" i="24"/>
  <c r="R295" i="24"/>
  <c r="O296" i="24" s="1"/>
  <c r="Q307" i="22"/>
  <c r="R307" i="22" s="1"/>
  <c r="O308" i="22" s="1"/>
  <c r="Q308" i="17"/>
  <c r="R308" i="17" s="1"/>
  <c r="O309" i="17" s="1"/>
  <c r="Q308" i="21"/>
  <c r="R308" i="21" s="1"/>
  <c r="O309" i="21" s="1"/>
  <c r="Q298" i="12"/>
  <c r="R298" i="12" s="1"/>
  <c r="O299" i="12" s="1"/>
  <c r="Q300" i="15"/>
  <c r="R300" i="15" s="1"/>
  <c r="O301" i="15" s="1"/>
  <c r="Q308" i="19"/>
  <c r="R308" i="19" s="1"/>
  <c r="O309" i="19" s="1"/>
  <c r="Q312" i="16"/>
  <c r="R312" i="16" s="1"/>
  <c r="O313" i="16" s="1"/>
  <c r="Q307" i="23"/>
  <c r="R307" i="23" s="1"/>
  <c r="O308" i="23" s="1"/>
  <c r="Q300" i="9"/>
  <c r="R300" i="9" s="1"/>
  <c r="O301" i="9" s="1"/>
  <c r="Q308" i="20"/>
  <c r="R308" i="20" s="1"/>
  <c r="O309" i="20" s="1"/>
  <c r="Q305" i="13" l="1"/>
  <c r="R305" i="13"/>
  <c r="O306" i="13" s="1"/>
  <c r="Q305" i="55"/>
  <c r="R305" i="55" s="1"/>
  <c r="O306" i="55" s="1"/>
  <c r="Q305" i="54"/>
  <c r="R305" i="54"/>
  <c r="O306" i="54" s="1"/>
  <c r="Q305" i="53"/>
  <c r="R305" i="53" s="1"/>
  <c r="O306" i="53" s="1"/>
  <c r="Q304" i="52"/>
  <c r="R304" i="52" s="1"/>
  <c r="O305" i="52" s="1"/>
  <c r="Q304" i="51"/>
  <c r="R304" i="51" s="1"/>
  <c r="O305" i="51" s="1"/>
  <c r="Q304" i="50"/>
  <c r="R304" i="50" s="1"/>
  <c r="O305" i="50" s="1"/>
  <c r="Q305" i="49"/>
  <c r="R305" i="49" s="1"/>
  <c r="O306" i="49" s="1"/>
  <c r="Q304" i="48"/>
  <c r="R304" i="48" s="1"/>
  <c r="O305" i="48" s="1"/>
  <c r="Q304" i="47"/>
  <c r="R304" i="47" s="1"/>
  <c r="O305" i="47" s="1"/>
  <c r="Q306" i="46"/>
  <c r="R306" i="46" s="1"/>
  <c r="O307" i="46" s="1"/>
  <c r="Q305" i="45"/>
  <c r="R305" i="45" s="1"/>
  <c r="O306" i="45" s="1"/>
  <c r="Q303" i="44"/>
  <c r="R303" i="44" s="1"/>
  <c r="O304" i="44" s="1"/>
  <c r="Q302" i="43"/>
  <c r="R302" i="43" s="1"/>
  <c r="O303" i="43" s="1"/>
  <c r="Q305" i="42"/>
  <c r="R305" i="42" s="1"/>
  <c r="O306" i="42" s="1"/>
  <c r="Q305" i="41"/>
  <c r="R305" i="41" s="1"/>
  <c r="O306" i="41" s="1"/>
  <c r="Q305" i="40"/>
  <c r="R305" i="40" s="1"/>
  <c r="O306" i="40" s="1"/>
  <c r="Q304" i="39"/>
  <c r="R304" i="39" s="1"/>
  <c r="O305" i="39" s="1"/>
  <c r="Q304" i="38"/>
  <c r="R304" i="38"/>
  <c r="O305" i="38" s="1"/>
  <c r="Q305" i="37"/>
  <c r="R305" i="37" s="1"/>
  <c r="O306" i="37" s="1"/>
  <c r="Q304" i="36"/>
  <c r="R304" i="36" s="1"/>
  <c r="O305" i="36" s="1"/>
  <c r="Q300" i="35"/>
  <c r="R300" i="35" s="1"/>
  <c r="O301" i="35" s="1"/>
  <c r="Q300" i="34"/>
  <c r="R300" i="34" s="1"/>
  <c r="O301" i="34" s="1"/>
  <c r="Q299" i="33"/>
  <c r="R299" i="33" s="1"/>
  <c r="O300" i="33" s="1"/>
  <c r="Q299" i="32"/>
  <c r="R299" i="32" s="1"/>
  <c r="O300" i="32" s="1"/>
  <c r="Q300" i="31"/>
  <c r="R300" i="31" s="1"/>
  <c r="O301" i="31" s="1"/>
  <c r="Q300" i="30"/>
  <c r="R300" i="30" s="1"/>
  <c r="O301" i="30" s="1"/>
  <c r="Q301" i="29"/>
  <c r="R301" i="29" s="1"/>
  <c r="O302" i="29" s="1"/>
  <c r="Q300" i="28"/>
  <c r="R300" i="28" s="1"/>
  <c r="O301" i="28" s="1"/>
  <c r="Q301" i="27"/>
  <c r="R301" i="27" s="1"/>
  <c r="O302" i="27" s="1"/>
  <c r="Q296" i="26"/>
  <c r="R296" i="26" s="1"/>
  <c r="O297" i="26" s="1"/>
  <c r="Q296" i="25"/>
  <c r="R296" i="25" s="1"/>
  <c r="O297" i="25" s="1"/>
  <c r="Q296" i="24"/>
  <c r="R296" i="24" s="1"/>
  <c r="O297" i="24" s="1"/>
  <c r="Q313" i="16"/>
  <c r="R313" i="16" s="1"/>
  <c r="O314" i="16" s="1"/>
  <c r="Q309" i="19"/>
  <c r="R309" i="19" s="1"/>
  <c r="O310" i="19" s="1"/>
  <c r="Q308" i="23"/>
  <c r="R308" i="23" s="1"/>
  <c r="O309" i="23" s="1"/>
  <c r="Q308" i="22"/>
  <c r="R308" i="22" s="1"/>
  <c r="O309" i="22" s="1"/>
  <c r="Q301" i="9"/>
  <c r="R301" i="9" s="1"/>
  <c r="O302" i="9" s="1"/>
  <c r="Q301" i="15"/>
  <c r="R301" i="15" s="1"/>
  <c r="O302" i="15" s="1"/>
  <c r="Q299" i="12"/>
  <c r="R299" i="12" s="1"/>
  <c r="O300" i="12" s="1"/>
  <c r="Q309" i="20"/>
  <c r="R309" i="20" s="1"/>
  <c r="O310" i="20" s="1"/>
  <c r="Q309" i="17"/>
  <c r="R309" i="17" s="1"/>
  <c r="O310" i="17" s="1"/>
  <c r="Q309" i="21"/>
  <c r="R309" i="21" s="1"/>
  <c r="O310" i="21" s="1"/>
  <c r="Q306" i="13" l="1"/>
  <c r="R306" i="13" s="1"/>
  <c r="O307" i="13" s="1"/>
  <c r="Q306" i="55"/>
  <c r="R306" i="55" s="1"/>
  <c r="O307" i="55" s="1"/>
  <c r="Q306" i="54"/>
  <c r="R306" i="54" s="1"/>
  <c r="O307" i="54" s="1"/>
  <c r="Q306" i="53"/>
  <c r="R306" i="53" s="1"/>
  <c r="O307" i="53" s="1"/>
  <c r="Q305" i="52"/>
  <c r="R305" i="52" s="1"/>
  <c r="O306" i="52" s="1"/>
  <c r="Q305" i="51"/>
  <c r="R305" i="51"/>
  <c r="O306" i="51" s="1"/>
  <c r="Q305" i="50"/>
  <c r="R305" i="50" s="1"/>
  <c r="O306" i="50" s="1"/>
  <c r="Q306" i="49"/>
  <c r="R306" i="49" s="1"/>
  <c r="O307" i="49" s="1"/>
  <c r="Q305" i="48"/>
  <c r="R305" i="48" s="1"/>
  <c r="O306" i="48" s="1"/>
  <c r="Q305" i="47"/>
  <c r="R305" i="47" s="1"/>
  <c r="O306" i="47" s="1"/>
  <c r="Q307" i="46"/>
  <c r="R307" i="46"/>
  <c r="O308" i="46" s="1"/>
  <c r="Q306" i="45"/>
  <c r="R306" i="45" s="1"/>
  <c r="O307" i="45" s="1"/>
  <c r="Q304" i="44"/>
  <c r="R304" i="44" s="1"/>
  <c r="O305" i="44" s="1"/>
  <c r="Q303" i="43"/>
  <c r="R303" i="43" s="1"/>
  <c r="O304" i="43" s="1"/>
  <c r="Q306" i="42"/>
  <c r="R306" i="42" s="1"/>
  <c r="O307" i="42" s="1"/>
  <c r="Q306" i="41"/>
  <c r="R306" i="41" s="1"/>
  <c r="O307" i="41" s="1"/>
  <c r="Q306" i="40"/>
  <c r="R306" i="40" s="1"/>
  <c r="O307" i="40" s="1"/>
  <c r="Q305" i="39"/>
  <c r="R305" i="39" s="1"/>
  <c r="O306" i="39" s="1"/>
  <c r="Q305" i="38"/>
  <c r="R305" i="38" s="1"/>
  <c r="O306" i="38" s="1"/>
  <c r="Q306" i="37"/>
  <c r="R306" i="37" s="1"/>
  <c r="O307" i="37" s="1"/>
  <c r="Q305" i="36"/>
  <c r="R305" i="36" s="1"/>
  <c r="O306" i="36" s="1"/>
  <c r="Q301" i="35"/>
  <c r="R301" i="35" s="1"/>
  <c r="O302" i="35" s="1"/>
  <c r="Q301" i="34"/>
  <c r="R301" i="34" s="1"/>
  <c r="O302" i="34" s="1"/>
  <c r="Q300" i="33"/>
  <c r="R300" i="33"/>
  <c r="O301" i="33" s="1"/>
  <c r="Q300" i="32"/>
  <c r="R300" i="32" s="1"/>
  <c r="O301" i="32" s="1"/>
  <c r="Q301" i="31"/>
  <c r="R301" i="31" s="1"/>
  <c r="O302" i="31" s="1"/>
  <c r="Q301" i="30"/>
  <c r="R301" i="30"/>
  <c r="O302" i="30" s="1"/>
  <c r="Q302" i="29"/>
  <c r="R302" i="29" s="1"/>
  <c r="O303" i="29" s="1"/>
  <c r="Q301" i="28"/>
  <c r="R301" i="28" s="1"/>
  <c r="O302" i="28" s="1"/>
  <c r="Q302" i="27"/>
  <c r="R302" i="27" s="1"/>
  <c r="O303" i="27" s="1"/>
  <c r="Q297" i="26"/>
  <c r="R297" i="26" s="1"/>
  <c r="O298" i="26" s="1"/>
  <c r="Q297" i="25"/>
  <c r="R297" i="25" s="1"/>
  <c r="O298" i="25" s="1"/>
  <c r="Q297" i="24"/>
  <c r="R297" i="24"/>
  <c r="O298" i="24" s="1"/>
  <c r="Q314" i="16"/>
  <c r="R314" i="16" s="1"/>
  <c r="O315" i="16" s="1"/>
  <c r="Q310" i="17"/>
  <c r="R310" i="17" s="1"/>
  <c r="O311" i="17" s="1"/>
  <c r="Q310" i="19"/>
  <c r="R310" i="19" s="1"/>
  <c r="O311" i="19" s="1"/>
  <c r="Q309" i="22"/>
  <c r="R309" i="22" s="1"/>
  <c r="O310" i="22" s="1"/>
  <c r="Q310" i="20"/>
  <c r="R310" i="20" s="1"/>
  <c r="O311" i="20" s="1"/>
  <c r="Q300" i="12"/>
  <c r="R300" i="12" s="1"/>
  <c r="O301" i="12" s="1"/>
  <c r="Q302" i="9"/>
  <c r="R302" i="9" s="1"/>
  <c r="O303" i="9" s="1"/>
  <c r="Q310" i="21"/>
  <c r="R310" i="21" s="1"/>
  <c r="O311" i="21" s="1"/>
  <c r="Q302" i="15"/>
  <c r="R302" i="15" s="1"/>
  <c r="O303" i="15" s="1"/>
  <c r="Q309" i="23"/>
  <c r="R309" i="23" s="1"/>
  <c r="O310" i="23" s="1"/>
  <c r="Q307" i="13" l="1"/>
  <c r="R307" i="13" s="1"/>
  <c r="O308" i="13" s="1"/>
  <c r="Q307" i="55"/>
  <c r="R307" i="55"/>
  <c r="O308" i="55" s="1"/>
  <c r="Q307" i="54"/>
  <c r="R307" i="54" s="1"/>
  <c r="O308" i="54" s="1"/>
  <c r="Q307" i="53"/>
  <c r="R307" i="53" s="1"/>
  <c r="O308" i="53" s="1"/>
  <c r="Q306" i="52"/>
  <c r="R306" i="52" s="1"/>
  <c r="O307" i="52" s="1"/>
  <c r="Q306" i="51"/>
  <c r="R306" i="51" s="1"/>
  <c r="O307" i="51" s="1"/>
  <c r="Q306" i="50"/>
  <c r="R306" i="50" s="1"/>
  <c r="O307" i="50" s="1"/>
  <c r="Q307" i="49"/>
  <c r="R307" i="49" s="1"/>
  <c r="O308" i="49" s="1"/>
  <c r="Q306" i="48"/>
  <c r="R306" i="48"/>
  <c r="O307" i="48" s="1"/>
  <c r="Q306" i="47"/>
  <c r="R306" i="47"/>
  <c r="O307" i="47" s="1"/>
  <c r="Q308" i="46"/>
  <c r="R308" i="46" s="1"/>
  <c r="O309" i="46" s="1"/>
  <c r="Q307" i="45"/>
  <c r="R307" i="45" s="1"/>
  <c r="O308" i="45" s="1"/>
  <c r="Q305" i="44"/>
  <c r="R305" i="44" s="1"/>
  <c r="O306" i="44" s="1"/>
  <c r="Q304" i="43"/>
  <c r="R304" i="43" s="1"/>
  <c r="O305" i="43" s="1"/>
  <c r="Q307" i="42"/>
  <c r="R307" i="42" s="1"/>
  <c r="O308" i="42" s="1"/>
  <c r="Q307" i="41"/>
  <c r="R307" i="41" s="1"/>
  <c r="O308" i="41" s="1"/>
  <c r="Q307" i="40"/>
  <c r="R307" i="40" s="1"/>
  <c r="O308" i="40" s="1"/>
  <c r="Q306" i="39"/>
  <c r="R306" i="39" s="1"/>
  <c r="O307" i="39" s="1"/>
  <c r="Q306" i="38"/>
  <c r="R306" i="38"/>
  <c r="O307" i="38" s="1"/>
  <c r="Q307" i="37"/>
  <c r="R307" i="37" s="1"/>
  <c r="O308" i="37" s="1"/>
  <c r="Q306" i="36"/>
  <c r="R306" i="36" s="1"/>
  <c r="O307" i="36" s="1"/>
  <c r="Q302" i="35"/>
  <c r="R302" i="35"/>
  <c r="O303" i="35" s="1"/>
  <c r="Q302" i="34"/>
  <c r="R302" i="34" s="1"/>
  <c r="O303" i="34" s="1"/>
  <c r="Q301" i="33"/>
  <c r="R301" i="33" s="1"/>
  <c r="O302" i="33" s="1"/>
  <c r="Q301" i="32"/>
  <c r="R301" i="32"/>
  <c r="O302" i="32" s="1"/>
  <c r="Q302" i="31"/>
  <c r="R302" i="31" s="1"/>
  <c r="O303" i="31" s="1"/>
  <c r="Q302" i="30"/>
  <c r="R302" i="30" s="1"/>
  <c r="O303" i="30" s="1"/>
  <c r="Q303" i="29"/>
  <c r="R303" i="29"/>
  <c r="O304" i="29" s="1"/>
  <c r="Q302" i="28"/>
  <c r="R302" i="28" s="1"/>
  <c r="O303" i="28" s="1"/>
  <c r="Q303" i="27"/>
  <c r="R303" i="27"/>
  <c r="O304" i="27" s="1"/>
  <c r="Q298" i="26"/>
  <c r="R298" i="26"/>
  <c r="O299" i="26" s="1"/>
  <c r="Q298" i="25"/>
  <c r="R298" i="25" s="1"/>
  <c r="O299" i="25" s="1"/>
  <c r="Q298" i="24"/>
  <c r="R298" i="24" s="1"/>
  <c r="O299" i="24" s="1"/>
  <c r="Q301" i="12"/>
  <c r="R301" i="12" s="1"/>
  <c r="O302" i="12" s="1"/>
  <c r="Q315" i="16"/>
  <c r="R315" i="16" s="1"/>
  <c r="O316" i="16" s="1"/>
  <c r="Q311" i="21"/>
  <c r="R311" i="21" s="1"/>
  <c r="O312" i="21" s="1"/>
  <c r="Q311" i="20"/>
  <c r="R311" i="20" s="1"/>
  <c r="O312" i="20" s="1"/>
  <c r="Q311" i="17"/>
  <c r="R311" i="17" s="1"/>
  <c r="O312" i="17" s="1"/>
  <c r="Q310" i="23"/>
  <c r="R310" i="23" s="1"/>
  <c r="O311" i="23" s="1"/>
  <c r="Q303" i="9"/>
  <c r="R303" i="9" s="1"/>
  <c r="O304" i="9" s="1"/>
  <c r="Q310" i="22"/>
  <c r="R310" i="22" s="1"/>
  <c r="O311" i="22" s="1"/>
  <c r="Q311" i="19"/>
  <c r="R311" i="19" s="1"/>
  <c r="O312" i="19" s="1"/>
  <c r="Q303" i="15"/>
  <c r="R303" i="15" s="1"/>
  <c r="O304" i="15" s="1"/>
  <c r="Q308" i="13" l="1"/>
  <c r="R308" i="13" s="1"/>
  <c r="O309" i="13" s="1"/>
  <c r="Q308" i="55"/>
  <c r="R308" i="55" s="1"/>
  <c r="O309" i="55" s="1"/>
  <c r="Q308" i="54"/>
  <c r="R308" i="54" s="1"/>
  <c r="O309" i="54" s="1"/>
  <c r="Q308" i="53"/>
  <c r="R308" i="53" s="1"/>
  <c r="O309" i="53" s="1"/>
  <c r="Q307" i="52"/>
  <c r="R307" i="52" s="1"/>
  <c r="O308" i="52" s="1"/>
  <c r="Q307" i="51"/>
  <c r="R307" i="51"/>
  <c r="O308" i="51" s="1"/>
  <c r="Q307" i="50"/>
  <c r="R307" i="50" s="1"/>
  <c r="O308" i="50" s="1"/>
  <c r="Q308" i="49"/>
  <c r="R308" i="49" s="1"/>
  <c r="O309" i="49" s="1"/>
  <c r="Q307" i="48"/>
  <c r="R307" i="48" s="1"/>
  <c r="O308" i="48" s="1"/>
  <c r="Q307" i="47"/>
  <c r="R307" i="47" s="1"/>
  <c r="O308" i="47" s="1"/>
  <c r="Q309" i="46"/>
  <c r="R309" i="46"/>
  <c r="O310" i="46" s="1"/>
  <c r="Q308" i="45"/>
  <c r="R308" i="45" s="1"/>
  <c r="O309" i="45" s="1"/>
  <c r="Q306" i="44"/>
  <c r="R306" i="44"/>
  <c r="O307" i="44" s="1"/>
  <c r="Q305" i="43"/>
  <c r="R305" i="43" s="1"/>
  <c r="O306" i="43" s="1"/>
  <c r="Q308" i="42"/>
  <c r="R308" i="42" s="1"/>
  <c r="O309" i="42" s="1"/>
  <c r="Q308" i="41"/>
  <c r="R308" i="41" s="1"/>
  <c r="O309" i="41" s="1"/>
  <c r="Q308" i="40"/>
  <c r="R308" i="40"/>
  <c r="O309" i="40" s="1"/>
  <c r="Q307" i="39"/>
  <c r="R307" i="39"/>
  <c r="O308" i="39" s="1"/>
  <c r="Q307" i="38"/>
  <c r="R307" i="38" s="1"/>
  <c r="O308" i="38" s="1"/>
  <c r="Q308" i="37"/>
  <c r="R308" i="37" s="1"/>
  <c r="O309" i="37" s="1"/>
  <c r="Q307" i="36"/>
  <c r="R307" i="36" s="1"/>
  <c r="O308" i="36" s="1"/>
  <c r="Q303" i="35"/>
  <c r="R303" i="35" s="1"/>
  <c r="O304" i="35" s="1"/>
  <c r="Q303" i="34"/>
  <c r="R303" i="34" s="1"/>
  <c r="O304" i="34" s="1"/>
  <c r="Q302" i="33"/>
  <c r="R302" i="33"/>
  <c r="O303" i="33" s="1"/>
  <c r="Q302" i="32"/>
  <c r="R302" i="32" s="1"/>
  <c r="O303" i="32" s="1"/>
  <c r="Q303" i="31"/>
  <c r="R303" i="31"/>
  <c r="O304" i="31" s="1"/>
  <c r="Q303" i="30"/>
  <c r="R303" i="30" s="1"/>
  <c r="O304" i="30" s="1"/>
  <c r="Q304" i="29"/>
  <c r="R304" i="29"/>
  <c r="O305" i="29" s="1"/>
  <c r="Q303" i="28"/>
  <c r="R303" i="28"/>
  <c r="O304" i="28" s="1"/>
  <c r="Q304" i="27"/>
  <c r="R304" i="27" s="1"/>
  <c r="O305" i="27" s="1"/>
  <c r="Q299" i="26"/>
  <c r="R299" i="26"/>
  <c r="O300" i="26" s="1"/>
  <c r="Q299" i="25"/>
  <c r="R299" i="25" s="1"/>
  <c r="O300" i="25" s="1"/>
  <c r="Q299" i="24"/>
  <c r="Q302" i="12"/>
  <c r="R302" i="12" s="1"/>
  <c r="O303" i="12" s="1"/>
  <c r="Q312" i="19"/>
  <c r="R312" i="19" s="1"/>
  <c r="O313" i="19" s="1"/>
  <c r="Q304" i="9"/>
  <c r="R304" i="9" s="1"/>
  <c r="O305" i="9" s="1"/>
  <c r="Q311" i="23"/>
  <c r="R311" i="23" s="1"/>
  <c r="O312" i="23" s="1"/>
  <c r="Q312" i="21"/>
  <c r="R312" i="21" s="1"/>
  <c r="O313" i="21" s="1"/>
  <c r="Q316" i="16"/>
  <c r="R316" i="16" s="1"/>
  <c r="O317" i="16" s="1"/>
  <c r="Q312" i="20"/>
  <c r="R312" i="20" s="1"/>
  <c r="O313" i="20" s="1"/>
  <c r="Q311" i="22"/>
  <c r="R311" i="22" s="1"/>
  <c r="O312" i="22" s="1"/>
  <c r="Q304" i="15"/>
  <c r="R304" i="15" s="1"/>
  <c r="O305" i="15" s="1"/>
  <c r="Q312" i="17"/>
  <c r="R312" i="17" s="1"/>
  <c r="O313" i="17" s="1"/>
  <c r="Q309" i="13" l="1"/>
  <c r="R309" i="13" s="1"/>
  <c r="O310" i="13" s="1"/>
  <c r="Q309" i="55"/>
  <c r="R309" i="55" s="1"/>
  <c r="O310" i="55" s="1"/>
  <c r="Q309" i="54"/>
  <c r="R309" i="54" s="1"/>
  <c r="O310" i="54" s="1"/>
  <c r="Q309" i="53"/>
  <c r="R309" i="53" s="1"/>
  <c r="O310" i="53" s="1"/>
  <c r="Q308" i="52"/>
  <c r="R308" i="52" s="1"/>
  <c r="O309" i="52" s="1"/>
  <c r="Q308" i="51"/>
  <c r="R308" i="51" s="1"/>
  <c r="O309" i="51" s="1"/>
  <c r="Q308" i="50"/>
  <c r="R308" i="50" s="1"/>
  <c r="O309" i="50" s="1"/>
  <c r="Q309" i="49"/>
  <c r="R309" i="49" s="1"/>
  <c r="O310" i="49" s="1"/>
  <c r="Q308" i="48"/>
  <c r="R308" i="48" s="1"/>
  <c r="O309" i="48" s="1"/>
  <c r="Q308" i="47"/>
  <c r="R308" i="47" s="1"/>
  <c r="O309" i="47" s="1"/>
  <c r="Q310" i="46"/>
  <c r="R310" i="46" s="1"/>
  <c r="O311" i="46" s="1"/>
  <c r="Q309" i="45"/>
  <c r="R309" i="45" s="1"/>
  <c r="O310" i="45" s="1"/>
  <c r="Q307" i="44"/>
  <c r="R307" i="44" s="1"/>
  <c r="O308" i="44" s="1"/>
  <c r="Q306" i="43"/>
  <c r="R306" i="43" s="1"/>
  <c r="O307" i="43" s="1"/>
  <c r="Q309" i="42"/>
  <c r="R309" i="42" s="1"/>
  <c r="O310" i="42" s="1"/>
  <c r="Q309" i="41"/>
  <c r="R309" i="41" s="1"/>
  <c r="O310" i="41" s="1"/>
  <c r="Q309" i="40"/>
  <c r="R309" i="40" s="1"/>
  <c r="O310" i="40" s="1"/>
  <c r="Q308" i="39"/>
  <c r="R308" i="39" s="1"/>
  <c r="O309" i="39" s="1"/>
  <c r="Q308" i="38"/>
  <c r="R308" i="38" s="1"/>
  <c r="O309" i="38" s="1"/>
  <c r="Q309" i="37"/>
  <c r="R309" i="37" s="1"/>
  <c r="O310" i="37" s="1"/>
  <c r="Q308" i="36"/>
  <c r="R308" i="36" s="1"/>
  <c r="O309" i="36" s="1"/>
  <c r="Q304" i="35"/>
  <c r="R304" i="35" s="1"/>
  <c r="O305" i="35" s="1"/>
  <c r="Q304" i="34"/>
  <c r="R304" i="34" s="1"/>
  <c r="O305" i="34" s="1"/>
  <c r="Q303" i="33"/>
  <c r="R303" i="33" s="1"/>
  <c r="O304" i="33" s="1"/>
  <c r="Q303" i="32"/>
  <c r="R303" i="32"/>
  <c r="O304" i="32" s="1"/>
  <c r="Q304" i="31"/>
  <c r="R304" i="31"/>
  <c r="O305" i="31" s="1"/>
  <c r="Q304" i="30"/>
  <c r="R304" i="30" s="1"/>
  <c r="O305" i="30" s="1"/>
  <c r="Q305" i="29"/>
  <c r="R305" i="29" s="1"/>
  <c r="O306" i="29" s="1"/>
  <c r="Q304" i="28"/>
  <c r="R304" i="28" s="1"/>
  <c r="O305" i="28" s="1"/>
  <c r="Q305" i="27"/>
  <c r="R305" i="27" s="1"/>
  <c r="O306" i="27" s="1"/>
  <c r="Q300" i="26"/>
  <c r="R300" i="26" s="1"/>
  <c r="O301" i="26" s="1"/>
  <c r="Q300" i="25"/>
  <c r="R300" i="25" s="1"/>
  <c r="O301" i="25" s="1"/>
  <c r="R299" i="24"/>
  <c r="O300" i="24" s="1"/>
  <c r="Q312" i="23"/>
  <c r="R312" i="23" s="1"/>
  <c r="O313" i="23" s="1"/>
  <c r="Q305" i="9"/>
  <c r="R305" i="9" s="1"/>
  <c r="O306" i="9" s="1"/>
  <c r="Q313" i="21"/>
  <c r="R313" i="21" s="1"/>
  <c r="O314" i="21" s="1"/>
  <c r="Q312" i="22"/>
  <c r="R312" i="22" s="1"/>
  <c r="O313" i="22" s="1"/>
  <c r="Q303" i="12"/>
  <c r="R303" i="12" s="1"/>
  <c r="O304" i="12" s="1"/>
  <c r="Q305" i="15"/>
  <c r="R305" i="15" s="1"/>
  <c r="O306" i="15" s="1"/>
  <c r="Q317" i="16"/>
  <c r="R317" i="16" s="1"/>
  <c r="O318" i="16" s="1"/>
  <c r="Q313" i="20"/>
  <c r="R313" i="20" s="1"/>
  <c r="O314" i="20" s="1"/>
  <c r="Q313" i="17"/>
  <c r="R313" i="17" s="1"/>
  <c r="O314" i="17" s="1"/>
  <c r="Q313" i="19"/>
  <c r="R313" i="19" s="1"/>
  <c r="O314" i="19" s="1"/>
  <c r="Q310" i="13" l="1"/>
  <c r="R310" i="13" s="1"/>
  <c r="O311" i="13" s="1"/>
  <c r="Q310" i="55"/>
  <c r="R310" i="55" s="1"/>
  <c r="O311" i="55" s="1"/>
  <c r="Q310" i="54"/>
  <c r="R310" i="54" s="1"/>
  <c r="O311" i="54" s="1"/>
  <c r="Q310" i="53"/>
  <c r="R310" i="53" s="1"/>
  <c r="O311" i="53" s="1"/>
  <c r="Q309" i="52"/>
  <c r="R309" i="52" s="1"/>
  <c r="O310" i="52" s="1"/>
  <c r="Q309" i="51"/>
  <c r="R309" i="51" s="1"/>
  <c r="O310" i="51" s="1"/>
  <c r="Q309" i="50"/>
  <c r="R309" i="50" s="1"/>
  <c r="O310" i="50" s="1"/>
  <c r="Q310" i="49"/>
  <c r="R310" i="49"/>
  <c r="O311" i="49" s="1"/>
  <c r="Q309" i="48"/>
  <c r="R309" i="48" s="1"/>
  <c r="O310" i="48" s="1"/>
  <c r="Q309" i="47"/>
  <c r="R309" i="47" s="1"/>
  <c r="O310" i="47" s="1"/>
  <c r="Q311" i="46"/>
  <c r="R311" i="46" s="1"/>
  <c r="O312" i="46" s="1"/>
  <c r="Q310" i="45"/>
  <c r="R310" i="45" s="1"/>
  <c r="O311" i="45" s="1"/>
  <c r="Q308" i="44"/>
  <c r="R308" i="44"/>
  <c r="O309" i="44" s="1"/>
  <c r="Q307" i="43"/>
  <c r="R307" i="43"/>
  <c r="O308" i="43" s="1"/>
  <c r="Q310" i="42"/>
  <c r="R310" i="42"/>
  <c r="O311" i="42" s="1"/>
  <c r="Q310" i="41"/>
  <c r="R310" i="41" s="1"/>
  <c r="O311" i="41" s="1"/>
  <c r="Q310" i="40"/>
  <c r="R310" i="40" s="1"/>
  <c r="O311" i="40" s="1"/>
  <c r="Q309" i="39"/>
  <c r="R309" i="39"/>
  <c r="O310" i="39" s="1"/>
  <c r="Q309" i="38"/>
  <c r="R309" i="38" s="1"/>
  <c r="O310" i="38" s="1"/>
  <c r="Q310" i="37"/>
  <c r="R310" i="37" s="1"/>
  <c r="O311" i="37" s="1"/>
  <c r="Q309" i="36"/>
  <c r="R309" i="36" s="1"/>
  <c r="O310" i="36" s="1"/>
  <c r="Q305" i="35"/>
  <c r="R305" i="35" s="1"/>
  <c r="O306" i="35" s="1"/>
  <c r="Q305" i="34"/>
  <c r="R305" i="34" s="1"/>
  <c r="O306" i="34" s="1"/>
  <c r="Q304" i="33"/>
  <c r="R304" i="33"/>
  <c r="O305" i="33" s="1"/>
  <c r="Q304" i="32"/>
  <c r="R304" i="32" s="1"/>
  <c r="O305" i="32" s="1"/>
  <c r="Q305" i="31"/>
  <c r="R305" i="31"/>
  <c r="O306" i="31" s="1"/>
  <c r="Q305" i="30"/>
  <c r="R305" i="30"/>
  <c r="O306" i="30" s="1"/>
  <c r="Q306" i="29"/>
  <c r="R306" i="29" s="1"/>
  <c r="O307" i="29" s="1"/>
  <c r="Q305" i="28"/>
  <c r="R305" i="28" s="1"/>
  <c r="O306" i="28" s="1"/>
  <c r="Q306" i="27"/>
  <c r="R306" i="27" s="1"/>
  <c r="O307" i="27" s="1"/>
  <c r="Q301" i="26"/>
  <c r="R301" i="26"/>
  <c r="O302" i="26" s="1"/>
  <c r="Q301" i="25"/>
  <c r="R301" i="25" s="1"/>
  <c r="O302" i="25" s="1"/>
  <c r="Q300" i="24"/>
  <c r="R300" i="24" s="1"/>
  <c r="O301" i="24" s="1"/>
  <c r="Q306" i="15"/>
  <c r="R306" i="15" s="1"/>
  <c r="O307" i="15" s="1"/>
  <c r="Q314" i="17"/>
  <c r="R314" i="17" s="1"/>
  <c r="O315" i="17" s="1"/>
  <c r="Q314" i="21"/>
  <c r="R314" i="21" s="1"/>
  <c r="O315" i="21" s="1"/>
  <c r="Q313" i="23"/>
  <c r="R313" i="23" s="1"/>
  <c r="O314" i="23" s="1"/>
  <c r="Q314" i="19"/>
  <c r="R314" i="19" s="1"/>
  <c r="O315" i="19" s="1"/>
  <c r="Q318" i="16"/>
  <c r="R318" i="16" s="1"/>
  <c r="O319" i="16" s="1"/>
  <c r="Q304" i="12"/>
  <c r="R304" i="12" s="1"/>
  <c r="O305" i="12" s="1"/>
  <c r="Q306" i="9"/>
  <c r="R306" i="9" s="1"/>
  <c r="O307" i="9" s="1"/>
  <c r="Q313" i="22"/>
  <c r="R313" i="22" s="1"/>
  <c r="O314" i="22" s="1"/>
  <c r="Q314" i="20"/>
  <c r="R314" i="20" s="1"/>
  <c r="O315" i="20" s="1"/>
  <c r="Q311" i="13" l="1"/>
  <c r="R311" i="13" s="1"/>
  <c r="O312" i="13" s="1"/>
  <c r="Q311" i="55"/>
  <c r="R311" i="55" s="1"/>
  <c r="O312" i="55" s="1"/>
  <c r="Q311" i="54"/>
  <c r="R311" i="54" s="1"/>
  <c r="O312" i="54" s="1"/>
  <c r="Q311" i="53"/>
  <c r="R311" i="53" s="1"/>
  <c r="O312" i="53" s="1"/>
  <c r="Q310" i="52"/>
  <c r="R310" i="52"/>
  <c r="O311" i="52" s="1"/>
  <c r="Q310" i="51"/>
  <c r="R310" i="51" s="1"/>
  <c r="O311" i="51" s="1"/>
  <c r="Q310" i="50"/>
  <c r="R310" i="50" s="1"/>
  <c r="O311" i="50" s="1"/>
  <c r="Q311" i="49"/>
  <c r="R311" i="49" s="1"/>
  <c r="O312" i="49" s="1"/>
  <c r="Q310" i="48"/>
  <c r="R310" i="48" s="1"/>
  <c r="O311" i="48" s="1"/>
  <c r="Q310" i="47"/>
  <c r="R310" i="47" s="1"/>
  <c r="O311" i="47" s="1"/>
  <c r="Q312" i="46"/>
  <c r="R312" i="46" s="1"/>
  <c r="O313" i="46" s="1"/>
  <c r="Q311" i="45"/>
  <c r="R311" i="45"/>
  <c r="O312" i="45" s="1"/>
  <c r="Q309" i="44"/>
  <c r="R309" i="44" s="1"/>
  <c r="O310" i="44" s="1"/>
  <c r="Q308" i="43"/>
  <c r="R308" i="43" s="1"/>
  <c r="O309" i="43" s="1"/>
  <c r="Q311" i="42"/>
  <c r="R311" i="42" s="1"/>
  <c r="O312" i="42" s="1"/>
  <c r="Q311" i="41"/>
  <c r="R311" i="41" s="1"/>
  <c r="O312" i="41" s="1"/>
  <c r="Q311" i="40"/>
  <c r="R311" i="40" s="1"/>
  <c r="O312" i="40" s="1"/>
  <c r="Q310" i="39"/>
  <c r="R310" i="39" s="1"/>
  <c r="O311" i="39" s="1"/>
  <c r="Q310" i="38"/>
  <c r="R310" i="38" s="1"/>
  <c r="O311" i="38" s="1"/>
  <c r="Q311" i="37"/>
  <c r="R311" i="37" s="1"/>
  <c r="O312" i="37" s="1"/>
  <c r="Q310" i="36"/>
  <c r="R310" i="36" s="1"/>
  <c r="O311" i="36" s="1"/>
  <c r="Q306" i="35"/>
  <c r="R306" i="35"/>
  <c r="O307" i="35" s="1"/>
  <c r="Q306" i="34"/>
  <c r="R306" i="34" s="1"/>
  <c r="O307" i="34" s="1"/>
  <c r="Q305" i="33"/>
  <c r="R305" i="33" s="1"/>
  <c r="O306" i="33" s="1"/>
  <c r="Q305" i="32"/>
  <c r="R305" i="32"/>
  <c r="O306" i="32" s="1"/>
  <c r="Q306" i="31"/>
  <c r="R306" i="31" s="1"/>
  <c r="O307" i="31" s="1"/>
  <c r="Q306" i="30"/>
  <c r="R306" i="30" s="1"/>
  <c r="O307" i="30" s="1"/>
  <c r="Q307" i="29"/>
  <c r="R307" i="29"/>
  <c r="O308" i="29" s="1"/>
  <c r="Q306" i="28"/>
  <c r="R306" i="28" s="1"/>
  <c r="O307" i="28" s="1"/>
  <c r="Q307" i="27"/>
  <c r="R307" i="27" s="1"/>
  <c r="O308" i="27" s="1"/>
  <c r="Q302" i="26"/>
  <c r="R302" i="26" s="1"/>
  <c r="O303" i="26" s="1"/>
  <c r="Q302" i="25"/>
  <c r="R302" i="25" s="1"/>
  <c r="O303" i="25" s="1"/>
  <c r="Q301" i="24"/>
  <c r="R301" i="24" s="1"/>
  <c r="O302" i="24" s="1"/>
  <c r="Q314" i="22"/>
  <c r="R314" i="22" s="1"/>
  <c r="O315" i="22" s="1"/>
  <c r="Q315" i="20"/>
  <c r="R315" i="20" s="1"/>
  <c r="O316" i="20" s="1"/>
  <c r="Q307" i="15"/>
  <c r="R307" i="15" s="1"/>
  <c r="O308" i="15" s="1"/>
  <c r="Q307" i="9"/>
  <c r="R307" i="9" s="1"/>
  <c r="O308" i="9" s="1"/>
  <c r="Q314" i="23"/>
  <c r="R314" i="23" s="1"/>
  <c r="O315" i="23" s="1"/>
  <c r="Q319" i="16"/>
  <c r="R319" i="16" s="1"/>
  <c r="O320" i="16" s="1"/>
  <c r="Q315" i="17"/>
  <c r="R315" i="17" s="1"/>
  <c r="O316" i="17" s="1"/>
  <c r="Q315" i="19"/>
  <c r="R315" i="19" s="1"/>
  <c r="O316" i="19" s="1"/>
  <c r="Q305" i="12"/>
  <c r="R305" i="12" s="1"/>
  <c r="O306" i="12" s="1"/>
  <c r="Q315" i="21"/>
  <c r="R315" i="21" s="1"/>
  <c r="O316" i="21" s="1"/>
  <c r="Q312" i="13" l="1"/>
  <c r="R312" i="13"/>
  <c r="O313" i="13" s="1"/>
  <c r="Q312" i="55"/>
  <c r="R312" i="55"/>
  <c r="O313" i="55" s="1"/>
  <c r="Q312" i="54"/>
  <c r="R312" i="54" s="1"/>
  <c r="O313" i="54" s="1"/>
  <c r="Q312" i="53"/>
  <c r="R312" i="53" s="1"/>
  <c r="O313" i="53" s="1"/>
  <c r="Q311" i="52"/>
  <c r="R311" i="52" s="1"/>
  <c r="O312" i="52" s="1"/>
  <c r="Q311" i="51"/>
  <c r="R311" i="51" s="1"/>
  <c r="O312" i="51" s="1"/>
  <c r="Q311" i="50"/>
  <c r="R311" i="50" s="1"/>
  <c r="O312" i="50" s="1"/>
  <c r="Q312" i="49"/>
  <c r="R312" i="49" s="1"/>
  <c r="O313" i="49" s="1"/>
  <c r="Q311" i="48"/>
  <c r="R311" i="48" s="1"/>
  <c r="O312" i="48" s="1"/>
  <c r="Q311" i="47"/>
  <c r="R311" i="47" s="1"/>
  <c r="O312" i="47" s="1"/>
  <c r="Q313" i="46"/>
  <c r="R313" i="46" s="1"/>
  <c r="O314" i="46" s="1"/>
  <c r="Q312" i="45"/>
  <c r="R312" i="45" s="1"/>
  <c r="O313" i="45" s="1"/>
  <c r="Q310" i="44"/>
  <c r="R310" i="44" s="1"/>
  <c r="O311" i="44" s="1"/>
  <c r="Q309" i="43"/>
  <c r="R309" i="43" s="1"/>
  <c r="O310" i="43" s="1"/>
  <c r="Q312" i="42"/>
  <c r="R312" i="42" s="1"/>
  <c r="O313" i="42" s="1"/>
  <c r="Q312" i="41"/>
  <c r="R312" i="41" s="1"/>
  <c r="O313" i="41" s="1"/>
  <c r="Q312" i="40"/>
  <c r="R312" i="40" s="1"/>
  <c r="O313" i="40" s="1"/>
  <c r="Q311" i="39"/>
  <c r="R311" i="39" s="1"/>
  <c r="O312" i="39" s="1"/>
  <c r="Q311" i="38"/>
  <c r="R311" i="38" s="1"/>
  <c r="O312" i="38" s="1"/>
  <c r="Q312" i="37"/>
  <c r="R312" i="37" s="1"/>
  <c r="O313" i="37" s="1"/>
  <c r="Q311" i="36"/>
  <c r="R311" i="36" s="1"/>
  <c r="O312" i="36" s="1"/>
  <c r="Q307" i="35"/>
  <c r="R307" i="35" s="1"/>
  <c r="O308" i="35" s="1"/>
  <c r="Q307" i="34"/>
  <c r="R307" i="34"/>
  <c r="O308" i="34" s="1"/>
  <c r="Q306" i="33"/>
  <c r="R306" i="33" s="1"/>
  <c r="O307" i="33" s="1"/>
  <c r="Q306" i="32"/>
  <c r="R306" i="32" s="1"/>
  <c r="O307" i="32" s="1"/>
  <c r="Q307" i="31"/>
  <c r="R307" i="31" s="1"/>
  <c r="O308" i="31" s="1"/>
  <c r="Q307" i="30"/>
  <c r="R307" i="30"/>
  <c r="O308" i="30" s="1"/>
  <c r="Q308" i="29"/>
  <c r="R308" i="29" s="1"/>
  <c r="O309" i="29" s="1"/>
  <c r="Q307" i="28"/>
  <c r="R307" i="28"/>
  <c r="O308" i="28" s="1"/>
  <c r="Q308" i="27"/>
  <c r="R308" i="27" s="1"/>
  <c r="O309" i="27" s="1"/>
  <c r="Q303" i="26"/>
  <c r="R303" i="26" s="1"/>
  <c r="O304" i="26" s="1"/>
  <c r="Q303" i="25"/>
  <c r="R303" i="25"/>
  <c r="O304" i="25" s="1"/>
  <c r="Q302" i="24"/>
  <c r="R302" i="24" s="1"/>
  <c r="O303" i="24" s="1"/>
  <c r="Q316" i="20"/>
  <c r="R316" i="20" s="1"/>
  <c r="O317" i="20" s="1"/>
  <c r="Q315" i="22"/>
  <c r="R315" i="22" s="1"/>
  <c r="O316" i="22" s="1"/>
  <c r="Q316" i="21"/>
  <c r="R316" i="21" s="1"/>
  <c r="O317" i="21" s="1"/>
  <c r="Q308" i="9"/>
  <c r="R308" i="9" s="1"/>
  <c r="O309" i="9" s="1"/>
  <c r="Q316" i="19"/>
  <c r="R316" i="19" s="1"/>
  <c r="O317" i="19" s="1"/>
  <c r="Q320" i="16"/>
  <c r="R320" i="16" s="1"/>
  <c r="O321" i="16" s="1"/>
  <c r="Q308" i="15"/>
  <c r="R308" i="15" s="1"/>
  <c r="O309" i="15" s="1"/>
  <c r="Q315" i="23"/>
  <c r="R315" i="23" s="1"/>
  <c r="O316" i="23" s="1"/>
  <c r="Q306" i="12"/>
  <c r="R306" i="12" s="1"/>
  <c r="O307" i="12" s="1"/>
  <c r="Q316" i="17"/>
  <c r="R316" i="17" s="1"/>
  <c r="O317" i="17" s="1"/>
  <c r="Q313" i="13" l="1"/>
  <c r="R313" i="13" s="1"/>
  <c r="O314" i="13" s="1"/>
  <c r="Q313" i="55"/>
  <c r="R313" i="55" s="1"/>
  <c r="O314" i="55" s="1"/>
  <c r="Q313" i="54"/>
  <c r="R313" i="54"/>
  <c r="O314" i="54" s="1"/>
  <c r="Q313" i="53"/>
  <c r="R313" i="53" s="1"/>
  <c r="O314" i="53" s="1"/>
  <c r="Q312" i="52"/>
  <c r="R312" i="52" s="1"/>
  <c r="O313" i="52" s="1"/>
  <c r="Q312" i="51"/>
  <c r="R312" i="51" s="1"/>
  <c r="O313" i="51" s="1"/>
  <c r="Q312" i="50"/>
  <c r="R312" i="50" s="1"/>
  <c r="O313" i="50" s="1"/>
  <c r="Q313" i="49"/>
  <c r="R313" i="49"/>
  <c r="O314" i="49" s="1"/>
  <c r="Q312" i="48"/>
  <c r="R312" i="48" s="1"/>
  <c r="O313" i="48" s="1"/>
  <c r="Q312" i="47"/>
  <c r="R312" i="47" s="1"/>
  <c r="O313" i="47" s="1"/>
  <c r="Q314" i="46"/>
  <c r="R314" i="46" s="1"/>
  <c r="O315" i="46" s="1"/>
  <c r="Q313" i="45"/>
  <c r="R313" i="45" s="1"/>
  <c r="O314" i="45" s="1"/>
  <c r="Q311" i="44"/>
  <c r="R311" i="44" s="1"/>
  <c r="O312" i="44" s="1"/>
  <c r="R310" i="43"/>
  <c r="O311" i="43" s="1"/>
  <c r="Q310" i="43"/>
  <c r="Q313" i="42"/>
  <c r="R313" i="42" s="1"/>
  <c r="O314" i="42" s="1"/>
  <c r="Q313" i="41"/>
  <c r="R313" i="41"/>
  <c r="O314" i="41" s="1"/>
  <c r="Q313" i="40"/>
  <c r="R313" i="40" s="1"/>
  <c r="O314" i="40" s="1"/>
  <c r="Q312" i="39"/>
  <c r="R312" i="39" s="1"/>
  <c r="O313" i="39" s="1"/>
  <c r="Q312" i="38"/>
  <c r="R312" i="38" s="1"/>
  <c r="O313" i="38" s="1"/>
  <c r="Q313" i="37"/>
  <c r="R313" i="37" s="1"/>
  <c r="O314" i="37" s="1"/>
  <c r="Q312" i="36"/>
  <c r="R312" i="36" s="1"/>
  <c r="O313" i="36" s="1"/>
  <c r="Q308" i="35"/>
  <c r="R308" i="35" s="1"/>
  <c r="O309" i="35" s="1"/>
  <c r="Q308" i="34"/>
  <c r="R308" i="34" s="1"/>
  <c r="O309" i="34" s="1"/>
  <c r="Q307" i="33"/>
  <c r="R307" i="33" s="1"/>
  <c r="O308" i="33" s="1"/>
  <c r="Q307" i="32"/>
  <c r="R307" i="32" s="1"/>
  <c r="O308" i="32" s="1"/>
  <c r="Q308" i="31"/>
  <c r="R308" i="31" s="1"/>
  <c r="O309" i="31" s="1"/>
  <c r="Q308" i="30"/>
  <c r="R308" i="30" s="1"/>
  <c r="O309" i="30" s="1"/>
  <c r="Q309" i="29"/>
  <c r="R309" i="29" s="1"/>
  <c r="O310" i="29" s="1"/>
  <c r="Q308" i="28"/>
  <c r="R308" i="28" s="1"/>
  <c r="O309" i="28" s="1"/>
  <c r="Q309" i="27"/>
  <c r="R309" i="27" s="1"/>
  <c r="O310" i="27" s="1"/>
  <c r="Q304" i="26"/>
  <c r="R304" i="26" s="1"/>
  <c r="O305" i="26" s="1"/>
  <c r="Q304" i="25"/>
  <c r="R304" i="25" s="1"/>
  <c r="O305" i="25" s="1"/>
  <c r="Q303" i="24"/>
  <c r="R303" i="24" s="1"/>
  <c r="O304" i="24" s="1"/>
  <c r="Q321" i="16"/>
  <c r="R321" i="16" s="1"/>
  <c r="O322" i="16" s="1"/>
  <c r="Q316" i="23"/>
  <c r="R316" i="23" s="1"/>
  <c r="O317" i="23" s="1"/>
  <c r="Q316" i="22"/>
  <c r="R316" i="22" s="1"/>
  <c r="O317" i="22" s="1"/>
  <c r="Q317" i="17"/>
  <c r="R317" i="17" s="1"/>
  <c r="O318" i="17" s="1"/>
  <c r="Q307" i="12"/>
  <c r="R307" i="12" s="1"/>
  <c r="O308" i="12" s="1"/>
  <c r="Q317" i="19"/>
  <c r="R317" i="19" s="1"/>
  <c r="O318" i="19" s="1"/>
  <c r="Q309" i="15"/>
  <c r="R309" i="15" s="1"/>
  <c r="O310" i="15" s="1"/>
  <c r="Q317" i="21"/>
  <c r="R317" i="21" s="1"/>
  <c r="O318" i="21" s="1"/>
  <c r="Q317" i="20"/>
  <c r="R317" i="20" s="1"/>
  <c r="O318" i="20" s="1"/>
  <c r="Q309" i="9"/>
  <c r="R309" i="9" s="1"/>
  <c r="O310" i="9" s="1"/>
  <c r="Q314" i="13" l="1"/>
  <c r="R314" i="13" s="1"/>
  <c r="O315" i="13" s="1"/>
  <c r="Q314" i="55"/>
  <c r="R314" i="55" s="1"/>
  <c r="O315" i="55" s="1"/>
  <c r="Q314" i="54"/>
  <c r="R314" i="54" s="1"/>
  <c r="O315" i="54" s="1"/>
  <c r="Q314" i="53"/>
  <c r="R314" i="53" s="1"/>
  <c r="O315" i="53" s="1"/>
  <c r="Q313" i="52"/>
  <c r="R313" i="52" s="1"/>
  <c r="O314" i="52" s="1"/>
  <c r="Q313" i="51"/>
  <c r="R313" i="51" s="1"/>
  <c r="O314" i="51" s="1"/>
  <c r="Q313" i="50"/>
  <c r="R313" i="50" s="1"/>
  <c r="O314" i="50" s="1"/>
  <c r="Q314" i="49"/>
  <c r="R314" i="49" s="1"/>
  <c r="O315" i="49" s="1"/>
  <c r="Q313" i="48"/>
  <c r="R313" i="48" s="1"/>
  <c r="O314" i="48" s="1"/>
  <c r="Q313" i="47"/>
  <c r="R313" i="47" s="1"/>
  <c r="O314" i="47" s="1"/>
  <c r="Q315" i="46"/>
  <c r="R315" i="46" s="1"/>
  <c r="O316" i="46" s="1"/>
  <c r="Q314" i="45"/>
  <c r="R314" i="45" s="1"/>
  <c r="O315" i="45" s="1"/>
  <c r="Q312" i="44"/>
  <c r="R312" i="44" s="1"/>
  <c r="O313" i="44" s="1"/>
  <c r="Q311" i="43"/>
  <c r="R311" i="43" s="1"/>
  <c r="O312" i="43" s="1"/>
  <c r="Q314" i="42"/>
  <c r="R314" i="42" s="1"/>
  <c r="O315" i="42" s="1"/>
  <c r="R314" i="41"/>
  <c r="O315" i="41" s="1"/>
  <c r="Q314" i="41"/>
  <c r="Q314" i="40"/>
  <c r="R314" i="40" s="1"/>
  <c r="O315" i="40" s="1"/>
  <c r="Q313" i="39"/>
  <c r="R313" i="39"/>
  <c r="O314" i="39" s="1"/>
  <c r="Q313" i="38"/>
  <c r="R313" i="38"/>
  <c r="O314" i="38" s="1"/>
  <c r="Q314" i="37"/>
  <c r="R314" i="37"/>
  <c r="O315" i="37" s="1"/>
  <c r="Q313" i="36"/>
  <c r="R313" i="36"/>
  <c r="O314" i="36" s="1"/>
  <c r="Q309" i="35"/>
  <c r="R309" i="35" s="1"/>
  <c r="O310" i="35" s="1"/>
  <c r="Q309" i="34"/>
  <c r="R309" i="34" s="1"/>
  <c r="O310" i="34" s="1"/>
  <c r="Q308" i="33"/>
  <c r="R308" i="33"/>
  <c r="O309" i="33" s="1"/>
  <c r="Q308" i="32"/>
  <c r="R308" i="32" s="1"/>
  <c r="O309" i="32" s="1"/>
  <c r="Q309" i="31"/>
  <c r="R309" i="31" s="1"/>
  <c r="O310" i="31" s="1"/>
  <c r="Q309" i="30"/>
  <c r="R309" i="30"/>
  <c r="O310" i="30" s="1"/>
  <c r="Q310" i="29"/>
  <c r="R310" i="29" s="1"/>
  <c r="O311" i="29" s="1"/>
  <c r="Q309" i="28"/>
  <c r="R309" i="28" s="1"/>
  <c r="O310" i="28" s="1"/>
  <c r="Q310" i="27"/>
  <c r="R310" i="27" s="1"/>
  <c r="O311" i="27" s="1"/>
  <c r="Q305" i="26"/>
  <c r="R305" i="26" s="1"/>
  <c r="O306" i="26" s="1"/>
  <c r="Q305" i="25"/>
  <c r="R305" i="25"/>
  <c r="O306" i="25" s="1"/>
  <c r="Q304" i="24"/>
  <c r="R304" i="24" s="1"/>
  <c r="O305" i="24" s="1"/>
  <c r="Q318" i="19"/>
  <c r="R318" i="19" s="1"/>
  <c r="O319" i="19" s="1"/>
  <c r="Q318" i="17"/>
  <c r="R318" i="17" s="1"/>
  <c r="O319" i="17" s="1"/>
  <c r="Q318" i="20"/>
  <c r="R318" i="20" s="1"/>
  <c r="O319" i="20" s="1"/>
  <c r="Q310" i="15"/>
  <c r="R310" i="15" s="1"/>
  <c r="O311" i="15" s="1"/>
  <c r="Q308" i="12"/>
  <c r="R308" i="12" s="1"/>
  <c r="O309" i="12" s="1"/>
  <c r="Q317" i="22"/>
  <c r="R317" i="22" s="1"/>
  <c r="O318" i="22" s="1"/>
  <c r="Q318" i="21"/>
  <c r="R318" i="21" s="1"/>
  <c r="O319" i="21" s="1"/>
  <c r="Q310" i="9"/>
  <c r="R310" i="9" s="1"/>
  <c r="O311" i="9" s="1"/>
  <c r="Q317" i="23"/>
  <c r="R317" i="23" s="1"/>
  <c r="O318" i="23" s="1"/>
  <c r="Q322" i="16"/>
  <c r="R322" i="16" s="1"/>
  <c r="O323" i="16" s="1"/>
  <c r="Q315" i="13" l="1"/>
  <c r="R315" i="13"/>
  <c r="O316" i="13" s="1"/>
  <c r="Q315" i="55"/>
  <c r="R315" i="55"/>
  <c r="O316" i="55" s="1"/>
  <c r="Q315" i="54"/>
  <c r="R315" i="54"/>
  <c r="O316" i="54" s="1"/>
  <c r="Q315" i="53"/>
  <c r="R315" i="53" s="1"/>
  <c r="O316" i="53" s="1"/>
  <c r="Q314" i="52"/>
  <c r="R314" i="52" s="1"/>
  <c r="O315" i="52" s="1"/>
  <c r="Q314" i="51"/>
  <c r="R314" i="51" s="1"/>
  <c r="O315" i="51" s="1"/>
  <c r="Q314" i="50"/>
  <c r="R314" i="50" s="1"/>
  <c r="O315" i="50" s="1"/>
  <c r="Q315" i="49"/>
  <c r="R315" i="49"/>
  <c r="O316" i="49" s="1"/>
  <c r="Q314" i="48"/>
  <c r="R314" i="48"/>
  <c r="O315" i="48" s="1"/>
  <c r="Q314" i="47"/>
  <c r="R314" i="47"/>
  <c r="O315" i="47" s="1"/>
  <c r="Q316" i="46"/>
  <c r="R316" i="46" s="1"/>
  <c r="O317" i="46" s="1"/>
  <c r="Q315" i="45"/>
  <c r="R315" i="45" s="1"/>
  <c r="O316" i="45" s="1"/>
  <c r="Q313" i="44"/>
  <c r="R313" i="44" s="1"/>
  <c r="O314" i="44" s="1"/>
  <c r="Q312" i="43"/>
  <c r="R312" i="43" s="1"/>
  <c r="O313" i="43" s="1"/>
  <c r="Q315" i="42"/>
  <c r="R315" i="42" s="1"/>
  <c r="O316" i="42" s="1"/>
  <c r="Q315" i="41"/>
  <c r="R315" i="41" s="1"/>
  <c r="O316" i="41" s="1"/>
  <c r="Q315" i="40"/>
  <c r="R315" i="40" s="1"/>
  <c r="O316" i="40" s="1"/>
  <c r="Q314" i="39"/>
  <c r="R314" i="39" s="1"/>
  <c r="O315" i="39" s="1"/>
  <c r="Q314" i="38"/>
  <c r="R314" i="38" s="1"/>
  <c r="O315" i="38" s="1"/>
  <c r="Q315" i="37"/>
  <c r="R315" i="37" s="1"/>
  <c r="O316" i="37" s="1"/>
  <c r="Q314" i="36"/>
  <c r="R314" i="36" s="1"/>
  <c r="O315" i="36" s="1"/>
  <c r="Q310" i="35"/>
  <c r="R310" i="35"/>
  <c r="O311" i="35" s="1"/>
  <c r="Q310" i="34"/>
  <c r="R310" i="34" s="1"/>
  <c r="O311" i="34" s="1"/>
  <c r="Q309" i="33"/>
  <c r="R309" i="33" s="1"/>
  <c r="O310" i="33" s="1"/>
  <c r="Q309" i="32"/>
  <c r="R309" i="32"/>
  <c r="O310" i="32" s="1"/>
  <c r="Q310" i="31"/>
  <c r="R310" i="31" s="1"/>
  <c r="O311" i="31" s="1"/>
  <c r="Q310" i="30"/>
  <c r="R310" i="30" s="1"/>
  <c r="O311" i="30" s="1"/>
  <c r="Q311" i="29"/>
  <c r="R311" i="29"/>
  <c r="O312" i="29" s="1"/>
  <c r="Q310" i="28"/>
  <c r="R310" i="28" s="1"/>
  <c r="O311" i="28" s="1"/>
  <c r="Q311" i="27"/>
  <c r="R311" i="27"/>
  <c r="O312" i="27" s="1"/>
  <c r="Q306" i="26"/>
  <c r="R306" i="26"/>
  <c r="O307" i="26" s="1"/>
  <c r="Q306" i="25"/>
  <c r="R306" i="25" s="1"/>
  <c r="O307" i="25" s="1"/>
  <c r="Q305" i="24"/>
  <c r="R305" i="24"/>
  <c r="O306" i="24" s="1"/>
  <c r="Q319" i="21"/>
  <c r="R319" i="21" s="1"/>
  <c r="O320" i="21" s="1"/>
  <c r="Q323" i="16"/>
  <c r="R323" i="16" s="1"/>
  <c r="O324" i="16" s="1"/>
  <c r="Q319" i="20"/>
  <c r="R319" i="20" s="1"/>
  <c r="O320" i="20" s="1"/>
  <c r="Q318" i="22"/>
  <c r="R318" i="22" s="1"/>
  <c r="O319" i="22" s="1"/>
  <c r="Q319" i="17"/>
  <c r="R319" i="17" s="1"/>
  <c r="O320" i="17" s="1"/>
  <c r="Q318" i="23"/>
  <c r="R318" i="23" s="1"/>
  <c r="O319" i="23" s="1"/>
  <c r="Q309" i="12"/>
  <c r="R309" i="12" s="1"/>
  <c r="O310" i="12" s="1"/>
  <c r="Q311" i="15"/>
  <c r="R311" i="15" s="1"/>
  <c r="O312" i="15" s="1"/>
  <c r="Q319" i="19"/>
  <c r="R319" i="19" s="1"/>
  <c r="O320" i="19" s="1"/>
  <c r="Q311" i="9"/>
  <c r="R311" i="9" s="1"/>
  <c r="O312" i="9" s="1"/>
  <c r="Q316" i="13" l="1"/>
  <c r="R316" i="13"/>
  <c r="O317" i="13" s="1"/>
  <c r="Q316" i="55"/>
  <c r="R316" i="55"/>
  <c r="O317" i="55" s="1"/>
  <c r="Q316" i="54"/>
  <c r="R316" i="54" s="1"/>
  <c r="O317" i="54" s="1"/>
  <c r="Q316" i="53"/>
  <c r="R316" i="53" s="1"/>
  <c r="O317" i="53" s="1"/>
  <c r="Q315" i="52"/>
  <c r="R315" i="52"/>
  <c r="O316" i="52" s="1"/>
  <c r="Q315" i="51"/>
  <c r="R315" i="51"/>
  <c r="O316" i="51" s="1"/>
  <c r="Q315" i="50"/>
  <c r="R315" i="50" s="1"/>
  <c r="O316" i="50" s="1"/>
  <c r="Q316" i="49"/>
  <c r="R316" i="49" s="1"/>
  <c r="O317" i="49" s="1"/>
  <c r="Q315" i="48"/>
  <c r="R315" i="48" s="1"/>
  <c r="O316" i="48" s="1"/>
  <c r="Q315" i="47"/>
  <c r="R315" i="47" s="1"/>
  <c r="O316" i="47" s="1"/>
  <c r="Q317" i="46"/>
  <c r="R317" i="46"/>
  <c r="O318" i="46" s="1"/>
  <c r="Q316" i="45"/>
  <c r="R316" i="45" s="1"/>
  <c r="O317" i="45" s="1"/>
  <c r="Q314" i="44"/>
  <c r="R314" i="44" s="1"/>
  <c r="O315" i="44" s="1"/>
  <c r="Q313" i="43"/>
  <c r="R313" i="43" s="1"/>
  <c r="O314" i="43" s="1"/>
  <c r="Q316" i="42"/>
  <c r="R316" i="42" s="1"/>
  <c r="O317" i="42" s="1"/>
  <c r="Q316" i="41"/>
  <c r="R316" i="41" s="1"/>
  <c r="O317" i="41" s="1"/>
  <c r="Q316" i="40"/>
  <c r="R316" i="40"/>
  <c r="O317" i="40" s="1"/>
  <c r="Q315" i="39"/>
  <c r="R315" i="39" s="1"/>
  <c r="O316" i="39" s="1"/>
  <c r="Q315" i="38"/>
  <c r="R315" i="38" s="1"/>
  <c r="O316" i="38" s="1"/>
  <c r="Q316" i="37"/>
  <c r="R316" i="37" s="1"/>
  <c r="O317" i="37" s="1"/>
  <c r="Q315" i="36"/>
  <c r="R315" i="36"/>
  <c r="O316" i="36" s="1"/>
  <c r="Q311" i="35"/>
  <c r="R311" i="35" s="1"/>
  <c r="O312" i="35" s="1"/>
  <c r="Q311" i="34"/>
  <c r="R311" i="34" s="1"/>
  <c r="O312" i="34" s="1"/>
  <c r="Q310" i="33"/>
  <c r="R310" i="33"/>
  <c r="O311" i="33" s="1"/>
  <c r="Q310" i="32"/>
  <c r="R310" i="32" s="1"/>
  <c r="O311" i="32" s="1"/>
  <c r="Q311" i="31"/>
  <c r="R311" i="31"/>
  <c r="O312" i="31" s="1"/>
  <c r="Q311" i="30"/>
  <c r="R311" i="30" s="1"/>
  <c r="O312" i="30" s="1"/>
  <c r="Q312" i="29"/>
  <c r="R312" i="29" s="1"/>
  <c r="O313" i="29" s="1"/>
  <c r="Q311" i="28"/>
  <c r="R311" i="28"/>
  <c r="O312" i="28" s="1"/>
  <c r="Q312" i="27"/>
  <c r="R312" i="27" s="1"/>
  <c r="O313" i="27" s="1"/>
  <c r="Q307" i="26"/>
  <c r="R307" i="26"/>
  <c r="O308" i="26" s="1"/>
  <c r="Q307" i="25"/>
  <c r="R307" i="25" s="1"/>
  <c r="O308" i="25" s="1"/>
  <c r="Q306" i="24"/>
  <c r="R306" i="24" s="1"/>
  <c r="O307" i="24" s="1"/>
  <c r="Q320" i="19"/>
  <c r="R320" i="19" s="1"/>
  <c r="O321" i="19" s="1"/>
  <c r="Q312" i="9"/>
  <c r="R312" i="9" s="1"/>
  <c r="O313" i="9" s="1"/>
  <c r="Q310" i="12"/>
  <c r="R310" i="12" s="1"/>
  <c r="O311" i="12" s="1"/>
  <c r="Q320" i="17"/>
  <c r="R320" i="17" s="1"/>
  <c r="O321" i="17" s="1"/>
  <c r="Q320" i="21"/>
  <c r="R320" i="21" s="1"/>
  <c r="O321" i="21" s="1"/>
  <c r="Q319" i="22"/>
  <c r="R319" i="22" s="1"/>
  <c r="O320" i="22" s="1"/>
  <c r="Q324" i="16"/>
  <c r="R324" i="16" s="1"/>
  <c r="O325" i="16" s="1"/>
  <c r="Q312" i="15"/>
  <c r="R312" i="15" s="1"/>
  <c r="O313" i="15" s="1"/>
  <c r="Q319" i="23"/>
  <c r="R319" i="23" s="1"/>
  <c r="O320" i="23" s="1"/>
  <c r="Q320" i="20"/>
  <c r="R320" i="20" s="1"/>
  <c r="O321" i="20" s="1"/>
  <c r="Q317" i="13" l="1"/>
  <c r="R317" i="13" s="1"/>
  <c r="O318" i="13" s="1"/>
  <c r="Q317" i="55"/>
  <c r="R317" i="55" s="1"/>
  <c r="O318" i="55" s="1"/>
  <c r="Q317" i="54"/>
  <c r="R317" i="54" s="1"/>
  <c r="O318" i="54" s="1"/>
  <c r="Q317" i="53"/>
  <c r="R317" i="53" s="1"/>
  <c r="O318" i="53" s="1"/>
  <c r="Q316" i="52"/>
  <c r="R316" i="52" s="1"/>
  <c r="O317" i="52" s="1"/>
  <c r="Q316" i="51"/>
  <c r="R316" i="51" s="1"/>
  <c r="O317" i="51" s="1"/>
  <c r="Q316" i="50"/>
  <c r="R316" i="50" s="1"/>
  <c r="O317" i="50" s="1"/>
  <c r="Q317" i="49"/>
  <c r="R317" i="49" s="1"/>
  <c r="O318" i="49" s="1"/>
  <c r="Q316" i="48"/>
  <c r="R316" i="48" s="1"/>
  <c r="O317" i="48" s="1"/>
  <c r="Q316" i="47"/>
  <c r="R316" i="47" s="1"/>
  <c r="O317" i="47" s="1"/>
  <c r="Q318" i="46"/>
  <c r="R318" i="46" s="1"/>
  <c r="O319" i="46" s="1"/>
  <c r="Q317" i="45"/>
  <c r="R317" i="45" s="1"/>
  <c r="O318" i="45" s="1"/>
  <c r="Q315" i="44"/>
  <c r="R315" i="44" s="1"/>
  <c r="O316" i="44" s="1"/>
  <c r="Q314" i="43"/>
  <c r="R314" i="43" s="1"/>
  <c r="O315" i="43" s="1"/>
  <c r="Q317" i="42"/>
  <c r="R317" i="42"/>
  <c r="O318" i="42" s="1"/>
  <c r="Q317" i="41"/>
  <c r="R317" i="41"/>
  <c r="O318" i="41" s="1"/>
  <c r="Q317" i="40"/>
  <c r="R317" i="40" s="1"/>
  <c r="O318" i="40" s="1"/>
  <c r="Q316" i="39"/>
  <c r="R316" i="39"/>
  <c r="O317" i="39" s="1"/>
  <c r="Q316" i="38"/>
  <c r="R316" i="38" s="1"/>
  <c r="O317" i="38" s="1"/>
  <c r="Q317" i="37"/>
  <c r="R317" i="37" s="1"/>
  <c r="O318" i="37" s="1"/>
  <c r="Q316" i="36"/>
  <c r="R316" i="36" s="1"/>
  <c r="O317" i="36" s="1"/>
  <c r="Q312" i="35"/>
  <c r="R312" i="35" s="1"/>
  <c r="O313" i="35" s="1"/>
  <c r="Q312" i="34"/>
  <c r="R312" i="34" s="1"/>
  <c r="O313" i="34" s="1"/>
  <c r="Q311" i="33"/>
  <c r="R311" i="33" s="1"/>
  <c r="O312" i="33" s="1"/>
  <c r="Q311" i="32"/>
  <c r="R311" i="32" s="1"/>
  <c r="O312" i="32" s="1"/>
  <c r="Q312" i="31"/>
  <c r="R312" i="31"/>
  <c r="O313" i="31" s="1"/>
  <c r="Q312" i="30"/>
  <c r="R312" i="30" s="1"/>
  <c r="O313" i="30" s="1"/>
  <c r="Q313" i="29"/>
  <c r="R313" i="29" s="1"/>
  <c r="O314" i="29" s="1"/>
  <c r="Q312" i="28"/>
  <c r="R312" i="28" s="1"/>
  <c r="O313" i="28" s="1"/>
  <c r="Q313" i="27"/>
  <c r="R313" i="27" s="1"/>
  <c r="O314" i="27" s="1"/>
  <c r="Q308" i="26"/>
  <c r="R308" i="26" s="1"/>
  <c r="O309" i="26" s="1"/>
  <c r="Q308" i="25"/>
  <c r="R308" i="25" s="1"/>
  <c r="O309" i="25" s="1"/>
  <c r="Q307" i="24"/>
  <c r="R307" i="24" s="1"/>
  <c r="O308" i="24" s="1"/>
  <c r="Q320" i="23"/>
  <c r="R320" i="23" s="1"/>
  <c r="O321" i="23" s="1"/>
  <c r="Q321" i="21"/>
  <c r="R321" i="21" s="1"/>
  <c r="O322" i="21" s="1"/>
  <c r="Q321" i="19"/>
  <c r="R321" i="19" s="1"/>
  <c r="O322" i="19" s="1"/>
  <c r="Q311" i="12"/>
  <c r="R311" i="12" s="1"/>
  <c r="O312" i="12" s="1"/>
  <c r="Q320" i="22"/>
  <c r="R320" i="22" s="1"/>
  <c r="O321" i="22" s="1"/>
  <c r="Q321" i="20"/>
  <c r="R321" i="20" s="1"/>
  <c r="O322" i="20" s="1"/>
  <c r="Q325" i="16"/>
  <c r="R325" i="16" s="1"/>
  <c r="O326" i="16" s="1"/>
  <c r="Q321" i="17"/>
  <c r="R321" i="17" s="1"/>
  <c r="O322" i="17" s="1"/>
  <c r="Q313" i="15"/>
  <c r="R313" i="15" s="1"/>
  <c r="O314" i="15" s="1"/>
  <c r="Q313" i="9"/>
  <c r="R313" i="9" s="1"/>
  <c r="O314" i="9" s="1"/>
  <c r="Q318" i="13" l="1"/>
  <c r="R318" i="13" s="1"/>
  <c r="O319" i="13" s="1"/>
  <c r="Q318" i="55"/>
  <c r="R318" i="55" s="1"/>
  <c r="O319" i="55" s="1"/>
  <c r="Q318" i="54"/>
  <c r="R318" i="54" s="1"/>
  <c r="O319" i="54" s="1"/>
  <c r="Q318" i="53"/>
  <c r="R318" i="53" s="1"/>
  <c r="O319" i="53" s="1"/>
  <c r="Q317" i="52"/>
  <c r="R317" i="52" s="1"/>
  <c r="O318" i="52" s="1"/>
  <c r="Q317" i="51"/>
  <c r="R317" i="51" s="1"/>
  <c r="O318" i="51" s="1"/>
  <c r="Q317" i="50"/>
  <c r="R317" i="50" s="1"/>
  <c r="O318" i="50" s="1"/>
  <c r="Q318" i="49"/>
  <c r="R318" i="49" s="1"/>
  <c r="O319" i="49" s="1"/>
  <c r="Q317" i="48"/>
  <c r="R317" i="48" s="1"/>
  <c r="O318" i="48" s="1"/>
  <c r="Q317" i="47"/>
  <c r="R317" i="47" s="1"/>
  <c r="O318" i="47" s="1"/>
  <c r="Q319" i="46"/>
  <c r="R319" i="46" s="1"/>
  <c r="O320" i="46" s="1"/>
  <c r="Q318" i="45"/>
  <c r="R318" i="45" s="1"/>
  <c r="O319" i="45" s="1"/>
  <c r="Q316" i="44"/>
  <c r="R316" i="44"/>
  <c r="O317" i="44" s="1"/>
  <c r="Q315" i="43"/>
  <c r="R315" i="43"/>
  <c r="O316" i="43" s="1"/>
  <c r="Q318" i="42"/>
  <c r="R318" i="42" s="1"/>
  <c r="O319" i="42" s="1"/>
  <c r="Q318" i="41"/>
  <c r="R318" i="41" s="1"/>
  <c r="O319" i="41" s="1"/>
  <c r="Q318" i="40"/>
  <c r="R318" i="40" s="1"/>
  <c r="O319" i="40" s="1"/>
  <c r="Q317" i="39"/>
  <c r="R317" i="39"/>
  <c r="O318" i="39" s="1"/>
  <c r="Q317" i="38"/>
  <c r="R317" i="38" s="1"/>
  <c r="O318" i="38" s="1"/>
  <c r="Q318" i="37"/>
  <c r="R318" i="37" s="1"/>
  <c r="O319" i="37" s="1"/>
  <c r="Q317" i="36"/>
  <c r="R317" i="36" s="1"/>
  <c r="O318" i="36" s="1"/>
  <c r="Q313" i="35"/>
  <c r="R313" i="35" s="1"/>
  <c r="O314" i="35" s="1"/>
  <c r="Q313" i="34"/>
  <c r="R313" i="34" s="1"/>
  <c r="O314" i="34" s="1"/>
  <c r="Q312" i="33"/>
  <c r="R312" i="33"/>
  <c r="O313" i="33" s="1"/>
  <c r="Q312" i="32"/>
  <c r="R312" i="32" s="1"/>
  <c r="O313" i="32" s="1"/>
  <c r="Q313" i="31"/>
  <c r="R313" i="31"/>
  <c r="O314" i="31" s="1"/>
  <c r="Q313" i="30"/>
  <c r="R313" i="30"/>
  <c r="O314" i="30" s="1"/>
  <c r="Q314" i="29"/>
  <c r="R314" i="29" s="1"/>
  <c r="O315" i="29" s="1"/>
  <c r="Q313" i="28"/>
  <c r="R313" i="28" s="1"/>
  <c r="O314" i="28" s="1"/>
  <c r="Q314" i="27"/>
  <c r="R314" i="27" s="1"/>
  <c r="O315" i="27" s="1"/>
  <c r="Q309" i="26"/>
  <c r="R309" i="26"/>
  <c r="O310" i="26" s="1"/>
  <c r="Q309" i="25"/>
  <c r="R309" i="25" s="1"/>
  <c r="O310" i="25" s="1"/>
  <c r="Q308" i="24"/>
  <c r="R308" i="24" s="1"/>
  <c r="O309" i="24" s="1"/>
  <c r="Q322" i="20"/>
  <c r="R322" i="20" s="1"/>
  <c r="O323" i="20" s="1"/>
  <c r="Q314" i="15"/>
  <c r="R314" i="15" s="1"/>
  <c r="O315" i="15" s="1"/>
  <c r="Q322" i="21"/>
  <c r="R322" i="21" s="1"/>
  <c r="O323" i="21" s="1"/>
  <c r="Q326" i="16"/>
  <c r="R326" i="16" s="1"/>
  <c r="O327" i="16" s="1"/>
  <c r="Q312" i="12"/>
  <c r="R312" i="12" s="1"/>
  <c r="O313" i="12" s="1"/>
  <c r="Q322" i="19"/>
  <c r="R322" i="19" s="1"/>
  <c r="O323" i="19" s="1"/>
  <c r="Q321" i="23"/>
  <c r="R321" i="23" s="1"/>
  <c r="O322" i="23" s="1"/>
  <c r="Q314" i="9"/>
  <c r="R314" i="9" s="1"/>
  <c r="O315" i="9" s="1"/>
  <c r="Q322" i="17"/>
  <c r="R322" i="17" s="1"/>
  <c r="O323" i="17" s="1"/>
  <c r="Q321" i="22"/>
  <c r="R321" i="22" s="1"/>
  <c r="O322" i="22" s="1"/>
  <c r="Q319" i="13" l="1"/>
  <c r="R319" i="13" s="1"/>
  <c r="O320" i="13" s="1"/>
  <c r="Q319" i="55"/>
  <c r="R319" i="55" s="1"/>
  <c r="O320" i="55" s="1"/>
  <c r="Q319" i="54"/>
  <c r="R319" i="54" s="1"/>
  <c r="O320" i="54" s="1"/>
  <c r="Q319" i="53"/>
  <c r="R319" i="53" s="1"/>
  <c r="O320" i="53" s="1"/>
  <c r="Q318" i="52"/>
  <c r="R318" i="52" s="1"/>
  <c r="O319" i="52" s="1"/>
  <c r="Q318" i="51"/>
  <c r="R318" i="51" s="1"/>
  <c r="O319" i="51" s="1"/>
  <c r="Q318" i="50"/>
  <c r="R318" i="50" s="1"/>
  <c r="O319" i="50" s="1"/>
  <c r="Q319" i="49"/>
  <c r="R319" i="49" s="1"/>
  <c r="O320" i="49" s="1"/>
  <c r="Q318" i="48"/>
  <c r="R318" i="48" s="1"/>
  <c r="O319" i="48" s="1"/>
  <c r="Q318" i="47"/>
  <c r="R318" i="47" s="1"/>
  <c r="O319" i="47" s="1"/>
  <c r="Q320" i="46"/>
  <c r="R320" i="46" s="1"/>
  <c r="O321" i="46" s="1"/>
  <c r="Q319" i="45"/>
  <c r="R319" i="45" s="1"/>
  <c r="O320" i="45" s="1"/>
  <c r="Q317" i="44"/>
  <c r="R317" i="44" s="1"/>
  <c r="O318" i="44" s="1"/>
  <c r="Q316" i="43"/>
  <c r="R316" i="43" s="1"/>
  <c r="O317" i="43" s="1"/>
  <c r="Q319" i="42"/>
  <c r="R319" i="42" s="1"/>
  <c r="O320" i="42" s="1"/>
  <c r="Q319" i="41"/>
  <c r="R319" i="41" s="1"/>
  <c r="O320" i="41" s="1"/>
  <c r="Q319" i="40"/>
  <c r="R319" i="40" s="1"/>
  <c r="O320" i="40" s="1"/>
  <c r="Q318" i="39"/>
  <c r="R318" i="39" s="1"/>
  <c r="O319" i="39" s="1"/>
  <c r="Q318" i="38"/>
  <c r="R318" i="38" s="1"/>
  <c r="O319" i="38" s="1"/>
  <c r="Q319" i="37"/>
  <c r="R319" i="37" s="1"/>
  <c r="O320" i="37" s="1"/>
  <c r="Q318" i="36"/>
  <c r="R318" i="36" s="1"/>
  <c r="O319" i="36" s="1"/>
  <c r="Q314" i="35"/>
  <c r="R314" i="35" s="1"/>
  <c r="O315" i="35" s="1"/>
  <c r="Q314" i="34"/>
  <c r="R314" i="34" s="1"/>
  <c r="O315" i="34" s="1"/>
  <c r="Q313" i="33"/>
  <c r="R313" i="33" s="1"/>
  <c r="O314" i="33" s="1"/>
  <c r="Q313" i="32"/>
  <c r="R313" i="32"/>
  <c r="O314" i="32" s="1"/>
  <c r="Q314" i="31"/>
  <c r="R314" i="31" s="1"/>
  <c r="O315" i="31" s="1"/>
  <c r="Q314" i="30"/>
  <c r="R314" i="30" s="1"/>
  <c r="O315" i="30" s="1"/>
  <c r="Q315" i="29"/>
  <c r="R315" i="29"/>
  <c r="O316" i="29" s="1"/>
  <c r="Q314" i="28"/>
  <c r="R314" i="28" s="1"/>
  <c r="O315" i="28" s="1"/>
  <c r="Q315" i="27"/>
  <c r="R315" i="27" s="1"/>
  <c r="O316" i="27" s="1"/>
  <c r="Q310" i="26"/>
  <c r="R310" i="26" s="1"/>
  <c r="O311" i="26" s="1"/>
  <c r="Q310" i="25"/>
  <c r="R310" i="25" s="1"/>
  <c r="O311" i="25" s="1"/>
  <c r="Q309" i="24"/>
  <c r="R309" i="24" s="1"/>
  <c r="O310" i="24" s="1"/>
  <c r="Q323" i="21"/>
  <c r="R323" i="21" s="1"/>
  <c r="O324" i="21" s="1"/>
  <c r="Q327" i="16"/>
  <c r="R327" i="16" s="1"/>
  <c r="O328" i="16" s="1"/>
  <c r="Q313" i="12"/>
  <c r="R313" i="12" s="1"/>
  <c r="O314" i="12" s="1"/>
  <c r="Q315" i="15"/>
  <c r="R315" i="15" s="1"/>
  <c r="O316" i="15" s="1"/>
  <c r="Q323" i="20"/>
  <c r="R323" i="20" s="1"/>
  <c r="O324" i="20" s="1"/>
  <c r="Q315" i="9"/>
  <c r="R315" i="9" s="1"/>
  <c r="O316" i="9" s="1"/>
  <c r="Q323" i="17"/>
  <c r="R323" i="17" s="1"/>
  <c r="O324" i="17" s="1"/>
  <c r="Q323" i="19"/>
  <c r="R323" i="19" s="1"/>
  <c r="O324" i="19" s="1"/>
  <c r="Q322" i="23"/>
  <c r="R322" i="23" s="1"/>
  <c r="O323" i="23" s="1"/>
  <c r="Q322" i="22"/>
  <c r="R322" i="22" s="1"/>
  <c r="O323" i="22" s="1"/>
  <c r="Q320" i="13" l="1"/>
  <c r="R320" i="13" s="1"/>
  <c r="O321" i="13" s="1"/>
  <c r="Q320" i="55"/>
  <c r="R320" i="55" s="1"/>
  <c r="O321" i="55" s="1"/>
  <c r="Q320" i="54"/>
  <c r="R320" i="54"/>
  <c r="O321" i="54" s="1"/>
  <c r="Q320" i="53"/>
  <c r="R320" i="53" s="1"/>
  <c r="O321" i="53" s="1"/>
  <c r="Q319" i="52"/>
  <c r="R319" i="52" s="1"/>
  <c r="O320" i="52" s="1"/>
  <c r="Q319" i="51"/>
  <c r="R319" i="51" s="1"/>
  <c r="O320" i="51" s="1"/>
  <c r="Q319" i="50"/>
  <c r="R319" i="50" s="1"/>
  <c r="O320" i="50" s="1"/>
  <c r="Q320" i="49"/>
  <c r="R320" i="49" s="1"/>
  <c r="O321" i="49" s="1"/>
  <c r="Q319" i="48"/>
  <c r="R319" i="48" s="1"/>
  <c r="O320" i="48" s="1"/>
  <c r="Q319" i="47"/>
  <c r="R319" i="47"/>
  <c r="O320" i="47" s="1"/>
  <c r="Q321" i="46"/>
  <c r="R321" i="46" s="1"/>
  <c r="O322" i="46" s="1"/>
  <c r="Q320" i="45"/>
  <c r="R320" i="45" s="1"/>
  <c r="O321" i="45" s="1"/>
  <c r="Q318" i="44"/>
  <c r="R318" i="44" s="1"/>
  <c r="O319" i="44" s="1"/>
  <c r="Q317" i="43"/>
  <c r="R317" i="43" s="1"/>
  <c r="O318" i="43" s="1"/>
  <c r="Q320" i="42"/>
  <c r="R320" i="42"/>
  <c r="O321" i="42" s="1"/>
  <c r="Q320" i="41"/>
  <c r="R320" i="41" s="1"/>
  <c r="O321" i="41" s="1"/>
  <c r="Q320" i="40"/>
  <c r="R320" i="40" s="1"/>
  <c r="O321" i="40" s="1"/>
  <c r="Q319" i="39"/>
  <c r="R319" i="39" s="1"/>
  <c r="O320" i="39" s="1"/>
  <c r="Q319" i="38"/>
  <c r="R319" i="38" s="1"/>
  <c r="O320" i="38" s="1"/>
  <c r="Q320" i="37"/>
  <c r="R320" i="37" s="1"/>
  <c r="O321" i="37" s="1"/>
  <c r="Q319" i="36"/>
  <c r="R319" i="36" s="1"/>
  <c r="O320" i="36" s="1"/>
  <c r="Q315" i="35"/>
  <c r="R315" i="35" s="1"/>
  <c r="O316" i="35" s="1"/>
  <c r="Q315" i="34"/>
  <c r="R315" i="34"/>
  <c r="O316" i="34" s="1"/>
  <c r="Q314" i="33"/>
  <c r="R314" i="33" s="1"/>
  <c r="O315" i="33" s="1"/>
  <c r="Q314" i="32"/>
  <c r="R314" i="32" s="1"/>
  <c r="O315" i="32" s="1"/>
  <c r="Q315" i="31"/>
  <c r="R315" i="31" s="1"/>
  <c r="O316" i="31" s="1"/>
  <c r="Q315" i="30"/>
  <c r="R315" i="30" s="1"/>
  <c r="O316" i="30" s="1"/>
  <c r="Q316" i="29"/>
  <c r="R316" i="29" s="1"/>
  <c r="O317" i="29" s="1"/>
  <c r="Q315" i="28"/>
  <c r="R315" i="28"/>
  <c r="O316" i="28" s="1"/>
  <c r="Q316" i="27"/>
  <c r="R316" i="27" s="1"/>
  <c r="O317" i="27" s="1"/>
  <c r="Q311" i="26"/>
  <c r="Q311" i="25"/>
  <c r="R311" i="25"/>
  <c r="O312" i="25" s="1"/>
  <c r="Q310" i="24"/>
  <c r="R310" i="24" s="1"/>
  <c r="O311" i="24" s="1"/>
  <c r="Q323" i="22"/>
  <c r="R323" i="22" s="1"/>
  <c r="O324" i="22" s="1"/>
  <c r="Q324" i="17"/>
  <c r="R324" i="17" s="1"/>
  <c r="O325" i="17" s="1"/>
  <c r="Q324" i="21"/>
  <c r="R324" i="21" s="1"/>
  <c r="O325" i="21" s="1"/>
  <c r="Q314" i="12"/>
  <c r="R314" i="12" s="1"/>
  <c r="O315" i="12" s="1"/>
  <c r="Q324" i="20"/>
  <c r="R324" i="20" s="1"/>
  <c r="O325" i="20" s="1"/>
  <c r="Q328" i="16"/>
  <c r="R328" i="16" s="1"/>
  <c r="O329" i="16" s="1"/>
  <c r="Q316" i="15"/>
  <c r="R316" i="15" s="1"/>
  <c r="O317" i="15" s="1"/>
  <c r="Q316" i="9"/>
  <c r="R316" i="9" s="1"/>
  <c r="O317" i="9" s="1"/>
  <c r="Q324" i="19"/>
  <c r="R324" i="19" s="1"/>
  <c r="O325" i="19" s="1"/>
  <c r="Q323" i="23"/>
  <c r="R323" i="23" s="1"/>
  <c r="O324" i="23" s="1"/>
  <c r="Q321" i="13" l="1"/>
  <c r="R321" i="13" s="1"/>
  <c r="O322" i="13" s="1"/>
  <c r="Q321" i="55"/>
  <c r="R321" i="55" s="1"/>
  <c r="O322" i="55" s="1"/>
  <c r="Q321" i="54"/>
  <c r="R321" i="54"/>
  <c r="O322" i="54" s="1"/>
  <c r="Q321" i="53"/>
  <c r="R321" i="53" s="1"/>
  <c r="O322" i="53" s="1"/>
  <c r="Q320" i="52"/>
  <c r="R320" i="52"/>
  <c r="O321" i="52" s="1"/>
  <c r="Q320" i="51"/>
  <c r="R320" i="51" s="1"/>
  <c r="O321" i="51" s="1"/>
  <c r="Q320" i="50"/>
  <c r="R320" i="50" s="1"/>
  <c r="O321" i="50" s="1"/>
  <c r="Q321" i="49"/>
  <c r="R321" i="49" s="1"/>
  <c r="O322" i="49" s="1"/>
  <c r="Q320" i="48"/>
  <c r="R320" i="48" s="1"/>
  <c r="O321" i="48" s="1"/>
  <c r="Q320" i="47"/>
  <c r="R320" i="47" s="1"/>
  <c r="O321" i="47" s="1"/>
  <c r="Q322" i="46"/>
  <c r="R322" i="46" s="1"/>
  <c r="O323" i="46" s="1"/>
  <c r="Q321" i="45"/>
  <c r="R321" i="45" s="1"/>
  <c r="O322" i="45" s="1"/>
  <c r="Q319" i="44"/>
  <c r="R319" i="44" s="1"/>
  <c r="O320" i="44" s="1"/>
  <c r="Q318" i="43"/>
  <c r="R318" i="43" s="1"/>
  <c r="O319" i="43" s="1"/>
  <c r="Q321" i="42"/>
  <c r="R321" i="42" s="1"/>
  <c r="O322" i="42" s="1"/>
  <c r="Q321" i="41"/>
  <c r="R321" i="41"/>
  <c r="O322" i="41" s="1"/>
  <c r="Q321" i="40"/>
  <c r="R321" i="40" s="1"/>
  <c r="O322" i="40" s="1"/>
  <c r="Q320" i="39"/>
  <c r="R320" i="39" s="1"/>
  <c r="O321" i="39" s="1"/>
  <c r="Q320" i="38"/>
  <c r="R320" i="38" s="1"/>
  <c r="O321" i="38" s="1"/>
  <c r="Q321" i="37"/>
  <c r="R321" i="37" s="1"/>
  <c r="O322" i="37" s="1"/>
  <c r="Q320" i="36"/>
  <c r="R320" i="36" s="1"/>
  <c r="O321" i="36" s="1"/>
  <c r="Q316" i="35"/>
  <c r="R316" i="35" s="1"/>
  <c r="O317" i="35" s="1"/>
  <c r="Q316" i="34"/>
  <c r="R316" i="34" s="1"/>
  <c r="O317" i="34" s="1"/>
  <c r="Q315" i="33"/>
  <c r="R315" i="33" s="1"/>
  <c r="O316" i="33" s="1"/>
  <c r="Q315" i="32"/>
  <c r="R315" i="32" s="1"/>
  <c r="O316" i="32" s="1"/>
  <c r="Q316" i="31"/>
  <c r="R316" i="31" s="1"/>
  <c r="O317" i="31" s="1"/>
  <c r="Q316" i="30"/>
  <c r="R316" i="30" s="1"/>
  <c r="O317" i="30" s="1"/>
  <c r="Q317" i="29"/>
  <c r="R317" i="29" s="1"/>
  <c r="O318" i="29" s="1"/>
  <c r="Q316" i="28"/>
  <c r="R316" i="28" s="1"/>
  <c r="O317" i="28" s="1"/>
  <c r="Q317" i="27"/>
  <c r="R317" i="27" s="1"/>
  <c r="O318" i="27" s="1"/>
  <c r="R311" i="26"/>
  <c r="O312" i="26" s="1"/>
  <c r="Q312" i="25"/>
  <c r="R312" i="25" s="1"/>
  <c r="O313" i="25" s="1"/>
  <c r="Q311" i="24"/>
  <c r="R311" i="24"/>
  <c r="O312" i="24" s="1"/>
  <c r="Q329" i="16"/>
  <c r="R329" i="16" s="1"/>
  <c r="O330" i="16" s="1"/>
  <c r="Q324" i="23"/>
  <c r="R324" i="23" s="1"/>
  <c r="O325" i="23" s="1"/>
  <c r="Q325" i="19"/>
  <c r="R325" i="19" s="1"/>
  <c r="O326" i="19" s="1"/>
  <c r="Q315" i="12"/>
  <c r="R315" i="12" s="1"/>
  <c r="O316" i="12" s="1"/>
  <c r="Q324" i="22"/>
  <c r="R324" i="22" s="1"/>
  <c r="O325" i="22" s="1"/>
  <c r="Q325" i="20"/>
  <c r="R325" i="20" s="1"/>
  <c r="O326" i="20" s="1"/>
  <c r="Q325" i="21"/>
  <c r="R325" i="21" s="1"/>
  <c r="O326" i="21" s="1"/>
  <c r="Q317" i="15"/>
  <c r="R317" i="15" s="1"/>
  <c r="O318" i="15" s="1"/>
  <c r="Q317" i="9"/>
  <c r="R317" i="9" s="1"/>
  <c r="O318" i="9" s="1"/>
  <c r="Q325" i="17"/>
  <c r="R325" i="17" s="1"/>
  <c r="O326" i="17" s="1"/>
  <c r="Q322" i="13" l="1"/>
  <c r="R322" i="13" s="1"/>
  <c r="O323" i="13" s="1"/>
  <c r="Q322" i="55"/>
  <c r="R322" i="55" s="1"/>
  <c r="O323" i="55" s="1"/>
  <c r="Q322" i="54"/>
  <c r="R322" i="54" s="1"/>
  <c r="O323" i="54" s="1"/>
  <c r="Q322" i="53"/>
  <c r="R322" i="53" s="1"/>
  <c r="O323" i="53" s="1"/>
  <c r="Q321" i="52"/>
  <c r="R321" i="52" s="1"/>
  <c r="O322" i="52" s="1"/>
  <c r="Q321" i="51"/>
  <c r="R321" i="51" s="1"/>
  <c r="O322" i="51" s="1"/>
  <c r="Q321" i="50"/>
  <c r="R321" i="50" s="1"/>
  <c r="O322" i="50" s="1"/>
  <c r="Q322" i="49"/>
  <c r="R322" i="49" s="1"/>
  <c r="O323" i="49" s="1"/>
  <c r="Q321" i="48"/>
  <c r="R321" i="48" s="1"/>
  <c r="O322" i="48" s="1"/>
  <c r="Q321" i="47"/>
  <c r="R321" i="47" s="1"/>
  <c r="O322" i="47" s="1"/>
  <c r="Q323" i="46"/>
  <c r="R323" i="46" s="1"/>
  <c r="O324" i="46" s="1"/>
  <c r="Q322" i="45"/>
  <c r="R322" i="45" s="1"/>
  <c r="O323" i="45" s="1"/>
  <c r="Q320" i="44"/>
  <c r="R320" i="44" s="1"/>
  <c r="O321" i="44" s="1"/>
  <c r="Q319" i="43"/>
  <c r="R319" i="43" s="1"/>
  <c r="O320" i="43" s="1"/>
  <c r="Q322" i="42"/>
  <c r="R322" i="42" s="1"/>
  <c r="O323" i="42" s="1"/>
  <c r="Q322" i="41"/>
  <c r="R322" i="41" s="1"/>
  <c r="O323" i="41" s="1"/>
  <c r="Q322" i="40"/>
  <c r="R322" i="40" s="1"/>
  <c r="O323" i="40" s="1"/>
  <c r="Q321" i="39"/>
  <c r="R321" i="39" s="1"/>
  <c r="O322" i="39" s="1"/>
  <c r="Q321" i="38"/>
  <c r="R321" i="38"/>
  <c r="O322" i="38" s="1"/>
  <c r="Q322" i="37"/>
  <c r="R322" i="37" s="1"/>
  <c r="O323" i="37" s="1"/>
  <c r="Q321" i="36"/>
  <c r="R321" i="36" s="1"/>
  <c r="O322" i="36" s="1"/>
  <c r="Q317" i="35"/>
  <c r="R317" i="35" s="1"/>
  <c r="O318" i="35" s="1"/>
  <c r="Q317" i="34"/>
  <c r="R317" i="34"/>
  <c r="O318" i="34" s="1"/>
  <c r="Q316" i="33"/>
  <c r="R316" i="33"/>
  <c r="O317" i="33" s="1"/>
  <c r="Q316" i="32"/>
  <c r="R316" i="32" s="1"/>
  <c r="O317" i="32" s="1"/>
  <c r="Q317" i="31"/>
  <c r="R317" i="31" s="1"/>
  <c r="O318" i="31" s="1"/>
  <c r="Q317" i="30"/>
  <c r="R317" i="30"/>
  <c r="O318" i="30" s="1"/>
  <c r="Q318" i="29"/>
  <c r="R318" i="29" s="1"/>
  <c r="O319" i="29" s="1"/>
  <c r="Q317" i="28"/>
  <c r="R317" i="28" s="1"/>
  <c r="O318" i="28" s="1"/>
  <c r="Q318" i="27"/>
  <c r="R318" i="27" s="1"/>
  <c r="O319" i="27" s="1"/>
  <c r="Q312" i="26"/>
  <c r="R312" i="26" s="1"/>
  <c r="O313" i="26" s="1"/>
  <c r="Q313" i="25"/>
  <c r="R313" i="25" s="1"/>
  <c r="O314" i="25" s="1"/>
  <c r="Q312" i="24"/>
  <c r="R312" i="24" s="1"/>
  <c r="O313" i="24" s="1"/>
  <c r="Q326" i="19"/>
  <c r="R326" i="19" s="1"/>
  <c r="O327" i="19" s="1"/>
  <c r="Q326" i="21"/>
  <c r="R326" i="21" s="1"/>
  <c r="O327" i="21" s="1"/>
  <c r="Q326" i="17"/>
  <c r="R326" i="17" s="1"/>
  <c r="O327" i="17" s="1"/>
  <c r="Q318" i="9"/>
  <c r="R318" i="9" s="1"/>
  <c r="O319" i="9" s="1"/>
  <c r="Q326" i="20"/>
  <c r="R326" i="20" s="1"/>
  <c r="O327" i="20" s="1"/>
  <c r="Q330" i="16"/>
  <c r="R330" i="16" s="1"/>
  <c r="O331" i="16" s="1"/>
  <c r="Q316" i="12"/>
  <c r="R316" i="12" s="1"/>
  <c r="O317" i="12" s="1"/>
  <c r="Q325" i="23"/>
  <c r="R325" i="23" s="1"/>
  <c r="O326" i="23" s="1"/>
  <c r="Q325" i="22"/>
  <c r="R325" i="22" s="1"/>
  <c r="O326" i="22" s="1"/>
  <c r="Q318" i="15"/>
  <c r="R318" i="15" s="1"/>
  <c r="O319" i="15" s="1"/>
  <c r="Q323" i="13" l="1"/>
  <c r="R323" i="13"/>
  <c r="O324" i="13" s="1"/>
  <c r="Q323" i="55"/>
  <c r="R323" i="55" s="1"/>
  <c r="O324" i="55" s="1"/>
  <c r="Q323" i="54"/>
  <c r="R323" i="54" s="1"/>
  <c r="O324" i="54" s="1"/>
  <c r="Q323" i="53"/>
  <c r="R323" i="53"/>
  <c r="O324" i="53" s="1"/>
  <c r="Q322" i="52"/>
  <c r="R322" i="52" s="1"/>
  <c r="O323" i="52" s="1"/>
  <c r="Q322" i="51"/>
  <c r="R322" i="51" s="1"/>
  <c r="O323" i="51" s="1"/>
  <c r="Q322" i="50"/>
  <c r="R322" i="50" s="1"/>
  <c r="O323" i="50" s="1"/>
  <c r="Q323" i="49"/>
  <c r="R323" i="49" s="1"/>
  <c r="O324" i="49" s="1"/>
  <c r="Q322" i="48"/>
  <c r="R322" i="48" s="1"/>
  <c r="O323" i="48" s="1"/>
  <c r="Q322" i="47"/>
  <c r="R322" i="47"/>
  <c r="O323" i="47" s="1"/>
  <c r="Q324" i="46"/>
  <c r="R324" i="46" s="1"/>
  <c r="O325" i="46" s="1"/>
  <c r="Q323" i="45"/>
  <c r="R323" i="45" s="1"/>
  <c r="O324" i="45" s="1"/>
  <c r="Q321" i="44"/>
  <c r="R321" i="44" s="1"/>
  <c r="O322" i="44" s="1"/>
  <c r="Q320" i="43"/>
  <c r="R320" i="43" s="1"/>
  <c r="O321" i="43" s="1"/>
  <c r="Q323" i="42"/>
  <c r="R323" i="42" s="1"/>
  <c r="O324" i="42" s="1"/>
  <c r="Q323" i="41"/>
  <c r="R323" i="41" s="1"/>
  <c r="O324" i="41" s="1"/>
  <c r="Q323" i="40"/>
  <c r="R323" i="40" s="1"/>
  <c r="O324" i="40" s="1"/>
  <c r="Q322" i="39"/>
  <c r="R322" i="39" s="1"/>
  <c r="O323" i="39" s="1"/>
  <c r="Q322" i="38"/>
  <c r="R322" i="38" s="1"/>
  <c r="O323" i="38" s="1"/>
  <c r="Q323" i="37"/>
  <c r="R323" i="37" s="1"/>
  <c r="O324" i="37" s="1"/>
  <c r="Q322" i="36"/>
  <c r="R322" i="36" s="1"/>
  <c r="O323" i="36" s="1"/>
  <c r="Q318" i="35"/>
  <c r="R318" i="35"/>
  <c r="O319" i="35" s="1"/>
  <c r="Q318" i="34"/>
  <c r="R318" i="34" s="1"/>
  <c r="O319" i="34" s="1"/>
  <c r="Q317" i="33"/>
  <c r="R317" i="33" s="1"/>
  <c r="O318" i="33" s="1"/>
  <c r="Q317" i="32"/>
  <c r="R317" i="32"/>
  <c r="O318" i="32" s="1"/>
  <c r="Q318" i="31"/>
  <c r="R318" i="31" s="1"/>
  <c r="O319" i="31" s="1"/>
  <c r="Q318" i="30"/>
  <c r="R318" i="30"/>
  <c r="O319" i="30" s="1"/>
  <c r="Q319" i="29"/>
  <c r="R319" i="29"/>
  <c r="O320" i="29" s="1"/>
  <c r="Q318" i="28"/>
  <c r="R318" i="28" s="1"/>
  <c r="O319" i="28" s="1"/>
  <c r="Q319" i="27"/>
  <c r="R319" i="27"/>
  <c r="O320" i="27" s="1"/>
  <c r="Q313" i="26"/>
  <c r="R313" i="26" s="1"/>
  <c r="O314" i="26" s="1"/>
  <c r="Q314" i="25"/>
  <c r="R314" i="25" s="1"/>
  <c r="O315" i="25" s="1"/>
  <c r="Q313" i="24"/>
  <c r="R313" i="24"/>
  <c r="O314" i="24" s="1"/>
  <c r="Q327" i="21"/>
  <c r="R327" i="21" s="1"/>
  <c r="O328" i="21" s="1"/>
  <c r="Q331" i="16"/>
  <c r="R331" i="16" s="1"/>
  <c r="O332" i="16" s="1"/>
  <c r="Q327" i="20"/>
  <c r="R327" i="20" s="1"/>
  <c r="O328" i="20" s="1"/>
  <c r="Q319" i="9"/>
  <c r="R319" i="9" s="1"/>
  <c r="O320" i="9" s="1"/>
  <c r="Q319" i="15"/>
  <c r="R319" i="15" s="1"/>
  <c r="O320" i="15" s="1"/>
  <c r="Q327" i="17"/>
  <c r="R327" i="17" s="1"/>
  <c r="O328" i="17" s="1"/>
  <c r="Q326" i="23"/>
  <c r="R326" i="23" s="1"/>
  <c r="O327" i="23" s="1"/>
  <c r="Q327" i="19"/>
  <c r="R327" i="19" s="1"/>
  <c r="O328" i="19" s="1"/>
  <c r="Q326" i="22"/>
  <c r="R326" i="22" s="1"/>
  <c r="O327" i="22" s="1"/>
  <c r="Q317" i="12"/>
  <c r="R317" i="12" s="1"/>
  <c r="O318" i="12" s="1"/>
  <c r="Q324" i="13" l="1"/>
  <c r="R324" i="13"/>
  <c r="O325" i="13" s="1"/>
  <c r="Q324" i="55"/>
  <c r="R324" i="55"/>
  <c r="O325" i="55" s="1"/>
  <c r="Q324" i="54"/>
  <c r="R324" i="54" s="1"/>
  <c r="O325" i="54" s="1"/>
  <c r="Q324" i="53"/>
  <c r="R324" i="53" s="1"/>
  <c r="O325" i="53" s="1"/>
  <c r="Q323" i="52"/>
  <c r="R323" i="52" s="1"/>
  <c r="O324" i="52" s="1"/>
  <c r="Q323" i="51"/>
  <c r="R323" i="51"/>
  <c r="O324" i="51" s="1"/>
  <c r="Q323" i="50"/>
  <c r="R323" i="50" s="1"/>
  <c r="O324" i="50" s="1"/>
  <c r="Q324" i="49"/>
  <c r="R324" i="49" s="1"/>
  <c r="O325" i="49" s="1"/>
  <c r="Q323" i="48"/>
  <c r="R323" i="48" s="1"/>
  <c r="O324" i="48" s="1"/>
  <c r="Q323" i="47"/>
  <c r="R323" i="47" s="1"/>
  <c r="O324" i="47" s="1"/>
  <c r="Q325" i="46"/>
  <c r="R325" i="46" s="1"/>
  <c r="O326" i="46" s="1"/>
  <c r="Q324" i="45"/>
  <c r="R324" i="45" s="1"/>
  <c r="O325" i="45" s="1"/>
  <c r="Q322" i="44"/>
  <c r="R322" i="44" s="1"/>
  <c r="O323" i="44" s="1"/>
  <c r="Q321" i="43"/>
  <c r="R321" i="43" s="1"/>
  <c r="O322" i="43" s="1"/>
  <c r="Q324" i="42"/>
  <c r="R324" i="42" s="1"/>
  <c r="O325" i="42" s="1"/>
  <c r="Q324" i="41"/>
  <c r="R324" i="41" s="1"/>
  <c r="O325" i="41" s="1"/>
  <c r="Q324" i="40"/>
  <c r="R324" i="40" s="1"/>
  <c r="O325" i="40" s="1"/>
  <c r="Q323" i="39"/>
  <c r="R323" i="39"/>
  <c r="O324" i="39" s="1"/>
  <c r="Q323" i="38"/>
  <c r="R323" i="38" s="1"/>
  <c r="O324" i="38" s="1"/>
  <c r="Q324" i="37"/>
  <c r="R324" i="37" s="1"/>
  <c r="O325" i="37" s="1"/>
  <c r="Q323" i="36"/>
  <c r="R323" i="36"/>
  <c r="O324" i="36" s="1"/>
  <c r="Q319" i="35"/>
  <c r="R319" i="35" s="1"/>
  <c r="O320" i="35" s="1"/>
  <c r="Q319" i="34"/>
  <c r="R319" i="34" s="1"/>
  <c r="O320" i="34" s="1"/>
  <c r="Q318" i="33"/>
  <c r="R318" i="33"/>
  <c r="O319" i="33" s="1"/>
  <c r="Q318" i="32"/>
  <c r="R318" i="32" s="1"/>
  <c r="O319" i="32" s="1"/>
  <c r="Q319" i="31"/>
  <c r="R319" i="31"/>
  <c r="O320" i="31" s="1"/>
  <c r="Q319" i="30"/>
  <c r="R319" i="30" s="1"/>
  <c r="O320" i="30" s="1"/>
  <c r="Q320" i="29"/>
  <c r="R320" i="29"/>
  <c r="O321" i="29" s="1"/>
  <c r="Q319" i="28"/>
  <c r="R319" i="28"/>
  <c r="O320" i="28" s="1"/>
  <c r="Q320" i="27"/>
  <c r="R320" i="27" s="1"/>
  <c r="O321" i="27" s="1"/>
  <c r="Q314" i="26"/>
  <c r="R314" i="26" s="1"/>
  <c r="O315" i="26" s="1"/>
  <c r="Q315" i="25"/>
  <c r="R315" i="25" s="1"/>
  <c r="O316" i="25" s="1"/>
  <c r="Q314" i="24"/>
  <c r="R314" i="24" s="1"/>
  <c r="O315" i="24" s="1"/>
  <c r="Q318" i="12"/>
  <c r="R318" i="12" s="1"/>
  <c r="O319" i="12" s="1"/>
  <c r="Q328" i="17"/>
  <c r="R328" i="17" s="1"/>
  <c r="O329" i="17" s="1"/>
  <c r="Q320" i="15"/>
  <c r="R320" i="15" s="1"/>
  <c r="O321" i="15" s="1"/>
  <c r="Q328" i="19"/>
  <c r="R328" i="19" s="1"/>
  <c r="O329" i="19" s="1"/>
  <c r="Q327" i="23"/>
  <c r="R327" i="23" s="1"/>
  <c r="O328" i="23" s="1"/>
  <c r="Q327" i="22"/>
  <c r="R327" i="22" s="1"/>
  <c r="O328" i="22" s="1"/>
  <c r="Q332" i="16"/>
  <c r="R332" i="16" s="1"/>
  <c r="O333" i="16" s="1"/>
  <c r="Q328" i="20"/>
  <c r="R328" i="20" s="1"/>
  <c r="O329" i="20" s="1"/>
  <c r="Q328" i="21"/>
  <c r="R328" i="21" s="1"/>
  <c r="O329" i="21" s="1"/>
  <c r="Q320" i="9"/>
  <c r="R320" i="9" s="1"/>
  <c r="O321" i="9" s="1"/>
  <c r="Q325" i="13" l="1"/>
  <c r="R325" i="13"/>
  <c r="O326" i="13" s="1"/>
  <c r="Q325" i="55"/>
  <c r="R325" i="55" s="1"/>
  <c r="O326" i="55" s="1"/>
  <c r="Q325" i="54"/>
  <c r="R325" i="54" s="1"/>
  <c r="O326" i="54" s="1"/>
  <c r="Q325" i="53"/>
  <c r="R325" i="53" s="1"/>
  <c r="O326" i="53" s="1"/>
  <c r="Q324" i="52"/>
  <c r="R324" i="52" s="1"/>
  <c r="O325" i="52" s="1"/>
  <c r="Q324" i="51"/>
  <c r="R324" i="51" s="1"/>
  <c r="O325" i="51" s="1"/>
  <c r="Q324" i="50"/>
  <c r="R324" i="50" s="1"/>
  <c r="O325" i="50" s="1"/>
  <c r="Q325" i="49"/>
  <c r="R325" i="49" s="1"/>
  <c r="O326" i="49" s="1"/>
  <c r="Q324" i="48"/>
  <c r="R324" i="48" s="1"/>
  <c r="O325" i="48" s="1"/>
  <c r="Q324" i="47"/>
  <c r="R324" i="47" s="1"/>
  <c r="O325" i="47" s="1"/>
  <c r="Q326" i="46"/>
  <c r="R326" i="46" s="1"/>
  <c r="O327" i="46" s="1"/>
  <c r="Q325" i="45"/>
  <c r="R325" i="45" s="1"/>
  <c r="O326" i="45" s="1"/>
  <c r="Q323" i="44"/>
  <c r="R323" i="44" s="1"/>
  <c r="O324" i="44" s="1"/>
  <c r="Q322" i="43"/>
  <c r="R322" i="43" s="1"/>
  <c r="O323" i="43" s="1"/>
  <c r="Q325" i="42"/>
  <c r="R325" i="42" s="1"/>
  <c r="O326" i="42" s="1"/>
  <c r="Q325" i="41"/>
  <c r="R325" i="41" s="1"/>
  <c r="O326" i="41" s="1"/>
  <c r="Q325" i="40"/>
  <c r="R325" i="40" s="1"/>
  <c r="O326" i="40" s="1"/>
  <c r="Q324" i="39"/>
  <c r="R324" i="39" s="1"/>
  <c r="O325" i="39" s="1"/>
  <c r="Q324" i="38"/>
  <c r="R324" i="38" s="1"/>
  <c r="O325" i="38" s="1"/>
  <c r="Q325" i="37"/>
  <c r="R325" i="37"/>
  <c r="O326" i="37" s="1"/>
  <c r="Q324" i="36"/>
  <c r="R324" i="36" s="1"/>
  <c r="O325" i="36" s="1"/>
  <c r="Q320" i="35"/>
  <c r="R320" i="35" s="1"/>
  <c r="O321" i="35" s="1"/>
  <c r="Q320" i="34"/>
  <c r="R320" i="34" s="1"/>
  <c r="O321" i="34" s="1"/>
  <c r="Q319" i="33"/>
  <c r="R319" i="33" s="1"/>
  <c r="O320" i="33" s="1"/>
  <c r="Q319" i="32"/>
  <c r="R319" i="32"/>
  <c r="O320" i="32" s="1"/>
  <c r="Q320" i="31"/>
  <c r="R320" i="31"/>
  <c r="O321" i="31" s="1"/>
  <c r="Q320" i="30"/>
  <c r="R320" i="30" s="1"/>
  <c r="O321" i="30" s="1"/>
  <c r="Q321" i="29"/>
  <c r="R321" i="29" s="1"/>
  <c r="O322" i="29" s="1"/>
  <c r="Q320" i="28"/>
  <c r="R320" i="28"/>
  <c r="O321" i="28" s="1"/>
  <c r="Q321" i="27"/>
  <c r="R321" i="27" s="1"/>
  <c r="O322" i="27" s="1"/>
  <c r="Q315" i="26"/>
  <c r="R315" i="26"/>
  <c r="O316" i="26" s="1"/>
  <c r="Q316" i="25"/>
  <c r="R316" i="25" s="1"/>
  <c r="O317" i="25" s="1"/>
  <c r="Q315" i="24"/>
  <c r="R315" i="24" s="1"/>
  <c r="O316" i="24" s="1"/>
  <c r="Q329" i="21"/>
  <c r="R329" i="21" s="1"/>
  <c r="O330" i="21" s="1"/>
  <c r="Q328" i="22"/>
  <c r="R328" i="22" s="1"/>
  <c r="O329" i="22" s="1"/>
  <c r="Q328" i="23"/>
  <c r="R328" i="23" s="1"/>
  <c r="O329" i="23" s="1"/>
  <c r="Q329" i="20"/>
  <c r="R329" i="20" s="1"/>
  <c r="O330" i="20" s="1"/>
  <c r="Q319" i="12"/>
  <c r="R319" i="12" s="1"/>
  <c r="O320" i="12" s="1"/>
  <c r="Q321" i="9"/>
  <c r="R321" i="9" s="1"/>
  <c r="O322" i="9" s="1"/>
  <c r="Q329" i="19"/>
  <c r="R329" i="19" s="1"/>
  <c r="O330" i="19" s="1"/>
  <c r="Q321" i="15"/>
  <c r="R321" i="15" s="1"/>
  <c r="O322" i="15" s="1"/>
  <c r="Q333" i="16"/>
  <c r="R333" i="16" s="1"/>
  <c r="O334" i="16" s="1"/>
  <c r="Q329" i="17"/>
  <c r="R329" i="17" s="1"/>
  <c r="O330" i="17" s="1"/>
  <c r="Q326" i="13" l="1"/>
  <c r="R326" i="13" s="1"/>
  <c r="O327" i="13" s="1"/>
  <c r="Q326" i="55"/>
  <c r="R326" i="55" s="1"/>
  <c r="O327" i="55" s="1"/>
  <c r="Q326" i="54"/>
  <c r="R326" i="54"/>
  <c r="O327" i="54" s="1"/>
  <c r="Q326" i="53"/>
  <c r="R326" i="53" s="1"/>
  <c r="O327" i="53" s="1"/>
  <c r="Q325" i="52"/>
  <c r="R325" i="52" s="1"/>
  <c r="O326" i="52" s="1"/>
  <c r="Q325" i="51"/>
  <c r="R325" i="51" s="1"/>
  <c r="O326" i="51" s="1"/>
  <c r="Q325" i="50"/>
  <c r="R325" i="50"/>
  <c r="O326" i="50" s="1"/>
  <c r="Q326" i="49"/>
  <c r="R326" i="49" s="1"/>
  <c r="O327" i="49" s="1"/>
  <c r="Q325" i="48"/>
  <c r="R325" i="48" s="1"/>
  <c r="O326" i="48" s="1"/>
  <c r="Q325" i="47"/>
  <c r="R325" i="47" s="1"/>
  <c r="O326" i="47" s="1"/>
  <c r="Q327" i="46"/>
  <c r="R327" i="46" s="1"/>
  <c r="O328" i="46" s="1"/>
  <c r="Q326" i="45"/>
  <c r="R326" i="45" s="1"/>
  <c r="O327" i="45" s="1"/>
  <c r="Q324" i="44"/>
  <c r="R324" i="44" s="1"/>
  <c r="O325" i="44" s="1"/>
  <c r="Q323" i="43"/>
  <c r="R323" i="43"/>
  <c r="O324" i="43" s="1"/>
  <c r="Q326" i="42"/>
  <c r="R326" i="42"/>
  <c r="O327" i="42" s="1"/>
  <c r="Q326" i="41"/>
  <c r="R326" i="41" s="1"/>
  <c r="O327" i="41" s="1"/>
  <c r="Q326" i="40"/>
  <c r="R326" i="40" s="1"/>
  <c r="O327" i="40" s="1"/>
  <c r="Q325" i="39"/>
  <c r="R325" i="39" s="1"/>
  <c r="O326" i="39" s="1"/>
  <c r="Q325" i="38"/>
  <c r="R325" i="38"/>
  <c r="O326" i="38" s="1"/>
  <c r="Q326" i="37"/>
  <c r="R326" i="37" s="1"/>
  <c r="O327" i="37" s="1"/>
  <c r="Q325" i="36"/>
  <c r="R325" i="36" s="1"/>
  <c r="O326" i="36" s="1"/>
  <c r="Q321" i="35"/>
  <c r="R321" i="35" s="1"/>
  <c r="O322" i="35" s="1"/>
  <c r="Q321" i="34"/>
  <c r="R321" i="34" s="1"/>
  <c r="O322" i="34" s="1"/>
  <c r="Q320" i="33"/>
  <c r="R320" i="33"/>
  <c r="O321" i="33" s="1"/>
  <c r="Q320" i="32"/>
  <c r="R320" i="32" s="1"/>
  <c r="O321" i="32" s="1"/>
  <c r="Q321" i="31"/>
  <c r="R321" i="31"/>
  <c r="O322" i="31" s="1"/>
  <c r="Q321" i="30"/>
  <c r="R321" i="30"/>
  <c r="O322" i="30" s="1"/>
  <c r="Q322" i="29"/>
  <c r="R322" i="29" s="1"/>
  <c r="O323" i="29" s="1"/>
  <c r="Q321" i="28"/>
  <c r="R321" i="28" s="1"/>
  <c r="O322" i="28" s="1"/>
  <c r="Q322" i="27"/>
  <c r="R322" i="27" s="1"/>
  <c r="O323" i="27" s="1"/>
  <c r="Q316" i="26"/>
  <c r="R316" i="26" s="1"/>
  <c r="O317" i="26" s="1"/>
  <c r="Q317" i="25"/>
  <c r="R317" i="25" s="1"/>
  <c r="O318" i="25" s="1"/>
  <c r="Q316" i="24"/>
  <c r="R316" i="24" s="1"/>
  <c r="O317" i="24" s="1"/>
  <c r="Q330" i="21"/>
  <c r="R330" i="21" s="1"/>
  <c r="O331" i="21" s="1"/>
  <c r="Q330" i="20"/>
  <c r="R330" i="20" s="1"/>
  <c r="O331" i="20" s="1"/>
  <c r="Q322" i="15"/>
  <c r="R322" i="15" s="1"/>
  <c r="O323" i="15" s="1"/>
  <c r="Q334" i="16"/>
  <c r="R334" i="16" s="1"/>
  <c r="O335" i="16" s="1"/>
  <c r="Q322" i="9"/>
  <c r="R322" i="9" s="1"/>
  <c r="O323" i="9" s="1"/>
  <c r="Q330" i="19"/>
  <c r="R330" i="19" s="1"/>
  <c r="O331" i="19" s="1"/>
  <c r="Q330" i="17"/>
  <c r="R330" i="17" s="1"/>
  <c r="O331" i="17" s="1"/>
  <c r="Q329" i="23"/>
  <c r="R329" i="23" s="1"/>
  <c r="O330" i="23" s="1"/>
  <c r="Q329" i="22"/>
  <c r="R329" i="22" s="1"/>
  <c r="O330" i="22" s="1"/>
  <c r="Q320" i="12"/>
  <c r="R320" i="12" s="1"/>
  <c r="O321" i="12" s="1"/>
  <c r="Q327" i="13" l="1"/>
  <c r="R327" i="13" s="1"/>
  <c r="O328" i="13" s="1"/>
  <c r="Q327" i="55"/>
  <c r="R327" i="55" s="1"/>
  <c r="O328" i="55" s="1"/>
  <c r="Q327" i="54"/>
  <c r="R327" i="54" s="1"/>
  <c r="O328" i="54" s="1"/>
  <c r="Q327" i="53"/>
  <c r="R327" i="53" s="1"/>
  <c r="O328" i="53" s="1"/>
  <c r="Q326" i="52"/>
  <c r="R326" i="52" s="1"/>
  <c r="O327" i="52" s="1"/>
  <c r="Q326" i="51"/>
  <c r="R326" i="51" s="1"/>
  <c r="O327" i="51" s="1"/>
  <c r="Q326" i="50"/>
  <c r="R326" i="50"/>
  <c r="O327" i="50" s="1"/>
  <c r="Q327" i="49"/>
  <c r="R327" i="49" s="1"/>
  <c r="O328" i="49" s="1"/>
  <c r="Q326" i="48"/>
  <c r="R326" i="48" s="1"/>
  <c r="O327" i="48" s="1"/>
  <c r="Q326" i="47"/>
  <c r="R326" i="47"/>
  <c r="O327" i="47" s="1"/>
  <c r="Q328" i="46"/>
  <c r="R328" i="46" s="1"/>
  <c r="O329" i="46" s="1"/>
  <c r="Q327" i="45"/>
  <c r="R327" i="45" s="1"/>
  <c r="O328" i="45" s="1"/>
  <c r="Q325" i="44"/>
  <c r="R325" i="44" s="1"/>
  <c r="O326" i="44" s="1"/>
  <c r="Q324" i="43"/>
  <c r="R324" i="43" s="1"/>
  <c r="O325" i="43" s="1"/>
  <c r="Q327" i="42"/>
  <c r="R327" i="42" s="1"/>
  <c r="O328" i="42" s="1"/>
  <c r="Q327" i="41"/>
  <c r="R327" i="41" s="1"/>
  <c r="O328" i="41" s="1"/>
  <c r="Q327" i="40"/>
  <c r="R327" i="40" s="1"/>
  <c r="O328" i="40" s="1"/>
  <c r="Q326" i="39"/>
  <c r="R326" i="39" s="1"/>
  <c r="O327" i="39" s="1"/>
  <c r="Q326" i="38"/>
  <c r="R326" i="38"/>
  <c r="O327" i="38" s="1"/>
  <c r="Q327" i="37"/>
  <c r="R327" i="37" s="1"/>
  <c r="O328" i="37" s="1"/>
  <c r="Q326" i="36"/>
  <c r="R326" i="36" s="1"/>
  <c r="O327" i="36" s="1"/>
  <c r="Q322" i="35"/>
  <c r="R322" i="35"/>
  <c r="O323" i="35" s="1"/>
  <c r="Q322" i="34"/>
  <c r="R322" i="34" s="1"/>
  <c r="O323" i="34" s="1"/>
  <c r="Q321" i="33"/>
  <c r="R321" i="33" s="1"/>
  <c r="O322" i="33" s="1"/>
  <c r="Q321" i="32"/>
  <c r="R321" i="32"/>
  <c r="O322" i="32" s="1"/>
  <c r="Q322" i="31"/>
  <c r="R322" i="31" s="1"/>
  <c r="O323" i="31" s="1"/>
  <c r="Q322" i="30"/>
  <c r="R322" i="30" s="1"/>
  <c r="O323" i="30" s="1"/>
  <c r="Q323" i="29"/>
  <c r="R323" i="29"/>
  <c r="O324" i="29" s="1"/>
  <c r="Q322" i="28"/>
  <c r="R322" i="28" s="1"/>
  <c r="O323" i="28" s="1"/>
  <c r="Q323" i="27"/>
  <c r="R323" i="27" s="1"/>
  <c r="O324" i="27" s="1"/>
  <c r="Q317" i="26"/>
  <c r="R317" i="26"/>
  <c r="O318" i="26" s="1"/>
  <c r="Q318" i="25"/>
  <c r="R318" i="25" s="1"/>
  <c r="O319" i="25" s="1"/>
  <c r="Q317" i="24"/>
  <c r="R317" i="24" s="1"/>
  <c r="O318" i="24" s="1"/>
  <c r="Q331" i="20"/>
  <c r="R331" i="20" s="1"/>
  <c r="O332" i="20" s="1"/>
  <c r="Q331" i="17"/>
  <c r="R331" i="17" s="1"/>
  <c r="O332" i="17" s="1"/>
  <c r="Q323" i="15"/>
  <c r="R323" i="15" s="1"/>
  <c r="O324" i="15" s="1"/>
  <c r="Q331" i="21"/>
  <c r="R331" i="21" s="1"/>
  <c r="O332" i="21" s="1"/>
  <c r="Q321" i="12"/>
  <c r="R321" i="12" s="1"/>
  <c r="O322" i="12" s="1"/>
  <c r="Q331" i="19"/>
  <c r="R331" i="19" s="1"/>
  <c r="O332" i="19" s="1"/>
  <c r="Q330" i="22"/>
  <c r="R330" i="22" s="1"/>
  <c r="O331" i="22" s="1"/>
  <c r="Q335" i="16"/>
  <c r="R335" i="16" s="1"/>
  <c r="O336" i="16" s="1"/>
  <c r="Q330" i="23"/>
  <c r="R330" i="23" s="1"/>
  <c r="O331" i="23" s="1"/>
  <c r="Q323" i="9"/>
  <c r="R323" i="9" s="1"/>
  <c r="O324" i="9" s="1"/>
  <c r="Q328" i="13" l="1"/>
  <c r="R328" i="13" s="1"/>
  <c r="O329" i="13" s="1"/>
  <c r="Q328" i="55"/>
  <c r="R328" i="55"/>
  <c r="O329" i="55" s="1"/>
  <c r="Q328" i="54"/>
  <c r="R328" i="54" s="1"/>
  <c r="O329" i="54" s="1"/>
  <c r="Q328" i="53"/>
  <c r="R328" i="53" s="1"/>
  <c r="O329" i="53" s="1"/>
  <c r="Q327" i="52"/>
  <c r="R327" i="52" s="1"/>
  <c r="O328" i="52" s="1"/>
  <c r="Q327" i="51"/>
  <c r="R327" i="51" s="1"/>
  <c r="O328" i="51" s="1"/>
  <c r="Q327" i="50"/>
  <c r="R327" i="50" s="1"/>
  <c r="O328" i="50" s="1"/>
  <c r="Q328" i="49"/>
  <c r="R328" i="49" s="1"/>
  <c r="O329" i="49" s="1"/>
  <c r="Q327" i="48"/>
  <c r="R327" i="48" s="1"/>
  <c r="O328" i="48" s="1"/>
  <c r="Q327" i="47"/>
  <c r="R327" i="47" s="1"/>
  <c r="O328" i="47" s="1"/>
  <c r="Q329" i="46"/>
  <c r="R329" i="46" s="1"/>
  <c r="O330" i="46" s="1"/>
  <c r="Q328" i="45"/>
  <c r="R328" i="45" s="1"/>
  <c r="O329" i="45" s="1"/>
  <c r="Q326" i="44"/>
  <c r="R326" i="44" s="1"/>
  <c r="O327" i="44" s="1"/>
  <c r="Q325" i="43"/>
  <c r="R325" i="43" s="1"/>
  <c r="O326" i="43" s="1"/>
  <c r="Q328" i="42"/>
  <c r="R328" i="42"/>
  <c r="O329" i="42" s="1"/>
  <c r="Q328" i="41"/>
  <c r="R328" i="41" s="1"/>
  <c r="O329" i="41" s="1"/>
  <c r="Q328" i="40"/>
  <c r="R328" i="40"/>
  <c r="O329" i="40" s="1"/>
  <c r="Q327" i="39"/>
  <c r="R327" i="39" s="1"/>
  <c r="O328" i="39" s="1"/>
  <c r="Q327" i="38"/>
  <c r="R327" i="38" s="1"/>
  <c r="O328" i="38" s="1"/>
  <c r="Q328" i="37"/>
  <c r="R328" i="37" s="1"/>
  <c r="O329" i="37" s="1"/>
  <c r="Q327" i="36"/>
  <c r="R327" i="36" s="1"/>
  <c r="O328" i="36" s="1"/>
  <c r="Q323" i="35"/>
  <c r="R323" i="35" s="1"/>
  <c r="O324" i="35" s="1"/>
  <c r="Q323" i="34"/>
  <c r="R323" i="34"/>
  <c r="O324" i="34" s="1"/>
  <c r="Q322" i="33"/>
  <c r="R322" i="33" s="1"/>
  <c r="O323" i="33" s="1"/>
  <c r="Q322" i="32"/>
  <c r="R322" i="32" s="1"/>
  <c r="O323" i="32" s="1"/>
  <c r="Q323" i="31"/>
  <c r="R323" i="31" s="1"/>
  <c r="O324" i="31" s="1"/>
  <c r="Q323" i="30"/>
  <c r="R323" i="30"/>
  <c r="O324" i="30" s="1"/>
  <c r="Q324" i="29"/>
  <c r="R324" i="29" s="1"/>
  <c r="O325" i="29" s="1"/>
  <c r="Q323" i="28"/>
  <c r="R323" i="28"/>
  <c r="O324" i="28" s="1"/>
  <c r="Q324" i="27"/>
  <c r="R324" i="27"/>
  <c r="O325" i="27" s="1"/>
  <c r="Q318" i="26"/>
  <c r="R318" i="26" s="1"/>
  <c r="O319" i="26" s="1"/>
  <c r="Q319" i="25"/>
  <c r="R319" i="25"/>
  <c r="O320" i="25" s="1"/>
  <c r="Q318" i="24"/>
  <c r="R318" i="24" s="1"/>
  <c r="O319" i="24" s="1"/>
  <c r="Q331" i="22"/>
  <c r="R331" i="22" s="1"/>
  <c r="O332" i="22" s="1"/>
  <c r="Q336" i="16"/>
  <c r="R336" i="16" s="1"/>
  <c r="O337" i="16" s="1"/>
  <c r="Q324" i="9"/>
  <c r="R324" i="9" s="1"/>
  <c r="O325" i="9" s="1"/>
  <c r="Q322" i="12"/>
  <c r="R322" i="12" s="1"/>
  <c r="O323" i="12" s="1"/>
  <c r="Q332" i="17"/>
  <c r="R332" i="17" s="1"/>
  <c r="O333" i="17" s="1"/>
  <c r="Q332" i="20"/>
  <c r="R332" i="20" s="1"/>
  <c r="O333" i="20" s="1"/>
  <c r="Q324" i="15"/>
  <c r="R324" i="15" s="1"/>
  <c r="O325" i="15" s="1"/>
  <c r="Q331" i="23"/>
  <c r="R331" i="23" s="1"/>
  <c r="O332" i="23" s="1"/>
  <c r="Q332" i="19"/>
  <c r="R332" i="19" s="1"/>
  <c r="O333" i="19" s="1"/>
  <c r="Q332" i="21"/>
  <c r="R332" i="21" s="1"/>
  <c r="O333" i="21" s="1"/>
  <c r="Q329" i="13" l="1"/>
  <c r="R329" i="13" s="1"/>
  <c r="O330" i="13" s="1"/>
  <c r="Q329" i="55"/>
  <c r="R329" i="55" s="1"/>
  <c r="O330" i="55" s="1"/>
  <c r="Q329" i="54"/>
  <c r="R329" i="54"/>
  <c r="O330" i="54" s="1"/>
  <c r="Q329" i="53"/>
  <c r="R329" i="53" s="1"/>
  <c r="O330" i="53" s="1"/>
  <c r="Q328" i="52"/>
  <c r="R328" i="52" s="1"/>
  <c r="O329" i="52" s="1"/>
  <c r="Q328" i="51"/>
  <c r="R328" i="51" s="1"/>
  <c r="O329" i="51" s="1"/>
  <c r="Q328" i="50"/>
  <c r="R328" i="50"/>
  <c r="O329" i="50" s="1"/>
  <c r="Q329" i="49"/>
  <c r="R329" i="49" s="1"/>
  <c r="O330" i="49" s="1"/>
  <c r="Q328" i="48"/>
  <c r="R328" i="48" s="1"/>
  <c r="O329" i="48" s="1"/>
  <c r="Q328" i="47"/>
  <c r="R328" i="47" s="1"/>
  <c r="O329" i="47" s="1"/>
  <c r="Q330" i="46"/>
  <c r="R330" i="46" s="1"/>
  <c r="O331" i="46" s="1"/>
  <c r="Q329" i="45"/>
  <c r="R329" i="45" s="1"/>
  <c r="O330" i="45" s="1"/>
  <c r="Q327" i="44"/>
  <c r="R327" i="44"/>
  <c r="O328" i="44" s="1"/>
  <c r="Q326" i="43"/>
  <c r="R326" i="43" s="1"/>
  <c r="O327" i="43" s="1"/>
  <c r="Q329" i="42"/>
  <c r="R329" i="42" s="1"/>
  <c r="O330" i="42" s="1"/>
  <c r="Q329" i="41"/>
  <c r="R329" i="41"/>
  <c r="O330" i="41" s="1"/>
  <c r="Q329" i="40"/>
  <c r="R329" i="40" s="1"/>
  <c r="O330" i="40" s="1"/>
  <c r="Q328" i="39"/>
  <c r="R328" i="39" s="1"/>
  <c r="O329" i="39" s="1"/>
  <c r="Q328" i="38"/>
  <c r="R328" i="38" s="1"/>
  <c r="O329" i="38" s="1"/>
  <c r="Q329" i="37"/>
  <c r="R329" i="37" s="1"/>
  <c r="O330" i="37" s="1"/>
  <c r="Q328" i="36"/>
  <c r="R328" i="36" s="1"/>
  <c r="O329" i="36" s="1"/>
  <c r="Q324" i="35"/>
  <c r="R324" i="35" s="1"/>
  <c r="O325" i="35" s="1"/>
  <c r="Q324" i="34"/>
  <c r="R324" i="34" s="1"/>
  <c r="O325" i="34" s="1"/>
  <c r="Q323" i="33"/>
  <c r="R323" i="33" s="1"/>
  <c r="O324" i="33" s="1"/>
  <c r="Q323" i="32"/>
  <c r="R323" i="32" s="1"/>
  <c r="O324" i="32" s="1"/>
  <c r="Q324" i="31"/>
  <c r="R324" i="31" s="1"/>
  <c r="O325" i="31" s="1"/>
  <c r="Q324" i="30"/>
  <c r="R324" i="30" s="1"/>
  <c r="O325" i="30" s="1"/>
  <c r="Q325" i="29"/>
  <c r="R325" i="29" s="1"/>
  <c r="O326" i="29" s="1"/>
  <c r="Q324" i="28"/>
  <c r="R324" i="28" s="1"/>
  <c r="O325" i="28" s="1"/>
  <c r="Q325" i="27"/>
  <c r="R325" i="27" s="1"/>
  <c r="O326" i="27" s="1"/>
  <c r="Q319" i="26"/>
  <c r="R319" i="26" s="1"/>
  <c r="O320" i="26" s="1"/>
  <c r="Q320" i="25"/>
  <c r="R320" i="25" s="1"/>
  <c r="O321" i="25" s="1"/>
  <c r="Q319" i="24"/>
  <c r="R319" i="24" s="1"/>
  <c r="O320" i="24" s="1"/>
  <c r="Q333" i="20"/>
  <c r="R333" i="20" s="1"/>
  <c r="O334" i="20" s="1"/>
  <c r="Q333" i="17"/>
  <c r="R333" i="17" s="1"/>
  <c r="O334" i="17" s="1"/>
  <c r="Q333" i="19"/>
  <c r="R333" i="19" s="1"/>
  <c r="O334" i="19" s="1"/>
  <c r="Q325" i="9"/>
  <c r="R325" i="9" s="1"/>
  <c r="O326" i="9" s="1"/>
  <c r="Q332" i="22"/>
  <c r="R332" i="22" s="1"/>
  <c r="O333" i="22" s="1"/>
  <c r="Q323" i="12"/>
  <c r="R323" i="12" s="1"/>
  <c r="O324" i="12" s="1"/>
  <c r="Q325" i="15"/>
  <c r="R325" i="15" s="1"/>
  <c r="O326" i="15" s="1"/>
  <c r="Q333" i="21"/>
  <c r="R333" i="21" s="1"/>
  <c r="O334" i="21" s="1"/>
  <c r="Q332" i="23"/>
  <c r="R332" i="23" s="1"/>
  <c r="O333" i="23" s="1"/>
  <c r="Q337" i="16"/>
  <c r="R337" i="16" s="1"/>
  <c r="O338" i="16" s="1"/>
  <c r="Q330" i="13" l="1"/>
  <c r="R330" i="13" s="1"/>
  <c r="O331" i="13" s="1"/>
  <c r="Q330" i="55"/>
  <c r="R330" i="55" s="1"/>
  <c r="O331" i="55" s="1"/>
  <c r="Q330" i="54"/>
  <c r="R330" i="54" s="1"/>
  <c r="O331" i="54" s="1"/>
  <c r="Q330" i="53"/>
  <c r="R330" i="53" s="1"/>
  <c r="O331" i="53" s="1"/>
  <c r="Q329" i="52"/>
  <c r="R329" i="52" s="1"/>
  <c r="O330" i="52" s="1"/>
  <c r="Q329" i="51"/>
  <c r="R329" i="51" s="1"/>
  <c r="O330" i="51" s="1"/>
  <c r="Q329" i="50"/>
  <c r="R329" i="50" s="1"/>
  <c r="O330" i="50" s="1"/>
  <c r="Q330" i="49"/>
  <c r="R330" i="49" s="1"/>
  <c r="O331" i="49" s="1"/>
  <c r="Q329" i="48"/>
  <c r="R329" i="48" s="1"/>
  <c r="O330" i="48" s="1"/>
  <c r="Q329" i="47"/>
  <c r="R329" i="47" s="1"/>
  <c r="O330" i="47" s="1"/>
  <c r="Q331" i="46"/>
  <c r="R331" i="46" s="1"/>
  <c r="O332" i="46" s="1"/>
  <c r="Q330" i="45"/>
  <c r="R330" i="45" s="1"/>
  <c r="O331" i="45" s="1"/>
  <c r="Q328" i="44"/>
  <c r="R328" i="44" s="1"/>
  <c r="O329" i="44" s="1"/>
  <c r="Q327" i="43"/>
  <c r="R327" i="43" s="1"/>
  <c r="O328" i="43" s="1"/>
  <c r="Q330" i="42"/>
  <c r="R330" i="42" s="1"/>
  <c r="O331" i="42" s="1"/>
  <c r="Q330" i="41"/>
  <c r="R330" i="41" s="1"/>
  <c r="O331" i="41" s="1"/>
  <c r="Q330" i="40"/>
  <c r="R330" i="40" s="1"/>
  <c r="O331" i="40" s="1"/>
  <c r="Q329" i="39"/>
  <c r="R329" i="39"/>
  <c r="O330" i="39" s="1"/>
  <c r="Q329" i="38"/>
  <c r="R329" i="38"/>
  <c r="O330" i="38" s="1"/>
  <c r="Q330" i="37"/>
  <c r="R330" i="37" s="1"/>
  <c r="O331" i="37" s="1"/>
  <c r="Q329" i="36"/>
  <c r="R329" i="36"/>
  <c r="O330" i="36" s="1"/>
  <c r="Q325" i="35"/>
  <c r="R325" i="35" s="1"/>
  <c r="O326" i="35" s="1"/>
  <c r="Q325" i="34"/>
  <c r="R325" i="34" s="1"/>
  <c r="O326" i="34" s="1"/>
  <c r="Q324" i="33"/>
  <c r="R324" i="33"/>
  <c r="O325" i="33" s="1"/>
  <c r="Q324" i="32"/>
  <c r="R324" i="32" s="1"/>
  <c r="O325" i="32" s="1"/>
  <c r="Q325" i="31"/>
  <c r="R325" i="31" s="1"/>
  <c r="O326" i="31" s="1"/>
  <c r="Q325" i="30"/>
  <c r="R325" i="30"/>
  <c r="O326" i="30" s="1"/>
  <c r="Q326" i="29"/>
  <c r="R326" i="29" s="1"/>
  <c r="O327" i="29" s="1"/>
  <c r="Q325" i="28"/>
  <c r="R325" i="28" s="1"/>
  <c r="O326" i="28" s="1"/>
  <c r="Q326" i="27"/>
  <c r="R326" i="27" s="1"/>
  <c r="O327" i="27" s="1"/>
  <c r="Q320" i="26"/>
  <c r="R320" i="26" s="1"/>
  <c r="O321" i="26" s="1"/>
  <c r="Q321" i="25"/>
  <c r="Q320" i="24"/>
  <c r="R320" i="24" s="1"/>
  <c r="O321" i="24" s="1"/>
  <c r="Q334" i="17"/>
  <c r="R334" i="17" s="1"/>
  <c r="O335" i="17" s="1"/>
  <c r="Q334" i="19"/>
  <c r="R334" i="19" s="1"/>
  <c r="O335" i="19" s="1"/>
  <c r="Q333" i="22"/>
  <c r="R333" i="22" s="1"/>
  <c r="O334" i="22" s="1"/>
  <c r="Q333" i="23"/>
  <c r="R333" i="23" s="1"/>
  <c r="O334" i="23" s="1"/>
  <c r="Q334" i="21"/>
  <c r="R334" i="21" s="1"/>
  <c r="O335" i="21" s="1"/>
  <c r="Q324" i="12"/>
  <c r="R324" i="12" s="1"/>
  <c r="O325" i="12" s="1"/>
  <c r="Q338" i="16"/>
  <c r="R338" i="16" s="1"/>
  <c r="O339" i="16" s="1"/>
  <c r="Q334" i="20"/>
  <c r="R334" i="20" s="1"/>
  <c r="O335" i="20" s="1"/>
  <c r="Q326" i="15"/>
  <c r="R326" i="15" s="1"/>
  <c r="O327" i="15" s="1"/>
  <c r="Q326" i="9"/>
  <c r="R326" i="9" s="1"/>
  <c r="O327" i="9" s="1"/>
  <c r="Q331" i="13" l="1"/>
  <c r="R331" i="13"/>
  <c r="O332" i="13" s="1"/>
  <c r="Q331" i="55"/>
  <c r="R331" i="55"/>
  <c r="O332" i="55" s="1"/>
  <c r="Q331" i="54"/>
  <c r="R331" i="54"/>
  <c r="O332" i="54" s="1"/>
  <c r="Q331" i="53"/>
  <c r="R331" i="53"/>
  <c r="O332" i="53" s="1"/>
  <c r="Q330" i="52"/>
  <c r="R330" i="52"/>
  <c r="O331" i="52" s="1"/>
  <c r="Q330" i="51"/>
  <c r="R330" i="51" s="1"/>
  <c r="O331" i="51" s="1"/>
  <c r="Q330" i="50"/>
  <c r="R330" i="50" s="1"/>
  <c r="O331" i="50" s="1"/>
  <c r="Q331" i="49"/>
  <c r="R331" i="49"/>
  <c r="O332" i="49" s="1"/>
  <c r="Q330" i="48"/>
  <c r="R330" i="48"/>
  <c r="O331" i="48" s="1"/>
  <c r="Q330" i="47"/>
  <c r="R330" i="47"/>
  <c r="O331" i="47" s="1"/>
  <c r="Q332" i="46"/>
  <c r="R332" i="46" s="1"/>
  <c r="O333" i="46" s="1"/>
  <c r="Q331" i="45"/>
  <c r="R331" i="45" s="1"/>
  <c r="O332" i="45" s="1"/>
  <c r="Q329" i="44"/>
  <c r="R329" i="44"/>
  <c r="O330" i="44" s="1"/>
  <c r="Q328" i="43"/>
  <c r="R328" i="43" s="1"/>
  <c r="O329" i="43" s="1"/>
  <c r="Q331" i="42"/>
  <c r="R331" i="42" s="1"/>
  <c r="O332" i="42" s="1"/>
  <c r="Q331" i="41"/>
  <c r="R331" i="41" s="1"/>
  <c r="O332" i="41" s="1"/>
  <c r="Q331" i="40"/>
  <c r="R331" i="40" s="1"/>
  <c r="O332" i="40" s="1"/>
  <c r="Q330" i="39"/>
  <c r="R330" i="39" s="1"/>
  <c r="O331" i="39" s="1"/>
  <c r="Q330" i="38"/>
  <c r="R330" i="38" s="1"/>
  <c r="O331" i="38" s="1"/>
  <c r="Q331" i="37"/>
  <c r="R331" i="37" s="1"/>
  <c r="O332" i="37" s="1"/>
  <c r="Q330" i="36"/>
  <c r="R330" i="36" s="1"/>
  <c r="O331" i="36" s="1"/>
  <c r="Q326" i="35"/>
  <c r="R326" i="35"/>
  <c r="O327" i="35" s="1"/>
  <c r="Q326" i="34"/>
  <c r="R326" i="34" s="1"/>
  <c r="O327" i="34" s="1"/>
  <c r="Q325" i="33"/>
  <c r="R325" i="33" s="1"/>
  <c r="O326" i="33" s="1"/>
  <c r="Q325" i="32"/>
  <c r="R325" i="32"/>
  <c r="O326" i="32" s="1"/>
  <c r="Q326" i="31"/>
  <c r="R326" i="31" s="1"/>
  <c r="O327" i="31" s="1"/>
  <c r="Q326" i="30"/>
  <c r="R326" i="30" s="1"/>
  <c r="O327" i="30" s="1"/>
  <c r="Q327" i="29"/>
  <c r="R327" i="29"/>
  <c r="O328" i="29" s="1"/>
  <c r="Q326" i="28"/>
  <c r="R326" i="28" s="1"/>
  <c r="O327" i="28" s="1"/>
  <c r="Q327" i="27"/>
  <c r="R327" i="27"/>
  <c r="O328" i="27" s="1"/>
  <c r="Q321" i="26"/>
  <c r="R321" i="26" s="1"/>
  <c r="O322" i="26" s="1"/>
  <c r="R321" i="25"/>
  <c r="O322" i="25" s="1"/>
  <c r="Q321" i="24"/>
  <c r="R321" i="24"/>
  <c r="O322" i="24" s="1"/>
  <c r="Q325" i="12"/>
  <c r="R325" i="12" s="1"/>
  <c r="O326" i="12" s="1"/>
  <c r="Q339" i="16"/>
  <c r="R339" i="16" s="1"/>
  <c r="O340" i="16" s="1"/>
  <c r="Q327" i="9"/>
  <c r="R327" i="9" s="1"/>
  <c r="O328" i="9" s="1"/>
  <c r="Q335" i="17"/>
  <c r="R335" i="17" s="1"/>
  <c r="O336" i="17" s="1"/>
  <c r="Q335" i="19"/>
  <c r="R335" i="19" s="1"/>
  <c r="O336" i="19" s="1"/>
  <c r="Q334" i="23"/>
  <c r="R334" i="23" s="1"/>
  <c r="O335" i="23" s="1"/>
  <c r="Q327" i="15"/>
  <c r="R327" i="15" s="1"/>
  <c r="O328" i="15" s="1"/>
  <c r="Q335" i="20"/>
  <c r="R335" i="20" s="1"/>
  <c r="O336" i="20" s="1"/>
  <c r="Q334" i="22"/>
  <c r="R334" i="22" s="1"/>
  <c r="O335" i="22" s="1"/>
  <c r="Q335" i="21"/>
  <c r="R335" i="21" s="1"/>
  <c r="O336" i="21" s="1"/>
  <c r="Q332" i="13" l="1"/>
  <c r="R332" i="13"/>
  <c r="O333" i="13" s="1"/>
  <c r="Q332" i="55"/>
  <c r="R332" i="55" s="1"/>
  <c r="O333" i="55" s="1"/>
  <c r="Q332" i="54"/>
  <c r="R332" i="54" s="1"/>
  <c r="O333" i="54" s="1"/>
  <c r="Q332" i="53"/>
  <c r="R332" i="53" s="1"/>
  <c r="O333" i="53" s="1"/>
  <c r="Q331" i="52"/>
  <c r="R331" i="52" s="1"/>
  <c r="O332" i="52" s="1"/>
  <c r="Q331" i="51"/>
  <c r="R331" i="51"/>
  <c r="O332" i="51" s="1"/>
  <c r="Q331" i="50"/>
  <c r="R331" i="50" s="1"/>
  <c r="O332" i="50" s="1"/>
  <c r="Q332" i="49"/>
  <c r="R332" i="49" s="1"/>
  <c r="O333" i="49" s="1"/>
  <c r="Q331" i="48"/>
  <c r="R331" i="48" s="1"/>
  <c r="O332" i="48" s="1"/>
  <c r="Q331" i="47"/>
  <c r="R331" i="47" s="1"/>
  <c r="O332" i="47" s="1"/>
  <c r="Q333" i="46"/>
  <c r="R333" i="46"/>
  <c r="O334" i="46" s="1"/>
  <c r="Q332" i="45"/>
  <c r="R332" i="45" s="1"/>
  <c r="O333" i="45" s="1"/>
  <c r="Q330" i="44"/>
  <c r="R330" i="44" s="1"/>
  <c r="O331" i="44" s="1"/>
  <c r="Q329" i="43"/>
  <c r="R329" i="43" s="1"/>
  <c r="O330" i="43" s="1"/>
  <c r="Q332" i="42"/>
  <c r="R332" i="42" s="1"/>
  <c r="O333" i="42" s="1"/>
  <c r="Q332" i="41"/>
  <c r="R332" i="41" s="1"/>
  <c r="O333" i="41" s="1"/>
  <c r="Q332" i="40"/>
  <c r="R332" i="40"/>
  <c r="O333" i="40" s="1"/>
  <c r="Q331" i="39"/>
  <c r="R331" i="39" s="1"/>
  <c r="O332" i="39" s="1"/>
  <c r="Q331" i="38"/>
  <c r="R331" i="38" s="1"/>
  <c r="O332" i="38" s="1"/>
  <c r="Q332" i="37"/>
  <c r="R332" i="37" s="1"/>
  <c r="O333" i="37" s="1"/>
  <c r="Q331" i="36"/>
  <c r="R331" i="36" s="1"/>
  <c r="O332" i="36" s="1"/>
  <c r="Q327" i="35"/>
  <c r="R327" i="35" s="1"/>
  <c r="O328" i="35" s="1"/>
  <c r="Q327" i="34"/>
  <c r="R327" i="34" s="1"/>
  <c r="O328" i="34" s="1"/>
  <c r="Q326" i="33"/>
  <c r="R326" i="33"/>
  <c r="O327" i="33" s="1"/>
  <c r="Q326" i="32"/>
  <c r="R326" i="32" s="1"/>
  <c r="O327" i="32" s="1"/>
  <c r="Q327" i="31"/>
  <c r="R327" i="31"/>
  <c r="O328" i="31" s="1"/>
  <c r="Q327" i="30"/>
  <c r="R327" i="30" s="1"/>
  <c r="O328" i="30" s="1"/>
  <c r="Q328" i="29"/>
  <c r="R328" i="29" s="1"/>
  <c r="O329" i="29" s="1"/>
  <c r="Q327" i="28"/>
  <c r="R327" i="28"/>
  <c r="O328" i="28" s="1"/>
  <c r="Q328" i="27"/>
  <c r="R328" i="27" s="1"/>
  <c r="O329" i="27" s="1"/>
  <c r="Q322" i="26"/>
  <c r="R322" i="26" s="1"/>
  <c r="O323" i="26" s="1"/>
  <c r="Q322" i="25"/>
  <c r="Q322" i="24"/>
  <c r="R322" i="24" s="1"/>
  <c r="O323" i="24" s="1"/>
  <c r="Q336" i="19"/>
  <c r="R336" i="19" s="1"/>
  <c r="O337" i="19" s="1"/>
  <c r="Q328" i="9"/>
  <c r="R328" i="9" s="1"/>
  <c r="O329" i="9" s="1"/>
  <c r="Q336" i="21"/>
  <c r="R336" i="21" s="1"/>
  <c r="O337" i="21" s="1"/>
  <c r="Q336" i="20"/>
  <c r="R336" i="20" s="1"/>
  <c r="O337" i="20" s="1"/>
  <c r="Q328" i="15"/>
  <c r="R328" i="15" s="1"/>
  <c r="O329" i="15" s="1"/>
  <c r="Q335" i="23"/>
  <c r="R335" i="23" s="1"/>
  <c r="O336" i="23" s="1"/>
  <c r="Q340" i="16"/>
  <c r="R340" i="16" s="1"/>
  <c r="O341" i="16" s="1"/>
  <c r="Q336" i="17"/>
  <c r="R336" i="17" s="1"/>
  <c r="O337" i="17" s="1"/>
  <c r="Q335" i="22"/>
  <c r="R335" i="22" s="1"/>
  <c r="O336" i="22" s="1"/>
  <c r="Q326" i="12"/>
  <c r="R326" i="12" s="1"/>
  <c r="O327" i="12" s="1"/>
  <c r="Q333" i="13" l="1"/>
  <c r="R333" i="13" s="1"/>
  <c r="O334" i="13" s="1"/>
  <c r="Q333" i="55"/>
  <c r="R333" i="55" s="1"/>
  <c r="O334" i="55" s="1"/>
  <c r="Q333" i="54"/>
  <c r="R333" i="54" s="1"/>
  <c r="O334" i="54" s="1"/>
  <c r="Q333" i="53"/>
  <c r="R333" i="53" s="1"/>
  <c r="O334" i="53" s="1"/>
  <c r="Q332" i="52"/>
  <c r="R332" i="52" s="1"/>
  <c r="O333" i="52" s="1"/>
  <c r="Q332" i="51"/>
  <c r="R332" i="51" s="1"/>
  <c r="O333" i="51" s="1"/>
  <c r="Q332" i="50"/>
  <c r="R332" i="50" s="1"/>
  <c r="O333" i="50" s="1"/>
  <c r="Q333" i="49"/>
  <c r="R333" i="49" s="1"/>
  <c r="O334" i="49" s="1"/>
  <c r="Q332" i="48"/>
  <c r="R332" i="48" s="1"/>
  <c r="O333" i="48" s="1"/>
  <c r="Q332" i="47"/>
  <c r="R332" i="47" s="1"/>
  <c r="O333" i="47" s="1"/>
  <c r="Q334" i="46"/>
  <c r="R334" i="46" s="1"/>
  <c r="O335" i="46" s="1"/>
  <c r="Q333" i="45"/>
  <c r="R333" i="45" s="1"/>
  <c r="O334" i="45" s="1"/>
  <c r="Q331" i="44"/>
  <c r="R331" i="44" s="1"/>
  <c r="O332" i="44" s="1"/>
  <c r="Q330" i="43"/>
  <c r="R330" i="43" s="1"/>
  <c r="O331" i="43" s="1"/>
  <c r="Q333" i="42"/>
  <c r="R333" i="42" s="1"/>
  <c r="O334" i="42" s="1"/>
  <c r="Q333" i="41"/>
  <c r="R333" i="41" s="1"/>
  <c r="O334" i="41" s="1"/>
  <c r="Q333" i="40"/>
  <c r="R333" i="40"/>
  <c r="O334" i="40" s="1"/>
  <c r="Q332" i="39"/>
  <c r="R332" i="39" s="1"/>
  <c r="O333" i="39" s="1"/>
  <c r="Q332" i="38"/>
  <c r="R332" i="38" s="1"/>
  <c r="O333" i="38" s="1"/>
  <c r="Q333" i="37"/>
  <c r="R333" i="37" s="1"/>
  <c r="O334" i="37" s="1"/>
  <c r="Q332" i="36"/>
  <c r="R332" i="36" s="1"/>
  <c r="O333" i="36" s="1"/>
  <c r="Q328" i="35"/>
  <c r="R328" i="35" s="1"/>
  <c r="O329" i="35" s="1"/>
  <c r="Q328" i="34"/>
  <c r="R328" i="34" s="1"/>
  <c r="O329" i="34" s="1"/>
  <c r="Q327" i="33"/>
  <c r="R327" i="33" s="1"/>
  <c r="O328" i="33" s="1"/>
  <c r="Q327" i="32"/>
  <c r="R327" i="32" s="1"/>
  <c r="O328" i="32" s="1"/>
  <c r="Q328" i="31"/>
  <c r="R328" i="31"/>
  <c r="O329" i="31" s="1"/>
  <c r="Q328" i="30"/>
  <c r="R328" i="30" s="1"/>
  <c r="O329" i="30" s="1"/>
  <c r="Q329" i="29"/>
  <c r="R329" i="29" s="1"/>
  <c r="O330" i="29" s="1"/>
  <c r="Q328" i="28"/>
  <c r="R328" i="28" s="1"/>
  <c r="O329" i="28" s="1"/>
  <c r="Q329" i="27"/>
  <c r="R329" i="27" s="1"/>
  <c r="O330" i="27" s="1"/>
  <c r="Q323" i="26"/>
  <c r="R323" i="26"/>
  <c r="O324" i="26" s="1"/>
  <c r="R322" i="25"/>
  <c r="O323" i="25" s="1"/>
  <c r="Q323" i="24"/>
  <c r="R323" i="24" s="1"/>
  <c r="O324" i="24" s="1"/>
  <c r="Q329" i="9"/>
  <c r="R329" i="9" s="1"/>
  <c r="O330" i="9" s="1"/>
  <c r="Q336" i="23"/>
  <c r="R336" i="23" s="1"/>
  <c r="O337" i="23" s="1"/>
  <c r="Q341" i="16"/>
  <c r="R341" i="16" s="1"/>
  <c r="O342" i="16" s="1"/>
  <c r="Q337" i="21"/>
  <c r="R337" i="21" s="1"/>
  <c r="O338" i="21" s="1"/>
  <c r="Q336" i="22"/>
  <c r="R336" i="22" s="1"/>
  <c r="O337" i="22" s="1"/>
  <c r="Q327" i="12"/>
  <c r="R327" i="12" s="1"/>
  <c r="O328" i="12" s="1"/>
  <c r="Q337" i="20"/>
  <c r="R337" i="20" s="1"/>
  <c r="O338" i="20" s="1"/>
  <c r="Q337" i="19"/>
  <c r="R337" i="19" s="1"/>
  <c r="O338" i="19" s="1"/>
  <c r="Q329" i="15"/>
  <c r="R329" i="15" s="1"/>
  <c r="O330" i="15" s="1"/>
  <c r="Q337" i="17"/>
  <c r="R337" i="17" s="1"/>
  <c r="O338" i="17" s="1"/>
  <c r="Q334" i="13" l="1"/>
  <c r="R334" i="13" s="1"/>
  <c r="O335" i="13" s="1"/>
  <c r="Q334" i="55"/>
  <c r="R334" i="55" s="1"/>
  <c r="O335" i="55" s="1"/>
  <c r="Q334" i="54"/>
  <c r="R334" i="54" s="1"/>
  <c r="O335" i="54" s="1"/>
  <c r="Q334" i="53"/>
  <c r="R334" i="53" s="1"/>
  <c r="O335" i="53" s="1"/>
  <c r="Q333" i="52"/>
  <c r="R333" i="52" s="1"/>
  <c r="O334" i="52" s="1"/>
  <c r="Q333" i="51"/>
  <c r="R333" i="51" s="1"/>
  <c r="O334" i="51" s="1"/>
  <c r="Q333" i="50"/>
  <c r="R333" i="50" s="1"/>
  <c r="O334" i="50" s="1"/>
  <c r="Q334" i="49"/>
  <c r="R334" i="49" s="1"/>
  <c r="O335" i="49" s="1"/>
  <c r="Q333" i="48"/>
  <c r="R333" i="48" s="1"/>
  <c r="O334" i="48" s="1"/>
  <c r="Q333" i="47"/>
  <c r="R333" i="47" s="1"/>
  <c r="O334" i="47" s="1"/>
  <c r="Q335" i="46"/>
  <c r="R335" i="46" s="1"/>
  <c r="O336" i="46" s="1"/>
  <c r="Q334" i="45"/>
  <c r="R334" i="45" s="1"/>
  <c r="O335" i="45" s="1"/>
  <c r="Q332" i="44"/>
  <c r="R332" i="44" s="1"/>
  <c r="O333" i="44" s="1"/>
  <c r="Q331" i="43"/>
  <c r="R331" i="43"/>
  <c r="O332" i="43" s="1"/>
  <c r="Q334" i="42"/>
  <c r="R334" i="42" s="1"/>
  <c r="O335" i="42" s="1"/>
  <c r="Q334" i="41"/>
  <c r="R334" i="41" s="1"/>
  <c r="O335" i="41" s="1"/>
  <c r="Q334" i="40"/>
  <c r="R334" i="40" s="1"/>
  <c r="O335" i="40" s="1"/>
  <c r="Q333" i="39"/>
  <c r="R333" i="39"/>
  <c r="O334" i="39" s="1"/>
  <c r="Q333" i="38"/>
  <c r="R333" i="38"/>
  <c r="O334" i="38" s="1"/>
  <c r="Q334" i="37"/>
  <c r="R334" i="37" s="1"/>
  <c r="O335" i="37" s="1"/>
  <c r="Q333" i="36"/>
  <c r="R333" i="36" s="1"/>
  <c r="O334" i="36" s="1"/>
  <c r="Q329" i="35"/>
  <c r="R329" i="35" s="1"/>
  <c r="O330" i="35" s="1"/>
  <c r="Q329" i="34"/>
  <c r="R329" i="34" s="1"/>
  <c r="O330" i="34" s="1"/>
  <c r="Q328" i="33"/>
  <c r="R328" i="33"/>
  <c r="O329" i="33" s="1"/>
  <c r="Q328" i="32"/>
  <c r="R328" i="32" s="1"/>
  <c r="O329" i="32" s="1"/>
  <c r="Q329" i="31"/>
  <c r="R329" i="31"/>
  <c r="O330" i="31" s="1"/>
  <c r="Q329" i="30"/>
  <c r="R329" i="30"/>
  <c r="O330" i="30" s="1"/>
  <c r="Q330" i="29"/>
  <c r="R330" i="29" s="1"/>
  <c r="O331" i="29" s="1"/>
  <c r="Q329" i="28"/>
  <c r="R329" i="28" s="1"/>
  <c r="O330" i="28" s="1"/>
  <c r="Q330" i="27"/>
  <c r="R330" i="27" s="1"/>
  <c r="O331" i="27" s="1"/>
  <c r="Q324" i="26"/>
  <c r="R324" i="26" s="1"/>
  <c r="O325" i="26" s="1"/>
  <c r="Q323" i="25"/>
  <c r="R323" i="25" s="1"/>
  <c r="O324" i="25" s="1"/>
  <c r="Q324" i="24"/>
  <c r="R324" i="24" s="1"/>
  <c r="O325" i="24" s="1"/>
  <c r="Q338" i="19"/>
  <c r="R338" i="19" s="1"/>
  <c r="O339" i="19" s="1"/>
  <c r="Q338" i="20"/>
  <c r="R338" i="20" s="1"/>
  <c r="O339" i="20" s="1"/>
  <c r="Q330" i="15"/>
  <c r="R330" i="15" s="1"/>
  <c r="O331" i="15" s="1"/>
  <c r="Q328" i="12"/>
  <c r="R328" i="12" s="1"/>
  <c r="O329" i="12" s="1"/>
  <c r="Q338" i="17"/>
  <c r="R338" i="17" s="1"/>
  <c r="O339" i="17" s="1"/>
  <c r="Q337" i="23"/>
  <c r="R337" i="23" s="1"/>
  <c r="O338" i="23" s="1"/>
  <c r="Q342" i="16"/>
  <c r="R342" i="16" s="1"/>
  <c r="O343" i="16" s="1"/>
  <c r="Q330" i="9"/>
  <c r="R330" i="9" s="1"/>
  <c r="O331" i="9" s="1"/>
  <c r="Q338" i="21"/>
  <c r="R338" i="21" s="1"/>
  <c r="O339" i="21" s="1"/>
  <c r="Q337" i="22"/>
  <c r="R337" i="22" s="1"/>
  <c r="O338" i="22" s="1"/>
  <c r="Q335" i="13" l="1"/>
  <c r="R335" i="13" s="1"/>
  <c r="O336" i="13" s="1"/>
  <c r="Q335" i="55"/>
  <c r="R335" i="55" s="1"/>
  <c r="O336" i="55" s="1"/>
  <c r="Q335" i="54"/>
  <c r="R335" i="54" s="1"/>
  <c r="O336" i="54" s="1"/>
  <c r="Q335" i="53"/>
  <c r="R335" i="53" s="1"/>
  <c r="O336" i="53" s="1"/>
  <c r="Q334" i="52"/>
  <c r="R334" i="52" s="1"/>
  <c r="O335" i="52" s="1"/>
  <c r="Q334" i="51"/>
  <c r="R334" i="51" s="1"/>
  <c r="O335" i="51" s="1"/>
  <c r="Q334" i="50"/>
  <c r="R334" i="50" s="1"/>
  <c r="O335" i="50" s="1"/>
  <c r="Q335" i="49"/>
  <c r="R335" i="49" s="1"/>
  <c r="O336" i="49" s="1"/>
  <c r="Q334" i="48"/>
  <c r="R334" i="48" s="1"/>
  <c r="O335" i="48" s="1"/>
  <c r="Q334" i="47"/>
  <c r="R334" i="47" s="1"/>
  <c r="O335" i="47" s="1"/>
  <c r="Q336" i="46"/>
  <c r="R336" i="46" s="1"/>
  <c r="O337" i="46" s="1"/>
  <c r="Q335" i="45"/>
  <c r="R335" i="45" s="1"/>
  <c r="O336" i="45" s="1"/>
  <c r="Q333" i="44"/>
  <c r="R333" i="44"/>
  <c r="O334" i="44" s="1"/>
  <c r="Q332" i="43"/>
  <c r="R332" i="43" s="1"/>
  <c r="O333" i="43" s="1"/>
  <c r="Q335" i="42"/>
  <c r="R335" i="42" s="1"/>
  <c r="O336" i="42" s="1"/>
  <c r="Q335" i="41"/>
  <c r="R335" i="41" s="1"/>
  <c r="O336" i="41" s="1"/>
  <c r="Q335" i="40"/>
  <c r="R335" i="40" s="1"/>
  <c r="O336" i="40" s="1"/>
  <c r="Q334" i="39"/>
  <c r="R334" i="39" s="1"/>
  <c r="O335" i="39" s="1"/>
  <c r="Q334" i="38"/>
  <c r="R334" i="38" s="1"/>
  <c r="O335" i="38" s="1"/>
  <c r="Q335" i="37"/>
  <c r="R335" i="37" s="1"/>
  <c r="O336" i="37" s="1"/>
  <c r="Q334" i="36"/>
  <c r="R334" i="36" s="1"/>
  <c r="O335" i="36" s="1"/>
  <c r="Q330" i="35"/>
  <c r="R330" i="35"/>
  <c r="O331" i="35" s="1"/>
  <c r="Q330" i="34"/>
  <c r="R330" i="34" s="1"/>
  <c r="O331" i="34" s="1"/>
  <c r="Q329" i="33"/>
  <c r="R329" i="33" s="1"/>
  <c r="O330" i="33" s="1"/>
  <c r="Q329" i="32"/>
  <c r="R329" i="32"/>
  <c r="O330" i="32" s="1"/>
  <c r="Q330" i="31"/>
  <c r="R330" i="31" s="1"/>
  <c r="O331" i="31" s="1"/>
  <c r="Q330" i="30"/>
  <c r="R330" i="30" s="1"/>
  <c r="O331" i="30" s="1"/>
  <c r="Q331" i="29"/>
  <c r="R331" i="29"/>
  <c r="O332" i="29" s="1"/>
  <c r="Q330" i="28"/>
  <c r="R330" i="28" s="1"/>
  <c r="O331" i="28" s="1"/>
  <c r="Q331" i="27"/>
  <c r="R331" i="27" s="1"/>
  <c r="O332" i="27" s="1"/>
  <c r="Q325" i="26"/>
  <c r="R325" i="26"/>
  <c r="O326" i="26" s="1"/>
  <c r="Q324" i="25"/>
  <c r="R324" i="25" s="1"/>
  <c r="O325" i="25" s="1"/>
  <c r="Q325" i="24"/>
  <c r="R325" i="24" s="1"/>
  <c r="O326" i="24" s="1"/>
  <c r="Q339" i="20"/>
  <c r="R339" i="20" s="1"/>
  <c r="O340" i="20" s="1"/>
  <c r="Q339" i="17"/>
  <c r="R339" i="17" s="1"/>
  <c r="O340" i="17" s="1"/>
  <c r="Q331" i="15"/>
  <c r="R331" i="15" s="1"/>
  <c r="O332" i="15" s="1"/>
  <c r="Q329" i="12"/>
  <c r="R329" i="12" s="1"/>
  <c r="O330" i="12" s="1"/>
  <c r="Q339" i="19"/>
  <c r="R339" i="19" s="1"/>
  <c r="O340" i="19" s="1"/>
  <c r="Q343" i="16"/>
  <c r="R343" i="16" s="1"/>
  <c r="O344" i="16" s="1"/>
  <c r="Q331" i="9"/>
  <c r="R331" i="9" s="1"/>
  <c r="O332" i="9" s="1"/>
  <c r="Q338" i="22"/>
  <c r="R338" i="22" s="1"/>
  <c r="O339" i="22" s="1"/>
  <c r="Q339" i="21"/>
  <c r="R339" i="21" s="1"/>
  <c r="O340" i="21" s="1"/>
  <c r="Q338" i="23"/>
  <c r="R338" i="23" s="1"/>
  <c r="O339" i="23" s="1"/>
  <c r="Q336" i="13" l="1"/>
  <c r="R336" i="13" s="1"/>
  <c r="O337" i="13" s="1"/>
  <c r="Q336" i="55"/>
  <c r="R336" i="55" s="1"/>
  <c r="O337" i="55" s="1"/>
  <c r="Q336" i="54"/>
  <c r="R336" i="54" s="1"/>
  <c r="O337" i="54" s="1"/>
  <c r="Q336" i="53"/>
  <c r="R336" i="53" s="1"/>
  <c r="O337" i="53" s="1"/>
  <c r="Q335" i="52"/>
  <c r="R335" i="52"/>
  <c r="O336" i="52" s="1"/>
  <c r="Q335" i="51"/>
  <c r="R335" i="51" s="1"/>
  <c r="O336" i="51" s="1"/>
  <c r="Q335" i="50"/>
  <c r="R335" i="50" s="1"/>
  <c r="O336" i="50" s="1"/>
  <c r="Q336" i="49"/>
  <c r="R336" i="49" s="1"/>
  <c r="O337" i="49" s="1"/>
  <c r="Q335" i="48"/>
  <c r="R335" i="48" s="1"/>
  <c r="O336" i="48" s="1"/>
  <c r="Q335" i="47"/>
  <c r="R335" i="47" s="1"/>
  <c r="O336" i="47" s="1"/>
  <c r="Q337" i="46"/>
  <c r="R337" i="46" s="1"/>
  <c r="O338" i="46" s="1"/>
  <c r="Q336" i="45"/>
  <c r="R336" i="45" s="1"/>
  <c r="O337" i="45" s="1"/>
  <c r="Q334" i="44"/>
  <c r="R334" i="44" s="1"/>
  <c r="O335" i="44" s="1"/>
  <c r="Q333" i="43"/>
  <c r="R333" i="43" s="1"/>
  <c r="O334" i="43" s="1"/>
  <c r="Q336" i="42"/>
  <c r="R336" i="42" s="1"/>
  <c r="O337" i="42" s="1"/>
  <c r="Q336" i="41"/>
  <c r="R336" i="41" s="1"/>
  <c r="O337" i="41" s="1"/>
  <c r="Q336" i="40"/>
  <c r="R336" i="40" s="1"/>
  <c r="O337" i="40" s="1"/>
  <c r="Q335" i="39"/>
  <c r="R335" i="39" s="1"/>
  <c r="O336" i="39" s="1"/>
  <c r="Q335" i="38"/>
  <c r="R335" i="38" s="1"/>
  <c r="O336" i="38" s="1"/>
  <c r="Q336" i="37"/>
  <c r="R336" i="37" s="1"/>
  <c r="O337" i="37" s="1"/>
  <c r="Q335" i="36"/>
  <c r="R335" i="36" s="1"/>
  <c r="O336" i="36" s="1"/>
  <c r="Q331" i="35"/>
  <c r="R331" i="35" s="1"/>
  <c r="O332" i="35" s="1"/>
  <c r="Q331" i="34"/>
  <c r="R331" i="34"/>
  <c r="O332" i="34" s="1"/>
  <c r="Q330" i="33"/>
  <c r="R330" i="33" s="1"/>
  <c r="O331" i="33" s="1"/>
  <c r="Q330" i="32"/>
  <c r="R330" i="32" s="1"/>
  <c r="O331" i="32" s="1"/>
  <c r="Q331" i="31"/>
  <c r="R331" i="31" s="1"/>
  <c r="O332" i="31" s="1"/>
  <c r="Q331" i="30"/>
  <c r="R331" i="30" s="1"/>
  <c r="O332" i="30" s="1"/>
  <c r="Q332" i="29"/>
  <c r="R332" i="29" s="1"/>
  <c r="O333" i="29" s="1"/>
  <c r="Q331" i="28"/>
  <c r="R331" i="28"/>
  <c r="O332" i="28" s="1"/>
  <c r="Q332" i="27"/>
  <c r="R332" i="27" s="1"/>
  <c r="O333" i="27" s="1"/>
  <c r="Q326" i="26"/>
  <c r="R326" i="26" s="1"/>
  <c r="O327" i="26" s="1"/>
  <c r="Q325" i="25"/>
  <c r="R325" i="25" s="1"/>
  <c r="O326" i="25" s="1"/>
  <c r="Q326" i="24"/>
  <c r="R326" i="24" s="1"/>
  <c r="O327" i="24" s="1"/>
  <c r="Q340" i="20"/>
  <c r="R340" i="20" s="1"/>
  <c r="O341" i="20" s="1"/>
  <c r="Q339" i="22"/>
  <c r="R339" i="22" s="1"/>
  <c r="O340" i="22" s="1"/>
  <c r="Q332" i="9"/>
  <c r="R332" i="9" s="1"/>
  <c r="O333" i="9" s="1"/>
  <c r="Q340" i="19"/>
  <c r="R340" i="19" s="1"/>
  <c r="O341" i="19" s="1"/>
  <c r="Q339" i="23"/>
  <c r="R339" i="23" s="1"/>
  <c r="O340" i="23" s="1"/>
  <c r="Q340" i="17"/>
  <c r="R340" i="17" s="1"/>
  <c r="O341" i="17" s="1"/>
  <c r="Q340" i="21"/>
  <c r="R340" i="21" s="1"/>
  <c r="O341" i="21" s="1"/>
  <c r="Q330" i="12"/>
  <c r="R330" i="12" s="1"/>
  <c r="O331" i="12" s="1"/>
  <c r="Q332" i="15"/>
  <c r="R332" i="15" s="1"/>
  <c r="O333" i="15" s="1"/>
  <c r="Q344" i="16"/>
  <c r="R344" i="16" s="1"/>
  <c r="O345" i="16" s="1"/>
  <c r="Q337" i="13" l="1"/>
  <c r="R337" i="13" s="1"/>
  <c r="O338" i="13" s="1"/>
  <c r="Q337" i="55"/>
  <c r="R337" i="55" s="1"/>
  <c r="O338" i="55" s="1"/>
  <c r="Q337" i="54"/>
  <c r="R337" i="54"/>
  <c r="O338" i="54" s="1"/>
  <c r="Q337" i="53"/>
  <c r="R337" i="53" s="1"/>
  <c r="O338" i="53" s="1"/>
  <c r="Q336" i="52"/>
  <c r="R336" i="52"/>
  <c r="O337" i="52" s="1"/>
  <c r="Q336" i="51"/>
  <c r="R336" i="51" s="1"/>
  <c r="O337" i="51" s="1"/>
  <c r="Q336" i="50"/>
  <c r="R336" i="50" s="1"/>
  <c r="O337" i="50" s="1"/>
  <c r="Q337" i="49"/>
  <c r="R337" i="49" s="1"/>
  <c r="O338" i="49" s="1"/>
  <c r="Q336" i="48"/>
  <c r="R336" i="48" s="1"/>
  <c r="O337" i="48" s="1"/>
  <c r="Q336" i="47"/>
  <c r="R336" i="47" s="1"/>
  <c r="O337" i="47" s="1"/>
  <c r="Q338" i="46"/>
  <c r="R338" i="46" s="1"/>
  <c r="O339" i="46" s="1"/>
  <c r="Q337" i="45"/>
  <c r="R337" i="45" s="1"/>
  <c r="O338" i="45" s="1"/>
  <c r="Q335" i="44"/>
  <c r="R335" i="44" s="1"/>
  <c r="O336" i="44" s="1"/>
  <c r="Q334" i="43"/>
  <c r="R334" i="43" s="1"/>
  <c r="O335" i="43" s="1"/>
  <c r="Q337" i="42"/>
  <c r="R337" i="42" s="1"/>
  <c r="O338" i="42" s="1"/>
  <c r="Q337" i="41"/>
  <c r="R337" i="41" s="1"/>
  <c r="O338" i="41" s="1"/>
  <c r="Q337" i="40"/>
  <c r="R337" i="40" s="1"/>
  <c r="O338" i="40" s="1"/>
  <c r="Q336" i="39"/>
  <c r="R336" i="39" s="1"/>
  <c r="O337" i="39" s="1"/>
  <c r="Q336" i="38"/>
  <c r="R336" i="38" s="1"/>
  <c r="O337" i="38" s="1"/>
  <c r="Q337" i="37"/>
  <c r="R337" i="37" s="1"/>
  <c r="O338" i="37" s="1"/>
  <c r="Q336" i="36"/>
  <c r="R336" i="36"/>
  <c r="O337" i="36" s="1"/>
  <c r="Q332" i="35"/>
  <c r="R332" i="35" s="1"/>
  <c r="O333" i="35" s="1"/>
  <c r="Q332" i="34"/>
  <c r="R332" i="34" s="1"/>
  <c r="O333" i="34" s="1"/>
  <c r="Q331" i="33"/>
  <c r="R331" i="33" s="1"/>
  <c r="O332" i="33" s="1"/>
  <c r="Q331" i="32"/>
  <c r="R331" i="32" s="1"/>
  <c r="O332" i="32" s="1"/>
  <c r="Q332" i="31"/>
  <c r="R332" i="31" s="1"/>
  <c r="O333" i="31" s="1"/>
  <c r="Q332" i="30"/>
  <c r="R332" i="30" s="1"/>
  <c r="O333" i="30" s="1"/>
  <c r="Q333" i="29"/>
  <c r="R333" i="29" s="1"/>
  <c r="O334" i="29" s="1"/>
  <c r="Q332" i="28"/>
  <c r="R332" i="28" s="1"/>
  <c r="O333" i="28" s="1"/>
  <c r="Q333" i="27"/>
  <c r="R333" i="27" s="1"/>
  <c r="O334" i="27" s="1"/>
  <c r="Q327" i="26"/>
  <c r="R327" i="26" s="1"/>
  <c r="O328" i="26" s="1"/>
  <c r="Q326" i="25"/>
  <c r="R326" i="25" s="1"/>
  <c r="O327" i="25" s="1"/>
  <c r="Q327" i="24"/>
  <c r="R327" i="24"/>
  <c r="O328" i="24" s="1"/>
  <c r="Q340" i="23"/>
  <c r="R340" i="23" s="1"/>
  <c r="O341" i="23" s="1"/>
  <c r="Q345" i="16"/>
  <c r="R345" i="16" s="1"/>
  <c r="O346" i="16" s="1"/>
  <c r="Q341" i="21"/>
  <c r="R341" i="21" s="1"/>
  <c r="O342" i="21" s="1"/>
  <c r="Q333" i="9"/>
  <c r="R333" i="9" s="1"/>
  <c r="O334" i="9" s="1"/>
  <c r="Q333" i="15"/>
  <c r="R333" i="15" s="1"/>
  <c r="O334" i="15" s="1"/>
  <c r="Q340" i="22"/>
  <c r="R340" i="22" s="1"/>
  <c r="O341" i="22" s="1"/>
  <c r="Q341" i="17"/>
  <c r="R341" i="17" s="1"/>
  <c r="O342" i="17" s="1"/>
  <c r="Q341" i="19"/>
  <c r="R341" i="19" s="1"/>
  <c r="O342" i="19" s="1"/>
  <c r="Q341" i="20"/>
  <c r="R341" i="20" s="1"/>
  <c r="O342" i="20" s="1"/>
  <c r="Q331" i="12"/>
  <c r="R331" i="12" s="1"/>
  <c r="O332" i="12" s="1"/>
  <c r="Q338" i="13" l="1"/>
  <c r="R338" i="13" s="1"/>
  <c r="O339" i="13" s="1"/>
  <c r="Q338" i="55"/>
  <c r="R338" i="55" s="1"/>
  <c r="O339" i="55" s="1"/>
  <c r="Q338" i="54"/>
  <c r="R338" i="54" s="1"/>
  <c r="O339" i="54" s="1"/>
  <c r="Q338" i="53"/>
  <c r="R338" i="53" s="1"/>
  <c r="O339" i="53" s="1"/>
  <c r="Q337" i="52"/>
  <c r="R337" i="52" s="1"/>
  <c r="O338" i="52" s="1"/>
  <c r="Q337" i="51"/>
  <c r="R337" i="51" s="1"/>
  <c r="O338" i="51" s="1"/>
  <c r="Q337" i="50"/>
  <c r="R337" i="50" s="1"/>
  <c r="O338" i="50" s="1"/>
  <c r="Q338" i="49"/>
  <c r="R338" i="49" s="1"/>
  <c r="O339" i="49" s="1"/>
  <c r="Q337" i="48"/>
  <c r="R337" i="48" s="1"/>
  <c r="O338" i="48" s="1"/>
  <c r="Q337" i="47"/>
  <c r="R337" i="47" s="1"/>
  <c r="O338" i="47" s="1"/>
  <c r="Q339" i="46"/>
  <c r="R339" i="46"/>
  <c r="O340" i="46" s="1"/>
  <c r="Q338" i="45"/>
  <c r="R338" i="45" s="1"/>
  <c r="O339" i="45" s="1"/>
  <c r="Q336" i="44"/>
  <c r="R336" i="44" s="1"/>
  <c r="O337" i="44" s="1"/>
  <c r="Q335" i="43"/>
  <c r="R335" i="43" s="1"/>
  <c r="O336" i="43" s="1"/>
  <c r="Q338" i="42"/>
  <c r="R338" i="42" s="1"/>
  <c r="O339" i="42" s="1"/>
  <c r="Q338" i="41"/>
  <c r="R338" i="41" s="1"/>
  <c r="O339" i="41" s="1"/>
  <c r="Q338" i="40"/>
  <c r="R338" i="40" s="1"/>
  <c r="O339" i="40" s="1"/>
  <c r="Q337" i="39"/>
  <c r="R337" i="39" s="1"/>
  <c r="O338" i="39" s="1"/>
  <c r="Q337" i="38"/>
  <c r="R337" i="38"/>
  <c r="O338" i="38" s="1"/>
  <c r="Q338" i="37"/>
  <c r="R338" i="37" s="1"/>
  <c r="O339" i="37" s="1"/>
  <c r="Q337" i="36"/>
  <c r="R337" i="36"/>
  <c r="O338" i="36" s="1"/>
  <c r="Q333" i="35"/>
  <c r="R333" i="35" s="1"/>
  <c r="O334" i="35" s="1"/>
  <c r="Q333" i="34"/>
  <c r="R333" i="34" s="1"/>
  <c r="O334" i="34" s="1"/>
  <c r="Q332" i="33"/>
  <c r="R332" i="33"/>
  <c r="O333" i="33" s="1"/>
  <c r="Q332" i="32"/>
  <c r="R332" i="32" s="1"/>
  <c r="O333" i="32" s="1"/>
  <c r="Q333" i="31"/>
  <c r="R333" i="31" s="1"/>
  <c r="O334" i="31" s="1"/>
  <c r="Q333" i="30"/>
  <c r="R333" i="30"/>
  <c r="O334" i="30" s="1"/>
  <c r="Q334" i="29"/>
  <c r="R334" i="29" s="1"/>
  <c r="O335" i="29" s="1"/>
  <c r="Q333" i="28"/>
  <c r="R333" i="28" s="1"/>
  <c r="O334" i="28" s="1"/>
  <c r="Q334" i="27"/>
  <c r="R334" i="27" s="1"/>
  <c r="O335" i="27" s="1"/>
  <c r="Q328" i="26"/>
  <c r="R328" i="26" s="1"/>
  <c r="O329" i="26" s="1"/>
  <c r="Q327" i="25"/>
  <c r="R327" i="25"/>
  <c r="O328" i="25" s="1"/>
  <c r="Q328" i="24"/>
  <c r="R328" i="24" s="1"/>
  <c r="O329" i="24" s="1"/>
  <c r="Q341" i="22"/>
  <c r="R341" i="22" s="1"/>
  <c r="O342" i="22" s="1"/>
  <c r="Q346" i="16"/>
  <c r="R346" i="16" s="1"/>
  <c r="O347" i="16" s="1"/>
  <c r="Q334" i="9"/>
  <c r="R334" i="9" s="1"/>
  <c r="O335" i="9" s="1"/>
  <c r="Q334" i="15"/>
  <c r="R334" i="15" s="1"/>
  <c r="O335" i="15" s="1"/>
  <c r="Q342" i="17"/>
  <c r="R342" i="17" s="1"/>
  <c r="O343" i="17" s="1"/>
  <c r="Q332" i="12"/>
  <c r="R332" i="12" s="1"/>
  <c r="O333" i="12" s="1"/>
  <c r="Q342" i="21"/>
  <c r="R342" i="21" s="1"/>
  <c r="O343" i="21" s="1"/>
  <c r="Q342" i="20"/>
  <c r="R342" i="20" s="1"/>
  <c r="O343" i="20" s="1"/>
  <c r="Q341" i="23"/>
  <c r="R341" i="23" s="1"/>
  <c r="O342" i="23" s="1"/>
  <c r="Q342" i="19"/>
  <c r="R342" i="19" s="1"/>
  <c r="O343" i="19" s="1"/>
  <c r="Q339" i="13" l="1"/>
  <c r="R339" i="13"/>
  <c r="O340" i="13" s="1"/>
  <c r="Q339" i="55"/>
  <c r="R339" i="55" s="1"/>
  <c r="O340" i="55" s="1"/>
  <c r="Q339" i="54"/>
  <c r="R339" i="54" s="1"/>
  <c r="O340" i="54" s="1"/>
  <c r="Q339" i="53"/>
  <c r="R339" i="53" s="1"/>
  <c r="O340" i="53" s="1"/>
  <c r="Q338" i="52"/>
  <c r="R338" i="52" s="1"/>
  <c r="O339" i="52" s="1"/>
  <c r="Q338" i="51"/>
  <c r="R338" i="51" s="1"/>
  <c r="O339" i="51" s="1"/>
  <c r="Q338" i="50"/>
  <c r="R338" i="50" s="1"/>
  <c r="O339" i="50" s="1"/>
  <c r="Q339" i="49"/>
  <c r="R339" i="49" s="1"/>
  <c r="O340" i="49" s="1"/>
  <c r="Q338" i="48"/>
  <c r="R338" i="48" s="1"/>
  <c r="O339" i="48" s="1"/>
  <c r="Q338" i="47"/>
  <c r="R338" i="47"/>
  <c r="O339" i="47" s="1"/>
  <c r="Q340" i="46"/>
  <c r="R340" i="46" s="1"/>
  <c r="O341" i="46" s="1"/>
  <c r="Q339" i="45"/>
  <c r="R339" i="45" s="1"/>
  <c r="O340" i="45" s="1"/>
  <c r="Q337" i="44"/>
  <c r="R337" i="44" s="1"/>
  <c r="O338" i="44" s="1"/>
  <c r="Q336" i="43"/>
  <c r="R336" i="43"/>
  <c r="O337" i="43" s="1"/>
  <c r="Q339" i="42"/>
  <c r="R339" i="42"/>
  <c r="O340" i="42" s="1"/>
  <c r="Q339" i="41"/>
  <c r="R339" i="41"/>
  <c r="O340" i="41" s="1"/>
  <c r="Q339" i="40"/>
  <c r="R339" i="40"/>
  <c r="O340" i="40" s="1"/>
  <c r="Q338" i="39"/>
  <c r="R338" i="39" s="1"/>
  <c r="O339" i="39" s="1"/>
  <c r="Q338" i="38"/>
  <c r="R338" i="38" s="1"/>
  <c r="O339" i="38" s="1"/>
  <c r="Q339" i="37"/>
  <c r="R339" i="37" s="1"/>
  <c r="O340" i="37" s="1"/>
  <c r="Q338" i="36"/>
  <c r="R338" i="36" s="1"/>
  <c r="O339" i="36" s="1"/>
  <c r="Q334" i="35"/>
  <c r="R334" i="35"/>
  <c r="O335" i="35" s="1"/>
  <c r="Q334" i="34"/>
  <c r="R334" i="34" s="1"/>
  <c r="O335" i="34" s="1"/>
  <c r="Q333" i="33"/>
  <c r="R333" i="33" s="1"/>
  <c r="O334" i="33" s="1"/>
  <c r="Q333" i="32"/>
  <c r="R333" i="32"/>
  <c r="O334" i="32" s="1"/>
  <c r="Q334" i="31"/>
  <c r="R334" i="31" s="1"/>
  <c r="O335" i="31" s="1"/>
  <c r="Q334" i="30"/>
  <c r="R334" i="30" s="1"/>
  <c r="O335" i="30" s="1"/>
  <c r="Q335" i="29"/>
  <c r="R335" i="29"/>
  <c r="O336" i="29" s="1"/>
  <c r="Q334" i="28"/>
  <c r="R334" i="28" s="1"/>
  <c r="O335" i="28" s="1"/>
  <c r="Q335" i="27"/>
  <c r="R335" i="27"/>
  <c r="O336" i="27" s="1"/>
  <c r="Q329" i="26"/>
  <c r="R329" i="26" s="1"/>
  <c r="O330" i="26" s="1"/>
  <c r="Q328" i="25"/>
  <c r="R328" i="25" s="1"/>
  <c r="O329" i="25" s="1"/>
  <c r="Q329" i="24"/>
  <c r="R329" i="24"/>
  <c r="O330" i="24" s="1"/>
  <c r="Q343" i="17"/>
  <c r="R343" i="17" s="1"/>
  <c r="O344" i="17" s="1"/>
  <c r="Q347" i="16"/>
  <c r="R347" i="16" s="1"/>
  <c r="O348" i="16" s="1"/>
  <c r="Q333" i="12"/>
  <c r="R333" i="12" s="1"/>
  <c r="O334" i="12" s="1"/>
  <c r="Q335" i="9"/>
  <c r="R335" i="9" s="1"/>
  <c r="O336" i="9" s="1"/>
  <c r="Q343" i="19"/>
  <c r="R343" i="19" s="1"/>
  <c r="O344" i="19" s="1"/>
  <c r="Q342" i="22"/>
  <c r="R342" i="22" s="1"/>
  <c r="O343" i="22" s="1"/>
  <c r="Q343" i="20"/>
  <c r="R343" i="20" s="1"/>
  <c r="O344" i="20" s="1"/>
  <c r="Q335" i="15"/>
  <c r="R335" i="15" s="1"/>
  <c r="O336" i="15" s="1"/>
  <c r="Q343" i="21"/>
  <c r="R343" i="21" s="1"/>
  <c r="O344" i="21" s="1"/>
  <c r="Q342" i="23"/>
  <c r="R342" i="23" s="1"/>
  <c r="O343" i="23" s="1"/>
  <c r="Q340" i="13" l="1"/>
  <c r="R340" i="13"/>
  <c r="O341" i="13" s="1"/>
  <c r="Q340" i="55"/>
  <c r="R340" i="55"/>
  <c r="O341" i="55" s="1"/>
  <c r="Q340" i="54"/>
  <c r="R340" i="54" s="1"/>
  <c r="O341" i="54" s="1"/>
  <c r="Q340" i="53"/>
  <c r="R340" i="53" s="1"/>
  <c r="O341" i="53" s="1"/>
  <c r="Q339" i="52"/>
  <c r="R339" i="52"/>
  <c r="O340" i="52" s="1"/>
  <c r="Q339" i="51"/>
  <c r="R339" i="51" s="1"/>
  <c r="O340" i="51" s="1"/>
  <c r="Q339" i="50"/>
  <c r="R339" i="50" s="1"/>
  <c r="O340" i="50" s="1"/>
  <c r="Q340" i="49"/>
  <c r="R340" i="49" s="1"/>
  <c r="O341" i="49" s="1"/>
  <c r="Q339" i="48"/>
  <c r="R339" i="48" s="1"/>
  <c r="O340" i="48" s="1"/>
  <c r="Q339" i="47"/>
  <c r="R339" i="47" s="1"/>
  <c r="O340" i="47" s="1"/>
  <c r="Q341" i="46"/>
  <c r="R341" i="46" s="1"/>
  <c r="O342" i="46" s="1"/>
  <c r="Q340" i="45"/>
  <c r="R340" i="45" s="1"/>
  <c r="O341" i="45" s="1"/>
  <c r="Q338" i="44"/>
  <c r="R338" i="44"/>
  <c r="O339" i="44" s="1"/>
  <c r="Q337" i="43"/>
  <c r="R337" i="43" s="1"/>
  <c r="O338" i="43" s="1"/>
  <c r="Q340" i="42"/>
  <c r="R340" i="42"/>
  <c r="O341" i="42" s="1"/>
  <c r="Q340" i="41"/>
  <c r="R340" i="41" s="1"/>
  <c r="O341" i="41" s="1"/>
  <c r="Q340" i="40"/>
  <c r="R340" i="40"/>
  <c r="O341" i="40" s="1"/>
  <c r="Q339" i="39"/>
  <c r="R339" i="39"/>
  <c r="O340" i="39" s="1"/>
  <c r="Q339" i="38"/>
  <c r="R339" i="38" s="1"/>
  <c r="O340" i="38" s="1"/>
  <c r="Q340" i="37"/>
  <c r="R340" i="37" s="1"/>
  <c r="O341" i="37" s="1"/>
  <c r="Q339" i="36"/>
  <c r="R339" i="36" s="1"/>
  <c r="O340" i="36" s="1"/>
  <c r="Q335" i="35"/>
  <c r="R335" i="35" s="1"/>
  <c r="O336" i="35" s="1"/>
  <c r="Q335" i="34"/>
  <c r="R335" i="34" s="1"/>
  <c r="O336" i="34" s="1"/>
  <c r="Q334" i="33"/>
  <c r="R334" i="33"/>
  <c r="O335" i="33" s="1"/>
  <c r="Q334" i="32"/>
  <c r="R334" i="32" s="1"/>
  <c r="O335" i="32" s="1"/>
  <c r="Q335" i="31"/>
  <c r="R335" i="31"/>
  <c r="O336" i="31" s="1"/>
  <c r="Q335" i="30"/>
  <c r="R335" i="30" s="1"/>
  <c r="O336" i="30" s="1"/>
  <c r="Q336" i="29"/>
  <c r="R336" i="29" s="1"/>
  <c r="O337" i="29" s="1"/>
  <c r="Q335" i="28"/>
  <c r="R335" i="28"/>
  <c r="O336" i="28" s="1"/>
  <c r="Q336" i="27"/>
  <c r="R336" i="27" s="1"/>
  <c r="O337" i="27" s="1"/>
  <c r="Q330" i="26"/>
  <c r="R330" i="26" s="1"/>
  <c r="O331" i="26" s="1"/>
  <c r="Q329" i="25"/>
  <c r="R329" i="25" s="1"/>
  <c r="O330" i="25" s="1"/>
  <c r="Q330" i="24"/>
  <c r="R330" i="24" s="1"/>
  <c r="O331" i="24" s="1"/>
  <c r="Q344" i="17"/>
  <c r="R344" i="17" s="1"/>
  <c r="O345" i="17" s="1"/>
  <c r="Q336" i="9"/>
  <c r="R336" i="9" s="1"/>
  <c r="O337" i="9" s="1"/>
  <c r="Q344" i="19"/>
  <c r="R344" i="19" s="1"/>
  <c r="O345" i="19" s="1"/>
  <c r="Q343" i="22"/>
  <c r="R343" i="22" s="1"/>
  <c r="O344" i="22" s="1"/>
  <c r="Q334" i="12"/>
  <c r="R334" i="12" s="1"/>
  <c r="O335" i="12" s="1"/>
  <c r="Q348" i="16"/>
  <c r="R348" i="16" s="1"/>
  <c r="O349" i="16" s="1"/>
  <c r="Q336" i="15"/>
  <c r="R336" i="15" s="1"/>
  <c r="O337" i="15" s="1"/>
  <c r="Q344" i="20"/>
  <c r="R344" i="20" s="1"/>
  <c r="O345" i="20" s="1"/>
  <c r="Q344" i="21"/>
  <c r="R344" i="21" s="1"/>
  <c r="O345" i="21" s="1"/>
  <c r="Q343" i="23"/>
  <c r="R343" i="23" s="1"/>
  <c r="O344" i="23" s="1"/>
  <c r="Q341" i="13" l="1"/>
  <c r="R341" i="13" s="1"/>
  <c r="O342" i="13" s="1"/>
  <c r="Q341" i="55"/>
  <c r="R341" i="55" s="1"/>
  <c r="O342" i="55" s="1"/>
  <c r="Q341" i="54"/>
  <c r="R341" i="54" s="1"/>
  <c r="O342" i="54" s="1"/>
  <c r="Q341" i="53"/>
  <c r="R341" i="53" s="1"/>
  <c r="O342" i="53" s="1"/>
  <c r="Q340" i="52"/>
  <c r="R340" i="52" s="1"/>
  <c r="O341" i="52" s="1"/>
  <c r="Q340" i="51"/>
  <c r="R340" i="51" s="1"/>
  <c r="O341" i="51" s="1"/>
  <c r="Q340" i="50"/>
  <c r="R340" i="50" s="1"/>
  <c r="O341" i="50" s="1"/>
  <c r="Q341" i="49"/>
  <c r="R341" i="49"/>
  <c r="O342" i="49" s="1"/>
  <c r="Q340" i="48"/>
  <c r="R340" i="48" s="1"/>
  <c r="O341" i="48" s="1"/>
  <c r="Q340" i="47"/>
  <c r="R340" i="47" s="1"/>
  <c r="O341" i="47" s="1"/>
  <c r="Q342" i="46"/>
  <c r="R342" i="46" s="1"/>
  <c r="O343" i="46" s="1"/>
  <c r="Q341" i="45"/>
  <c r="R341" i="45"/>
  <c r="O342" i="45" s="1"/>
  <c r="Q339" i="44"/>
  <c r="R339" i="44" s="1"/>
  <c r="O340" i="44" s="1"/>
  <c r="Q338" i="43"/>
  <c r="R338" i="43" s="1"/>
  <c r="O339" i="43" s="1"/>
  <c r="Q341" i="42"/>
  <c r="R341" i="42"/>
  <c r="O342" i="42" s="1"/>
  <c r="Q341" i="41"/>
  <c r="R341" i="41" s="1"/>
  <c r="O342" i="41" s="1"/>
  <c r="Q341" i="40"/>
  <c r="R341" i="40" s="1"/>
  <c r="O342" i="40" s="1"/>
  <c r="Q340" i="39"/>
  <c r="R340" i="39" s="1"/>
  <c r="O341" i="39" s="1"/>
  <c r="Q340" i="38"/>
  <c r="R340" i="38" s="1"/>
  <c r="O341" i="38" s="1"/>
  <c r="Q341" i="37"/>
  <c r="R341" i="37" s="1"/>
  <c r="O342" i="37" s="1"/>
  <c r="Q340" i="36"/>
  <c r="R340" i="36" s="1"/>
  <c r="O341" i="36" s="1"/>
  <c r="Q336" i="35"/>
  <c r="R336" i="35" s="1"/>
  <c r="O337" i="35" s="1"/>
  <c r="Q336" i="34"/>
  <c r="R336" i="34" s="1"/>
  <c r="O337" i="34" s="1"/>
  <c r="Q335" i="33"/>
  <c r="R335" i="33" s="1"/>
  <c r="O336" i="33" s="1"/>
  <c r="Q335" i="32"/>
  <c r="R335" i="32"/>
  <c r="O336" i="32" s="1"/>
  <c r="Q336" i="31"/>
  <c r="R336" i="31"/>
  <c r="O337" i="31" s="1"/>
  <c r="Q336" i="30"/>
  <c r="R336" i="30" s="1"/>
  <c r="O337" i="30" s="1"/>
  <c r="Q337" i="29"/>
  <c r="R337" i="29" s="1"/>
  <c r="O338" i="29" s="1"/>
  <c r="Q336" i="28"/>
  <c r="R336" i="28" s="1"/>
  <c r="O337" i="28" s="1"/>
  <c r="Q337" i="27"/>
  <c r="Q331" i="26"/>
  <c r="R331" i="26"/>
  <c r="O332" i="26" s="1"/>
  <c r="Q330" i="25"/>
  <c r="R330" i="25" s="1"/>
  <c r="O331" i="25" s="1"/>
  <c r="Q331" i="24"/>
  <c r="R331" i="24" s="1"/>
  <c r="O332" i="24" s="1"/>
  <c r="Q337" i="9"/>
  <c r="R337" i="9" s="1"/>
  <c r="O338" i="9" s="1"/>
  <c r="Q344" i="23"/>
  <c r="R344" i="23" s="1"/>
  <c r="O345" i="23" s="1"/>
  <c r="Q349" i="16"/>
  <c r="R349" i="16" s="1"/>
  <c r="O350" i="16" s="1"/>
  <c r="Q345" i="21"/>
  <c r="R345" i="21" s="1"/>
  <c r="O346" i="21" s="1"/>
  <c r="Q345" i="19"/>
  <c r="R345" i="19" s="1"/>
  <c r="O346" i="19" s="1"/>
  <c r="Q335" i="12"/>
  <c r="R335" i="12" s="1"/>
  <c r="O336" i="12" s="1"/>
  <c r="Q345" i="17"/>
  <c r="R345" i="17" s="1"/>
  <c r="O346" i="17" s="1"/>
  <c r="Q345" i="20"/>
  <c r="R345" i="20" s="1"/>
  <c r="O346" i="20" s="1"/>
  <c r="Q337" i="15"/>
  <c r="R337" i="15" s="1"/>
  <c r="O338" i="15" s="1"/>
  <c r="Q344" i="22"/>
  <c r="R344" i="22" s="1"/>
  <c r="O345" i="22" s="1"/>
  <c r="Q342" i="13" l="1"/>
  <c r="R342" i="13" s="1"/>
  <c r="O343" i="13" s="1"/>
  <c r="Q342" i="55"/>
  <c r="R342" i="55" s="1"/>
  <c r="O343" i="55" s="1"/>
  <c r="Q342" i="54"/>
  <c r="R342" i="54" s="1"/>
  <c r="O343" i="54" s="1"/>
  <c r="Q342" i="53"/>
  <c r="R342" i="53" s="1"/>
  <c r="O343" i="53" s="1"/>
  <c r="Q341" i="52"/>
  <c r="R341" i="52" s="1"/>
  <c r="O342" i="52" s="1"/>
  <c r="Q341" i="51"/>
  <c r="R341" i="51" s="1"/>
  <c r="O342" i="51" s="1"/>
  <c r="Q341" i="50"/>
  <c r="R341" i="50" s="1"/>
  <c r="O342" i="50" s="1"/>
  <c r="Q342" i="49"/>
  <c r="R342" i="49" s="1"/>
  <c r="O343" i="49" s="1"/>
  <c r="Q341" i="48"/>
  <c r="R341" i="48" s="1"/>
  <c r="O342" i="48" s="1"/>
  <c r="Q341" i="47"/>
  <c r="R341" i="47" s="1"/>
  <c r="O342" i="47" s="1"/>
  <c r="Q343" i="46"/>
  <c r="R343" i="46" s="1"/>
  <c r="O344" i="46" s="1"/>
  <c r="Q342" i="45"/>
  <c r="R342" i="45"/>
  <c r="O343" i="45" s="1"/>
  <c r="Q340" i="44"/>
  <c r="R340" i="44" s="1"/>
  <c r="O341" i="44" s="1"/>
  <c r="Q339" i="43"/>
  <c r="R339" i="43"/>
  <c r="O340" i="43" s="1"/>
  <c r="Q342" i="42"/>
  <c r="R342" i="42" s="1"/>
  <c r="O343" i="42" s="1"/>
  <c r="Q342" i="41"/>
  <c r="R342" i="41" s="1"/>
  <c r="O343" i="41" s="1"/>
  <c r="Q342" i="40"/>
  <c r="R342" i="40" s="1"/>
  <c r="O343" i="40" s="1"/>
  <c r="Q341" i="39"/>
  <c r="R341" i="39" s="1"/>
  <c r="O342" i="39" s="1"/>
  <c r="Q341" i="38"/>
  <c r="R341" i="38" s="1"/>
  <c r="O342" i="38" s="1"/>
  <c r="Q342" i="37"/>
  <c r="R342" i="37" s="1"/>
  <c r="O343" i="37" s="1"/>
  <c r="Q341" i="36"/>
  <c r="R341" i="36" s="1"/>
  <c r="O342" i="36" s="1"/>
  <c r="Q337" i="35"/>
  <c r="R337" i="35" s="1"/>
  <c r="O338" i="35" s="1"/>
  <c r="R337" i="34"/>
  <c r="O338" i="34" s="1"/>
  <c r="Q337" i="34"/>
  <c r="Q336" i="33"/>
  <c r="R336" i="33"/>
  <c r="O337" i="33" s="1"/>
  <c r="Q336" i="32"/>
  <c r="R336" i="32" s="1"/>
  <c r="O337" i="32" s="1"/>
  <c r="Q337" i="31"/>
  <c r="R337" i="31"/>
  <c r="O338" i="31" s="1"/>
  <c r="Q337" i="30"/>
  <c r="R337" i="30"/>
  <c r="O338" i="30" s="1"/>
  <c r="Q338" i="29"/>
  <c r="R338" i="29" s="1"/>
  <c r="O339" i="29" s="1"/>
  <c r="Q337" i="28"/>
  <c r="R337" i="28" s="1"/>
  <c r="O338" i="28" s="1"/>
  <c r="R337" i="27"/>
  <c r="O338" i="27" s="1"/>
  <c r="Q332" i="26"/>
  <c r="R332" i="26" s="1"/>
  <c r="O333" i="26" s="1"/>
  <c r="Q331" i="25"/>
  <c r="R331" i="25" s="1"/>
  <c r="O332" i="25" s="1"/>
  <c r="Q332" i="24"/>
  <c r="R332" i="24" s="1"/>
  <c r="O333" i="24" s="1"/>
  <c r="Q345" i="22"/>
  <c r="R345" i="22" s="1"/>
  <c r="O346" i="22" s="1"/>
  <c r="Q338" i="15"/>
  <c r="R338" i="15" s="1"/>
  <c r="O339" i="15" s="1"/>
  <c r="Q346" i="21"/>
  <c r="R346" i="21" s="1"/>
  <c r="O347" i="21" s="1"/>
  <c r="Q346" i="17"/>
  <c r="R346" i="17" s="1"/>
  <c r="O347" i="17" s="1"/>
  <c r="Q346" i="19"/>
  <c r="R346" i="19" s="1"/>
  <c r="O347" i="19" s="1"/>
  <c r="Q338" i="9"/>
  <c r="R338" i="9" s="1"/>
  <c r="O339" i="9" s="1"/>
  <c r="Q350" i="16"/>
  <c r="R350" i="16" s="1"/>
  <c r="O351" i="16" s="1"/>
  <c r="Q336" i="12"/>
  <c r="R336" i="12" s="1"/>
  <c r="O337" i="12" s="1"/>
  <c r="Q345" i="23"/>
  <c r="R345" i="23" s="1"/>
  <c r="O346" i="23" s="1"/>
  <c r="Q346" i="20"/>
  <c r="R346" i="20" s="1"/>
  <c r="O347" i="20" s="1"/>
  <c r="Q343" i="13" l="1"/>
  <c r="R343" i="13" s="1"/>
  <c r="O344" i="13" s="1"/>
  <c r="Q343" i="55"/>
  <c r="R343" i="55" s="1"/>
  <c r="O344" i="55" s="1"/>
  <c r="Q343" i="54"/>
  <c r="R343" i="54" s="1"/>
  <c r="O344" i="54" s="1"/>
  <c r="Q343" i="53"/>
  <c r="R343" i="53" s="1"/>
  <c r="O344" i="53" s="1"/>
  <c r="Q342" i="52"/>
  <c r="R342" i="52" s="1"/>
  <c r="O343" i="52" s="1"/>
  <c r="Q342" i="51"/>
  <c r="R342" i="51" s="1"/>
  <c r="O343" i="51" s="1"/>
  <c r="Q342" i="50"/>
  <c r="R342" i="50" s="1"/>
  <c r="O343" i="50" s="1"/>
  <c r="Q343" i="49"/>
  <c r="R343" i="49" s="1"/>
  <c r="O344" i="49" s="1"/>
  <c r="Q342" i="48"/>
  <c r="R342" i="48" s="1"/>
  <c r="O343" i="48" s="1"/>
  <c r="Q342" i="47"/>
  <c r="R342" i="47"/>
  <c r="O343" i="47" s="1"/>
  <c r="Q344" i="46"/>
  <c r="R344" i="46" s="1"/>
  <c r="O345" i="46" s="1"/>
  <c r="Q343" i="45"/>
  <c r="R343" i="45" s="1"/>
  <c r="O344" i="45" s="1"/>
  <c r="Q341" i="44"/>
  <c r="R341" i="44"/>
  <c r="O342" i="44" s="1"/>
  <c r="Q340" i="43"/>
  <c r="R340" i="43" s="1"/>
  <c r="O341" i="43" s="1"/>
  <c r="Q343" i="42"/>
  <c r="R343" i="42" s="1"/>
  <c r="O344" i="42" s="1"/>
  <c r="Q343" i="41"/>
  <c r="R343" i="41" s="1"/>
  <c r="O344" i="41" s="1"/>
  <c r="Q343" i="40"/>
  <c r="R343" i="40" s="1"/>
  <c r="O344" i="40" s="1"/>
  <c r="Q342" i="39"/>
  <c r="R342" i="39" s="1"/>
  <c r="O343" i="39" s="1"/>
  <c r="Q342" i="38"/>
  <c r="R342" i="38" s="1"/>
  <c r="O343" i="38" s="1"/>
  <c r="Q343" i="37"/>
  <c r="R343" i="37" s="1"/>
  <c r="O344" i="37" s="1"/>
  <c r="Q342" i="36"/>
  <c r="R342" i="36" s="1"/>
  <c r="O343" i="36" s="1"/>
  <c r="Q338" i="35"/>
  <c r="R338" i="35"/>
  <c r="O339" i="35" s="1"/>
  <c r="Q338" i="34"/>
  <c r="R338" i="34" s="1"/>
  <c r="O339" i="34" s="1"/>
  <c r="Q337" i="33"/>
  <c r="R337" i="33" s="1"/>
  <c r="O338" i="33" s="1"/>
  <c r="Q337" i="32"/>
  <c r="R337" i="32"/>
  <c r="O338" i="32" s="1"/>
  <c r="Q338" i="31"/>
  <c r="R338" i="31" s="1"/>
  <c r="O339" i="31" s="1"/>
  <c r="Q338" i="30"/>
  <c r="R338" i="30" s="1"/>
  <c r="O339" i="30" s="1"/>
  <c r="Q339" i="29"/>
  <c r="R339" i="29"/>
  <c r="O340" i="29" s="1"/>
  <c r="Q338" i="28"/>
  <c r="R338" i="28" s="1"/>
  <c r="O339" i="28" s="1"/>
  <c r="Q338" i="27"/>
  <c r="Q333" i="26"/>
  <c r="R333" i="26"/>
  <c r="O334" i="26" s="1"/>
  <c r="Q332" i="25"/>
  <c r="R332" i="25"/>
  <c r="O333" i="25" s="1"/>
  <c r="Q333" i="24"/>
  <c r="R333" i="24" s="1"/>
  <c r="O334" i="24" s="1"/>
  <c r="Q347" i="20"/>
  <c r="R347" i="20" s="1"/>
  <c r="O348" i="20" s="1"/>
  <c r="Q346" i="22"/>
  <c r="R346" i="22" s="1"/>
  <c r="O347" i="22" s="1"/>
  <c r="Q339" i="15"/>
  <c r="R339" i="15" s="1"/>
  <c r="O340" i="15" s="1"/>
  <c r="Q346" i="23"/>
  <c r="R346" i="23" s="1"/>
  <c r="O347" i="23" s="1"/>
  <c r="Q347" i="19"/>
  <c r="R347" i="19" s="1"/>
  <c r="O348" i="19" s="1"/>
  <c r="Q351" i="16"/>
  <c r="R351" i="16" s="1"/>
  <c r="O352" i="16" s="1"/>
  <c r="Q347" i="21"/>
  <c r="R347" i="21" s="1"/>
  <c r="O348" i="21" s="1"/>
  <c r="Q337" i="12"/>
  <c r="R337" i="12" s="1"/>
  <c r="O338" i="12" s="1"/>
  <c r="Q347" i="17"/>
  <c r="R347" i="17" s="1"/>
  <c r="O348" i="17" s="1"/>
  <c r="Q339" i="9"/>
  <c r="R339" i="9" s="1"/>
  <c r="O340" i="9" s="1"/>
  <c r="Q344" i="13" l="1"/>
  <c r="R344" i="13"/>
  <c r="O345" i="13" s="1"/>
  <c r="Q344" i="55"/>
  <c r="R344" i="55" s="1"/>
  <c r="O345" i="55" s="1"/>
  <c r="Q344" i="54"/>
  <c r="R344" i="54" s="1"/>
  <c r="O345" i="54" s="1"/>
  <c r="Q344" i="53"/>
  <c r="R344" i="53" s="1"/>
  <c r="O345" i="53" s="1"/>
  <c r="Q343" i="52"/>
  <c r="R343" i="52" s="1"/>
  <c r="O344" i="52" s="1"/>
  <c r="Q343" i="51"/>
  <c r="R343" i="51" s="1"/>
  <c r="O344" i="51" s="1"/>
  <c r="Q343" i="50"/>
  <c r="R343" i="50" s="1"/>
  <c r="O344" i="50" s="1"/>
  <c r="Q344" i="49"/>
  <c r="R344" i="49" s="1"/>
  <c r="O345" i="49" s="1"/>
  <c r="Q343" i="48"/>
  <c r="R343" i="48" s="1"/>
  <c r="O344" i="48" s="1"/>
  <c r="Q343" i="47"/>
  <c r="R343" i="47" s="1"/>
  <c r="O344" i="47" s="1"/>
  <c r="Q345" i="46"/>
  <c r="R345" i="46" s="1"/>
  <c r="O346" i="46" s="1"/>
  <c r="Q344" i="45"/>
  <c r="R344" i="45" s="1"/>
  <c r="O345" i="45" s="1"/>
  <c r="Q342" i="44"/>
  <c r="R342" i="44" s="1"/>
  <c r="O343" i="44" s="1"/>
  <c r="Q341" i="43"/>
  <c r="R341" i="43" s="1"/>
  <c r="O342" i="43" s="1"/>
  <c r="Q344" i="42"/>
  <c r="R344" i="42" s="1"/>
  <c r="O345" i="42" s="1"/>
  <c r="Q344" i="41"/>
  <c r="R344" i="41" s="1"/>
  <c r="O345" i="41" s="1"/>
  <c r="Q344" i="40"/>
  <c r="R344" i="40" s="1"/>
  <c r="O345" i="40" s="1"/>
  <c r="Q343" i="39"/>
  <c r="R343" i="39" s="1"/>
  <c r="O344" i="39" s="1"/>
  <c r="Q343" i="38"/>
  <c r="R343" i="38" s="1"/>
  <c r="O344" i="38" s="1"/>
  <c r="Q344" i="37"/>
  <c r="R344" i="37" s="1"/>
  <c r="O345" i="37" s="1"/>
  <c r="Q343" i="36"/>
  <c r="R343" i="36" s="1"/>
  <c r="O344" i="36" s="1"/>
  <c r="Q339" i="35"/>
  <c r="R339" i="35" s="1"/>
  <c r="O340" i="35" s="1"/>
  <c r="Q339" i="34"/>
  <c r="R339" i="34"/>
  <c r="O340" i="34" s="1"/>
  <c r="Q338" i="33"/>
  <c r="Q338" i="32"/>
  <c r="R338" i="32" s="1"/>
  <c r="O339" i="32" s="1"/>
  <c r="Q339" i="31"/>
  <c r="R339" i="31" s="1"/>
  <c r="O340" i="31" s="1"/>
  <c r="Q339" i="30"/>
  <c r="R339" i="30"/>
  <c r="O340" i="30" s="1"/>
  <c r="Q340" i="29"/>
  <c r="R340" i="29" s="1"/>
  <c r="O341" i="29" s="1"/>
  <c r="Q339" i="28"/>
  <c r="R339" i="28"/>
  <c r="O340" i="28" s="1"/>
  <c r="R338" i="27"/>
  <c r="O339" i="27" s="1"/>
  <c r="Q334" i="26"/>
  <c r="R334" i="26" s="1"/>
  <c r="O335" i="26" s="1"/>
  <c r="Q333" i="25"/>
  <c r="R333" i="25" s="1"/>
  <c r="O334" i="25" s="1"/>
  <c r="Q334" i="24"/>
  <c r="R334" i="24" s="1"/>
  <c r="O335" i="24" s="1"/>
  <c r="Q347" i="22"/>
  <c r="R347" i="22" s="1"/>
  <c r="O348" i="22" s="1"/>
  <c r="Q348" i="17"/>
  <c r="R348" i="17" s="1"/>
  <c r="O349" i="17" s="1"/>
  <c r="Q340" i="9"/>
  <c r="R340" i="9" s="1"/>
  <c r="O341" i="9" s="1"/>
  <c r="Q348" i="21"/>
  <c r="R348" i="21" s="1"/>
  <c r="O349" i="21" s="1"/>
  <c r="Q352" i="16"/>
  <c r="R352" i="16" s="1"/>
  <c r="O353" i="16" s="1"/>
  <c r="Q347" i="23"/>
  <c r="R347" i="23" s="1"/>
  <c r="O348" i="23" s="1"/>
  <c r="Q348" i="19"/>
  <c r="R348" i="19" s="1"/>
  <c r="O349" i="19" s="1"/>
  <c r="Q340" i="15"/>
  <c r="R340" i="15" s="1"/>
  <c r="O341" i="15" s="1"/>
  <c r="Q338" i="12"/>
  <c r="R338" i="12" s="1"/>
  <c r="O339" i="12" s="1"/>
  <c r="Q348" i="20"/>
  <c r="R348" i="20" s="1"/>
  <c r="O349" i="20" s="1"/>
  <c r="Q345" i="13" l="1"/>
  <c r="R345" i="13" s="1"/>
  <c r="O346" i="13" s="1"/>
  <c r="Q345" i="55"/>
  <c r="R345" i="55" s="1"/>
  <c r="O346" i="55" s="1"/>
  <c r="Q345" i="54"/>
  <c r="R345" i="54"/>
  <c r="O346" i="54" s="1"/>
  <c r="Q345" i="53"/>
  <c r="R345" i="53" s="1"/>
  <c r="O346" i="53" s="1"/>
  <c r="Q344" i="52"/>
  <c r="R344" i="52" s="1"/>
  <c r="O345" i="52" s="1"/>
  <c r="Q344" i="51"/>
  <c r="R344" i="51" s="1"/>
  <c r="O345" i="51" s="1"/>
  <c r="Q344" i="50"/>
  <c r="R344" i="50" s="1"/>
  <c r="O345" i="50" s="1"/>
  <c r="Q345" i="49"/>
  <c r="R345" i="49" s="1"/>
  <c r="O346" i="49" s="1"/>
  <c r="Q344" i="48"/>
  <c r="R344" i="48" s="1"/>
  <c r="O345" i="48" s="1"/>
  <c r="Q344" i="47"/>
  <c r="R344" i="47" s="1"/>
  <c r="O345" i="47" s="1"/>
  <c r="Q346" i="46"/>
  <c r="R346" i="46"/>
  <c r="O347" i="46" s="1"/>
  <c r="Q345" i="45"/>
  <c r="R345" i="45" s="1"/>
  <c r="O346" i="45" s="1"/>
  <c r="Q343" i="44"/>
  <c r="R343" i="44" s="1"/>
  <c r="O344" i="44" s="1"/>
  <c r="Q342" i="43"/>
  <c r="R342" i="43" s="1"/>
  <c r="O343" i="43" s="1"/>
  <c r="Q345" i="42"/>
  <c r="R345" i="42" s="1"/>
  <c r="O346" i="42" s="1"/>
  <c r="Q345" i="41"/>
  <c r="R345" i="41" s="1"/>
  <c r="O346" i="41" s="1"/>
  <c r="Q345" i="40"/>
  <c r="R345" i="40" s="1"/>
  <c r="O346" i="40" s="1"/>
  <c r="Q344" i="39"/>
  <c r="R344" i="39" s="1"/>
  <c r="O345" i="39" s="1"/>
  <c r="Q344" i="38"/>
  <c r="R344" i="38" s="1"/>
  <c r="O345" i="38" s="1"/>
  <c r="Q345" i="37"/>
  <c r="R345" i="37" s="1"/>
  <c r="O346" i="37" s="1"/>
  <c r="Q344" i="36"/>
  <c r="R344" i="36" s="1"/>
  <c r="O345" i="36" s="1"/>
  <c r="Q340" i="35"/>
  <c r="R340" i="35" s="1"/>
  <c r="O341" i="35" s="1"/>
  <c r="Q340" i="34"/>
  <c r="R340" i="34" s="1"/>
  <c r="O341" i="34" s="1"/>
  <c r="R338" i="33"/>
  <c r="O339" i="33" s="1"/>
  <c r="Q339" i="32"/>
  <c r="R339" i="32" s="1"/>
  <c r="O340" i="32" s="1"/>
  <c r="Q340" i="31"/>
  <c r="R340" i="31" s="1"/>
  <c r="O341" i="31" s="1"/>
  <c r="Q340" i="30"/>
  <c r="R340" i="30" s="1"/>
  <c r="O341" i="30" s="1"/>
  <c r="Q341" i="29"/>
  <c r="R341" i="29" s="1"/>
  <c r="O342" i="29" s="1"/>
  <c r="Q340" i="28"/>
  <c r="R340" i="28" s="1"/>
  <c r="O341" i="28" s="1"/>
  <c r="Q339" i="27"/>
  <c r="R339" i="27" s="1"/>
  <c r="O340" i="27" s="1"/>
  <c r="Q335" i="26"/>
  <c r="R335" i="26" s="1"/>
  <c r="O336" i="26" s="1"/>
  <c r="Q334" i="25"/>
  <c r="R334" i="25" s="1"/>
  <c r="O335" i="25" s="1"/>
  <c r="Q335" i="24"/>
  <c r="R335" i="24"/>
  <c r="O336" i="24" s="1"/>
  <c r="Q353" i="16"/>
  <c r="R353" i="16" s="1"/>
  <c r="O354" i="16" s="1"/>
  <c r="Q348" i="23"/>
  <c r="R348" i="23" s="1"/>
  <c r="O349" i="23" s="1"/>
  <c r="Q348" i="22"/>
  <c r="R348" i="22" s="1"/>
  <c r="O349" i="22" s="1"/>
  <c r="Q349" i="19"/>
  <c r="R349" i="19" s="1"/>
  <c r="O350" i="19" s="1"/>
  <c r="Q341" i="9"/>
  <c r="R341" i="9" s="1"/>
  <c r="O342" i="9" s="1"/>
  <c r="Q349" i="20"/>
  <c r="R349" i="20" s="1"/>
  <c r="O350" i="20" s="1"/>
  <c r="Q349" i="17"/>
  <c r="R349" i="17" s="1"/>
  <c r="O350" i="17" s="1"/>
  <c r="Q339" i="12"/>
  <c r="R339" i="12" s="1"/>
  <c r="O340" i="12" s="1"/>
  <c r="Q349" i="21"/>
  <c r="R349" i="21" s="1"/>
  <c r="O350" i="21" s="1"/>
  <c r="Q341" i="15"/>
  <c r="R341" i="15" s="1"/>
  <c r="O342" i="15" s="1"/>
  <c r="Q346" i="13" l="1"/>
  <c r="R346" i="13" s="1"/>
  <c r="O347" i="13" s="1"/>
  <c r="Q346" i="55"/>
  <c r="R346" i="55" s="1"/>
  <c r="O347" i="55" s="1"/>
  <c r="Q346" i="54"/>
  <c r="R346" i="54" s="1"/>
  <c r="O347" i="54" s="1"/>
  <c r="Q346" i="53"/>
  <c r="R346" i="53"/>
  <c r="O347" i="53" s="1"/>
  <c r="Q345" i="52"/>
  <c r="R345" i="52" s="1"/>
  <c r="O346" i="52" s="1"/>
  <c r="Q345" i="51"/>
  <c r="R345" i="51"/>
  <c r="O346" i="51" s="1"/>
  <c r="Q345" i="50"/>
  <c r="R345" i="50" s="1"/>
  <c r="O346" i="50" s="1"/>
  <c r="Q346" i="49"/>
  <c r="R346" i="49" s="1"/>
  <c r="O347" i="49" s="1"/>
  <c r="Q345" i="48"/>
  <c r="R345" i="48" s="1"/>
  <c r="O346" i="48" s="1"/>
  <c r="Q345" i="47"/>
  <c r="R345" i="47" s="1"/>
  <c r="O346" i="47" s="1"/>
  <c r="Q347" i="46"/>
  <c r="R347" i="46"/>
  <c r="O348" i="46" s="1"/>
  <c r="Q346" i="45"/>
  <c r="R346" i="45" s="1"/>
  <c r="O347" i="45" s="1"/>
  <c r="Q344" i="44"/>
  <c r="R344" i="44" s="1"/>
  <c r="O345" i="44" s="1"/>
  <c r="Q343" i="43"/>
  <c r="R343" i="43" s="1"/>
  <c r="O344" i="43" s="1"/>
  <c r="Q346" i="42"/>
  <c r="R346" i="42" s="1"/>
  <c r="O347" i="42" s="1"/>
  <c r="Q346" i="41"/>
  <c r="R346" i="41" s="1"/>
  <c r="O347" i="41" s="1"/>
  <c r="Q346" i="40"/>
  <c r="R346" i="40" s="1"/>
  <c r="O347" i="40" s="1"/>
  <c r="Q345" i="39"/>
  <c r="R345" i="39" s="1"/>
  <c r="O346" i="39" s="1"/>
  <c r="Q345" i="38"/>
  <c r="R345" i="38"/>
  <c r="O346" i="38" s="1"/>
  <c r="Q346" i="37"/>
  <c r="R346" i="37" s="1"/>
  <c r="O347" i="37" s="1"/>
  <c r="Q345" i="36"/>
  <c r="R345" i="36" s="1"/>
  <c r="O346" i="36" s="1"/>
  <c r="Q341" i="35"/>
  <c r="R341" i="35" s="1"/>
  <c r="O342" i="35" s="1"/>
  <c r="Q341" i="34"/>
  <c r="R341" i="34" s="1"/>
  <c r="O342" i="34" s="1"/>
  <c r="Q339" i="33"/>
  <c r="R339" i="33" s="1"/>
  <c r="O340" i="33" s="1"/>
  <c r="Q340" i="32"/>
  <c r="R340" i="32" s="1"/>
  <c r="O341" i="32" s="1"/>
  <c r="Q341" i="31"/>
  <c r="R341" i="31" s="1"/>
  <c r="O342" i="31" s="1"/>
  <c r="Q341" i="30"/>
  <c r="R341" i="30"/>
  <c r="O342" i="30" s="1"/>
  <c r="Q342" i="29"/>
  <c r="R342" i="29" s="1"/>
  <c r="O343" i="29" s="1"/>
  <c r="Q341" i="28"/>
  <c r="R341" i="28" s="1"/>
  <c r="O342" i="28" s="1"/>
  <c r="Q340" i="27"/>
  <c r="R340" i="27" s="1"/>
  <c r="O341" i="27" s="1"/>
  <c r="Q336" i="26"/>
  <c r="R336" i="26" s="1"/>
  <c r="O337" i="26" s="1"/>
  <c r="Q335" i="25"/>
  <c r="R335" i="25"/>
  <c r="O336" i="25" s="1"/>
  <c r="Q336" i="24"/>
  <c r="R336" i="24" s="1"/>
  <c r="O337" i="24" s="1"/>
  <c r="Q350" i="17"/>
  <c r="R350" i="17" s="1"/>
  <c r="O351" i="17" s="1"/>
  <c r="Q342" i="9"/>
  <c r="R342" i="9" s="1"/>
  <c r="O343" i="9" s="1"/>
  <c r="Q340" i="12"/>
  <c r="R340" i="12" s="1"/>
  <c r="O341" i="12" s="1"/>
  <c r="Q349" i="22"/>
  <c r="R349" i="22" s="1"/>
  <c r="O350" i="22" s="1"/>
  <c r="Q342" i="15"/>
  <c r="R342" i="15" s="1"/>
  <c r="O343" i="15" s="1"/>
  <c r="Q350" i="19"/>
  <c r="R350" i="19" s="1"/>
  <c r="O351" i="19" s="1"/>
  <c r="Q349" i="23"/>
  <c r="R349" i="23" s="1"/>
  <c r="O350" i="23" s="1"/>
  <c r="Q350" i="21"/>
  <c r="R350" i="21" s="1"/>
  <c r="O351" i="21" s="1"/>
  <c r="Q354" i="16"/>
  <c r="R354" i="16" s="1"/>
  <c r="O355" i="16" s="1"/>
  <c r="Q350" i="20"/>
  <c r="R350" i="20" s="1"/>
  <c r="O351" i="20" s="1"/>
  <c r="Q347" i="13" l="1"/>
  <c r="R347" i="13"/>
  <c r="O348" i="13" s="1"/>
  <c r="Q347" i="55"/>
  <c r="R347" i="55"/>
  <c r="O348" i="55" s="1"/>
  <c r="Q347" i="54"/>
  <c r="R347" i="54"/>
  <c r="O348" i="54" s="1"/>
  <c r="Q347" i="53"/>
  <c r="R347" i="53"/>
  <c r="O348" i="53" s="1"/>
  <c r="Q346" i="52"/>
  <c r="R346" i="52" s="1"/>
  <c r="O347" i="52" s="1"/>
  <c r="Q346" i="51"/>
  <c r="R346" i="51" s="1"/>
  <c r="O347" i="51" s="1"/>
  <c r="Q346" i="50"/>
  <c r="R346" i="50" s="1"/>
  <c r="O347" i="50" s="1"/>
  <c r="Q347" i="49"/>
  <c r="R347" i="49"/>
  <c r="O348" i="49" s="1"/>
  <c r="Q346" i="48"/>
  <c r="R346" i="48"/>
  <c r="O347" i="48" s="1"/>
  <c r="Q346" i="47"/>
  <c r="R346" i="47"/>
  <c r="O347" i="47" s="1"/>
  <c r="Q348" i="46"/>
  <c r="R348" i="46" s="1"/>
  <c r="O349" i="46" s="1"/>
  <c r="Q347" i="45"/>
  <c r="R347" i="45" s="1"/>
  <c r="O348" i="45" s="1"/>
  <c r="Q345" i="44"/>
  <c r="R345" i="44"/>
  <c r="O346" i="44" s="1"/>
  <c r="Q344" i="43"/>
  <c r="R344" i="43" s="1"/>
  <c r="O345" i="43" s="1"/>
  <c r="Q347" i="42"/>
  <c r="R347" i="42" s="1"/>
  <c r="O348" i="42" s="1"/>
  <c r="Q347" i="41"/>
  <c r="R347" i="41" s="1"/>
  <c r="O348" i="41" s="1"/>
  <c r="Q347" i="40"/>
  <c r="R347" i="40" s="1"/>
  <c r="O348" i="40" s="1"/>
  <c r="Q346" i="39"/>
  <c r="R346" i="39" s="1"/>
  <c r="O347" i="39" s="1"/>
  <c r="Q346" i="38"/>
  <c r="R346" i="38" s="1"/>
  <c r="O347" i="38" s="1"/>
  <c r="Q347" i="37"/>
  <c r="R347" i="37" s="1"/>
  <c r="O348" i="37" s="1"/>
  <c r="Q346" i="36"/>
  <c r="R346" i="36"/>
  <c r="O347" i="36" s="1"/>
  <c r="Q342" i="35"/>
  <c r="R342" i="35"/>
  <c r="O343" i="35" s="1"/>
  <c r="Q342" i="34"/>
  <c r="R342" i="34" s="1"/>
  <c r="O343" i="34" s="1"/>
  <c r="Q340" i="33"/>
  <c r="R340" i="33"/>
  <c r="O341" i="33" s="1"/>
  <c r="Q341" i="32"/>
  <c r="R341" i="32"/>
  <c r="O342" i="32" s="1"/>
  <c r="Q342" i="31"/>
  <c r="R342" i="31" s="1"/>
  <c r="O343" i="31" s="1"/>
  <c r="Q342" i="30"/>
  <c r="R342" i="30" s="1"/>
  <c r="O343" i="30" s="1"/>
  <c r="Q343" i="29"/>
  <c r="R343" i="29" s="1"/>
  <c r="O344" i="29" s="1"/>
  <c r="Q342" i="28"/>
  <c r="R342" i="28" s="1"/>
  <c r="O343" i="28" s="1"/>
  <c r="Q341" i="27"/>
  <c r="R341" i="27" s="1"/>
  <c r="O342" i="27" s="1"/>
  <c r="Q337" i="26"/>
  <c r="R337" i="26" s="1"/>
  <c r="O338" i="26" s="1"/>
  <c r="Q336" i="25"/>
  <c r="R336" i="25" s="1"/>
  <c r="O337" i="25" s="1"/>
  <c r="Q337" i="24"/>
  <c r="R337" i="24"/>
  <c r="O338" i="24" s="1"/>
  <c r="Q350" i="23"/>
  <c r="R350" i="23" s="1"/>
  <c r="O351" i="23" s="1"/>
  <c r="Q355" i="16"/>
  <c r="R355" i="16" s="1"/>
  <c r="O356" i="16" s="1"/>
  <c r="Q351" i="19"/>
  <c r="R351" i="19" s="1"/>
  <c r="O352" i="19" s="1"/>
  <c r="Q351" i="21"/>
  <c r="R351" i="21" s="1"/>
  <c r="O352" i="21" s="1"/>
  <c r="Q350" i="22"/>
  <c r="R350" i="22" s="1"/>
  <c r="O351" i="22" s="1"/>
  <c r="Q343" i="9"/>
  <c r="R343" i="9" s="1"/>
  <c r="O344" i="9" s="1"/>
  <c r="Q351" i="20"/>
  <c r="R351" i="20" s="1"/>
  <c r="O352" i="20" s="1"/>
  <c r="Q341" i="12"/>
  <c r="R341" i="12" s="1"/>
  <c r="O342" i="12" s="1"/>
  <c r="Q351" i="17"/>
  <c r="R351" i="17" s="1"/>
  <c r="O352" i="17" s="1"/>
  <c r="Q343" i="15"/>
  <c r="R343" i="15" s="1"/>
  <c r="O344" i="15" s="1"/>
  <c r="Q348" i="13" l="1"/>
  <c r="R348" i="13"/>
  <c r="O349" i="13" s="1"/>
  <c r="Q348" i="55"/>
  <c r="R348" i="55"/>
  <c r="O349" i="55" s="1"/>
  <c r="Q348" i="54"/>
  <c r="R348" i="54" s="1"/>
  <c r="O349" i="54" s="1"/>
  <c r="Q348" i="53"/>
  <c r="R348" i="53" s="1"/>
  <c r="O349" i="53" s="1"/>
  <c r="Q347" i="52"/>
  <c r="R347" i="52"/>
  <c r="O348" i="52" s="1"/>
  <c r="Q347" i="51"/>
  <c r="R347" i="51" s="1"/>
  <c r="O348" i="51" s="1"/>
  <c r="Q347" i="50"/>
  <c r="R347" i="50" s="1"/>
  <c r="O348" i="50" s="1"/>
  <c r="Q348" i="49"/>
  <c r="R348" i="49" s="1"/>
  <c r="O349" i="49" s="1"/>
  <c r="Q347" i="48"/>
  <c r="R347" i="48" s="1"/>
  <c r="O348" i="48" s="1"/>
  <c r="Q347" i="47"/>
  <c r="R347" i="47"/>
  <c r="O348" i="47" s="1"/>
  <c r="Q349" i="46"/>
  <c r="R349" i="46"/>
  <c r="O350" i="46" s="1"/>
  <c r="Q348" i="45"/>
  <c r="R348" i="45" s="1"/>
  <c r="O349" i="45" s="1"/>
  <c r="Q346" i="44"/>
  <c r="R346" i="44" s="1"/>
  <c r="O347" i="44" s="1"/>
  <c r="Q345" i="43"/>
  <c r="R345" i="43" s="1"/>
  <c r="O346" i="43" s="1"/>
  <c r="Q348" i="42"/>
  <c r="R348" i="42"/>
  <c r="O349" i="42" s="1"/>
  <c r="Q348" i="41"/>
  <c r="R348" i="41" s="1"/>
  <c r="O349" i="41" s="1"/>
  <c r="Q348" i="40"/>
  <c r="R348" i="40" s="1"/>
  <c r="O349" i="40" s="1"/>
  <c r="Q347" i="39"/>
  <c r="R347" i="39" s="1"/>
  <c r="O348" i="39" s="1"/>
  <c r="Q347" i="38"/>
  <c r="R347" i="38" s="1"/>
  <c r="O348" i="38" s="1"/>
  <c r="Q348" i="37"/>
  <c r="R348" i="37" s="1"/>
  <c r="O349" i="37" s="1"/>
  <c r="Q347" i="36"/>
  <c r="R347" i="36" s="1"/>
  <c r="O348" i="36" s="1"/>
  <c r="Q343" i="35"/>
  <c r="R343" i="35" s="1"/>
  <c r="O344" i="35" s="1"/>
  <c r="Q343" i="34"/>
  <c r="R343" i="34" s="1"/>
  <c r="O344" i="34" s="1"/>
  <c r="Q341" i="33"/>
  <c r="R341" i="33" s="1"/>
  <c r="O342" i="33" s="1"/>
  <c r="Q342" i="32"/>
  <c r="R342" i="32" s="1"/>
  <c r="O343" i="32" s="1"/>
  <c r="Q343" i="31"/>
  <c r="R343" i="31"/>
  <c r="O344" i="31" s="1"/>
  <c r="Q343" i="30"/>
  <c r="R343" i="30" s="1"/>
  <c r="O344" i="30" s="1"/>
  <c r="Q344" i="29"/>
  <c r="R344" i="29" s="1"/>
  <c r="O345" i="29" s="1"/>
  <c r="Q343" i="28"/>
  <c r="R343" i="28"/>
  <c r="O344" i="28" s="1"/>
  <c r="Q342" i="27"/>
  <c r="R342" i="27" s="1"/>
  <c r="O343" i="27" s="1"/>
  <c r="Q338" i="26"/>
  <c r="R338" i="26" s="1"/>
  <c r="O339" i="26" s="1"/>
  <c r="Q337" i="25"/>
  <c r="R337" i="25" s="1"/>
  <c r="O338" i="25" s="1"/>
  <c r="Q338" i="24"/>
  <c r="R338" i="24" s="1"/>
  <c r="O339" i="24" s="1"/>
  <c r="Q342" i="12"/>
  <c r="R342" i="12" s="1"/>
  <c r="O343" i="12" s="1"/>
  <c r="Q344" i="9"/>
  <c r="R344" i="9" s="1"/>
  <c r="O345" i="9" s="1"/>
  <c r="Q352" i="19"/>
  <c r="R352" i="19" s="1"/>
  <c r="O353" i="19" s="1"/>
  <c r="Q351" i="22"/>
  <c r="R351" i="22" s="1"/>
  <c r="O352" i="22" s="1"/>
  <c r="Q352" i="21"/>
  <c r="R352" i="21" s="1"/>
  <c r="O353" i="21" s="1"/>
  <c r="Q344" i="15"/>
  <c r="R344" i="15" s="1"/>
  <c r="O345" i="15" s="1"/>
  <c r="Q352" i="20"/>
  <c r="R352" i="20" s="1"/>
  <c r="O353" i="20" s="1"/>
  <c r="Q351" i="23"/>
  <c r="R351" i="23" s="1"/>
  <c r="O352" i="23" s="1"/>
  <c r="Q352" i="17"/>
  <c r="R352" i="17" s="1"/>
  <c r="O353" i="17" s="1"/>
  <c r="Q356" i="16"/>
  <c r="R356" i="16" s="1"/>
  <c r="O357" i="16" s="1"/>
  <c r="Q349" i="13" l="1"/>
  <c r="R349" i="13" s="1"/>
  <c r="O350" i="13" s="1"/>
  <c r="Q349" i="55"/>
  <c r="R349" i="55" s="1"/>
  <c r="O350" i="55" s="1"/>
  <c r="Q349" i="54"/>
  <c r="R349" i="54" s="1"/>
  <c r="O350" i="54" s="1"/>
  <c r="Q349" i="53"/>
  <c r="R349" i="53" s="1"/>
  <c r="O350" i="53" s="1"/>
  <c r="Q348" i="52"/>
  <c r="R348" i="52" s="1"/>
  <c r="O349" i="52" s="1"/>
  <c r="Q348" i="51"/>
  <c r="R348" i="51" s="1"/>
  <c r="O349" i="51" s="1"/>
  <c r="Q348" i="50"/>
  <c r="R348" i="50" s="1"/>
  <c r="O349" i="50" s="1"/>
  <c r="Q349" i="49"/>
  <c r="R349" i="49"/>
  <c r="O350" i="49" s="1"/>
  <c r="Q348" i="48"/>
  <c r="R348" i="48" s="1"/>
  <c r="O349" i="48" s="1"/>
  <c r="Q348" i="47"/>
  <c r="R348" i="47" s="1"/>
  <c r="O349" i="47" s="1"/>
  <c r="Q350" i="46"/>
  <c r="R350" i="46" s="1"/>
  <c r="O351" i="46" s="1"/>
  <c r="Q349" i="45"/>
  <c r="R349" i="45"/>
  <c r="O350" i="45" s="1"/>
  <c r="Q347" i="44"/>
  <c r="R347" i="44" s="1"/>
  <c r="O348" i="44" s="1"/>
  <c r="Q346" i="43"/>
  <c r="R346" i="43" s="1"/>
  <c r="O347" i="43" s="1"/>
  <c r="Q349" i="42"/>
  <c r="R349" i="42" s="1"/>
  <c r="O350" i="42" s="1"/>
  <c r="Q349" i="41"/>
  <c r="R349" i="41" s="1"/>
  <c r="O350" i="41" s="1"/>
  <c r="Q349" i="40"/>
  <c r="R349" i="40" s="1"/>
  <c r="O350" i="40" s="1"/>
  <c r="Q348" i="39"/>
  <c r="R348" i="39" s="1"/>
  <c r="O349" i="39" s="1"/>
  <c r="Q348" i="38"/>
  <c r="R348" i="38" s="1"/>
  <c r="O349" i="38" s="1"/>
  <c r="Q349" i="37"/>
  <c r="R349" i="37"/>
  <c r="O350" i="37" s="1"/>
  <c r="Q348" i="36"/>
  <c r="R348" i="36" s="1"/>
  <c r="O349" i="36" s="1"/>
  <c r="Q344" i="35"/>
  <c r="R344" i="35" s="1"/>
  <c r="O345" i="35" s="1"/>
  <c r="Q344" i="34"/>
  <c r="R344" i="34" s="1"/>
  <c r="O345" i="34" s="1"/>
  <c r="Q342" i="33"/>
  <c r="R342" i="33"/>
  <c r="O343" i="33" s="1"/>
  <c r="Q343" i="32"/>
  <c r="R343" i="32" s="1"/>
  <c r="O344" i="32" s="1"/>
  <c r="Q344" i="31"/>
  <c r="R344" i="31"/>
  <c r="O345" i="31" s="1"/>
  <c r="Q344" i="30"/>
  <c r="R344" i="30" s="1"/>
  <c r="O345" i="30" s="1"/>
  <c r="Q345" i="29"/>
  <c r="R345" i="29" s="1"/>
  <c r="O346" i="29" s="1"/>
  <c r="Q344" i="28"/>
  <c r="R344" i="28" s="1"/>
  <c r="O345" i="28" s="1"/>
  <c r="Q343" i="27"/>
  <c r="R343" i="27"/>
  <c r="O344" i="27" s="1"/>
  <c r="Q339" i="26"/>
  <c r="R339" i="26"/>
  <c r="O340" i="26" s="1"/>
  <c r="Q338" i="25"/>
  <c r="R338" i="25" s="1"/>
  <c r="O339" i="25" s="1"/>
  <c r="Q339" i="24"/>
  <c r="R339" i="24" s="1"/>
  <c r="O340" i="24" s="1"/>
  <c r="Q345" i="9"/>
  <c r="R345" i="9" s="1"/>
  <c r="O346" i="9" s="1"/>
  <c r="Q353" i="21"/>
  <c r="R353" i="21" s="1"/>
  <c r="O354" i="21" s="1"/>
  <c r="Q352" i="23"/>
  <c r="R352" i="23" s="1"/>
  <c r="O353" i="23" s="1"/>
  <c r="Q357" i="16"/>
  <c r="R357" i="16" s="1"/>
  <c r="O358" i="16" s="1"/>
  <c r="Q353" i="20"/>
  <c r="R353" i="20" s="1"/>
  <c r="O354" i="20" s="1"/>
  <c r="Q343" i="12"/>
  <c r="R343" i="12" s="1"/>
  <c r="O344" i="12" s="1"/>
  <c r="Q353" i="17"/>
  <c r="R353" i="17" s="1"/>
  <c r="O354" i="17" s="1"/>
  <c r="Q352" i="22"/>
  <c r="R352" i="22" s="1"/>
  <c r="O353" i="22" s="1"/>
  <c r="Q353" i="19"/>
  <c r="R353" i="19" s="1"/>
  <c r="O354" i="19" s="1"/>
  <c r="Q345" i="15"/>
  <c r="R345" i="15" s="1"/>
  <c r="O346" i="15" s="1"/>
  <c r="Q350" i="13" l="1"/>
  <c r="R350" i="13" s="1"/>
  <c r="O351" i="13" s="1"/>
  <c r="Q350" i="55"/>
  <c r="R350" i="55" s="1"/>
  <c r="O351" i="55" s="1"/>
  <c r="Q350" i="54"/>
  <c r="R350" i="54" s="1"/>
  <c r="O351" i="54" s="1"/>
  <c r="Q350" i="53"/>
  <c r="R350" i="53" s="1"/>
  <c r="O351" i="53" s="1"/>
  <c r="Q349" i="52"/>
  <c r="R349" i="52" s="1"/>
  <c r="O350" i="52" s="1"/>
  <c r="Q349" i="51"/>
  <c r="R349" i="51"/>
  <c r="O350" i="51" s="1"/>
  <c r="Q349" i="50"/>
  <c r="R349" i="50" s="1"/>
  <c r="O350" i="50" s="1"/>
  <c r="Q350" i="49"/>
  <c r="R350" i="49" s="1"/>
  <c r="O351" i="49" s="1"/>
  <c r="Q349" i="48"/>
  <c r="R349" i="48" s="1"/>
  <c r="O350" i="48" s="1"/>
  <c r="Q349" i="47"/>
  <c r="R349" i="47" s="1"/>
  <c r="O350" i="47" s="1"/>
  <c r="Q351" i="46"/>
  <c r="R351" i="46" s="1"/>
  <c r="O352" i="46" s="1"/>
  <c r="Q350" i="45"/>
  <c r="R350" i="45" s="1"/>
  <c r="O351" i="45" s="1"/>
  <c r="Q348" i="44"/>
  <c r="R348" i="44" s="1"/>
  <c r="O349" i="44" s="1"/>
  <c r="Q347" i="43"/>
  <c r="R347" i="43" s="1"/>
  <c r="O348" i="43" s="1"/>
  <c r="Q350" i="42"/>
  <c r="R350" i="42"/>
  <c r="O351" i="42" s="1"/>
  <c r="Q350" i="41"/>
  <c r="R350" i="41" s="1"/>
  <c r="O351" i="41" s="1"/>
  <c r="Q350" i="40"/>
  <c r="R350" i="40" s="1"/>
  <c r="O351" i="40" s="1"/>
  <c r="Q349" i="39"/>
  <c r="R349" i="39" s="1"/>
  <c r="O350" i="39" s="1"/>
  <c r="Q349" i="38"/>
  <c r="R349" i="38"/>
  <c r="O350" i="38" s="1"/>
  <c r="Q350" i="37"/>
  <c r="R350" i="37" s="1"/>
  <c r="O351" i="37" s="1"/>
  <c r="Q349" i="36"/>
  <c r="R349" i="36"/>
  <c r="O350" i="36" s="1"/>
  <c r="Q345" i="35"/>
  <c r="R345" i="35" s="1"/>
  <c r="O346" i="35" s="1"/>
  <c r="Q345" i="34"/>
  <c r="R345" i="34" s="1"/>
  <c r="O346" i="34" s="1"/>
  <c r="Q343" i="33"/>
  <c r="R343" i="33" s="1"/>
  <c r="O344" i="33" s="1"/>
  <c r="Q344" i="32"/>
  <c r="R344" i="32" s="1"/>
  <c r="O345" i="32" s="1"/>
  <c r="Q345" i="31"/>
  <c r="R345" i="31"/>
  <c r="O346" i="31" s="1"/>
  <c r="Q345" i="30"/>
  <c r="R345" i="30"/>
  <c r="O346" i="30" s="1"/>
  <c r="Q346" i="29"/>
  <c r="R346" i="29" s="1"/>
  <c r="O347" i="29" s="1"/>
  <c r="Q345" i="28"/>
  <c r="R345" i="28" s="1"/>
  <c r="O346" i="28" s="1"/>
  <c r="Q344" i="27"/>
  <c r="R344" i="27" s="1"/>
  <c r="O345" i="27" s="1"/>
  <c r="Q340" i="26"/>
  <c r="R340" i="26" s="1"/>
  <c r="O341" i="26" s="1"/>
  <c r="Q339" i="25"/>
  <c r="R339" i="25" s="1"/>
  <c r="O340" i="25" s="1"/>
  <c r="Q340" i="24"/>
  <c r="R340" i="24" s="1"/>
  <c r="O341" i="24" s="1"/>
  <c r="Q354" i="21"/>
  <c r="R354" i="21" s="1"/>
  <c r="O355" i="21" s="1"/>
  <c r="Q346" i="15"/>
  <c r="Q348" i="15" s="1"/>
  <c r="R348" i="15" s="1"/>
  <c r="S348" i="15" s="1"/>
  <c r="Q354" i="20"/>
  <c r="R354" i="20" s="1"/>
  <c r="O355" i="20" s="1"/>
  <c r="Q354" i="17"/>
  <c r="R354" i="17" s="1"/>
  <c r="O355" i="17" s="1"/>
  <c r="Q353" i="22"/>
  <c r="R353" i="22" s="1"/>
  <c r="O354" i="22" s="1"/>
  <c r="Q353" i="23"/>
  <c r="R353" i="23" s="1"/>
  <c r="O354" i="23" s="1"/>
  <c r="Q346" i="9"/>
  <c r="Q348" i="9" s="1"/>
  <c r="R348" i="9" s="1"/>
  <c r="S348" i="9" s="1"/>
  <c r="Q358" i="16"/>
  <c r="R358" i="16" s="1"/>
  <c r="O359" i="16" s="1"/>
  <c r="Q354" i="19"/>
  <c r="R354" i="19" s="1"/>
  <c r="O355" i="19" s="1"/>
  <c r="Q344" i="12"/>
  <c r="R344" i="12" s="1"/>
  <c r="O345" i="12" s="1"/>
  <c r="Q351" i="13" l="1"/>
  <c r="R351" i="13" s="1"/>
  <c r="O352" i="13" s="1"/>
  <c r="Q351" i="55"/>
  <c r="R351" i="55" s="1"/>
  <c r="O352" i="55" s="1"/>
  <c r="Q351" i="54"/>
  <c r="R351" i="54" s="1"/>
  <c r="O352" i="54" s="1"/>
  <c r="Q351" i="53"/>
  <c r="R351" i="53"/>
  <c r="O352" i="53" s="1"/>
  <c r="Q350" i="52"/>
  <c r="R350" i="52" s="1"/>
  <c r="O351" i="52" s="1"/>
  <c r="Q350" i="51"/>
  <c r="R350" i="51" s="1"/>
  <c r="O351" i="51" s="1"/>
  <c r="Q350" i="50"/>
  <c r="R350" i="50" s="1"/>
  <c r="O351" i="50" s="1"/>
  <c r="Q351" i="49"/>
  <c r="R351" i="49" s="1"/>
  <c r="O352" i="49" s="1"/>
  <c r="Q350" i="48"/>
  <c r="R350" i="48" s="1"/>
  <c r="O351" i="48" s="1"/>
  <c r="Q350" i="47"/>
  <c r="R350" i="47" s="1"/>
  <c r="O351" i="47" s="1"/>
  <c r="Q352" i="46"/>
  <c r="R352" i="46" s="1"/>
  <c r="O353" i="46" s="1"/>
  <c r="Q351" i="45"/>
  <c r="R351" i="45" s="1"/>
  <c r="O352" i="45" s="1"/>
  <c r="Q349" i="44"/>
  <c r="R349" i="44"/>
  <c r="O350" i="44" s="1"/>
  <c r="Q348" i="43"/>
  <c r="R348" i="43" s="1"/>
  <c r="O349" i="43" s="1"/>
  <c r="Q351" i="42"/>
  <c r="R351" i="42" s="1"/>
  <c r="O352" i="42" s="1"/>
  <c r="Q351" i="41"/>
  <c r="R351" i="41" s="1"/>
  <c r="O352" i="41" s="1"/>
  <c r="Q351" i="40"/>
  <c r="R351" i="40" s="1"/>
  <c r="O352" i="40" s="1"/>
  <c r="Q350" i="39"/>
  <c r="R350" i="39" s="1"/>
  <c r="O351" i="39" s="1"/>
  <c r="Q350" i="38"/>
  <c r="R350" i="38" s="1"/>
  <c r="O351" i="38" s="1"/>
  <c r="Q351" i="37"/>
  <c r="R351" i="37" s="1"/>
  <c r="O352" i="37" s="1"/>
  <c r="Q350" i="36"/>
  <c r="R350" i="36" s="1"/>
  <c r="O351" i="36" s="1"/>
  <c r="Q346" i="35"/>
  <c r="R346" i="35"/>
  <c r="O347" i="35" s="1"/>
  <c r="Q346" i="34"/>
  <c r="R346" i="34" s="1"/>
  <c r="O347" i="34" s="1"/>
  <c r="Q344" i="33"/>
  <c r="R344" i="33"/>
  <c r="O345" i="33" s="1"/>
  <c r="Q345" i="32"/>
  <c r="R345" i="32"/>
  <c r="O346" i="32" s="1"/>
  <c r="Q346" i="31"/>
  <c r="R346" i="31" s="1"/>
  <c r="O347" i="31" s="1"/>
  <c r="Q346" i="30"/>
  <c r="R346" i="30" s="1"/>
  <c r="O347" i="30" s="1"/>
  <c r="Q347" i="29"/>
  <c r="R347" i="29"/>
  <c r="O348" i="29" s="1"/>
  <c r="Q346" i="28"/>
  <c r="R346" i="28" s="1"/>
  <c r="O347" i="28" s="1"/>
  <c r="Q345" i="27"/>
  <c r="R345" i="27" s="1"/>
  <c r="O346" i="27" s="1"/>
  <c r="Q341" i="26"/>
  <c r="R341" i="26"/>
  <c r="O342" i="26" s="1"/>
  <c r="Q340" i="25"/>
  <c r="R340" i="25" s="1"/>
  <c r="O341" i="25" s="1"/>
  <c r="Q341" i="24"/>
  <c r="R341" i="24" s="1"/>
  <c r="O342" i="24" s="1"/>
  <c r="R346" i="9"/>
  <c r="Q354" i="22"/>
  <c r="R354" i="22" s="1"/>
  <c r="O355" i="22" s="1"/>
  <c r="Q355" i="20"/>
  <c r="R355" i="20" s="1"/>
  <c r="O356" i="20" s="1"/>
  <c r="Q355" i="19"/>
  <c r="R355" i="19" s="1"/>
  <c r="O356" i="19" s="1"/>
  <c r="Q354" i="23"/>
  <c r="R354" i="23" s="1"/>
  <c r="O355" i="23" s="1"/>
  <c r="Q355" i="17"/>
  <c r="R355" i="17" s="1"/>
  <c r="O356" i="17" s="1"/>
  <c r="R346" i="15"/>
  <c r="Q355" i="21"/>
  <c r="R355" i="21" s="1"/>
  <c r="O356" i="21" s="1"/>
  <c r="Q345" i="12"/>
  <c r="R345" i="12" s="1"/>
  <c r="O346" i="12" s="1"/>
  <c r="Q359" i="16"/>
  <c r="R359" i="16" s="1"/>
  <c r="O360" i="16" s="1"/>
  <c r="Q352" i="13" l="1"/>
  <c r="R352" i="13" s="1"/>
  <c r="O353" i="13" s="1"/>
  <c r="Q352" i="55"/>
  <c r="R352" i="55" s="1"/>
  <c r="O353" i="55" s="1"/>
  <c r="Q352" i="54"/>
  <c r="R352" i="54"/>
  <c r="O353" i="54" s="1"/>
  <c r="Q352" i="53"/>
  <c r="R352" i="53" s="1"/>
  <c r="O353" i="53" s="1"/>
  <c r="Q351" i="52"/>
  <c r="R351" i="52" s="1"/>
  <c r="O352" i="52" s="1"/>
  <c r="Q351" i="51"/>
  <c r="R351" i="51" s="1"/>
  <c r="O352" i="51" s="1"/>
  <c r="Q351" i="50"/>
  <c r="R351" i="50" s="1"/>
  <c r="O352" i="50" s="1"/>
  <c r="Q352" i="49"/>
  <c r="R352" i="49" s="1"/>
  <c r="O353" i="49" s="1"/>
  <c r="Q351" i="48"/>
  <c r="R351" i="48"/>
  <c r="O352" i="48" s="1"/>
  <c r="Q351" i="47"/>
  <c r="R351" i="47"/>
  <c r="O352" i="47" s="1"/>
  <c r="Q353" i="46"/>
  <c r="R353" i="46" s="1"/>
  <c r="O354" i="46" s="1"/>
  <c r="Q352" i="45"/>
  <c r="R352" i="45" s="1"/>
  <c r="O353" i="45" s="1"/>
  <c r="Q350" i="44"/>
  <c r="R350" i="44" s="1"/>
  <c r="O351" i="44" s="1"/>
  <c r="Q349" i="43"/>
  <c r="R349" i="43"/>
  <c r="O350" i="43" s="1"/>
  <c r="Q352" i="42"/>
  <c r="R352" i="42" s="1"/>
  <c r="O353" i="42" s="1"/>
  <c r="Q352" i="41"/>
  <c r="R352" i="41" s="1"/>
  <c r="O353" i="41" s="1"/>
  <c r="Q352" i="40"/>
  <c r="R352" i="40" s="1"/>
  <c r="O353" i="40" s="1"/>
  <c r="Q351" i="39"/>
  <c r="R351" i="39" s="1"/>
  <c r="O352" i="39" s="1"/>
  <c r="Q351" i="38"/>
  <c r="R351" i="38" s="1"/>
  <c r="O352" i="38" s="1"/>
  <c r="Q352" i="37"/>
  <c r="R352" i="37" s="1"/>
  <c r="O353" i="37" s="1"/>
  <c r="Q351" i="36"/>
  <c r="R351" i="36" s="1"/>
  <c r="O352" i="36" s="1"/>
  <c r="Q347" i="35"/>
  <c r="R347" i="35" s="1"/>
  <c r="O348" i="35" s="1"/>
  <c r="Q347" i="34"/>
  <c r="R347" i="34" s="1"/>
  <c r="O348" i="34" s="1"/>
  <c r="Q345" i="33"/>
  <c r="R345" i="33" s="1"/>
  <c r="O346" i="33" s="1"/>
  <c r="Q346" i="32"/>
  <c r="R346" i="32" s="1"/>
  <c r="O347" i="32" s="1"/>
  <c r="Q347" i="31"/>
  <c r="Q347" i="30"/>
  <c r="Q348" i="29"/>
  <c r="R348" i="29" s="1"/>
  <c r="O349" i="29" s="1"/>
  <c r="Q347" i="28"/>
  <c r="R347" i="28"/>
  <c r="O348" i="28" s="1"/>
  <c r="Q346" i="27"/>
  <c r="R346" i="27" s="1"/>
  <c r="O347" i="27" s="1"/>
  <c r="Q342" i="26"/>
  <c r="R342" i="26" s="1"/>
  <c r="O343" i="26" s="1"/>
  <c r="Q341" i="25"/>
  <c r="R341" i="25" s="1"/>
  <c r="O342" i="25" s="1"/>
  <c r="Q342" i="24"/>
  <c r="R342" i="24"/>
  <c r="O343" i="24" s="1"/>
  <c r="Q360" i="16"/>
  <c r="R360" i="16" s="1"/>
  <c r="O361" i="16" s="1"/>
  <c r="Q346" i="12"/>
  <c r="Q348" i="12" s="1"/>
  <c r="R348" i="12" s="1"/>
  <c r="S348" i="12" s="1"/>
  <c r="Q355" i="22"/>
  <c r="R355" i="22" s="1"/>
  <c r="O356" i="22" s="1"/>
  <c r="Q356" i="20"/>
  <c r="R356" i="20" s="1"/>
  <c r="O357" i="20" s="1"/>
  <c r="Q356" i="17"/>
  <c r="R356" i="17" s="1"/>
  <c r="O357" i="17" s="1"/>
  <c r="Q356" i="21"/>
  <c r="R356" i="21" s="1"/>
  <c r="O357" i="21" s="1"/>
  <c r="Q355" i="23"/>
  <c r="R355" i="23" s="1"/>
  <c r="O356" i="23" s="1"/>
  <c r="Q356" i="19"/>
  <c r="R356" i="19" s="1"/>
  <c r="O357" i="19" s="1"/>
  <c r="Q353" i="13" l="1"/>
  <c r="R353" i="13" s="1"/>
  <c r="O354" i="13" s="1"/>
  <c r="Q353" i="55"/>
  <c r="R353" i="55" s="1"/>
  <c r="O354" i="55" s="1"/>
  <c r="Q353" i="54"/>
  <c r="R353" i="54"/>
  <c r="O354" i="54" s="1"/>
  <c r="Q353" i="53"/>
  <c r="R353" i="53" s="1"/>
  <c r="O354" i="53" s="1"/>
  <c r="Q352" i="52"/>
  <c r="R352" i="52" s="1"/>
  <c r="O353" i="52" s="1"/>
  <c r="Q352" i="51"/>
  <c r="R352" i="51" s="1"/>
  <c r="O353" i="51" s="1"/>
  <c r="Q352" i="50"/>
  <c r="R352" i="50" s="1"/>
  <c r="O353" i="50" s="1"/>
  <c r="Q353" i="49"/>
  <c r="R353" i="49" s="1"/>
  <c r="O354" i="49" s="1"/>
  <c r="Q352" i="48"/>
  <c r="R352" i="48" s="1"/>
  <c r="O353" i="48" s="1"/>
  <c r="Q352" i="47"/>
  <c r="R352" i="47" s="1"/>
  <c r="O353" i="47" s="1"/>
  <c r="Q354" i="46"/>
  <c r="R354" i="46" s="1"/>
  <c r="O355" i="46" s="1"/>
  <c r="Q353" i="45"/>
  <c r="R353" i="45"/>
  <c r="O354" i="45" s="1"/>
  <c r="Q351" i="44"/>
  <c r="R351" i="44" s="1"/>
  <c r="O352" i="44" s="1"/>
  <c r="Q350" i="43"/>
  <c r="R350" i="43" s="1"/>
  <c r="O351" i="43" s="1"/>
  <c r="Q353" i="42"/>
  <c r="R353" i="42" s="1"/>
  <c r="O354" i="42" s="1"/>
  <c r="Q353" i="41"/>
  <c r="R353" i="41" s="1"/>
  <c r="O354" i="41" s="1"/>
  <c r="Q353" i="40"/>
  <c r="R353" i="40" s="1"/>
  <c r="O354" i="40" s="1"/>
  <c r="Q352" i="39"/>
  <c r="R352" i="39" s="1"/>
  <c r="O353" i="39" s="1"/>
  <c r="Q352" i="38"/>
  <c r="R352" i="38" s="1"/>
  <c r="O353" i="38" s="1"/>
  <c r="Q353" i="37"/>
  <c r="R353" i="37" s="1"/>
  <c r="O354" i="37" s="1"/>
  <c r="Q352" i="36"/>
  <c r="R352" i="36" s="1"/>
  <c r="O353" i="36" s="1"/>
  <c r="Q348" i="35"/>
  <c r="R348" i="35" s="1"/>
  <c r="O349" i="35" s="1"/>
  <c r="Q348" i="34"/>
  <c r="R348" i="34" s="1"/>
  <c r="O349" i="34" s="1"/>
  <c r="Q346" i="33"/>
  <c r="R346" i="33" s="1"/>
  <c r="O347" i="33" s="1"/>
  <c r="Q347" i="32"/>
  <c r="R347" i="32" s="1"/>
  <c r="O348" i="32" s="1"/>
  <c r="R347" i="31"/>
  <c r="O348" i="31" s="1"/>
  <c r="R347" i="30"/>
  <c r="O348" i="30" s="1"/>
  <c r="Q349" i="29"/>
  <c r="Q348" i="28"/>
  <c r="R348" i="28" s="1"/>
  <c r="O349" i="28" s="1"/>
  <c r="Q347" i="27"/>
  <c r="R347" i="27" s="1"/>
  <c r="O348" i="27" s="1"/>
  <c r="Q343" i="26"/>
  <c r="R343" i="26" s="1"/>
  <c r="O344" i="26" s="1"/>
  <c r="Q342" i="25"/>
  <c r="R342" i="25" s="1"/>
  <c r="O343" i="25" s="1"/>
  <c r="Q343" i="24"/>
  <c r="R343" i="24" s="1"/>
  <c r="O344" i="24" s="1"/>
  <c r="R346" i="12"/>
  <c r="Q357" i="19"/>
  <c r="R357" i="19" s="1"/>
  <c r="O358" i="19" s="1"/>
  <c r="Q357" i="21"/>
  <c r="R357" i="21" s="1"/>
  <c r="O358" i="21" s="1"/>
  <c r="Q361" i="16"/>
  <c r="R361" i="16" s="1"/>
  <c r="O362" i="16" s="1"/>
  <c r="Q356" i="22"/>
  <c r="R356" i="22" s="1"/>
  <c r="O357" i="22" s="1"/>
  <c r="Q357" i="20"/>
  <c r="R357" i="20" s="1"/>
  <c r="O358" i="20" s="1"/>
  <c r="Q357" i="17"/>
  <c r="R357" i="17" s="1"/>
  <c r="O358" i="17" s="1"/>
  <c r="Q356" i="23"/>
  <c r="R356" i="23" s="1"/>
  <c r="O357" i="23" s="1"/>
  <c r="Q354" i="13" l="1"/>
  <c r="R354" i="13" s="1"/>
  <c r="O355" i="13" s="1"/>
  <c r="Q354" i="55"/>
  <c r="R354" i="55" s="1"/>
  <c r="O355" i="55" s="1"/>
  <c r="Q354" i="54"/>
  <c r="R354" i="54" s="1"/>
  <c r="O355" i="54" s="1"/>
  <c r="Q354" i="53"/>
  <c r="R354" i="53" s="1"/>
  <c r="O355" i="53" s="1"/>
  <c r="Q353" i="52"/>
  <c r="R353" i="52" s="1"/>
  <c r="O354" i="52" s="1"/>
  <c r="Q353" i="51"/>
  <c r="R353" i="51"/>
  <c r="O354" i="51" s="1"/>
  <c r="Q353" i="50"/>
  <c r="R353" i="50" s="1"/>
  <c r="O354" i="50" s="1"/>
  <c r="Q354" i="49"/>
  <c r="R354" i="49" s="1"/>
  <c r="O355" i="49" s="1"/>
  <c r="Q353" i="48"/>
  <c r="R353" i="48" s="1"/>
  <c r="O354" i="48" s="1"/>
  <c r="Q353" i="47"/>
  <c r="R353" i="47" s="1"/>
  <c r="O354" i="47" s="1"/>
  <c r="Q355" i="46"/>
  <c r="R355" i="46"/>
  <c r="O356" i="46" s="1"/>
  <c r="Q354" i="45"/>
  <c r="R354" i="45" s="1"/>
  <c r="O355" i="45" s="1"/>
  <c r="Q352" i="44"/>
  <c r="R352" i="44" s="1"/>
  <c r="O353" i="44" s="1"/>
  <c r="Q351" i="43"/>
  <c r="R351" i="43" s="1"/>
  <c r="O352" i="43" s="1"/>
  <c r="Q354" i="42"/>
  <c r="R354" i="42" s="1"/>
  <c r="O355" i="42" s="1"/>
  <c r="Q354" i="41"/>
  <c r="R354" i="41" s="1"/>
  <c r="O355" i="41" s="1"/>
  <c r="Q354" i="40"/>
  <c r="R354" i="40" s="1"/>
  <c r="O355" i="40" s="1"/>
  <c r="Q353" i="39"/>
  <c r="R353" i="39" s="1"/>
  <c r="O354" i="39" s="1"/>
  <c r="Q353" i="38"/>
  <c r="R353" i="38" s="1"/>
  <c r="O354" i="38" s="1"/>
  <c r="Q354" i="37"/>
  <c r="R354" i="37" s="1"/>
  <c r="O355" i="37" s="1"/>
  <c r="Q353" i="36"/>
  <c r="R353" i="36" s="1"/>
  <c r="O354" i="36" s="1"/>
  <c r="Q349" i="35"/>
  <c r="R349" i="35" s="1"/>
  <c r="O350" i="35" s="1"/>
  <c r="Q349" i="34"/>
  <c r="Q347" i="33"/>
  <c r="R347" i="33" s="1"/>
  <c r="O348" i="33" s="1"/>
  <c r="Q348" i="32"/>
  <c r="R348" i="32" s="1"/>
  <c r="O349" i="32" s="1"/>
  <c r="Q348" i="31"/>
  <c r="Q348" i="30"/>
  <c r="R349" i="29"/>
  <c r="O350" i="29" s="1"/>
  <c r="Q349" i="28"/>
  <c r="Q348" i="27"/>
  <c r="R348" i="27" s="1"/>
  <c r="O349" i="27" s="1"/>
  <c r="Q344" i="26"/>
  <c r="R344" i="26" s="1"/>
  <c r="O345" i="26" s="1"/>
  <c r="Q343" i="25"/>
  <c r="R343" i="25"/>
  <c r="O344" i="25" s="1"/>
  <c r="Q344" i="24"/>
  <c r="R344" i="24" s="1"/>
  <c r="O345" i="24" s="1"/>
  <c r="Q357" i="23"/>
  <c r="R357" i="23" s="1"/>
  <c r="O358" i="23" s="1"/>
  <c r="Q357" i="22"/>
  <c r="R357" i="22" s="1"/>
  <c r="O358" i="22" s="1"/>
  <c r="Q358" i="19"/>
  <c r="R358" i="19" s="1"/>
  <c r="O359" i="19" s="1"/>
  <c r="Q358" i="17"/>
  <c r="R358" i="17" s="1"/>
  <c r="O359" i="17" s="1"/>
  <c r="Q358" i="20"/>
  <c r="R358" i="20" s="1"/>
  <c r="O359" i="20" s="1"/>
  <c r="Q358" i="21"/>
  <c r="R358" i="21" s="1"/>
  <c r="O359" i="21" s="1"/>
  <c r="Q362" i="16"/>
  <c r="R362" i="16" s="1"/>
  <c r="O363" i="16" s="1"/>
  <c r="Q355" i="13" l="1"/>
  <c r="R355" i="13"/>
  <c r="O356" i="13" s="1"/>
  <c r="Q355" i="55"/>
  <c r="R355" i="55"/>
  <c r="O356" i="55" s="1"/>
  <c r="Q355" i="54"/>
  <c r="R355" i="54" s="1"/>
  <c r="O356" i="54" s="1"/>
  <c r="Q355" i="53"/>
  <c r="R355" i="53" s="1"/>
  <c r="O356" i="53" s="1"/>
  <c r="Q354" i="52"/>
  <c r="R354" i="52" s="1"/>
  <c r="O355" i="52" s="1"/>
  <c r="Q354" i="51"/>
  <c r="R354" i="51" s="1"/>
  <c r="O355" i="51" s="1"/>
  <c r="Q354" i="50"/>
  <c r="R354" i="50" s="1"/>
  <c r="O355" i="50" s="1"/>
  <c r="Q355" i="49"/>
  <c r="R355" i="49" s="1"/>
  <c r="O356" i="49" s="1"/>
  <c r="Q354" i="48"/>
  <c r="R354" i="48" s="1"/>
  <c r="O355" i="48" s="1"/>
  <c r="Q354" i="47"/>
  <c r="R354" i="47" s="1"/>
  <c r="O355" i="47" s="1"/>
  <c r="Q356" i="46"/>
  <c r="R356" i="46" s="1"/>
  <c r="O357" i="46" s="1"/>
  <c r="Q355" i="45"/>
  <c r="R355" i="45" s="1"/>
  <c r="O356" i="45" s="1"/>
  <c r="Q353" i="44"/>
  <c r="R353" i="44" s="1"/>
  <c r="O354" i="44" s="1"/>
  <c r="Q352" i="43"/>
  <c r="R352" i="43" s="1"/>
  <c r="O353" i="43" s="1"/>
  <c r="Q355" i="42"/>
  <c r="R355" i="42" s="1"/>
  <c r="O356" i="42" s="1"/>
  <c r="Q355" i="41"/>
  <c r="R355" i="41" s="1"/>
  <c r="O356" i="41" s="1"/>
  <c r="Q355" i="40"/>
  <c r="R355" i="40"/>
  <c r="O356" i="40" s="1"/>
  <c r="Q354" i="39"/>
  <c r="R354" i="39" s="1"/>
  <c r="O355" i="39" s="1"/>
  <c r="Q354" i="38"/>
  <c r="R354" i="38" s="1"/>
  <c r="O355" i="38" s="1"/>
  <c r="Q355" i="37"/>
  <c r="R355" i="37" s="1"/>
  <c r="O356" i="37" s="1"/>
  <c r="Q354" i="36"/>
  <c r="R354" i="36" s="1"/>
  <c r="O355" i="36" s="1"/>
  <c r="Q350" i="35"/>
  <c r="R350" i="35"/>
  <c r="O351" i="35" s="1"/>
  <c r="R349" i="34"/>
  <c r="O350" i="34" s="1"/>
  <c r="Q348" i="33"/>
  <c r="R348" i="33"/>
  <c r="O349" i="33" s="1"/>
  <c r="Q349" i="32"/>
  <c r="R349" i="32"/>
  <c r="O350" i="32" s="1"/>
  <c r="R348" i="31"/>
  <c r="O349" i="31" s="1"/>
  <c r="R348" i="30"/>
  <c r="O349" i="30" s="1"/>
  <c r="Q350" i="29"/>
  <c r="R349" i="28"/>
  <c r="O350" i="28" s="1"/>
  <c r="Q349" i="27"/>
  <c r="R349" i="27" s="1"/>
  <c r="O350" i="27" s="1"/>
  <c r="Q345" i="26"/>
  <c r="R345" i="26" s="1"/>
  <c r="O346" i="26" s="1"/>
  <c r="Q344" i="25"/>
  <c r="R344" i="25" s="1"/>
  <c r="O345" i="25" s="1"/>
  <c r="Q345" i="24"/>
  <c r="R345" i="24"/>
  <c r="O346" i="24" s="1"/>
  <c r="Q363" i="16"/>
  <c r="R363" i="16" s="1"/>
  <c r="O364" i="16" s="1"/>
  <c r="Q358" i="23"/>
  <c r="R358" i="23" s="1"/>
  <c r="O359" i="23" s="1"/>
  <c r="Q358" i="22"/>
  <c r="R358" i="22" s="1"/>
  <c r="O359" i="22" s="1"/>
  <c r="Q359" i="19"/>
  <c r="R359" i="19" s="1"/>
  <c r="O360" i="19" s="1"/>
  <c r="Q359" i="17"/>
  <c r="R359" i="17" s="1"/>
  <c r="O360" i="17" s="1"/>
  <c r="Q359" i="21"/>
  <c r="R359" i="21" s="1"/>
  <c r="O360" i="21" s="1"/>
  <c r="Q359" i="20"/>
  <c r="R359" i="20" s="1"/>
  <c r="O360" i="20" s="1"/>
  <c r="Q356" i="13" l="1"/>
  <c r="R356" i="13"/>
  <c r="O357" i="13" s="1"/>
  <c r="Q356" i="55"/>
  <c r="R356" i="55"/>
  <c r="O357" i="55" s="1"/>
  <c r="Q356" i="54"/>
  <c r="R356" i="54" s="1"/>
  <c r="O357" i="54" s="1"/>
  <c r="Q356" i="53"/>
  <c r="R356" i="53" s="1"/>
  <c r="O357" i="53" s="1"/>
  <c r="Q355" i="52"/>
  <c r="R355" i="52" s="1"/>
  <c r="O356" i="52" s="1"/>
  <c r="Q355" i="51"/>
  <c r="R355" i="51" s="1"/>
  <c r="O356" i="51" s="1"/>
  <c r="Q355" i="50"/>
  <c r="R355" i="50" s="1"/>
  <c r="O356" i="50" s="1"/>
  <c r="Q356" i="49"/>
  <c r="R356" i="49" s="1"/>
  <c r="O357" i="49" s="1"/>
  <c r="Q355" i="48"/>
  <c r="R355" i="48" s="1"/>
  <c r="O356" i="48" s="1"/>
  <c r="Q355" i="47"/>
  <c r="R355" i="47" s="1"/>
  <c r="O356" i="47" s="1"/>
  <c r="Q357" i="46"/>
  <c r="R357" i="46" s="1"/>
  <c r="O358" i="46" s="1"/>
  <c r="Q356" i="45"/>
  <c r="R356" i="45" s="1"/>
  <c r="O357" i="45" s="1"/>
  <c r="Q354" i="44"/>
  <c r="R354" i="44" s="1"/>
  <c r="O355" i="44" s="1"/>
  <c r="Q353" i="43"/>
  <c r="R353" i="43" s="1"/>
  <c r="O354" i="43" s="1"/>
  <c r="Q356" i="42"/>
  <c r="R356" i="42" s="1"/>
  <c r="O357" i="42" s="1"/>
  <c r="Q356" i="41"/>
  <c r="R356" i="41" s="1"/>
  <c r="O357" i="41" s="1"/>
  <c r="Q356" i="40"/>
  <c r="R356" i="40"/>
  <c r="O357" i="40" s="1"/>
  <c r="Q355" i="39"/>
  <c r="R355" i="39" s="1"/>
  <c r="O356" i="39" s="1"/>
  <c r="Q355" i="38"/>
  <c r="R355" i="38" s="1"/>
  <c r="O356" i="38" s="1"/>
  <c r="Q356" i="37"/>
  <c r="R356" i="37" s="1"/>
  <c r="O357" i="37" s="1"/>
  <c r="Q355" i="36"/>
  <c r="R355" i="36"/>
  <c r="O356" i="36" s="1"/>
  <c r="Q351" i="35"/>
  <c r="R351" i="35" s="1"/>
  <c r="O352" i="35" s="1"/>
  <c r="Q350" i="34"/>
  <c r="Q349" i="33"/>
  <c r="R349" i="33" s="1"/>
  <c r="O350" i="33" s="1"/>
  <c r="Q350" i="32"/>
  <c r="R350" i="32" s="1"/>
  <c r="O351" i="32" s="1"/>
  <c r="Q349" i="31"/>
  <c r="Q349" i="30"/>
  <c r="R349" i="30"/>
  <c r="O350" i="30" s="1"/>
  <c r="R350" i="29"/>
  <c r="O351" i="29" s="1"/>
  <c r="Q350" i="28"/>
  <c r="Q350" i="27"/>
  <c r="R350" i="27" s="1"/>
  <c r="O351" i="27" s="1"/>
  <c r="Q346" i="26"/>
  <c r="R346" i="26" s="1"/>
  <c r="O347" i="26" s="1"/>
  <c r="Q345" i="25"/>
  <c r="R345" i="25" s="1"/>
  <c r="O346" i="25" s="1"/>
  <c r="Q346" i="24"/>
  <c r="R346" i="24" s="1"/>
  <c r="O347" i="24" s="1"/>
  <c r="Q360" i="19"/>
  <c r="R360" i="19" s="1"/>
  <c r="O361" i="19" s="1"/>
  <c r="Q359" i="23"/>
  <c r="R359" i="23" s="1"/>
  <c r="O360" i="23" s="1"/>
  <c r="Q360" i="17"/>
  <c r="R360" i="17" s="1"/>
  <c r="O361" i="17" s="1"/>
  <c r="Q360" i="21"/>
  <c r="R360" i="21" s="1"/>
  <c r="O361" i="21" s="1"/>
  <c r="Q359" i="22"/>
  <c r="R359" i="22" s="1"/>
  <c r="O360" i="22" s="1"/>
  <c r="Q360" i="20"/>
  <c r="R360" i="20" s="1"/>
  <c r="O361" i="20" s="1"/>
  <c r="Q364" i="16"/>
  <c r="R364" i="16" s="1"/>
  <c r="O365" i="16" s="1"/>
  <c r="Q357" i="13" l="1"/>
  <c r="R357" i="13" s="1"/>
  <c r="O358" i="13" s="1"/>
  <c r="Q357" i="55"/>
  <c r="R357" i="55" s="1"/>
  <c r="O358" i="55" s="1"/>
  <c r="Q357" i="54"/>
  <c r="R357" i="54" s="1"/>
  <c r="O358" i="54" s="1"/>
  <c r="Q357" i="53"/>
  <c r="R357" i="53" s="1"/>
  <c r="O358" i="53" s="1"/>
  <c r="Q356" i="52"/>
  <c r="R356" i="52" s="1"/>
  <c r="O357" i="52" s="1"/>
  <c r="Q356" i="51"/>
  <c r="R356" i="51" s="1"/>
  <c r="O357" i="51" s="1"/>
  <c r="Q356" i="50"/>
  <c r="R356" i="50" s="1"/>
  <c r="O357" i="50" s="1"/>
  <c r="Q357" i="49"/>
  <c r="R357" i="49" s="1"/>
  <c r="O358" i="49" s="1"/>
  <c r="Q356" i="48"/>
  <c r="R356" i="48" s="1"/>
  <c r="O357" i="48" s="1"/>
  <c r="Q356" i="47"/>
  <c r="R356" i="47" s="1"/>
  <c r="O357" i="47" s="1"/>
  <c r="Q358" i="46"/>
  <c r="R358" i="46" s="1"/>
  <c r="O359" i="46" s="1"/>
  <c r="Q357" i="45"/>
  <c r="R357" i="45"/>
  <c r="O358" i="45" s="1"/>
  <c r="Q355" i="44"/>
  <c r="R355" i="44" s="1"/>
  <c r="O356" i="44" s="1"/>
  <c r="Q354" i="43"/>
  <c r="R354" i="43" s="1"/>
  <c r="O355" i="43" s="1"/>
  <c r="Q357" i="42"/>
  <c r="R357" i="42" s="1"/>
  <c r="O358" i="42" s="1"/>
  <c r="Q357" i="41"/>
  <c r="R357" i="41" s="1"/>
  <c r="O358" i="41" s="1"/>
  <c r="Q357" i="40"/>
  <c r="R357" i="40" s="1"/>
  <c r="O358" i="40" s="1"/>
  <c r="Q356" i="39"/>
  <c r="R356" i="39"/>
  <c r="O357" i="39" s="1"/>
  <c r="Q356" i="38"/>
  <c r="R356" i="38" s="1"/>
  <c r="O357" i="38" s="1"/>
  <c r="Q357" i="37"/>
  <c r="R357" i="37" s="1"/>
  <c r="O358" i="37" s="1"/>
  <c r="Q356" i="36"/>
  <c r="R356" i="36" s="1"/>
  <c r="O357" i="36" s="1"/>
  <c r="Q352" i="35"/>
  <c r="R352" i="35" s="1"/>
  <c r="O353" i="35" s="1"/>
  <c r="R350" i="34"/>
  <c r="O351" i="34" s="1"/>
  <c r="Q350" i="33"/>
  <c r="R350" i="33"/>
  <c r="O351" i="33" s="1"/>
  <c r="Q351" i="32"/>
  <c r="R351" i="32"/>
  <c r="O352" i="32" s="1"/>
  <c r="R349" i="31"/>
  <c r="O350" i="31" s="1"/>
  <c r="Q350" i="30"/>
  <c r="R350" i="30" s="1"/>
  <c r="O351" i="30" s="1"/>
  <c r="Q351" i="29"/>
  <c r="R351" i="29" s="1"/>
  <c r="O352" i="29" s="1"/>
  <c r="R350" i="28"/>
  <c r="O351" i="28" s="1"/>
  <c r="Q351" i="27"/>
  <c r="R351" i="27"/>
  <c r="O352" i="27" s="1"/>
  <c r="Q347" i="26"/>
  <c r="R347" i="26"/>
  <c r="O348" i="26" s="1"/>
  <c r="Q346" i="25"/>
  <c r="R346" i="25" s="1"/>
  <c r="O347" i="25" s="1"/>
  <c r="Q347" i="24"/>
  <c r="R347" i="24" s="1"/>
  <c r="O348" i="24" s="1"/>
  <c r="Q360" i="23"/>
  <c r="R360" i="23" s="1"/>
  <c r="O361" i="23" s="1"/>
  <c r="Q361" i="21"/>
  <c r="R361" i="21" s="1"/>
  <c r="O362" i="21" s="1"/>
  <c r="Q365" i="16"/>
  <c r="R365" i="16" s="1"/>
  <c r="O366" i="16" s="1"/>
  <c r="Q361" i="19"/>
  <c r="R361" i="19" s="1"/>
  <c r="O362" i="19" s="1"/>
  <c r="Q360" i="22"/>
  <c r="R360" i="22" s="1"/>
  <c r="O361" i="22" s="1"/>
  <c r="Q361" i="20"/>
  <c r="R361" i="20" s="1"/>
  <c r="O362" i="20" s="1"/>
  <c r="Q361" i="17"/>
  <c r="R361" i="17" s="1"/>
  <c r="O362" i="17" s="1"/>
  <c r="Q358" i="13" l="1"/>
  <c r="R358" i="13" s="1"/>
  <c r="O359" i="13" s="1"/>
  <c r="Q358" i="55"/>
  <c r="R358" i="55" s="1"/>
  <c r="O359" i="55" s="1"/>
  <c r="Q358" i="54"/>
  <c r="R358" i="54" s="1"/>
  <c r="O359" i="54" s="1"/>
  <c r="Q358" i="53"/>
  <c r="R358" i="53" s="1"/>
  <c r="O359" i="53" s="1"/>
  <c r="Q357" i="52"/>
  <c r="R357" i="52" s="1"/>
  <c r="O358" i="52" s="1"/>
  <c r="Q357" i="51"/>
  <c r="R357" i="51"/>
  <c r="O358" i="51" s="1"/>
  <c r="Q357" i="50"/>
  <c r="R357" i="50" s="1"/>
  <c r="O358" i="50" s="1"/>
  <c r="Q358" i="49"/>
  <c r="R358" i="49" s="1"/>
  <c r="O359" i="49" s="1"/>
  <c r="Q357" i="48"/>
  <c r="R357" i="48" s="1"/>
  <c r="O358" i="48" s="1"/>
  <c r="Q357" i="47"/>
  <c r="R357" i="47" s="1"/>
  <c r="O358" i="47" s="1"/>
  <c r="Q359" i="46"/>
  <c r="R359" i="46" s="1"/>
  <c r="O360" i="46" s="1"/>
  <c r="Q358" i="45"/>
  <c r="R358" i="45" s="1"/>
  <c r="O359" i="45" s="1"/>
  <c r="Q356" i="44"/>
  <c r="R356" i="44" s="1"/>
  <c r="O357" i="44" s="1"/>
  <c r="Q355" i="43"/>
  <c r="R355" i="43"/>
  <c r="O356" i="43" s="1"/>
  <c r="Q358" i="42"/>
  <c r="R358" i="42" s="1"/>
  <c r="O359" i="42" s="1"/>
  <c r="Q358" i="41"/>
  <c r="R358" i="41" s="1"/>
  <c r="O359" i="41" s="1"/>
  <c r="Q358" i="40"/>
  <c r="R358" i="40" s="1"/>
  <c r="O359" i="40" s="1"/>
  <c r="Q357" i="39"/>
  <c r="R357" i="39" s="1"/>
  <c r="O358" i="39" s="1"/>
  <c r="Q357" i="38"/>
  <c r="R357" i="38"/>
  <c r="O358" i="38" s="1"/>
  <c r="Q358" i="37"/>
  <c r="R358" i="37" s="1"/>
  <c r="O359" i="37" s="1"/>
  <c r="Q357" i="36"/>
  <c r="R357" i="36" s="1"/>
  <c r="O358" i="36" s="1"/>
  <c r="Q353" i="35"/>
  <c r="R353" i="35" s="1"/>
  <c r="O354" i="35" s="1"/>
  <c r="Q351" i="34"/>
  <c r="R351" i="34" s="1"/>
  <c r="O352" i="34" s="1"/>
  <c r="Q351" i="33"/>
  <c r="R351" i="33" s="1"/>
  <c r="O352" i="33" s="1"/>
  <c r="Q352" i="32"/>
  <c r="R352" i="32" s="1"/>
  <c r="O353" i="32" s="1"/>
  <c r="Q350" i="31"/>
  <c r="R350" i="31" s="1"/>
  <c r="O351" i="31" s="1"/>
  <c r="Q351" i="30"/>
  <c r="R351" i="30" s="1"/>
  <c r="O352" i="30" s="1"/>
  <c r="Q352" i="29"/>
  <c r="R352" i="29" s="1"/>
  <c r="O353" i="29" s="1"/>
  <c r="Q351" i="28"/>
  <c r="R351" i="28"/>
  <c r="O352" i="28" s="1"/>
  <c r="Q352" i="27"/>
  <c r="R352" i="27" s="1"/>
  <c r="O353" i="27" s="1"/>
  <c r="Q348" i="26"/>
  <c r="R348" i="26" s="1"/>
  <c r="O349" i="26" s="1"/>
  <c r="Q347" i="25"/>
  <c r="R347" i="25" s="1"/>
  <c r="O348" i="25" s="1"/>
  <c r="Q348" i="24"/>
  <c r="R348" i="24" s="1"/>
  <c r="O349" i="24" s="1"/>
  <c r="Q362" i="19"/>
  <c r="R362" i="19" s="1"/>
  <c r="O363" i="19" s="1"/>
  <c r="Q362" i="20"/>
  <c r="R362" i="20" s="1"/>
  <c r="O363" i="20" s="1"/>
  <c r="Q362" i="21"/>
  <c r="R362" i="21" s="1"/>
  <c r="O363" i="21" s="1"/>
  <c r="Q366" i="16"/>
  <c r="R366" i="16" s="1"/>
  <c r="O367" i="16" s="1"/>
  <c r="Q361" i="23"/>
  <c r="R361" i="23" s="1"/>
  <c r="O362" i="23" s="1"/>
  <c r="Q361" i="22"/>
  <c r="R361" i="22" s="1"/>
  <c r="O362" i="22" s="1"/>
  <c r="Q362" i="17"/>
  <c r="R362" i="17" s="1"/>
  <c r="O363" i="17" s="1"/>
  <c r="Q359" i="13" l="1"/>
  <c r="R359" i="13" s="1"/>
  <c r="O360" i="13" s="1"/>
  <c r="Q359" i="55"/>
  <c r="R359" i="55" s="1"/>
  <c r="O360" i="55" s="1"/>
  <c r="Q359" i="54"/>
  <c r="R359" i="54" s="1"/>
  <c r="O360" i="54" s="1"/>
  <c r="Q359" i="53"/>
  <c r="R359" i="53" s="1"/>
  <c r="O360" i="53" s="1"/>
  <c r="Q358" i="52"/>
  <c r="R358" i="52" s="1"/>
  <c r="O359" i="52" s="1"/>
  <c r="Q358" i="51"/>
  <c r="R358" i="51" s="1"/>
  <c r="O359" i="51" s="1"/>
  <c r="Q358" i="50"/>
  <c r="R358" i="50" s="1"/>
  <c r="O359" i="50" s="1"/>
  <c r="Q359" i="49"/>
  <c r="R359" i="49" s="1"/>
  <c r="O360" i="49" s="1"/>
  <c r="Q358" i="48"/>
  <c r="R358" i="48" s="1"/>
  <c r="O359" i="48" s="1"/>
  <c r="Q358" i="47"/>
  <c r="R358" i="47" s="1"/>
  <c r="O359" i="47" s="1"/>
  <c r="Q360" i="46"/>
  <c r="R360" i="46" s="1"/>
  <c r="O361" i="46" s="1"/>
  <c r="Q359" i="45"/>
  <c r="R359" i="45" s="1"/>
  <c r="O360" i="45" s="1"/>
  <c r="Q357" i="44"/>
  <c r="R357" i="44"/>
  <c r="O358" i="44" s="1"/>
  <c r="Q356" i="43"/>
  <c r="R356" i="43" s="1"/>
  <c r="O357" i="43" s="1"/>
  <c r="Q359" i="42"/>
  <c r="R359" i="42" s="1"/>
  <c r="O360" i="42" s="1"/>
  <c r="Q359" i="41"/>
  <c r="R359" i="41" s="1"/>
  <c r="O360" i="41" s="1"/>
  <c r="Q359" i="40"/>
  <c r="R359" i="40" s="1"/>
  <c r="O360" i="40" s="1"/>
  <c r="Q358" i="39"/>
  <c r="R358" i="39" s="1"/>
  <c r="O359" i="39" s="1"/>
  <c r="Q358" i="38"/>
  <c r="R358" i="38"/>
  <c r="O359" i="38" s="1"/>
  <c r="Q359" i="37"/>
  <c r="R359" i="37" s="1"/>
  <c r="O360" i="37" s="1"/>
  <c r="Q358" i="36"/>
  <c r="R358" i="36" s="1"/>
  <c r="O359" i="36" s="1"/>
  <c r="Q354" i="35"/>
  <c r="R354" i="35"/>
  <c r="O355" i="35" s="1"/>
  <c r="Q352" i="34"/>
  <c r="R352" i="34" s="1"/>
  <c r="O353" i="34" s="1"/>
  <c r="Q352" i="33"/>
  <c r="R352" i="33"/>
  <c r="O353" i="33" s="1"/>
  <c r="Q353" i="32"/>
  <c r="R353" i="32"/>
  <c r="O354" i="32" s="1"/>
  <c r="Q351" i="31"/>
  <c r="R351" i="31"/>
  <c r="O352" i="31" s="1"/>
  <c r="Q352" i="30"/>
  <c r="R352" i="30" s="1"/>
  <c r="O353" i="30" s="1"/>
  <c r="Q353" i="29"/>
  <c r="R353" i="29" s="1"/>
  <c r="O354" i="29" s="1"/>
  <c r="Q352" i="28"/>
  <c r="R352" i="28" s="1"/>
  <c r="O353" i="28" s="1"/>
  <c r="Q353" i="27"/>
  <c r="R353" i="27" s="1"/>
  <c r="O354" i="27" s="1"/>
  <c r="Q349" i="26"/>
  <c r="R349" i="26"/>
  <c r="O350" i="26" s="1"/>
  <c r="Q348" i="25"/>
  <c r="R348" i="25"/>
  <c r="O349" i="25" s="1"/>
  <c r="Q349" i="24"/>
  <c r="R349" i="24" s="1"/>
  <c r="O350" i="24" s="1"/>
  <c r="Q363" i="20"/>
  <c r="R363" i="20" s="1"/>
  <c r="O364" i="20" s="1"/>
  <c r="Q363" i="21"/>
  <c r="R363" i="21" s="1"/>
  <c r="O364" i="21" s="1"/>
  <c r="Q367" i="16"/>
  <c r="R367" i="16" s="1"/>
  <c r="O368" i="16" s="1"/>
  <c r="Q363" i="17"/>
  <c r="R363" i="17" s="1"/>
  <c r="O364" i="17" s="1"/>
  <c r="Q363" i="19"/>
  <c r="R363" i="19" s="1"/>
  <c r="O364" i="19" s="1"/>
  <c r="Q362" i="23"/>
  <c r="R362" i="23" s="1"/>
  <c r="O363" i="23" s="1"/>
  <c r="Q362" i="22"/>
  <c r="R362" i="22" s="1"/>
  <c r="O363" i="22" s="1"/>
  <c r="Q360" i="13" l="1"/>
  <c r="R360" i="13"/>
  <c r="O361" i="13" s="1"/>
  <c r="Q360" i="55"/>
  <c r="R360" i="55"/>
  <c r="O361" i="55" s="1"/>
  <c r="Q360" i="54"/>
  <c r="R360" i="54" s="1"/>
  <c r="O361" i="54" s="1"/>
  <c r="Q360" i="53"/>
  <c r="R360" i="53" s="1"/>
  <c r="O361" i="53" s="1"/>
  <c r="Q359" i="52"/>
  <c r="R359" i="52" s="1"/>
  <c r="O360" i="52" s="1"/>
  <c r="Q359" i="51"/>
  <c r="R359" i="51" s="1"/>
  <c r="O360" i="51" s="1"/>
  <c r="Q359" i="50"/>
  <c r="R359" i="50" s="1"/>
  <c r="O360" i="50" s="1"/>
  <c r="Q360" i="49"/>
  <c r="R360" i="49" s="1"/>
  <c r="O361" i="49" s="1"/>
  <c r="Q359" i="48"/>
  <c r="R359" i="48"/>
  <c r="O360" i="48" s="1"/>
  <c r="Q359" i="47"/>
  <c r="R359" i="47" s="1"/>
  <c r="O360" i="47" s="1"/>
  <c r="Q361" i="46"/>
  <c r="R361" i="46" s="1"/>
  <c r="O362" i="46" s="1"/>
  <c r="Q360" i="45"/>
  <c r="R360" i="45" s="1"/>
  <c r="O361" i="45" s="1"/>
  <c r="Q358" i="44"/>
  <c r="R358" i="44" s="1"/>
  <c r="O359" i="44" s="1"/>
  <c r="Q357" i="43"/>
  <c r="R357" i="43"/>
  <c r="O358" i="43" s="1"/>
  <c r="Q360" i="42"/>
  <c r="R360" i="42" s="1"/>
  <c r="O361" i="42" s="1"/>
  <c r="Q360" i="41"/>
  <c r="R360" i="41" s="1"/>
  <c r="O361" i="41" s="1"/>
  <c r="Q360" i="40"/>
  <c r="R360" i="40" s="1"/>
  <c r="O361" i="40" s="1"/>
  <c r="Q359" i="39"/>
  <c r="R359" i="39" s="1"/>
  <c r="O360" i="39" s="1"/>
  <c r="Q359" i="38"/>
  <c r="R359" i="38" s="1"/>
  <c r="O360" i="38" s="1"/>
  <c r="Q360" i="37"/>
  <c r="R360" i="37" s="1"/>
  <c r="O361" i="37" s="1"/>
  <c r="Q359" i="36"/>
  <c r="R359" i="36" s="1"/>
  <c r="O360" i="36" s="1"/>
  <c r="Q355" i="35"/>
  <c r="R355" i="35" s="1"/>
  <c r="O356" i="35" s="1"/>
  <c r="Q353" i="34"/>
  <c r="R353" i="34" s="1"/>
  <c r="O354" i="34" s="1"/>
  <c r="Q353" i="33"/>
  <c r="R353" i="33" s="1"/>
  <c r="O354" i="33" s="1"/>
  <c r="Q354" i="32"/>
  <c r="R354" i="32" s="1"/>
  <c r="O355" i="32" s="1"/>
  <c r="Q352" i="31"/>
  <c r="R352" i="31"/>
  <c r="O353" i="31" s="1"/>
  <c r="Q353" i="30"/>
  <c r="R353" i="30"/>
  <c r="O354" i="30" s="1"/>
  <c r="Q354" i="29"/>
  <c r="R354" i="29" s="1"/>
  <c r="O355" i="29" s="1"/>
  <c r="Q353" i="28"/>
  <c r="R353" i="28" s="1"/>
  <c r="O354" i="28" s="1"/>
  <c r="Q354" i="27"/>
  <c r="R354" i="27" s="1"/>
  <c r="O355" i="27" s="1"/>
  <c r="Q350" i="26"/>
  <c r="R350" i="26" s="1"/>
  <c r="O351" i="26" s="1"/>
  <c r="Q349" i="25"/>
  <c r="R349" i="25" s="1"/>
  <c r="O350" i="25" s="1"/>
  <c r="Q350" i="24"/>
  <c r="R350" i="24" s="1"/>
  <c r="O351" i="24" s="1"/>
  <c r="Q364" i="17"/>
  <c r="R364" i="17" s="1"/>
  <c r="O365" i="17" s="1"/>
  <c r="Q368" i="16"/>
  <c r="R368" i="16" s="1"/>
  <c r="O369" i="16" s="1"/>
  <c r="Q363" i="22"/>
  <c r="R363" i="22" s="1"/>
  <c r="O364" i="22" s="1"/>
  <c r="Q364" i="21"/>
  <c r="R364" i="21" s="1"/>
  <c r="O365" i="21" s="1"/>
  <c r="Q363" i="23"/>
  <c r="R363" i="23" s="1"/>
  <c r="O364" i="23" s="1"/>
  <c r="Q364" i="19"/>
  <c r="R364" i="19" s="1"/>
  <c r="O365" i="19" s="1"/>
  <c r="Q364" i="20"/>
  <c r="R364" i="20" s="1"/>
  <c r="O365" i="20" s="1"/>
  <c r="Q361" i="13" l="1"/>
  <c r="R361" i="13" s="1"/>
  <c r="O362" i="13" s="1"/>
  <c r="Q361" i="55"/>
  <c r="R361" i="55" s="1"/>
  <c r="O362" i="55" s="1"/>
  <c r="Q361" i="54"/>
  <c r="R361" i="54"/>
  <c r="O362" i="54" s="1"/>
  <c r="Q361" i="53"/>
  <c r="R361" i="53" s="1"/>
  <c r="O362" i="53" s="1"/>
  <c r="Q360" i="52"/>
  <c r="R360" i="52" s="1"/>
  <c r="O361" i="52" s="1"/>
  <c r="Q360" i="51"/>
  <c r="R360" i="51" s="1"/>
  <c r="O361" i="51" s="1"/>
  <c r="Q360" i="50"/>
  <c r="R360" i="50" s="1"/>
  <c r="O361" i="50" s="1"/>
  <c r="Q361" i="49"/>
  <c r="R361" i="49"/>
  <c r="O362" i="49" s="1"/>
  <c r="Q360" i="48"/>
  <c r="R360" i="48" s="1"/>
  <c r="O361" i="48" s="1"/>
  <c r="Q360" i="47"/>
  <c r="R360" i="47" s="1"/>
  <c r="O361" i="47" s="1"/>
  <c r="Q362" i="46"/>
  <c r="R362" i="46" s="1"/>
  <c r="O363" i="46" s="1"/>
  <c r="Q361" i="45"/>
  <c r="R361" i="45"/>
  <c r="O362" i="45" s="1"/>
  <c r="Q359" i="44"/>
  <c r="R359" i="44"/>
  <c r="O360" i="44" s="1"/>
  <c r="Q358" i="43"/>
  <c r="R358" i="43" s="1"/>
  <c r="O359" i="43" s="1"/>
  <c r="Q361" i="42"/>
  <c r="R361" i="42" s="1"/>
  <c r="O362" i="42" s="1"/>
  <c r="Q361" i="41"/>
  <c r="R361" i="41" s="1"/>
  <c r="O362" i="41" s="1"/>
  <c r="Q361" i="40"/>
  <c r="R361" i="40" s="1"/>
  <c r="O362" i="40" s="1"/>
  <c r="Q360" i="39"/>
  <c r="R360" i="39" s="1"/>
  <c r="O361" i="39" s="1"/>
  <c r="Q360" i="38"/>
  <c r="R360" i="38" s="1"/>
  <c r="O361" i="38" s="1"/>
  <c r="Q361" i="37"/>
  <c r="R361" i="37"/>
  <c r="O362" i="37" s="1"/>
  <c r="Q360" i="36"/>
  <c r="R360" i="36" s="1"/>
  <c r="O361" i="36" s="1"/>
  <c r="Q356" i="35"/>
  <c r="R356" i="35" s="1"/>
  <c r="O357" i="35" s="1"/>
  <c r="Q354" i="34"/>
  <c r="R354" i="34" s="1"/>
  <c r="O355" i="34" s="1"/>
  <c r="Q354" i="33"/>
  <c r="R354" i="33" s="1"/>
  <c r="O355" i="33" s="1"/>
  <c r="Q355" i="32"/>
  <c r="R355" i="32" s="1"/>
  <c r="O356" i="32" s="1"/>
  <c r="Q353" i="31"/>
  <c r="R353" i="31"/>
  <c r="O354" i="31" s="1"/>
  <c r="Q354" i="30"/>
  <c r="R354" i="30" s="1"/>
  <c r="O355" i="30" s="1"/>
  <c r="Q355" i="29"/>
  <c r="R355" i="29"/>
  <c r="O356" i="29" s="1"/>
  <c r="Q354" i="28"/>
  <c r="R354" i="28" s="1"/>
  <c r="O355" i="28" s="1"/>
  <c r="Q355" i="27"/>
  <c r="R355" i="27" s="1"/>
  <c r="O356" i="27" s="1"/>
  <c r="Q351" i="26"/>
  <c r="R351" i="26" s="1"/>
  <c r="O352" i="26" s="1"/>
  <c r="Q350" i="25"/>
  <c r="R350" i="25" s="1"/>
  <c r="O351" i="25" s="1"/>
  <c r="Q351" i="24"/>
  <c r="R351" i="24"/>
  <c r="O352" i="24" s="1"/>
  <c r="Q369" i="16"/>
  <c r="R369" i="16" s="1"/>
  <c r="O370" i="16" s="1"/>
  <c r="Q364" i="23"/>
  <c r="R364" i="23" s="1"/>
  <c r="O365" i="23" s="1"/>
  <c r="Q365" i="20"/>
  <c r="R365" i="20" s="1"/>
  <c r="O366" i="20" s="1"/>
  <c r="Q364" i="22"/>
  <c r="R364" i="22" s="1"/>
  <c r="O365" i="22" s="1"/>
  <c r="Q365" i="19"/>
  <c r="R365" i="19" s="1"/>
  <c r="O366" i="19" s="1"/>
  <c r="Q365" i="17"/>
  <c r="R365" i="17" s="1"/>
  <c r="O366" i="17" s="1"/>
  <c r="Q365" i="21"/>
  <c r="R365" i="21" s="1"/>
  <c r="O366" i="21" s="1"/>
  <c r="Q362" i="13" l="1"/>
  <c r="R362" i="13" s="1"/>
  <c r="O363" i="13" s="1"/>
  <c r="Q362" i="55"/>
  <c r="R362" i="55" s="1"/>
  <c r="O363" i="55" s="1"/>
  <c r="Q362" i="54"/>
  <c r="R362" i="54" s="1"/>
  <c r="O363" i="54" s="1"/>
  <c r="Q362" i="53"/>
  <c r="R362" i="53" s="1"/>
  <c r="O363" i="53" s="1"/>
  <c r="Q361" i="52"/>
  <c r="R361" i="52" s="1"/>
  <c r="O362" i="52" s="1"/>
  <c r="Q361" i="51"/>
  <c r="R361" i="51"/>
  <c r="O362" i="51" s="1"/>
  <c r="Q361" i="50"/>
  <c r="R361" i="50" s="1"/>
  <c r="O362" i="50" s="1"/>
  <c r="Q362" i="49"/>
  <c r="R362" i="49" s="1"/>
  <c r="O363" i="49" s="1"/>
  <c r="Q361" i="48"/>
  <c r="R361" i="48" s="1"/>
  <c r="O362" i="48" s="1"/>
  <c r="Q361" i="47"/>
  <c r="R361" i="47" s="1"/>
  <c r="O362" i="47" s="1"/>
  <c r="Q363" i="46"/>
  <c r="R363" i="46"/>
  <c r="O364" i="46" s="1"/>
  <c r="Q362" i="45"/>
  <c r="R362" i="45" s="1"/>
  <c r="O363" i="45" s="1"/>
  <c r="Q360" i="44"/>
  <c r="R360" i="44" s="1"/>
  <c r="O361" i="44" s="1"/>
  <c r="Q359" i="43"/>
  <c r="R359" i="43" s="1"/>
  <c r="O360" i="43" s="1"/>
  <c r="Q362" i="42"/>
  <c r="R362" i="42" s="1"/>
  <c r="O363" i="42" s="1"/>
  <c r="Q362" i="41"/>
  <c r="R362" i="41" s="1"/>
  <c r="O363" i="41" s="1"/>
  <c r="Q362" i="40"/>
  <c r="R362" i="40" s="1"/>
  <c r="O363" i="40" s="1"/>
  <c r="Q361" i="39"/>
  <c r="R361" i="39" s="1"/>
  <c r="O362" i="39" s="1"/>
  <c r="Q361" i="38"/>
  <c r="R361" i="38"/>
  <c r="O362" i="38" s="1"/>
  <c r="Q362" i="37"/>
  <c r="R362" i="37" s="1"/>
  <c r="O363" i="37" s="1"/>
  <c r="Q361" i="36"/>
  <c r="R361" i="36"/>
  <c r="O362" i="36" s="1"/>
  <c r="Q357" i="35"/>
  <c r="R357" i="35" s="1"/>
  <c r="O358" i="35" s="1"/>
  <c r="Q355" i="34"/>
  <c r="R355" i="34"/>
  <c r="O356" i="34" s="1"/>
  <c r="Q355" i="33"/>
  <c r="R355" i="33" s="1"/>
  <c r="O356" i="33" s="1"/>
  <c r="Q356" i="32"/>
  <c r="R356" i="32" s="1"/>
  <c r="O357" i="32" s="1"/>
  <c r="Q354" i="31"/>
  <c r="R354" i="31" s="1"/>
  <c r="O355" i="31" s="1"/>
  <c r="Q355" i="30"/>
  <c r="R355" i="30"/>
  <c r="O356" i="30" s="1"/>
  <c r="Q356" i="29"/>
  <c r="R356" i="29" s="1"/>
  <c r="O357" i="29" s="1"/>
  <c r="Q355" i="28"/>
  <c r="R355" i="28"/>
  <c r="O356" i="28" s="1"/>
  <c r="Q356" i="27"/>
  <c r="R356" i="27" s="1"/>
  <c r="O357" i="27" s="1"/>
  <c r="Q352" i="26"/>
  <c r="R352" i="26" s="1"/>
  <c r="O353" i="26" s="1"/>
  <c r="Q351" i="25"/>
  <c r="R351" i="25"/>
  <c r="O352" i="25" s="1"/>
  <c r="Q352" i="24"/>
  <c r="R352" i="24" s="1"/>
  <c r="O353" i="24" s="1"/>
  <c r="Q366" i="17"/>
  <c r="R366" i="17" s="1"/>
  <c r="O367" i="17" s="1"/>
  <c r="Q366" i="19"/>
  <c r="R366" i="19" s="1"/>
  <c r="O367" i="19" s="1"/>
  <c r="Q366" i="21"/>
  <c r="R366" i="21" s="1"/>
  <c r="O367" i="21" s="1"/>
  <c r="Q365" i="22"/>
  <c r="R365" i="22" s="1"/>
  <c r="O366" i="22" s="1"/>
  <c r="Q365" i="23"/>
  <c r="R365" i="23" s="1"/>
  <c r="O366" i="23" s="1"/>
  <c r="Q366" i="20"/>
  <c r="R366" i="20" s="1"/>
  <c r="O367" i="20" s="1"/>
  <c r="Q370" i="16"/>
  <c r="R370" i="16" s="1"/>
  <c r="O371" i="16" s="1"/>
  <c r="Q363" i="13" l="1"/>
  <c r="R363" i="13"/>
  <c r="O364" i="13" s="1"/>
  <c r="Q363" i="55"/>
  <c r="R363" i="55"/>
  <c r="O364" i="55" s="1"/>
  <c r="Q363" i="54"/>
  <c r="R363" i="54"/>
  <c r="O364" i="54" s="1"/>
  <c r="Q363" i="53"/>
  <c r="R363" i="53"/>
  <c r="O364" i="53" s="1"/>
  <c r="Q362" i="52"/>
  <c r="R362" i="52" s="1"/>
  <c r="O363" i="52" s="1"/>
  <c r="Q362" i="51"/>
  <c r="R362" i="51" s="1"/>
  <c r="O363" i="51" s="1"/>
  <c r="Q362" i="50"/>
  <c r="R362" i="50" s="1"/>
  <c r="O363" i="50" s="1"/>
  <c r="Q363" i="49"/>
  <c r="R363" i="49"/>
  <c r="O364" i="49" s="1"/>
  <c r="Q362" i="48"/>
  <c r="R362" i="48" s="1"/>
  <c r="O363" i="48" s="1"/>
  <c r="Q362" i="47"/>
  <c r="R362" i="47" s="1"/>
  <c r="O363" i="47" s="1"/>
  <c r="Q364" i="46"/>
  <c r="R364" i="46" s="1"/>
  <c r="O365" i="46" s="1"/>
  <c r="Q363" i="45"/>
  <c r="R363" i="45" s="1"/>
  <c r="O364" i="45" s="1"/>
  <c r="Q361" i="44"/>
  <c r="R361" i="44" s="1"/>
  <c r="O362" i="44" s="1"/>
  <c r="Q360" i="43"/>
  <c r="R360" i="43" s="1"/>
  <c r="O361" i="43" s="1"/>
  <c r="Q363" i="42"/>
  <c r="R363" i="42" s="1"/>
  <c r="O364" i="42" s="1"/>
  <c r="Q363" i="41"/>
  <c r="R363" i="41"/>
  <c r="O364" i="41" s="1"/>
  <c r="Q363" i="40"/>
  <c r="R363" i="40"/>
  <c r="O364" i="40" s="1"/>
  <c r="Q362" i="39"/>
  <c r="R362" i="39" s="1"/>
  <c r="O363" i="39" s="1"/>
  <c r="Q362" i="38"/>
  <c r="R362" i="38" s="1"/>
  <c r="O363" i="38" s="1"/>
  <c r="Q363" i="37"/>
  <c r="R363" i="37" s="1"/>
  <c r="O364" i="37" s="1"/>
  <c r="Q362" i="36"/>
  <c r="R362" i="36" s="1"/>
  <c r="O363" i="36" s="1"/>
  <c r="Q358" i="35"/>
  <c r="R358" i="35"/>
  <c r="O359" i="35" s="1"/>
  <c r="Q356" i="34"/>
  <c r="R356" i="34" s="1"/>
  <c r="O357" i="34" s="1"/>
  <c r="Q356" i="33"/>
  <c r="R356" i="33" s="1"/>
  <c r="O357" i="33" s="1"/>
  <c r="Q357" i="32"/>
  <c r="R357" i="32"/>
  <c r="O358" i="32" s="1"/>
  <c r="Q355" i="31"/>
  <c r="R355" i="31" s="1"/>
  <c r="O356" i="31" s="1"/>
  <c r="Q356" i="30"/>
  <c r="R356" i="30" s="1"/>
  <c r="O357" i="30" s="1"/>
  <c r="Q357" i="29"/>
  <c r="R357" i="29" s="1"/>
  <c r="O358" i="29" s="1"/>
  <c r="Q356" i="28"/>
  <c r="R356" i="28" s="1"/>
  <c r="O357" i="28" s="1"/>
  <c r="Q357" i="27"/>
  <c r="R357" i="27" s="1"/>
  <c r="O358" i="27" s="1"/>
  <c r="Q353" i="26"/>
  <c r="R353" i="26" s="1"/>
  <c r="O354" i="26" s="1"/>
  <c r="Q352" i="25"/>
  <c r="R352" i="25" s="1"/>
  <c r="O353" i="25" s="1"/>
  <c r="Q353" i="24"/>
  <c r="R353" i="24"/>
  <c r="O354" i="24" s="1"/>
  <c r="Q371" i="16"/>
  <c r="R371" i="16" s="1"/>
  <c r="O372" i="16" s="1"/>
  <c r="Q367" i="19"/>
  <c r="R367" i="19" s="1"/>
  <c r="O368" i="19" s="1"/>
  <c r="Q367" i="20"/>
  <c r="R367" i="20" s="1"/>
  <c r="O368" i="20" s="1"/>
  <c r="Q366" i="23"/>
  <c r="R366" i="23" s="1"/>
  <c r="O367" i="23" s="1"/>
  <c r="Q367" i="21"/>
  <c r="R367" i="21" s="1"/>
  <c r="O368" i="21" s="1"/>
  <c r="Q367" i="17"/>
  <c r="R367" i="17" s="1"/>
  <c r="O368" i="17" s="1"/>
  <c r="Q366" i="22"/>
  <c r="R366" i="22" s="1"/>
  <c r="O367" i="22" s="1"/>
  <c r="Q364" i="13" l="1"/>
  <c r="R364" i="13"/>
  <c r="O365" i="13" s="1"/>
  <c r="Q364" i="55"/>
  <c r="R364" i="55"/>
  <c r="O365" i="55" s="1"/>
  <c r="Q364" i="54"/>
  <c r="R364" i="54" s="1"/>
  <c r="O365" i="54" s="1"/>
  <c r="Q364" i="53"/>
  <c r="R364" i="53" s="1"/>
  <c r="O365" i="53" s="1"/>
  <c r="Q363" i="52"/>
  <c r="R363" i="52" s="1"/>
  <c r="O364" i="52" s="1"/>
  <c r="Q363" i="51"/>
  <c r="R363" i="51" s="1"/>
  <c r="O364" i="51" s="1"/>
  <c r="Q363" i="50"/>
  <c r="R363" i="50" s="1"/>
  <c r="O364" i="50" s="1"/>
  <c r="Q364" i="49"/>
  <c r="R364" i="49" s="1"/>
  <c r="O365" i="49" s="1"/>
  <c r="Q363" i="48"/>
  <c r="R363" i="48" s="1"/>
  <c r="O364" i="48" s="1"/>
  <c r="Q363" i="47"/>
  <c r="R363" i="47" s="1"/>
  <c r="O364" i="47" s="1"/>
  <c r="Q365" i="46"/>
  <c r="R365" i="46"/>
  <c r="O366" i="46" s="1"/>
  <c r="Q364" i="45"/>
  <c r="R364" i="45" s="1"/>
  <c r="O365" i="45" s="1"/>
  <c r="Q362" i="44"/>
  <c r="R362" i="44" s="1"/>
  <c r="O363" i="44" s="1"/>
  <c r="Q361" i="43"/>
  <c r="R361" i="43" s="1"/>
  <c r="O362" i="43" s="1"/>
  <c r="Q364" i="42"/>
  <c r="R364" i="42"/>
  <c r="O365" i="42" s="1"/>
  <c r="Q364" i="41"/>
  <c r="R364" i="41" s="1"/>
  <c r="O365" i="41" s="1"/>
  <c r="Q364" i="40"/>
  <c r="R364" i="40" s="1"/>
  <c r="O365" i="40" s="1"/>
  <c r="Q363" i="39"/>
  <c r="R363" i="39" s="1"/>
  <c r="O364" i="39" s="1"/>
  <c r="Q363" i="38"/>
  <c r="R363" i="38"/>
  <c r="O364" i="38" s="1"/>
  <c r="Q364" i="37"/>
  <c r="R364" i="37" s="1"/>
  <c r="O365" i="37" s="1"/>
  <c r="Q363" i="36"/>
  <c r="R363" i="36" s="1"/>
  <c r="O364" i="36" s="1"/>
  <c r="Q359" i="35"/>
  <c r="Q357" i="34"/>
  <c r="R357" i="34" s="1"/>
  <c r="O358" i="34" s="1"/>
  <c r="Q357" i="33"/>
  <c r="R357" i="33" s="1"/>
  <c r="O358" i="33" s="1"/>
  <c r="Q358" i="32"/>
  <c r="R358" i="32" s="1"/>
  <c r="O359" i="32" s="1"/>
  <c r="Q356" i="31"/>
  <c r="R356" i="31" s="1"/>
  <c r="O357" i="31" s="1"/>
  <c r="Q357" i="30"/>
  <c r="R357" i="30"/>
  <c r="O358" i="30" s="1"/>
  <c r="Q358" i="29"/>
  <c r="R358" i="29" s="1"/>
  <c r="O359" i="29" s="1"/>
  <c r="Q357" i="28"/>
  <c r="R357" i="28" s="1"/>
  <c r="O358" i="28" s="1"/>
  <c r="Q358" i="27"/>
  <c r="R358" i="27" s="1"/>
  <c r="O359" i="27" s="1"/>
  <c r="Q354" i="26"/>
  <c r="R354" i="26"/>
  <c r="O355" i="26" s="1"/>
  <c r="Q353" i="25"/>
  <c r="R353" i="25"/>
  <c r="O354" i="25" s="1"/>
  <c r="Q354" i="24"/>
  <c r="Q356" i="24" s="1"/>
  <c r="R356" i="24" s="1"/>
  <c r="S356" i="24" s="1"/>
  <c r="Q368" i="19"/>
  <c r="R368" i="19" s="1"/>
  <c r="O369" i="19" s="1"/>
  <c r="Q372" i="16"/>
  <c r="R372" i="16" s="1"/>
  <c r="O373" i="16" s="1"/>
  <c r="Q368" i="17"/>
  <c r="R368" i="17" s="1"/>
  <c r="O369" i="17" s="1"/>
  <c r="Q367" i="23"/>
  <c r="R367" i="23" s="1"/>
  <c r="O368" i="23" s="1"/>
  <c r="Q368" i="21"/>
  <c r="R368" i="21" s="1"/>
  <c r="O369" i="21" s="1"/>
  <c r="Q368" i="20"/>
  <c r="R368" i="20" s="1"/>
  <c r="O369" i="20" s="1"/>
  <c r="Q367" i="22"/>
  <c r="R367" i="22" s="1"/>
  <c r="O368" i="22" s="1"/>
  <c r="Q365" i="13" l="1"/>
  <c r="R365" i="13" s="1"/>
  <c r="O366" i="13" s="1"/>
  <c r="Q365" i="55"/>
  <c r="R365" i="55" s="1"/>
  <c r="O366" i="55" s="1"/>
  <c r="Q365" i="54"/>
  <c r="R365" i="54" s="1"/>
  <c r="O366" i="54" s="1"/>
  <c r="Q365" i="53"/>
  <c r="R365" i="53" s="1"/>
  <c r="O366" i="53" s="1"/>
  <c r="Q364" i="52"/>
  <c r="R364" i="52" s="1"/>
  <c r="O365" i="52" s="1"/>
  <c r="Q364" i="51"/>
  <c r="R364" i="51" s="1"/>
  <c r="O365" i="51" s="1"/>
  <c r="Q364" i="50"/>
  <c r="R364" i="50" s="1"/>
  <c r="O365" i="50" s="1"/>
  <c r="Q365" i="49"/>
  <c r="R365" i="49"/>
  <c r="O366" i="49" s="1"/>
  <c r="Q364" i="48"/>
  <c r="R364" i="48" s="1"/>
  <c r="O365" i="48" s="1"/>
  <c r="Q364" i="47"/>
  <c r="R364" i="47" s="1"/>
  <c r="O365" i="47" s="1"/>
  <c r="Q366" i="46"/>
  <c r="R366" i="46" s="1"/>
  <c r="O367" i="46" s="1"/>
  <c r="Q365" i="45"/>
  <c r="R365" i="45"/>
  <c r="O366" i="45" s="1"/>
  <c r="Q363" i="44"/>
  <c r="R363" i="44" s="1"/>
  <c r="O364" i="44" s="1"/>
  <c r="Q362" i="43"/>
  <c r="R362" i="43" s="1"/>
  <c r="O363" i="43" s="1"/>
  <c r="Q365" i="42"/>
  <c r="R365" i="42" s="1"/>
  <c r="O366" i="42" s="1"/>
  <c r="Q365" i="41"/>
  <c r="R365" i="41" s="1"/>
  <c r="O366" i="41" s="1"/>
  <c r="Q365" i="40"/>
  <c r="R365" i="40" s="1"/>
  <c r="O366" i="40" s="1"/>
  <c r="Q364" i="39"/>
  <c r="R364" i="39"/>
  <c r="O365" i="39" s="1"/>
  <c r="Q364" i="38"/>
  <c r="R364" i="38" s="1"/>
  <c r="O365" i="38" s="1"/>
  <c r="Q365" i="37"/>
  <c r="R365" i="37"/>
  <c r="O366" i="37" s="1"/>
  <c r="Q364" i="36"/>
  <c r="R364" i="36" s="1"/>
  <c r="O365" i="36" s="1"/>
  <c r="R359" i="35"/>
  <c r="O360" i="35" s="1"/>
  <c r="Q358" i="34"/>
  <c r="R358" i="34" s="1"/>
  <c r="O359" i="34" s="1"/>
  <c r="Q358" i="33"/>
  <c r="R358" i="33"/>
  <c r="O359" i="33" s="1"/>
  <c r="Q359" i="32"/>
  <c r="Q357" i="31"/>
  <c r="R357" i="31" s="1"/>
  <c r="O358" i="31" s="1"/>
  <c r="Q358" i="30"/>
  <c r="R358" i="30" s="1"/>
  <c r="O359" i="30" s="1"/>
  <c r="Q359" i="29"/>
  <c r="R359" i="29" s="1"/>
  <c r="O360" i="29" s="1"/>
  <c r="Q358" i="28"/>
  <c r="R358" i="28" s="1"/>
  <c r="O359" i="28" s="1"/>
  <c r="Q359" i="27"/>
  <c r="R359" i="27"/>
  <c r="O360" i="27" s="1"/>
  <c r="Q355" i="26"/>
  <c r="R355" i="26"/>
  <c r="O356" i="26" s="1"/>
  <c r="Q354" i="25"/>
  <c r="R354" i="25" s="1"/>
  <c r="O355" i="25" s="1"/>
  <c r="R354" i="24"/>
  <c r="Q369" i="17"/>
  <c r="R369" i="17" s="1"/>
  <c r="O370" i="17" s="1"/>
  <c r="Q368" i="23"/>
  <c r="R368" i="23" s="1"/>
  <c r="O369" i="23" s="1"/>
  <c r="Q369" i="21"/>
  <c r="R369" i="21" s="1"/>
  <c r="O370" i="21" s="1"/>
  <c r="Q369" i="19"/>
  <c r="R369" i="19" s="1"/>
  <c r="O370" i="19" s="1"/>
  <c r="Q373" i="16"/>
  <c r="R373" i="16" s="1"/>
  <c r="O374" i="16" s="1"/>
  <c r="Q368" i="22"/>
  <c r="R368" i="22" s="1"/>
  <c r="O369" i="22" s="1"/>
  <c r="Q369" i="20"/>
  <c r="R369" i="20" s="1"/>
  <c r="O370" i="20" s="1"/>
  <c r="Q366" i="13" l="1"/>
  <c r="R366" i="13" s="1"/>
  <c r="O367" i="13" s="1"/>
  <c r="Q366" i="55"/>
  <c r="R366" i="55" s="1"/>
  <c r="O367" i="55" s="1"/>
  <c r="Q366" i="54"/>
  <c r="R366" i="54" s="1"/>
  <c r="O367" i="54" s="1"/>
  <c r="Q366" i="53"/>
  <c r="R366" i="53" s="1"/>
  <c r="O367" i="53" s="1"/>
  <c r="Q365" i="52"/>
  <c r="R365" i="52" s="1"/>
  <c r="O366" i="52" s="1"/>
  <c r="Q365" i="51"/>
  <c r="R365" i="51" s="1"/>
  <c r="O366" i="51" s="1"/>
  <c r="Q365" i="50"/>
  <c r="R365" i="50" s="1"/>
  <c r="O366" i="50" s="1"/>
  <c r="Q366" i="49"/>
  <c r="R366" i="49" s="1"/>
  <c r="O367" i="49" s="1"/>
  <c r="Q365" i="48"/>
  <c r="R365" i="48" s="1"/>
  <c r="O366" i="48" s="1"/>
  <c r="Q365" i="47"/>
  <c r="R365" i="47" s="1"/>
  <c r="O366" i="47" s="1"/>
  <c r="Q367" i="46"/>
  <c r="Q366" i="45"/>
  <c r="R366" i="45" s="1"/>
  <c r="O367" i="45" s="1"/>
  <c r="Q364" i="44"/>
  <c r="R364" i="44" s="1"/>
  <c r="O365" i="44" s="1"/>
  <c r="Q363" i="43"/>
  <c r="R363" i="43"/>
  <c r="O364" i="43" s="1"/>
  <c r="Q366" i="42"/>
  <c r="R366" i="42"/>
  <c r="O367" i="42" s="1"/>
  <c r="Q366" i="41"/>
  <c r="R366" i="41" s="1"/>
  <c r="O367" i="41" s="1"/>
  <c r="Q366" i="40"/>
  <c r="R366" i="40" s="1"/>
  <c r="O367" i="40" s="1"/>
  <c r="Q365" i="39"/>
  <c r="R365" i="39"/>
  <c r="O366" i="39" s="1"/>
  <c r="Q365" i="38"/>
  <c r="R365" i="38"/>
  <c r="O366" i="38" s="1"/>
  <c r="Q366" i="37"/>
  <c r="R366" i="37" s="1"/>
  <c r="O367" i="37" s="1"/>
  <c r="Q365" i="36"/>
  <c r="R365" i="36" s="1"/>
  <c r="O366" i="36" s="1"/>
  <c r="Q360" i="35"/>
  <c r="Q359" i="34"/>
  <c r="R359" i="34" s="1"/>
  <c r="O360" i="34" s="1"/>
  <c r="Q359" i="33"/>
  <c r="R359" i="33" s="1"/>
  <c r="O360" i="33" s="1"/>
  <c r="R359" i="32"/>
  <c r="O360" i="32" s="1"/>
  <c r="Q358" i="31"/>
  <c r="R358" i="31" s="1"/>
  <c r="O359" i="31" s="1"/>
  <c r="Q359" i="30"/>
  <c r="R359" i="30" s="1"/>
  <c r="O360" i="30" s="1"/>
  <c r="Q360" i="29"/>
  <c r="R360" i="29" s="1"/>
  <c r="O361" i="29" s="1"/>
  <c r="Q359" i="28"/>
  <c r="R359" i="28"/>
  <c r="O360" i="28" s="1"/>
  <c r="Q360" i="27"/>
  <c r="R360" i="27" s="1"/>
  <c r="O361" i="27" s="1"/>
  <c r="Q356" i="26"/>
  <c r="R356" i="26" s="1"/>
  <c r="O357" i="26" s="1"/>
  <c r="Q355" i="25"/>
  <c r="R355" i="25" s="1"/>
  <c r="O356" i="25" s="1"/>
  <c r="Q370" i="21"/>
  <c r="R370" i="21" s="1"/>
  <c r="O371" i="21" s="1"/>
  <c r="Q370" i="20"/>
  <c r="R370" i="20" s="1"/>
  <c r="O371" i="20" s="1"/>
  <c r="Q369" i="23"/>
  <c r="R369" i="23" s="1"/>
  <c r="O370" i="23" s="1"/>
  <c r="Q370" i="17"/>
  <c r="R370" i="17" s="1"/>
  <c r="O371" i="17" s="1"/>
  <c r="Q370" i="19"/>
  <c r="R370" i="19" s="1"/>
  <c r="O371" i="19" s="1"/>
  <c r="Q374" i="16"/>
  <c r="R374" i="16" s="1"/>
  <c r="O375" i="16" s="1"/>
  <c r="Q369" i="22"/>
  <c r="R369" i="22" s="1"/>
  <c r="O370" i="22" s="1"/>
  <c r="Q367" i="13" l="1"/>
  <c r="R367" i="13" s="1"/>
  <c r="O368" i="13" s="1"/>
  <c r="Q367" i="55"/>
  <c r="R367" i="55" s="1"/>
  <c r="O368" i="55" s="1"/>
  <c r="Q367" i="54"/>
  <c r="R367" i="54" s="1"/>
  <c r="O368" i="54" s="1"/>
  <c r="Q367" i="53"/>
  <c r="R367" i="53" s="1"/>
  <c r="O368" i="53" s="1"/>
  <c r="Q366" i="52"/>
  <c r="R366" i="52" s="1"/>
  <c r="O367" i="52" s="1"/>
  <c r="Q366" i="51"/>
  <c r="R366" i="51" s="1"/>
  <c r="O367" i="51" s="1"/>
  <c r="Q366" i="50"/>
  <c r="R366" i="50" s="1"/>
  <c r="O367" i="50" s="1"/>
  <c r="Q367" i="49"/>
  <c r="R367" i="49" s="1"/>
  <c r="O368" i="49" s="1"/>
  <c r="Q366" i="48"/>
  <c r="R366" i="48" s="1"/>
  <c r="O367" i="48" s="1"/>
  <c r="Q366" i="47"/>
  <c r="R366" i="47" s="1"/>
  <c r="O367" i="47" s="1"/>
  <c r="R367" i="46"/>
  <c r="O368" i="46" s="1"/>
  <c r="Q367" i="45"/>
  <c r="R367" i="45" s="1"/>
  <c r="O368" i="45" s="1"/>
  <c r="Q365" i="44"/>
  <c r="R365" i="44"/>
  <c r="O366" i="44" s="1"/>
  <c r="Q364" i="43"/>
  <c r="R364" i="43" s="1"/>
  <c r="O365" i="43" s="1"/>
  <c r="Q367" i="42"/>
  <c r="R367" i="42" s="1"/>
  <c r="O368" i="42" s="1"/>
  <c r="Q367" i="41"/>
  <c r="R367" i="41" s="1"/>
  <c r="O368" i="41" s="1"/>
  <c r="Q367" i="40"/>
  <c r="R367" i="40" s="1"/>
  <c r="O368" i="40" s="1"/>
  <c r="Q366" i="39"/>
  <c r="R366" i="39" s="1"/>
  <c r="O367" i="39" s="1"/>
  <c r="Q366" i="38"/>
  <c r="R366" i="38" s="1"/>
  <c r="O367" i="38" s="1"/>
  <c r="Q367" i="37"/>
  <c r="R367" i="37" s="1"/>
  <c r="O368" i="37" s="1"/>
  <c r="Q366" i="36"/>
  <c r="R366" i="36" s="1"/>
  <c r="O367" i="36" s="1"/>
  <c r="R360" i="35"/>
  <c r="O361" i="35" s="1"/>
  <c r="Q360" i="34"/>
  <c r="R360" i="34" s="1"/>
  <c r="O361" i="34" s="1"/>
  <c r="Q360" i="33"/>
  <c r="R360" i="33"/>
  <c r="O361" i="33" s="1"/>
  <c r="Q360" i="32"/>
  <c r="Q359" i="31"/>
  <c r="R359" i="31"/>
  <c r="O360" i="31" s="1"/>
  <c r="Q360" i="30"/>
  <c r="R360" i="30" s="1"/>
  <c r="O361" i="30" s="1"/>
  <c r="Q361" i="29"/>
  <c r="R361" i="29" s="1"/>
  <c r="O362" i="29" s="1"/>
  <c r="Q360" i="28"/>
  <c r="R360" i="28" s="1"/>
  <c r="O361" i="28" s="1"/>
  <c r="Q361" i="27"/>
  <c r="R361" i="27" s="1"/>
  <c r="O362" i="27" s="1"/>
  <c r="Q357" i="26"/>
  <c r="R357" i="26"/>
  <c r="O358" i="26" s="1"/>
  <c r="Q356" i="25"/>
  <c r="R356" i="25" s="1"/>
  <c r="O357" i="25" s="1"/>
  <c r="Q371" i="19"/>
  <c r="R371" i="19" s="1"/>
  <c r="O372" i="19" s="1"/>
  <c r="Q370" i="22"/>
  <c r="R370" i="22" s="1"/>
  <c r="O371" i="22" s="1"/>
  <c r="Q371" i="17"/>
  <c r="R371" i="17" s="1"/>
  <c r="O372" i="17" s="1"/>
  <c r="Q371" i="21"/>
  <c r="R371" i="21" s="1"/>
  <c r="O372" i="21" s="1"/>
  <c r="Q370" i="23"/>
  <c r="R370" i="23" s="1"/>
  <c r="O371" i="23" s="1"/>
  <c r="Q375" i="16"/>
  <c r="R375" i="16" s="1"/>
  <c r="O376" i="16" s="1"/>
  <c r="Q371" i="20"/>
  <c r="R371" i="20" s="1"/>
  <c r="O372" i="20" s="1"/>
  <c r="Q368" i="13" l="1"/>
  <c r="R368" i="13" s="1"/>
  <c r="O369" i="13" s="1"/>
  <c r="Q368" i="55"/>
  <c r="R368" i="55" s="1"/>
  <c r="O369" i="55" s="1"/>
  <c r="Q368" i="54"/>
  <c r="R368" i="54"/>
  <c r="O369" i="54" s="1"/>
  <c r="Q368" i="53"/>
  <c r="R368" i="53" s="1"/>
  <c r="O369" i="53" s="1"/>
  <c r="Q367" i="52"/>
  <c r="R367" i="52" s="1"/>
  <c r="O368" i="52" s="1"/>
  <c r="Q367" i="51"/>
  <c r="R367" i="51" s="1"/>
  <c r="O368" i="51" s="1"/>
  <c r="Q367" i="50"/>
  <c r="R367" i="50" s="1"/>
  <c r="O368" i="50" s="1"/>
  <c r="Q368" i="49"/>
  <c r="R368" i="49" s="1"/>
  <c r="O369" i="49" s="1"/>
  <c r="Q367" i="48"/>
  <c r="R367" i="48" s="1"/>
  <c r="O368" i="48" s="1"/>
  <c r="Q367" i="47"/>
  <c r="R367" i="47" s="1"/>
  <c r="O368" i="47" s="1"/>
  <c r="Q368" i="46"/>
  <c r="R368" i="46" s="1"/>
  <c r="O369" i="46" s="1"/>
  <c r="Q368" i="45"/>
  <c r="R368" i="45" s="1"/>
  <c r="O369" i="45" s="1"/>
  <c r="Q366" i="44"/>
  <c r="R366" i="44" s="1"/>
  <c r="O367" i="44" s="1"/>
  <c r="Q365" i="43"/>
  <c r="R365" i="43" s="1"/>
  <c r="O366" i="43" s="1"/>
  <c r="Q368" i="42"/>
  <c r="R368" i="42" s="1"/>
  <c r="O369" i="42" s="1"/>
  <c r="Q368" i="41"/>
  <c r="R368" i="41" s="1"/>
  <c r="O369" i="41" s="1"/>
  <c r="Q368" i="40"/>
  <c r="R368" i="40" s="1"/>
  <c r="O369" i="40" s="1"/>
  <c r="Q367" i="39"/>
  <c r="R367" i="39" s="1"/>
  <c r="O368" i="39" s="1"/>
  <c r="Q367" i="38"/>
  <c r="R367" i="38" s="1"/>
  <c r="O368" i="38" s="1"/>
  <c r="Q368" i="37"/>
  <c r="R368" i="37" s="1"/>
  <c r="O369" i="37" s="1"/>
  <c r="Q367" i="36"/>
  <c r="R367" i="36" s="1"/>
  <c r="O368" i="36" s="1"/>
  <c r="Q361" i="35"/>
  <c r="Q361" i="34"/>
  <c r="R361" i="34" s="1"/>
  <c r="O362" i="34" s="1"/>
  <c r="Q361" i="33"/>
  <c r="R361" i="33" s="1"/>
  <c r="O362" i="33" s="1"/>
  <c r="R360" i="32"/>
  <c r="O361" i="32" s="1"/>
  <c r="Q360" i="31"/>
  <c r="R360" i="31"/>
  <c r="O361" i="31" s="1"/>
  <c r="Q361" i="30"/>
  <c r="R361" i="30"/>
  <c r="O362" i="30" s="1"/>
  <c r="Q362" i="29"/>
  <c r="R362" i="29" s="1"/>
  <c r="O363" i="29" s="1"/>
  <c r="Q361" i="28"/>
  <c r="R361" i="28" s="1"/>
  <c r="O362" i="28" s="1"/>
  <c r="Q362" i="27"/>
  <c r="R362" i="27" s="1"/>
  <c r="O363" i="27" s="1"/>
  <c r="Q358" i="26"/>
  <c r="R358" i="26" s="1"/>
  <c r="O359" i="26" s="1"/>
  <c r="Q357" i="25"/>
  <c r="R357" i="25" s="1"/>
  <c r="O358" i="25" s="1"/>
  <c r="Q372" i="17"/>
  <c r="R372" i="17" s="1"/>
  <c r="O373" i="17" s="1"/>
  <c r="Q371" i="22"/>
  <c r="R371" i="22" s="1"/>
  <c r="O372" i="22" s="1"/>
  <c r="Q372" i="20"/>
  <c r="R372" i="20" s="1"/>
  <c r="O373" i="20" s="1"/>
  <c r="Q372" i="19"/>
  <c r="R372" i="19" s="1"/>
  <c r="O373" i="19" s="1"/>
  <c r="Q372" i="21"/>
  <c r="R372" i="21" s="1"/>
  <c r="O373" i="21" s="1"/>
  <c r="Q376" i="16"/>
  <c r="R376" i="16" s="1"/>
  <c r="O377" i="16" s="1"/>
  <c r="Q371" i="23"/>
  <c r="R371" i="23" s="1"/>
  <c r="O372" i="23" s="1"/>
  <c r="Q369" i="13" l="1"/>
  <c r="R369" i="13" s="1"/>
  <c r="O370" i="13" s="1"/>
  <c r="Q369" i="55"/>
  <c r="R369" i="55" s="1"/>
  <c r="O370" i="55" s="1"/>
  <c r="Q369" i="54"/>
  <c r="R369" i="54"/>
  <c r="O370" i="54" s="1"/>
  <c r="Q369" i="53"/>
  <c r="R369" i="53" s="1"/>
  <c r="O370" i="53" s="1"/>
  <c r="Q368" i="52"/>
  <c r="R368" i="52" s="1"/>
  <c r="O369" i="52" s="1"/>
  <c r="Q368" i="51"/>
  <c r="R368" i="51" s="1"/>
  <c r="O369" i="51" s="1"/>
  <c r="Q368" i="50"/>
  <c r="R368" i="50" s="1"/>
  <c r="O369" i="50" s="1"/>
  <c r="Q369" i="49"/>
  <c r="R369" i="49" s="1"/>
  <c r="O370" i="49" s="1"/>
  <c r="Q368" i="48"/>
  <c r="R368" i="48" s="1"/>
  <c r="O369" i="48" s="1"/>
  <c r="Q368" i="47"/>
  <c r="R368" i="47" s="1"/>
  <c r="O369" i="47" s="1"/>
  <c r="Q369" i="46"/>
  <c r="R369" i="46" s="1"/>
  <c r="O370" i="46" s="1"/>
  <c r="Q369" i="45"/>
  <c r="R369" i="45"/>
  <c r="O370" i="45" s="1"/>
  <c r="Q367" i="44"/>
  <c r="R367" i="44" s="1"/>
  <c r="O368" i="44" s="1"/>
  <c r="Q366" i="43"/>
  <c r="R366" i="43" s="1"/>
  <c r="O367" i="43" s="1"/>
  <c r="Q369" i="42"/>
  <c r="R369" i="42" s="1"/>
  <c r="O370" i="42" s="1"/>
  <c r="Q369" i="41"/>
  <c r="R369" i="41" s="1"/>
  <c r="O370" i="41" s="1"/>
  <c r="Q369" i="40"/>
  <c r="R369" i="40" s="1"/>
  <c r="O370" i="40" s="1"/>
  <c r="Q368" i="39"/>
  <c r="R368" i="39" s="1"/>
  <c r="O369" i="39" s="1"/>
  <c r="Q368" i="38"/>
  <c r="R368" i="38" s="1"/>
  <c r="O369" i="38" s="1"/>
  <c r="Q369" i="37"/>
  <c r="R369" i="37" s="1"/>
  <c r="O370" i="37" s="1"/>
  <c r="Q368" i="36"/>
  <c r="R368" i="36" s="1"/>
  <c r="O369" i="36" s="1"/>
  <c r="R361" i="35"/>
  <c r="O362" i="35" s="1"/>
  <c r="Q362" i="34"/>
  <c r="R362" i="34" s="1"/>
  <c r="O363" i="34" s="1"/>
  <c r="Q362" i="33"/>
  <c r="R362" i="33" s="1"/>
  <c r="O363" i="33" s="1"/>
  <c r="Q361" i="32"/>
  <c r="R361" i="32"/>
  <c r="O362" i="32" s="1"/>
  <c r="Q361" i="31"/>
  <c r="R361" i="31"/>
  <c r="O362" i="31" s="1"/>
  <c r="Q362" i="30"/>
  <c r="R362" i="30" s="1"/>
  <c r="O363" i="30" s="1"/>
  <c r="Q363" i="29"/>
  <c r="R363" i="29"/>
  <c r="O364" i="29" s="1"/>
  <c r="Q362" i="28"/>
  <c r="R362" i="28" s="1"/>
  <c r="O363" i="28" s="1"/>
  <c r="Q363" i="27"/>
  <c r="R363" i="27" s="1"/>
  <c r="O364" i="27" s="1"/>
  <c r="Q359" i="26"/>
  <c r="R359" i="26" s="1"/>
  <c r="O360" i="26" s="1"/>
  <c r="Q358" i="25"/>
  <c r="R358" i="25" s="1"/>
  <c r="O359" i="25" s="1"/>
  <c r="Q377" i="16"/>
  <c r="R377" i="16" s="1"/>
  <c r="O378" i="16" s="1"/>
  <c r="Q372" i="23"/>
  <c r="R372" i="23" s="1"/>
  <c r="O373" i="23" s="1"/>
  <c r="Q372" i="22"/>
  <c r="R372" i="22" s="1"/>
  <c r="O373" i="22" s="1"/>
  <c r="Q373" i="19"/>
  <c r="R373" i="19" s="1"/>
  <c r="O374" i="19" s="1"/>
  <c r="Q373" i="21"/>
  <c r="R373" i="21" s="1"/>
  <c r="O374" i="21" s="1"/>
  <c r="Q373" i="20"/>
  <c r="R373" i="20" s="1"/>
  <c r="O374" i="20" s="1"/>
  <c r="Q373" i="17"/>
  <c r="R373" i="17" s="1"/>
  <c r="O374" i="17" s="1"/>
  <c r="Q370" i="13" l="1"/>
  <c r="R370" i="13" s="1"/>
  <c r="O371" i="13" s="1"/>
  <c r="Q370" i="55"/>
  <c r="R370" i="55" s="1"/>
  <c r="O371" i="55" s="1"/>
  <c r="Q370" i="54"/>
  <c r="R370" i="54" s="1"/>
  <c r="O371" i="54" s="1"/>
  <c r="Q370" i="53"/>
  <c r="R370" i="53" s="1"/>
  <c r="O371" i="53" s="1"/>
  <c r="Q369" i="52"/>
  <c r="R369" i="52" s="1"/>
  <c r="O370" i="52" s="1"/>
  <c r="Q369" i="51"/>
  <c r="R369" i="51"/>
  <c r="O370" i="51" s="1"/>
  <c r="Q369" i="50"/>
  <c r="R369" i="50" s="1"/>
  <c r="O370" i="50" s="1"/>
  <c r="Q370" i="49"/>
  <c r="R370" i="49" s="1"/>
  <c r="O371" i="49" s="1"/>
  <c r="Q369" i="48"/>
  <c r="R369" i="48" s="1"/>
  <c r="O370" i="48" s="1"/>
  <c r="Q369" i="47"/>
  <c r="R369" i="47" s="1"/>
  <c r="O370" i="47" s="1"/>
  <c r="Q370" i="46"/>
  <c r="R370" i="46" s="1"/>
  <c r="O371" i="46" s="1"/>
  <c r="Q370" i="45"/>
  <c r="R370" i="45" s="1"/>
  <c r="O371" i="45" s="1"/>
  <c r="Q368" i="44"/>
  <c r="R368" i="44" s="1"/>
  <c r="O369" i="44" s="1"/>
  <c r="Q367" i="43"/>
  <c r="R367" i="43" s="1"/>
  <c r="O368" i="43" s="1"/>
  <c r="Q370" i="42"/>
  <c r="R370" i="42" s="1"/>
  <c r="O371" i="42" s="1"/>
  <c r="Q370" i="41"/>
  <c r="R370" i="41" s="1"/>
  <c r="O371" i="41" s="1"/>
  <c r="Q370" i="40"/>
  <c r="R370" i="40" s="1"/>
  <c r="O371" i="40" s="1"/>
  <c r="Q369" i="39"/>
  <c r="R369" i="39" s="1"/>
  <c r="O370" i="39" s="1"/>
  <c r="Q369" i="38"/>
  <c r="R369" i="38"/>
  <c r="O370" i="38" s="1"/>
  <c r="Q370" i="37"/>
  <c r="R370" i="37" s="1"/>
  <c r="O371" i="37" s="1"/>
  <c r="Q369" i="36"/>
  <c r="R369" i="36" s="1"/>
  <c r="O370" i="36" s="1"/>
  <c r="Q362" i="35"/>
  <c r="R362" i="35"/>
  <c r="O363" i="35" s="1"/>
  <c r="Q363" i="34"/>
  <c r="R363" i="34"/>
  <c r="O364" i="34" s="1"/>
  <c r="Q363" i="33"/>
  <c r="R363" i="33" s="1"/>
  <c r="O364" i="33" s="1"/>
  <c r="Q362" i="32"/>
  <c r="R362" i="32" s="1"/>
  <c r="O363" i="32" s="1"/>
  <c r="Q362" i="31"/>
  <c r="R362" i="31" s="1"/>
  <c r="O363" i="31" s="1"/>
  <c r="Q363" i="30"/>
  <c r="R363" i="30" s="1"/>
  <c r="O364" i="30" s="1"/>
  <c r="Q364" i="29"/>
  <c r="R364" i="29" s="1"/>
  <c r="O365" i="29" s="1"/>
  <c r="Q363" i="28"/>
  <c r="R363" i="28"/>
  <c r="O364" i="28" s="1"/>
  <c r="Q364" i="27"/>
  <c r="R364" i="27" s="1"/>
  <c r="O365" i="27" s="1"/>
  <c r="Q360" i="26"/>
  <c r="R360" i="26" s="1"/>
  <c r="O361" i="26" s="1"/>
  <c r="Q359" i="25"/>
  <c r="R359" i="25"/>
  <c r="O360" i="25" s="1"/>
  <c r="Q374" i="19"/>
  <c r="R374" i="19" s="1"/>
  <c r="O375" i="19" s="1"/>
  <c r="Q374" i="20"/>
  <c r="R374" i="20" s="1"/>
  <c r="O375" i="20" s="1"/>
  <c r="Q374" i="17"/>
  <c r="R374" i="17" s="1"/>
  <c r="O375" i="17" s="1"/>
  <c r="Q373" i="22"/>
  <c r="R373" i="22" s="1"/>
  <c r="O374" i="22" s="1"/>
  <c r="Q378" i="16"/>
  <c r="R378" i="16" s="1"/>
  <c r="O379" i="16" s="1"/>
  <c r="Q374" i="21"/>
  <c r="R374" i="21" s="1"/>
  <c r="O375" i="21" s="1"/>
  <c r="Q373" i="23"/>
  <c r="R373" i="23" s="1"/>
  <c r="O374" i="23" s="1"/>
  <c r="Q371" i="13" l="1"/>
  <c r="R371" i="13"/>
  <c r="O372" i="13" s="1"/>
  <c r="Q371" i="55"/>
  <c r="R371" i="55"/>
  <c r="O372" i="55" s="1"/>
  <c r="Q371" i="54"/>
  <c r="R371" i="54" s="1"/>
  <c r="O372" i="54" s="1"/>
  <c r="Q371" i="53"/>
  <c r="R371" i="53" s="1"/>
  <c r="O372" i="53" s="1"/>
  <c r="Q370" i="52"/>
  <c r="R370" i="52" s="1"/>
  <c r="O371" i="52" s="1"/>
  <c r="Q370" i="51"/>
  <c r="R370" i="51" s="1"/>
  <c r="O371" i="51" s="1"/>
  <c r="Q370" i="50"/>
  <c r="R370" i="50" s="1"/>
  <c r="O371" i="50" s="1"/>
  <c r="Q371" i="49"/>
  <c r="R371" i="49" s="1"/>
  <c r="O372" i="49" s="1"/>
  <c r="Q370" i="48"/>
  <c r="R370" i="48" s="1"/>
  <c r="O371" i="48" s="1"/>
  <c r="Q370" i="47"/>
  <c r="R370" i="47" s="1"/>
  <c r="O371" i="47" s="1"/>
  <c r="Q371" i="46"/>
  <c r="R371" i="46" s="1"/>
  <c r="O372" i="46" s="1"/>
  <c r="Q371" i="45"/>
  <c r="R371" i="45" s="1"/>
  <c r="O372" i="45" s="1"/>
  <c r="Q369" i="44"/>
  <c r="R369" i="44"/>
  <c r="O370" i="44" s="1"/>
  <c r="Q368" i="43"/>
  <c r="R368" i="43" s="1"/>
  <c r="O369" i="43" s="1"/>
  <c r="Q371" i="42"/>
  <c r="R371" i="42"/>
  <c r="O372" i="42" s="1"/>
  <c r="Q371" i="41"/>
  <c r="R371" i="41"/>
  <c r="O372" i="41" s="1"/>
  <c r="Q371" i="40"/>
  <c r="R371" i="40"/>
  <c r="O372" i="40" s="1"/>
  <c r="Q370" i="39"/>
  <c r="R370" i="39" s="1"/>
  <c r="O371" i="39" s="1"/>
  <c r="Q370" i="38"/>
  <c r="R370" i="38" s="1"/>
  <c r="O371" i="38" s="1"/>
  <c r="Q371" i="37"/>
  <c r="R371" i="37" s="1"/>
  <c r="O372" i="37" s="1"/>
  <c r="Q370" i="36"/>
  <c r="R370" i="36" s="1"/>
  <c r="O371" i="36" s="1"/>
  <c r="Q363" i="35"/>
  <c r="R363" i="35" s="1"/>
  <c r="O364" i="35" s="1"/>
  <c r="Q364" i="34"/>
  <c r="R364" i="34" s="1"/>
  <c r="O365" i="34" s="1"/>
  <c r="Q364" i="33"/>
  <c r="R364" i="33"/>
  <c r="O365" i="33" s="1"/>
  <c r="Q363" i="32"/>
  <c r="R363" i="32" s="1"/>
  <c r="O364" i="32" s="1"/>
  <c r="Q363" i="31"/>
  <c r="R363" i="31" s="1"/>
  <c r="O364" i="31" s="1"/>
  <c r="Q364" i="30"/>
  <c r="R364" i="30" s="1"/>
  <c r="O365" i="30" s="1"/>
  <c r="Q365" i="29"/>
  <c r="R365" i="29" s="1"/>
  <c r="O366" i="29" s="1"/>
  <c r="Q364" i="28"/>
  <c r="R364" i="28" s="1"/>
  <c r="O365" i="28" s="1"/>
  <c r="Q365" i="27"/>
  <c r="R365" i="27" s="1"/>
  <c r="O366" i="27" s="1"/>
  <c r="Q361" i="26"/>
  <c r="R361" i="26" s="1"/>
  <c r="O362" i="26" s="1"/>
  <c r="Q360" i="25"/>
  <c r="R360" i="25" s="1"/>
  <c r="O361" i="25" s="1"/>
  <c r="Q375" i="21"/>
  <c r="R375" i="21" s="1"/>
  <c r="O376" i="21" s="1"/>
  <c r="Q375" i="20"/>
  <c r="R375" i="20" s="1"/>
  <c r="O376" i="20" s="1"/>
  <c r="Q374" i="23"/>
  <c r="R374" i="23" s="1"/>
  <c r="O375" i="23" s="1"/>
  <c r="Q374" i="22"/>
  <c r="R374" i="22" s="1"/>
  <c r="O375" i="22" s="1"/>
  <c r="Q375" i="17"/>
  <c r="R375" i="17" s="1"/>
  <c r="O376" i="17" s="1"/>
  <c r="Q379" i="16"/>
  <c r="R379" i="16" s="1"/>
  <c r="O380" i="16" s="1"/>
  <c r="Q375" i="19"/>
  <c r="R375" i="19" s="1"/>
  <c r="O376" i="19" s="1"/>
  <c r="Q372" i="13" l="1"/>
  <c r="R372" i="13"/>
  <c r="O373" i="13" s="1"/>
  <c r="Q372" i="55"/>
  <c r="R372" i="55"/>
  <c r="O373" i="55" s="1"/>
  <c r="Q372" i="54"/>
  <c r="R372" i="54" s="1"/>
  <c r="O373" i="54" s="1"/>
  <c r="Q372" i="53"/>
  <c r="R372" i="53" s="1"/>
  <c r="O373" i="53" s="1"/>
  <c r="Q371" i="52"/>
  <c r="R371" i="52" s="1"/>
  <c r="O372" i="52" s="1"/>
  <c r="Q371" i="51"/>
  <c r="R371" i="51" s="1"/>
  <c r="O372" i="51" s="1"/>
  <c r="Q371" i="50"/>
  <c r="R371" i="50" s="1"/>
  <c r="O372" i="50" s="1"/>
  <c r="Q372" i="49"/>
  <c r="R372" i="49" s="1"/>
  <c r="O373" i="49" s="1"/>
  <c r="Q371" i="48"/>
  <c r="R371" i="48" s="1"/>
  <c r="O372" i="48" s="1"/>
  <c r="Q371" i="47"/>
  <c r="R371" i="47"/>
  <c r="O372" i="47" s="1"/>
  <c r="Q372" i="46"/>
  <c r="R372" i="46" s="1"/>
  <c r="O373" i="46" s="1"/>
  <c r="Q372" i="45"/>
  <c r="R372" i="45" s="1"/>
  <c r="O373" i="45" s="1"/>
  <c r="Q370" i="44"/>
  <c r="R370" i="44" s="1"/>
  <c r="O371" i="44" s="1"/>
  <c r="Q369" i="43"/>
  <c r="R369" i="43" s="1"/>
  <c r="O370" i="43" s="1"/>
  <c r="Q372" i="42"/>
  <c r="R372" i="42"/>
  <c r="O373" i="42" s="1"/>
  <c r="Q372" i="41"/>
  <c r="R372" i="41" s="1"/>
  <c r="O373" i="41" s="1"/>
  <c r="Q372" i="40"/>
  <c r="R372" i="40" s="1"/>
  <c r="O373" i="40" s="1"/>
  <c r="Q371" i="39"/>
  <c r="R371" i="39" s="1"/>
  <c r="O372" i="39" s="1"/>
  <c r="Q371" i="38"/>
  <c r="R371" i="38" s="1"/>
  <c r="O372" i="38" s="1"/>
  <c r="Q372" i="37"/>
  <c r="R372" i="37" s="1"/>
  <c r="O373" i="37" s="1"/>
  <c r="Q371" i="36"/>
  <c r="R371" i="36" s="1"/>
  <c r="O372" i="36" s="1"/>
  <c r="Q364" i="35"/>
  <c r="R364" i="35" s="1"/>
  <c r="O365" i="35" s="1"/>
  <c r="Q365" i="34"/>
  <c r="R365" i="34" s="1"/>
  <c r="O366" i="34" s="1"/>
  <c r="Q365" i="33"/>
  <c r="R365" i="33" s="1"/>
  <c r="O366" i="33" s="1"/>
  <c r="Q364" i="32"/>
  <c r="R364" i="32" s="1"/>
  <c r="O365" i="32" s="1"/>
  <c r="Q364" i="31"/>
  <c r="R364" i="31" s="1"/>
  <c r="O365" i="31" s="1"/>
  <c r="Q365" i="30"/>
  <c r="R365" i="30"/>
  <c r="O366" i="30" s="1"/>
  <c r="Q366" i="29"/>
  <c r="R366" i="29" s="1"/>
  <c r="O367" i="29" s="1"/>
  <c r="Q365" i="28"/>
  <c r="R365" i="28" s="1"/>
  <c r="O366" i="28" s="1"/>
  <c r="Q366" i="27"/>
  <c r="R366" i="27" s="1"/>
  <c r="O367" i="27" s="1"/>
  <c r="Q362" i="26"/>
  <c r="R362" i="26" s="1"/>
  <c r="O363" i="26" s="1"/>
  <c r="Q361" i="25"/>
  <c r="R361" i="25" s="1"/>
  <c r="O362" i="25" s="1"/>
  <c r="Q376" i="19"/>
  <c r="R376" i="19" s="1"/>
  <c r="O377" i="19" s="1"/>
  <c r="Q375" i="22"/>
  <c r="R375" i="22" s="1"/>
  <c r="O376" i="22" s="1"/>
  <c r="Q376" i="17"/>
  <c r="R376" i="17" s="1"/>
  <c r="O377" i="17" s="1"/>
  <c r="Q375" i="23"/>
  <c r="R375" i="23" s="1"/>
  <c r="O376" i="23" s="1"/>
  <c r="Q376" i="20"/>
  <c r="R376" i="20" s="1"/>
  <c r="O377" i="20" s="1"/>
  <c r="Q380" i="16"/>
  <c r="R380" i="16" s="1"/>
  <c r="O381" i="16" s="1"/>
  <c r="Q376" i="21"/>
  <c r="R376" i="21" s="1"/>
  <c r="O377" i="21" s="1"/>
  <c r="Q373" i="13" l="1"/>
  <c r="R373" i="13" s="1"/>
  <c r="O374" i="13" s="1"/>
  <c r="Q373" i="55"/>
  <c r="R373" i="55" s="1"/>
  <c r="O374" i="55" s="1"/>
  <c r="Q373" i="54"/>
  <c r="R373" i="54" s="1"/>
  <c r="O374" i="54" s="1"/>
  <c r="Q373" i="53"/>
  <c r="R373" i="53" s="1"/>
  <c r="O374" i="53" s="1"/>
  <c r="Q372" i="52"/>
  <c r="R372" i="52" s="1"/>
  <c r="O373" i="52" s="1"/>
  <c r="Q372" i="51"/>
  <c r="R372" i="51" s="1"/>
  <c r="O373" i="51" s="1"/>
  <c r="Q372" i="50"/>
  <c r="R372" i="50" s="1"/>
  <c r="O373" i="50" s="1"/>
  <c r="Q373" i="49"/>
  <c r="R373" i="49" s="1"/>
  <c r="O374" i="49" s="1"/>
  <c r="Q372" i="48"/>
  <c r="R372" i="48" s="1"/>
  <c r="O373" i="48" s="1"/>
  <c r="Q372" i="47"/>
  <c r="R372" i="47" s="1"/>
  <c r="O373" i="47" s="1"/>
  <c r="Q373" i="46"/>
  <c r="R373" i="46" s="1"/>
  <c r="O374" i="46" s="1"/>
  <c r="Q373" i="45"/>
  <c r="R373" i="45"/>
  <c r="O374" i="45" s="1"/>
  <c r="Q371" i="44"/>
  <c r="R371" i="44" s="1"/>
  <c r="O372" i="44" s="1"/>
  <c r="Q370" i="43"/>
  <c r="R370" i="43" s="1"/>
  <c r="O371" i="43" s="1"/>
  <c r="Q373" i="42"/>
  <c r="R373" i="42"/>
  <c r="O374" i="42" s="1"/>
  <c r="Q373" i="41"/>
  <c r="R373" i="41" s="1"/>
  <c r="O374" i="41" s="1"/>
  <c r="Q373" i="40"/>
  <c r="R373" i="40" s="1"/>
  <c r="O374" i="40" s="1"/>
  <c r="Q372" i="39"/>
  <c r="R372" i="39"/>
  <c r="O373" i="39" s="1"/>
  <c r="Q372" i="38"/>
  <c r="R372" i="38" s="1"/>
  <c r="O373" i="38" s="1"/>
  <c r="Q373" i="37"/>
  <c r="R373" i="37" s="1"/>
  <c r="O374" i="37" s="1"/>
  <c r="Q372" i="36"/>
  <c r="R372" i="36" s="1"/>
  <c r="O373" i="36" s="1"/>
  <c r="Q365" i="35"/>
  <c r="R365" i="35" s="1"/>
  <c r="O366" i="35" s="1"/>
  <c r="Q366" i="34"/>
  <c r="R366" i="34" s="1"/>
  <c r="O367" i="34" s="1"/>
  <c r="Q366" i="33"/>
  <c r="R366" i="33" s="1"/>
  <c r="O367" i="33" s="1"/>
  <c r="Q365" i="32"/>
  <c r="R365" i="32"/>
  <c r="O366" i="32" s="1"/>
  <c r="Q365" i="31"/>
  <c r="R365" i="31" s="1"/>
  <c r="O366" i="31" s="1"/>
  <c r="Q366" i="30"/>
  <c r="R366" i="30" s="1"/>
  <c r="O367" i="30" s="1"/>
  <c r="Q367" i="29"/>
  <c r="R367" i="29" s="1"/>
  <c r="O368" i="29" s="1"/>
  <c r="Q366" i="28"/>
  <c r="R366" i="28" s="1"/>
  <c r="O367" i="28" s="1"/>
  <c r="Q367" i="27"/>
  <c r="R367" i="27"/>
  <c r="O368" i="27" s="1"/>
  <c r="Q363" i="26"/>
  <c r="R363" i="26"/>
  <c r="O364" i="26" s="1"/>
  <c r="Q362" i="25"/>
  <c r="R362" i="25" s="1"/>
  <c r="O363" i="25" s="1"/>
  <c r="Q377" i="21"/>
  <c r="R377" i="21" s="1"/>
  <c r="O378" i="21" s="1"/>
  <c r="Q376" i="23"/>
  <c r="R376" i="23" s="1"/>
  <c r="O377" i="23" s="1"/>
  <c r="Q377" i="17"/>
  <c r="R377" i="17" s="1"/>
  <c r="O378" i="17" s="1"/>
  <c r="Q376" i="22"/>
  <c r="R376" i="22" s="1"/>
  <c r="O377" i="22" s="1"/>
  <c r="Q377" i="20"/>
  <c r="R377" i="20" s="1"/>
  <c r="O378" i="20" s="1"/>
  <c r="Q381" i="16"/>
  <c r="R381" i="16" s="1"/>
  <c r="O382" i="16" s="1"/>
  <c r="Q377" i="19"/>
  <c r="R377" i="19" s="1"/>
  <c r="O378" i="19" s="1"/>
  <c r="Q374" i="13" l="1"/>
  <c r="R374" i="13" s="1"/>
  <c r="O375" i="13" s="1"/>
  <c r="Q374" i="55"/>
  <c r="R374" i="55" s="1"/>
  <c r="O375" i="55" s="1"/>
  <c r="Q374" i="54"/>
  <c r="R374" i="54" s="1"/>
  <c r="O375" i="54" s="1"/>
  <c r="Q374" i="53"/>
  <c r="R374" i="53" s="1"/>
  <c r="O375" i="53" s="1"/>
  <c r="Q373" i="52"/>
  <c r="R373" i="52" s="1"/>
  <c r="O374" i="52" s="1"/>
  <c r="Q373" i="51"/>
  <c r="R373" i="51" s="1"/>
  <c r="O374" i="51" s="1"/>
  <c r="Q373" i="50"/>
  <c r="R373" i="50" s="1"/>
  <c r="O374" i="50" s="1"/>
  <c r="Q374" i="49"/>
  <c r="R374" i="49" s="1"/>
  <c r="O375" i="49" s="1"/>
  <c r="Q373" i="48"/>
  <c r="R373" i="48" s="1"/>
  <c r="O374" i="48" s="1"/>
  <c r="Q373" i="47"/>
  <c r="R373" i="47" s="1"/>
  <c r="O374" i="47" s="1"/>
  <c r="Q374" i="46"/>
  <c r="R374" i="46" s="1"/>
  <c r="O375" i="46" s="1"/>
  <c r="Q374" i="45"/>
  <c r="R374" i="45"/>
  <c r="O375" i="45" s="1"/>
  <c r="Q372" i="44"/>
  <c r="R372" i="44" s="1"/>
  <c r="O373" i="44" s="1"/>
  <c r="Q371" i="43"/>
  <c r="R371" i="43"/>
  <c r="O372" i="43" s="1"/>
  <c r="Q374" i="42"/>
  <c r="R374" i="42" s="1"/>
  <c r="O375" i="42" s="1"/>
  <c r="Q374" i="41"/>
  <c r="R374" i="41" s="1"/>
  <c r="O375" i="41" s="1"/>
  <c r="Q374" i="40"/>
  <c r="R374" i="40" s="1"/>
  <c r="O375" i="40" s="1"/>
  <c r="Q373" i="39"/>
  <c r="R373" i="39" s="1"/>
  <c r="O374" i="39" s="1"/>
  <c r="Q373" i="38"/>
  <c r="R373" i="38"/>
  <c r="O374" i="38" s="1"/>
  <c r="Q374" i="37"/>
  <c r="R374" i="37" s="1"/>
  <c r="O375" i="37" s="1"/>
  <c r="Q373" i="36"/>
  <c r="R373" i="36" s="1"/>
  <c r="O374" i="36" s="1"/>
  <c r="Q366" i="35"/>
  <c r="R366" i="35" s="1"/>
  <c r="O367" i="35" s="1"/>
  <c r="R367" i="34"/>
  <c r="O368" i="34" s="1"/>
  <c r="Q367" i="34"/>
  <c r="Q367" i="33"/>
  <c r="R367" i="33" s="1"/>
  <c r="O368" i="33" s="1"/>
  <c r="Q366" i="32"/>
  <c r="R366" i="32" s="1"/>
  <c r="O367" i="32" s="1"/>
  <c r="Q366" i="31"/>
  <c r="R366" i="31" s="1"/>
  <c r="O367" i="31" s="1"/>
  <c r="Q367" i="30"/>
  <c r="R367" i="30" s="1"/>
  <c r="O368" i="30" s="1"/>
  <c r="Q368" i="29"/>
  <c r="R368" i="29"/>
  <c r="O369" i="29" s="1"/>
  <c r="Q367" i="28"/>
  <c r="R367" i="28"/>
  <c r="O368" i="28" s="1"/>
  <c r="Q368" i="27"/>
  <c r="R368" i="27" s="1"/>
  <c r="O369" i="27" s="1"/>
  <c r="Q364" i="26"/>
  <c r="R364" i="26" s="1"/>
  <c r="O365" i="26" s="1"/>
  <c r="Q363" i="25"/>
  <c r="R363" i="25" s="1"/>
  <c r="O364" i="25" s="1"/>
  <c r="Q382" i="16"/>
  <c r="R382" i="16" s="1"/>
  <c r="O383" i="16" s="1"/>
  <c r="Q377" i="23"/>
  <c r="R377" i="23" s="1"/>
  <c r="O378" i="23" s="1"/>
  <c r="Q378" i="20"/>
  <c r="R378" i="20" s="1"/>
  <c r="O379" i="20" s="1"/>
  <c r="Q378" i="21"/>
  <c r="R378" i="21" s="1"/>
  <c r="O379" i="21" s="1"/>
  <c r="Q377" i="22"/>
  <c r="R377" i="22" s="1"/>
  <c r="O378" i="22" s="1"/>
  <c r="Q378" i="19"/>
  <c r="R378" i="19" s="1"/>
  <c r="O379" i="19" s="1"/>
  <c r="Q378" i="17"/>
  <c r="R378" i="17" s="1"/>
  <c r="O379" i="17" s="1"/>
  <c r="Q375" i="13" l="1"/>
  <c r="R375" i="13" s="1"/>
  <c r="O376" i="13" s="1"/>
  <c r="Q375" i="55"/>
  <c r="R375" i="55" s="1"/>
  <c r="O376" i="55" s="1"/>
  <c r="Q375" i="54"/>
  <c r="R375" i="54" s="1"/>
  <c r="O376" i="54" s="1"/>
  <c r="Q375" i="53"/>
  <c r="R375" i="53" s="1"/>
  <c r="O376" i="53" s="1"/>
  <c r="Q374" i="52"/>
  <c r="R374" i="52" s="1"/>
  <c r="O375" i="52" s="1"/>
  <c r="Q374" i="51"/>
  <c r="R374" i="51" s="1"/>
  <c r="O375" i="51" s="1"/>
  <c r="Q374" i="50"/>
  <c r="R374" i="50" s="1"/>
  <c r="O375" i="50" s="1"/>
  <c r="Q375" i="49"/>
  <c r="R375" i="49" s="1"/>
  <c r="O376" i="49" s="1"/>
  <c r="Q374" i="48"/>
  <c r="R374" i="48" s="1"/>
  <c r="O375" i="48" s="1"/>
  <c r="Q374" i="47"/>
  <c r="R374" i="47" s="1"/>
  <c r="O375" i="47" s="1"/>
  <c r="Q375" i="46"/>
  <c r="R375" i="46" s="1"/>
  <c r="O376" i="46" s="1"/>
  <c r="Q375" i="45"/>
  <c r="R375" i="45" s="1"/>
  <c r="O376" i="45" s="1"/>
  <c r="Q373" i="44"/>
  <c r="R373" i="44"/>
  <c r="O374" i="44" s="1"/>
  <c r="Q372" i="43"/>
  <c r="R372" i="43" s="1"/>
  <c r="O373" i="43" s="1"/>
  <c r="Q375" i="42"/>
  <c r="R375" i="42" s="1"/>
  <c r="O376" i="42" s="1"/>
  <c r="Q375" i="41"/>
  <c r="R375" i="41" s="1"/>
  <c r="O376" i="41" s="1"/>
  <c r="Q375" i="40"/>
  <c r="R375" i="40" s="1"/>
  <c r="O376" i="40" s="1"/>
  <c r="Q374" i="39"/>
  <c r="R374" i="39" s="1"/>
  <c r="O375" i="39" s="1"/>
  <c r="Q374" i="38"/>
  <c r="R374" i="38" s="1"/>
  <c r="O375" i="38" s="1"/>
  <c r="Q375" i="37"/>
  <c r="R375" i="37" s="1"/>
  <c r="O376" i="37" s="1"/>
  <c r="Q374" i="36"/>
  <c r="R374" i="36" s="1"/>
  <c r="O375" i="36" s="1"/>
  <c r="Q367" i="35"/>
  <c r="R367" i="35" s="1"/>
  <c r="O368" i="35" s="1"/>
  <c r="Q368" i="34"/>
  <c r="R368" i="34" s="1"/>
  <c r="O369" i="34" s="1"/>
  <c r="Q368" i="33"/>
  <c r="R368" i="33"/>
  <c r="O369" i="33" s="1"/>
  <c r="Q367" i="32"/>
  <c r="R367" i="32"/>
  <c r="O368" i="32" s="1"/>
  <c r="Q367" i="31"/>
  <c r="R367" i="31"/>
  <c r="O368" i="31" s="1"/>
  <c r="Q368" i="30"/>
  <c r="R368" i="30" s="1"/>
  <c r="O369" i="30" s="1"/>
  <c r="Q369" i="29"/>
  <c r="R369" i="29" s="1"/>
  <c r="O370" i="29" s="1"/>
  <c r="Q368" i="28"/>
  <c r="R368" i="28" s="1"/>
  <c r="O369" i="28" s="1"/>
  <c r="Q369" i="27"/>
  <c r="R369" i="27" s="1"/>
  <c r="O370" i="27" s="1"/>
  <c r="Q365" i="26"/>
  <c r="R365" i="26"/>
  <c r="O366" i="26" s="1"/>
  <c r="Q364" i="25"/>
  <c r="R364" i="25" s="1"/>
  <c r="O365" i="25" s="1"/>
  <c r="Q378" i="22"/>
  <c r="R378" i="22" s="1"/>
  <c r="O379" i="22" s="1"/>
  <c r="Q378" i="23"/>
  <c r="R378" i="23" s="1"/>
  <c r="O379" i="23" s="1"/>
  <c r="Q379" i="21"/>
  <c r="R379" i="21" s="1"/>
  <c r="O380" i="21" s="1"/>
  <c r="Q379" i="20"/>
  <c r="R379" i="20" s="1"/>
  <c r="O380" i="20" s="1"/>
  <c r="Q379" i="19"/>
  <c r="R379" i="19" s="1"/>
  <c r="O380" i="19" s="1"/>
  <c r="Q379" i="17"/>
  <c r="R379" i="17" s="1"/>
  <c r="O380" i="17" s="1"/>
  <c r="Q383" i="16"/>
  <c r="R383" i="16" s="1"/>
  <c r="O384" i="16" s="1"/>
  <c r="Q376" i="13" l="1"/>
  <c r="R376" i="13" s="1"/>
  <c r="O377" i="13" s="1"/>
  <c r="Q376" i="55"/>
  <c r="R376" i="55" s="1"/>
  <c r="O377" i="55" s="1"/>
  <c r="Q376" i="54"/>
  <c r="R376" i="54" s="1"/>
  <c r="O377" i="54" s="1"/>
  <c r="Q376" i="53"/>
  <c r="R376" i="53" s="1"/>
  <c r="O377" i="53" s="1"/>
  <c r="Q375" i="52"/>
  <c r="R375" i="52" s="1"/>
  <c r="O376" i="52" s="1"/>
  <c r="Q375" i="51"/>
  <c r="R375" i="51" s="1"/>
  <c r="O376" i="51" s="1"/>
  <c r="Q375" i="50"/>
  <c r="R375" i="50" s="1"/>
  <c r="O376" i="50" s="1"/>
  <c r="Q376" i="49"/>
  <c r="R376" i="49" s="1"/>
  <c r="O377" i="49" s="1"/>
  <c r="Q375" i="48"/>
  <c r="R375" i="48"/>
  <c r="O376" i="48" s="1"/>
  <c r="Q375" i="47"/>
  <c r="R375" i="47"/>
  <c r="O376" i="47" s="1"/>
  <c r="Q376" i="46"/>
  <c r="R376" i="46" s="1"/>
  <c r="O377" i="46" s="1"/>
  <c r="Q376" i="45"/>
  <c r="R376" i="45" s="1"/>
  <c r="O377" i="45" s="1"/>
  <c r="Q374" i="44"/>
  <c r="R374" i="44" s="1"/>
  <c r="O375" i="44" s="1"/>
  <c r="Q373" i="43"/>
  <c r="Q376" i="42"/>
  <c r="R376" i="42" s="1"/>
  <c r="O377" i="42" s="1"/>
  <c r="Q376" i="41"/>
  <c r="R376" i="41" s="1"/>
  <c r="O377" i="41" s="1"/>
  <c r="Q376" i="40"/>
  <c r="R376" i="40" s="1"/>
  <c r="O377" i="40" s="1"/>
  <c r="Q375" i="39"/>
  <c r="R375" i="39" s="1"/>
  <c r="O376" i="39" s="1"/>
  <c r="Q375" i="38"/>
  <c r="R375" i="38" s="1"/>
  <c r="O376" i="38" s="1"/>
  <c r="Q376" i="37"/>
  <c r="R376" i="37" s="1"/>
  <c r="O377" i="37" s="1"/>
  <c r="Q375" i="36"/>
  <c r="R375" i="36" s="1"/>
  <c r="O376" i="36" s="1"/>
  <c r="Q368" i="35"/>
  <c r="R368" i="35" s="1"/>
  <c r="O369" i="35" s="1"/>
  <c r="Q369" i="34"/>
  <c r="R369" i="34" s="1"/>
  <c r="O370" i="34" s="1"/>
  <c r="Q369" i="33"/>
  <c r="R369" i="33" s="1"/>
  <c r="O370" i="33" s="1"/>
  <c r="Q368" i="32"/>
  <c r="R368" i="32" s="1"/>
  <c r="O369" i="32" s="1"/>
  <c r="Q368" i="31"/>
  <c r="R368" i="31"/>
  <c r="O369" i="31" s="1"/>
  <c r="Q369" i="30"/>
  <c r="R369" i="30" s="1"/>
  <c r="O370" i="30" s="1"/>
  <c r="Q370" i="29"/>
  <c r="R370" i="29" s="1"/>
  <c r="O371" i="29" s="1"/>
  <c r="Q369" i="28"/>
  <c r="R369" i="28" s="1"/>
  <c r="O370" i="28" s="1"/>
  <c r="Q370" i="27"/>
  <c r="R370" i="27" s="1"/>
  <c r="O371" i="27" s="1"/>
  <c r="Q366" i="26"/>
  <c r="Q368" i="26" s="1"/>
  <c r="R368" i="26" s="1"/>
  <c r="S368" i="26" s="1"/>
  <c r="Q365" i="25"/>
  <c r="R365" i="25" s="1"/>
  <c r="O366" i="25" s="1"/>
  <c r="Q380" i="19"/>
  <c r="R380" i="19" s="1"/>
  <c r="O381" i="19" s="1"/>
  <c r="Q380" i="20"/>
  <c r="R380" i="20" s="1"/>
  <c r="O381" i="20" s="1"/>
  <c r="Q379" i="23"/>
  <c r="R379" i="23" s="1"/>
  <c r="O380" i="23" s="1"/>
  <c r="Q384" i="16"/>
  <c r="R384" i="16" s="1"/>
  <c r="O385" i="16" s="1"/>
  <c r="Q380" i="17"/>
  <c r="R380" i="17" s="1"/>
  <c r="O381" i="17" s="1"/>
  <c r="Q380" i="21"/>
  <c r="R380" i="21" s="1"/>
  <c r="O381" i="21" s="1"/>
  <c r="Q379" i="22"/>
  <c r="R379" i="22" s="1"/>
  <c r="O380" i="22" s="1"/>
  <c r="Q377" i="13" l="1"/>
  <c r="R377" i="13" s="1"/>
  <c r="O378" i="13" s="1"/>
  <c r="Q377" i="55"/>
  <c r="R377" i="55" s="1"/>
  <c r="O378" i="55" s="1"/>
  <c r="Q377" i="54"/>
  <c r="R377" i="54" s="1"/>
  <c r="O378" i="54" s="1"/>
  <c r="Q377" i="53"/>
  <c r="R377" i="53" s="1"/>
  <c r="O378" i="53" s="1"/>
  <c r="Q376" i="52"/>
  <c r="R376" i="52" s="1"/>
  <c r="O377" i="52" s="1"/>
  <c r="Q376" i="51"/>
  <c r="R376" i="51" s="1"/>
  <c r="O377" i="51" s="1"/>
  <c r="Q376" i="50"/>
  <c r="R376" i="50" s="1"/>
  <c r="O377" i="50" s="1"/>
  <c r="Q377" i="49"/>
  <c r="R377" i="49"/>
  <c r="O378" i="49" s="1"/>
  <c r="Q376" i="48"/>
  <c r="R376" i="48" s="1"/>
  <c r="O377" i="48" s="1"/>
  <c r="Q376" i="47"/>
  <c r="R376" i="47" s="1"/>
  <c r="O377" i="47" s="1"/>
  <c r="Q377" i="46"/>
  <c r="R377" i="46" s="1"/>
  <c r="O378" i="46" s="1"/>
  <c r="Q377" i="45"/>
  <c r="R377" i="45" s="1"/>
  <c r="O378" i="45" s="1"/>
  <c r="Q375" i="44"/>
  <c r="R375" i="44" s="1"/>
  <c r="O376" i="44" s="1"/>
  <c r="R373" i="43"/>
  <c r="O374" i="43" s="1"/>
  <c r="Q377" i="42"/>
  <c r="R377" i="42" s="1"/>
  <c r="O378" i="42" s="1"/>
  <c r="Q377" i="41"/>
  <c r="R377" i="41" s="1"/>
  <c r="O378" i="41" s="1"/>
  <c r="Q377" i="40"/>
  <c r="R377" i="40" s="1"/>
  <c r="O378" i="40" s="1"/>
  <c r="Q376" i="39"/>
  <c r="R376" i="39" s="1"/>
  <c r="O377" i="39" s="1"/>
  <c r="Q376" i="38"/>
  <c r="R376" i="38" s="1"/>
  <c r="O377" i="38" s="1"/>
  <c r="Q377" i="37"/>
  <c r="R377" i="37" s="1"/>
  <c r="O378" i="37" s="1"/>
  <c r="Q376" i="36"/>
  <c r="R376" i="36" s="1"/>
  <c r="O377" i="36" s="1"/>
  <c r="Q369" i="35"/>
  <c r="R369" i="35" s="1"/>
  <c r="O370" i="35" s="1"/>
  <c r="Q370" i="34"/>
  <c r="R370" i="34" s="1"/>
  <c r="O371" i="34" s="1"/>
  <c r="Q370" i="33"/>
  <c r="R370" i="33" s="1"/>
  <c r="O371" i="33" s="1"/>
  <c r="Q369" i="32"/>
  <c r="R369" i="32"/>
  <c r="O370" i="32" s="1"/>
  <c r="Q369" i="31"/>
  <c r="R369" i="31"/>
  <c r="O370" i="31" s="1"/>
  <c r="Q370" i="30"/>
  <c r="R370" i="30" s="1"/>
  <c r="O371" i="30" s="1"/>
  <c r="Q371" i="29"/>
  <c r="R371" i="29"/>
  <c r="O372" i="29" s="1"/>
  <c r="Q370" i="28"/>
  <c r="R370" i="28" s="1"/>
  <c r="O371" i="28" s="1"/>
  <c r="Q371" i="27"/>
  <c r="R371" i="27" s="1"/>
  <c r="O372" i="27" s="1"/>
  <c r="R366" i="26"/>
  <c r="Q366" i="25"/>
  <c r="R366" i="25" s="1"/>
  <c r="O367" i="25" s="1"/>
  <c r="Q380" i="23"/>
  <c r="R380" i="23" s="1"/>
  <c r="O381" i="23" s="1"/>
  <c r="Q381" i="20"/>
  <c r="R381" i="20" s="1"/>
  <c r="O382" i="20" s="1"/>
  <c r="Q381" i="17"/>
  <c r="R381" i="17" s="1"/>
  <c r="O382" i="17" s="1"/>
  <c r="Q381" i="19"/>
  <c r="R381" i="19" s="1"/>
  <c r="O382" i="19" s="1"/>
  <c r="Q385" i="16"/>
  <c r="R385" i="16" s="1"/>
  <c r="O386" i="16" s="1"/>
  <c r="Q381" i="21"/>
  <c r="R381" i="21" s="1"/>
  <c r="O382" i="21" s="1"/>
  <c r="Q380" i="22"/>
  <c r="R380" i="22" s="1"/>
  <c r="O381" i="22" s="1"/>
  <c r="Q378" i="13" l="1"/>
  <c r="R378" i="13" s="1"/>
  <c r="O379" i="13" s="1"/>
  <c r="Q378" i="55"/>
  <c r="R378" i="55" s="1"/>
  <c r="O379" i="55" s="1"/>
  <c r="Q378" i="54"/>
  <c r="R378" i="54" s="1"/>
  <c r="O379" i="54" s="1"/>
  <c r="Q378" i="53"/>
  <c r="R378" i="53" s="1"/>
  <c r="O379" i="53" s="1"/>
  <c r="Q377" i="52"/>
  <c r="R377" i="52" s="1"/>
  <c r="O378" i="52" s="1"/>
  <c r="Q377" i="51"/>
  <c r="R377" i="51"/>
  <c r="O378" i="51" s="1"/>
  <c r="Q377" i="50"/>
  <c r="R377" i="50" s="1"/>
  <c r="O378" i="50" s="1"/>
  <c r="Q378" i="49"/>
  <c r="R378" i="49" s="1"/>
  <c r="O379" i="49" s="1"/>
  <c r="Q377" i="48"/>
  <c r="R377" i="48" s="1"/>
  <c r="O378" i="48" s="1"/>
  <c r="Q377" i="47"/>
  <c r="R377" i="47" s="1"/>
  <c r="O378" i="47" s="1"/>
  <c r="Q378" i="46"/>
  <c r="R378" i="46" s="1"/>
  <c r="O379" i="46" s="1"/>
  <c r="Q378" i="45"/>
  <c r="R378" i="45" s="1"/>
  <c r="O379" i="45" s="1"/>
  <c r="Q376" i="44"/>
  <c r="R376" i="44" s="1"/>
  <c r="O377" i="44" s="1"/>
  <c r="Q374" i="43"/>
  <c r="Q378" i="42"/>
  <c r="R378" i="42" s="1"/>
  <c r="O379" i="42" s="1"/>
  <c r="Q378" i="41"/>
  <c r="R378" i="41" s="1"/>
  <c r="O379" i="41" s="1"/>
  <c r="Q378" i="40"/>
  <c r="R378" i="40" s="1"/>
  <c r="O379" i="40" s="1"/>
  <c r="Q377" i="39"/>
  <c r="R377" i="39" s="1"/>
  <c r="O378" i="39" s="1"/>
  <c r="Q377" i="38"/>
  <c r="R377" i="38" s="1"/>
  <c r="O378" i="38" s="1"/>
  <c r="Q378" i="37"/>
  <c r="R378" i="37" s="1"/>
  <c r="O379" i="37" s="1"/>
  <c r="Q377" i="36"/>
  <c r="R377" i="36" s="1"/>
  <c r="O378" i="36" s="1"/>
  <c r="Q370" i="35"/>
  <c r="R370" i="35"/>
  <c r="O371" i="35" s="1"/>
  <c r="Q371" i="34"/>
  <c r="R371" i="34"/>
  <c r="O372" i="34" s="1"/>
  <c r="Q371" i="33"/>
  <c r="R371" i="33" s="1"/>
  <c r="O372" i="33" s="1"/>
  <c r="Q370" i="32"/>
  <c r="R370" i="32" s="1"/>
  <c r="O371" i="32" s="1"/>
  <c r="Q370" i="31"/>
  <c r="R370" i="31" s="1"/>
  <c r="O371" i="31" s="1"/>
  <c r="Q371" i="30"/>
  <c r="R371" i="30"/>
  <c r="O372" i="30" s="1"/>
  <c r="Q372" i="29"/>
  <c r="R372" i="29" s="1"/>
  <c r="O373" i="29" s="1"/>
  <c r="Q371" i="28"/>
  <c r="R371" i="28"/>
  <c r="O372" i="28" s="1"/>
  <c r="Q372" i="27"/>
  <c r="R372" i="27" s="1"/>
  <c r="O373" i="27" s="1"/>
  <c r="Q367" i="25"/>
  <c r="R367" i="25"/>
  <c r="O368" i="25" s="1"/>
  <c r="Q386" i="16"/>
  <c r="R386" i="16" s="1"/>
  <c r="O387" i="16" s="1"/>
  <c r="Q382" i="21"/>
  <c r="R382" i="21" s="1"/>
  <c r="O383" i="21" s="1"/>
  <c r="Q382" i="19"/>
  <c r="R382" i="19" s="1"/>
  <c r="O383" i="19" s="1"/>
  <c r="Q382" i="17"/>
  <c r="R382" i="17" s="1"/>
  <c r="O383" i="17" s="1"/>
  <c r="Q382" i="20"/>
  <c r="R382" i="20" s="1"/>
  <c r="O383" i="20" s="1"/>
  <c r="Q381" i="23"/>
  <c r="R381" i="23" s="1"/>
  <c r="O382" i="23" s="1"/>
  <c r="Q381" i="22"/>
  <c r="R381" i="22" s="1"/>
  <c r="O382" i="22" s="1"/>
  <c r="Q379" i="13" l="1"/>
  <c r="R379" i="13"/>
  <c r="O380" i="13" s="1"/>
  <c r="Q379" i="55"/>
  <c r="R379" i="55"/>
  <c r="O380" i="55" s="1"/>
  <c r="Q379" i="54"/>
  <c r="R379" i="54"/>
  <c r="O380" i="54" s="1"/>
  <c r="Q379" i="53"/>
  <c r="R379" i="53" s="1"/>
  <c r="O380" i="53" s="1"/>
  <c r="Q378" i="52"/>
  <c r="R378" i="52" s="1"/>
  <c r="O379" i="52" s="1"/>
  <c r="Q378" i="51"/>
  <c r="R378" i="51" s="1"/>
  <c r="O379" i="51" s="1"/>
  <c r="Q378" i="50"/>
  <c r="R378" i="50" s="1"/>
  <c r="O379" i="50" s="1"/>
  <c r="Q379" i="49"/>
  <c r="R379" i="49"/>
  <c r="O380" i="49" s="1"/>
  <c r="Q378" i="48"/>
  <c r="R378" i="48" s="1"/>
  <c r="O379" i="48" s="1"/>
  <c r="Q378" i="47"/>
  <c r="R378" i="47" s="1"/>
  <c r="O379" i="47" s="1"/>
  <c r="Q379" i="46"/>
  <c r="R379" i="46"/>
  <c r="O380" i="46" s="1"/>
  <c r="Q379" i="45"/>
  <c r="R379" i="45" s="1"/>
  <c r="O380" i="45" s="1"/>
  <c r="Q377" i="44"/>
  <c r="R377" i="44"/>
  <c r="O378" i="44" s="1"/>
  <c r="R374" i="43"/>
  <c r="O375" i="43" s="1"/>
  <c r="Q379" i="42"/>
  <c r="R379" i="42" s="1"/>
  <c r="O380" i="42" s="1"/>
  <c r="Q379" i="41"/>
  <c r="R379" i="41"/>
  <c r="O380" i="41" s="1"/>
  <c r="Q379" i="40"/>
  <c r="R379" i="40" s="1"/>
  <c r="O380" i="40" s="1"/>
  <c r="Q378" i="39"/>
  <c r="R378" i="39" s="1"/>
  <c r="O379" i="39" s="1"/>
  <c r="Q378" i="38"/>
  <c r="R378" i="38" s="1"/>
  <c r="O379" i="38" s="1"/>
  <c r="Q379" i="37"/>
  <c r="R379" i="37" s="1"/>
  <c r="O380" i="37" s="1"/>
  <c r="Q378" i="36"/>
  <c r="R378" i="36" s="1"/>
  <c r="O379" i="36" s="1"/>
  <c r="Q371" i="35"/>
  <c r="R371" i="35" s="1"/>
  <c r="O372" i="35" s="1"/>
  <c r="Q372" i="34"/>
  <c r="R372" i="34" s="1"/>
  <c r="O373" i="34" s="1"/>
  <c r="Q372" i="33"/>
  <c r="R372" i="33"/>
  <c r="O373" i="33" s="1"/>
  <c r="Q371" i="32"/>
  <c r="R371" i="32" s="1"/>
  <c r="O372" i="32" s="1"/>
  <c r="Q371" i="31"/>
  <c r="R371" i="31" s="1"/>
  <c r="O372" i="31" s="1"/>
  <c r="Q372" i="30"/>
  <c r="R372" i="30" s="1"/>
  <c r="O373" i="30" s="1"/>
  <c r="Q373" i="29"/>
  <c r="R373" i="29"/>
  <c r="O374" i="29" s="1"/>
  <c r="Q372" i="28"/>
  <c r="R372" i="28" s="1"/>
  <c r="O373" i="28" s="1"/>
  <c r="Q373" i="27"/>
  <c r="R373" i="27" s="1"/>
  <c r="O374" i="27" s="1"/>
  <c r="Q368" i="25"/>
  <c r="R368" i="25" s="1"/>
  <c r="O369" i="25" s="1"/>
  <c r="Q382" i="23"/>
  <c r="R382" i="23" s="1"/>
  <c r="O383" i="23" s="1"/>
  <c r="Q382" i="22"/>
  <c r="R382" i="22" s="1"/>
  <c r="O383" i="22" s="1"/>
  <c r="Q387" i="16"/>
  <c r="R387" i="16" s="1"/>
  <c r="O388" i="16" s="1"/>
  <c r="Q383" i="19"/>
  <c r="R383" i="19" s="1"/>
  <c r="O384" i="19" s="1"/>
  <c r="Q383" i="17"/>
  <c r="R383" i="17" s="1"/>
  <c r="O384" i="17" s="1"/>
  <c r="Q383" i="20"/>
  <c r="R383" i="20" s="1"/>
  <c r="O384" i="20" s="1"/>
  <c r="Q383" i="21"/>
  <c r="R383" i="21" s="1"/>
  <c r="O384" i="21" s="1"/>
  <c r="Q380" i="13" l="1"/>
  <c r="R380" i="13"/>
  <c r="O381" i="13" s="1"/>
  <c r="Q380" i="55"/>
  <c r="R380" i="55" s="1"/>
  <c r="O381" i="55" s="1"/>
  <c r="Q380" i="54"/>
  <c r="R380" i="54" s="1"/>
  <c r="O381" i="54" s="1"/>
  <c r="Q380" i="53"/>
  <c r="R380" i="53" s="1"/>
  <c r="O381" i="53" s="1"/>
  <c r="Q379" i="52"/>
  <c r="R379" i="52" s="1"/>
  <c r="O380" i="52" s="1"/>
  <c r="Q379" i="51"/>
  <c r="R379" i="51" s="1"/>
  <c r="O380" i="51" s="1"/>
  <c r="Q379" i="50"/>
  <c r="R379" i="50" s="1"/>
  <c r="O380" i="50" s="1"/>
  <c r="Q380" i="49"/>
  <c r="R380" i="49" s="1"/>
  <c r="O381" i="49" s="1"/>
  <c r="Q379" i="48"/>
  <c r="R379" i="48" s="1"/>
  <c r="O380" i="48" s="1"/>
  <c r="Q379" i="47"/>
  <c r="R379" i="47" s="1"/>
  <c r="O380" i="47" s="1"/>
  <c r="Q380" i="46"/>
  <c r="R380" i="46" s="1"/>
  <c r="O381" i="46" s="1"/>
  <c r="Q380" i="45"/>
  <c r="R380" i="45" s="1"/>
  <c r="O381" i="45" s="1"/>
  <c r="Q378" i="44"/>
  <c r="R378" i="44" s="1"/>
  <c r="O379" i="44" s="1"/>
  <c r="Q375" i="43"/>
  <c r="R375" i="43" s="1"/>
  <c r="O376" i="43" s="1"/>
  <c r="Q380" i="42"/>
  <c r="R380" i="42"/>
  <c r="O381" i="42" s="1"/>
  <c r="Q380" i="41"/>
  <c r="R380" i="41" s="1"/>
  <c r="O381" i="41" s="1"/>
  <c r="Q380" i="40"/>
  <c r="R380" i="40" s="1"/>
  <c r="O381" i="40" s="1"/>
  <c r="Q379" i="39"/>
  <c r="R379" i="39" s="1"/>
  <c r="O380" i="39" s="1"/>
  <c r="Q379" i="38"/>
  <c r="R379" i="38" s="1"/>
  <c r="O380" i="38" s="1"/>
  <c r="Q380" i="37"/>
  <c r="R380" i="37" s="1"/>
  <c r="O381" i="37" s="1"/>
  <c r="Q379" i="36"/>
  <c r="R379" i="36"/>
  <c r="O380" i="36" s="1"/>
  <c r="Q372" i="35"/>
  <c r="R372" i="35" s="1"/>
  <c r="O373" i="35" s="1"/>
  <c r="Q373" i="34"/>
  <c r="R373" i="34" s="1"/>
  <c r="O374" i="34" s="1"/>
  <c r="Q373" i="33"/>
  <c r="R373" i="33" s="1"/>
  <c r="O374" i="33" s="1"/>
  <c r="Q372" i="32"/>
  <c r="R372" i="32" s="1"/>
  <c r="O373" i="32" s="1"/>
  <c r="Q372" i="31"/>
  <c r="R372" i="31" s="1"/>
  <c r="O373" i="31" s="1"/>
  <c r="Q373" i="30"/>
  <c r="R373" i="30"/>
  <c r="O374" i="30" s="1"/>
  <c r="Q374" i="29"/>
  <c r="R374" i="29" s="1"/>
  <c r="O375" i="29" s="1"/>
  <c r="Q373" i="28"/>
  <c r="R373" i="28" s="1"/>
  <c r="O374" i="28" s="1"/>
  <c r="Q374" i="27"/>
  <c r="R374" i="27" s="1"/>
  <c r="O375" i="27" s="1"/>
  <c r="Q369" i="25"/>
  <c r="R369" i="25"/>
  <c r="O370" i="25" s="1"/>
  <c r="Q384" i="19"/>
  <c r="R384" i="19" s="1"/>
  <c r="O385" i="19" s="1"/>
  <c r="Q388" i="16"/>
  <c r="R388" i="16" s="1"/>
  <c r="O389" i="16" s="1"/>
  <c r="Q383" i="22"/>
  <c r="R383" i="22" s="1"/>
  <c r="O384" i="22" s="1"/>
  <c r="Q384" i="20"/>
  <c r="R384" i="20" s="1"/>
  <c r="O385" i="20" s="1"/>
  <c r="Q384" i="21"/>
  <c r="R384" i="21" s="1"/>
  <c r="O385" i="21" s="1"/>
  <c r="Q383" i="23"/>
  <c r="R383" i="23" s="1"/>
  <c r="O384" i="23" s="1"/>
  <c r="Q384" i="17"/>
  <c r="R384" i="17" s="1"/>
  <c r="O385" i="17" s="1"/>
  <c r="Q381" i="13" l="1"/>
  <c r="R381" i="13" s="1"/>
  <c r="O382" i="13" s="1"/>
  <c r="Q381" i="55"/>
  <c r="R381" i="55" s="1"/>
  <c r="O382" i="55" s="1"/>
  <c r="Q381" i="54"/>
  <c r="R381" i="54" s="1"/>
  <c r="O382" i="54" s="1"/>
  <c r="Q381" i="53"/>
  <c r="R381" i="53" s="1"/>
  <c r="O382" i="53" s="1"/>
  <c r="Q380" i="52"/>
  <c r="R380" i="52" s="1"/>
  <c r="O381" i="52" s="1"/>
  <c r="Q380" i="51"/>
  <c r="R380" i="51" s="1"/>
  <c r="O381" i="51" s="1"/>
  <c r="Q380" i="50"/>
  <c r="R380" i="50" s="1"/>
  <c r="O381" i="50" s="1"/>
  <c r="Q381" i="49"/>
  <c r="R381" i="49"/>
  <c r="O382" i="49" s="1"/>
  <c r="Q380" i="48"/>
  <c r="R380" i="48" s="1"/>
  <c r="O381" i="48" s="1"/>
  <c r="Q380" i="47"/>
  <c r="R380" i="47"/>
  <c r="O381" i="47" s="1"/>
  <c r="Q381" i="46"/>
  <c r="R381" i="46"/>
  <c r="O382" i="46" s="1"/>
  <c r="Q381" i="45"/>
  <c r="R381" i="45"/>
  <c r="O382" i="45" s="1"/>
  <c r="Q379" i="44"/>
  <c r="R379" i="44" s="1"/>
  <c r="O380" i="44" s="1"/>
  <c r="Q376" i="43"/>
  <c r="R376" i="43" s="1"/>
  <c r="O377" i="43" s="1"/>
  <c r="Q381" i="42"/>
  <c r="R381" i="42"/>
  <c r="O382" i="42" s="1"/>
  <c r="Q381" i="41"/>
  <c r="R381" i="41"/>
  <c r="O382" i="41" s="1"/>
  <c r="Q381" i="40"/>
  <c r="R381" i="40" s="1"/>
  <c r="O382" i="40" s="1"/>
  <c r="Q380" i="39"/>
  <c r="R380" i="39" s="1"/>
  <c r="O381" i="39" s="1"/>
  <c r="Q380" i="38"/>
  <c r="R380" i="38" s="1"/>
  <c r="O381" i="38" s="1"/>
  <c r="Q381" i="37"/>
  <c r="R381" i="37" s="1"/>
  <c r="O382" i="37" s="1"/>
  <c r="Q380" i="36"/>
  <c r="R380" i="36" s="1"/>
  <c r="O381" i="36" s="1"/>
  <c r="Q373" i="35"/>
  <c r="R373" i="35" s="1"/>
  <c r="O374" i="35" s="1"/>
  <c r="Q374" i="34"/>
  <c r="R374" i="34" s="1"/>
  <c r="O375" i="34" s="1"/>
  <c r="Q374" i="33"/>
  <c r="R374" i="33"/>
  <c r="O375" i="33" s="1"/>
  <c r="Q373" i="32"/>
  <c r="R373" i="32"/>
  <c r="O374" i="32" s="1"/>
  <c r="Q373" i="31"/>
  <c r="R373" i="31" s="1"/>
  <c r="O374" i="31" s="1"/>
  <c r="Q374" i="30"/>
  <c r="R374" i="30" s="1"/>
  <c r="O375" i="30" s="1"/>
  <c r="Q375" i="29"/>
  <c r="R375" i="29" s="1"/>
  <c r="O376" i="29" s="1"/>
  <c r="Q374" i="28"/>
  <c r="R374" i="28" s="1"/>
  <c r="O375" i="28" s="1"/>
  <c r="Q375" i="27"/>
  <c r="R375" i="27"/>
  <c r="O376" i="27" s="1"/>
  <c r="Q370" i="25"/>
  <c r="R370" i="25" s="1"/>
  <c r="O371" i="25" s="1"/>
  <c r="Q385" i="21"/>
  <c r="R385" i="21" s="1"/>
  <c r="O386" i="21" s="1"/>
  <c r="Q385" i="19"/>
  <c r="R385" i="19" s="1"/>
  <c r="O386" i="19" s="1"/>
  <c r="Q385" i="20"/>
  <c r="R385" i="20" s="1"/>
  <c r="O386" i="20" s="1"/>
  <c r="Q384" i="23"/>
  <c r="R384" i="23" s="1"/>
  <c r="O385" i="23" s="1"/>
  <c r="Q384" i="22"/>
  <c r="R384" i="22" s="1"/>
  <c r="O385" i="22" s="1"/>
  <c r="Q389" i="16"/>
  <c r="R389" i="16" s="1"/>
  <c r="O390" i="16" s="1"/>
  <c r="Q385" i="17"/>
  <c r="R385" i="17" s="1"/>
  <c r="O386" i="17" s="1"/>
  <c r="Q382" i="13" l="1"/>
  <c r="R382" i="13" s="1"/>
  <c r="O383" i="13" s="1"/>
  <c r="Q382" i="55"/>
  <c r="R382" i="55" s="1"/>
  <c r="O383" i="55" s="1"/>
  <c r="Q382" i="54"/>
  <c r="R382" i="54" s="1"/>
  <c r="O383" i="54" s="1"/>
  <c r="Q382" i="53"/>
  <c r="R382" i="53" s="1"/>
  <c r="O383" i="53" s="1"/>
  <c r="Q381" i="52"/>
  <c r="R381" i="52" s="1"/>
  <c r="O382" i="52" s="1"/>
  <c r="Q381" i="51"/>
  <c r="R381" i="51"/>
  <c r="O382" i="51" s="1"/>
  <c r="Q381" i="50"/>
  <c r="R381" i="50" s="1"/>
  <c r="O382" i="50" s="1"/>
  <c r="Q382" i="49"/>
  <c r="R382" i="49" s="1"/>
  <c r="O383" i="49" s="1"/>
  <c r="Q381" i="48"/>
  <c r="R381" i="48" s="1"/>
  <c r="O382" i="48" s="1"/>
  <c r="Q381" i="47"/>
  <c r="R381" i="47" s="1"/>
  <c r="O382" i="47" s="1"/>
  <c r="Q382" i="46"/>
  <c r="R382" i="46" s="1"/>
  <c r="O383" i="46" s="1"/>
  <c r="Q382" i="45"/>
  <c r="R382" i="45" s="1"/>
  <c r="O383" i="45" s="1"/>
  <c r="Q380" i="44"/>
  <c r="R380" i="44" s="1"/>
  <c r="O381" i="44" s="1"/>
  <c r="Q377" i="43"/>
  <c r="R377" i="43" s="1"/>
  <c r="O378" i="43" s="1"/>
  <c r="Q382" i="42"/>
  <c r="R382" i="42"/>
  <c r="O383" i="42" s="1"/>
  <c r="Q382" i="41"/>
  <c r="R382" i="41" s="1"/>
  <c r="O383" i="41" s="1"/>
  <c r="Q382" i="40"/>
  <c r="R382" i="40" s="1"/>
  <c r="O383" i="40" s="1"/>
  <c r="Q381" i="39"/>
  <c r="R381" i="39" s="1"/>
  <c r="O382" i="39" s="1"/>
  <c r="Q381" i="38"/>
  <c r="R381" i="38"/>
  <c r="O382" i="38" s="1"/>
  <c r="Q382" i="37"/>
  <c r="R382" i="37" s="1"/>
  <c r="O383" i="37" s="1"/>
  <c r="Q381" i="36"/>
  <c r="R381" i="36" s="1"/>
  <c r="O382" i="36" s="1"/>
  <c r="Q374" i="35"/>
  <c r="R374" i="35"/>
  <c r="O375" i="35" s="1"/>
  <c r="Q375" i="34"/>
  <c r="R375" i="34" s="1"/>
  <c r="O376" i="34" s="1"/>
  <c r="Q375" i="33"/>
  <c r="R375" i="33" s="1"/>
  <c r="O376" i="33" s="1"/>
  <c r="Q374" i="32"/>
  <c r="R374" i="32" s="1"/>
  <c r="O375" i="32" s="1"/>
  <c r="Q374" i="31"/>
  <c r="R374" i="31" s="1"/>
  <c r="O375" i="31" s="1"/>
  <c r="Q375" i="30"/>
  <c r="R375" i="30" s="1"/>
  <c r="O376" i="30" s="1"/>
  <c r="Q376" i="29"/>
  <c r="R376" i="29" s="1"/>
  <c r="O377" i="29" s="1"/>
  <c r="Q375" i="28"/>
  <c r="R375" i="28"/>
  <c r="O376" i="28" s="1"/>
  <c r="Q376" i="27"/>
  <c r="R376" i="27" s="1"/>
  <c r="O377" i="27" s="1"/>
  <c r="Q371" i="25"/>
  <c r="R371" i="25" s="1"/>
  <c r="O372" i="25" s="1"/>
  <c r="Q386" i="21"/>
  <c r="R386" i="21" s="1"/>
  <c r="O387" i="21" s="1"/>
  <c r="Q385" i="23"/>
  <c r="R385" i="23" s="1"/>
  <c r="O386" i="23" s="1"/>
  <c r="Q386" i="20"/>
  <c r="R386" i="20" s="1"/>
  <c r="O387" i="20" s="1"/>
  <c r="Q390" i="16"/>
  <c r="R390" i="16" s="1"/>
  <c r="O391" i="16" s="1"/>
  <c r="Q386" i="19"/>
  <c r="R386" i="19" s="1"/>
  <c r="O387" i="19" s="1"/>
  <c r="Q385" i="22"/>
  <c r="R385" i="22" s="1"/>
  <c r="O386" i="22" s="1"/>
  <c r="Q386" i="17"/>
  <c r="R386" i="17" s="1"/>
  <c r="O387" i="17" s="1"/>
  <c r="Q383" i="13" l="1"/>
  <c r="R383" i="13" s="1"/>
  <c r="O384" i="13" s="1"/>
  <c r="Q383" i="55"/>
  <c r="R383" i="55" s="1"/>
  <c r="O384" i="55" s="1"/>
  <c r="Q383" i="54"/>
  <c r="R383" i="54" s="1"/>
  <c r="O384" i="54" s="1"/>
  <c r="Q383" i="53"/>
  <c r="R383" i="53" s="1"/>
  <c r="O384" i="53" s="1"/>
  <c r="Q382" i="52"/>
  <c r="R382" i="52" s="1"/>
  <c r="O383" i="52" s="1"/>
  <c r="Q382" i="51"/>
  <c r="R382" i="51" s="1"/>
  <c r="O383" i="51" s="1"/>
  <c r="Q382" i="50"/>
  <c r="R382" i="50" s="1"/>
  <c r="O383" i="50" s="1"/>
  <c r="Q383" i="49"/>
  <c r="R383" i="49" s="1"/>
  <c r="O384" i="49" s="1"/>
  <c r="Q382" i="48"/>
  <c r="R382" i="48" s="1"/>
  <c r="O383" i="48" s="1"/>
  <c r="Q382" i="47"/>
  <c r="R382" i="47" s="1"/>
  <c r="O383" i="47" s="1"/>
  <c r="Q383" i="46"/>
  <c r="R383" i="46" s="1"/>
  <c r="O384" i="46" s="1"/>
  <c r="Q383" i="45"/>
  <c r="R383" i="45" s="1"/>
  <c r="O384" i="45" s="1"/>
  <c r="Q381" i="44"/>
  <c r="R381" i="44"/>
  <c r="O382" i="44" s="1"/>
  <c r="Q378" i="43"/>
  <c r="R378" i="43" s="1"/>
  <c r="O379" i="43" s="1"/>
  <c r="Q383" i="42"/>
  <c r="R383" i="42" s="1"/>
  <c r="O384" i="42" s="1"/>
  <c r="Q383" i="41"/>
  <c r="R383" i="41" s="1"/>
  <c r="O384" i="41" s="1"/>
  <c r="Q383" i="40"/>
  <c r="R383" i="40" s="1"/>
  <c r="O384" i="40" s="1"/>
  <c r="Q382" i="39"/>
  <c r="R382" i="39"/>
  <c r="O383" i="39" s="1"/>
  <c r="Q382" i="38"/>
  <c r="R382" i="38" s="1"/>
  <c r="O383" i="38" s="1"/>
  <c r="Q383" i="37"/>
  <c r="R383" i="37" s="1"/>
  <c r="O384" i="37" s="1"/>
  <c r="Q382" i="36"/>
  <c r="R382" i="36" s="1"/>
  <c r="O383" i="36" s="1"/>
  <c r="Q375" i="35"/>
  <c r="R375" i="35" s="1"/>
  <c r="O376" i="35" s="1"/>
  <c r="Q376" i="34"/>
  <c r="R376" i="34" s="1"/>
  <c r="O377" i="34" s="1"/>
  <c r="Q376" i="33"/>
  <c r="R376" i="33"/>
  <c r="O377" i="33" s="1"/>
  <c r="Q375" i="32"/>
  <c r="R375" i="32" s="1"/>
  <c r="O376" i="32" s="1"/>
  <c r="Q375" i="31"/>
  <c r="R375" i="31"/>
  <c r="O376" i="31" s="1"/>
  <c r="Q376" i="30"/>
  <c r="R376" i="30" s="1"/>
  <c r="O377" i="30" s="1"/>
  <c r="Q377" i="29"/>
  <c r="R377" i="29" s="1"/>
  <c r="O378" i="29" s="1"/>
  <c r="Q376" i="28"/>
  <c r="R376" i="28" s="1"/>
  <c r="O377" i="28" s="1"/>
  <c r="Q377" i="27"/>
  <c r="R377" i="27" s="1"/>
  <c r="O378" i="27" s="1"/>
  <c r="Q372" i="25"/>
  <c r="R372" i="25" s="1"/>
  <c r="O373" i="25" s="1"/>
  <c r="Q386" i="22"/>
  <c r="R386" i="22" s="1"/>
  <c r="O387" i="22" s="1"/>
  <c r="Q387" i="20"/>
  <c r="R387" i="20" s="1"/>
  <c r="O388" i="20" s="1"/>
  <c r="Q391" i="16"/>
  <c r="R391" i="16" s="1"/>
  <c r="O392" i="16" s="1"/>
  <c r="Q387" i="21"/>
  <c r="R387" i="21" s="1"/>
  <c r="O388" i="21" s="1"/>
  <c r="Q387" i="19"/>
  <c r="R387" i="19" s="1"/>
  <c r="O388" i="19" s="1"/>
  <c r="Q386" i="23"/>
  <c r="R386" i="23" s="1"/>
  <c r="O387" i="23" s="1"/>
  <c r="Q387" i="17"/>
  <c r="R387" i="17" s="1"/>
  <c r="O388" i="17" s="1"/>
  <c r="Q384" i="13" l="1"/>
  <c r="R384" i="13" s="1"/>
  <c r="O385" i="13" s="1"/>
  <c r="Q384" i="55"/>
  <c r="R384" i="55" s="1"/>
  <c r="O385" i="55" s="1"/>
  <c r="Q384" i="54"/>
  <c r="R384" i="54"/>
  <c r="O385" i="54" s="1"/>
  <c r="Q384" i="53"/>
  <c r="R384" i="53" s="1"/>
  <c r="O385" i="53" s="1"/>
  <c r="Q383" i="52"/>
  <c r="R383" i="52" s="1"/>
  <c r="O384" i="52" s="1"/>
  <c r="Q383" i="51"/>
  <c r="R383" i="51" s="1"/>
  <c r="O384" i="51" s="1"/>
  <c r="Q383" i="50"/>
  <c r="R383" i="50" s="1"/>
  <c r="O384" i="50" s="1"/>
  <c r="Q384" i="49"/>
  <c r="R384" i="49" s="1"/>
  <c r="O385" i="49" s="1"/>
  <c r="Q383" i="48"/>
  <c r="R383" i="48"/>
  <c r="O384" i="48" s="1"/>
  <c r="Q383" i="47"/>
  <c r="R383" i="47"/>
  <c r="O384" i="47" s="1"/>
  <c r="Q384" i="46"/>
  <c r="R384" i="46" s="1"/>
  <c r="O385" i="46" s="1"/>
  <c r="Q384" i="45"/>
  <c r="R384" i="45" s="1"/>
  <c r="O385" i="45" s="1"/>
  <c r="Q382" i="44"/>
  <c r="R382" i="44" s="1"/>
  <c r="O383" i="44" s="1"/>
  <c r="Q379" i="43"/>
  <c r="R379" i="43"/>
  <c r="O380" i="43" s="1"/>
  <c r="Q384" i="42"/>
  <c r="R384" i="42" s="1"/>
  <c r="O385" i="42" s="1"/>
  <c r="Q384" i="41"/>
  <c r="R384" i="41" s="1"/>
  <c r="O385" i="41" s="1"/>
  <c r="Q384" i="40"/>
  <c r="R384" i="40" s="1"/>
  <c r="O385" i="40" s="1"/>
  <c r="Q383" i="39"/>
  <c r="R383" i="39" s="1"/>
  <c r="O384" i="39" s="1"/>
  <c r="Q383" i="38"/>
  <c r="R383" i="38" s="1"/>
  <c r="O384" i="38" s="1"/>
  <c r="Q384" i="37"/>
  <c r="R384" i="37" s="1"/>
  <c r="O385" i="37" s="1"/>
  <c r="Q383" i="36"/>
  <c r="R383" i="36" s="1"/>
  <c r="O384" i="36" s="1"/>
  <c r="Q376" i="35"/>
  <c r="R376" i="35" s="1"/>
  <c r="O377" i="35" s="1"/>
  <c r="Q377" i="34"/>
  <c r="R377" i="34" s="1"/>
  <c r="O378" i="34" s="1"/>
  <c r="Q377" i="33"/>
  <c r="R377" i="33" s="1"/>
  <c r="O378" i="33" s="1"/>
  <c r="Q376" i="32"/>
  <c r="R376" i="32" s="1"/>
  <c r="O377" i="32" s="1"/>
  <c r="Q376" i="31"/>
  <c r="R376" i="31"/>
  <c r="O377" i="31" s="1"/>
  <c r="Q377" i="30"/>
  <c r="R377" i="30"/>
  <c r="O378" i="30" s="1"/>
  <c r="Q378" i="29"/>
  <c r="R378" i="29" s="1"/>
  <c r="O379" i="29" s="1"/>
  <c r="Q377" i="28"/>
  <c r="R377" i="28" s="1"/>
  <c r="O378" i="28" s="1"/>
  <c r="Q378" i="27"/>
  <c r="R378" i="27" s="1"/>
  <c r="O379" i="27" s="1"/>
  <c r="Q373" i="25"/>
  <c r="R373" i="25" s="1"/>
  <c r="O374" i="25" s="1"/>
  <c r="Q388" i="20"/>
  <c r="R388" i="20" s="1"/>
  <c r="O389" i="20" s="1"/>
  <c r="Q388" i="19"/>
  <c r="R388" i="19" s="1"/>
  <c r="O389" i="19" s="1"/>
  <c r="Q388" i="17"/>
  <c r="R388" i="17" s="1"/>
  <c r="O389" i="17" s="1"/>
  <c r="Q387" i="22"/>
  <c r="R387" i="22" s="1"/>
  <c r="O388" i="22" s="1"/>
  <c r="Q387" i="23"/>
  <c r="R387" i="23" s="1"/>
  <c r="O388" i="23" s="1"/>
  <c r="Q388" i="21"/>
  <c r="R388" i="21" s="1"/>
  <c r="O389" i="21" s="1"/>
  <c r="Q392" i="16"/>
  <c r="R392" i="16" s="1"/>
  <c r="O393" i="16" s="1"/>
  <c r="Q385" i="13" l="1"/>
  <c r="R385" i="13" s="1"/>
  <c r="O386" i="13" s="1"/>
  <c r="Q385" i="55"/>
  <c r="R385" i="55" s="1"/>
  <c r="O386" i="55" s="1"/>
  <c r="Q385" i="54"/>
  <c r="R385" i="54" s="1"/>
  <c r="O386" i="54" s="1"/>
  <c r="Q385" i="53"/>
  <c r="R385" i="53" s="1"/>
  <c r="O386" i="53" s="1"/>
  <c r="Q384" i="52"/>
  <c r="R384" i="52" s="1"/>
  <c r="O385" i="52" s="1"/>
  <c r="Q384" i="51"/>
  <c r="R384" i="51" s="1"/>
  <c r="O385" i="51" s="1"/>
  <c r="Q384" i="50"/>
  <c r="R384" i="50" s="1"/>
  <c r="O385" i="50" s="1"/>
  <c r="Q385" i="49"/>
  <c r="R385" i="49"/>
  <c r="O386" i="49" s="1"/>
  <c r="Q384" i="48"/>
  <c r="R384" i="48" s="1"/>
  <c r="O385" i="48" s="1"/>
  <c r="Q384" i="47"/>
  <c r="R384" i="47" s="1"/>
  <c r="O385" i="47" s="1"/>
  <c r="Q385" i="46"/>
  <c r="R385" i="46" s="1"/>
  <c r="O386" i="46" s="1"/>
  <c r="Q385" i="45"/>
  <c r="R385" i="45" s="1"/>
  <c r="O386" i="45" s="1"/>
  <c r="Q383" i="44"/>
  <c r="R383" i="44" s="1"/>
  <c r="O384" i="44" s="1"/>
  <c r="R380" i="43"/>
  <c r="O381" i="43" s="1"/>
  <c r="Q380" i="43"/>
  <c r="Q385" i="42"/>
  <c r="R385" i="42" s="1"/>
  <c r="O386" i="42" s="1"/>
  <c r="Q385" i="41"/>
  <c r="R385" i="41" s="1"/>
  <c r="O386" i="41" s="1"/>
  <c r="Q385" i="40"/>
  <c r="R385" i="40" s="1"/>
  <c r="O386" i="40" s="1"/>
  <c r="Q384" i="39"/>
  <c r="R384" i="39" s="1"/>
  <c r="O385" i="39" s="1"/>
  <c r="Q384" i="38"/>
  <c r="R384" i="38" s="1"/>
  <c r="O385" i="38" s="1"/>
  <c r="Q385" i="37"/>
  <c r="R385" i="37" s="1"/>
  <c r="O386" i="37" s="1"/>
  <c r="Q384" i="36"/>
  <c r="R384" i="36" s="1"/>
  <c r="O385" i="36" s="1"/>
  <c r="Q377" i="35"/>
  <c r="R377" i="35" s="1"/>
  <c r="O378" i="35" s="1"/>
  <c r="Q378" i="34"/>
  <c r="R378" i="34" s="1"/>
  <c r="O379" i="34" s="1"/>
  <c r="Q378" i="33"/>
  <c r="R378" i="33" s="1"/>
  <c r="O379" i="33" s="1"/>
  <c r="Q377" i="32"/>
  <c r="R377" i="32"/>
  <c r="O378" i="32" s="1"/>
  <c r="Q377" i="31"/>
  <c r="R377" i="31"/>
  <c r="O378" i="31" s="1"/>
  <c r="Q378" i="30"/>
  <c r="R378" i="30" s="1"/>
  <c r="O379" i="30" s="1"/>
  <c r="Q379" i="29"/>
  <c r="R379" i="29"/>
  <c r="O380" i="29" s="1"/>
  <c r="Q378" i="28"/>
  <c r="R378" i="28" s="1"/>
  <c r="O379" i="28" s="1"/>
  <c r="Q379" i="27"/>
  <c r="R379" i="27" s="1"/>
  <c r="O380" i="27" s="1"/>
  <c r="Q374" i="25"/>
  <c r="R374" i="25" s="1"/>
  <c r="O375" i="25" s="1"/>
  <c r="Q389" i="21"/>
  <c r="R389" i="21" s="1"/>
  <c r="O390" i="21" s="1"/>
  <c r="Q388" i="23"/>
  <c r="R388" i="23" s="1"/>
  <c r="O389" i="23" s="1"/>
  <c r="Q393" i="16"/>
  <c r="R393" i="16" s="1"/>
  <c r="O394" i="16" s="1"/>
  <c r="Q388" i="22"/>
  <c r="R388" i="22" s="1"/>
  <c r="O389" i="22" s="1"/>
  <c r="Q389" i="17"/>
  <c r="R389" i="17" s="1"/>
  <c r="O390" i="17" s="1"/>
  <c r="Q389" i="19"/>
  <c r="R389" i="19" s="1"/>
  <c r="O390" i="19" s="1"/>
  <c r="Q389" i="20"/>
  <c r="R389" i="20" s="1"/>
  <c r="O390" i="20" s="1"/>
  <c r="Q386" i="13" l="1"/>
  <c r="R386" i="13" s="1"/>
  <c r="O387" i="13" s="1"/>
  <c r="Q386" i="55"/>
  <c r="R386" i="55" s="1"/>
  <c r="O387" i="55" s="1"/>
  <c r="Q386" i="54"/>
  <c r="R386" i="54" s="1"/>
  <c r="O387" i="54" s="1"/>
  <c r="Q386" i="53"/>
  <c r="R386" i="53" s="1"/>
  <c r="O387" i="53" s="1"/>
  <c r="Q385" i="52"/>
  <c r="R385" i="52" s="1"/>
  <c r="O386" i="52" s="1"/>
  <c r="Q385" i="51"/>
  <c r="R385" i="51"/>
  <c r="O386" i="51" s="1"/>
  <c r="Q385" i="50"/>
  <c r="R385" i="50" s="1"/>
  <c r="O386" i="50" s="1"/>
  <c r="Q386" i="49"/>
  <c r="R386" i="49" s="1"/>
  <c r="O387" i="49" s="1"/>
  <c r="Q385" i="48"/>
  <c r="R385" i="48" s="1"/>
  <c r="O386" i="48" s="1"/>
  <c r="Q385" i="47"/>
  <c r="R385" i="47" s="1"/>
  <c r="O386" i="47" s="1"/>
  <c r="Q386" i="46"/>
  <c r="R386" i="46" s="1"/>
  <c r="O387" i="46" s="1"/>
  <c r="Q386" i="45"/>
  <c r="R386" i="45" s="1"/>
  <c r="O387" i="45" s="1"/>
  <c r="Q384" i="44"/>
  <c r="R384" i="44" s="1"/>
  <c r="O385" i="44" s="1"/>
  <c r="Q381" i="43"/>
  <c r="R381" i="43" s="1"/>
  <c r="O382" i="43" s="1"/>
  <c r="Q386" i="42"/>
  <c r="R386" i="42" s="1"/>
  <c r="O387" i="42" s="1"/>
  <c r="Q386" i="41"/>
  <c r="R386" i="41" s="1"/>
  <c r="O387" i="41" s="1"/>
  <c r="Q386" i="40"/>
  <c r="R386" i="40" s="1"/>
  <c r="O387" i="40" s="1"/>
  <c r="Q385" i="39"/>
  <c r="R385" i="39" s="1"/>
  <c r="O386" i="39" s="1"/>
  <c r="Q385" i="38"/>
  <c r="R385" i="38" s="1"/>
  <c r="O386" i="38" s="1"/>
  <c r="Q386" i="37"/>
  <c r="R386" i="37" s="1"/>
  <c r="O387" i="37" s="1"/>
  <c r="Q385" i="36"/>
  <c r="R385" i="36" s="1"/>
  <c r="O386" i="36" s="1"/>
  <c r="Q378" i="35"/>
  <c r="R378" i="35"/>
  <c r="O379" i="35" s="1"/>
  <c r="Q379" i="34"/>
  <c r="R379" i="34"/>
  <c r="O380" i="34" s="1"/>
  <c r="Q379" i="33"/>
  <c r="R379" i="33" s="1"/>
  <c r="O380" i="33" s="1"/>
  <c r="Q378" i="32"/>
  <c r="R378" i="32" s="1"/>
  <c r="O379" i="32" s="1"/>
  <c r="Q378" i="31"/>
  <c r="R378" i="31" s="1"/>
  <c r="O379" i="31" s="1"/>
  <c r="Q379" i="30"/>
  <c r="R379" i="30" s="1"/>
  <c r="O380" i="30" s="1"/>
  <c r="Q380" i="29"/>
  <c r="R380" i="29" s="1"/>
  <c r="O381" i="29" s="1"/>
  <c r="Q379" i="28"/>
  <c r="R379" i="28"/>
  <c r="O380" i="28" s="1"/>
  <c r="Q380" i="27"/>
  <c r="R380" i="27" s="1"/>
  <c r="O381" i="27" s="1"/>
  <c r="Q375" i="25"/>
  <c r="R375" i="25"/>
  <c r="O376" i="25" s="1"/>
  <c r="Q390" i="19"/>
  <c r="Q390" i="17"/>
  <c r="Q452" i="17" s="1"/>
  <c r="R452" i="17" s="1"/>
  <c r="S452" i="17" s="1"/>
  <c r="Q389" i="23"/>
  <c r="R389" i="23" s="1"/>
  <c r="O390" i="23" s="1"/>
  <c r="Q389" i="22"/>
  <c r="R389" i="22" s="1"/>
  <c r="O390" i="22" s="1"/>
  <c r="Q394" i="16"/>
  <c r="R394" i="16" s="1"/>
  <c r="O395" i="16" s="1"/>
  <c r="Q390" i="21"/>
  <c r="R390" i="21" s="1"/>
  <c r="O391" i="21" s="1"/>
  <c r="Q390" i="20"/>
  <c r="R390" i="20" s="1"/>
  <c r="O391" i="20" s="1"/>
  <c r="Q387" i="13" l="1"/>
  <c r="R387" i="13"/>
  <c r="O388" i="13" s="1"/>
  <c r="Q387" i="55"/>
  <c r="R387" i="55"/>
  <c r="O388" i="55" s="1"/>
  <c r="Q387" i="54"/>
  <c r="Q387" i="53"/>
  <c r="R387" i="53" s="1"/>
  <c r="O388" i="53" s="1"/>
  <c r="Q386" i="52"/>
  <c r="R386" i="52" s="1"/>
  <c r="O387" i="52" s="1"/>
  <c r="Q386" i="51"/>
  <c r="R386" i="51"/>
  <c r="O387" i="51" s="1"/>
  <c r="Q386" i="50"/>
  <c r="R386" i="50" s="1"/>
  <c r="O387" i="50" s="1"/>
  <c r="Q387" i="49"/>
  <c r="Q386" i="48"/>
  <c r="R386" i="48" s="1"/>
  <c r="O387" i="48" s="1"/>
  <c r="Q386" i="47"/>
  <c r="R386" i="47" s="1"/>
  <c r="O387" i="47" s="1"/>
  <c r="Q387" i="46"/>
  <c r="R387" i="46"/>
  <c r="O388" i="46" s="1"/>
  <c r="Q387" i="45"/>
  <c r="R387" i="45" s="1"/>
  <c r="O388" i="45" s="1"/>
  <c r="Q385" i="44"/>
  <c r="R385" i="44" s="1"/>
  <c r="O386" i="44" s="1"/>
  <c r="Q382" i="43"/>
  <c r="R382" i="43" s="1"/>
  <c r="O383" i="43" s="1"/>
  <c r="Q387" i="42"/>
  <c r="R387" i="42"/>
  <c r="O388" i="42" s="1"/>
  <c r="Q387" i="41"/>
  <c r="R387" i="41"/>
  <c r="O388" i="41" s="1"/>
  <c r="Q387" i="40"/>
  <c r="R387" i="40" s="1"/>
  <c r="O388" i="40" s="1"/>
  <c r="Q386" i="39"/>
  <c r="R386" i="39" s="1"/>
  <c r="O387" i="39" s="1"/>
  <c r="Q386" i="38"/>
  <c r="R386" i="38" s="1"/>
  <c r="O387" i="38" s="1"/>
  <c r="Q387" i="37"/>
  <c r="R387" i="37" s="1"/>
  <c r="O388" i="37" s="1"/>
  <c r="Q386" i="36"/>
  <c r="R386" i="36" s="1"/>
  <c r="O387" i="36" s="1"/>
  <c r="Q379" i="35"/>
  <c r="R379" i="35" s="1"/>
  <c r="O380" i="35" s="1"/>
  <c r="Q380" i="34"/>
  <c r="R380" i="34" s="1"/>
  <c r="O381" i="34" s="1"/>
  <c r="Q380" i="33"/>
  <c r="R380" i="33"/>
  <c r="O381" i="33" s="1"/>
  <c r="Q379" i="32"/>
  <c r="R379" i="32" s="1"/>
  <c r="O380" i="32" s="1"/>
  <c r="Q379" i="31"/>
  <c r="R379" i="31" s="1"/>
  <c r="O380" i="31" s="1"/>
  <c r="Q380" i="30"/>
  <c r="R380" i="30" s="1"/>
  <c r="O381" i="30" s="1"/>
  <c r="Q381" i="29"/>
  <c r="R381" i="29" s="1"/>
  <c r="O382" i="29" s="1"/>
  <c r="Q380" i="28"/>
  <c r="R380" i="28" s="1"/>
  <c r="O381" i="28" s="1"/>
  <c r="Q381" i="27"/>
  <c r="R381" i="27" s="1"/>
  <c r="O382" i="27" s="1"/>
  <c r="Q376" i="25"/>
  <c r="R376" i="25" s="1"/>
  <c r="O377" i="25" s="1"/>
  <c r="R390" i="19"/>
  <c r="Q390" i="23"/>
  <c r="R390" i="23" s="1"/>
  <c r="O391" i="23" s="1"/>
  <c r="Q391" i="20"/>
  <c r="R391" i="20" s="1"/>
  <c r="O392" i="20" s="1"/>
  <c r="Q395" i="16"/>
  <c r="R395" i="16" s="1"/>
  <c r="O396" i="16" s="1"/>
  <c r="Q391" i="21"/>
  <c r="R391" i="21" s="1"/>
  <c r="O392" i="21" s="1"/>
  <c r="Q390" i="22"/>
  <c r="R390" i="22" s="1"/>
  <c r="O391" i="22" s="1"/>
  <c r="R390" i="17"/>
  <c r="Q388" i="13" l="1"/>
  <c r="R388" i="13"/>
  <c r="O389" i="13" s="1"/>
  <c r="Q388" i="55"/>
  <c r="R388" i="55"/>
  <c r="O389" i="55" s="1"/>
  <c r="R387" i="54"/>
  <c r="O388" i="54" s="1"/>
  <c r="Q388" i="53"/>
  <c r="R388" i="53" s="1"/>
  <c r="O389" i="53" s="1"/>
  <c r="Q387" i="52"/>
  <c r="R387" i="52"/>
  <c r="O388" i="52" s="1"/>
  <c r="Q387" i="51"/>
  <c r="R387" i="51" s="1"/>
  <c r="O388" i="51" s="1"/>
  <c r="Q387" i="50"/>
  <c r="R387" i="50" s="1"/>
  <c r="O388" i="50" s="1"/>
  <c r="R387" i="49"/>
  <c r="O388" i="49" s="1"/>
  <c r="Q387" i="48"/>
  <c r="R387" i="48" s="1"/>
  <c r="O388" i="48" s="1"/>
  <c r="Q387" i="47"/>
  <c r="R387" i="47"/>
  <c r="O388" i="47" s="1"/>
  <c r="Q388" i="46"/>
  <c r="R388" i="46" s="1"/>
  <c r="O389" i="46" s="1"/>
  <c r="Q388" i="45"/>
  <c r="R388" i="45" s="1"/>
  <c r="O389" i="45" s="1"/>
  <c r="Q386" i="44"/>
  <c r="R386" i="44" s="1"/>
  <c r="O387" i="44" s="1"/>
  <c r="Q383" i="43"/>
  <c r="R383" i="43" s="1"/>
  <c r="O384" i="43" s="1"/>
  <c r="Q388" i="42"/>
  <c r="R388" i="42"/>
  <c r="O389" i="42" s="1"/>
  <c r="Q388" i="41"/>
  <c r="R388" i="41" s="1"/>
  <c r="O389" i="41" s="1"/>
  <c r="Q388" i="40"/>
  <c r="R388" i="40" s="1"/>
  <c r="O389" i="40" s="1"/>
  <c r="Q387" i="39"/>
  <c r="R387" i="39" s="1"/>
  <c r="O388" i="39" s="1"/>
  <c r="Q387" i="38"/>
  <c r="Q388" i="37"/>
  <c r="R388" i="37" s="1"/>
  <c r="O389" i="37" s="1"/>
  <c r="Q387" i="36"/>
  <c r="R387" i="36" s="1"/>
  <c r="O388" i="36" s="1"/>
  <c r="Q380" i="35"/>
  <c r="R380" i="35" s="1"/>
  <c r="O381" i="35" s="1"/>
  <c r="Q381" i="34"/>
  <c r="R381" i="34" s="1"/>
  <c r="O382" i="34" s="1"/>
  <c r="Q381" i="33"/>
  <c r="R381" i="33" s="1"/>
  <c r="O382" i="33" s="1"/>
  <c r="Q380" i="32"/>
  <c r="R380" i="32" s="1"/>
  <c r="O381" i="32" s="1"/>
  <c r="Q380" i="31"/>
  <c r="R380" i="31" s="1"/>
  <c r="O381" i="31" s="1"/>
  <c r="Q381" i="30"/>
  <c r="R381" i="30"/>
  <c r="O382" i="30" s="1"/>
  <c r="Q382" i="29"/>
  <c r="R382" i="29" s="1"/>
  <c r="O383" i="29" s="1"/>
  <c r="Q381" i="28"/>
  <c r="R381" i="28" s="1"/>
  <c r="O382" i="28" s="1"/>
  <c r="Q382" i="27"/>
  <c r="R382" i="27" s="1"/>
  <c r="O383" i="27" s="1"/>
  <c r="Q377" i="25"/>
  <c r="R377" i="25" s="1"/>
  <c r="O378" i="25" s="1"/>
  <c r="Q391" i="23"/>
  <c r="R391" i="23" s="1"/>
  <c r="O392" i="23" s="1"/>
  <c r="Q391" i="22"/>
  <c r="R391" i="22" s="1"/>
  <c r="O392" i="22" s="1"/>
  <c r="Q396" i="16"/>
  <c r="R396" i="16" s="1"/>
  <c r="O397" i="16" s="1"/>
  <c r="Q392" i="20"/>
  <c r="R392" i="20" s="1"/>
  <c r="O393" i="20" s="1"/>
  <c r="Q392" i="21"/>
  <c r="R392" i="21" s="1"/>
  <c r="O393" i="21" s="1"/>
  <c r="Q389" i="13" l="1"/>
  <c r="R389" i="13" s="1"/>
  <c r="O390" i="13" s="1"/>
  <c r="Q389" i="55"/>
  <c r="Q388" i="54"/>
  <c r="Q389" i="53"/>
  <c r="Q388" i="52"/>
  <c r="R388" i="52" s="1"/>
  <c r="O389" i="52" s="1"/>
  <c r="Q388" i="51"/>
  <c r="R388" i="51" s="1"/>
  <c r="O389" i="51" s="1"/>
  <c r="Q388" i="50"/>
  <c r="R388" i="50" s="1"/>
  <c r="O389" i="50" s="1"/>
  <c r="Q388" i="49"/>
  <c r="Q388" i="48"/>
  <c r="R388" i="48" s="1"/>
  <c r="O389" i="48" s="1"/>
  <c r="Q388" i="47"/>
  <c r="R388" i="47"/>
  <c r="O389" i="47" s="1"/>
  <c r="Q389" i="46"/>
  <c r="R389" i="46"/>
  <c r="O390" i="46" s="1"/>
  <c r="Q389" i="45"/>
  <c r="R389" i="45" s="1"/>
  <c r="O390" i="45" s="1"/>
  <c r="Q387" i="44"/>
  <c r="R387" i="44" s="1"/>
  <c r="O388" i="44" s="1"/>
  <c r="Q384" i="43"/>
  <c r="R384" i="43" s="1"/>
  <c r="O385" i="43" s="1"/>
  <c r="Q389" i="42"/>
  <c r="R389" i="42"/>
  <c r="O390" i="42" s="1"/>
  <c r="Q389" i="41"/>
  <c r="R389" i="41" s="1"/>
  <c r="O390" i="41" s="1"/>
  <c r="Q389" i="40"/>
  <c r="R389" i="40" s="1"/>
  <c r="O390" i="40" s="1"/>
  <c r="Q388" i="39"/>
  <c r="R388" i="39" s="1"/>
  <c r="O389" i="39" s="1"/>
  <c r="R387" i="38"/>
  <c r="O388" i="38" s="1"/>
  <c r="Q389" i="37"/>
  <c r="R389" i="37" s="1"/>
  <c r="O390" i="37" s="1"/>
  <c r="Q388" i="36"/>
  <c r="R388" i="36" s="1"/>
  <c r="O389" i="36" s="1"/>
  <c r="Q381" i="35"/>
  <c r="R381" i="35" s="1"/>
  <c r="O382" i="35" s="1"/>
  <c r="Q382" i="34"/>
  <c r="R382" i="34" s="1"/>
  <c r="O383" i="34" s="1"/>
  <c r="Q382" i="33"/>
  <c r="R382" i="33"/>
  <c r="O383" i="33" s="1"/>
  <c r="Q381" i="32"/>
  <c r="R381" i="32"/>
  <c r="O382" i="32" s="1"/>
  <c r="Q381" i="31"/>
  <c r="R381" i="31" s="1"/>
  <c r="O382" i="31" s="1"/>
  <c r="Q382" i="30"/>
  <c r="R382" i="30"/>
  <c r="O383" i="30" s="1"/>
  <c r="Q383" i="29"/>
  <c r="R383" i="29" s="1"/>
  <c r="O384" i="29" s="1"/>
  <c r="Q382" i="28"/>
  <c r="R382" i="28" s="1"/>
  <c r="O383" i="28" s="1"/>
  <c r="Q383" i="27"/>
  <c r="R383" i="27"/>
  <c r="O384" i="27" s="1"/>
  <c r="Q378" i="25"/>
  <c r="Q380" i="25" s="1"/>
  <c r="R380" i="25" s="1"/>
  <c r="S380" i="25" s="1"/>
  <c r="Q393" i="21"/>
  <c r="R393" i="21" s="1"/>
  <c r="O394" i="21" s="1"/>
  <c r="Q392" i="23"/>
  <c r="R392" i="23" s="1"/>
  <c r="O393" i="23" s="1"/>
  <c r="Q393" i="20"/>
  <c r="R393" i="20" s="1"/>
  <c r="O394" i="20" s="1"/>
  <c r="Q392" i="22"/>
  <c r="R392" i="22" s="1"/>
  <c r="O393" i="22" s="1"/>
  <c r="Q397" i="16"/>
  <c r="R397" i="16" s="1"/>
  <c r="O398" i="16" s="1"/>
  <c r="Q390" i="13" l="1"/>
  <c r="R390" i="13" s="1"/>
  <c r="O391" i="13" s="1"/>
  <c r="R389" i="55"/>
  <c r="O390" i="55" s="1"/>
  <c r="R388" i="54"/>
  <c r="O389" i="54" s="1"/>
  <c r="R389" i="53"/>
  <c r="O390" i="53" s="1"/>
  <c r="Q389" i="52"/>
  <c r="R389" i="52" s="1"/>
  <c r="O390" i="52" s="1"/>
  <c r="Q389" i="51"/>
  <c r="R389" i="51"/>
  <c r="O390" i="51" s="1"/>
  <c r="Q389" i="50"/>
  <c r="R389" i="50" s="1"/>
  <c r="O390" i="50" s="1"/>
  <c r="R388" i="49"/>
  <c r="O389" i="49" s="1"/>
  <c r="Q389" i="48"/>
  <c r="R389" i="48" s="1"/>
  <c r="O390" i="48" s="1"/>
  <c r="Q389" i="47"/>
  <c r="R389" i="47" s="1"/>
  <c r="O390" i="47" s="1"/>
  <c r="Q390" i="46"/>
  <c r="R390" i="46" s="1"/>
  <c r="O391" i="46" s="1"/>
  <c r="Q390" i="45"/>
  <c r="R390" i="45" s="1"/>
  <c r="O391" i="45" s="1"/>
  <c r="Q388" i="44"/>
  <c r="R388" i="44" s="1"/>
  <c r="O389" i="44" s="1"/>
  <c r="Q385" i="43"/>
  <c r="R385" i="43" s="1"/>
  <c r="O386" i="43" s="1"/>
  <c r="Q390" i="42"/>
  <c r="R390" i="42" s="1"/>
  <c r="O391" i="42" s="1"/>
  <c r="Q390" i="41"/>
  <c r="R390" i="41" s="1"/>
  <c r="O391" i="41" s="1"/>
  <c r="Q390" i="40"/>
  <c r="R390" i="40" s="1"/>
  <c r="O391" i="40" s="1"/>
  <c r="Q389" i="39"/>
  <c r="R389" i="39"/>
  <c r="O390" i="39" s="1"/>
  <c r="Q388" i="38"/>
  <c r="Q390" i="37"/>
  <c r="R390" i="37" s="1"/>
  <c r="O391" i="37" s="1"/>
  <c r="Q389" i="36"/>
  <c r="Q382" i="35"/>
  <c r="R382" i="35"/>
  <c r="O383" i="35" s="1"/>
  <c r="Q383" i="34"/>
  <c r="R383" i="34" s="1"/>
  <c r="O384" i="34" s="1"/>
  <c r="Q383" i="33"/>
  <c r="R383" i="33" s="1"/>
  <c r="O384" i="33" s="1"/>
  <c r="Q382" i="32"/>
  <c r="R382" i="32" s="1"/>
  <c r="O383" i="32" s="1"/>
  <c r="Q382" i="31"/>
  <c r="R382" i="31" s="1"/>
  <c r="O383" i="31" s="1"/>
  <c r="Q383" i="30"/>
  <c r="R383" i="30" s="1"/>
  <c r="O384" i="30" s="1"/>
  <c r="Q384" i="29"/>
  <c r="R384" i="29" s="1"/>
  <c r="O385" i="29" s="1"/>
  <c r="Q383" i="28"/>
  <c r="R383" i="28"/>
  <c r="O384" i="28" s="1"/>
  <c r="Q384" i="27"/>
  <c r="R384" i="27" s="1"/>
  <c r="O385" i="27" s="1"/>
  <c r="R378" i="25"/>
  <c r="Q398" i="16"/>
  <c r="R398" i="16" s="1"/>
  <c r="O399" i="16" s="1"/>
  <c r="Q394" i="20"/>
  <c r="R394" i="20" s="1"/>
  <c r="O395" i="20" s="1"/>
  <c r="Q393" i="23"/>
  <c r="R393" i="23" s="1"/>
  <c r="O394" i="23" s="1"/>
  <c r="Q394" i="21"/>
  <c r="R394" i="21" s="1"/>
  <c r="O395" i="21" s="1"/>
  <c r="Q393" i="22"/>
  <c r="R393" i="22" s="1"/>
  <c r="O394" i="22" s="1"/>
  <c r="Q391" i="13" l="1"/>
  <c r="R391" i="13" s="1"/>
  <c r="O392" i="13" s="1"/>
  <c r="Q390" i="55"/>
  <c r="Q389" i="54"/>
  <c r="Q390" i="53"/>
  <c r="Q390" i="52"/>
  <c r="R390" i="52" s="1"/>
  <c r="O391" i="52" s="1"/>
  <c r="Q390" i="51"/>
  <c r="R390" i="51" s="1"/>
  <c r="O391" i="51" s="1"/>
  <c r="Q390" i="50"/>
  <c r="R390" i="50" s="1"/>
  <c r="O391" i="50" s="1"/>
  <c r="Q389" i="49"/>
  <c r="R389" i="49"/>
  <c r="O390" i="49" s="1"/>
  <c r="Q390" i="48"/>
  <c r="R390" i="48" s="1"/>
  <c r="O391" i="48" s="1"/>
  <c r="Q390" i="47"/>
  <c r="R390" i="47" s="1"/>
  <c r="O391" i="47" s="1"/>
  <c r="Q391" i="46"/>
  <c r="R391" i="46" s="1"/>
  <c r="O392" i="46" s="1"/>
  <c r="Q391" i="45"/>
  <c r="R391" i="45" s="1"/>
  <c r="O392" i="45" s="1"/>
  <c r="Q389" i="44"/>
  <c r="R389" i="44"/>
  <c r="O390" i="44" s="1"/>
  <c r="Q386" i="43"/>
  <c r="R386" i="43" s="1"/>
  <c r="O387" i="43" s="1"/>
  <c r="Q391" i="42"/>
  <c r="R391" i="42" s="1"/>
  <c r="O392" i="42" s="1"/>
  <c r="Q391" i="41"/>
  <c r="R391" i="41" s="1"/>
  <c r="O392" i="41" s="1"/>
  <c r="Q391" i="40"/>
  <c r="R391" i="40" s="1"/>
  <c r="O392" i="40" s="1"/>
  <c r="Q390" i="39"/>
  <c r="R390" i="39" s="1"/>
  <c r="O391" i="39" s="1"/>
  <c r="R388" i="38"/>
  <c r="O389" i="38" s="1"/>
  <c r="Q391" i="37"/>
  <c r="R391" i="37" s="1"/>
  <c r="O392" i="37" s="1"/>
  <c r="R389" i="36"/>
  <c r="O390" i="36" s="1"/>
  <c r="Q383" i="35"/>
  <c r="R383" i="35" s="1"/>
  <c r="O384" i="35" s="1"/>
  <c r="Q384" i="34"/>
  <c r="R384" i="34" s="1"/>
  <c r="O385" i="34" s="1"/>
  <c r="Q384" i="33"/>
  <c r="R384" i="33"/>
  <c r="O385" i="33" s="1"/>
  <c r="Q383" i="32"/>
  <c r="R383" i="32"/>
  <c r="O384" i="32" s="1"/>
  <c r="Q383" i="31"/>
  <c r="R383" i="31" s="1"/>
  <c r="O384" i="31" s="1"/>
  <c r="Q384" i="30"/>
  <c r="R384" i="30" s="1"/>
  <c r="O385" i="30" s="1"/>
  <c r="Q385" i="29"/>
  <c r="R385" i="29" s="1"/>
  <c r="O386" i="29" s="1"/>
  <c r="Q384" i="28"/>
  <c r="R384" i="28" s="1"/>
  <c r="O385" i="28" s="1"/>
  <c r="Q385" i="27"/>
  <c r="R385" i="27" s="1"/>
  <c r="O386" i="27" s="1"/>
  <c r="Q395" i="21"/>
  <c r="R395" i="21" s="1"/>
  <c r="O396" i="21" s="1"/>
  <c r="Q394" i="22"/>
  <c r="R394" i="22" s="1"/>
  <c r="O395" i="22" s="1"/>
  <c r="Q395" i="20"/>
  <c r="R395" i="20" s="1"/>
  <c r="O396" i="20" s="1"/>
  <c r="Q399" i="16"/>
  <c r="R399" i="16" s="1"/>
  <c r="O400" i="16" s="1"/>
  <c r="Q394" i="23"/>
  <c r="R394" i="23" s="1"/>
  <c r="O395" i="23" s="1"/>
  <c r="Q392" i="13" l="1"/>
  <c r="R392" i="13" s="1"/>
  <c r="O393" i="13" s="1"/>
  <c r="R390" i="55"/>
  <c r="O391" i="55" s="1"/>
  <c r="R389" i="54"/>
  <c r="O390" i="54" s="1"/>
  <c r="R390" i="53"/>
  <c r="O391" i="53" s="1"/>
  <c r="Q391" i="52"/>
  <c r="Q391" i="51"/>
  <c r="R391" i="51" s="1"/>
  <c r="O392" i="51" s="1"/>
  <c r="Q391" i="50"/>
  <c r="R391" i="50" s="1"/>
  <c r="O392" i="50" s="1"/>
  <c r="Q390" i="49"/>
  <c r="R390" i="49" s="1"/>
  <c r="O391" i="49" s="1"/>
  <c r="Q391" i="48"/>
  <c r="R391" i="48" s="1"/>
  <c r="O392" i="48" s="1"/>
  <c r="Q391" i="47"/>
  <c r="R391" i="47" s="1"/>
  <c r="O392" i="47" s="1"/>
  <c r="Q392" i="46"/>
  <c r="R392" i="46" s="1"/>
  <c r="O393" i="46" s="1"/>
  <c r="Q392" i="45"/>
  <c r="R392" i="45" s="1"/>
  <c r="O393" i="45" s="1"/>
  <c r="Q390" i="44"/>
  <c r="R390" i="44" s="1"/>
  <c r="O391" i="44" s="1"/>
  <c r="Q387" i="43"/>
  <c r="R387" i="43"/>
  <c r="O388" i="43" s="1"/>
  <c r="Q392" i="42"/>
  <c r="R392" i="42" s="1"/>
  <c r="O393" i="42" s="1"/>
  <c r="Q392" i="41"/>
  <c r="R392" i="41" s="1"/>
  <c r="O393" i="41" s="1"/>
  <c r="Q392" i="40"/>
  <c r="R392" i="40" s="1"/>
  <c r="O393" i="40" s="1"/>
  <c r="Q391" i="39"/>
  <c r="Q389" i="38"/>
  <c r="R389" i="38"/>
  <c r="O390" i="38" s="1"/>
  <c r="Q392" i="37"/>
  <c r="R392" i="37" s="1"/>
  <c r="O393" i="37" s="1"/>
  <c r="Q390" i="36"/>
  <c r="Q384" i="35"/>
  <c r="R384" i="35" s="1"/>
  <c r="O385" i="35" s="1"/>
  <c r="Q385" i="34"/>
  <c r="R385" i="34" s="1"/>
  <c r="O386" i="34" s="1"/>
  <c r="Q385" i="33"/>
  <c r="R385" i="33" s="1"/>
  <c r="O386" i="33" s="1"/>
  <c r="Q384" i="32"/>
  <c r="R384" i="32" s="1"/>
  <c r="O385" i="32" s="1"/>
  <c r="Q384" i="31"/>
  <c r="R384" i="31"/>
  <c r="O385" i="31" s="1"/>
  <c r="Q385" i="30"/>
  <c r="R385" i="30"/>
  <c r="O386" i="30" s="1"/>
  <c r="Q386" i="29"/>
  <c r="R386" i="29" s="1"/>
  <c r="O387" i="29" s="1"/>
  <c r="Q385" i="28"/>
  <c r="R385" i="28" s="1"/>
  <c r="O386" i="28" s="1"/>
  <c r="Q386" i="27"/>
  <c r="R386" i="27" s="1"/>
  <c r="O387" i="27" s="1"/>
  <c r="Q395" i="22"/>
  <c r="R395" i="22" s="1"/>
  <c r="O396" i="22" s="1"/>
  <c r="Q396" i="21"/>
  <c r="R396" i="21" s="1"/>
  <c r="O397" i="21" s="1"/>
  <c r="Q396" i="20"/>
  <c r="R396" i="20" s="1"/>
  <c r="O397" i="20" s="1"/>
  <c r="Q395" i="23"/>
  <c r="R395" i="23" s="1"/>
  <c r="O396" i="23" s="1"/>
  <c r="Q400" i="16"/>
  <c r="R400" i="16" s="1"/>
  <c r="O401" i="16" s="1"/>
  <c r="Q393" i="13" l="1"/>
  <c r="R393" i="13" s="1"/>
  <c r="O394" i="13" s="1"/>
  <c r="Q391" i="55"/>
  <c r="R391" i="55" s="1"/>
  <c r="O392" i="55" s="1"/>
  <c r="Q390" i="54"/>
  <c r="R390" i="54" s="1"/>
  <c r="O391" i="54" s="1"/>
  <c r="Q391" i="53"/>
  <c r="R391" i="53" s="1"/>
  <c r="O392" i="53" s="1"/>
  <c r="R391" i="52"/>
  <c r="O392" i="52" s="1"/>
  <c r="Q392" i="51"/>
  <c r="R392" i="51" s="1"/>
  <c r="O393" i="51" s="1"/>
  <c r="Q392" i="50"/>
  <c r="R392" i="50" s="1"/>
  <c r="O393" i="50" s="1"/>
  <c r="Q391" i="49"/>
  <c r="R391" i="49" s="1"/>
  <c r="O392" i="49" s="1"/>
  <c r="Q392" i="48"/>
  <c r="R392" i="48" s="1"/>
  <c r="O393" i="48" s="1"/>
  <c r="Q392" i="47"/>
  <c r="R392" i="47" s="1"/>
  <c r="O393" i="47" s="1"/>
  <c r="Q393" i="46"/>
  <c r="R393" i="46" s="1"/>
  <c r="O394" i="46" s="1"/>
  <c r="Q393" i="45"/>
  <c r="R393" i="45"/>
  <c r="O394" i="45" s="1"/>
  <c r="Q391" i="44"/>
  <c r="R391" i="44"/>
  <c r="O392" i="44" s="1"/>
  <c r="Q388" i="43"/>
  <c r="R388" i="43" s="1"/>
  <c r="O389" i="43" s="1"/>
  <c r="Q393" i="42"/>
  <c r="R393" i="42" s="1"/>
  <c r="O394" i="42" s="1"/>
  <c r="Q393" i="41"/>
  <c r="R393" i="41" s="1"/>
  <c r="O394" i="41" s="1"/>
  <c r="Q393" i="40"/>
  <c r="R393" i="40" s="1"/>
  <c r="O394" i="40" s="1"/>
  <c r="R391" i="39"/>
  <c r="O392" i="39" s="1"/>
  <c r="Q390" i="38"/>
  <c r="R390" i="38" s="1"/>
  <c r="O391" i="38" s="1"/>
  <c r="Q393" i="37"/>
  <c r="R393" i="37"/>
  <c r="O394" i="37" s="1"/>
  <c r="R390" i="36"/>
  <c r="O391" i="36" s="1"/>
  <c r="Q385" i="35"/>
  <c r="R385" i="35" s="1"/>
  <c r="O386" i="35" s="1"/>
  <c r="Q386" i="34"/>
  <c r="R386" i="34" s="1"/>
  <c r="O387" i="34" s="1"/>
  <c r="Q386" i="33"/>
  <c r="R386" i="33" s="1"/>
  <c r="O387" i="33" s="1"/>
  <c r="Q385" i="32"/>
  <c r="R385" i="32"/>
  <c r="O386" i="32" s="1"/>
  <c r="Q385" i="31"/>
  <c r="R385" i="31"/>
  <c r="O386" i="31" s="1"/>
  <c r="Q386" i="30"/>
  <c r="R386" i="30" s="1"/>
  <c r="O387" i="30" s="1"/>
  <c r="Q387" i="29"/>
  <c r="R387" i="29" s="1"/>
  <c r="O388" i="29" s="1"/>
  <c r="Q386" i="28"/>
  <c r="R386" i="28" s="1"/>
  <c r="O387" i="28" s="1"/>
  <c r="Q387" i="27"/>
  <c r="R387" i="27" s="1"/>
  <c r="O388" i="27" s="1"/>
  <c r="Q401" i="16"/>
  <c r="R401" i="16" s="1"/>
  <c r="O402" i="16" s="1"/>
  <c r="Q397" i="21"/>
  <c r="R397" i="21" s="1"/>
  <c r="O398" i="21" s="1"/>
  <c r="Q397" i="20"/>
  <c r="R397" i="20" s="1"/>
  <c r="O398" i="20" s="1"/>
  <c r="Q396" i="22"/>
  <c r="R396" i="22" s="1"/>
  <c r="O397" i="22" s="1"/>
  <c r="Q396" i="23"/>
  <c r="R396" i="23" s="1"/>
  <c r="O397" i="23" s="1"/>
  <c r="Q394" i="13" l="1"/>
  <c r="R394" i="13" s="1"/>
  <c r="O395" i="13" s="1"/>
  <c r="Q392" i="55"/>
  <c r="R392" i="55" s="1"/>
  <c r="O393" i="55" s="1"/>
  <c r="Q391" i="54"/>
  <c r="R391" i="54" s="1"/>
  <c r="O392" i="54" s="1"/>
  <c r="Q392" i="53"/>
  <c r="R392" i="53" s="1"/>
  <c r="O393" i="53" s="1"/>
  <c r="Q392" i="52"/>
  <c r="R392" i="52" s="1"/>
  <c r="O393" i="52" s="1"/>
  <c r="Q393" i="51"/>
  <c r="R393" i="51" s="1"/>
  <c r="O394" i="51" s="1"/>
  <c r="Q393" i="50"/>
  <c r="R393" i="50" s="1"/>
  <c r="O394" i="50" s="1"/>
  <c r="Q392" i="49"/>
  <c r="R392" i="49" s="1"/>
  <c r="O393" i="49" s="1"/>
  <c r="Q393" i="48"/>
  <c r="R393" i="48" s="1"/>
  <c r="O394" i="48" s="1"/>
  <c r="Q393" i="47"/>
  <c r="R393" i="47" s="1"/>
  <c r="O394" i="47" s="1"/>
  <c r="Q394" i="46"/>
  <c r="R394" i="46" s="1"/>
  <c r="O395" i="46" s="1"/>
  <c r="Q394" i="45"/>
  <c r="R394" i="45" s="1"/>
  <c r="O395" i="45" s="1"/>
  <c r="Q392" i="44"/>
  <c r="R392" i="44" s="1"/>
  <c r="O393" i="44" s="1"/>
  <c r="Q389" i="43"/>
  <c r="R389" i="43" s="1"/>
  <c r="O390" i="43" s="1"/>
  <c r="Q394" i="42"/>
  <c r="R394" i="42" s="1"/>
  <c r="O395" i="42" s="1"/>
  <c r="Q394" i="41"/>
  <c r="R394" i="41" s="1"/>
  <c r="O395" i="41" s="1"/>
  <c r="Q394" i="40"/>
  <c r="R394" i="40" s="1"/>
  <c r="O395" i="40" s="1"/>
  <c r="Q392" i="39"/>
  <c r="R392" i="39" s="1"/>
  <c r="O393" i="39" s="1"/>
  <c r="Q391" i="38"/>
  <c r="R391" i="38" s="1"/>
  <c r="O392" i="38" s="1"/>
  <c r="Q394" i="37"/>
  <c r="R394" i="37" s="1"/>
  <c r="O395" i="37" s="1"/>
  <c r="Q391" i="36"/>
  <c r="R391" i="36" s="1"/>
  <c r="O392" i="36" s="1"/>
  <c r="Q386" i="35"/>
  <c r="R386" i="35"/>
  <c r="O387" i="35" s="1"/>
  <c r="Q387" i="34"/>
  <c r="R387" i="34"/>
  <c r="O388" i="34" s="1"/>
  <c r="Q387" i="33"/>
  <c r="R387" i="33" s="1"/>
  <c r="O388" i="33" s="1"/>
  <c r="Q386" i="32"/>
  <c r="R386" i="32" s="1"/>
  <c r="O387" i="32" s="1"/>
  <c r="Q386" i="31"/>
  <c r="R386" i="31" s="1"/>
  <c r="O387" i="31" s="1"/>
  <c r="Q387" i="30"/>
  <c r="R387" i="30"/>
  <c r="O388" i="30" s="1"/>
  <c r="Q388" i="29"/>
  <c r="R388" i="29" s="1"/>
  <c r="O389" i="29" s="1"/>
  <c r="Q387" i="28"/>
  <c r="R387" i="28"/>
  <c r="O388" i="28" s="1"/>
  <c r="Q388" i="27"/>
  <c r="R388" i="27" s="1"/>
  <c r="O389" i="27" s="1"/>
  <c r="Q398" i="21"/>
  <c r="R398" i="21" s="1"/>
  <c r="O399" i="21" s="1"/>
  <c r="Q402" i="16"/>
  <c r="R402" i="16" s="1"/>
  <c r="O403" i="16" s="1"/>
  <c r="Q398" i="20"/>
  <c r="R398" i="20" s="1"/>
  <c r="O399" i="20" s="1"/>
  <c r="Q397" i="22"/>
  <c r="R397" i="22" s="1"/>
  <c r="O398" i="22" s="1"/>
  <c r="Q397" i="23"/>
  <c r="R397" i="23" s="1"/>
  <c r="O398" i="23" s="1"/>
  <c r="Q395" i="13" l="1"/>
  <c r="R395" i="13"/>
  <c r="O396" i="13" s="1"/>
  <c r="Q393" i="55"/>
  <c r="R393" i="55" s="1"/>
  <c r="O394" i="55" s="1"/>
  <c r="Q392" i="54"/>
  <c r="R392" i="54" s="1"/>
  <c r="O393" i="54" s="1"/>
  <c r="Q393" i="53"/>
  <c r="R393" i="53" s="1"/>
  <c r="O394" i="53" s="1"/>
  <c r="Q393" i="52"/>
  <c r="R393" i="52" s="1"/>
  <c r="O394" i="52" s="1"/>
  <c r="Q394" i="51"/>
  <c r="R394" i="51" s="1"/>
  <c r="O395" i="51" s="1"/>
  <c r="Q394" i="50"/>
  <c r="R394" i="50" s="1"/>
  <c r="O395" i="50" s="1"/>
  <c r="Q393" i="49"/>
  <c r="R393" i="49"/>
  <c r="O394" i="49" s="1"/>
  <c r="Q394" i="48"/>
  <c r="R394" i="48" s="1"/>
  <c r="O395" i="48" s="1"/>
  <c r="Q394" i="47"/>
  <c r="R394" i="47" s="1"/>
  <c r="O395" i="47" s="1"/>
  <c r="Q395" i="46"/>
  <c r="R395" i="46" s="1"/>
  <c r="O396" i="46" s="1"/>
  <c r="Q395" i="45"/>
  <c r="R395" i="45" s="1"/>
  <c r="O396" i="45" s="1"/>
  <c r="Q393" i="44"/>
  <c r="R393" i="44"/>
  <c r="O394" i="44" s="1"/>
  <c r="Q390" i="43"/>
  <c r="R390" i="43" s="1"/>
  <c r="O391" i="43" s="1"/>
  <c r="Q395" i="42"/>
  <c r="R395" i="42" s="1"/>
  <c r="O396" i="42" s="1"/>
  <c r="Q395" i="41"/>
  <c r="R395" i="41" s="1"/>
  <c r="O396" i="41" s="1"/>
  <c r="Q395" i="40"/>
  <c r="R395" i="40"/>
  <c r="O396" i="40" s="1"/>
  <c r="Q393" i="39"/>
  <c r="R393" i="39" s="1"/>
  <c r="O394" i="39" s="1"/>
  <c r="Q392" i="38"/>
  <c r="R392" i="38" s="1"/>
  <c r="O393" i="38" s="1"/>
  <c r="Q395" i="37"/>
  <c r="R395" i="37" s="1"/>
  <c r="O396" i="37" s="1"/>
  <c r="Q392" i="36"/>
  <c r="R392" i="36" s="1"/>
  <c r="O393" i="36" s="1"/>
  <c r="Q387" i="35"/>
  <c r="R387" i="35" s="1"/>
  <c r="O388" i="35" s="1"/>
  <c r="Q388" i="34"/>
  <c r="R388" i="34" s="1"/>
  <c r="O389" i="34" s="1"/>
  <c r="Q388" i="33"/>
  <c r="R388" i="33"/>
  <c r="O389" i="33" s="1"/>
  <c r="Q387" i="32"/>
  <c r="R387" i="32" s="1"/>
  <c r="O388" i="32" s="1"/>
  <c r="Q387" i="31"/>
  <c r="R387" i="31" s="1"/>
  <c r="O388" i="31" s="1"/>
  <c r="Q388" i="30"/>
  <c r="R388" i="30" s="1"/>
  <c r="O389" i="30" s="1"/>
  <c r="Q389" i="29"/>
  <c r="R389" i="29" s="1"/>
  <c r="O390" i="29" s="1"/>
  <c r="Q388" i="28"/>
  <c r="R388" i="28" s="1"/>
  <c r="O389" i="28" s="1"/>
  <c r="Q389" i="27"/>
  <c r="R389" i="27" s="1"/>
  <c r="O390" i="27" s="1"/>
  <c r="Q403" i="16"/>
  <c r="R403" i="16" s="1"/>
  <c r="O404" i="16" s="1"/>
  <c r="Q398" i="23"/>
  <c r="R398" i="23" s="1"/>
  <c r="O399" i="23" s="1"/>
  <c r="Q399" i="20"/>
  <c r="R399" i="20" s="1"/>
  <c r="O400" i="20" s="1"/>
  <c r="Q398" i="22"/>
  <c r="R398" i="22" s="1"/>
  <c r="O399" i="22" s="1"/>
  <c r="Q399" i="21"/>
  <c r="R399" i="21" s="1"/>
  <c r="O400" i="21" s="1"/>
  <c r="Q396" i="13" l="1"/>
  <c r="R396" i="13"/>
  <c r="O397" i="13" s="1"/>
  <c r="Q394" i="55"/>
  <c r="R394" i="55" s="1"/>
  <c r="O395" i="55" s="1"/>
  <c r="Q393" i="54"/>
  <c r="R393" i="54"/>
  <c r="O394" i="54" s="1"/>
  <c r="Q394" i="53"/>
  <c r="R394" i="53" s="1"/>
  <c r="O395" i="53" s="1"/>
  <c r="Q394" i="52"/>
  <c r="R394" i="52"/>
  <c r="O395" i="52" s="1"/>
  <c r="Q395" i="51"/>
  <c r="R395" i="51"/>
  <c r="O396" i="51" s="1"/>
  <c r="Q395" i="50"/>
  <c r="R395" i="50" s="1"/>
  <c r="O396" i="50" s="1"/>
  <c r="Q394" i="49"/>
  <c r="R394" i="49" s="1"/>
  <c r="O395" i="49" s="1"/>
  <c r="Q395" i="48"/>
  <c r="R395" i="48" s="1"/>
  <c r="O396" i="48" s="1"/>
  <c r="Q395" i="47"/>
  <c r="R395" i="47"/>
  <c r="O396" i="47" s="1"/>
  <c r="Q396" i="46"/>
  <c r="R396" i="46" s="1"/>
  <c r="O397" i="46" s="1"/>
  <c r="Q396" i="45"/>
  <c r="R396" i="45" s="1"/>
  <c r="O397" i="45" s="1"/>
  <c r="Q394" i="44"/>
  <c r="R394" i="44" s="1"/>
  <c r="O395" i="44" s="1"/>
  <c r="Q391" i="43"/>
  <c r="R391" i="43" s="1"/>
  <c r="O392" i="43" s="1"/>
  <c r="Q396" i="42"/>
  <c r="R396" i="42"/>
  <c r="O397" i="42" s="1"/>
  <c r="Q396" i="41"/>
  <c r="R396" i="41" s="1"/>
  <c r="O397" i="41" s="1"/>
  <c r="Q396" i="40"/>
  <c r="R396" i="40" s="1"/>
  <c r="O397" i="40" s="1"/>
  <c r="Q394" i="39"/>
  <c r="R394" i="39" s="1"/>
  <c r="O395" i="39" s="1"/>
  <c r="Q393" i="38"/>
  <c r="R393" i="38" s="1"/>
  <c r="O394" i="38" s="1"/>
  <c r="Q396" i="37"/>
  <c r="R396" i="37" s="1"/>
  <c r="O397" i="37" s="1"/>
  <c r="Q393" i="36"/>
  <c r="R393" i="36" s="1"/>
  <c r="O394" i="36" s="1"/>
  <c r="Q388" i="35"/>
  <c r="R388" i="35" s="1"/>
  <c r="O389" i="35" s="1"/>
  <c r="Q389" i="34"/>
  <c r="R389" i="34" s="1"/>
  <c r="O390" i="34" s="1"/>
  <c r="Q389" i="33"/>
  <c r="R389" i="33" s="1"/>
  <c r="O390" i="33" s="1"/>
  <c r="Q388" i="32"/>
  <c r="R388" i="32" s="1"/>
  <c r="O389" i="32" s="1"/>
  <c r="Q388" i="31"/>
  <c r="R388" i="31" s="1"/>
  <c r="O389" i="31" s="1"/>
  <c r="Q389" i="30"/>
  <c r="R389" i="30"/>
  <c r="O390" i="30" s="1"/>
  <c r="Q390" i="29"/>
  <c r="R390" i="29" s="1"/>
  <c r="O391" i="29" s="1"/>
  <c r="Q389" i="28"/>
  <c r="R389" i="28" s="1"/>
  <c r="O390" i="28" s="1"/>
  <c r="Q390" i="27"/>
  <c r="R390" i="27" s="1"/>
  <c r="O391" i="27" s="1"/>
  <c r="Q399" i="23"/>
  <c r="R399" i="23" s="1"/>
  <c r="O400" i="23" s="1"/>
  <c r="Q400" i="20"/>
  <c r="R400" i="20" s="1"/>
  <c r="O401" i="20" s="1"/>
  <c r="Q404" i="16"/>
  <c r="R404" i="16" s="1"/>
  <c r="O405" i="16" s="1"/>
  <c r="Q399" i="22"/>
  <c r="R399" i="22" s="1"/>
  <c r="O400" i="22" s="1"/>
  <c r="Q400" i="21"/>
  <c r="R400" i="21" s="1"/>
  <c r="O401" i="21" s="1"/>
  <c r="Q397" i="13" l="1"/>
  <c r="R397" i="13" s="1"/>
  <c r="O398" i="13" s="1"/>
  <c r="Q395" i="55"/>
  <c r="R395" i="55"/>
  <c r="O396" i="55" s="1"/>
  <c r="Q394" i="54"/>
  <c r="R394" i="54" s="1"/>
  <c r="O395" i="54" s="1"/>
  <c r="Q395" i="53"/>
  <c r="R395" i="53"/>
  <c r="O396" i="53" s="1"/>
  <c r="Q395" i="52"/>
  <c r="R395" i="52" s="1"/>
  <c r="O396" i="52" s="1"/>
  <c r="Q396" i="51"/>
  <c r="R396" i="51" s="1"/>
  <c r="O397" i="51" s="1"/>
  <c r="Q396" i="50"/>
  <c r="R396" i="50" s="1"/>
  <c r="O397" i="50" s="1"/>
  <c r="Q395" i="49"/>
  <c r="R395" i="49"/>
  <c r="O396" i="49" s="1"/>
  <c r="Q396" i="48"/>
  <c r="R396" i="48" s="1"/>
  <c r="O397" i="48" s="1"/>
  <c r="Q396" i="47"/>
  <c r="R396" i="47" s="1"/>
  <c r="O397" i="47" s="1"/>
  <c r="Q397" i="46"/>
  <c r="R397" i="46"/>
  <c r="O398" i="46" s="1"/>
  <c r="Q397" i="45"/>
  <c r="R397" i="45" s="1"/>
  <c r="O398" i="45" s="1"/>
  <c r="Q395" i="44"/>
  <c r="R395" i="44" s="1"/>
  <c r="O396" i="44" s="1"/>
  <c r="Q392" i="43"/>
  <c r="R392" i="43" s="1"/>
  <c r="O393" i="43" s="1"/>
  <c r="Q397" i="42"/>
  <c r="R397" i="42" s="1"/>
  <c r="O398" i="42" s="1"/>
  <c r="Q397" i="41"/>
  <c r="R397" i="41"/>
  <c r="O398" i="41" s="1"/>
  <c r="Q397" i="40"/>
  <c r="R397" i="40" s="1"/>
  <c r="O398" i="40" s="1"/>
  <c r="Q395" i="39"/>
  <c r="R395" i="39" s="1"/>
  <c r="O396" i="39" s="1"/>
  <c r="Q394" i="38"/>
  <c r="R394" i="38" s="1"/>
  <c r="O395" i="38" s="1"/>
  <c r="Q397" i="37"/>
  <c r="R397" i="37"/>
  <c r="O398" i="37" s="1"/>
  <c r="Q394" i="36"/>
  <c r="R394" i="36" s="1"/>
  <c r="O395" i="36" s="1"/>
  <c r="Q389" i="35"/>
  <c r="R389" i="35" s="1"/>
  <c r="O390" i="35" s="1"/>
  <c r="R390" i="34"/>
  <c r="O391" i="34" s="1"/>
  <c r="Q390" i="34"/>
  <c r="Q390" i="33"/>
  <c r="R390" i="33"/>
  <c r="O391" i="33" s="1"/>
  <c r="Q389" i="32"/>
  <c r="R389" i="32"/>
  <c r="O390" i="32" s="1"/>
  <c r="Q389" i="31"/>
  <c r="R389" i="31" s="1"/>
  <c r="O390" i="31" s="1"/>
  <c r="Q390" i="30"/>
  <c r="R390" i="30" s="1"/>
  <c r="O391" i="30" s="1"/>
  <c r="Q391" i="29"/>
  <c r="R391" i="29" s="1"/>
  <c r="O392" i="29" s="1"/>
  <c r="Q390" i="28"/>
  <c r="R390" i="28" s="1"/>
  <c r="O391" i="28" s="1"/>
  <c r="Q391" i="27"/>
  <c r="R391" i="27" s="1"/>
  <c r="O392" i="27" s="1"/>
  <c r="Q400" i="23"/>
  <c r="R400" i="23" s="1"/>
  <c r="O401" i="23" s="1"/>
  <c r="Q401" i="21"/>
  <c r="R401" i="21" s="1"/>
  <c r="O402" i="21" s="1"/>
  <c r="Q405" i="16"/>
  <c r="R405" i="16" s="1"/>
  <c r="O406" i="16" s="1"/>
  <c r="Q400" i="22"/>
  <c r="R400" i="22" s="1"/>
  <c r="O401" i="22" s="1"/>
  <c r="Q401" i="20"/>
  <c r="R401" i="20" s="1"/>
  <c r="O402" i="20" s="1"/>
  <c r="Q398" i="13" l="1"/>
  <c r="R398" i="13" s="1"/>
  <c r="O399" i="13" s="1"/>
  <c r="Q396" i="55"/>
  <c r="R396" i="55"/>
  <c r="O397" i="55" s="1"/>
  <c r="Q395" i="54"/>
  <c r="R395" i="54"/>
  <c r="O396" i="54" s="1"/>
  <c r="Q396" i="53"/>
  <c r="R396" i="53" s="1"/>
  <c r="O397" i="53" s="1"/>
  <c r="Q396" i="52"/>
  <c r="R396" i="52" s="1"/>
  <c r="O397" i="52" s="1"/>
  <c r="Q397" i="51"/>
  <c r="R397" i="51"/>
  <c r="O398" i="51" s="1"/>
  <c r="Q397" i="50"/>
  <c r="R397" i="50"/>
  <c r="O398" i="50" s="1"/>
  <c r="Q396" i="49"/>
  <c r="R396" i="49" s="1"/>
  <c r="O397" i="49" s="1"/>
  <c r="Q397" i="48"/>
  <c r="R397" i="48" s="1"/>
  <c r="O398" i="48" s="1"/>
  <c r="Q397" i="47"/>
  <c r="R397" i="47" s="1"/>
  <c r="O398" i="47" s="1"/>
  <c r="Q398" i="46"/>
  <c r="R398" i="46" s="1"/>
  <c r="O399" i="46" s="1"/>
  <c r="Q398" i="45"/>
  <c r="R398" i="45" s="1"/>
  <c r="O399" i="45" s="1"/>
  <c r="Q396" i="44"/>
  <c r="R396" i="44" s="1"/>
  <c r="O397" i="44" s="1"/>
  <c r="Q393" i="43"/>
  <c r="R393" i="43" s="1"/>
  <c r="O394" i="43" s="1"/>
  <c r="Q398" i="42"/>
  <c r="R398" i="42"/>
  <c r="O399" i="42" s="1"/>
  <c r="Q398" i="41"/>
  <c r="R398" i="41" s="1"/>
  <c r="O399" i="41" s="1"/>
  <c r="Q398" i="40"/>
  <c r="R398" i="40" s="1"/>
  <c r="O399" i="40" s="1"/>
  <c r="Q396" i="39"/>
  <c r="R396" i="39" s="1"/>
  <c r="O397" i="39" s="1"/>
  <c r="Q395" i="38"/>
  <c r="R395" i="38" s="1"/>
  <c r="O396" i="38" s="1"/>
  <c r="Q398" i="37"/>
  <c r="R398" i="37" s="1"/>
  <c r="O399" i="37" s="1"/>
  <c r="Q395" i="36"/>
  <c r="R395" i="36" s="1"/>
  <c r="O396" i="36" s="1"/>
  <c r="Q390" i="35"/>
  <c r="R390" i="35"/>
  <c r="O391" i="35" s="1"/>
  <c r="Q391" i="34"/>
  <c r="R391" i="34" s="1"/>
  <c r="O392" i="34" s="1"/>
  <c r="Q391" i="33"/>
  <c r="R391" i="33" s="1"/>
  <c r="O392" i="33" s="1"/>
  <c r="Q390" i="32"/>
  <c r="R390" i="32" s="1"/>
  <c r="O391" i="32" s="1"/>
  <c r="Q390" i="31"/>
  <c r="R390" i="31" s="1"/>
  <c r="O391" i="31" s="1"/>
  <c r="Q391" i="30"/>
  <c r="R391" i="30" s="1"/>
  <c r="O392" i="30" s="1"/>
  <c r="Q392" i="29"/>
  <c r="R392" i="29" s="1"/>
  <c r="O393" i="29" s="1"/>
  <c r="Q391" i="28"/>
  <c r="R391" i="28"/>
  <c r="O392" i="28" s="1"/>
  <c r="Q392" i="27"/>
  <c r="R392" i="27" s="1"/>
  <c r="O393" i="27" s="1"/>
  <c r="Q402" i="20"/>
  <c r="R402" i="20" s="1"/>
  <c r="O403" i="20" s="1"/>
  <c r="Q402" i="21"/>
  <c r="R402" i="21" s="1"/>
  <c r="O403" i="21" s="1"/>
  <c r="Q406" i="16"/>
  <c r="R406" i="16" s="1"/>
  <c r="O407" i="16" s="1"/>
  <c r="Q401" i="22"/>
  <c r="R401" i="22" s="1"/>
  <c r="O402" i="22" s="1"/>
  <c r="Q401" i="23"/>
  <c r="R401" i="23" s="1"/>
  <c r="O402" i="23" s="1"/>
  <c r="Q399" i="13" l="1"/>
  <c r="R399" i="13" s="1"/>
  <c r="O400" i="13" s="1"/>
  <c r="Q397" i="55"/>
  <c r="R397" i="55" s="1"/>
  <c r="O398" i="55" s="1"/>
  <c r="Q396" i="54"/>
  <c r="R396" i="54" s="1"/>
  <c r="O397" i="54" s="1"/>
  <c r="Q397" i="53"/>
  <c r="R397" i="53" s="1"/>
  <c r="O398" i="53" s="1"/>
  <c r="Q397" i="52"/>
  <c r="R397" i="52" s="1"/>
  <c r="O398" i="52" s="1"/>
  <c r="Q398" i="51"/>
  <c r="R398" i="51" s="1"/>
  <c r="O399" i="51" s="1"/>
  <c r="Q398" i="50"/>
  <c r="R398" i="50" s="1"/>
  <c r="O399" i="50" s="1"/>
  <c r="Q397" i="49"/>
  <c r="R397" i="49" s="1"/>
  <c r="O398" i="49" s="1"/>
  <c r="Q398" i="48"/>
  <c r="R398" i="48" s="1"/>
  <c r="O399" i="48" s="1"/>
  <c r="Q398" i="47"/>
  <c r="R398" i="47" s="1"/>
  <c r="O399" i="47" s="1"/>
  <c r="Q399" i="46"/>
  <c r="R399" i="46" s="1"/>
  <c r="O400" i="46" s="1"/>
  <c r="Q399" i="45"/>
  <c r="R399" i="45" s="1"/>
  <c r="O400" i="45" s="1"/>
  <c r="Q397" i="44"/>
  <c r="R397" i="44" s="1"/>
  <c r="O398" i="44" s="1"/>
  <c r="Q394" i="43"/>
  <c r="R394" i="43" s="1"/>
  <c r="O395" i="43" s="1"/>
  <c r="Q399" i="42"/>
  <c r="R399" i="42" s="1"/>
  <c r="O400" i="42" s="1"/>
  <c r="Q399" i="41"/>
  <c r="R399" i="41" s="1"/>
  <c r="O400" i="41" s="1"/>
  <c r="Q399" i="40"/>
  <c r="R399" i="40" s="1"/>
  <c r="O400" i="40" s="1"/>
  <c r="Q397" i="39"/>
  <c r="R397" i="39"/>
  <c r="O398" i="39" s="1"/>
  <c r="Q396" i="38"/>
  <c r="R396" i="38" s="1"/>
  <c r="O397" i="38" s="1"/>
  <c r="Q399" i="37"/>
  <c r="Q396" i="36"/>
  <c r="R396" i="36" s="1"/>
  <c r="O397" i="36" s="1"/>
  <c r="Q391" i="35"/>
  <c r="R391" i="35" s="1"/>
  <c r="O392" i="35" s="1"/>
  <c r="Q392" i="34"/>
  <c r="R392" i="34" s="1"/>
  <c r="O393" i="34" s="1"/>
  <c r="Q392" i="33"/>
  <c r="R392" i="33"/>
  <c r="O393" i="33" s="1"/>
  <c r="Q391" i="32"/>
  <c r="R391" i="32" s="1"/>
  <c r="O392" i="32" s="1"/>
  <c r="Q391" i="31"/>
  <c r="R391" i="31"/>
  <c r="O392" i="31" s="1"/>
  <c r="Q392" i="30"/>
  <c r="R392" i="30" s="1"/>
  <c r="O393" i="30" s="1"/>
  <c r="Q393" i="29"/>
  <c r="R393" i="29" s="1"/>
  <c r="O394" i="29" s="1"/>
  <c r="Q392" i="28"/>
  <c r="R392" i="28" s="1"/>
  <c r="O393" i="28" s="1"/>
  <c r="Q393" i="27"/>
  <c r="R393" i="27" s="1"/>
  <c r="O394" i="27" s="1"/>
  <c r="Q403" i="20"/>
  <c r="R403" i="20" s="1"/>
  <c r="O404" i="20" s="1"/>
  <c r="Q402" i="22"/>
  <c r="R402" i="22" s="1"/>
  <c r="O403" i="22" s="1"/>
  <c r="Q407" i="16"/>
  <c r="R407" i="16" s="1"/>
  <c r="O408" i="16" s="1"/>
  <c r="Q402" i="23"/>
  <c r="R402" i="23" s="1"/>
  <c r="O403" i="23" s="1"/>
  <c r="Q403" i="21"/>
  <c r="R403" i="21" s="1"/>
  <c r="O404" i="21" s="1"/>
  <c r="Q400" i="13" l="1"/>
  <c r="R400" i="13" s="1"/>
  <c r="O401" i="13" s="1"/>
  <c r="Q398" i="55"/>
  <c r="R398" i="55" s="1"/>
  <c r="O399" i="55" s="1"/>
  <c r="Q397" i="54"/>
  <c r="R397" i="54" s="1"/>
  <c r="O398" i="54" s="1"/>
  <c r="Q398" i="53"/>
  <c r="R398" i="53" s="1"/>
  <c r="O399" i="53" s="1"/>
  <c r="Q398" i="52"/>
  <c r="R398" i="52" s="1"/>
  <c r="O399" i="52" s="1"/>
  <c r="Q399" i="51"/>
  <c r="R399" i="51" s="1"/>
  <c r="O400" i="51" s="1"/>
  <c r="Q399" i="50"/>
  <c r="R399" i="50" s="1"/>
  <c r="O400" i="50" s="1"/>
  <c r="Q398" i="49"/>
  <c r="R398" i="49" s="1"/>
  <c r="O399" i="49" s="1"/>
  <c r="Q399" i="48"/>
  <c r="R399" i="48" s="1"/>
  <c r="O400" i="48" s="1"/>
  <c r="Q399" i="47"/>
  <c r="R399" i="47"/>
  <c r="O400" i="47" s="1"/>
  <c r="Q400" i="46"/>
  <c r="R400" i="46" s="1"/>
  <c r="O401" i="46" s="1"/>
  <c r="Q400" i="45"/>
  <c r="R400" i="45" s="1"/>
  <c r="O401" i="45" s="1"/>
  <c r="Q398" i="44"/>
  <c r="R398" i="44" s="1"/>
  <c r="O399" i="44" s="1"/>
  <c r="Q395" i="43"/>
  <c r="R395" i="43"/>
  <c r="O396" i="43" s="1"/>
  <c r="Q400" i="42"/>
  <c r="R400" i="42" s="1"/>
  <c r="O401" i="42" s="1"/>
  <c r="Q400" i="41"/>
  <c r="R400" i="41" s="1"/>
  <c r="O401" i="41" s="1"/>
  <c r="Q400" i="40"/>
  <c r="R400" i="40" s="1"/>
  <c r="O401" i="40" s="1"/>
  <c r="Q398" i="39"/>
  <c r="R398" i="39" s="1"/>
  <c r="O399" i="39" s="1"/>
  <c r="Q397" i="38"/>
  <c r="R397" i="38" s="1"/>
  <c r="O398" i="38" s="1"/>
  <c r="R399" i="37"/>
  <c r="O400" i="37" s="1"/>
  <c r="Q397" i="36"/>
  <c r="R397" i="36" s="1"/>
  <c r="O398" i="36" s="1"/>
  <c r="Q392" i="35"/>
  <c r="R392" i="35" s="1"/>
  <c r="O393" i="35" s="1"/>
  <c r="Q393" i="34"/>
  <c r="R393" i="34" s="1"/>
  <c r="O394" i="34" s="1"/>
  <c r="Q393" i="33"/>
  <c r="Q395" i="33" s="1"/>
  <c r="R395" i="33" s="1"/>
  <c r="S395" i="33" s="1"/>
  <c r="Q392" i="32"/>
  <c r="R392" i="32" s="1"/>
  <c r="O393" i="32" s="1"/>
  <c r="Q392" i="31"/>
  <c r="R392" i="31"/>
  <c r="O393" i="31" s="1"/>
  <c r="Q393" i="30"/>
  <c r="R393" i="30"/>
  <c r="O394" i="30" s="1"/>
  <c r="Q394" i="29"/>
  <c r="R394" i="29" s="1"/>
  <c r="O395" i="29" s="1"/>
  <c r="Q393" i="28"/>
  <c r="R393" i="28" s="1"/>
  <c r="O394" i="28" s="1"/>
  <c r="Q394" i="27"/>
  <c r="Q396" i="27" s="1"/>
  <c r="R396" i="27" s="1"/>
  <c r="S396" i="27" s="1"/>
  <c r="Q403" i="22"/>
  <c r="R403" i="22" s="1"/>
  <c r="O404" i="22" s="1"/>
  <c r="Q404" i="21"/>
  <c r="R404" i="21" s="1"/>
  <c r="O405" i="21" s="1"/>
  <c r="Q404" i="20"/>
  <c r="R404" i="20" s="1"/>
  <c r="O405" i="20" s="1"/>
  <c r="Q403" i="23"/>
  <c r="R403" i="23" s="1"/>
  <c r="O404" i="23" s="1"/>
  <c r="Q408" i="16"/>
  <c r="R408" i="16" s="1"/>
  <c r="O409" i="16" s="1"/>
  <c r="Q401" i="13" l="1"/>
  <c r="R401" i="13" s="1"/>
  <c r="O402" i="13" s="1"/>
  <c r="Q399" i="55"/>
  <c r="R399" i="55" s="1"/>
  <c r="O400" i="55" s="1"/>
  <c r="Q398" i="54"/>
  <c r="R398" i="54" s="1"/>
  <c r="O399" i="54" s="1"/>
  <c r="Q399" i="53"/>
  <c r="R399" i="53" s="1"/>
  <c r="O400" i="53" s="1"/>
  <c r="Q399" i="52"/>
  <c r="R399" i="52" s="1"/>
  <c r="O400" i="52" s="1"/>
  <c r="Q400" i="51"/>
  <c r="R400" i="51" s="1"/>
  <c r="O401" i="51" s="1"/>
  <c r="Q400" i="50"/>
  <c r="R400" i="50" s="1"/>
  <c r="O401" i="50" s="1"/>
  <c r="Q399" i="49"/>
  <c r="R399" i="49" s="1"/>
  <c r="O400" i="49" s="1"/>
  <c r="Q400" i="48"/>
  <c r="R400" i="48" s="1"/>
  <c r="O401" i="48" s="1"/>
  <c r="Q400" i="47"/>
  <c r="R400" i="47" s="1"/>
  <c r="O401" i="47" s="1"/>
  <c r="Q401" i="46"/>
  <c r="R401" i="46" s="1"/>
  <c r="O402" i="46" s="1"/>
  <c r="Q401" i="45"/>
  <c r="R401" i="45"/>
  <c r="O402" i="45" s="1"/>
  <c r="Q399" i="44"/>
  <c r="Q396" i="43"/>
  <c r="R396" i="43" s="1"/>
  <c r="O397" i="43" s="1"/>
  <c r="Q401" i="42"/>
  <c r="R401" i="42" s="1"/>
  <c r="O402" i="42" s="1"/>
  <c r="Q401" i="41"/>
  <c r="R401" i="41" s="1"/>
  <c r="O402" i="41" s="1"/>
  <c r="Q401" i="40"/>
  <c r="R401" i="40" s="1"/>
  <c r="O402" i="40" s="1"/>
  <c r="Q399" i="39"/>
  <c r="R399" i="39" s="1"/>
  <c r="O400" i="39" s="1"/>
  <c r="Q398" i="38"/>
  <c r="R398" i="38" s="1"/>
  <c r="O399" i="38" s="1"/>
  <c r="Q400" i="37"/>
  <c r="Q398" i="36"/>
  <c r="R398" i="36" s="1"/>
  <c r="O399" i="36" s="1"/>
  <c r="Q393" i="35"/>
  <c r="R393" i="35" s="1"/>
  <c r="O394" i="35" s="1"/>
  <c r="Q394" i="34"/>
  <c r="R394" i="34" s="1"/>
  <c r="O395" i="34" s="1"/>
  <c r="R393" i="33"/>
  <c r="Q393" i="32"/>
  <c r="R393" i="32"/>
  <c r="O394" i="32" s="1"/>
  <c r="Q393" i="31"/>
  <c r="R393" i="31"/>
  <c r="O394" i="31" s="1"/>
  <c r="Q394" i="30"/>
  <c r="R394" i="30" s="1"/>
  <c r="O395" i="30" s="1"/>
  <c r="Q395" i="29"/>
  <c r="R395" i="29" s="1"/>
  <c r="O396" i="29" s="1"/>
  <c r="Q394" i="28"/>
  <c r="R394" i="28" s="1"/>
  <c r="O395" i="28" s="1"/>
  <c r="R394" i="27"/>
  <c r="Q409" i="16"/>
  <c r="R409" i="16" s="1"/>
  <c r="O410" i="16" s="1"/>
  <c r="Q404" i="23"/>
  <c r="R404" i="23" s="1"/>
  <c r="O405" i="23" s="1"/>
  <c r="Q404" i="22"/>
  <c r="R404" i="22" s="1"/>
  <c r="O405" i="22" s="1"/>
  <c r="Q405" i="20"/>
  <c r="R405" i="20" s="1"/>
  <c r="O406" i="20" s="1"/>
  <c r="Q405" i="21"/>
  <c r="R405" i="21" s="1"/>
  <c r="O406" i="21" s="1"/>
  <c r="Q402" i="13" l="1"/>
  <c r="R402" i="13" s="1"/>
  <c r="O403" i="13" s="1"/>
  <c r="Q400" i="55"/>
  <c r="R400" i="55" s="1"/>
  <c r="O401" i="55" s="1"/>
  <c r="Q399" i="54"/>
  <c r="R399" i="54" s="1"/>
  <c r="O400" i="54" s="1"/>
  <c r="Q400" i="53"/>
  <c r="R400" i="53"/>
  <c r="O401" i="53" s="1"/>
  <c r="Q400" i="52"/>
  <c r="R400" i="52" s="1"/>
  <c r="O401" i="52" s="1"/>
  <c r="Q401" i="51"/>
  <c r="R401" i="51" s="1"/>
  <c r="O402" i="51" s="1"/>
  <c r="Q401" i="50"/>
  <c r="R401" i="50" s="1"/>
  <c r="O402" i="50" s="1"/>
  <c r="Q400" i="49"/>
  <c r="R400" i="49" s="1"/>
  <c r="O401" i="49" s="1"/>
  <c r="Q401" i="48"/>
  <c r="R401" i="48" s="1"/>
  <c r="O402" i="48" s="1"/>
  <c r="Q401" i="47"/>
  <c r="R401" i="47" s="1"/>
  <c r="O402" i="47" s="1"/>
  <c r="Q402" i="46"/>
  <c r="R402" i="46" s="1"/>
  <c r="O403" i="46" s="1"/>
  <c r="Q402" i="45"/>
  <c r="R402" i="45" s="1"/>
  <c r="O403" i="45" s="1"/>
  <c r="R399" i="44"/>
  <c r="O400" i="44" s="1"/>
  <c r="Q397" i="43"/>
  <c r="R397" i="43" s="1"/>
  <c r="O398" i="43" s="1"/>
  <c r="Q402" i="42"/>
  <c r="R402" i="42" s="1"/>
  <c r="O403" i="42" s="1"/>
  <c r="Q402" i="41"/>
  <c r="R402" i="41" s="1"/>
  <c r="O403" i="41" s="1"/>
  <c r="Q402" i="40"/>
  <c r="R402" i="40" s="1"/>
  <c r="O403" i="40" s="1"/>
  <c r="Q400" i="39"/>
  <c r="R400" i="39" s="1"/>
  <c r="O401" i="39" s="1"/>
  <c r="Q399" i="38"/>
  <c r="R399" i="38" s="1"/>
  <c r="O400" i="38" s="1"/>
  <c r="R400" i="37"/>
  <c r="O401" i="37" s="1"/>
  <c r="Q399" i="36"/>
  <c r="R399" i="36" s="1"/>
  <c r="O400" i="36" s="1"/>
  <c r="Q394" i="35"/>
  <c r="R394" i="35"/>
  <c r="O395" i="35" s="1"/>
  <c r="Q395" i="34"/>
  <c r="R395" i="34"/>
  <c r="O396" i="34" s="1"/>
  <c r="Q394" i="32"/>
  <c r="R394" i="32" s="1"/>
  <c r="O395" i="32" s="1"/>
  <c r="Q394" i="31"/>
  <c r="R394" i="31" s="1"/>
  <c r="O395" i="31" s="1"/>
  <c r="Q395" i="30"/>
  <c r="R395" i="30" s="1"/>
  <c r="O396" i="30" s="1"/>
  <c r="Q396" i="29"/>
  <c r="R396" i="29" s="1"/>
  <c r="O397" i="29" s="1"/>
  <c r="Q395" i="28"/>
  <c r="R395" i="28"/>
  <c r="O396" i="28" s="1"/>
  <c r="Q406" i="20"/>
  <c r="R406" i="20" s="1"/>
  <c r="O407" i="20" s="1"/>
  <c r="Q405" i="22"/>
  <c r="R405" i="22" s="1"/>
  <c r="O406" i="22" s="1"/>
  <c r="Q406" i="21"/>
  <c r="R406" i="21" s="1"/>
  <c r="O407" i="21" s="1"/>
  <c r="Q405" i="23"/>
  <c r="R405" i="23" s="1"/>
  <c r="O406" i="23" s="1"/>
  <c r="Q410" i="16"/>
  <c r="R410" i="16" s="1"/>
  <c r="O411" i="16" s="1"/>
  <c r="Q403" i="13" l="1"/>
  <c r="R403" i="13"/>
  <c r="O404" i="13" s="1"/>
  <c r="Q401" i="55"/>
  <c r="R401" i="55" s="1"/>
  <c r="O402" i="55" s="1"/>
  <c r="Q400" i="54"/>
  <c r="R400" i="54" s="1"/>
  <c r="O401" i="54" s="1"/>
  <c r="Q401" i="53"/>
  <c r="R401" i="53" s="1"/>
  <c r="O402" i="53" s="1"/>
  <c r="Q401" i="52"/>
  <c r="R401" i="52" s="1"/>
  <c r="O402" i="52" s="1"/>
  <c r="Q402" i="51"/>
  <c r="R402" i="51" s="1"/>
  <c r="O403" i="51" s="1"/>
  <c r="Q402" i="50"/>
  <c r="R402" i="50" s="1"/>
  <c r="O403" i="50" s="1"/>
  <c r="Q401" i="49"/>
  <c r="R401" i="49" s="1"/>
  <c r="O402" i="49" s="1"/>
  <c r="Q402" i="48"/>
  <c r="R402" i="48" s="1"/>
  <c r="O403" i="48" s="1"/>
  <c r="Q402" i="47"/>
  <c r="R402" i="47" s="1"/>
  <c r="O403" i="47" s="1"/>
  <c r="Q403" i="46"/>
  <c r="R403" i="46"/>
  <c r="O404" i="46" s="1"/>
  <c r="Q403" i="45"/>
  <c r="R403" i="45" s="1"/>
  <c r="O404" i="45" s="1"/>
  <c r="Q400" i="44"/>
  <c r="Q398" i="43"/>
  <c r="R398" i="43" s="1"/>
  <c r="O399" i="43" s="1"/>
  <c r="Q403" i="42"/>
  <c r="R403" i="42"/>
  <c r="O404" i="42" s="1"/>
  <c r="Q403" i="41"/>
  <c r="R403" i="41" s="1"/>
  <c r="O404" i="41" s="1"/>
  <c r="Q403" i="40"/>
  <c r="R403" i="40" s="1"/>
  <c r="O404" i="40" s="1"/>
  <c r="Q401" i="39"/>
  <c r="R401" i="39" s="1"/>
  <c r="O402" i="39" s="1"/>
  <c r="Q400" i="38"/>
  <c r="R400" i="38" s="1"/>
  <c r="O401" i="38" s="1"/>
  <c r="Q401" i="37"/>
  <c r="R401" i="37"/>
  <c r="O402" i="37" s="1"/>
  <c r="Q400" i="36"/>
  <c r="R400" i="36" s="1"/>
  <c r="O401" i="36" s="1"/>
  <c r="Q395" i="35"/>
  <c r="R395" i="35" s="1"/>
  <c r="O396" i="35" s="1"/>
  <c r="Q396" i="34"/>
  <c r="R396" i="34" s="1"/>
  <c r="O397" i="34" s="1"/>
  <c r="Q395" i="32"/>
  <c r="R395" i="32" s="1"/>
  <c r="O396" i="32" s="1"/>
  <c r="Q395" i="31"/>
  <c r="R395" i="31" s="1"/>
  <c r="O396" i="31" s="1"/>
  <c r="R396" i="30"/>
  <c r="O397" i="30" s="1"/>
  <c r="Q396" i="30"/>
  <c r="Q397" i="29"/>
  <c r="R397" i="29" s="1"/>
  <c r="O398" i="29" s="1"/>
  <c r="Q396" i="28"/>
  <c r="R396" i="28" s="1"/>
  <c r="O397" i="28" s="1"/>
  <c r="Q411" i="16"/>
  <c r="R411" i="16" s="1"/>
  <c r="O412" i="16" s="1"/>
  <c r="Q407" i="21"/>
  <c r="R407" i="21" s="1"/>
  <c r="O408" i="21" s="1"/>
  <c r="Q406" i="22"/>
  <c r="R406" i="22" s="1"/>
  <c r="O407" i="22" s="1"/>
  <c r="Q406" i="23"/>
  <c r="R406" i="23" s="1"/>
  <c r="O407" i="23" s="1"/>
  <c r="Q407" i="20"/>
  <c r="R407" i="20" s="1"/>
  <c r="O408" i="20" s="1"/>
  <c r="Q404" i="13" l="1"/>
  <c r="R404" i="13"/>
  <c r="O405" i="13" s="1"/>
  <c r="Q402" i="55"/>
  <c r="R402" i="55" s="1"/>
  <c r="O403" i="55" s="1"/>
  <c r="Q401" i="54"/>
  <c r="R401" i="54" s="1"/>
  <c r="O402" i="54" s="1"/>
  <c r="Q402" i="53"/>
  <c r="R402" i="53" s="1"/>
  <c r="O403" i="53" s="1"/>
  <c r="Q402" i="52"/>
  <c r="R402" i="52" s="1"/>
  <c r="O403" i="52" s="1"/>
  <c r="Q403" i="51"/>
  <c r="R403" i="51" s="1"/>
  <c r="O404" i="51" s="1"/>
  <c r="Q403" i="50"/>
  <c r="R403" i="50" s="1"/>
  <c r="O404" i="50" s="1"/>
  <c r="Q402" i="49"/>
  <c r="R402" i="49" s="1"/>
  <c r="O403" i="49" s="1"/>
  <c r="Q403" i="48"/>
  <c r="R403" i="48" s="1"/>
  <c r="O404" i="48" s="1"/>
  <c r="Q403" i="47"/>
  <c r="R403" i="47"/>
  <c r="O404" i="47" s="1"/>
  <c r="Q404" i="46"/>
  <c r="R404" i="46" s="1"/>
  <c r="O405" i="46" s="1"/>
  <c r="Q404" i="45"/>
  <c r="R404" i="45" s="1"/>
  <c r="O405" i="45" s="1"/>
  <c r="R400" i="44"/>
  <c r="O401" i="44" s="1"/>
  <c r="Q399" i="43"/>
  <c r="R399" i="43" s="1"/>
  <c r="O400" i="43" s="1"/>
  <c r="Q404" i="42"/>
  <c r="R404" i="42" s="1"/>
  <c r="O405" i="42" s="1"/>
  <c r="Q404" i="41"/>
  <c r="R404" i="41" s="1"/>
  <c r="O405" i="41" s="1"/>
  <c r="Q404" i="40"/>
  <c r="R404" i="40" s="1"/>
  <c r="O405" i="40" s="1"/>
  <c r="Q402" i="39"/>
  <c r="R402" i="39" s="1"/>
  <c r="O403" i="39" s="1"/>
  <c r="Q401" i="38"/>
  <c r="R401" i="38" s="1"/>
  <c r="O402" i="38" s="1"/>
  <c r="Q402" i="37"/>
  <c r="R402" i="37" s="1"/>
  <c r="O403" i="37" s="1"/>
  <c r="Q401" i="36"/>
  <c r="R401" i="36" s="1"/>
  <c r="O402" i="36" s="1"/>
  <c r="Q396" i="35"/>
  <c r="R396" i="35" s="1"/>
  <c r="O397" i="35" s="1"/>
  <c r="Q397" i="34"/>
  <c r="R397" i="34" s="1"/>
  <c r="O398" i="34" s="1"/>
  <c r="Q396" i="32"/>
  <c r="R396" i="32" s="1"/>
  <c r="O397" i="32" s="1"/>
  <c r="Q396" i="31"/>
  <c r="R396" i="31" s="1"/>
  <c r="O397" i="31" s="1"/>
  <c r="Q397" i="30"/>
  <c r="R397" i="30"/>
  <c r="O398" i="30" s="1"/>
  <c r="Q398" i="29"/>
  <c r="R398" i="29" s="1"/>
  <c r="O399" i="29" s="1"/>
  <c r="Q397" i="28"/>
  <c r="R397" i="28" s="1"/>
  <c r="O398" i="28" s="1"/>
  <c r="Q408" i="21"/>
  <c r="R408" i="21" s="1"/>
  <c r="O409" i="21" s="1"/>
  <c r="Q412" i="16"/>
  <c r="R412" i="16" s="1"/>
  <c r="O413" i="16" s="1"/>
  <c r="Q407" i="22"/>
  <c r="R407" i="22" s="1"/>
  <c r="O408" i="22" s="1"/>
  <c r="Q408" i="20"/>
  <c r="R408" i="20" s="1"/>
  <c r="O409" i="20" s="1"/>
  <c r="Q407" i="23"/>
  <c r="R407" i="23" s="1"/>
  <c r="O408" i="23" s="1"/>
  <c r="Q405" i="13" l="1"/>
  <c r="R405" i="13"/>
  <c r="O406" i="13" s="1"/>
  <c r="Q403" i="55"/>
  <c r="R403" i="55" s="1"/>
  <c r="O404" i="55" s="1"/>
  <c r="Q402" i="54"/>
  <c r="R402" i="54" s="1"/>
  <c r="O403" i="54" s="1"/>
  <c r="Q403" i="53"/>
  <c r="R403" i="53"/>
  <c r="O404" i="53" s="1"/>
  <c r="Q403" i="52"/>
  <c r="R403" i="52" s="1"/>
  <c r="O404" i="52" s="1"/>
  <c r="Q404" i="51"/>
  <c r="R404" i="51" s="1"/>
  <c r="O405" i="51" s="1"/>
  <c r="Q404" i="50"/>
  <c r="R404" i="50" s="1"/>
  <c r="O405" i="50" s="1"/>
  <c r="Q403" i="49"/>
  <c r="R403" i="49" s="1"/>
  <c r="O404" i="49" s="1"/>
  <c r="Q404" i="48"/>
  <c r="R404" i="48" s="1"/>
  <c r="O405" i="48" s="1"/>
  <c r="Q404" i="47"/>
  <c r="R404" i="47" s="1"/>
  <c r="O405" i="47" s="1"/>
  <c r="Q405" i="46"/>
  <c r="R405" i="46"/>
  <c r="O406" i="46" s="1"/>
  <c r="Q405" i="45"/>
  <c r="R405" i="45"/>
  <c r="O406" i="45" s="1"/>
  <c r="Q401" i="44"/>
  <c r="R401" i="44" s="1"/>
  <c r="O402" i="44" s="1"/>
  <c r="Q400" i="43"/>
  <c r="R400" i="43"/>
  <c r="O401" i="43" s="1"/>
  <c r="Q405" i="42"/>
  <c r="R405" i="42"/>
  <c r="O406" i="42" s="1"/>
  <c r="Q405" i="41"/>
  <c r="R405" i="41" s="1"/>
  <c r="O406" i="41" s="1"/>
  <c r="Q405" i="40"/>
  <c r="R405" i="40" s="1"/>
  <c r="O406" i="40" s="1"/>
  <c r="Q403" i="39"/>
  <c r="R403" i="39" s="1"/>
  <c r="O404" i="39" s="1"/>
  <c r="Q402" i="38"/>
  <c r="R402" i="38" s="1"/>
  <c r="O403" i="38" s="1"/>
  <c r="Q403" i="37"/>
  <c r="R403" i="37" s="1"/>
  <c r="O404" i="37" s="1"/>
  <c r="Q402" i="36"/>
  <c r="R402" i="36" s="1"/>
  <c r="O403" i="36" s="1"/>
  <c r="Q397" i="35"/>
  <c r="R397" i="35" s="1"/>
  <c r="O398" i="35" s="1"/>
  <c r="Q398" i="34"/>
  <c r="R398" i="34" s="1"/>
  <c r="O399" i="34" s="1"/>
  <c r="Q397" i="32"/>
  <c r="R397" i="32"/>
  <c r="O398" i="32" s="1"/>
  <c r="Q397" i="31"/>
  <c r="R397" i="31" s="1"/>
  <c r="O398" i="31" s="1"/>
  <c r="Q398" i="30"/>
  <c r="R398" i="30" s="1"/>
  <c r="O399" i="30" s="1"/>
  <c r="Q399" i="29"/>
  <c r="R399" i="29" s="1"/>
  <c r="O400" i="29" s="1"/>
  <c r="Q398" i="28"/>
  <c r="R398" i="28" s="1"/>
  <c r="O399" i="28" s="1"/>
  <c r="Q413" i="16"/>
  <c r="R413" i="16" s="1"/>
  <c r="O414" i="16" s="1"/>
  <c r="Q408" i="23"/>
  <c r="R408" i="23" s="1"/>
  <c r="O409" i="23" s="1"/>
  <c r="Q409" i="21"/>
  <c r="R409" i="21" s="1"/>
  <c r="O410" i="21" s="1"/>
  <c r="Q409" i="20"/>
  <c r="R409" i="20" s="1"/>
  <c r="O410" i="20" s="1"/>
  <c r="Q408" i="22"/>
  <c r="R408" i="22" s="1"/>
  <c r="O409" i="22" s="1"/>
  <c r="Q406" i="13" l="1"/>
  <c r="R406" i="13" s="1"/>
  <c r="O407" i="13" s="1"/>
  <c r="Q404" i="55"/>
  <c r="R404" i="55"/>
  <c r="O405" i="55" s="1"/>
  <c r="Q403" i="54"/>
  <c r="R403" i="54" s="1"/>
  <c r="O404" i="54" s="1"/>
  <c r="Q404" i="53"/>
  <c r="R404" i="53" s="1"/>
  <c r="O405" i="53" s="1"/>
  <c r="Q404" i="52"/>
  <c r="R404" i="52" s="1"/>
  <c r="O405" i="52" s="1"/>
  <c r="Q405" i="51"/>
  <c r="R405" i="51" s="1"/>
  <c r="O406" i="51" s="1"/>
  <c r="Q405" i="50"/>
  <c r="R405" i="50" s="1"/>
  <c r="O406" i="50" s="1"/>
  <c r="Q404" i="49"/>
  <c r="R404" i="49" s="1"/>
  <c r="O405" i="49" s="1"/>
  <c r="Q405" i="48"/>
  <c r="R405" i="48" s="1"/>
  <c r="O406" i="48" s="1"/>
  <c r="Q405" i="47"/>
  <c r="R405" i="47" s="1"/>
  <c r="O406" i="47" s="1"/>
  <c r="Q406" i="46"/>
  <c r="R406" i="46" s="1"/>
  <c r="O407" i="46" s="1"/>
  <c r="Q406" i="45"/>
  <c r="R406" i="45" s="1"/>
  <c r="O407" i="45" s="1"/>
  <c r="Q402" i="44"/>
  <c r="R402" i="44" s="1"/>
  <c r="O403" i="44" s="1"/>
  <c r="Q401" i="43"/>
  <c r="R401" i="43" s="1"/>
  <c r="O402" i="43" s="1"/>
  <c r="Q406" i="42"/>
  <c r="R406" i="42" s="1"/>
  <c r="O407" i="42" s="1"/>
  <c r="Q406" i="41"/>
  <c r="R406" i="41" s="1"/>
  <c r="O407" i="41" s="1"/>
  <c r="Q406" i="40"/>
  <c r="R406" i="40" s="1"/>
  <c r="O407" i="40" s="1"/>
  <c r="Q404" i="39"/>
  <c r="R404" i="39" s="1"/>
  <c r="O405" i="39" s="1"/>
  <c r="Q403" i="38"/>
  <c r="R403" i="38" s="1"/>
  <c r="O404" i="38" s="1"/>
  <c r="Q404" i="37"/>
  <c r="R404" i="37" s="1"/>
  <c r="O405" i="37" s="1"/>
  <c r="Q403" i="36"/>
  <c r="R403" i="36" s="1"/>
  <c r="O404" i="36" s="1"/>
  <c r="Q398" i="35"/>
  <c r="R398" i="35"/>
  <c r="O399" i="35" s="1"/>
  <c r="Q399" i="34"/>
  <c r="R399" i="34" s="1"/>
  <c r="O400" i="34" s="1"/>
  <c r="Q398" i="32"/>
  <c r="R398" i="32" s="1"/>
  <c r="O399" i="32" s="1"/>
  <c r="Q398" i="31"/>
  <c r="R398" i="31" s="1"/>
  <c r="O399" i="31" s="1"/>
  <c r="Q399" i="30"/>
  <c r="R399" i="30" s="1"/>
  <c r="O400" i="30" s="1"/>
  <c r="Q400" i="29"/>
  <c r="R400" i="29" s="1"/>
  <c r="O401" i="29" s="1"/>
  <c r="Q399" i="28"/>
  <c r="R399" i="28" s="1"/>
  <c r="O400" i="28" s="1"/>
  <c r="Q410" i="21"/>
  <c r="R410" i="21" s="1"/>
  <c r="O411" i="21" s="1"/>
  <c r="Q410" i="20"/>
  <c r="R410" i="20" s="1"/>
  <c r="O411" i="20" s="1"/>
  <c r="Q409" i="23"/>
  <c r="R409" i="23" s="1"/>
  <c r="O410" i="23" s="1"/>
  <c r="Q414" i="16"/>
  <c r="R414" i="16" s="1"/>
  <c r="O415" i="16" s="1"/>
  <c r="Q409" i="22"/>
  <c r="R409" i="22" s="1"/>
  <c r="O410" i="22" s="1"/>
  <c r="Q407" i="13" l="1"/>
  <c r="R407" i="13" s="1"/>
  <c r="O408" i="13" s="1"/>
  <c r="Q405" i="55"/>
  <c r="R405" i="55" s="1"/>
  <c r="O406" i="55" s="1"/>
  <c r="Q404" i="54"/>
  <c r="R404" i="54" s="1"/>
  <c r="O405" i="54" s="1"/>
  <c r="Q405" i="53"/>
  <c r="R405" i="53"/>
  <c r="O406" i="53" s="1"/>
  <c r="Q405" i="52"/>
  <c r="R405" i="52" s="1"/>
  <c r="O406" i="52" s="1"/>
  <c r="Q406" i="51"/>
  <c r="R406" i="51" s="1"/>
  <c r="O407" i="51" s="1"/>
  <c r="Q406" i="50"/>
  <c r="R406" i="50" s="1"/>
  <c r="O407" i="50" s="1"/>
  <c r="Q405" i="49"/>
  <c r="R405" i="49"/>
  <c r="O406" i="49" s="1"/>
  <c r="Q406" i="48"/>
  <c r="R406" i="48" s="1"/>
  <c r="O407" i="48" s="1"/>
  <c r="Q406" i="47"/>
  <c r="R406" i="47" s="1"/>
  <c r="O407" i="47" s="1"/>
  <c r="Q407" i="46"/>
  <c r="R407" i="46" s="1"/>
  <c r="O408" i="46" s="1"/>
  <c r="Q407" i="45"/>
  <c r="R407" i="45" s="1"/>
  <c r="O408" i="45" s="1"/>
  <c r="Q403" i="44"/>
  <c r="R403" i="44" s="1"/>
  <c r="O404" i="44" s="1"/>
  <c r="Q402" i="43"/>
  <c r="R402" i="43" s="1"/>
  <c r="O403" i="43" s="1"/>
  <c r="Q407" i="42"/>
  <c r="R407" i="42" s="1"/>
  <c r="O408" i="42" s="1"/>
  <c r="Q407" i="41"/>
  <c r="R407" i="41" s="1"/>
  <c r="O408" i="41" s="1"/>
  <c r="Q407" i="40"/>
  <c r="R407" i="40" s="1"/>
  <c r="O408" i="40" s="1"/>
  <c r="Q405" i="39"/>
  <c r="R405" i="39"/>
  <c r="O406" i="39" s="1"/>
  <c r="Q404" i="38"/>
  <c r="R404" i="38" s="1"/>
  <c r="O405" i="38" s="1"/>
  <c r="Q405" i="37"/>
  <c r="R405" i="37" s="1"/>
  <c r="O406" i="37" s="1"/>
  <c r="Q404" i="36"/>
  <c r="R404" i="36" s="1"/>
  <c r="O405" i="36" s="1"/>
  <c r="Q399" i="35"/>
  <c r="R399" i="35" s="1"/>
  <c r="O400" i="35" s="1"/>
  <c r="Q400" i="34"/>
  <c r="R400" i="34"/>
  <c r="O401" i="34" s="1"/>
  <c r="Q399" i="32"/>
  <c r="R399" i="32"/>
  <c r="O400" i="32" s="1"/>
  <c r="Q399" i="31"/>
  <c r="R399" i="31"/>
  <c r="O400" i="31" s="1"/>
  <c r="Q400" i="30"/>
  <c r="R400" i="30" s="1"/>
  <c r="O401" i="30" s="1"/>
  <c r="Q401" i="29"/>
  <c r="R401" i="29" s="1"/>
  <c r="O402" i="29" s="1"/>
  <c r="Q400" i="28"/>
  <c r="R400" i="28" s="1"/>
  <c r="O401" i="28" s="1"/>
  <c r="Q410" i="22"/>
  <c r="R410" i="22" s="1"/>
  <c r="O411" i="22" s="1"/>
  <c r="Q410" i="23"/>
  <c r="R410" i="23" s="1"/>
  <c r="O411" i="23" s="1"/>
  <c r="Q411" i="21"/>
  <c r="R411" i="21" s="1"/>
  <c r="O412" i="21" s="1"/>
  <c r="Q415" i="16"/>
  <c r="R415" i="16" s="1"/>
  <c r="O416" i="16" s="1"/>
  <c r="Q411" i="20"/>
  <c r="R411" i="20" s="1"/>
  <c r="O412" i="20" s="1"/>
  <c r="Q408" i="13" l="1"/>
  <c r="R408" i="13" s="1"/>
  <c r="O409" i="13" s="1"/>
  <c r="Q406" i="55"/>
  <c r="R406" i="55" s="1"/>
  <c r="O407" i="55" s="1"/>
  <c r="Q405" i="54"/>
  <c r="R405" i="54" s="1"/>
  <c r="O406" i="54" s="1"/>
  <c r="Q406" i="53"/>
  <c r="R406" i="53" s="1"/>
  <c r="O407" i="53" s="1"/>
  <c r="Q406" i="52"/>
  <c r="R406" i="52" s="1"/>
  <c r="O407" i="52" s="1"/>
  <c r="Q407" i="51"/>
  <c r="R407" i="51" s="1"/>
  <c r="O408" i="51" s="1"/>
  <c r="Q407" i="50"/>
  <c r="R407" i="50" s="1"/>
  <c r="O408" i="50" s="1"/>
  <c r="Q406" i="49"/>
  <c r="R406" i="49" s="1"/>
  <c r="O407" i="49" s="1"/>
  <c r="Q407" i="48"/>
  <c r="R407" i="48" s="1"/>
  <c r="O408" i="48" s="1"/>
  <c r="Q407" i="47"/>
  <c r="R407" i="47" s="1"/>
  <c r="O408" i="47" s="1"/>
  <c r="Q408" i="46"/>
  <c r="R408" i="46" s="1"/>
  <c r="O409" i="46" s="1"/>
  <c r="Q408" i="45"/>
  <c r="R408" i="45" s="1"/>
  <c r="O409" i="45" s="1"/>
  <c r="Q404" i="44"/>
  <c r="R404" i="44" s="1"/>
  <c r="O405" i="44" s="1"/>
  <c r="Q403" i="43"/>
  <c r="R403" i="43"/>
  <c r="O404" i="43" s="1"/>
  <c r="Q408" i="42"/>
  <c r="R408" i="42" s="1"/>
  <c r="O409" i="42" s="1"/>
  <c r="Q408" i="41"/>
  <c r="R408" i="41" s="1"/>
  <c r="O409" i="41" s="1"/>
  <c r="Q408" i="40"/>
  <c r="R408" i="40" s="1"/>
  <c r="O409" i="40" s="1"/>
  <c r="Q406" i="39"/>
  <c r="R406" i="39" s="1"/>
  <c r="O407" i="39" s="1"/>
  <c r="Q405" i="38"/>
  <c r="R405" i="38"/>
  <c r="O406" i="38" s="1"/>
  <c r="Q406" i="37"/>
  <c r="R406" i="37" s="1"/>
  <c r="O407" i="37" s="1"/>
  <c r="Q405" i="36"/>
  <c r="R405" i="36"/>
  <c r="O406" i="36" s="1"/>
  <c r="Q400" i="35"/>
  <c r="R400" i="35" s="1"/>
  <c r="O401" i="35" s="1"/>
  <c r="Q401" i="34"/>
  <c r="R401" i="34" s="1"/>
  <c r="O402" i="34" s="1"/>
  <c r="Q400" i="32"/>
  <c r="R400" i="32" s="1"/>
  <c r="O401" i="32" s="1"/>
  <c r="Q400" i="31"/>
  <c r="R400" i="31"/>
  <c r="O401" i="31" s="1"/>
  <c r="Q401" i="30"/>
  <c r="R401" i="30"/>
  <c r="O402" i="30" s="1"/>
  <c r="Q402" i="29"/>
  <c r="R402" i="29" s="1"/>
  <c r="O403" i="29" s="1"/>
  <c r="Q401" i="28"/>
  <c r="R401" i="28" s="1"/>
  <c r="O402" i="28" s="1"/>
  <c r="Q411" i="23"/>
  <c r="R411" i="23" s="1"/>
  <c r="O412" i="23" s="1"/>
  <c r="Q416" i="16"/>
  <c r="R416" i="16" s="1"/>
  <c r="O417" i="16" s="1"/>
  <c r="Q412" i="21"/>
  <c r="R412" i="21" s="1"/>
  <c r="O413" i="21" s="1"/>
  <c r="Q411" i="22"/>
  <c r="R411" i="22" s="1"/>
  <c r="O412" i="22" s="1"/>
  <c r="Q412" i="20"/>
  <c r="R412" i="20" s="1"/>
  <c r="O413" i="20" s="1"/>
  <c r="Q409" i="13" l="1"/>
  <c r="R409" i="13" s="1"/>
  <c r="O410" i="13" s="1"/>
  <c r="Q407" i="55"/>
  <c r="R407" i="55" s="1"/>
  <c r="O408" i="55" s="1"/>
  <c r="Q406" i="54"/>
  <c r="R406" i="54" s="1"/>
  <c r="O407" i="54" s="1"/>
  <c r="Q407" i="53"/>
  <c r="R407" i="53" s="1"/>
  <c r="O408" i="53" s="1"/>
  <c r="Q407" i="52"/>
  <c r="R407" i="52" s="1"/>
  <c r="O408" i="52" s="1"/>
  <c r="Q408" i="51"/>
  <c r="R408" i="51" s="1"/>
  <c r="O409" i="51" s="1"/>
  <c r="Q408" i="50"/>
  <c r="R408" i="50" s="1"/>
  <c r="O409" i="50" s="1"/>
  <c r="Q407" i="49"/>
  <c r="R407" i="49" s="1"/>
  <c r="O408" i="49" s="1"/>
  <c r="Q408" i="48"/>
  <c r="R408" i="48" s="1"/>
  <c r="O409" i="48" s="1"/>
  <c r="Q408" i="47"/>
  <c r="R408" i="47" s="1"/>
  <c r="O409" i="47" s="1"/>
  <c r="Q409" i="46"/>
  <c r="R409" i="46" s="1"/>
  <c r="O410" i="46" s="1"/>
  <c r="Q409" i="45"/>
  <c r="R409" i="45"/>
  <c r="O410" i="45" s="1"/>
  <c r="Q405" i="44"/>
  <c r="R405" i="44"/>
  <c r="O406" i="44" s="1"/>
  <c r="Q404" i="43"/>
  <c r="R404" i="43" s="1"/>
  <c r="O405" i="43" s="1"/>
  <c r="Q409" i="42"/>
  <c r="R409" i="42" s="1"/>
  <c r="O410" i="42" s="1"/>
  <c r="Q409" i="41"/>
  <c r="R409" i="41" s="1"/>
  <c r="O410" i="41" s="1"/>
  <c r="Q409" i="40"/>
  <c r="R409" i="40" s="1"/>
  <c r="O410" i="40" s="1"/>
  <c r="Q407" i="39"/>
  <c r="R407" i="39" s="1"/>
  <c r="O408" i="39" s="1"/>
  <c r="Q406" i="38"/>
  <c r="R406" i="38" s="1"/>
  <c r="O407" i="38" s="1"/>
  <c r="Q407" i="37"/>
  <c r="R407" i="37" s="1"/>
  <c r="O408" i="37" s="1"/>
  <c r="Q406" i="36"/>
  <c r="R406" i="36" s="1"/>
  <c r="O407" i="36" s="1"/>
  <c r="Q401" i="35"/>
  <c r="R401" i="35" s="1"/>
  <c r="O402" i="35" s="1"/>
  <c r="Q402" i="34"/>
  <c r="R402" i="34" s="1"/>
  <c r="O403" i="34" s="1"/>
  <c r="Q401" i="32"/>
  <c r="R401" i="32"/>
  <c r="O402" i="32" s="1"/>
  <c r="Q401" i="31"/>
  <c r="R401" i="31"/>
  <c r="O402" i="31" s="1"/>
  <c r="Q402" i="30"/>
  <c r="R402" i="30" s="1"/>
  <c r="O403" i="30" s="1"/>
  <c r="Q403" i="29"/>
  <c r="R403" i="29"/>
  <c r="O404" i="29" s="1"/>
  <c r="Q402" i="28"/>
  <c r="R402" i="28" s="1"/>
  <c r="O403" i="28" s="1"/>
  <c r="Q413" i="20"/>
  <c r="R413" i="20" s="1"/>
  <c r="O414" i="20" s="1"/>
  <c r="Q412" i="23"/>
  <c r="R412" i="23"/>
  <c r="O413" i="23" s="1"/>
  <c r="Q417" i="16"/>
  <c r="R417" i="16" s="1"/>
  <c r="O418" i="16" s="1"/>
  <c r="Q412" i="22"/>
  <c r="R412" i="22" s="1"/>
  <c r="O413" i="22" s="1"/>
  <c r="Q413" i="21"/>
  <c r="R413" i="21" s="1"/>
  <c r="O414" i="21" s="1"/>
  <c r="Q410" i="13" l="1"/>
  <c r="R410" i="13" s="1"/>
  <c r="O411" i="13" s="1"/>
  <c r="Q408" i="55"/>
  <c r="R408" i="55" s="1"/>
  <c r="O409" i="55" s="1"/>
  <c r="Q407" i="54"/>
  <c r="R407" i="54" s="1"/>
  <c r="O408" i="54" s="1"/>
  <c r="Q408" i="53"/>
  <c r="R408" i="53" s="1"/>
  <c r="O409" i="53" s="1"/>
  <c r="Q408" i="52"/>
  <c r="R408" i="52" s="1"/>
  <c r="O409" i="52" s="1"/>
  <c r="Q409" i="51"/>
  <c r="R409" i="51" s="1"/>
  <c r="O410" i="51" s="1"/>
  <c r="Q409" i="50"/>
  <c r="R409" i="50" s="1"/>
  <c r="O410" i="50" s="1"/>
  <c r="R408" i="49"/>
  <c r="O409" i="49" s="1"/>
  <c r="Q408" i="49"/>
  <c r="Q409" i="48"/>
  <c r="R409" i="48"/>
  <c r="O410" i="48" s="1"/>
  <c r="Q409" i="47"/>
  <c r="R409" i="47" s="1"/>
  <c r="O410" i="47" s="1"/>
  <c r="Q410" i="46"/>
  <c r="R410" i="46"/>
  <c r="O411" i="46" s="1"/>
  <c r="Q410" i="45"/>
  <c r="R410" i="45" s="1"/>
  <c r="O411" i="45" s="1"/>
  <c r="Q406" i="44"/>
  <c r="R406" i="44" s="1"/>
  <c r="O407" i="44" s="1"/>
  <c r="Q405" i="43"/>
  <c r="R405" i="43"/>
  <c r="O406" i="43" s="1"/>
  <c r="Q410" i="42"/>
  <c r="R410" i="42" s="1"/>
  <c r="O411" i="42" s="1"/>
  <c r="Q410" i="41"/>
  <c r="R410" i="41" s="1"/>
  <c r="O411" i="41" s="1"/>
  <c r="Q410" i="40"/>
  <c r="R410" i="40" s="1"/>
  <c r="O411" i="40" s="1"/>
  <c r="Q408" i="39"/>
  <c r="R408" i="39" s="1"/>
  <c r="O409" i="39" s="1"/>
  <c r="Q407" i="38"/>
  <c r="R407" i="38" s="1"/>
  <c r="O408" i="38" s="1"/>
  <c r="Q408" i="37"/>
  <c r="R408" i="37" s="1"/>
  <c r="O409" i="37" s="1"/>
  <c r="Q407" i="36"/>
  <c r="R407" i="36" s="1"/>
  <c r="O408" i="36" s="1"/>
  <c r="Q402" i="35"/>
  <c r="R402" i="35"/>
  <c r="O403" i="35" s="1"/>
  <c r="Q403" i="34"/>
  <c r="R403" i="34"/>
  <c r="O404" i="34" s="1"/>
  <c r="Q402" i="32"/>
  <c r="R402" i="32" s="1"/>
  <c r="O403" i="32" s="1"/>
  <c r="Q402" i="31"/>
  <c r="R402" i="31" s="1"/>
  <c r="O403" i="31" s="1"/>
  <c r="Q403" i="30"/>
  <c r="R403" i="30"/>
  <c r="O404" i="30" s="1"/>
  <c r="Q404" i="29"/>
  <c r="R404" i="29" s="1"/>
  <c r="O405" i="29" s="1"/>
  <c r="Q403" i="28"/>
  <c r="R403" i="28"/>
  <c r="O404" i="28" s="1"/>
  <c r="Q414" i="20"/>
  <c r="R414" i="20" s="1"/>
  <c r="O415" i="20" s="1"/>
  <c r="Q413" i="22"/>
  <c r="R413" i="22" s="1"/>
  <c r="O414" i="22" s="1"/>
  <c r="Q418" i="16"/>
  <c r="R418" i="16" s="1"/>
  <c r="O419" i="16" s="1"/>
  <c r="Q413" i="23"/>
  <c r="R413" i="23" s="1"/>
  <c r="O414" i="23" s="1"/>
  <c r="Q414" i="21"/>
  <c r="R414" i="21" s="1"/>
  <c r="O415" i="21" s="1"/>
  <c r="Q411" i="13" l="1"/>
  <c r="R411" i="13"/>
  <c r="O412" i="13" s="1"/>
  <c r="Q409" i="55"/>
  <c r="R409" i="55" s="1"/>
  <c r="O410" i="55" s="1"/>
  <c r="Q408" i="54"/>
  <c r="R408" i="54" s="1"/>
  <c r="O409" i="54" s="1"/>
  <c r="Q409" i="53"/>
  <c r="R409" i="53" s="1"/>
  <c r="O410" i="53" s="1"/>
  <c r="Q409" i="52"/>
  <c r="R409" i="52" s="1"/>
  <c r="O410" i="52" s="1"/>
  <c r="Q410" i="51"/>
  <c r="R410" i="51" s="1"/>
  <c r="O411" i="51" s="1"/>
  <c r="Q410" i="50"/>
  <c r="R410" i="50" s="1"/>
  <c r="O411" i="50" s="1"/>
  <c r="Q409" i="49"/>
  <c r="R409" i="49" s="1"/>
  <c r="O410" i="49" s="1"/>
  <c r="Q410" i="48"/>
  <c r="R410" i="48" s="1"/>
  <c r="O411" i="48" s="1"/>
  <c r="Q410" i="47"/>
  <c r="R410" i="47" s="1"/>
  <c r="O411" i="47" s="1"/>
  <c r="Q411" i="46"/>
  <c r="R411" i="46"/>
  <c r="O412" i="46" s="1"/>
  <c r="Q411" i="45"/>
  <c r="Q407" i="44"/>
  <c r="R407" i="44"/>
  <c r="O408" i="44" s="1"/>
  <c r="Q406" i="43"/>
  <c r="R406" i="43" s="1"/>
  <c r="O407" i="43" s="1"/>
  <c r="Q411" i="42"/>
  <c r="Q411" i="41"/>
  <c r="R411" i="41"/>
  <c r="O412" i="41" s="1"/>
  <c r="Q411" i="40"/>
  <c r="R411" i="40"/>
  <c r="O412" i="40" s="1"/>
  <c r="Q409" i="39"/>
  <c r="R409" i="39" s="1"/>
  <c r="O410" i="39" s="1"/>
  <c r="Q408" i="38"/>
  <c r="R408" i="38" s="1"/>
  <c r="O409" i="38" s="1"/>
  <c r="Q409" i="37"/>
  <c r="R409" i="37" s="1"/>
  <c r="O410" i="37" s="1"/>
  <c r="Q408" i="36"/>
  <c r="R408" i="36" s="1"/>
  <c r="O409" i="36" s="1"/>
  <c r="Q403" i="35"/>
  <c r="R403" i="35" s="1"/>
  <c r="O404" i="35" s="1"/>
  <c r="R404" i="34"/>
  <c r="O405" i="34" s="1"/>
  <c r="Q404" i="34"/>
  <c r="Q403" i="32"/>
  <c r="R403" i="32" s="1"/>
  <c r="O404" i="32" s="1"/>
  <c r="Q403" i="31"/>
  <c r="R403" i="31" s="1"/>
  <c r="O404" i="31" s="1"/>
  <c r="Q404" i="30"/>
  <c r="R404" i="30" s="1"/>
  <c r="O405" i="30" s="1"/>
  <c r="Q405" i="29"/>
  <c r="R405" i="29" s="1"/>
  <c r="O406" i="29" s="1"/>
  <c r="Q404" i="28"/>
  <c r="R404" i="28" s="1"/>
  <c r="O405" i="28" s="1"/>
  <c r="Q419" i="16"/>
  <c r="R419" i="16" s="1"/>
  <c r="O420" i="16" s="1"/>
  <c r="Q414" i="22"/>
  <c r="R414" i="22" s="1"/>
  <c r="O415" i="22" s="1"/>
  <c r="Q415" i="21"/>
  <c r="R415" i="21" s="1"/>
  <c r="O416" i="21" s="1"/>
  <c r="Q415" i="20"/>
  <c r="R415" i="20" s="1"/>
  <c r="O416" i="20" s="1"/>
  <c r="Q414" i="23"/>
  <c r="R414" i="23" s="1"/>
  <c r="O415" i="23" s="1"/>
  <c r="Q412" i="13" l="1"/>
  <c r="R412" i="13"/>
  <c r="O413" i="13" s="1"/>
  <c r="Q410" i="55"/>
  <c r="R410" i="55" s="1"/>
  <c r="O411" i="55" s="1"/>
  <c r="Q409" i="54"/>
  <c r="R409" i="54"/>
  <c r="O410" i="54" s="1"/>
  <c r="Q410" i="53"/>
  <c r="R410" i="53"/>
  <c r="O411" i="53" s="1"/>
  <c r="Q410" i="52"/>
  <c r="R410" i="52" s="1"/>
  <c r="O411" i="52" s="1"/>
  <c r="Q411" i="51"/>
  <c r="R411" i="51" s="1"/>
  <c r="O412" i="51" s="1"/>
  <c r="Q411" i="50"/>
  <c r="R411" i="50" s="1"/>
  <c r="O412" i="50" s="1"/>
  <c r="Q410" i="49"/>
  <c r="R410" i="49" s="1"/>
  <c r="O411" i="49" s="1"/>
  <c r="Q411" i="48"/>
  <c r="R411" i="48" s="1"/>
  <c r="O412" i="48" s="1"/>
  <c r="Q411" i="47"/>
  <c r="R411" i="47" s="1"/>
  <c r="O412" i="47" s="1"/>
  <c r="Q412" i="46"/>
  <c r="R412" i="46" s="1"/>
  <c r="O413" i="46" s="1"/>
  <c r="R411" i="45"/>
  <c r="O412" i="45" s="1"/>
  <c r="Q408" i="44"/>
  <c r="R408" i="44" s="1"/>
  <c r="O409" i="44" s="1"/>
  <c r="Q407" i="43"/>
  <c r="R407" i="43" s="1"/>
  <c r="O408" i="43" s="1"/>
  <c r="R411" i="42"/>
  <c r="O412" i="42" s="1"/>
  <c r="Q412" i="41"/>
  <c r="R412" i="41" s="1"/>
  <c r="O413" i="41" s="1"/>
  <c r="Q412" i="40"/>
  <c r="R412" i="40"/>
  <c r="O413" i="40" s="1"/>
  <c r="Q410" i="39"/>
  <c r="R410" i="39" s="1"/>
  <c r="O411" i="39" s="1"/>
  <c r="Q409" i="38"/>
  <c r="R409" i="38" s="1"/>
  <c r="O410" i="38" s="1"/>
  <c r="Q410" i="37"/>
  <c r="R410" i="37" s="1"/>
  <c r="O411" i="37" s="1"/>
  <c r="Q409" i="36"/>
  <c r="R409" i="36" s="1"/>
  <c r="O410" i="36" s="1"/>
  <c r="Q404" i="35"/>
  <c r="R404" i="35" s="1"/>
  <c r="O405" i="35" s="1"/>
  <c r="Q405" i="34"/>
  <c r="R405" i="34" s="1"/>
  <c r="O406" i="34" s="1"/>
  <c r="Q404" i="32"/>
  <c r="R404" i="32" s="1"/>
  <c r="O405" i="32" s="1"/>
  <c r="Q404" i="31"/>
  <c r="R404" i="31" s="1"/>
  <c r="O405" i="31" s="1"/>
  <c r="Q405" i="30"/>
  <c r="R405" i="30"/>
  <c r="O406" i="30" s="1"/>
  <c r="Q406" i="29"/>
  <c r="Q408" i="29" s="1"/>
  <c r="R408" i="29" s="1"/>
  <c r="S408" i="29" s="1"/>
  <c r="Q405" i="28"/>
  <c r="R405" i="28" s="1"/>
  <c r="O406" i="28" s="1"/>
  <c r="Q415" i="23"/>
  <c r="R415" i="23" s="1"/>
  <c r="O416" i="23" s="1"/>
  <c r="Q416" i="21"/>
  <c r="R416" i="21" s="1"/>
  <c r="O417" i="21" s="1"/>
  <c r="Q415" i="22"/>
  <c r="R415" i="22" s="1"/>
  <c r="O416" i="22" s="1"/>
  <c r="Q420" i="16"/>
  <c r="R420" i="16" s="1"/>
  <c r="O421" i="16" s="1"/>
  <c r="Q416" i="20"/>
  <c r="R416" i="20" s="1"/>
  <c r="O417" i="20" s="1"/>
  <c r="Q413" i="13" l="1"/>
  <c r="R413" i="13" s="1"/>
  <c r="O414" i="13" s="1"/>
  <c r="Q411" i="55"/>
  <c r="R411" i="55" s="1"/>
  <c r="O412" i="55" s="1"/>
  <c r="Q410" i="54"/>
  <c r="R410" i="54" s="1"/>
  <c r="O411" i="54" s="1"/>
  <c r="Q411" i="53"/>
  <c r="R411" i="53" s="1"/>
  <c r="O412" i="53" s="1"/>
  <c r="Q411" i="52"/>
  <c r="R411" i="52" s="1"/>
  <c r="O412" i="52" s="1"/>
  <c r="Q412" i="51"/>
  <c r="R412" i="51" s="1"/>
  <c r="O413" i="51" s="1"/>
  <c r="Q412" i="50"/>
  <c r="R412" i="50" s="1"/>
  <c r="O413" i="50" s="1"/>
  <c r="Q411" i="49"/>
  <c r="R411" i="49" s="1"/>
  <c r="O412" i="49" s="1"/>
  <c r="Q412" i="48"/>
  <c r="R412" i="48" s="1"/>
  <c r="O413" i="48" s="1"/>
  <c r="Q412" i="47"/>
  <c r="R412" i="47" s="1"/>
  <c r="O413" i="47" s="1"/>
  <c r="Q413" i="46"/>
  <c r="R413" i="46" s="1"/>
  <c r="O414" i="46" s="1"/>
  <c r="Q412" i="45"/>
  <c r="Q409" i="44"/>
  <c r="R409" i="44"/>
  <c r="O410" i="44" s="1"/>
  <c r="Q408" i="43"/>
  <c r="R408" i="43" s="1"/>
  <c r="O409" i="43" s="1"/>
  <c r="Q412" i="42"/>
  <c r="R412" i="42"/>
  <c r="O413" i="42" s="1"/>
  <c r="Q413" i="41"/>
  <c r="R413" i="41"/>
  <c r="O414" i="41" s="1"/>
  <c r="Q413" i="40"/>
  <c r="Q411" i="39"/>
  <c r="R411" i="39" s="1"/>
  <c r="O412" i="39" s="1"/>
  <c r="Q410" i="38"/>
  <c r="R410" i="38" s="1"/>
  <c r="O411" i="38" s="1"/>
  <c r="Q411" i="37"/>
  <c r="R411" i="37" s="1"/>
  <c r="O412" i="37" s="1"/>
  <c r="Q410" i="36"/>
  <c r="R410" i="36"/>
  <c r="O411" i="36" s="1"/>
  <c r="Q405" i="35"/>
  <c r="R405" i="35" s="1"/>
  <c r="O406" i="35" s="1"/>
  <c r="Q406" i="34"/>
  <c r="Q408" i="34" s="1"/>
  <c r="R408" i="34" s="1"/>
  <c r="S408" i="34" s="1"/>
  <c r="Q405" i="32"/>
  <c r="R405" i="32"/>
  <c r="O406" i="32" s="1"/>
  <c r="Q405" i="31"/>
  <c r="R405" i="31" s="1"/>
  <c r="O406" i="31" s="1"/>
  <c r="Q406" i="30"/>
  <c r="Q408" i="30" s="1"/>
  <c r="R408" i="30" s="1"/>
  <c r="S408" i="30" s="1"/>
  <c r="R406" i="29"/>
  <c r="Q406" i="28"/>
  <c r="Q408" i="28" s="1"/>
  <c r="R408" i="28" s="1"/>
  <c r="S408" i="28" s="1"/>
  <c r="Q417" i="21"/>
  <c r="R417" i="21" s="1"/>
  <c r="O418" i="21" s="1"/>
  <c r="Q417" i="20"/>
  <c r="R417" i="20" s="1"/>
  <c r="O418" i="20" s="1"/>
  <c r="Q416" i="23"/>
  <c r="R416" i="23" s="1"/>
  <c r="O417" i="23" s="1"/>
  <c r="Q416" i="22"/>
  <c r="R416" i="22" s="1"/>
  <c r="O417" i="22" s="1"/>
  <c r="Q421" i="16"/>
  <c r="R421" i="16" s="1"/>
  <c r="O422" i="16" s="1"/>
  <c r="Q414" i="13" l="1"/>
  <c r="R414" i="13" s="1"/>
  <c r="O415" i="13" s="1"/>
  <c r="Q412" i="55"/>
  <c r="R412" i="55"/>
  <c r="O413" i="55" s="1"/>
  <c r="Q411" i="54"/>
  <c r="R411" i="54"/>
  <c r="O412" i="54" s="1"/>
  <c r="Q412" i="53"/>
  <c r="R412" i="53" s="1"/>
  <c r="O413" i="53" s="1"/>
  <c r="Q412" i="52"/>
  <c r="R412" i="52" s="1"/>
  <c r="O413" i="52" s="1"/>
  <c r="Q413" i="51"/>
  <c r="R413" i="51" s="1"/>
  <c r="O414" i="51" s="1"/>
  <c r="Q413" i="50"/>
  <c r="R413" i="50" s="1"/>
  <c r="O414" i="50" s="1"/>
  <c r="Q412" i="49"/>
  <c r="R412" i="49" s="1"/>
  <c r="O413" i="49" s="1"/>
  <c r="Q413" i="48"/>
  <c r="R413" i="48" s="1"/>
  <c r="O414" i="48" s="1"/>
  <c r="Q413" i="47"/>
  <c r="R413" i="47" s="1"/>
  <c r="O414" i="47" s="1"/>
  <c r="Q414" i="46"/>
  <c r="R414" i="46" s="1"/>
  <c r="O415" i="46" s="1"/>
  <c r="R412" i="45"/>
  <c r="O413" i="45" s="1"/>
  <c r="Q410" i="44"/>
  <c r="R410" i="44" s="1"/>
  <c r="O411" i="44" s="1"/>
  <c r="Q409" i="43"/>
  <c r="R409" i="43" s="1"/>
  <c r="O410" i="43" s="1"/>
  <c r="Q413" i="42"/>
  <c r="R413" i="42"/>
  <c r="O414" i="42" s="1"/>
  <c r="Q414" i="41"/>
  <c r="R414" i="41" s="1"/>
  <c r="O415" i="41" s="1"/>
  <c r="R413" i="40"/>
  <c r="O414" i="40" s="1"/>
  <c r="Q412" i="39"/>
  <c r="R412" i="39" s="1"/>
  <c r="O413" i="39" s="1"/>
  <c r="Q411" i="38"/>
  <c r="R411" i="38" s="1"/>
  <c r="O412" i="38" s="1"/>
  <c r="Q412" i="37"/>
  <c r="R412" i="37" s="1"/>
  <c r="O413" i="37" s="1"/>
  <c r="Q411" i="36"/>
  <c r="R411" i="36"/>
  <c r="O412" i="36" s="1"/>
  <c r="Q406" i="35"/>
  <c r="R406" i="35"/>
  <c r="O407" i="35" s="1"/>
  <c r="R406" i="34"/>
  <c r="Q406" i="32"/>
  <c r="R406" i="32" s="1"/>
  <c r="O407" i="32" s="1"/>
  <c r="Q406" i="31"/>
  <c r="Q408" i="31" s="1"/>
  <c r="R408" i="31" s="1"/>
  <c r="S408" i="31" s="1"/>
  <c r="R406" i="30"/>
  <c r="R406" i="28"/>
  <c r="Q418" i="20"/>
  <c r="R418" i="20" s="1"/>
  <c r="O419" i="20" s="1"/>
  <c r="Q417" i="22"/>
  <c r="R417" i="22" s="1"/>
  <c r="O418" i="22" s="1"/>
  <c r="Q422" i="16"/>
  <c r="R422" i="16" s="1"/>
  <c r="O423" i="16" s="1"/>
  <c r="Q417" i="23"/>
  <c r="R417" i="23" s="1"/>
  <c r="O418" i="23" s="1"/>
  <c r="Q418" i="21"/>
  <c r="R418" i="21" s="1"/>
  <c r="O419" i="21" s="1"/>
  <c r="Q415" i="13" l="1"/>
  <c r="R415" i="13" s="1"/>
  <c r="O416" i="13" s="1"/>
  <c r="Q413" i="55"/>
  <c r="R413" i="55" s="1"/>
  <c r="O414" i="55" s="1"/>
  <c r="Q412" i="54"/>
  <c r="R412" i="54" s="1"/>
  <c r="O413" i="54" s="1"/>
  <c r="Q413" i="53"/>
  <c r="R413" i="53" s="1"/>
  <c r="O414" i="53" s="1"/>
  <c r="Q413" i="52"/>
  <c r="R413" i="52"/>
  <c r="O414" i="52" s="1"/>
  <c r="Q414" i="51"/>
  <c r="R414" i="51" s="1"/>
  <c r="O415" i="51" s="1"/>
  <c r="Q414" i="50"/>
  <c r="R414" i="50" s="1"/>
  <c r="O415" i="50" s="1"/>
  <c r="Q413" i="49"/>
  <c r="R413" i="49" s="1"/>
  <c r="O414" i="49" s="1"/>
  <c r="Q414" i="48"/>
  <c r="R414" i="48" s="1"/>
  <c r="O415" i="48" s="1"/>
  <c r="Q414" i="47"/>
  <c r="R414" i="47" s="1"/>
  <c r="O415" i="47" s="1"/>
  <c r="Q415" i="46"/>
  <c r="R415" i="46" s="1"/>
  <c r="O416" i="46" s="1"/>
  <c r="Q413" i="45"/>
  <c r="R413" i="45" s="1"/>
  <c r="O414" i="45" s="1"/>
  <c r="Q411" i="44"/>
  <c r="R411" i="44" s="1"/>
  <c r="O412" i="44" s="1"/>
  <c r="Q410" i="43"/>
  <c r="R410" i="43" s="1"/>
  <c r="O411" i="43" s="1"/>
  <c r="Q414" i="42"/>
  <c r="R414" i="42"/>
  <c r="O415" i="42" s="1"/>
  <c r="Q415" i="41"/>
  <c r="Q414" i="40"/>
  <c r="Q413" i="39"/>
  <c r="R413" i="39"/>
  <c r="O414" i="39" s="1"/>
  <c r="Q412" i="38"/>
  <c r="R412" i="38" s="1"/>
  <c r="O413" i="38" s="1"/>
  <c r="Q413" i="37"/>
  <c r="R413" i="37" s="1"/>
  <c r="O414" i="37" s="1"/>
  <c r="Q412" i="36"/>
  <c r="R412" i="36" s="1"/>
  <c r="O413" i="36" s="1"/>
  <c r="Q407" i="35"/>
  <c r="R407" i="35" s="1"/>
  <c r="O408" i="35" s="1"/>
  <c r="Q407" i="32"/>
  <c r="R407" i="32" s="1"/>
  <c r="O408" i="32" s="1"/>
  <c r="R406" i="31"/>
  <c r="Q423" i="16"/>
  <c r="R423" i="16" s="1"/>
  <c r="O424" i="16" s="1"/>
  <c r="Q418" i="22"/>
  <c r="R418" i="22" s="1"/>
  <c r="O419" i="22" s="1"/>
  <c r="Q418" i="23"/>
  <c r="R418" i="23" s="1"/>
  <c r="O419" i="23" s="1"/>
  <c r="Q419" i="21"/>
  <c r="R419" i="21" s="1"/>
  <c r="O420" i="21" s="1"/>
  <c r="Q419" i="20"/>
  <c r="R419" i="20" s="1"/>
  <c r="O420" i="20" s="1"/>
  <c r="Q416" i="13" l="1"/>
  <c r="R416" i="13" s="1"/>
  <c r="O417" i="13" s="1"/>
  <c r="Q414" i="55"/>
  <c r="R414" i="55" s="1"/>
  <c r="O415" i="55" s="1"/>
  <c r="Q413" i="54"/>
  <c r="R413" i="54" s="1"/>
  <c r="O414" i="54" s="1"/>
  <c r="Q414" i="53"/>
  <c r="R414" i="53" s="1"/>
  <c r="O415" i="53" s="1"/>
  <c r="Q414" i="52"/>
  <c r="R414" i="52" s="1"/>
  <c r="O415" i="52" s="1"/>
  <c r="Q415" i="51"/>
  <c r="Q415" i="50"/>
  <c r="Q414" i="49"/>
  <c r="R414" i="49" s="1"/>
  <c r="O415" i="49" s="1"/>
  <c r="Q415" i="48"/>
  <c r="R415" i="48" s="1"/>
  <c r="O416" i="48" s="1"/>
  <c r="Q415" i="47"/>
  <c r="R415" i="47"/>
  <c r="O416" i="47" s="1"/>
  <c r="Q416" i="46"/>
  <c r="R416" i="46" s="1"/>
  <c r="O417" i="46" s="1"/>
  <c r="Q414" i="45"/>
  <c r="R414" i="45" s="1"/>
  <c r="O415" i="45" s="1"/>
  <c r="Q412" i="44"/>
  <c r="R412" i="44" s="1"/>
  <c r="O413" i="44" s="1"/>
  <c r="Q411" i="43"/>
  <c r="R411" i="43"/>
  <c r="O412" i="43" s="1"/>
  <c r="Q415" i="42"/>
  <c r="R415" i="42" s="1"/>
  <c r="O416" i="42" s="1"/>
  <c r="R415" i="41"/>
  <c r="O416" i="41" s="1"/>
  <c r="R414" i="40"/>
  <c r="O415" i="40" s="1"/>
  <c r="Q414" i="39"/>
  <c r="R414" i="39" s="1"/>
  <c r="O415" i="39" s="1"/>
  <c r="Q413" i="38"/>
  <c r="R413" i="38"/>
  <c r="O414" i="38" s="1"/>
  <c r="Q414" i="37"/>
  <c r="R414" i="37" s="1"/>
  <c r="O415" i="37" s="1"/>
  <c r="Q413" i="36"/>
  <c r="R413" i="36" s="1"/>
  <c r="O414" i="36" s="1"/>
  <c r="Q408" i="35"/>
  <c r="R408" i="35" s="1"/>
  <c r="O409" i="35" s="1"/>
  <c r="Q408" i="32"/>
  <c r="R408" i="32" s="1"/>
  <c r="O409" i="32" s="1"/>
  <c r="Q420" i="21"/>
  <c r="R420" i="21"/>
  <c r="O421" i="21" s="1"/>
  <c r="Q419" i="22"/>
  <c r="R419" i="22" s="1"/>
  <c r="O420" i="22" s="1"/>
  <c r="Q420" i="20"/>
  <c r="R420" i="20" s="1"/>
  <c r="O421" i="20" s="1"/>
  <c r="Q424" i="16"/>
  <c r="R424" i="16" s="1"/>
  <c r="O425" i="16" s="1"/>
  <c r="Q419" i="23"/>
  <c r="R419" i="23" s="1"/>
  <c r="O420" i="23" s="1"/>
  <c r="Q417" i="13" l="1"/>
  <c r="R417" i="13" s="1"/>
  <c r="O418" i="13" s="1"/>
  <c r="Q415" i="55"/>
  <c r="R415" i="55" s="1"/>
  <c r="O416" i="55" s="1"/>
  <c r="Q414" i="54"/>
  <c r="R414" i="54" s="1"/>
  <c r="O415" i="54" s="1"/>
  <c r="Q415" i="53"/>
  <c r="R415" i="53" s="1"/>
  <c r="O416" i="53" s="1"/>
  <c r="Q415" i="52"/>
  <c r="R415" i="52" s="1"/>
  <c r="O416" i="52" s="1"/>
  <c r="R415" i="51"/>
  <c r="O416" i="51" s="1"/>
  <c r="R415" i="50"/>
  <c r="O416" i="50" s="1"/>
  <c r="Q415" i="49"/>
  <c r="R415" i="49" s="1"/>
  <c r="O416" i="49" s="1"/>
  <c r="Q416" i="48"/>
  <c r="R416" i="48" s="1"/>
  <c r="O417" i="48" s="1"/>
  <c r="Q416" i="47"/>
  <c r="R416" i="47" s="1"/>
  <c r="O417" i="47" s="1"/>
  <c r="Q417" i="46"/>
  <c r="R417" i="46" s="1"/>
  <c r="O418" i="46" s="1"/>
  <c r="Q415" i="45"/>
  <c r="R415" i="45" s="1"/>
  <c r="O416" i="45" s="1"/>
  <c r="Q413" i="44"/>
  <c r="R413" i="44"/>
  <c r="O414" i="44" s="1"/>
  <c r="Q412" i="43"/>
  <c r="R412" i="43" s="1"/>
  <c r="O413" i="43" s="1"/>
  <c r="Q416" i="42"/>
  <c r="R416" i="42" s="1"/>
  <c r="O417" i="42" s="1"/>
  <c r="Q416" i="41"/>
  <c r="R416" i="41" s="1"/>
  <c r="O417" i="41" s="1"/>
  <c r="Q415" i="40"/>
  <c r="R415" i="40" s="1"/>
  <c r="O416" i="40" s="1"/>
  <c r="Q415" i="39"/>
  <c r="R415" i="39" s="1"/>
  <c r="O416" i="39" s="1"/>
  <c r="Q414" i="38"/>
  <c r="R414" i="38" s="1"/>
  <c r="O415" i="38" s="1"/>
  <c r="Q415" i="37"/>
  <c r="R415" i="37" s="1"/>
  <c r="O416" i="37" s="1"/>
  <c r="Q414" i="36"/>
  <c r="R414" i="36" s="1"/>
  <c r="O415" i="36" s="1"/>
  <c r="Q409" i="35"/>
  <c r="R409" i="35" s="1"/>
  <c r="O410" i="35" s="1"/>
  <c r="Q409" i="32"/>
  <c r="R409" i="32"/>
  <c r="O410" i="32" s="1"/>
  <c r="Q425" i="16"/>
  <c r="R425" i="16" s="1"/>
  <c r="O426" i="16" s="1"/>
  <c r="Q420" i="23"/>
  <c r="R420" i="23" s="1"/>
  <c r="O421" i="23" s="1"/>
  <c r="Q420" i="22"/>
  <c r="R420" i="22" s="1"/>
  <c r="O421" i="22" s="1"/>
  <c r="Q421" i="20"/>
  <c r="R421" i="20" s="1"/>
  <c r="O422" i="20" s="1"/>
  <c r="Q421" i="21"/>
  <c r="R421" i="21" s="1"/>
  <c r="O422" i="21" s="1"/>
  <c r="Q418" i="13" l="1"/>
  <c r="R418" i="13" s="1"/>
  <c r="O419" i="13" s="1"/>
  <c r="Q416" i="55"/>
  <c r="R416" i="55" s="1"/>
  <c r="O417" i="55" s="1"/>
  <c r="Q415" i="54"/>
  <c r="R415" i="54" s="1"/>
  <c r="O416" i="54" s="1"/>
  <c r="Q416" i="53"/>
  <c r="R416" i="53" s="1"/>
  <c r="O417" i="53" s="1"/>
  <c r="Q416" i="52"/>
  <c r="R416" i="52" s="1"/>
  <c r="O417" i="52" s="1"/>
  <c r="Q416" i="51"/>
  <c r="R416" i="51" s="1"/>
  <c r="O417" i="51" s="1"/>
  <c r="Q416" i="50"/>
  <c r="R416" i="50" s="1"/>
  <c r="O417" i="50" s="1"/>
  <c r="Q416" i="49"/>
  <c r="R416" i="49" s="1"/>
  <c r="O417" i="49" s="1"/>
  <c r="Q417" i="48"/>
  <c r="R417" i="48" s="1"/>
  <c r="O418" i="48" s="1"/>
  <c r="Q417" i="47"/>
  <c r="R417" i="47" s="1"/>
  <c r="O418" i="47" s="1"/>
  <c r="Q418" i="46"/>
  <c r="R418" i="46" s="1"/>
  <c r="O419" i="46" s="1"/>
  <c r="Q416" i="45"/>
  <c r="R416" i="45" s="1"/>
  <c r="O417" i="45" s="1"/>
  <c r="Q414" i="44"/>
  <c r="R414" i="44" s="1"/>
  <c r="O415" i="44" s="1"/>
  <c r="Q413" i="43"/>
  <c r="R413" i="43" s="1"/>
  <c r="O414" i="43" s="1"/>
  <c r="Q417" i="42"/>
  <c r="R417" i="42" s="1"/>
  <c r="O418" i="42" s="1"/>
  <c r="Q417" i="41"/>
  <c r="R417" i="41" s="1"/>
  <c r="O418" i="41" s="1"/>
  <c r="Q416" i="40"/>
  <c r="R416" i="40" s="1"/>
  <c r="O417" i="40" s="1"/>
  <c r="Q416" i="39"/>
  <c r="R416" i="39" s="1"/>
  <c r="O417" i="39" s="1"/>
  <c r="Q415" i="38"/>
  <c r="R415" i="38" s="1"/>
  <c r="O416" i="38" s="1"/>
  <c r="Q416" i="37"/>
  <c r="R416" i="37" s="1"/>
  <c r="O417" i="37" s="1"/>
  <c r="Q415" i="36"/>
  <c r="R415" i="36" s="1"/>
  <c r="O416" i="36" s="1"/>
  <c r="Q410" i="35"/>
  <c r="R410" i="35" s="1"/>
  <c r="O411" i="35" s="1"/>
  <c r="Q410" i="32"/>
  <c r="R410" i="32" s="1"/>
  <c r="O411" i="32" s="1"/>
  <c r="Q421" i="22"/>
  <c r="R421" i="22" s="1"/>
  <c r="O422" i="22" s="1"/>
  <c r="Q421" i="23"/>
  <c r="R421" i="23" s="1"/>
  <c r="O422" i="23" s="1"/>
  <c r="Q422" i="21"/>
  <c r="R422" i="21" s="1"/>
  <c r="O423" i="21" s="1"/>
  <c r="Q422" i="20"/>
  <c r="R422" i="20" s="1"/>
  <c r="O423" i="20" s="1"/>
  <c r="Q426" i="16"/>
  <c r="R426" i="16" s="1"/>
  <c r="O427" i="16" s="1"/>
  <c r="Q419" i="13" l="1"/>
  <c r="R419" i="13"/>
  <c r="O420" i="13" s="1"/>
  <c r="Q417" i="55"/>
  <c r="R417" i="55" s="1"/>
  <c r="O418" i="55" s="1"/>
  <c r="Q416" i="54"/>
  <c r="R416" i="54" s="1"/>
  <c r="O417" i="54" s="1"/>
  <c r="Q417" i="53"/>
  <c r="R417" i="53" s="1"/>
  <c r="O418" i="53" s="1"/>
  <c r="Q417" i="52"/>
  <c r="R417" i="52" s="1"/>
  <c r="O418" i="52" s="1"/>
  <c r="Q417" i="51"/>
  <c r="R417" i="51" s="1"/>
  <c r="O418" i="51" s="1"/>
  <c r="Q417" i="50"/>
  <c r="R417" i="50" s="1"/>
  <c r="O418" i="50" s="1"/>
  <c r="Q417" i="49"/>
  <c r="R417" i="49" s="1"/>
  <c r="O418" i="49" s="1"/>
  <c r="Q418" i="48"/>
  <c r="R418" i="48" s="1"/>
  <c r="O419" i="48" s="1"/>
  <c r="Q418" i="47"/>
  <c r="R418" i="47" s="1"/>
  <c r="O419" i="47" s="1"/>
  <c r="Q419" i="46"/>
  <c r="R419" i="46"/>
  <c r="O420" i="46" s="1"/>
  <c r="Q417" i="45"/>
  <c r="R417" i="45" s="1"/>
  <c r="O418" i="45" s="1"/>
  <c r="Q415" i="44"/>
  <c r="R415" i="44" s="1"/>
  <c r="O416" i="44" s="1"/>
  <c r="Q414" i="43"/>
  <c r="R414" i="43" s="1"/>
  <c r="O415" i="43" s="1"/>
  <c r="Q418" i="42"/>
  <c r="R418" i="42" s="1"/>
  <c r="O419" i="42" s="1"/>
  <c r="Q418" i="41"/>
  <c r="R418" i="41" s="1"/>
  <c r="O419" i="41" s="1"/>
  <c r="Q417" i="40"/>
  <c r="R417" i="40" s="1"/>
  <c r="O418" i="40" s="1"/>
  <c r="Q417" i="39"/>
  <c r="R417" i="39" s="1"/>
  <c r="O418" i="39" s="1"/>
  <c r="Q416" i="38"/>
  <c r="R416" i="38" s="1"/>
  <c r="O417" i="38" s="1"/>
  <c r="Q417" i="37"/>
  <c r="R417" i="37" s="1"/>
  <c r="O418" i="37" s="1"/>
  <c r="Q416" i="36"/>
  <c r="R416" i="36" s="1"/>
  <c r="O417" i="36" s="1"/>
  <c r="Q411" i="35"/>
  <c r="R411" i="35" s="1"/>
  <c r="O412" i="35" s="1"/>
  <c r="Q411" i="32"/>
  <c r="R411" i="32" s="1"/>
  <c r="O412" i="32" s="1"/>
  <c r="Q422" i="23"/>
  <c r="R422" i="23" s="1"/>
  <c r="O423" i="23" s="1"/>
  <c r="Q423" i="21"/>
  <c r="R423" i="21" s="1"/>
  <c r="O424" i="21" s="1"/>
  <c r="Q422" i="22"/>
  <c r="R422" i="22" s="1"/>
  <c r="O423" i="22" s="1"/>
  <c r="Q427" i="16"/>
  <c r="R427" i="16" s="1"/>
  <c r="O428" i="16" s="1"/>
  <c r="Q423" i="20"/>
  <c r="R423" i="20" s="1"/>
  <c r="O424" i="20" s="1"/>
  <c r="Q420" i="13" l="1"/>
  <c r="R420" i="13"/>
  <c r="O421" i="13" s="1"/>
  <c r="Q418" i="55"/>
  <c r="R418" i="55" s="1"/>
  <c r="O419" i="55" s="1"/>
  <c r="Q417" i="54"/>
  <c r="R417" i="54"/>
  <c r="O418" i="54" s="1"/>
  <c r="Q418" i="53"/>
  <c r="R418" i="53" s="1"/>
  <c r="O419" i="53" s="1"/>
  <c r="Q418" i="52"/>
  <c r="R418" i="52" s="1"/>
  <c r="O419" i="52" s="1"/>
  <c r="Q418" i="51"/>
  <c r="R418" i="51" s="1"/>
  <c r="O419" i="51" s="1"/>
  <c r="Q418" i="50"/>
  <c r="R418" i="50" s="1"/>
  <c r="O419" i="50" s="1"/>
  <c r="Q418" i="49"/>
  <c r="R418" i="49" s="1"/>
  <c r="O419" i="49" s="1"/>
  <c r="Q419" i="48"/>
  <c r="R419" i="48" s="1"/>
  <c r="O420" i="48" s="1"/>
  <c r="Q419" i="47"/>
  <c r="R419" i="47" s="1"/>
  <c r="O420" i="47" s="1"/>
  <c r="Q420" i="46"/>
  <c r="R420" i="46" s="1"/>
  <c r="O421" i="46" s="1"/>
  <c r="Q418" i="45"/>
  <c r="R418" i="45" s="1"/>
  <c r="O419" i="45" s="1"/>
  <c r="Q416" i="44"/>
  <c r="R416" i="44" s="1"/>
  <c r="O417" i="44" s="1"/>
  <c r="Q415" i="43"/>
  <c r="R415" i="43" s="1"/>
  <c r="O416" i="43" s="1"/>
  <c r="Q419" i="42"/>
  <c r="R419" i="42" s="1"/>
  <c r="O420" i="42" s="1"/>
  <c r="Q419" i="41"/>
  <c r="R419" i="41"/>
  <c r="O420" i="41" s="1"/>
  <c r="Q418" i="40"/>
  <c r="R418" i="40" s="1"/>
  <c r="O419" i="40" s="1"/>
  <c r="Q418" i="39"/>
  <c r="R418" i="39" s="1"/>
  <c r="O419" i="39" s="1"/>
  <c r="Q417" i="38"/>
  <c r="R417" i="38" s="1"/>
  <c r="O418" i="38" s="1"/>
  <c r="Q418" i="37"/>
  <c r="R418" i="37" s="1"/>
  <c r="O419" i="37" s="1"/>
  <c r="Q417" i="36"/>
  <c r="R417" i="36" s="1"/>
  <c r="O418" i="36" s="1"/>
  <c r="Q412" i="35"/>
  <c r="R412" i="35" s="1"/>
  <c r="O413" i="35" s="1"/>
  <c r="Q412" i="32"/>
  <c r="R412" i="32" s="1"/>
  <c r="O413" i="32" s="1"/>
  <c r="Q423" i="23"/>
  <c r="R423" i="23" s="1"/>
  <c r="O424" i="23" s="1"/>
  <c r="Q424" i="21"/>
  <c r="R424" i="21" s="1"/>
  <c r="O425" i="21" s="1"/>
  <c r="Q423" i="22"/>
  <c r="R423" i="22" s="1"/>
  <c r="O424" i="22" s="1"/>
  <c r="Q424" i="20"/>
  <c r="R424" i="20" s="1"/>
  <c r="O425" i="20" s="1"/>
  <c r="Q428" i="16"/>
  <c r="R428" i="16" s="1"/>
  <c r="O429" i="16" s="1"/>
  <c r="Q421" i="13" l="1"/>
  <c r="R421" i="13" s="1"/>
  <c r="O422" i="13" s="1"/>
  <c r="Q419" i="55"/>
  <c r="R419" i="55" s="1"/>
  <c r="O420" i="55" s="1"/>
  <c r="Q418" i="54"/>
  <c r="R418" i="54" s="1"/>
  <c r="O419" i="54" s="1"/>
  <c r="Q419" i="53"/>
  <c r="R419" i="53" s="1"/>
  <c r="O420" i="53" s="1"/>
  <c r="Q419" i="52"/>
  <c r="R419" i="52" s="1"/>
  <c r="O420" i="52" s="1"/>
  <c r="Q419" i="51"/>
  <c r="R419" i="51"/>
  <c r="O420" i="51" s="1"/>
  <c r="Q419" i="50"/>
  <c r="R419" i="50" s="1"/>
  <c r="O420" i="50" s="1"/>
  <c r="Q419" i="49"/>
  <c r="R419" i="49" s="1"/>
  <c r="O420" i="49" s="1"/>
  <c r="Q420" i="48"/>
  <c r="R420" i="48" s="1"/>
  <c r="O421" i="48" s="1"/>
  <c r="Q420" i="47"/>
  <c r="R420" i="47"/>
  <c r="O421" i="47" s="1"/>
  <c r="Q421" i="46"/>
  <c r="R421" i="46"/>
  <c r="O422" i="46" s="1"/>
  <c r="Q419" i="45"/>
  <c r="R419" i="45" s="1"/>
  <c r="O420" i="45" s="1"/>
  <c r="Q417" i="44"/>
  <c r="R417" i="44" s="1"/>
  <c r="O418" i="44" s="1"/>
  <c r="Q416" i="43"/>
  <c r="R416" i="43" s="1"/>
  <c r="O417" i="43" s="1"/>
  <c r="Q420" i="42"/>
  <c r="R420" i="42"/>
  <c r="O421" i="42" s="1"/>
  <c r="Q420" i="41"/>
  <c r="R420" i="41" s="1"/>
  <c r="O421" i="41" s="1"/>
  <c r="Q419" i="40"/>
  <c r="R419" i="40"/>
  <c r="O420" i="40" s="1"/>
  <c r="Q419" i="39"/>
  <c r="R419" i="39" s="1"/>
  <c r="O420" i="39" s="1"/>
  <c r="Q418" i="38"/>
  <c r="R418" i="38" s="1"/>
  <c r="O419" i="38" s="1"/>
  <c r="Q419" i="37"/>
  <c r="R419" i="37" s="1"/>
  <c r="O420" i="37" s="1"/>
  <c r="Q418" i="36"/>
  <c r="R418" i="36" s="1"/>
  <c r="O419" i="36" s="1"/>
  <c r="Q413" i="35"/>
  <c r="R413" i="35" s="1"/>
  <c r="O414" i="35" s="1"/>
  <c r="Q413" i="32"/>
  <c r="R413" i="32"/>
  <c r="O414" i="32" s="1"/>
  <c r="Q425" i="21"/>
  <c r="R425" i="21" s="1"/>
  <c r="O426" i="21" s="1"/>
  <c r="Q424" i="23"/>
  <c r="R424" i="23" s="1"/>
  <c r="O425" i="23" s="1"/>
  <c r="Q429" i="16"/>
  <c r="R429" i="16" s="1"/>
  <c r="O430" i="16" s="1"/>
  <c r="Q425" i="20"/>
  <c r="R425" i="20" s="1"/>
  <c r="O426" i="20" s="1"/>
  <c r="Q424" i="22"/>
  <c r="R424" i="22" s="1"/>
  <c r="O425" i="22" s="1"/>
  <c r="Q422" i="13" l="1"/>
  <c r="R422" i="13" s="1"/>
  <c r="O423" i="13" s="1"/>
  <c r="Q420" i="55"/>
  <c r="R420" i="55"/>
  <c r="O421" i="55" s="1"/>
  <c r="Q419" i="54"/>
  <c r="R419" i="54" s="1"/>
  <c r="O420" i="54" s="1"/>
  <c r="Q420" i="53"/>
  <c r="R420" i="53" s="1"/>
  <c r="O421" i="53" s="1"/>
  <c r="Q420" i="52"/>
  <c r="R420" i="52" s="1"/>
  <c r="O421" i="52" s="1"/>
  <c r="Q420" i="51"/>
  <c r="R420" i="51" s="1"/>
  <c r="O421" i="51" s="1"/>
  <c r="Q420" i="50"/>
  <c r="R420" i="50" s="1"/>
  <c r="O421" i="50" s="1"/>
  <c r="Q420" i="49"/>
  <c r="R420" i="49" s="1"/>
  <c r="O421" i="49" s="1"/>
  <c r="Q421" i="48"/>
  <c r="R421" i="48" s="1"/>
  <c r="O422" i="48" s="1"/>
  <c r="Q421" i="47"/>
  <c r="R421" i="47" s="1"/>
  <c r="O422" i="47" s="1"/>
  <c r="Q422" i="46"/>
  <c r="Q424" i="46" s="1"/>
  <c r="R424" i="46" s="1"/>
  <c r="S424" i="46" s="1"/>
  <c r="Q420" i="45"/>
  <c r="R420" i="45" s="1"/>
  <c r="O421" i="45" s="1"/>
  <c r="Q418" i="44"/>
  <c r="R418" i="44" s="1"/>
  <c r="O419" i="44" s="1"/>
  <c r="Q417" i="43"/>
  <c r="R417" i="43" s="1"/>
  <c r="O418" i="43" s="1"/>
  <c r="Q421" i="42"/>
  <c r="R421" i="42" s="1"/>
  <c r="O422" i="42" s="1"/>
  <c r="Q421" i="41"/>
  <c r="R421" i="41" s="1"/>
  <c r="O422" i="41" s="1"/>
  <c r="Q420" i="40"/>
  <c r="R420" i="40" s="1"/>
  <c r="O421" i="40" s="1"/>
  <c r="Q420" i="39"/>
  <c r="R420" i="39" s="1"/>
  <c r="O421" i="39" s="1"/>
  <c r="Q419" i="38"/>
  <c r="R419" i="38" s="1"/>
  <c r="O420" i="38" s="1"/>
  <c r="Q420" i="37"/>
  <c r="R420" i="37" s="1"/>
  <c r="O421" i="37" s="1"/>
  <c r="Q419" i="36"/>
  <c r="R419" i="36" s="1"/>
  <c r="O420" i="36" s="1"/>
  <c r="Q414" i="35"/>
  <c r="R414" i="35"/>
  <c r="O415" i="35" s="1"/>
  <c r="Q414" i="32"/>
  <c r="R414" i="32" s="1"/>
  <c r="O415" i="32" s="1"/>
  <c r="Q430" i="16"/>
  <c r="R430" i="16" s="1"/>
  <c r="O431" i="16" s="1"/>
  <c r="Q426" i="21"/>
  <c r="Q428" i="21" s="1"/>
  <c r="R428" i="21" s="1"/>
  <c r="S428" i="21" s="1"/>
  <c r="Q425" i="22"/>
  <c r="R425" i="22" s="1"/>
  <c r="O426" i="22" s="1"/>
  <c r="Q426" i="20"/>
  <c r="Q428" i="20" s="1"/>
  <c r="R428" i="20" s="1"/>
  <c r="S428" i="20" s="1"/>
  <c r="Q425" i="23"/>
  <c r="R425" i="23" s="1"/>
  <c r="O426" i="23" s="1"/>
  <c r="Q423" i="13" l="1"/>
  <c r="R423" i="13" s="1"/>
  <c r="O424" i="13" s="1"/>
  <c r="Q421" i="55"/>
  <c r="R421" i="55" s="1"/>
  <c r="O422" i="55" s="1"/>
  <c r="Q420" i="54"/>
  <c r="R420" i="54" s="1"/>
  <c r="O421" i="54" s="1"/>
  <c r="Q421" i="53"/>
  <c r="R421" i="53" s="1"/>
  <c r="O422" i="53" s="1"/>
  <c r="Q421" i="52"/>
  <c r="R421" i="52"/>
  <c r="O422" i="52" s="1"/>
  <c r="Q421" i="51"/>
  <c r="R421" i="51"/>
  <c r="O422" i="51" s="1"/>
  <c r="Q421" i="50"/>
  <c r="R421" i="50" s="1"/>
  <c r="O422" i="50" s="1"/>
  <c r="Q421" i="49"/>
  <c r="R421" i="49"/>
  <c r="O422" i="49" s="1"/>
  <c r="Q422" i="48"/>
  <c r="R422" i="48" s="1"/>
  <c r="O423" i="48" s="1"/>
  <c r="Q422" i="47"/>
  <c r="R422" i="47" s="1"/>
  <c r="O423" i="47" s="1"/>
  <c r="R422" i="46"/>
  <c r="Q421" i="45"/>
  <c r="R421" i="45" s="1"/>
  <c r="O422" i="45" s="1"/>
  <c r="Q419" i="44"/>
  <c r="R419" i="44" s="1"/>
  <c r="O420" i="44" s="1"/>
  <c r="R418" i="43"/>
  <c r="O419" i="43" s="1"/>
  <c r="Q418" i="43"/>
  <c r="Q422" i="42"/>
  <c r="R422" i="42" s="1"/>
  <c r="O423" i="42" s="1"/>
  <c r="Q422" i="41"/>
  <c r="R422" i="41" s="1"/>
  <c r="O423" i="41" s="1"/>
  <c r="Q421" i="40"/>
  <c r="R421" i="40" s="1"/>
  <c r="O422" i="40" s="1"/>
  <c r="Q421" i="39"/>
  <c r="R421" i="39" s="1"/>
  <c r="O422" i="39" s="1"/>
  <c r="Q420" i="38"/>
  <c r="R420" i="38" s="1"/>
  <c r="O421" i="38" s="1"/>
  <c r="Q421" i="37"/>
  <c r="R421" i="37" s="1"/>
  <c r="O422" i="37" s="1"/>
  <c r="Q420" i="36"/>
  <c r="R420" i="36" s="1"/>
  <c r="O421" i="36" s="1"/>
  <c r="Q415" i="35"/>
  <c r="R415" i="35" s="1"/>
  <c r="O416" i="35" s="1"/>
  <c r="Q415" i="32"/>
  <c r="R415" i="32"/>
  <c r="O416" i="32" s="1"/>
  <c r="R426" i="21"/>
  <c r="Q426" i="23"/>
  <c r="Q428" i="23" s="1"/>
  <c r="R428" i="23" s="1"/>
  <c r="S428" i="23" s="1"/>
  <c r="Q431" i="16"/>
  <c r="R431" i="16" s="1"/>
  <c r="O432" i="16" s="1"/>
  <c r="Q426" i="22"/>
  <c r="Q428" i="22" s="1"/>
  <c r="R428" i="22" s="1"/>
  <c r="S428" i="22" s="1"/>
  <c r="R426" i="20"/>
  <c r="Q424" i="13" l="1"/>
  <c r="R424" i="13" s="1"/>
  <c r="O425" i="13" s="1"/>
  <c r="Q422" i="55"/>
  <c r="R422" i="55" s="1"/>
  <c r="O423" i="55" s="1"/>
  <c r="Q421" i="54"/>
  <c r="R421" i="54" s="1"/>
  <c r="O422" i="54" s="1"/>
  <c r="Q422" i="53"/>
  <c r="R422" i="53" s="1"/>
  <c r="O423" i="53" s="1"/>
  <c r="Q422" i="52"/>
  <c r="R422" i="52" s="1"/>
  <c r="O423" i="52" s="1"/>
  <c r="Q422" i="51"/>
  <c r="R422" i="51" s="1"/>
  <c r="O423" i="51" s="1"/>
  <c r="Q422" i="50"/>
  <c r="R422" i="50" s="1"/>
  <c r="O423" i="50" s="1"/>
  <c r="Q422" i="49"/>
  <c r="R422" i="49" s="1"/>
  <c r="O423" i="49" s="1"/>
  <c r="Q423" i="48"/>
  <c r="R423" i="48"/>
  <c r="O424" i="48" s="1"/>
  <c r="Q423" i="47"/>
  <c r="R423" i="47" s="1"/>
  <c r="O424" i="47" s="1"/>
  <c r="Q422" i="45"/>
  <c r="R422" i="45" s="1"/>
  <c r="O423" i="45" s="1"/>
  <c r="Q420" i="44"/>
  <c r="R420" i="44" s="1"/>
  <c r="O421" i="44" s="1"/>
  <c r="Q419" i="43"/>
  <c r="R419" i="43"/>
  <c r="O420" i="43" s="1"/>
  <c r="Q423" i="42"/>
  <c r="R423" i="42" s="1"/>
  <c r="O424" i="42" s="1"/>
  <c r="Q423" i="41"/>
  <c r="R423" i="41" s="1"/>
  <c r="O424" i="41" s="1"/>
  <c r="Q422" i="40"/>
  <c r="R422" i="40" s="1"/>
  <c r="O423" i="40" s="1"/>
  <c r="Q422" i="39"/>
  <c r="R422" i="39" s="1"/>
  <c r="O423" i="39" s="1"/>
  <c r="Q421" i="38"/>
  <c r="R421" i="38" s="1"/>
  <c r="O422" i="38" s="1"/>
  <c r="Q422" i="37"/>
  <c r="R422" i="37" s="1"/>
  <c r="O423" i="37" s="1"/>
  <c r="Q421" i="36"/>
  <c r="R421" i="36" s="1"/>
  <c r="O422" i="36" s="1"/>
  <c r="Q416" i="35"/>
  <c r="R416" i="35" s="1"/>
  <c r="O417" i="35" s="1"/>
  <c r="Q416" i="32"/>
  <c r="R416" i="32" s="1"/>
  <c r="O417" i="32" s="1"/>
  <c r="R426" i="22"/>
  <c r="R426" i="23"/>
  <c r="Q432" i="16"/>
  <c r="R432" i="16" s="1"/>
  <c r="O433" i="16" s="1"/>
  <c r="Q425" i="13" l="1"/>
  <c r="R425" i="13" s="1"/>
  <c r="O426" i="13" s="1"/>
  <c r="Q423" i="55"/>
  <c r="R423" i="55" s="1"/>
  <c r="O424" i="55" s="1"/>
  <c r="Q422" i="54"/>
  <c r="R422" i="54" s="1"/>
  <c r="O423" i="54" s="1"/>
  <c r="Q423" i="53"/>
  <c r="R423" i="53"/>
  <c r="O424" i="53" s="1"/>
  <c r="Q423" i="52"/>
  <c r="R423" i="52" s="1"/>
  <c r="O424" i="52" s="1"/>
  <c r="Q423" i="51"/>
  <c r="R423" i="51" s="1"/>
  <c r="O424" i="51" s="1"/>
  <c r="Q423" i="50"/>
  <c r="R423" i="50" s="1"/>
  <c r="O424" i="50" s="1"/>
  <c r="Q423" i="49"/>
  <c r="R423" i="49" s="1"/>
  <c r="O424" i="49" s="1"/>
  <c r="Q424" i="48"/>
  <c r="R424" i="48" s="1"/>
  <c r="O425" i="48" s="1"/>
  <c r="Q424" i="47"/>
  <c r="R424" i="47" s="1"/>
  <c r="O425" i="47" s="1"/>
  <c r="Q423" i="45"/>
  <c r="R423" i="45" s="1"/>
  <c r="O424" i="45" s="1"/>
  <c r="Q421" i="44"/>
  <c r="R421" i="44"/>
  <c r="O422" i="44" s="1"/>
  <c r="Q420" i="43"/>
  <c r="R420" i="43" s="1"/>
  <c r="O421" i="43" s="1"/>
  <c r="Q424" i="42"/>
  <c r="R424" i="42" s="1"/>
  <c r="O425" i="42" s="1"/>
  <c r="Q424" i="41"/>
  <c r="R424" i="41" s="1"/>
  <c r="O425" i="41" s="1"/>
  <c r="Q423" i="40"/>
  <c r="R423" i="40" s="1"/>
  <c r="O424" i="40" s="1"/>
  <c r="Q423" i="39"/>
  <c r="R423" i="39" s="1"/>
  <c r="O424" i="39" s="1"/>
  <c r="Q422" i="38"/>
  <c r="R422" i="38" s="1"/>
  <c r="O423" i="38" s="1"/>
  <c r="Q423" i="37"/>
  <c r="R423" i="37" s="1"/>
  <c r="O424" i="37" s="1"/>
  <c r="Q422" i="36"/>
  <c r="R422" i="36" s="1"/>
  <c r="O423" i="36" s="1"/>
  <c r="Q417" i="35"/>
  <c r="R417" i="35" s="1"/>
  <c r="O418" i="35" s="1"/>
  <c r="Q417" i="32"/>
  <c r="R417" i="32"/>
  <c r="O418" i="32" s="1"/>
  <c r="Q433" i="16"/>
  <c r="R433" i="16" s="1"/>
  <c r="O434" i="16" s="1"/>
  <c r="Q426" i="13" l="1"/>
  <c r="R426" i="13" s="1"/>
  <c r="O427" i="13" s="1"/>
  <c r="Q424" i="55"/>
  <c r="R424" i="55" s="1"/>
  <c r="O425" i="55" s="1"/>
  <c r="Q423" i="54"/>
  <c r="R423" i="54" s="1"/>
  <c r="O424" i="54" s="1"/>
  <c r="Q424" i="53"/>
  <c r="R424" i="53" s="1"/>
  <c r="O425" i="53" s="1"/>
  <c r="Q424" i="52"/>
  <c r="R424" i="52" s="1"/>
  <c r="O425" i="52" s="1"/>
  <c r="Q424" i="51"/>
  <c r="R424" i="51" s="1"/>
  <c r="O425" i="51" s="1"/>
  <c r="Q424" i="50"/>
  <c r="R424" i="50" s="1"/>
  <c r="O425" i="50" s="1"/>
  <c r="Q424" i="49"/>
  <c r="R424" i="49" s="1"/>
  <c r="O425" i="49" s="1"/>
  <c r="Q425" i="48"/>
  <c r="Q425" i="47"/>
  <c r="Q424" i="45"/>
  <c r="R424" i="45" s="1"/>
  <c r="O425" i="45" s="1"/>
  <c r="Q422" i="44"/>
  <c r="R422" i="44" s="1"/>
  <c r="O423" i="44" s="1"/>
  <c r="Q421" i="43"/>
  <c r="R421" i="43" s="1"/>
  <c r="O422" i="43" s="1"/>
  <c r="Q425" i="42"/>
  <c r="R425" i="42" s="1"/>
  <c r="O426" i="42" s="1"/>
  <c r="Q425" i="41"/>
  <c r="R425" i="41" s="1"/>
  <c r="O426" i="41" s="1"/>
  <c r="Q424" i="40"/>
  <c r="R424" i="40" s="1"/>
  <c r="O425" i="40" s="1"/>
  <c r="Q424" i="39"/>
  <c r="R424" i="39" s="1"/>
  <c r="O425" i="39" s="1"/>
  <c r="Q423" i="38"/>
  <c r="R423" i="38" s="1"/>
  <c r="O424" i="38" s="1"/>
  <c r="Q424" i="37"/>
  <c r="R424" i="37" s="1"/>
  <c r="O425" i="37" s="1"/>
  <c r="Q423" i="36"/>
  <c r="R423" i="36" s="1"/>
  <c r="O424" i="36" s="1"/>
  <c r="Q418" i="35"/>
  <c r="Q420" i="35" s="1"/>
  <c r="R420" i="35" s="1"/>
  <c r="S420" i="35" s="1"/>
  <c r="Q418" i="32"/>
  <c r="Q420" i="32" s="1"/>
  <c r="R420" i="32" s="1"/>
  <c r="S420" i="32" s="1"/>
  <c r="Q434" i="16"/>
  <c r="R434" i="16" s="1"/>
  <c r="O435" i="16" s="1"/>
  <c r="Q427" i="13" l="1"/>
  <c r="R427" i="13"/>
  <c r="O428" i="13" s="1"/>
  <c r="Q425" i="55"/>
  <c r="R425" i="55" s="1"/>
  <c r="O426" i="55" s="1"/>
  <c r="Q424" i="54"/>
  <c r="R424" i="54" s="1"/>
  <c r="O425" i="54" s="1"/>
  <c r="Q425" i="53"/>
  <c r="R425" i="53" s="1"/>
  <c r="O426" i="53" s="1"/>
  <c r="Q425" i="52"/>
  <c r="R425" i="52" s="1"/>
  <c r="O426" i="52" s="1"/>
  <c r="Q425" i="51"/>
  <c r="R425" i="51" s="1"/>
  <c r="O426" i="51" s="1"/>
  <c r="Q425" i="50"/>
  <c r="R425" i="50" s="1"/>
  <c r="O426" i="50" s="1"/>
  <c r="Q425" i="49"/>
  <c r="R425" i="49" s="1"/>
  <c r="O426" i="49" s="1"/>
  <c r="R425" i="48"/>
  <c r="O426" i="48" s="1"/>
  <c r="R425" i="47"/>
  <c r="O426" i="47" s="1"/>
  <c r="Q425" i="45"/>
  <c r="R425" i="45" s="1"/>
  <c r="O426" i="45" s="1"/>
  <c r="Q423" i="44"/>
  <c r="R423" i="44"/>
  <c r="O424" i="44" s="1"/>
  <c r="Q422" i="43"/>
  <c r="R422" i="43" s="1"/>
  <c r="O423" i="43" s="1"/>
  <c r="Q426" i="42"/>
  <c r="R426" i="42" s="1"/>
  <c r="O427" i="42" s="1"/>
  <c r="Q426" i="41"/>
  <c r="R426" i="41" s="1"/>
  <c r="O427" i="41" s="1"/>
  <c r="Q425" i="40"/>
  <c r="R425" i="40" s="1"/>
  <c r="O426" i="40" s="1"/>
  <c r="Q425" i="39"/>
  <c r="R425" i="39" s="1"/>
  <c r="O426" i="39" s="1"/>
  <c r="Q424" i="38"/>
  <c r="R424" i="38" s="1"/>
  <c r="O425" i="38" s="1"/>
  <c r="Q425" i="37"/>
  <c r="R425" i="37" s="1"/>
  <c r="O426" i="37" s="1"/>
  <c r="Q424" i="36"/>
  <c r="R424" i="36" s="1"/>
  <c r="O425" i="36" s="1"/>
  <c r="R418" i="35"/>
  <c r="R418" i="32"/>
  <c r="Q435" i="16"/>
  <c r="R435" i="16" s="1"/>
  <c r="O436" i="16" s="1"/>
  <c r="Q428" i="13" l="1"/>
  <c r="R428" i="13"/>
  <c r="O429" i="13" s="1"/>
  <c r="Q426" i="55"/>
  <c r="R426" i="55" s="1"/>
  <c r="O427" i="55" s="1"/>
  <c r="Q425" i="54"/>
  <c r="R425" i="54"/>
  <c r="O426" i="54" s="1"/>
  <c r="Q426" i="53"/>
  <c r="R426" i="53" s="1"/>
  <c r="O427" i="53" s="1"/>
  <c r="Q426" i="52"/>
  <c r="R426" i="52" s="1"/>
  <c r="O427" i="52" s="1"/>
  <c r="Q426" i="51"/>
  <c r="R426" i="51" s="1"/>
  <c r="O427" i="51" s="1"/>
  <c r="Q426" i="50"/>
  <c r="R426" i="50" s="1"/>
  <c r="O427" i="50" s="1"/>
  <c r="Q426" i="49"/>
  <c r="R426" i="49" s="1"/>
  <c r="O427" i="49" s="1"/>
  <c r="Q426" i="48"/>
  <c r="Q426" i="47"/>
  <c r="Q426" i="45"/>
  <c r="R426" i="45" s="1"/>
  <c r="O427" i="45" s="1"/>
  <c r="Q424" i="44"/>
  <c r="R424" i="44" s="1"/>
  <c r="O425" i="44" s="1"/>
  <c r="Q423" i="43"/>
  <c r="R423" i="43" s="1"/>
  <c r="O424" i="43" s="1"/>
  <c r="Q427" i="42"/>
  <c r="R427" i="42" s="1"/>
  <c r="O428" i="42" s="1"/>
  <c r="Q427" i="41"/>
  <c r="R427" i="41" s="1"/>
  <c r="O428" i="41" s="1"/>
  <c r="Q426" i="40"/>
  <c r="R426" i="40" s="1"/>
  <c r="O427" i="40" s="1"/>
  <c r="Q426" i="39"/>
  <c r="R426" i="39" s="1"/>
  <c r="O427" i="39" s="1"/>
  <c r="Q425" i="38"/>
  <c r="R425" i="38"/>
  <c r="O426" i="38" s="1"/>
  <c r="Q426" i="37"/>
  <c r="R426" i="37" s="1"/>
  <c r="O427" i="37" s="1"/>
  <c r="Q425" i="36"/>
  <c r="R425" i="36" s="1"/>
  <c r="O426" i="36" s="1"/>
  <c r="Q436" i="16"/>
  <c r="R436" i="16" s="1"/>
  <c r="O437" i="16" s="1"/>
  <c r="Q429" i="13" l="1"/>
  <c r="R429" i="13" s="1"/>
  <c r="O430" i="13" s="1"/>
  <c r="Q427" i="55"/>
  <c r="R427" i="55" s="1"/>
  <c r="O428" i="55" s="1"/>
  <c r="Q426" i="54"/>
  <c r="R426" i="54" s="1"/>
  <c r="O427" i="54" s="1"/>
  <c r="Q427" i="53"/>
  <c r="R427" i="53"/>
  <c r="O428" i="53" s="1"/>
  <c r="Q427" i="52"/>
  <c r="R427" i="52" s="1"/>
  <c r="O428" i="52" s="1"/>
  <c r="Q427" i="51"/>
  <c r="R427" i="51" s="1"/>
  <c r="O428" i="51" s="1"/>
  <c r="Q427" i="50"/>
  <c r="R427" i="50" s="1"/>
  <c r="O428" i="50" s="1"/>
  <c r="Q427" i="49"/>
  <c r="R427" i="49" s="1"/>
  <c r="O428" i="49" s="1"/>
  <c r="R426" i="48"/>
  <c r="O427" i="48" s="1"/>
  <c r="R426" i="47"/>
  <c r="O427" i="47" s="1"/>
  <c r="Q427" i="45"/>
  <c r="R427" i="45" s="1"/>
  <c r="O428" i="45" s="1"/>
  <c r="Q425" i="44"/>
  <c r="R425" i="44" s="1"/>
  <c r="O426" i="44" s="1"/>
  <c r="Q424" i="43"/>
  <c r="R424" i="43" s="1"/>
  <c r="O425" i="43" s="1"/>
  <c r="Q428" i="42"/>
  <c r="R428" i="42"/>
  <c r="O429" i="42" s="1"/>
  <c r="Q428" i="41"/>
  <c r="R428" i="41" s="1"/>
  <c r="O429" i="41" s="1"/>
  <c r="Q427" i="40"/>
  <c r="R427" i="40" s="1"/>
  <c r="O428" i="40" s="1"/>
  <c r="Q427" i="39"/>
  <c r="R427" i="39" s="1"/>
  <c r="O428" i="39" s="1"/>
  <c r="Q426" i="38"/>
  <c r="R426" i="38" s="1"/>
  <c r="O427" i="38" s="1"/>
  <c r="Q427" i="37"/>
  <c r="R427" i="37" s="1"/>
  <c r="O428" i="37" s="1"/>
  <c r="Q426" i="36"/>
  <c r="R426" i="36" s="1"/>
  <c r="O427" i="36" s="1"/>
  <c r="Q437" i="16"/>
  <c r="R437" i="16" s="1"/>
  <c r="O438" i="16" s="1"/>
  <c r="Q430" i="13" l="1"/>
  <c r="R430" i="13" s="1"/>
  <c r="O431" i="13" s="1"/>
  <c r="Q428" i="55"/>
  <c r="R428" i="55" s="1"/>
  <c r="O429" i="55" s="1"/>
  <c r="Q427" i="54"/>
  <c r="R427" i="54" s="1"/>
  <c r="O428" i="54" s="1"/>
  <c r="Q428" i="53"/>
  <c r="R428" i="53" s="1"/>
  <c r="O429" i="53" s="1"/>
  <c r="Q428" i="52"/>
  <c r="R428" i="52" s="1"/>
  <c r="O429" i="52" s="1"/>
  <c r="Q428" i="51"/>
  <c r="R428" i="51" s="1"/>
  <c r="O429" i="51" s="1"/>
  <c r="Q428" i="50"/>
  <c r="R428" i="50" s="1"/>
  <c r="O429" i="50" s="1"/>
  <c r="Q428" i="49"/>
  <c r="R428" i="49" s="1"/>
  <c r="O429" i="49" s="1"/>
  <c r="Q427" i="48"/>
  <c r="R427" i="48" s="1"/>
  <c r="O428" i="48" s="1"/>
  <c r="Q427" i="47"/>
  <c r="R427" i="47" s="1"/>
  <c r="O428" i="47" s="1"/>
  <c r="Q428" i="45"/>
  <c r="R428" i="45" s="1"/>
  <c r="O429" i="45" s="1"/>
  <c r="Q426" i="44"/>
  <c r="R426" i="44" s="1"/>
  <c r="O427" i="44" s="1"/>
  <c r="Q425" i="43"/>
  <c r="R425" i="43" s="1"/>
  <c r="O426" i="43" s="1"/>
  <c r="Q429" i="42"/>
  <c r="R429" i="42" s="1"/>
  <c r="O430" i="42" s="1"/>
  <c r="Q429" i="41"/>
  <c r="R429" i="41" s="1"/>
  <c r="O430" i="41" s="1"/>
  <c r="Q428" i="40"/>
  <c r="R428" i="40" s="1"/>
  <c r="O429" i="40" s="1"/>
  <c r="Q428" i="39"/>
  <c r="R428" i="39" s="1"/>
  <c r="O429" i="39" s="1"/>
  <c r="Q427" i="38"/>
  <c r="R427" i="38" s="1"/>
  <c r="O428" i="38" s="1"/>
  <c r="Q428" i="37"/>
  <c r="R428" i="37" s="1"/>
  <c r="O429" i="37" s="1"/>
  <c r="Q427" i="36"/>
  <c r="R427" i="36" s="1"/>
  <c r="O428" i="36" s="1"/>
  <c r="Q438" i="16"/>
  <c r="R438" i="16" s="1"/>
  <c r="O439" i="16" s="1"/>
  <c r="Q431" i="13" l="1"/>
  <c r="R431" i="13" s="1"/>
  <c r="O432" i="13" s="1"/>
  <c r="Q429" i="55"/>
  <c r="R429" i="55" s="1"/>
  <c r="O430" i="55" s="1"/>
  <c r="Q428" i="54"/>
  <c r="R428" i="54" s="1"/>
  <c r="O429" i="54" s="1"/>
  <c r="Q429" i="53"/>
  <c r="R429" i="53"/>
  <c r="O430" i="53" s="1"/>
  <c r="Q429" i="52"/>
  <c r="R429" i="52" s="1"/>
  <c r="O430" i="52" s="1"/>
  <c r="Q429" i="51"/>
  <c r="R429" i="51" s="1"/>
  <c r="O430" i="51" s="1"/>
  <c r="Q429" i="50"/>
  <c r="R429" i="50" s="1"/>
  <c r="O430" i="50" s="1"/>
  <c r="Q429" i="49"/>
  <c r="R429" i="49"/>
  <c r="O430" i="49" s="1"/>
  <c r="Q428" i="48"/>
  <c r="R428" i="48" s="1"/>
  <c r="O429" i="48" s="1"/>
  <c r="Q428" i="47"/>
  <c r="R428" i="47" s="1"/>
  <c r="O429" i="47" s="1"/>
  <c r="Q429" i="45"/>
  <c r="R429" i="45" s="1"/>
  <c r="O430" i="45" s="1"/>
  <c r="Q427" i="44"/>
  <c r="R427" i="44" s="1"/>
  <c r="O428" i="44" s="1"/>
  <c r="Q426" i="43"/>
  <c r="R426" i="43" s="1"/>
  <c r="O427" i="43" s="1"/>
  <c r="Q430" i="42"/>
  <c r="R430" i="42"/>
  <c r="O431" i="42" s="1"/>
  <c r="Q430" i="41"/>
  <c r="R430" i="41" s="1"/>
  <c r="O431" i="41" s="1"/>
  <c r="Q429" i="40"/>
  <c r="R429" i="40" s="1"/>
  <c r="O430" i="40" s="1"/>
  <c r="Q429" i="39"/>
  <c r="R429" i="39" s="1"/>
  <c r="O430" i="39" s="1"/>
  <c r="Q428" i="38"/>
  <c r="R428" i="38" s="1"/>
  <c r="O429" i="38" s="1"/>
  <c r="Q429" i="37"/>
  <c r="R429" i="37" s="1"/>
  <c r="O430" i="37" s="1"/>
  <c r="Q428" i="36"/>
  <c r="R428" i="36" s="1"/>
  <c r="O429" i="36" s="1"/>
  <c r="Q439" i="16"/>
  <c r="R439" i="16" s="1"/>
  <c r="O440" i="16" s="1"/>
  <c r="Q432" i="13" l="1"/>
  <c r="R432" i="13" s="1"/>
  <c r="O433" i="13" s="1"/>
  <c r="Q430" i="55"/>
  <c r="R430" i="55" s="1"/>
  <c r="O431" i="55" s="1"/>
  <c r="Q429" i="54"/>
  <c r="R429" i="54" s="1"/>
  <c r="O430" i="54" s="1"/>
  <c r="Q430" i="53"/>
  <c r="R430" i="53" s="1"/>
  <c r="O431" i="53" s="1"/>
  <c r="Q430" i="52"/>
  <c r="R430" i="52" s="1"/>
  <c r="O431" i="52" s="1"/>
  <c r="Q430" i="51"/>
  <c r="R430" i="51" s="1"/>
  <c r="O431" i="51" s="1"/>
  <c r="Q430" i="50"/>
  <c r="R430" i="50" s="1"/>
  <c r="O431" i="50" s="1"/>
  <c r="Q430" i="49"/>
  <c r="R430" i="49" s="1"/>
  <c r="O431" i="49" s="1"/>
  <c r="Q429" i="48"/>
  <c r="R429" i="48" s="1"/>
  <c r="O430" i="48" s="1"/>
  <c r="Q429" i="47"/>
  <c r="R429" i="47" s="1"/>
  <c r="O430" i="47" s="1"/>
  <c r="Q430" i="45"/>
  <c r="R430" i="45" s="1"/>
  <c r="O431" i="45" s="1"/>
  <c r="Q428" i="44"/>
  <c r="R428" i="44" s="1"/>
  <c r="O429" i="44" s="1"/>
  <c r="Q427" i="43"/>
  <c r="R427" i="43"/>
  <c r="O428" i="43" s="1"/>
  <c r="Q431" i="42"/>
  <c r="R431" i="42" s="1"/>
  <c r="O432" i="42" s="1"/>
  <c r="Q431" i="41"/>
  <c r="R431" i="41" s="1"/>
  <c r="O432" i="41" s="1"/>
  <c r="Q430" i="40"/>
  <c r="R430" i="40" s="1"/>
  <c r="O431" i="40" s="1"/>
  <c r="Q430" i="39"/>
  <c r="R430" i="39" s="1"/>
  <c r="O431" i="39" s="1"/>
  <c r="Q429" i="38"/>
  <c r="R429" i="38"/>
  <c r="O430" i="38" s="1"/>
  <c r="Q430" i="37"/>
  <c r="R430" i="37" s="1"/>
  <c r="O431" i="37" s="1"/>
  <c r="Q429" i="36"/>
  <c r="R429" i="36" s="1"/>
  <c r="O430" i="36" s="1"/>
  <c r="Q440" i="16"/>
  <c r="R440" i="16" s="1"/>
  <c r="O441" i="16" s="1"/>
  <c r="Q433" i="13" l="1"/>
  <c r="R433" i="13" s="1"/>
  <c r="O434" i="13" s="1"/>
  <c r="Q431" i="55"/>
  <c r="R431" i="55" s="1"/>
  <c r="O432" i="55" s="1"/>
  <c r="Q430" i="54"/>
  <c r="R430" i="54" s="1"/>
  <c r="O431" i="54" s="1"/>
  <c r="Q431" i="53"/>
  <c r="R431" i="53" s="1"/>
  <c r="O432" i="53" s="1"/>
  <c r="Q431" i="52"/>
  <c r="R431" i="52" s="1"/>
  <c r="O432" i="52" s="1"/>
  <c r="Q431" i="51"/>
  <c r="R431" i="51" s="1"/>
  <c r="O432" i="51" s="1"/>
  <c r="Q431" i="50"/>
  <c r="R431" i="50" s="1"/>
  <c r="O432" i="50" s="1"/>
  <c r="Q431" i="49"/>
  <c r="R431" i="49" s="1"/>
  <c r="O432" i="49" s="1"/>
  <c r="Q430" i="48"/>
  <c r="R430" i="48" s="1"/>
  <c r="O431" i="48" s="1"/>
  <c r="Q430" i="47"/>
  <c r="R430" i="47" s="1"/>
  <c r="O431" i="47" s="1"/>
  <c r="Q431" i="45"/>
  <c r="R431" i="45" s="1"/>
  <c r="O432" i="45" s="1"/>
  <c r="Q429" i="44"/>
  <c r="R429" i="44"/>
  <c r="O430" i="44" s="1"/>
  <c r="Q428" i="43"/>
  <c r="R428" i="43" s="1"/>
  <c r="O429" i="43" s="1"/>
  <c r="Q432" i="42"/>
  <c r="R432" i="42" s="1"/>
  <c r="O433" i="42" s="1"/>
  <c r="Q432" i="41"/>
  <c r="R432" i="41" s="1"/>
  <c r="O433" i="41" s="1"/>
  <c r="Q431" i="40"/>
  <c r="R431" i="40" s="1"/>
  <c r="O432" i="40" s="1"/>
  <c r="Q431" i="39"/>
  <c r="R431" i="39" s="1"/>
  <c r="O432" i="39" s="1"/>
  <c r="Q430" i="38"/>
  <c r="R430" i="38" s="1"/>
  <c r="O431" i="38" s="1"/>
  <c r="Q431" i="37"/>
  <c r="R431" i="37" s="1"/>
  <c r="O432" i="37" s="1"/>
  <c r="Q430" i="36"/>
  <c r="R430" i="36" s="1"/>
  <c r="O431" i="36" s="1"/>
  <c r="Q441" i="16"/>
  <c r="R441" i="16" s="1"/>
  <c r="O442" i="16" s="1"/>
  <c r="Q434" i="13" l="1"/>
  <c r="R434" i="13" s="1"/>
  <c r="O435" i="13" s="1"/>
  <c r="Q432" i="55"/>
  <c r="R432" i="55" s="1"/>
  <c r="O433" i="55" s="1"/>
  <c r="Q431" i="54"/>
  <c r="R431" i="54" s="1"/>
  <c r="O432" i="54" s="1"/>
  <c r="Q432" i="53"/>
  <c r="R432" i="53" s="1"/>
  <c r="O433" i="53" s="1"/>
  <c r="Q432" i="52"/>
  <c r="R432" i="52" s="1"/>
  <c r="O433" i="52" s="1"/>
  <c r="Q432" i="51"/>
  <c r="R432" i="51" s="1"/>
  <c r="O433" i="51" s="1"/>
  <c r="Q432" i="50"/>
  <c r="R432" i="50" s="1"/>
  <c r="O433" i="50" s="1"/>
  <c r="Q432" i="49"/>
  <c r="R432" i="49" s="1"/>
  <c r="O433" i="49" s="1"/>
  <c r="Q431" i="48"/>
  <c r="R431" i="48" s="1"/>
  <c r="O432" i="48" s="1"/>
  <c r="Q431" i="47"/>
  <c r="R431" i="47" s="1"/>
  <c r="O432" i="47" s="1"/>
  <c r="Q432" i="45"/>
  <c r="R432" i="45" s="1"/>
  <c r="O433" i="45" s="1"/>
  <c r="Q430" i="44"/>
  <c r="R430" i="44" s="1"/>
  <c r="O431" i="44" s="1"/>
  <c r="Q429" i="43"/>
  <c r="R429" i="43" s="1"/>
  <c r="O430" i="43" s="1"/>
  <c r="Q433" i="42"/>
  <c r="R433" i="42" s="1"/>
  <c r="O434" i="42" s="1"/>
  <c r="Q433" i="41"/>
  <c r="R433" i="41" s="1"/>
  <c r="O434" i="41" s="1"/>
  <c r="Q432" i="40"/>
  <c r="R432" i="40" s="1"/>
  <c r="O433" i="40" s="1"/>
  <c r="Q432" i="39"/>
  <c r="R432" i="39" s="1"/>
  <c r="O433" i="39" s="1"/>
  <c r="Q431" i="38"/>
  <c r="R431" i="38" s="1"/>
  <c r="O432" i="38" s="1"/>
  <c r="Q432" i="37"/>
  <c r="R432" i="37" s="1"/>
  <c r="O433" i="37" s="1"/>
  <c r="Q431" i="36"/>
  <c r="R431" i="36" s="1"/>
  <c r="O432" i="36" s="1"/>
  <c r="Q442" i="16"/>
  <c r="R442" i="16" s="1"/>
  <c r="O443" i="16" s="1"/>
  <c r="Q435" i="13" l="1"/>
  <c r="R435" i="13"/>
  <c r="O436" i="13" s="1"/>
  <c r="Q433" i="55"/>
  <c r="R433" i="55" s="1"/>
  <c r="O434" i="55" s="1"/>
  <c r="Q432" i="54"/>
  <c r="R432" i="54"/>
  <c r="O433" i="54" s="1"/>
  <c r="Q433" i="53"/>
  <c r="R433" i="53" s="1"/>
  <c r="O434" i="53" s="1"/>
  <c r="Q433" i="52"/>
  <c r="R433" i="52" s="1"/>
  <c r="O434" i="52" s="1"/>
  <c r="Q433" i="51"/>
  <c r="R433" i="51" s="1"/>
  <c r="O434" i="51" s="1"/>
  <c r="Q433" i="50"/>
  <c r="R433" i="50" s="1"/>
  <c r="O434" i="50" s="1"/>
  <c r="Q433" i="49"/>
  <c r="R433" i="49" s="1"/>
  <c r="O434" i="49" s="1"/>
  <c r="Q432" i="48"/>
  <c r="R432" i="48" s="1"/>
  <c r="O433" i="48" s="1"/>
  <c r="Q432" i="47"/>
  <c r="R432" i="47" s="1"/>
  <c r="O433" i="47" s="1"/>
  <c r="Q433" i="45"/>
  <c r="R433" i="45" s="1"/>
  <c r="O434" i="45" s="1"/>
  <c r="Q431" i="44"/>
  <c r="R431" i="44" s="1"/>
  <c r="O432" i="44" s="1"/>
  <c r="Q430" i="43"/>
  <c r="Q432" i="43" s="1"/>
  <c r="R432" i="43" s="1"/>
  <c r="S432" i="43" s="1"/>
  <c r="Q434" i="42"/>
  <c r="R434" i="42" s="1"/>
  <c r="O435" i="42" s="1"/>
  <c r="Q434" i="41"/>
  <c r="R434" i="41" s="1"/>
  <c r="O435" i="41" s="1"/>
  <c r="Q433" i="40"/>
  <c r="R433" i="40" s="1"/>
  <c r="O434" i="40" s="1"/>
  <c r="Q433" i="39"/>
  <c r="R433" i="39" s="1"/>
  <c r="O434" i="39" s="1"/>
  <c r="Q432" i="38"/>
  <c r="R432" i="38" s="1"/>
  <c r="O433" i="38" s="1"/>
  <c r="Q433" i="37"/>
  <c r="R433" i="37" s="1"/>
  <c r="O434" i="37" s="1"/>
  <c r="Q432" i="36"/>
  <c r="R432" i="36" s="1"/>
  <c r="O433" i="36" s="1"/>
  <c r="Q443" i="16"/>
  <c r="R443" i="16" s="1"/>
  <c r="O444" i="16" s="1"/>
  <c r="Q436" i="13" l="1"/>
  <c r="R436" i="13"/>
  <c r="O437" i="13" s="1"/>
  <c r="Q434" i="55"/>
  <c r="R434" i="55" s="1"/>
  <c r="O435" i="55" s="1"/>
  <c r="Q433" i="54"/>
  <c r="R433" i="54"/>
  <c r="O434" i="54" s="1"/>
  <c r="Q434" i="53"/>
  <c r="R434" i="53" s="1"/>
  <c r="O435" i="53" s="1"/>
  <c r="Q434" i="52"/>
  <c r="R434" i="52" s="1"/>
  <c r="O435" i="52" s="1"/>
  <c r="Q434" i="51"/>
  <c r="R434" i="51"/>
  <c r="O435" i="51" s="1"/>
  <c r="Q434" i="50"/>
  <c r="R434" i="50" s="1"/>
  <c r="O435" i="50" s="1"/>
  <c r="Q434" i="49"/>
  <c r="R434" i="49" s="1"/>
  <c r="O435" i="49" s="1"/>
  <c r="Q433" i="48"/>
  <c r="R433" i="48" s="1"/>
  <c r="O434" i="48" s="1"/>
  <c r="Q433" i="47"/>
  <c r="R433" i="47" s="1"/>
  <c r="O434" i="47" s="1"/>
  <c r="Q434" i="45"/>
  <c r="R434" i="45" s="1"/>
  <c r="O435" i="45" s="1"/>
  <c r="Q432" i="44"/>
  <c r="R432" i="44" s="1"/>
  <c r="O433" i="44" s="1"/>
  <c r="R430" i="43"/>
  <c r="Q435" i="42"/>
  <c r="R435" i="42" s="1"/>
  <c r="O436" i="42" s="1"/>
  <c r="Q435" i="41"/>
  <c r="R435" i="41" s="1"/>
  <c r="O436" i="41" s="1"/>
  <c r="Q434" i="40"/>
  <c r="R434" i="40" s="1"/>
  <c r="O435" i="40" s="1"/>
  <c r="Q434" i="39"/>
  <c r="R434" i="39" s="1"/>
  <c r="O435" i="39" s="1"/>
  <c r="Q433" i="38"/>
  <c r="R433" i="38" s="1"/>
  <c r="O434" i="38" s="1"/>
  <c r="Q434" i="37"/>
  <c r="R434" i="37" s="1"/>
  <c r="O435" i="37" s="1"/>
  <c r="Q433" i="36"/>
  <c r="R433" i="36" s="1"/>
  <c r="O434" i="36" s="1"/>
  <c r="Q444" i="16"/>
  <c r="R444" i="16" s="1"/>
  <c r="O445" i="16" s="1"/>
  <c r="Q437" i="13" l="1"/>
  <c r="R437" i="13" s="1"/>
  <c r="O438" i="13" s="1"/>
  <c r="Q435" i="55"/>
  <c r="R435" i="55"/>
  <c r="O436" i="55" s="1"/>
  <c r="Q434" i="54"/>
  <c r="R434" i="54" s="1"/>
  <c r="O435" i="54" s="1"/>
  <c r="Q435" i="53"/>
  <c r="R435" i="53" s="1"/>
  <c r="O436" i="53" s="1"/>
  <c r="Q435" i="52"/>
  <c r="R435" i="52" s="1"/>
  <c r="O436" i="52" s="1"/>
  <c r="Q435" i="51"/>
  <c r="R435" i="51" s="1"/>
  <c r="O436" i="51" s="1"/>
  <c r="Q435" i="50"/>
  <c r="R435" i="50" s="1"/>
  <c r="O436" i="50" s="1"/>
  <c r="Q435" i="49"/>
  <c r="R435" i="49" s="1"/>
  <c r="O436" i="49" s="1"/>
  <c r="Q434" i="48"/>
  <c r="R434" i="48" s="1"/>
  <c r="O435" i="48" s="1"/>
  <c r="Q434" i="47"/>
  <c r="R434" i="47" s="1"/>
  <c r="O435" i="47" s="1"/>
  <c r="Q435" i="45"/>
  <c r="R435" i="45" s="1"/>
  <c r="O436" i="45" s="1"/>
  <c r="Q433" i="44"/>
  <c r="R433" i="44" s="1"/>
  <c r="O434" i="44" s="1"/>
  <c r="Q436" i="42"/>
  <c r="R436" i="42"/>
  <c r="O437" i="42" s="1"/>
  <c r="Q436" i="41"/>
  <c r="R436" i="41" s="1"/>
  <c r="O437" i="41" s="1"/>
  <c r="Q435" i="40"/>
  <c r="R435" i="40" s="1"/>
  <c r="O436" i="40" s="1"/>
  <c r="Q435" i="39"/>
  <c r="R435" i="39" s="1"/>
  <c r="O436" i="39" s="1"/>
  <c r="Q434" i="38"/>
  <c r="R434" i="38" s="1"/>
  <c r="O435" i="38" s="1"/>
  <c r="Q435" i="37"/>
  <c r="R435" i="37" s="1"/>
  <c r="O436" i="37" s="1"/>
  <c r="Q434" i="36"/>
  <c r="R434" i="36" s="1"/>
  <c r="O435" i="36" s="1"/>
  <c r="Q445" i="16"/>
  <c r="R445" i="16" s="1"/>
  <c r="O446" i="16" s="1"/>
  <c r="Q438" i="13" l="1"/>
  <c r="R438" i="13" s="1"/>
  <c r="O439" i="13" s="1"/>
  <c r="Q436" i="55"/>
  <c r="R436" i="55"/>
  <c r="O437" i="55" s="1"/>
  <c r="Q435" i="54"/>
  <c r="R435" i="54" s="1"/>
  <c r="O436" i="54" s="1"/>
  <c r="Q436" i="53"/>
  <c r="R436" i="53" s="1"/>
  <c r="O437" i="53" s="1"/>
  <c r="Q436" i="52"/>
  <c r="R436" i="52" s="1"/>
  <c r="O437" i="52" s="1"/>
  <c r="Q436" i="51"/>
  <c r="R436" i="51" s="1"/>
  <c r="O437" i="51" s="1"/>
  <c r="Q436" i="50"/>
  <c r="R436" i="50" s="1"/>
  <c r="O437" i="50" s="1"/>
  <c r="Q436" i="49"/>
  <c r="R436" i="49" s="1"/>
  <c r="O437" i="49" s="1"/>
  <c r="Q435" i="48"/>
  <c r="R435" i="48" s="1"/>
  <c r="O436" i="48" s="1"/>
  <c r="Q435" i="47"/>
  <c r="R435" i="47"/>
  <c r="O436" i="47" s="1"/>
  <c r="Q436" i="45"/>
  <c r="R436" i="45" s="1"/>
  <c r="O437" i="45" s="1"/>
  <c r="Q434" i="44"/>
  <c r="R434" i="44"/>
  <c r="O435" i="44" s="1"/>
  <c r="Q437" i="42"/>
  <c r="R437" i="42"/>
  <c r="O438" i="42" s="1"/>
  <c r="Q437" i="41"/>
  <c r="R437" i="41" s="1"/>
  <c r="O438" i="41" s="1"/>
  <c r="Q436" i="40"/>
  <c r="R436" i="40" s="1"/>
  <c r="O437" i="40" s="1"/>
  <c r="Q436" i="39"/>
  <c r="R436" i="39" s="1"/>
  <c r="O437" i="39" s="1"/>
  <c r="Q435" i="38"/>
  <c r="R435" i="38" s="1"/>
  <c r="O436" i="38" s="1"/>
  <c r="Q436" i="37"/>
  <c r="R436" i="37" s="1"/>
  <c r="O437" i="37" s="1"/>
  <c r="Q435" i="36"/>
  <c r="R435" i="36" s="1"/>
  <c r="O436" i="36" s="1"/>
  <c r="Q446" i="16"/>
  <c r="R446" i="16" s="1"/>
  <c r="O447" i="16" s="1"/>
  <c r="Q439" i="13" l="1"/>
  <c r="R439" i="13" s="1"/>
  <c r="O440" i="13" s="1"/>
  <c r="Q437" i="55"/>
  <c r="R437" i="55" s="1"/>
  <c r="O438" i="55" s="1"/>
  <c r="Q436" i="54"/>
  <c r="R436" i="54" s="1"/>
  <c r="O437" i="54" s="1"/>
  <c r="Q437" i="53"/>
  <c r="R437" i="53"/>
  <c r="O438" i="53" s="1"/>
  <c r="Q437" i="52"/>
  <c r="R437" i="52" s="1"/>
  <c r="O438" i="52" s="1"/>
  <c r="Q437" i="51"/>
  <c r="R437" i="51" s="1"/>
  <c r="O438" i="51" s="1"/>
  <c r="Q437" i="50"/>
  <c r="R437" i="50" s="1"/>
  <c r="O438" i="50" s="1"/>
  <c r="Q437" i="49"/>
  <c r="R437" i="49" s="1"/>
  <c r="O438" i="49" s="1"/>
  <c r="Q436" i="48"/>
  <c r="R436" i="48" s="1"/>
  <c r="O437" i="48" s="1"/>
  <c r="Q436" i="47"/>
  <c r="R436" i="47" s="1"/>
  <c r="O437" i="47" s="1"/>
  <c r="Q437" i="45"/>
  <c r="R437" i="45" s="1"/>
  <c r="O438" i="45" s="1"/>
  <c r="Q435" i="44"/>
  <c r="R435" i="44" s="1"/>
  <c r="O436" i="44" s="1"/>
  <c r="Q438" i="42"/>
  <c r="R438" i="42" s="1"/>
  <c r="O439" i="42" s="1"/>
  <c r="Q438" i="41"/>
  <c r="R438" i="41" s="1"/>
  <c r="O439" i="41" s="1"/>
  <c r="Q437" i="40"/>
  <c r="R437" i="40" s="1"/>
  <c r="O438" i="40" s="1"/>
  <c r="Q437" i="39"/>
  <c r="R437" i="39"/>
  <c r="O438" i="39" s="1"/>
  <c r="Q436" i="38"/>
  <c r="R436" i="38" s="1"/>
  <c r="O437" i="38" s="1"/>
  <c r="Q437" i="37"/>
  <c r="R437" i="37" s="1"/>
  <c r="O438" i="37" s="1"/>
  <c r="Q436" i="36"/>
  <c r="R436" i="36" s="1"/>
  <c r="O437" i="36" s="1"/>
  <c r="Q447" i="16"/>
  <c r="R447" i="16" s="1"/>
  <c r="O448" i="16" s="1"/>
  <c r="Q440" i="13" l="1"/>
  <c r="R440" i="13"/>
  <c r="O441" i="13" s="1"/>
  <c r="Q438" i="55"/>
  <c r="R438" i="55" s="1"/>
  <c r="O439" i="55" s="1"/>
  <c r="Q437" i="54"/>
  <c r="R437" i="54" s="1"/>
  <c r="O438" i="54" s="1"/>
  <c r="Q438" i="53"/>
  <c r="R438" i="53" s="1"/>
  <c r="O439" i="53" s="1"/>
  <c r="Q438" i="52"/>
  <c r="R438" i="52" s="1"/>
  <c r="O439" i="52" s="1"/>
  <c r="Q438" i="51"/>
  <c r="R438" i="51" s="1"/>
  <c r="O439" i="51" s="1"/>
  <c r="Q438" i="50"/>
  <c r="R438" i="50" s="1"/>
  <c r="O439" i="50" s="1"/>
  <c r="Q438" i="49"/>
  <c r="R438" i="49" s="1"/>
  <c r="O439" i="49" s="1"/>
  <c r="Q437" i="48"/>
  <c r="R437" i="48" s="1"/>
  <c r="O438" i="48" s="1"/>
  <c r="Q437" i="47"/>
  <c r="R437" i="47" s="1"/>
  <c r="O438" i="47" s="1"/>
  <c r="Q438" i="45"/>
  <c r="R438" i="45" s="1"/>
  <c r="O439" i="45" s="1"/>
  <c r="Q436" i="44"/>
  <c r="R436" i="44" s="1"/>
  <c r="O437" i="44" s="1"/>
  <c r="Q439" i="42"/>
  <c r="R439" i="42" s="1"/>
  <c r="O440" i="42" s="1"/>
  <c r="Q439" i="41"/>
  <c r="R439" i="41" s="1"/>
  <c r="O440" i="41" s="1"/>
  <c r="Q438" i="40"/>
  <c r="R438" i="40" s="1"/>
  <c r="O439" i="40" s="1"/>
  <c r="Q438" i="39"/>
  <c r="R438" i="39" s="1"/>
  <c r="O439" i="39" s="1"/>
  <c r="Q437" i="38"/>
  <c r="R437" i="38" s="1"/>
  <c r="O438" i="38" s="1"/>
  <c r="Q438" i="37"/>
  <c r="R438" i="37" s="1"/>
  <c r="O439" i="37" s="1"/>
  <c r="Q437" i="36"/>
  <c r="R437" i="36" s="1"/>
  <c r="O438" i="36" s="1"/>
  <c r="Q448" i="16"/>
  <c r="R448" i="16" s="1"/>
  <c r="O449" i="16" s="1"/>
  <c r="Q441" i="13" l="1"/>
  <c r="R441" i="13" s="1"/>
  <c r="O442" i="13" s="1"/>
  <c r="Q439" i="55"/>
  <c r="R439" i="55" s="1"/>
  <c r="O440" i="55" s="1"/>
  <c r="Q438" i="54"/>
  <c r="R438" i="54" s="1"/>
  <c r="O439" i="54" s="1"/>
  <c r="Q439" i="53"/>
  <c r="R439" i="53"/>
  <c r="O440" i="53" s="1"/>
  <c r="Q439" i="52"/>
  <c r="R439" i="52" s="1"/>
  <c r="O440" i="52" s="1"/>
  <c r="Q439" i="51"/>
  <c r="R439" i="51" s="1"/>
  <c r="O440" i="51" s="1"/>
  <c r="Q439" i="50"/>
  <c r="R439" i="50" s="1"/>
  <c r="O440" i="50" s="1"/>
  <c r="Q439" i="49"/>
  <c r="R439" i="49" s="1"/>
  <c r="O440" i="49" s="1"/>
  <c r="Q438" i="48"/>
  <c r="R438" i="48" s="1"/>
  <c r="O439" i="48" s="1"/>
  <c r="Q438" i="47"/>
  <c r="R438" i="47" s="1"/>
  <c r="O439" i="47" s="1"/>
  <c r="Q439" i="45"/>
  <c r="R439" i="45" s="1"/>
  <c r="O440" i="45" s="1"/>
  <c r="Q437" i="44"/>
  <c r="R437" i="44" s="1"/>
  <c r="O438" i="44" s="1"/>
  <c r="Q440" i="42"/>
  <c r="R440" i="42" s="1"/>
  <c r="O441" i="42" s="1"/>
  <c r="Q440" i="41"/>
  <c r="R440" i="41" s="1"/>
  <c r="O441" i="41" s="1"/>
  <c r="Q439" i="40"/>
  <c r="R439" i="40" s="1"/>
  <c r="O440" i="40" s="1"/>
  <c r="Q439" i="39"/>
  <c r="R439" i="39" s="1"/>
  <c r="O440" i="39" s="1"/>
  <c r="Q438" i="38"/>
  <c r="R438" i="38" s="1"/>
  <c r="O439" i="38" s="1"/>
  <c r="Q439" i="37"/>
  <c r="R439" i="37"/>
  <c r="O440" i="37" s="1"/>
  <c r="Q438" i="36"/>
  <c r="R438" i="36" s="1"/>
  <c r="O439" i="36" s="1"/>
  <c r="Q449" i="16"/>
  <c r="R449" i="16" s="1"/>
  <c r="O450" i="16" s="1"/>
  <c r="Q442" i="13" l="1"/>
  <c r="R442" i="13" s="1"/>
  <c r="O443" i="13" s="1"/>
  <c r="Q440" i="55"/>
  <c r="R440" i="55"/>
  <c r="O441" i="55" s="1"/>
  <c r="Q439" i="54"/>
  <c r="R439" i="54" s="1"/>
  <c r="O440" i="54" s="1"/>
  <c r="Q440" i="53"/>
  <c r="R440" i="53" s="1"/>
  <c r="O441" i="53" s="1"/>
  <c r="Q440" i="52"/>
  <c r="R440" i="52" s="1"/>
  <c r="O441" i="52" s="1"/>
  <c r="Q440" i="51"/>
  <c r="R440" i="51" s="1"/>
  <c r="O441" i="51" s="1"/>
  <c r="Q440" i="50"/>
  <c r="R440" i="50" s="1"/>
  <c r="O441" i="50" s="1"/>
  <c r="Q440" i="49"/>
  <c r="R440" i="49" s="1"/>
  <c r="O441" i="49" s="1"/>
  <c r="Q439" i="48"/>
  <c r="R439" i="48" s="1"/>
  <c r="O440" i="48" s="1"/>
  <c r="Q439" i="47"/>
  <c r="R439" i="47" s="1"/>
  <c r="O440" i="47" s="1"/>
  <c r="Q440" i="45"/>
  <c r="R440" i="45" s="1"/>
  <c r="O441" i="45" s="1"/>
  <c r="Q438" i="44"/>
  <c r="R438" i="44" s="1"/>
  <c r="O439" i="44" s="1"/>
  <c r="Q441" i="42"/>
  <c r="R441" i="42" s="1"/>
  <c r="O442" i="42" s="1"/>
  <c r="Q441" i="41"/>
  <c r="R441" i="41" s="1"/>
  <c r="O442" i="41" s="1"/>
  <c r="Q440" i="40"/>
  <c r="R440" i="40" s="1"/>
  <c r="O441" i="40" s="1"/>
  <c r="Q440" i="39"/>
  <c r="R440" i="39" s="1"/>
  <c r="O441" i="39" s="1"/>
  <c r="Q439" i="38"/>
  <c r="R439" i="38" s="1"/>
  <c r="O440" i="38" s="1"/>
  <c r="Q440" i="37"/>
  <c r="R440" i="37" s="1"/>
  <c r="O441" i="37" s="1"/>
  <c r="Q439" i="36"/>
  <c r="R439" i="36" s="1"/>
  <c r="O440" i="36" s="1"/>
  <c r="Q450" i="16"/>
  <c r="R450" i="16" s="1"/>
  <c r="O451" i="16" s="1"/>
  <c r="Q443" i="13" l="1"/>
  <c r="R443" i="13"/>
  <c r="O444" i="13" s="1"/>
  <c r="Q441" i="55"/>
  <c r="R441" i="55" s="1"/>
  <c r="O442" i="55" s="1"/>
  <c r="Q440" i="54"/>
  <c r="R440" i="54" s="1"/>
  <c r="O441" i="54" s="1"/>
  <c r="Q441" i="53"/>
  <c r="R441" i="53" s="1"/>
  <c r="O442" i="53" s="1"/>
  <c r="Q441" i="52"/>
  <c r="R441" i="52" s="1"/>
  <c r="O442" i="52" s="1"/>
  <c r="Q441" i="51"/>
  <c r="R441" i="51" s="1"/>
  <c r="O442" i="51" s="1"/>
  <c r="Q441" i="50"/>
  <c r="R441" i="50" s="1"/>
  <c r="O442" i="50" s="1"/>
  <c r="Q441" i="49"/>
  <c r="R441" i="49" s="1"/>
  <c r="O442" i="49" s="1"/>
  <c r="Q440" i="48"/>
  <c r="R440" i="48" s="1"/>
  <c r="O441" i="48" s="1"/>
  <c r="Q440" i="47"/>
  <c r="R440" i="47" s="1"/>
  <c r="O441" i="47" s="1"/>
  <c r="Q441" i="45"/>
  <c r="R441" i="45" s="1"/>
  <c r="O442" i="45" s="1"/>
  <c r="Q439" i="44"/>
  <c r="R439" i="44"/>
  <c r="O440" i="44" s="1"/>
  <c r="Q442" i="42"/>
  <c r="R442" i="42" s="1"/>
  <c r="O443" i="42" s="1"/>
  <c r="Q442" i="41"/>
  <c r="R442" i="41" s="1"/>
  <c r="O443" i="41" s="1"/>
  <c r="Q441" i="40"/>
  <c r="R441" i="40" s="1"/>
  <c r="O442" i="40" s="1"/>
  <c r="Q441" i="39"/>
  <c r="R441" i="39"/>
  <c r="O442" i="39" s="1"/>
  <c r="Q440" i="38"/>
  <c r="R440" i="38" s="1"/>
  <c r="O441" i="38" s="1"/>
  <c r="Q441" i="37"/>
  <c r="R441" i="37" s="1"/>
  <c r="O442" i="37" s="1"/>
  <c r="Q440" i="36"/>
  <c r="R440" i="36" s="1"/>
  <c r="O441" i="36" s="1"/>
  <c r="Q451" i="16"/>
  <c r="R451" i="16" s="1"/>
  <c r="O452" i="16" s="1"/>
  <c r="Q444" i="13" l="1"/>
  <c r="R444" i="13"/>
  <c r="O445" i="13" s="1"/>
  <c r="Q442" i="55"/>
  <c r="R442" i="55" s="1"/>
  <c r="O443" i="55" s="1"/>
  <c r="Q441" i="54"/>
  <c r="R441" i="54"/>
  <c r="O442" i="54" s="1"/>
  <c r="Q442" i="53"/>
  <c r="R442" i="53" s="1"/>
  <c r="O443" i="53" s="1"/>
  <c r="Q442" i="52"/>
  <c r="R442" i="52" s="1"/>
  <c r="O443" i="52" s="1"/>
  <c r="Q442" i="51"/>
  <c r="R442" i="51" s="1"/>
  <c r="O443" i="51" s="1"/>
  <c r="Q442" i="50"/>
  <c r="R442" i="50" s="1"/>
  <c r="O443" i="50" s="1"/>
  <c r="Q442" i="49"/>
  <c r="R442" i="49" s="1"/>
  <c r="O443" i="49" s="1"/>
  <c r="Q441" i="48"/>
  <c r="R441" i="48" s="1"/>
  <c r="O442" i="48" s="1"/>
  <c r="Q441" i="47"/>
  <c r="R441" i="47" s="1"/>
  <c r="O442" i="47" s="1"/>
  <c r="Q442" i="45"/>
  <c r="R442" i="45" s="1"/>
  <c r="O443" i="45" s="1"/>
  <c r="Q440" i="44"/>
  <c r="R440" i="44" s="1"/>
  <c r="O441" i="44" s="1"/>
  <c r="Q443" i="42"/>
  <c r="R443" i="42" s="1"/>
  <c r="O444" i="42" s="1"/>
  <c r="Q443" i="41"/>
  <c r="R443" i="41" s="1"/>
  <c r="O444" i="41" s="1"/>
  <c r="Q442" i="40"/>
  <c r="R442" i="40" s="1"/>
  <c r="O443" i="40" s="1"/>
  <c r="Q442" i="39"/>
  <c r="R442" i="39" s="1"/>
  <c r="O443" i="39" s="1"/>
  <c r="Q441" i="38"/>
  <c r="R441" i="38" s="1"/>
  <c r="O442" i="38" s="1"/>
  <c r="Q442" i="37"/>
  <c r="R442" i="37" s="1"/>
  <c r="O443" i="37" s="1"/>
  <c r="Q441" i="36"/>
  <c r="R441" i="36" s="1"/>
  <c r="O442" i="36" s="1"/>
  <c r="Q452" i="16"/>
  <c r="R452" i="16" s="1"/>
  <c r="O453" i="16" s="1"/>
  <c r="Q445" i="13" l="1"/>
  <c r="R445" i="13" s="1"/>
  <c r="O446" i="13" s="1"/>
  <c r="Q443" i="55"/>
  <c r="R443" i="55"/>
  <c r="O444" i="55" s="1"/>
  <c r="Q442" i="54"/>
  <c r="R442" i="54" s="1"/>
  <c r="O443" i="54" s="1"/>
  <c r="Q443" i="53"/>
  <c r="R443" i="53"/>
  <c r="O444" i="53" s="1"/>
  <c r="Q443" i="52"/>
  <c r="R443" i="52" s="1"/>
  <c r="O444" i="52" s="1"/>
  <c r="Q443" i="51"/>
  <c r="R443" i="51" s="1"/>
  <c r="O444" i="51" s="1"/>
  <c r="Q443" i="50"/>
  <c r="R443" i="50"/>
  <c r="O444" i="50" s="1"/>
  <c r="Q443" i="49"/>
  <c r="R443" i="49"/>
  <c r="O444" i="49" s="1"/>
  <c r="Q442" i="48"/>
  <c r="R442" i="48" s="1"/>
  <c r="O443" i="48" s="1"/>
  <c r="Q442" i="47"/>
  <c r="R442" i="47" s="1"/>
  <c r="O443" i="47" s="1"/>
  <c r="Q443" i="45"/>
  <c r="R443" i="45" s="1"/>
  <c r="O444" i="45" s="1"/>
  <c r="Q441" i="44"/>
  <c r="R441" i="44"/>
  <c r="O442" i="44" s="1"/>
  <c r="Q444" i="42"/>
  <c r="R444" i="42"/>
  <c r="O445" i="42" s="1"/>
  <c r="Q444" i="41"/>
  <c r="R444" i="41" s="1"/>
  <c r="O445" i="41" s="1"/>
  <c r="Q443" i="40"/>
  <c r="R443" i="40" s="1"/>
  <c r="O444" i="40" s="1"/>
  <c r="Q443" i="39"/>
  <c r="R443" i="39" s="1"/>
  <c r="O444" i="39" s="1"/>
  <c r="Q442" i="38"/>
  <c r="R442" i="38" s="1"/>
  <c r="O443" i="38" s="1"/>
  <c r="Q443" i="37"/>
  <c r="R443" i="37" s="1"/>
  <c r="O444" i="37" s="1"/>
  <c r="Q442" i="36"/>
  <c r="R442" i="36" s="1"/>
  <c r="O443" i="36" s="1"/>
  <c r="Q453" i="16"/>
  <c r="R453" i="16" s="1"/>
  <c r="O454" i="16" s="1"/>
  <c r="Q446" i="13" l="1"/>
  <c r="R446" i="13" s="1"/>
  <c r="Q444" i="55"/>
  <c r="R444" i="55"/>
  <c r="O445" i="55" s="1"/>
  <c r="Q443" i="54"/>
  <c r="R443" i="54"/>
  <c r="O444" i="54" s="1"/>
  <c r="Q444" i="53"/>
  <c r="R444" i="53" s="1"/>
  <c r="O445" i="53" s="1"/>
  <c r="Q444" i="52"/>
  <c r="R444" i="52" s="1"/>
  <c r="O445" i="52" s="1"/>
  <c r="Q444" i="51"/>
  <c r="R444" i="51" s="1"/>
  <c r="O445" i="51" s="1"/>
  <c r="Q444" i="50"/>
  <c r="R444" i="50" s="1"/>
  <c r="O445" i="50" s="1"/>
  <c r="Q444" i="49"/>
  <c r="R444" i="49" s="1"/>
  <c r="O445" i="49" s="1"/>
  <c r="Q443" i="48"/>
  <c r="R443" i="48" s="1"/>
  <c r="O444" i="48" s="1"/>
  <c r="Q443" i="47"/>
  <c r="R443" i="47"/>
  <c r="O444" i="47" s="1"/>
  <c r="Q444" i="45"/>
  <c r="R444" i="45" s="1"/>
  <c r="O445" i="45" s="1"/>
  <c r="Q442" i="44"/>
  <c r="R442" i="44" s="1"/>
  <c r="O443" i="44" s="1"/>
  <c r="Q445" i="42"/>
  <c r="R445" i="42"/>
  <c r="O446" i="42" s="1"/>
  <c r="Q445" i="41"/>
  <c r="R445" i="41" s="1"/>
  <c r="O446" i="41" s="1"/>
  <c r="Q444" i="40"/>
  <c r="R444" i="40" s="1"/>
  <c r="O445" i="40" s="1"/>
  <c r="Q444" i="39"/>
  <c r="R444" i="39"/>
  <c r="O445" i="39" s="1"/>
  <c r="Q443" i="38"/>
  <c r="R443" i="38" s="1"/>
  <c r="O444" i="38" s="1"/>
  <c r="Q444" i="37"/>
  <c r="R444" i="37" s="1"/>
  <c r="O445" i="37" s="1"/>
  <c r="Q443" i="36"/>
  <c r="R443" i="36"/>
  <c r="O444" i="36" s="1"/>
  <c r="Q454" i="16"/>
  <c r="R454" i="16" s="1"/>
  <c r="Q445" i="55" l="1"/>
  <c r="R445" i="55" s="1"/>
  <c r="O446" i="55" s="1"/>
  <c r="Q444" i="54"/>
  <c r="R444" i="54" s="1"/>
  <c r="O445" i="54" s="1"/>
  <c r="Q445" i="53"/>
  <c r="R445" i="53" s="1"/>
  <c r="O446" i="53" s="1"/>
  <c r="Q445" i="52"/>
  <c r="R445" i="52" s="1"/>
  <c r="O446" i="52" s="1"/>
  <c r="Q445" i="51"/>
  <c r="R445" i="51"/>
  <c r="O446" i="51" s="1"/>
  <c r="Q445" i="50"/>
  <c r="R445" i="50" s="1"/>
  <c r="O446" i="50" s="1"/>
  <c r="Q445" i="49"/>
  <c r="R445" i="49" s="1"/>
  <c r="O446" i="49" s="1"/>
  <c r="Q444" i="48"/>
  <c r="R444" i="48" s="1"/>
  <c r="O445" i="48" s="1"/>
  <c r="Q444" i="47"/>
  <c r="R444" i="47"/>
  <c r="O445" i="47" s="1"/>
  <c r="Q445" i="45"/>
  <c r="R445" i="45" s="1"/>
  <c r="O446" i="45" s="1"/>
  <c r="Q443" i="44"/>
  <c r="R443" i="44" s="1"/>
  <c r="O444" i="44" s="1"/>
  <c r="Q446" i="42"/>
  <c r="R446" i="42"/>
  <c r="O447" i="42" s="1"/>
  <c r="Q446" i="41"/>
  <c r="R446" i="41" s="1"/>
  <c r="O447" i="41" s="1"/>
  <c r="Q445" i="40"/>
  <c r="R445" i="40" s="1"/>
  <c r="O446" i="40" s="1"/>
  <c r="Q445" i="39"/>
  <c r="R445" i="39"/>
  <c r="O446" i="39" s="1"/>
  <c r="Q444" i="38"/>
  <c r="R444" i="38" s="1"/>
  <c r="O445" i="38" s="1"/>
  <c r="Q445" i="37"/>
  <c r="R445" i="37" s="1"/>
  <c r="O446" i="37" s="1"/>
  <c r="Q444" i="36"/>
  <c r="R444" i="36" s="1"/>
  <c r="O445" i="36" s="1"/>
  <c r="Q452" i="19"/>
  <c r="R452" i="19" s="1"/>
  <c r="S452" i="19" s="1"/>
  <c r="Q446" i="55" l="1"/>
  <c r="Q448" i="55" s="1"/>
  <c r="R448" i="55" s="1"/>
  <c r="S448" i="55" s="1"/>
  <c r="Q445" i="54"/>
  <c r="R445" i="54" s="1"/>
  <c r="O446" i="54" s="1"/>
  <c r="Q446" i="53"/>
  <c r="Q448" i="53" s="1"/>
  <c r="R448" i="53" s="1"/>
  <c r="S448" i="53" s="1"/>
  <c r="Q446" i="52"/>
  <c r="Q448" i="52" s="1"/>
  <c r="R448" i="52" s="1"/>
  <c r="S448" i="52" s="1"/>
  <c r="Q446" i="51"/>
  <c r="R446" i="51" s="1"/>
  <c r="O447" i="51" s="1"/>
  <c r="Q446" i="50"/>
  <c r="R446" i="50" s="1"/>
  <c r="O447" i="50" s="1"/>
  <c r="Q446" i="49"/>
  <c r="Q448" i="49" s="1"/>
  <c r="R448" i="49" s="1"/>
  <c r="S448" i="49" s="1"/>
  <c r="Q445" i="48"/>
  <c r="R445" i="48" s="1"/>
  <c r="O446" i="48" s="1"/>
  <c r="Q445" i="47"/>
  <c r="R445" i="47" s="1"/>
  <c r="O446" i="47" s="1"/>
  <c r="Q446" i="45"/>
  <c r="R446" i="45" s="1"/>
  <c r="O447" i="45" s="1"/>
  <c r="Q444" i="44"/>
  <c r="R444" i="44" s="1"/>
  <c r="O445" i="44" s="1"/>
  <c r="Q447" i="42"/>
  <c r="R447" i="42" s="1"/>
  <c r="O448" i="42" s="1"/>
  <c r="Q447" i="41"/>
  <c r="R447" i="41" s="1"/>
  <c r="O448" i="41" s="1"/>
  <c r="Q446" i="40"/>
  <c r="R446" i="40" s="1"/>
  <c r="O447" i="40" s="1"/>
  <c r="Q446" i="39"/>
  <c r="Q448" i="39" s="1"/>
  <c r="R448" i="39" s="1"/>
  <c r="S448" i="39" s="1"/>
  <c r="Q445" i="38"/>
  <c r="R445" i="38" s="1"/>
  <c r="O446" i="38" s="1"/>
  <c r="Q446" i="37"/>
  <c r="R446" i="37" s="1"/>
  <c r="O447" i="37" s="1"/>
  <c r="Q445" i="36"/>
  <c r="R445" i="36" s="1"/>
  <c r="O446" i="36" s="1"/>
  <c r="R446" i="55" l="1"/>
  <c r="Q446" i="54"/>
  <c r="Q448" i="54" s="1"/>
  <c r="R448" i="54" s="1"/>
  <c r="S448" i="54" s="1"/>
  <c r="R446" i="53"/>
  <c r="R446" i="52"/>
  <c r="Q447" i="51"/>
  <c r="R447" i="51" s="1"/>
  <c r="O448" i="51" s="1"/>
  <c r="Q447" i="50"/>
  <c r="R447" i="50" s="1"/>
  <c r="O448" i="50" s="1"/>
  <c r="R446" i="49"/>
  <c r="Q446" i="48"/>
  <c r="R446" i="48" s="1"/>
  <c r="O447" i="48" s="1"/>
  <c r="Q446" i="47"/>
  <c r="R446" i="47" s="1"/>
  <c r="O447" i="47" s="1"/>
  <c r="Q447" i="45"/>
  <c r="R447" i="45" s="1"/>
  <c r="O448" i="45" s="1"/>
  <c r="Q445" i="44"/>
  <c r="R445" i="44"/>
  <c r="O446" i="44" s="1"/>
  <c r="Q448" i="42"/>
  <c r="R448" i="42" s="1"/>
  <c r="O449" i="42" s="1"/>
  <c r="Q448" i="41"/>
  <c r="R448" i="41" s="1"/>
  <c r="O449" i="41" s="1"/>
  <c r="Q447" i="40"/>
  <c r="R447" i="40" s="1"/>
  <c r="O448" i="40" s="1"/>
  <c r="R446" i="39"/>
  <c r="Q446" i="38"/>
  <c r="Q448" i="38" s="1"/>
  <c r="R448" i="38" s="1"/>
  <c r="S448" i="38" s="1"/>
  <c r="Q447" i="37"/>
  <c r="R447" i="37" s="1"/>
  <c r="O448" i="37" s="1"/>
  <c r="Q446" i="36"/>
  <c r="Q448" i="36" s="1"/>
  <c r="R448" i="36" s="1"/>
  <c r="S448" i="36" s="1"/>
  <c r="R446" i="54" l="1"/>
  <c r="Q448" i="51"/>
  <c r="R448" i="51" s="1"/>
  <c r="O449" i="51" s="1"/>
  <c r="Q448" i="50"/>
  <c r="R448" i="50" s="1"/>
  <c r="O449" i="50" s="1"/>
  <c r="Q447" i="48"/>
  <c r="R447" i="48"/>
  <c r="O448" i="48" s="1"/>
  <c r="Q447" i="47"/>
  <c r="R447" i="47" s="1"/>
  <c r="O448" i="47" s="1"/>
  <c r="Q448" i="45"/>
  <c r="R448" i="45" s="1"/>
  <c r="O449" i="45" s="1"/>
  <c r="Q446" i="44"/>
  <c r="R446" i="44" s="1"/>
  <c r="O447" i="44" s="1"/>
  <c r="Q449" i="42"/>
  <c r="R449" i="42" s="1"/>
  <c r="O450" i="42" s="1"/>
  <c r="Q449" i="41"/>
  <c r="R449" i="41" s="1"/>
  <c r="O450" i="41" s="1"/>
  <c r="Q448" i="40"/>
  <c r="R448" i="40" s="1"/>
  <c r="O449" i="40" s="1"/>
  <c r="R446" i="38"/>
  <c r="Q448" i="37"/>
  <c r="R448" i="37" s="1"/>
  <c r="O449" i="37" s="1"/>
  <c r="R446" i="36"/>
  <c r="Q449" i="51" l="1"/>
  <c r="R449" i="51" s="1"/>
  <c r="O450" i="51" s="1"/>
  <c r="Q449" i="50"/>
  <c r="R449" i="50" s="1"/>
  <c r="O450" i="50" s="1"/>
  <c r="Q448" i="48"/>
  <c r="R448" i="48" s="1"/>
  <c r="O449" i="48" s="1"/>
  <c r="Q448" i="47"/>
  <c r="R448" i="47" s="1"/>
  <c r="O449" i="47" s="1"/>
  <c r="Q449" i="45"/>
  <c r="R449" i="45"/>
  <c r="O450" i="45" s="1"/>
  <c r="Q447" i="44"/>
  <c r="R447" i="44" s="1"/>
  <c r="O448" i="44" s="1"/>
  <c r="Q450" i="42"/>
  <c r="R450" i="42" s="1"/>
  <c r="O451" i="42" s="1"/>
  <c r="Q450" i="41"/>
  <c r="R450" i="41" s="1"/>
  <c r="O451" i="41" s="1"/>
  <c r="Q449" i="40"/>
  <c r="R449" i="40" s="1"/>
  <c r="O450" i="40" s="1"/>
  <c r="Q449" i="37"/>
  <c r="R449" i="37" s="1"/>
  <c r="O450" i="37" s="1"/>
  <c r="Q450" i="51" l="1"/>
  <c r="R450" i="51" s="1"/>
  <c r="O451" i="51" s="1"/>
  <c r="Q450" i="50"/>
  <c r="R450" i="50" s="1"/>
  <c r="O451" i="50" s="1"/>
  <c r="Q449" i="48"/>
  <c r="R449" i="48" s="1"/>
  <c r="O450" i="48" s="1"/>
  <c r="Q449" i="47"/>
  <c r="R449" i="47" s="1"/>
  <c r="O450" i="47" s="1"/>
  <c r="Q450" i="45"/>
  <c r="R450" i="45" s="1"/>
  <c r="O451" i="45" s="1"/>
  <c r="Q448" i="44"/>
  <c r="R448" i="44" s="1"/>
  <c r="O449" i="44" s="1"/>
  <c r="Q451" i="42"/>
  <c r="R451" i="42"/>
  <c r="O452" i="42" s="1"/>
  <c r="Q451" i="41"/>
  <c r="R451" i="41"/>
  <c r="O452" i="41" s="1"/>
  <c r="Q450" i="40"/>
  <c r="R450" i="40" s="1"/>
  <c r="O451" i="40" s="1"/>
  <c r="Q450" i="37"/>
  <c r="R450" i="37" s="1"/>
  <c r="O451" i="37" s="1"/>
  <c r="Q451" i="51" l="1"/>
  <c r="R451" i="51"/>
  <c r="O452" i="51" s="1"/>
  <c r="Q451" i="50"/>
  <c r="R451" i="50" s="1"/>
  <c r="O452" i="50" s="1"/>
  <c r="Q450" i="48"/>
  <c r="R450" i="48" s="1"/>
  <c r="O451" i="48" s="1"/>
  <c r="Q450" i="47"/>
  <c r="R450" i="47" s="1"/>
  <c r="O451" i="47" s="1"/>
  <c r="Q451" i="45"/>
  <c r="R451" i="45" s="1"/>
  <c r="O452" i="45" s="1"/>
  <c r="Q449" i="44"/>
  <c r="R449" i="44"/>
  <c r="O450" i="44" s="1"/>
  <c r="Q452" i="42"/>
  <c r="R452" i="42"/>
  <c r="O453" i="42" s="1"/>
  <c r="Q452" i="41"/>
  <c r="R452" i="41" s="1"/>
  <c r="O453" i="41" s="1"/>
  <c r="Q451" i="40"/>
  <c r="R451" i="40" s="1"/>
  <c r="O452" i="40" s="1"/>
  <c r="Q451" i="37"/>
  <c r="R451" i="37" s="1"/>
  <c r="O452" i="37" s="1"/>
  <c r="Q452" i="51" l="1"/>
  <c r="R452" i="51" s="1"/>
  <c r="O453" i="51" s="1"/>
  <c r="Q452" i="50"/>
  <c r="R452" i="50" s="1"/>
  <c r="O453" i="50" s="1"/>
  <c r="Q451" i="48"/>
  <c r="R451" i="48" s="1"/>
  <c r="O452" i="48" s="1"/>
  <c r="Q451" i="47"/>
  <c r="R451" i="47"/>
  <c r="O452" i="47" s="1"/>
  <c r="Q452" i="45"/>
  <c r="R452" i="45" s="1"/>
  <c r="O453" i="45" s="1"/>
  <c r="Q450" i="44"/>
  <c r="R450" i="44" s="1"/>
  <c r="O451" i="44" s="1"/>
  <c r="Q453" i="42"/>
  <c r="R453" i="42" s="1"/>
  <c r="O454" i="42" s="1"/>
  <c r="Q453" i="41"/>
  <c r="R453" i="41"/>
  <c r="O454" i="41" s="1"/>
  <c r="Q452" i="40"/>
  <c r="R452" i="40" s="1"/>
  <c r="O453" i="40" s="1"/>
  <c r="Q452" i="37"/>
  <c r="R452" i="37" s="1"/>
  <c r="O453" i="37" s="1"/>
  <c r="Q453" i="51" l="1"/>
  <c r="R453" i="51"/>
  <c r="O454" i="51" s="1"/>
  <c r="Q453" i="50"/>
  <c r="R453" i="50" s="1"/>
  <c r="O454" i="50" s="1"/>
  <c r="Q452" i="48"/>
  <c r="R452" i="48" s="1"/>
  <c r="O453" i="48" s="1"/>
  <c r="Q452" i="47"/>
  <c r="R452" i="47" s="1"/>
  <c r="O453" i="47" s="1"/>
  <c r="Q453" i="45"/>
  <c r="R453" i="45" s="1"/>
  <c r="O454" i="45" s="1"/>
  <c r="Q451" i="44"/>
  <c r="R451" i="44" s="1"/>
  <c r="O452" i="44" s="1"/>
  <c r="Q454" i="42"/>
  <c r="R454" i="42" s="1"/>
  <c r="O455" i="42" s="1"/>
  <c r="Q454" i="41"/>
  <c r="R454" i="41" s="1"/>
  <c r="O455" i="41" s="1"/>
  <c r="Q453" i="40"/>
  <c r="R453" i="40" s="1"/>
  <c r="O454" i="40" s="1"/>
  <c r="Q453" i="37"/>
  <c r="R453" i="37" s="1"/>
  <c r="O454" i="37" s="1"/>
  <c r="Q454" i="51" l="1"/>
  <c r="R454" i="51" s="1"/>
  <c r="O455" i="51" s="1"/>
  <c r="Q454" i="50"/>
  <c r="R454" i="50" s="1"/>
  <c r="O455" i="50" s="1"/>
  <c r="Q453" i="48"/>
  <c r="R453" i="48" s="1"/>
  <c r="O454" i="48" s="1"/>
  <c r="Q453" i="47"/>
  <c r="R453" i="47" s="1"/>
  <c r="O454" i="47" s="1"/>
  <c r="Q454" i="45"/>
  <c r="R454" i="45" s="1"/>
  <c r="O455" i="45" s="1"/>
  <c r="Q452" i="44"/>
  <c r="R452" i="44" s="1"/>
  <c r="O453" i="44" s="1"/>
  <c r="Q455" i="42"/>
  <c r="R455" i="42" s="1"/>
  <c r="O456" i="42" s="1"/>
  <c r="Q455" i="41"/>
  <c r="R455" i="41" s="1"/>
  <c r="O456" i="41" s="1"/>
  <c r="Q454" i="40"/>
  <c r="R454" i="40" s="1"/>
  <c r="O455" i="40" s="1"/>
  <c r="Q454" i="37"/>
  <c r="R454" i="37" s="1"/>
  <c r="O455" i="37" s="1"/>
  <c r="Q455" i="51" l="1"/>
  <c r="R455" i="51" s="1"/>
  <c r="O456" i="51" s="1"/>
  <c r="Q455" i="50"/>
  <c r="R455" i="50" s="1"/>
  <c r="O456" i="50" s="1"/>
  <c r="Q454" i="48"/>
  <c r="R454" i="48" s="1"/>
  <c r="O455" i="48" s="1"/>
  <c r="Q454" i="47"/>
  <c r="R454" i="47" s="1"/>
  <c r="O455" i="47" s="1"/>
  <c r="Q455" i="45"/>
  <c r="R455" i="45" s="1"/>
  <c r="O456" i="45" s="1"/>
  <c r="Q453" i="44"/>
  <c r="R453" i="44"/>
  <c r="O454" i="44" s="1"/>
  <c r="Q456" i="42"/>
  <c r="R456" i="42" s="1"/>
  <c r="O457" i="42" s="1"/>
  <c r="Q456" i="41"/>
  <c r="R456" i="41" s="1"/>
  <c r="O457" i="41" s="1"/>
  <c r="Q455" i="40"/>
  <c r="R455" i="40" s="1"/>
  <c r="O456" i="40" s="1"/>
  <c r="Q455" i="37"/>
  <c r="R455" i="37" s="1"/>
  <c r="O456" i="37" s="1"/>
  <c r="Q456" i="51" l="1"/>
  <c r="R456" i="51" s="1"/>
  <c r="O457" i="51" s="1"/>
  <c r="Q456" i="50"/>
  <c r="R456" i="50" s="1"/>
  <c r="O457" i="50" s="1"/>
  <c r="Q455" i="48"/>
  <c r="R455" i="48"/>
  <c r="O456" i="48" s="1"/>
  <c r="Q455" i="47"/>
  <c r="R455" i="47" s="1"/>
  <c r="O456" i="47" s="1"/>
  <c r="Q456" i="45"/>
  <c r="R456" i="45" s="1"/>
  <c r="O457" i="45" s="1"/>
  <c r="Q454" i="44"/>
  <c r="R454" i="44" s="1"/>
  <c r="O455" i="44" s="1"/>
  <c r="Q457" i="42"/>
  <c r="R457" i="42" s="1"/>
  <c r="O458" i="42" s="1"/>
  <c r="Q457" i="41"/>
  <c r="R457" i="41" s="1"/>
  <c r="O458" i="41" s="1"/>
  <c r="Q456" i="40"/>
  <c r="R456" i="40" s="1"/>
  <c r="O457" i="40" s="1"/>
  <c r="Q456" i="37"/>
  <c r="R456" i="37" s="1"/>
  <c r="O457" i="37" s="1"/>
  <c r="Q457" i="51" l="1"/>
  <c r="R457" i="51" s="1"/>
  <c r="O458" i="51" s="1"/>
  <c r="Q457" i="50"/>
  <c r="R457" i="50" s="1"/>
  <c r="O458" i="50" s="1"/>
  <c r="Q456" i="48"/>
  <c r="R456" i="48" s="1"/>
  <c r="O457" i="48" s="1"/>
  <c r="Q456" i="47"/>
  <c r="R456" i="47" s="1"/>
  <c r="O457" i="47" s="1"/>
  <c r="Q457" i="45"/>
  <c r="R457" i="45" s="1"/>
  <c r="O458" i="45" s="1"/>
  <c r="Q455" i="44"/>
  <c r="R455" i="44"/>
  <c r="O456" i="44" s="1"/>
  <c r="Q458" i="42"/>
  <c r="R458" i="42" s="1"/>
  <c r="O459" i="42" s="1"/>
  <c r="Q458" i="41"/>
  <c r="R458" i="41" s="1"/>
  <c r="O459" i="41" s="1"/>
  <c r="Q457" i="40"/>
  <c r="R457" i="40" s="1"/>
  <c r="O458" i="40" s="1"/>
  <c r="Q457" i="37"/>
  <c r="R457" i="37" s="1"/>
  <c r="O458" i="37" s="1"/>
  <c r="Q458" i="51" l="1"/>
  <c r="R458" i="51" s="1"/>
  <c r="O459" i="51" s="1"/>
  <c r="Q458" i="50"/>
  <c r="R458" i="50" s="1"/>
  <c r="O459" i="50" s="1"/>
  <c r="Q457" i="48"/>
  <c r="R457" i="48" s="1"/>
  <c r="O458" i="48" s="1"/>
  <c r="Q457" i="47"/>
  <c r="R457" i="47" s="1"/>
  <c r="O458" i="47" s="1"/>
  <c r="Q458" i="45"/>
  <c r="R458" i="45" s="1"/>
  <c r="O459" i="45" s="1"/>
  <c r="Q456" i="44"/>
  <c r="R456" i="44" s="1"/>
  <c r="O457" i="44" s="1"/>
  <c r="Q459" i="42"/>
  <c r="R459" i="42" s="1"/>
  <c r="O460" i="42" s="1"/>
  <c r="Q459" i="41"/>
  <c r="R459" i="41" s="1"/>
  <c r="O460" i="41" s="1"/>
  <c r="Q458" i="40"/>
  <c r="R458" i="40" s="1"/>
  <c r="O459" i="40" s="1"/>
  <c r="Q458" i="37"/>
  <c r="Q460" i="37" s="1"/>
  <c r="R460" i="37" s="1"/>
  <c r="S460" i="37" s="1"/>
  <c r="Q459" i="51" l="1"/>
  <c r="R459" i="51"/>
  <c r="O460" i="51" s="1"/>
  <c r="Q459" i="50"/>
  <c r="R459" i="50" s="1"/>
  <c r="O460" i="50" s="1"/>
  <c r="Q458" i="48"/>
  <c r="R458" i="48" s="1"/>
  <c r="O459" i="48" s="1"/>
  <c r="Q458" i="47"/>
  <c r="R458" i="47" s="1"/>
  <c r="O459" i="47" s="1"/>
  <c r="Q459" i="45"/>
  <c r="R459" i="45"/>
  <c r="O460" i="45" s="1"/>
  <c r="Q457" i="44"/>
  <c r="R457" i="44"/>
  <c r="O458" i="44" s="1"/>
  <c r="Q460" i="42"/>
  <c r="R460" i="42"/>
  <c r="O461" i="42" s="1"/>
  <c r="Q460" i="41"/>
  <c r="R460" i="41" s="1"/>
  <c r="O461" i="41" s="1"/>
  <c r="Q459" i="40"/>
  <c r="R459" i="40" s="1"/>
  <c r="O460" i="40" s="1"/>
  <c r="R458" i="37"/>
  <c r="Q460" i="51" l="1"/>
  <c r="R460" i="51" s="1"/>
  <c r="O461" i="51" s="1"/>
  <c r="Q460" i="50"/>
  <c r="R460" i="50" s="1"/>
  <c r="O461" i="50" s="1"/>
  <c r="Q459" i="48"/>
  <c r="R459" i="48" s="1"/>
  <c r="O460" i="48" s="1"/>
  <c r="Q459" i="47"/>
  <c r="R459" i="47"/>
  <c r="O460" i="47" s="1"/>
  <c r="Q460" i="45"/>
  <c r="R460" i="45" s="1"/>
  <c r="O461" i="45" s="1"/>
  <c r="Q458" i="44"/>
  <c r="Q460" i="44" s="1"/>
  <c r="R460" i="44" s="1"/>
  <c r="S460" i="44" s="1"/>
  <c r="Q461" i="42"/>
  <c r="R461" i="42" s="1"/>
  <c r="O462" i="42" s="1"/>
  <c r="Q461" i="41"/>
  <c r="R461" i="41"/>
  <c r="O462" i="41" s="1"/>
  <c r="Q460" i="40"/>
  <c r="R460" i="40" s="1"/>
  <c r="O461" i="40" s="1"/>
  <c r="Q461" i="51" l="1"/>
  <c r="R461" i="51"/>
  <c r="O462" i="51" s="1"/>
  <c r="Q461" i="50"/>
  <c r="R461" i="50"/>
  <c r="O462" i="50" s="1"/>
  <c r="Q460" i="48"/>
  <c r="R460" i="48" s="1"/>
  <c r="O461" i="48" s="1"/>
  <c r="Q460" i="47"/>
  <c r="R460" i="47" s="1"/>
  <c r="O461" i="47" s="1"/>
  <c r="Q461" i="45"/>
  <c r="R461" i="45"/>
  <c r="O462" i="45" s="1"/>
  <c r="R458" i="44"/>
  <c r="Q462" i="42"/>
  <c r="R462" i="42"/>
  <c r="O463" i="42" s="1"/>
  <c r="Q462" i="41"/>
  <c r="R462" i="41" s="1"/>
  <c r="O463" i="41" s="1"/>
  <c r="Q461" i="40"/>
  <c r="R461" i="40" s="1"/>
  <c r="O462" i="40" s="1"/>
  <c r="Q462" i="51" l="1"/>
  <c r="R462" i="51" s="1"/>
  <c r="O463" i="51" s="1"/>
  <c r="Q462" i="50"/>
  <c r="R462" i="50" s="1"/>
  <c r="O463" i="50" s="1"/>
  <c r="Q461" i="48"/>
  <c r="R461" i="48" s="1"/>
  <c r="O462" i="48" s="1"/>
  <c r="Q461" i="47"/>
  <c r="R461" i="47" s="1"/>
  <c r="O462" i="47" s="1"/>
  <c r="Q462" i="45"/>
  <c r="R462" i="45" s="1"/>
  <c r="O463" i="45" s="1"/>
  <c r="Q463" i="42"/>
  <c r="R463" i="42" s="1"/>
  <c r="O464" i="42" s="1"/>
  <c r="Q463" i="41"/>
  <c r="R463" i="41" s="1"/>
  <c r="O464" i="41" s="1"/>
  <c r="Q462" i="40"/>
  <c r="R462" i="40" s="1"/>
  <c r="O463" i="40" s="1"/>
  <c r="Q463" i="51" l="1"/>
  <c r="R463" i="51" s="1"/>
  <c r="O464" i="51" s="1"/>
  <c r="Q463" i="50"/>
  <c r="R463" i="50" s="1"/>
  <c r="O464" i="50" s="1"/>
  <c r="Q462" i="48"/>
  <c r="R462" i="48" s="1"/>
  <c r="O463" i="48" s="1"/>
  <c r="Q462" i="47"/>
  <c r="R462" i="47" s="1"/>
  <c r="O463" i="47" s="1"/>
  <c r="Q463" i="45"/>
  <c r="R463" i="45" s="1"/>
  <c r="O464" i="45" s="1"/>
  <c r="Q464" i="42"/>
  <c r="R464" i="42" s="1"/>
  <c r="O465" i="42" s="1"/>
  <c r="Q464" i="41"/>
  <c r="R464" i="41" s="1"/>
  <c r="O465" i="41" s="1"/>
  <c r="Q463" i="40"/>
  <c r="R463" i="40" s="1"/>
  <c r="O464" i="40" s="1"/>
  <c r="Q464" i="51" l="1"/>
  <c r="R464" i="51" s="1"/>
  <c r="O465" i="51" s="1"/>
  <c r="Q464" i="50"/>
  <c r="R464" i="50" s="1"/>
  <c r="O465" i="50" s="1"/>
  <c r="Q463" i="48"/>
  <c r="R463" i="48" s="1"/>
  <c r="O464" i="48" s="1"/>
  <c r="Q463" i="47"/>
  <c r="R463" i="47"/>
  <c r="O464" i="47" s="1"/>
  <c r="Q464" i="45"/>
  <c r="R464" i="45" s="1"/>
  <c r="O465" i="45" s="1"/>
  <c r="Q465" i="42"/>
  <c r="R465" i="42" s="1"/>
  <c r="O466" i="42" s="1"/>
  <c r="Q465" i="41"/>
  <c r="R465" i="41" s="1"/>
  <c r="O466" i="41" s="1"/>
  <c r="Q464" i="40"/>
  <c r="R464" i="40" s="1"/>
  <c r="O465" i="40" s="1"/>
  <c r="Q465" i="51" l="1"/>
  <c r="R465" i="51" s="1"/>
  <c r="O466" i="51" s="1"/>
  <c r="Q465" i="50"/>
  <c r="R465" i="50" s="1"/>
  <c r="O466" i="50" s="1"/>
  <c r="Q464" i="48"/>
  <c r="R464" i="48" s="1"/>
  <c r="O465" i="48" s="1"/>
  <c r="Q464" i="47"/>
  <c r="R464" i="47" s="1"/>
  <c r="O465" i="47" s="1"/>
  <c r="Q465" i="45"/>
  <c r="R465" i="45" s="1"/>
  <c r="O466" i="45" s="1"/>
  <c r="Q466" i="42"/>
  <c r="R466" i="42" s="1"/>
  <c r="O467" i="42" s="1"/>
  <c r="Q466" i="41"/>
  <c r="R466" i="41" s="1"/>
  <c r="O467" i="41" s="1"/>
  <c r="Q465" i="40"/>
  <c r="R465" i="40" s="1"/>
  <c r="O466" i="40" s="1"/>
  <c r="Q466" i="51" l="1"/>
  <c r="R466" i="51" s="1"/>
  <c r="O467" i="51" s="1"/>
  <c r="Q466" i="50"/>
  <c r="R466" i="50" s="1"/>
  <c r="O467" i="50" s="1"/>
  <c r="Q465" i="48"/>
  <c r="R465" i="48" s="1"/>
  <c r="O466" i="48" s="1"/>
  <c r="Q465" i="47"/>
  <c r="R465" i="47" s="1"/>
  <c r="O466" i="47" s="1"/>
  <c r="Q466" i="45"/>
  <c r="R466" i="45" s="1"/>
  <c r="O467" i="45" s="1"/>
  <c r="Q467" i="42"/>
  <c r="R467" i="42" s="1"/>
  <c r="O468" i="42" s="1"/>
  <c r="Q467" i="41"/>
  <c r="R467" i="41" s="1"/>
  <c r="O468" i="41" s="1"/>
  <c r="Q466" i="40"/>
  <c r="R466" i="40" s="1"/>
  <c r="O467" i="40" s="1"/>
  <c r="Q467" i="51" l="1"/>
  <c r="R467" i="51"/>
  <c r="O468" i="51" s="1"/>
  <c r="Q467" i="50"/>
  <c r="R467" i="50" s="1"/>
  <c r="O468" i="50" s="1"/>
  <c r="Q466" i="48"/>
  <c r="R466" i="48" s="1"/>
  <c r="O467" i="48" s="1"/>
  <c r="Q466" i="47"/>
  <c r="R466" i="47" s="1"/>
  <c r="O467" i="47" s="1"/>
  <c r="Q467" i="45"/>
  <c r="R467" i="45" s="1"/>
  <c r="O468" i="45" s="1"/>
  <c r="Q468" i="42"/>
  <c r="R468" i="42"/>
  <c r="O469" i="42" s="1"/>
  <c r="Q468" i="41"/>
  <c r="R468" i="41" s="1"/>
  <c r="O469" i="41" s="1"/>
  <c r="Q467" i="40"/>
  <c r="R467" i="40" s="1"/>
  <c r="O468" i="40" s="1"/>
  <c r="Q468" i="51" l="1"/>
  <c r="R468" i="51" s="1"/>
  <c r="O469" i="51" s="1"/>
  <c r="Q468" i="50"/>
  <c r="R468" i="50" s="1"/>
  <c r="O469" i="50" s="1"/>
  <c r="Q467" i="48"/>
  <c r="R467" i="48" s="1"/>
  <c r="O468" i="48" s="1"/>
  <c r="Q467" i="47"/>
  <c r="R467" i="47"/>
  <c r="O468" i="47" s="1"/>
  <c r="Q468" i="45"/>
  <c r="R468" i="45" s="1"/>
  <c r="O469" i="45" s="1"/>
  <c r="Q469" i="42"/>
  <c r="R469" i="42" s="1"/>
  <c r="O470" i="42" s="1"/>
  <c r="Q469" i="41"/>
  <c r="R469" i="41" s="1"/>
  <c r="O470" i="41" s="1"/>
  <c r="Q468" i="40"/>
  <c r="R468" i="40" s="1"/>
  <c r="O469" i="40" s="1"/>
  <c r="Q469" i="51" l="1"/>
  <c r="R469" i="51"/>
  <c r="O470" i="51" s="1"/>
  <c r="Q469" i="50"/>
  <c r="R469" i="50" s="1"/>
  <c r="O470" i="50" s="1"/>
  <c r="Q468" i="48"/>
  <c r="R468" i="48" s="1"/>
  <c r="O469" i="48" s="1"/>
  <c r="Q468" i="47"/>
  <c r="R468" i="47" s="1"/>
  <c r="O469" i="47" s="1"/>
  <c r="Q469" i="45"/>
  <c r="R469" i="45" s="1"/>
  <c r="O470" i="45" s="1"/>
  <c r="Q470" i="42"/>
  <c r="Q472" i="42" s="1"/>
  <c r="R472" i="42" s="1"/>
  <c r="S472" i="42" s="1"/>
  <c r="Q470" i="41"/>
  <c r="Q472" i="41" s="1"/>
  <c r="R472" i="41" s="1"/>
  <c r="S472" i="41" s="1"/>
  <c r="Q469" i="40"/>
  <c r="R469" i="40" s="1"/>
  <c r="O470" i="40" s="1"/>
  <c r="R470" i="42" l="1"/>
  <c r="Q470" i="51"/>
  <c r="Q472" i="51" s="1"/>
  <c r="R472" i="51" s="1"/>
  <c r="S472" i="51" s="1"/>
  <c r="Q470" i="50"/>
  <c r="Q472" i="50" s="1"/>
  <c r="R472" i="50" s="1"/>
  <c r="S472" i="50" s="1"/>
  <c r="Q469" i="48"/>
  <c r="R469" i="48" s="1"/>
  <c r="O470" i="48" s="1"/>
  <c r="Q469" i="47"/>
  <c r="R469" i="47" s="1"/>
  <c r="O470" i="47" s="1"/>
  <c r="Q470" i="45"/>
  <c r="Q472" i="45" s="1"/>
  <c r="R472" i="45" s="1"/>
  <c r="S472" i="45" s="1"/>
  <c r="R470" i="41"/>
  <c r="Q470" i="40"/>
  <c r="Q472" i="40" s="1"/>
  <c r="R472" i="40" s="1"/>
  <c r="S472" i="40" s="1"/>
  <c r="R470" i="51" l="1"/>
  <c r="R470" i="50"/>
  <c r="Q470" i="48"/>
  <c r="R470" i="48" s="1"/>
  <c r="O471" i="48" s="1"/>
  <c r="Q470" i="47"/>
  <c r="R470" i="47" s="1"/>
  <c r="O471" i="47" s="1"/>
  <c r="R470" i="45"/>
  <c r="R470" i="40"/>
  <c r="Q471" i="48" l="1"/>
  <c r="R471" i="48"/>
  <c r="O472" i="48" s="1"/>
  <c r="Q471" i="47"/>
  <c r="R471" i="47"/>
  <c r="O472" i="47" s="1"/>
  <c r="Q472" i="48" l="1"/>
  <c r="R472" i="48" s="1"/>
  <c r="O473" i="48" s="1"/>
  <c r="Q472" i="47"/>
  <c r="R472" i="47" s="1"/>
  <c r="O473" i="47" s="1"/>
  <c r="Q473" i="48" l="1"/>
  <c r="R473" i="48"/>
  <c r="O474" i="48" s="1"/>
  <c r="Q473" i="47"/>
  <c r="R473" i="47" s="1"/>
  <c r="O474" i="47" s="1"/>
  <c r="Q474" i="48" l="1"/>
  <c r="R474" i="48" s="1"/>
  <c r="O475" i="48" s="1"/>
  <c r="Q474" i="47"/>
  <c r="R474" i="47" s="1"/>
  <c r="O475" i="47" s="1"/>
  <c r="Q475" i="48" l="1"/>
  <c r="R475" i="48" s="1"/>
  <c r="O476" i="48" s="1"/>
  <c r="Q475" i="47"/>
  <c r="R475" i="47" s="1"/>
  <c r="O476" i="47" s="1"/>
  <c r="Q476" i="48" l="1"/>
  <c r="R476" i="48" s="1"/>
  <c r="O477" i="48" s="1"/>
  <c r="Q476" i="47"/>
  <c r="R476" i="47" s="1"/>
  <c r="O477" i="47" s="1"/>
  <c r="Q477" i="48" l="1"/>
  <c r="R477" i="48" s="1"/>
  <c r="O478" i="48" s="1"/>
  <c r="Q477" i="47"/>
  <c r="R477" i="47" s="1"/>
  <c r="O478" i="47" s="1"/>
  <c r="Q478" i="48" l="1"/>
  <c r="R478" i="48" s="1"/>
  <c r="O479" i="48" s="1"/>
  <c r="Q478" i="47"/>
  <c r="R478" i="47" s="1"/>
  <c r="O479" i="47" s="1"/>
  <c r="Q479" i="48" l="1"/>
  <c r="R479" i="48" s="1"/>
  <c r="O480" i="48" s="1"/>
  <c r="Q479" i="47"/>
  <c r="R479" i="47"/>
  <c r="O480" i="47" s="1"/>
  <c r="Q480" i="48" l="1"/>
  <c r="R480" i="48" s="1"/>
  <c r="O481" i="48" s="1"/>
  <c r="Q480" i="47"/>
  <c r="R480" i="47" s="1"/>
  <c r="O481" i="47" s="1"/>
  <c r="Q481" i="48" l="1"/>
  <c r="R481" i="48" s="1"/>
  <c r="O482" i="48" s="1"/>
  <c r="Q481" i="47"/>
  <c r="R481" i="47" s="1"/>
  <c r="O482" i="47" s="1"/>
  <c r="Q482" i="48" l="1"/>
  <c r="Q484" i="48" s="1"/>
  <c r="R484" i="48" s="1"/>
  <c r="S484" i="48" s="1"/>
  <c r="Q482" i="47"/>
  <c r="Q484" i="47" s="1"/>
  <c r="R484" i="47" s="1"/>
  <c r="S484" i="47" s="1"/>
  <c r="R482" i="48" l="1"/>
  <c r="R482" i="47"/>
  <c r="Q516" i="16" l="1"/>
  <c r="R516" i="16" s="1"/>
  <c r="S516" i="16" s="1"/>
  <c r="Q508" i="13" l="1"/>
  <c r="R508" i="13" s="1"/>
  <c r="S508" i="13" s="1"/>
</calcChain>
</file>

<file path=xl/sharedStrings.xml><?xml version="1.0" encoding="utf-8"?>
<sst xmlns="http://schemas.openxmlformats.org/spreadsheetml/2006/main" count="7356" uniqueCount="297">
  <si>
    <t>Detail Unit Tabs …</t>
  </si>
  <si>
    <t>7+</t>
  </si>
  <si>
    <t>Escalation Factors</t>
  </si>
  <si>
    <t>Inflation Forecast</t>
  </si>
  <si>
    <t>Reserves Dec 31, 2024</t>
  </si>
  <si>
    <t>Cost Estimates in 2023</t>
  </si>
  <si>
    <t>Vendor Cost Estimates</t>
  </si>
  <si>
    <t>2025 FPSC Accruals</t>
  </si>
  <si>
    <t>File Tab</t>
  </si>
  <si>
    <t>Order</t>
  </si>
  <si>
    <t>Total</t>
  </si>
  <si>
    <t>PROPOSED</t>
  </si>
  <si>
    <t>Total Dismantlement Accrual</t>
  </si>
  <si>
    <t>Summary of Retired Assets</t>
  </si>
  <si>
    <t>Gannon Power Station</t>
  </si>
  <si>
    <t>Phillips Station</t>
  </si>
  <si>
    <t>City of Tampa</t>
  </si>
  <si>
    <t>Big Bend Unit #3 (CETM)</t>
  </si>
  <si>
    <t>Big Bend Unit #2 (CETM)</t>
  </si>
  <si>
    <t>Big Bend Unit #1 (CETM)</t>
  </si>
  <si>
    <t>Summary of Surviving Assets</t>
  </si>
  <si>
    <t>Total Solar Sites</t>
  </si>
  <si>
    <t>Riverside Solar</t>
  </si>
  <si>
    <t>Mountain View Solar</t>
  </si>
  <si>
    <t>Magnolia Solar</t>
  </si>
  <si>
    <t>Laurel Oaks Solar</t>
  </si>
  <si>
    <t>Lake Mabel Solar</t>
  </si>
  <si>
    <t>Juniper Solar</t>
  </si>
  <si>
    <t>Jamison Solar</t>
  </si>
  <si>
    <t>Future Property 2 Solar</t>
  </si>
  <si>
    <t>Future Property 1 Solar</t>
  </si>
  <si>
    <t>Florida Aquarium Pavilion Solar</t>
  </si>
  <si>
    <t>English Creek Solar</t>
  </si>
  <si>
    <t>Eastern PVS+ES Solar</t>
  </si>
  <si>
    <t>Durrance Solar</t>
  </si>
  <si>
    <t>Cotton Mouth Ranch Solar</t>
  </si>
  <si>
    <t>Bull Frog Creek Solar</t>
  </si>
  <si>
    <t>Brewster Solar</t>
  </si>
  <si>
    <t>Big Bend Solar Phase 2</t>
  </si>
  <si>
    <t>Big Bend Floating Solar</t>
  </si>
  <si>
    <t>Alafia Solar</t>
  </si>
  <si>
    <t>Agrivoltaics Solar</t>
  </si>
  <si>
    <t>Wimauma Solar</t>
  </si>
  <si>
    <t>Peace Creek Solar</t>
  </si>
  <si>
    <t>Payne Creek Solar</t>
  </si>
  <si>
    <t>Little Manatee River Solar</t>
  </si>
  <si>
    <t>Lithia Solar</t>
  </si>
  <si>
    <t>Lake Hancock Solar</t>
  </si>
  <si>
    <t>Grange Hall Solar</t>
  </si>
  <si>
    <t>Bonnie Mine Solar</t>
  </si>
  <si>
    <t>Balm Solar</t>
  </si>
  <si>
    <t>Legoland Solar</t>
  </si>
  <si>
    <t>Big Bend Solar</t>
  </si>
  <si>
    <t>Tampa International Solar</t>
  </si>
  <si>
    <t>Solar Sites</t>
  </si>
  <si>
    <t>Total MacDill Station</t>
  </si>
  <si>
    <t>MacDill BESS</t>
  </si>
  <si>
    <t>MacDill Unit 3 and 4</t>
  </si>
  <si>
    <t>MacDill Unit 1 and 2</t>
  </si>
  <si>
    <t>MacDill Common</t>
  </si>
  <si>
    <t>Total Polk Power Station</t>
  </si>
  <si>
    <t>Polk 2-5 (4xGT - HRSG - ST)</t>
  </si>
  <si>
    <t>Polk Unit #5</t>
  </si>
  <si>
    <t>Polk Unit #4</t>
  </si>
  <si>
    <t>Polk Unit #3</t>
  </si>
  <si>
    <t>Polk Unit #2</t>
  </si>
  <si>
    <t>Polk Unit #1 (Gasifier - GT - HRSG - ST)</t>
  </si>
  <si>
    <t>Polk Common (Handling)</t>
  </si>
  <si>
    <t>Total Big Bend Power Station</t>
  </si>
  <si>
    <t>Big Bend GT's 5-6 (and Unit 1 CCST)</t>
  </si>
  <si>
    <t>Big Bend GT 4</t>
  </si>
  <si>
    <t>Big Bend Unit #4</t>
  </si>
  <si>
    <t>Big Bend Common (Handling)</t>
  </si>
  <si>
    <t>Total Bayside Power Station</t>
  </si>
  <si>
    <t>Bayside GT's 3-6</t>
  </si>
  <si>
    <t>Bayside Unit #2 (4xGT - HSRG - ST)</t>
  </si>
  <si>
    <t>Bayside Unit #1 (3xGT - HSRG - ST)</t>
  </si>
  <si>
    <t>Bayside Common</t>
  </si>
  <si>
    <t>ACCRUAL</t>
  </si>
  <si>
    <t>(01/01/2025)</t>
  </si>
  <si>
    <t>(01/01/2022)</t>
  </si>
  <si>
    <t>PLANT</t>
  </si>
  <si>
    <t>TOTAL</t>
  </si>
  <si>
    <t>SALVAGE</t>
  </si>
  <si>
    <t>&amp; DISPOSAL</t>
  </si>
  <si>
    <t>&amp; EQUIPMENT</t>
  </si>
  <si>
    <t>LABOR</t>
  </si>
  <si>
    <t>CHANGE IN</t>
  </si>
  <si>
    <t>ENVIROMENTAL</t>
  </si>
  <si>
    <t>MATERIALS</t>
  </si>
  <si>
    <t>CURRENT</t>
  </si>
  <si>
    <t>Effective January 1, 2025</t>
  </si>
  <si>
    <t>COMPANY</t>
  </si>
  <si>
    <t>Change in Accruals Schedule</t>
  </si>
  <si>
    <t>FPSC Accrual</t>
  </si>
  <si>
    <t>Summary of Dismantling Accruals</t>
  </si>
  <si>
    <t>Tampa Electric Company</t>
  </si>
  <si>
    <t>Total Estimated Project Costs and NET</t>
  </si>
  <si>
    <t>A-36</t>
  </si>
  <si>
    <t>Tampa International</t>
  </si>
  <si>
    <t>A-35</t>
  </si>
  <si>
    <t>A-34</t>
  </si>
  <si>
    <t>Polk Common</t>
  </si>
  <si>
    <t>A-33</t>
  </si>
  <si>
    <t>Polk Handling</t>
  </si>
  <si>
    <t>Polk 2-5 CC</t>
  </si>
  <si>
    <t>Polk Unit 1 CA</t>
  </si>
  <si>
    <t>A-32</t>
  </si>
  <si>
    <t>A-31</t>
  </si>
  <si>
    <t>A-30</t>
  </si>
  <si>
    <t>A-29</t>
  </si>
  <si>
    <t>A-28</t>
  </si>
  <si>
    <t>Little Manatee River</t>
  </si>
  <si>
    <t>A-27</t>
  </si>
  <si>
    <t>A-26</t>
  </si>
  <si>
    <t>A-25</t>
  </si>
  <si>
    <t>A-24</t>
  </si>
  <si>
    <t>A-23</t>
  </si>
  <si>
    <t>A-22</t>
  </si>
  <si>
    <t>A-21</t>
  </si>
  <si>
    <t>A-20</t>
  </si>
  <si>
    <t>A-19</t>
  </si>
  <si>
    <t>A-18</t>
  </si>
  <si>
    <t>A-17</t>
  </si>
  <si>
    <t>Florida Aquarium Pavillion Solar</t>
  </si>
  <si>
    <t>A-16</t>
  </si>
  <si>
    <t>A-15</t>
  </si>
  <si>
    <t>A-14</t>
  </si>
  <si>
    <t>A-13</t>
  </si>
  <si>
    <t>A-12</t>
  </si>
  <si>
    <t>A-11</t>
  </si>
  <si>
    <t>A-10</t>
  </si>
  <si>
    <t>A-9</t>
  </si>
  <si>
    <t>A-8</t>
  </si>
  <si>
    <t>A-7</t>
  </si>
  <si>
    <t>A-6</t>
  </si>
  <si>
    <t>Big Bend Common</t>
  </si>
  <si>
    <t>A-5</t>
  </si>
  <si>
    <t>Big Bend Handling</t>
  </si>
  <si>
    <t>Big Bend GT 5-6</t>
  </si>
  <si>
    <t>Big Bend Unit 4</t>
  </si>
  <si>
    <t>Big Bend Unit 1 (for GT 5-6 CCST)</t>
  </si>
  <si>
    <t>A-4</t>
  </si>
  <si>
    <t>Bayside Unit 3-6</t>
  </si>
  <si>
    <t>Bayside Unit 2</t>
  </si>
  <si>
    <t>Bayside Unit 1</t>
  </si>
  <si>
    <t>A-3</t>
  </si>
  <si>
    <t>A-2</t>
  </si>
  <si>
    <t>A-1</t>
  </si>
  <si>
    <t>Total NET</t>
  </si>
  <si>
    <t>Scrap Value</t>
  </si>
  <si>
    <t>Total Cost</t>
  </si>
  <si>
    <t>Environmental</t>
  </si>
  <si>
    <t>Disposal</t>
  </si>
  <si>
    <t>Equipment</t>
  </si>
  <si>
    <t>Labor</t>
  </si>
  <si>
    <t>Location</t>
  </si>
  <si>
    <t>Table</t>
  </si>
  <si>
    <t>Mapping into Study Model</t>
  </si>
  <si>
    <t>Material and</t>
  </si>
  <si>
    <t>Estimated Project Costs and NET</t>
  </si>
  <si>
    <t>Provided by 1898 Co. (Part of Burns McDonnell)</t>
  </si>
  <si>
    <t>2023 TECO FLEET DECOMMISSIONING STUDY</t>
  </si>
  <si>
    <t>Total Dismantlement Costs</t>
  </si>
  <si>
    <t>(Not applied)</t>
  </si>
  <si>
    <t>ENVIRONMENTAL</t>
  </si>
  <si>
    <t>Contingency Amounts @</t>
  </si>
  <si>
    <t>Estimates with Contingency @</t>
  </si>
  <si>
    <t>Surviving Assets</t>
  </si>
  <si>
    <t>in 2023 Dollars</t>
  </si>
  <si>
    <t>Final Dismantling Study Costs</t>
  </si>
  <si>
    <t>Total Dismantling Reserves</t>
  </si>
  <si>
    <t>Before Reserve Transfers</t>
  </si>
  <si>
    <t>Proposed Reserve Transfers</t>
  </si>
  <si>
    <t>Post Reserve Transfers</t>
  </si>
  <si>
    <t>As of December 31, 2021</t>
  </si>
  <si>
    <t>Activity from 1/1/2022 to 12/31/2022 - Actual</t>
  </si>
  <si>
    <t>As of December 31, 2022 - Actual</t>
  </si>
  <si>
    <t>Activity from 1/1/2023 to 12/31/2024 - Projected</t>
  </si>
  <si>
    <t>As of December 31, 2024 - Projected</t>
  </si>
  <si>
    <t>Dismantling Study - Reserve Balances</t>
  </si>
  <si>
    <t>Summary of Dismantling - Expenditures</t>
  </si>
  <si>
    <t>Summary of Dismantling - Accruals</t>
  </si>
  <si>
    <t>Dismantling Study - Reserve Transfers</t>
  </si>
  <si>
    <t>Final Dismantling Study - Reserve Balances</t>
  </si>
  <si>
    <t>Summary of Dismantling - CETM Transfer to 182.2</t>
  </si>
  <si>
    <t>Compensation Per Hour , Productivity and Costs (2012=100)</t>
  </si>
  <si>
    <t>Intermediate Goods, Producer Prices (1982=100)</t>
  </si>
  <si>
    <t>GDP Chain Price Deflator (2012=100)</t>
  </si>
  <si>
    <t>forecast</t>
  </si>
  <si>
    <r>
      <rPr>
        <sz val="10"/>
        <color theme="1"/>
        <rFont val="Arial"/>
        <family val="2"/>
      </rPr>
      <t>actual or</t>
    </r>
    <r>
      <rPr>
        <sz val="10"/>
        <color indexed="10"/>
        <rFont val="Arial"/>
        <family val="2"/>
      </rPr>
      <t xml:space="preserve"> </t>
    </r>
    <r>
      <rPr>
        <sz val="10"/>
        <color rgb="FF00B050"/>
        <rFont val="Arial"/>
        <family val="2"/>
      </rPr>
      <t>historical estimate</t>
    </r>
  </si>
  <si>
    <t>Annual % Change</t>
  </si>
  <si>
    <t>2012=100</t>
  </si>
  <si>
    <t>Annual Averages</t>
  </si>
  <si>
    <t>USCompPHr_ProdCosts_Pct</t>
  </si>
  <si>
    <t>USCompPHr_ProdCosts_Idx</t>
  </si>
  <si>
    <t>USIntmGdsPP_Pct</t>
  </si>
  <si>
    <t>USIntmGdsPP_Idx</t>
  </si>
  <si>
    <t>GDPCPD_Pct</t>
  </si>
  <si>
    <t>GDPCPD_Idx</t>
  </si>
  <si>
    <t>Month</t>
  </si>
  <si>
    <t>Year</t>
  </si>
  <si>
    <t>Fcst Model Names=&gt;</t>
  </si>
  <si>
    <t>Last Historical:</t>
  </si>
  <si>
    <t>U.S.</t>
  </si>
  <si>
    <t>Geography:</t>
  </si>
  <si>
    <t>Annualized % change</t>
  </si>
  <si>
    <t>Concept:</t>
  </si>
  <si>
    <t>Line Clearance Usages</t>
  </si>
  <si>
    <t>Plant Acctg. Uses</t>
  </si>
  <si>
    <t>Red = Moody's Economy.com forecast</t>
  </si>
  <si>
    <t>Green = Moody's historical estimate</t>
  </si>
  <si>
    <t>Black = actual historical data</t>
  </si>
  <si>
    <r>
      <t xml:space="preserve">NOTE: </t>
    </r>
    <r>
      <rPr>
        <b/>
        <sz val="10"/>
        <color indexed="14"/>
        <rFont val="Arial"/>
        <family val="2"/>
      </rPr>
      <t xml:space="preserve">Annual </t>
    </r>
    <r>
      <rPr>
        <sz val="10"/>
        <rFont val="Arial"/>
        <family val="2"/>
      </rPr>
      <t>data, along with Annual % change and AAGR are calculated beneath the monthly data on this spreadsheet.</t>
    </r>
  </si>
  <si>
    <t>September 2023</t>
  </si>
  <si>
    <t>Moody's Analytics</t>
  </si>
  <si>
    <t>-</t>
  </si>
  <si>
    <t>Change</t>
  </si>
  <si>
    <t>from 2025</t>
  </si>
  <si>
    <t>Multiplier</t>
  </si>
  <si>
    <t>Multiplier to</t>
  </si>
  <si>
    <t>Rate of</t>
  </si>
  <si>
    <t>Compound</t>
  </si>
  <si>
    <t>Annual</t>
  </si>
  <si>
    <t>GDP Chain Price Deflator
(2012=100)</t>
  </si>
  <si>
    <t>Intermediate Goods, Producer Prices
(1982=100)</t>
  </si>
  <si>
    <t>Compensation Per Hour, Productivity and Costs
(2012=100)</t>
  </si>
  <si>
    <t>Escalators</t>
  </si>
  <si>
    <t>Moody's Inflation Forecast - Disposal</t>
  </si>
  <si>
    <t>Moody's Inflation Forecast - Materials</t>
  </si>
  <si>
    <t>Moody's Inflation Forecast - Labor</t>
  </si>
  <si>
    <t>Equals: Amount To Accrue</t>
  </si>
  <si>
    <t>Monthly Amount</t>
  </si>
  <si>
    <t>Months to Accrue</t>
  </si>
  <si>
    <t>PV of Amount to Accrue</t>
  </si>
  <si>
    <t>Amount To Accrue</t>
  </si>
  <si>
    <t>Monthly Rate</t>
  </si>
  <si>
    <t>Compound Average Growth</t>
  </si>
  <si>
    <t>Station Analysis</t>
  </si>
  <si>
    <t>Per Last Unit</t>
  </si>
  <si>
    <t>Salvage</t>
  </si>
  <si>
    <t>Mat &amp; Eq</t>
  </si>
  <si>
    <t>4-yr Avg</t>
  </si>
  <si>
    <t>Reserve @ 12/31/2024</t>
  </si>
  <si>
    <t>Capital Recovery Years</t>
  </si>
  <si>
    <t>Materials &amp; Eq</t>
  </si>
  <si>
    <t>Total Future Exp</t>
  </si>
  <si>
    <t>Cost</t>
  </si>
  <si>
    <t>Study Date</t>
  </si>
  <si>
    <t>Date</t>
  </si>
  <si>
    <t>Period</t>
  </si>
  <si>
    <t>Expenditure</t>
  </si>
  <si>
    <t>Dollars</t>
  </si>
  <si>
    <t>Per Study</t>
  </si>
  <si>
    <t>Costs</t>
  </si>
  <si>
    <t>Dollar</t>
  </si>
  <si>
    <t>Cost at</t>
  </si>
  <si>
    <t>Recovery</t>
  </si>
  <si>
    <t>Study</t>
  </si>
  <si>
    <t>Capital Recovery Year</t>
  </si>
  <si>
    <t>Year of</t>
  </si>
  <si>
    <t>Estimate</t>
  </si>
  <si>
    <t>Component</t>
  </si>
  <si>
    <t>Are in ___</t>
  </si>
  <si>
    <t>Future</t>
  </si>
  <si>
    <t>Accumlated</t>
  </si>
  <si>
    <t>Dismantlement</t>
  </si>
  <si>
    <t>Capital</t>
  </si>
  <si>
    <t>Year of Study</t>
  </si>
  <si>
    <t>Inflation</t>
  </si>
  <si>
    <t>Start</t>
  </si>
  <si>
    <t>Estimate in</t>
  </si>
  <si>
    <t>Estimates</t>
  </si>
  <si>
    <t>Intitial Cost</t>
  </si>
  <si>
    <t>ESTIMATED FUTURE DOLLAR DISMANTLEMENT COST</t>
  </si>
  <si>
    <t>COMPUTATION OF ANNUAL ACCRUAL</t>
  </si>
  <si>
    <t>PROJECTED FUTURE DOLLAR DISMANTLEMENT COST BY PLANT</t>
  </si>
  <si>
    <t>FOSSIL-FUELED GENERATING STATIONS</t>
  </si>
  <si>
    <t>TAMPA ELECTRIC COMPANY</t>
  </si>
  <si>
    <t>Earnings Rate</t>
  </si>
  <si>
    <t>2046</t>
  </si>
  <si>
    <t>The Company performs the dismantlement accrual model calculations based on the vendor, 1898 &amp; Co., dismantlement cost estimations.  This is consistent with prior filings. </t>
  </si>
  <si>
    <t>Staff</t>
  </si>
  <si>
    <t>As-Filed</t>
  </si>
  <si>
    <t>Revised</t>
  </si>
  <si>
    <t>Check Figures</t>
  </si>
  <si>
    <t>Variance</t>
  </si>
  <si>
    <t>Staff #125 Solar +5 years</t>
  </si>
  <si>
    <t>Staff #126 CCST +5 years</t>
  </si>
  <si>
    <t>EXP</t>
  </si>
  <si>
    <t>RB</t>
  </si>
  <si>
    <t>YTD</t>
  </si>
  <si>
    <t>13-Mth Avg</t>
  </si>
  <si>
    <t>Original Year</t>
  </si>
  <si>
    <t>#125 See tabs for Solar Sites, adding +5 years to the recovery date</t>
  </si>
  <si>
    <t>+5 years to the Solar recovery dates</t>
  </si>
  <si>
    <t>Assumption that each Solar site will last 35 years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</si>
</sst>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$&quot;#,##0.00_);[Red]\(&quot;$&quot;#,##0.00\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yyyy"/>
    <numFmt numFmtId="167" formatCode="yyyy\-mmm"/>
    <numFmt numFmtId="168" formatCode="mm/dd/yy;@"/>
    <numFmt numFmtId="169" formatCode="#,##0.000_);\(#,##0.000\)"/>
    <numFmt numFmtId="170" formatCode="0_)"/>
    <numFmt numFmtId="171" formatCode="0_);\(0\)"/>
    <numFmt numFmtId="172" formatCode="0.00000000000000000000000"/>
  </numFmts>
  <fonts count="25" x14ac:knownFonts="1">
    <font>
      <sz val="10"/>
      <name val="Arial"/>
    </font>
    <font>
      <sz val="10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u/>
      <sz val="10"/>
      <name val="Arial"/>
      <family val="2"/>
    </font>
    <font>
      <b/>
      <sz val="12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color rgb="FF00B050"/>
      <name val="Arial"/>
      <family val="2"/>
    </font>
    <font>
      <sz val="10"/>
      <color indexed="10"/>
      <name val="Arial"/>
      <family val="2"/>
    </font>
    <font>
      <b/>
      <sz val="10"/>
      <color indexed="8"/>
      <name val="Arial"/>
      <family val="2"/>
    </font>
    <font>
      <sz val="10"/>
      <color indexed="9"/>
      <name val="Arial"/>
      <family val="2"/>
    </font>
    <font>
      <sz val="8"/>
      <color indexed="9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0"/>
      <color indexed="17"/>
      <name val="Arial"/>
      <family val="2"/>
    </font>
    <font>
      <b/>
      <sz val="10"/>
      <color indexed="14"/>
      <name val="Arial"/>
      <family val="2"/>
    </font>
    <font>
      <b/>
      <sz val="12"/>
      <color rgb="FF000000"/>
      <name val="Arial"/>
      <family val="2"/>
    </font>
    <font>
      <b/>
      <sz val="10"/>
      <color rgb="FFFF0000"/>
      <name val="Arial"/>
      <family val="2"/>
    </font>
    <font>
      <sz val="10"/>
      <color rgb="FF0000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6" tint="0.79998168889431442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</cellStyleXfs>
  <cellXfs count="23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37" fontId="1" fillId="0" borderId="0" xfId="1" applyNumberFormat="1" applyFont="1" applyFill="1" applyAlignment="1">
      <alignment vertical="center"/>
    </xf>
    <xf numFmtId="0" fontId="1" fillId="0" borderId="0" xfId="4" applyAlignment="1">
      <alignment vertical="center"/>
    </xf>
    <xf numFmtId="165" fontId="7" fillId="0" borderId="0" xfId="2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166" fontId="1" fillId="0" borderId="0" xfId="0" applyNumberFormat="1" applyFont="1"/>
    <xf numFmtId="49" fontId="3" fillId="0" borderId="0" xfId="0" applyNumberFormat="1" applyFont="1" applyAlignment="1">
      <alignment horizontal="center"/>
    </xf>
    <xf numFmtId="165" fontId="10" fillId="0" borderId="0" xfId="2" applyNumberFormat="1" applyFont="1" applyFill="1" applyBorder="1" applyAlignment="1">
      <alignment horizontal="center"/>
    </xf>
    <xf numFmtId="166" fontId="3" fillId="0" borderId="0" xfId="0" applyNumberFormat="1" applyFont="1" applyAlignment="1">
      <alignment horizontal="center"/>
    </xf>
    <xf numFmtId="165" fontId="1" fillId="0" borderId="0" xfId="2" applyNumberFormat="1" applyFont="1" applyFill="1" applyBorder="1" applyAlignment="1">
      <alignment horizontal="center"/>
    </xf>
    <xf numFmtId="0" fontId="11" fillId="0" borderId="0" xfId="4" applyFont="1" applyAlignment="1">
      <alignment horizontal="center" vertical="center"/>
    </xf>
    <xf numFmtId="165" fontId="10" fillId="0" borderId="4" xfId="2" applyNumberFormat="1" applyFont="1" applyFill="1" applyBorder="1" applyAlignment="1">
      <alignment horizontal="center"/>
    </xf>
    <xf numFmtId="165" fontId="1" fillId="0" borderId="4" xfId="2" applyNumberFormat="1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166" fontId="3" fillId="0" borderId="4" xfId="0" applyNumberFormat="1" applyFont="1" applyBorder="1" applyAlignment="1">
      <alignment horizontal="center"/>
    </xf>
    <xf numFmtId="0" fontId="11" fillId="0" borderId="4" xfId="4" applyFont="1" applyBorder="1" applyAlignment="1">
      <alignment horizontal="center" vertical="center"/>
    </xf>
    <xf numFmtId="4" fontId="1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/>
    </xf>
    <xf numFmtId="2" fontId="11" fillId="0" borderId="0" xfId="4" applyNumberFormat="1" applyFont="1" applyAlignment="1">
      <alignment vertical="center"/>
    </xf>
    <xf numFmtId="0" fontId="11" fillId="0" borderId="0" xfId="4" applyFont="1" applyAlignment="1">
      <alignment vertical="center"/>
    </xf>
    <xf numFmtId="4" fontId="10" fillId="0" borderId="4" xfId="0" applyNumberFormat="1" applyFont="1" applyBorder="1" applyAlignment="1">
      <alignment horizontal="center"/>
    </xf>
    <xf numFmtId="4" fontId="1" fillId="0" borderId="4" xfId="0" applyNumberFormat="1" applyFont="1" applyBorder="1" applyAlignment="1">
      <alignment horizontal="center"/>
    </xf>
    <xf numFmtId="4" fontId="10" fillId="0" borderId="7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4" fontId="1" fillId="0" borderId="8" xfId="0" applyNumberFormat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166" fontId="3" fillId="0" borderId="8" xfId="0" applyNumberFormat="1" applyFont="1" applyBorder="1" applyAlignment="1">
      <alignment horizontal="center"/>
    </xf>
    <xf numFmtId="166" fontId="1" fillId="0" borderId="9" xfId="0" applyNumberFormat="1" applyFont="1" applyBorder="1" applyAlignment="1">
      <alignment horizontal="center"/>
    </xf>
    <xf numFmtId="2" fontId="10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167" fontId="3" fillId="0" borderId="0" xfId="0" applyNumberFormat="1" applyFont="1"/>
    <xf numFmtId="168" fontId="3" fillId="0" borderId="0" xfId="0" applyNumberFormat="1" applyFont="1" applyAlignment="1">
      <alignment horizontal="left"/>
    </xf>
    <xf numFmtId="2" fontId="7" fillId="0" borderId="0" xfId="0" applyNumberFormat="1" applyFont="1" applyAlignment="1">
      <alignment horizontal="center"/>
    </xf>
    <xf numFmtId="2" fontId="10" fillId="0" borderId="4" xfId="0" applyNumberFormat="1" applyFont="1" applyBorder="1" applyAlignment="1">
      <alignment horizontal="center"/>
    </xf>
    <xf numFmtId="2" fontId="1" fillId="0" borderId="4" xfId="0" applyNumberFormat="1" applyFont="1" applyBorder="1" applyAlignment="1">
      <alignment horizontal="center"/>
    </xf>
    <xf numFmtId="1" fontId="3" fillId="0" borderId="4" xfId="0" applyNumberFormat="1" applyFont="1" applyBorder="1" applyAlignment="1">
      <alignment horizontal="center"/>
    </xf>
    <xf numFmtId="168" fontId="3" fillId="0" borderId="4" xfId="0" applyNumberFormat="1" applyFont="1" applyBorder="1" applyAlignment="1">
      <alignment horizontal="left"/>
    </xf>
    <xf numFmtId="2" fontId="1" fillId="0" borderId="0" xfId="4" applyNumberFormat="1" applyAlignment="1">
      <alignment vertical="center"/>
    </xf>
    <xf numFmtId="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3" fillId="3" borderId="0" xfId="4" applyFont="1" applyFill="1" applyAlignment="1">
      <alignment vertical="center"/>
    </xf>
    <xf numFmtId="0" fontId="13" fillId="0" borderId="0" xfId="4" applyFont="1" applyAlignment="1">
      <alignment vertical="center"/>
    </xf>
    <xf numFmtId="0" fontId="13" fillId="3" borderId="10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4" fillId="3" borderId="12" xfId="0" applyFont="1" applyFill="1" applyBorder="1" applyAlignment="1">
      <alignment horizontal="center" vertical="center"/>
    </xf>
    <xf numFmtId="0" fontId="14" fillId="3" borderId="12" xfId="0" applyFont="1" applyFill="1" applyBorder="1" applyAlignment="1">
      <alignment vertical="center"/>
    </xf>
    <xf numFmtId="168" fontId="12" fillId="4" borderId="13" xfId="0" applyNumberFormat="1" applyFont="1" applyFill="1" applyBorder="1" applyAlignment="1">
      <alignment horizontal="center" vertical="center"/>
    </xf>
    <xf numFmtId="168" fontId="12" fillId="4" borderId="14" xfId="0" applyNumberFormat="1" applyFont="1" applyFill="1" applyBorder="1" applyAlignment="1">
      <alignment horizontal="center" vertical="center"/>
    </xf>
    <xf numFmtId="168" fontId="12" fillId="4" borderId="13" xfId="0" applyNumberFormat="1" applyFont="1" applyFill="1" applyBorder="1" applyAlignment="1">
      <alignment horizontal="center" vertical="center" wrapText="1"/>
    </xf>
    <xf numFmtId="168" fontId="12" fillId="4" borderId="0" xfId="0" applyNumberFormat="1" applyFont="1" applyFill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12" fillId="4" borderId="16" xfId="0" applyFont="1" applyFill="1" applyBorder="1" applyAlignment="1">
      <alignment horizontal="center" vertical="center"/>
    </xf>
    <xf numFmtId="0" fontId="12" fillId="4" borderId="17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2" fillId="0" borderId="6" xfId="0" applyFont="1" applyBorder="1" applyAlignment="1">
      <alignment vertical="center" wrapText="1"/>
    </xf>
    <xf numFmtId="49" fontId="12" fillId="0" borderId="10" xfId="0" applyNumberFormat="1" applyFont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49" fontId="3" fillId="5" borderId="11" xfId="0" applyNumberFormat="1" applyFont="1" applyFill="1" applyBorder="1" applyAlignment="1">
      <alignment horizontal="center" vertical="center" wrapText="1"/>
    </xf>
    <xf numFmtId="0" fontId="16" fillId="0" borderId="0" xfId="4" applyFont="1" applyAlignment="1">
      <alignment vertical="center"/>
    </xf>
    <xf numFmtId="0" fontId="17" fillId="0" borderId="10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19" fillId="0" borderId="6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15" fontId="1" fillId="0" borderId="0" xfId="0" applyNumberFormat="1" applyFont="1" applyAlignment="1">
      <alignment horizontal="center" vertical="center"/>
    </xf>
    <xf numFmtId="49" fontId="3" fillId="5" borderId="0" xfId="0" applyNumberFormat="1" applyFont="1" applyFill="1" applyAlignment="1">
      <alignment horizontal="left" vertical="center"/>
    </xf>
    <xf numFmtId="0" fontId="3" fillId="5" borderId="0" xfId="0" applyFont="1" applyFill="1" applyAlignment="1">
      <alignment vertical="center"/>
    </xf>
    <xf numFmtId="0" fontId="6" fillId="0" borderId="0" xfId="3" applyFont="1" applyAlignment="1">
      <alignment vertical="center"/>
    </xf>
    <xf numFmtId="0" fontId="6" fillId="0" borderId="0" xfId="3" quotePrefix="1" applyFont="1" applyAlignment="1">
      <alignment horizontal="left" vertical="center"/>
    </xf>
    <xf numFmtId="0" fontId="3" fillId="0" borderId="0" xfId="3" applyFont="1" applyAlignment="1">
      <alignment horizontal="center" vertical="center"/>
    </xf>
    <xf numFmtId="0" fontId="3" fillId="0" borderId="0" xfId="3" quotePrefix="1" applyFont="1" applyAlignment="1">
      <alignment horizontal="center" vertical="center"/>
    </xf>
    <xf numFmtId="0" fontId="3" fillId="0" borderId="0" xfId="3" quotePrefix="1" applyFont="1" applyAlignment="1">
      <alignment horizontal="left" vertical="center"/>
    </xf>
    <xf numFmtId="0" fontId="3" fillId="0" borderId="2" xfId="3" applyFont="1" applyBorder="1" applyAlignment="1">
      <alignment horizontal="left" vertical="center"/>
    </xf>
    <xf numFmtId="0" fontId="3" fillId="0" borderId="2" xfId="3" applyFont="1" applyBorder="1" applyAlignment="1">
      <alignment horizontal="center" vertical="center"/>
    </xf>
    <xf numFmtId="0" fontId="3" fillId="0" borderId="2" xfId="3" quotePrefix="1" applyFont="1" applyBorder="1" applyAlignment="1">
      <alignment horizontal="center" vertical="center"/>
    </xf>
    <xf numFmtId="38" fontId="3" fillId="0" borderId="0" xfId="3" quotePrefix="1" applyNumberFormat="1" applyFont="1" applyAlignment="1">
      <alignment horizontal="fill" vertical="center"/>
    </xf>
    <xf numFmtId="37" fontId="3" fillId="0" borderId="0" xfId="3" applyNumberFormat="1" applyFont="1" applyAlignment="1">
      <alignment vertical="center"/>
    </xf>
    <xf numFmtId="38" fontId="5" fillId="0" borderId="0" xfId="3" quotePrefix="1" applyNumberFormat="1" applyFont="1" applyAlignment="1">
      <alignment horizontal="left" vertical="center"/>
    </xf>
    <xf numFmtId="37" fontId="5" fillId="0" borderId="0" xfId="3" applyNumberFormat="1" applyFont="1" applyAlignment="1">
      <alignment vertical="center"/>
    </xf>
    <xf numFmtId="37" fontId="2" fillId="0" borderId="0" xfId="3" applyNumberFormat="1" applyFont="1" applyAlignment="1">
      <alignment vertical="center"/>
    </xf>
    <xf numFmtId="37" fontId="3" fillId="0" borderId="0" xfId="3" quotePrefix="1" applyNumberFormat="1" applyFont="1" applyAlignment="1">
      <alignment horizontal="fill" vertical="center"/>
    </xf>
    <xf numFmtId="0" fontId="5" fillId="0" borderId="0" xfId="3" quotePrefix="1" applyFont="1" applyAlignment="1">
      <alignment horizontal="left" vertical="center"/>
    </xf>
    <xf numFmtId="0" fontId="5" fillId="0" borderId="0" xfId="3" applyFont="1" applyAlignment="1">
      <alignment horizontal="left" vertical="center"/>
    </xf>
    <xf numFmtId="0" fontId="3" fillId="0" borderId="0" xfId="3" applyFont="1" applyAlignment="1">
      <alignment horizontal="left" vertical="center"/>
    </xf>
    <xf numFmtId="37" fontId="3" fillId="0" borderId="2" xfId="3" quotePrefix="1" applyNumberFormat="1" applyFont="1" applyBorder="1" applyAlignment="1">
      <alignment horizontal="fill" vertical="center"/>
    </xf>
    <xf numFmtId="0" fontId="3" fillId="0" borderId="2" xfId="3" quotePrefix="1" applyFont="1" applyBorder="1" applyAlignment="1">
      <alignment horizontal="left" vertical="center"/>
    </xf>
    <xf numFmtId="37" fontId="3" fillId="0" borderId="2" xfId="3" applyNumberFormat="1" applyFont="1" applyBorder="1" applyAlignment="1">
      <alignment vertical="center"/>
    </xf>
    <xf numFmtId="164" fontId="3" fillId="0" borderId="1" xfId="1" applyNumberFormat="1" applyFont="1" applyFill="1" applyBorder="1"/>
    <xf numFmtId="0" fontId="1" fillId="0" borderId="0" xfId="3" applyAlignment="1">
      <alignment vertical="center"/>
    </xf>
    <xf numFmtId="0" fontId="3" fillId="0" borderId="0" xfId="0" applyFont="1" applyAlignment="1">
      <alignment vertical="center"/>
    </xf>
    <xf numFmtId="0" fontId="1" fillId="0" borderId="0" xfId="3"/>
    <xf numFmtId="38" fontId="1" fillId="0" borderId="0" xfId="3" quotePrefix="1" applyNumberFormat="1" applyAlignment="1">
      <alignment horizontal="fill" vertical="center"/>
    </xf>
    <xf numFmtId="2" fontId="1" fillId="0" borderId="0" xfId="3" applyNumberFormat="1" applyAlignment="1">
      <alignment horizontal="center" vertical="center"/>
    </xf>
    <xf numFmtId="38" fontId="1" fillId="0" borderId="0" xfId="3" applyNumberFormat="1" applyAlignment="1">
      <alignment horizontal="left" vertical="center"/>
    </xf>
    <xf numFmtId="37" fontId="1" fillId="0" borderId="0" xfId="3" applyNumberFormat="1" applyAlignment="1">
      <alignment vertical="center"/>
    </xf>
    <xf numFmtId="1" fontId="1" fillId="0" borderId="0" xfId="3" applyNumberFormat="1" applyAlignment="1">
      <alignment horizontal="center" vertical="center"/>
    </xf>
    <xf numFmtId="38" fontId="1" fillId="0" borderId="0" xfId="3" quotePrefix="1" applyNumberFormat="1" applyAlignment="1">
      <alignment horizontal="left" vertical="center"/>
    </xf>
    <xf numFmtId="0" fontId="1" fillId="0" borderId="0" xfId="3" applyAlignment="1">
      <alignment horizontal="left" vertical="center"/>
    </xf>
    <xf numFmtId="37" fontId="1" fillId="0" borderId="0" xfId="3" quotePrefix="1" applyNumberFormat="1" applyAlignment="1">
      <alignment horizontal="fill" vertical="center"/>
    </xf>
    <xf numFmtId="0" fontId="1" fillId="0" borderId="0" xfId="3" quotePrefix="1" applyAlignment="1">
      <alignment horizontal="left" vertical="center"/>
    </xf>
    <xf numFmtId="38" fontId="1" fillId="0" borderId="2" xfId="3" quotePrefix="1" applyNumberFormat="1" applyBorder="1" applyAlignment="1">
      <alignment horizontal="left" vertical="center"/>
    </xf>
    <xf numFmtId="37" fontId="1" fillId="0" borderId="2" xfId="3" quotePrefix="1" applyNumberFormat="1" applyBorder="1" applyAlignment="1">
      <alignment horizontal="fill" vertical="center"/>
    </xf>
    <xf numFmtId="38" fontId="1" fillId="0" borderId="0" xfId="0" applyNumberFormat="1" applyFont="1"/>
    <xf numFmtId="164" fontId="1" fillId="0" borderId="0" xfId="1" applyNumberFormat="1" applyFont="1" applyFill="1"/>
    <xf numFmtId="43" fontId="3" fillId="0" borderId="0" xfId="1" applyFont="1" applyFill="1"/>
    <xf numFmtId="0" fontId="9" fillId="0" borderId="5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164" fontId="3" fillId="0" borderId="0" xfId="1" applyNumberFormat="1" applyFont="1" applyFill="1"/>
    <xf numFmtId="38" fontId="8" fillId="0" borderId="3" xfId="3" quotePrefix="1" applyNumberFormat="1" applyFont="1" applyBorder="1" applyAlignment="1">
      <alignment horizontal="left" vertical="center"/>
    </xf>
    <xf numFmtId="38" fontId="8" fillId="0" borderId="3" xfId="3" applyNumberFormat="1" applyFont="1" applyBorder="1" applyAlignment="1">
      <alignment horizontal="left" vertical="center"/>
    </xf>
    <xf numFmtId="0" fontId="8" fillId="0" borderId="3" xfId="3" applyFont="1" applyBorder="1" applyAlignment="1">
      <alignment horizontal="left" vertical="center"/>
    </xf>
    <xf numFmtId="0" fontId="8" fillId="0" borderId="3" xfId="3" quotePrefix="1" applyFont="1" applyBorder="1" applyAlignment="1">
      <alignment horizontal="left" vertical="center"/>
    </xf>
    <xf numFmtId="0" fontId="3" fillId="0" borderId="0" xfId="0" applyFont="1" applyAlignment="1">
      <alignment horizontal="right"/>
    </xf>
    <xf numFmtId="164" fontId="3" fillId="0" borderId="1" xfId="0" applyNumberFormat="1" applyFont="1" applyBorder="1"/>
    <xf numFmtId="0" fontId="3" fillId="0" borderId="0" xfId="0" applyFont="1"/>
    <xf numFmtId="0" fontId="1" fillId="0" borderId="3" xfId="0" applyFont="1" applyBorder="1"/>
    <xf numFmtId="0" fontId="3" fillId="0" borderId="4" xfId="0" applyFont="1" applyBorder="1"/>
    <xf numFmtId="164" fontId="1" fillId="0" borderId="0" xfId="0" applyNumberFormat="1" applyFont="1"/>
    <xf numFmtId="0" fontId="6" fillId="0" borderId="0" xfId="0" applyFont="1" applyAlignment="1">
      <alignment vertical="center"/>
    </xf>
    <xf numFmtId="0" fontId="6" fillId="0" borderId="0" xfId="0" quotePrefix="1" applyFont="1" applyAlignment="1">
      <alignment horizontal="left" vertical="center"/>
    </xf>
    <xf numFmtId="9" fontId="6" fillId="0" borderId="0" xfId="0" quotePrefix="1" applyNumberFormat="1" applyFont="1" applyAlignment="1">
      <alignment horizontal="left" vertical="center"/>
    </xf>
    <xf numFmtId="0" fontId="9" fillId="0" borderId="0" xfId="3" quotePrefix="1" applyFont="1" applyAlignment="1">
      <alignment horizontal="center" vertical="center"/>
    </xf>
    <xf numFmtId="0" fontId="1" fillId="0" borderId="0" xfId="0" quotePrefix="1" applyFont="1" applyAlignment="1">
      <alignment horizontal="fill" vertical="center"/>
    </xf>
    <xf numFmtId="37" fontId="3" fillId="0" borderId="0" xfId="1" applyNumberFormat="1" applyFont="1" applyFill="1" applyAlignment="1">
      <alignment vertical="center"/>
    </xf>
    <xf numFmtId="37" fontId="2" fillId="0" borderId="0" xfId="1" applyNumberFormat="1" applyFont="1" applyFill="1" applyAlignment="1">
      <alignment vertical="center"/>
    </xf>
    <xf numFmtId="9" fontId="1" fillId="0" borderId="0" xfId="2" applyFont="1" applyFill="1" applyAlignment="1">
      <alignment horizontal="center" vertical="center"/>
    </xf>
    <xf numFmtId="37" fontId="5" fillId="0" borderId="0" xfId="1" applyNumberFormat="1" applyFont="1" applyFill="1" applyAlignment="1">
      <alignment vertical="center"/>
    </xf>
    <xf numFmtId="37" fontId="3" fillId="0" borderId="0" xfId="0" applyNumberFormat="1" applyFont="1" applyAlignment="1">
      <alignment vertical="center"/>
    </xf>
    <xf numFmtId="0" fontId="17" fillId="0" borderId="0" xfId="0" quotePrefix="1" applyFont="1" applyAlignment="1">
      <alignment horizontal="left" vertical="center"/>
    </xf>
    <xf numFmtId="38" fontId="1" fillId="0" borderId="0" xfId="3" applyNumberFormat="1" applyAlignment="1">
      <alignment horizontal="center" vertical="center"/>
    </xf>
    <xf numFmtId="0" fontId="1" fillId="0" borderId="0" xfId="0" applyFont="1" applyAlignment="1">
      <alignment horizontal="left" vertical="center"/>
    </xf>
    <xf numFmtId="38" fontId="1" fillId="0" borderId="0" xfId="0" applyNumberFormat="1" applyFont="1" applyAlignment="1">
      <alignment horizontal="center" vertical="center"/>
    </xf>
    <xf numFmtId="0" fontId="9" fillId="0" borderId="0" xfId="3" quotePrefix="1" applyFont="1" applyAlignment="1">
      <alignment horizontal="left" vertical="center"/>
    </xf>
    <xf numFmtId="43" fontId="1" fillId="0" borderId="0" xfId="1" applyFont="1" applyFill="1" applyAlignment="1">
      <alignment vertical="center"/>
    </xf>
    <xf numFmtId="37" fontId="1" fillId="0" borderId="2" xfId="3" applyNumberFormat="1" applyBorder="1" applyAlignment="1">
      <alignment vertical="center"/>
    </xf>
    <xf numFmtId="38" fontId="1" fillId="0" borderId="2" xfId="3" quotePrefix="1" applyNumberFormat="1" applyBorder="1" applyAlignment="1">
      <alignment horizontal="fill" vertical="center"/>
    </xf>
    <xf numFmtId="0" fontId="16" fillId="0" borderId="3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" fillId="0" borderId="3" xfId="0" applyFont="1" applyBorder="1" applyAlignment="1">
      <alignment horizontal="center"/>
    </xf>
    <xf numFmtId="0" fontId="3" fillId="0" borderId="0" xfId="0" quotePrefix="1" applyFont="1" applyAlignment="1">
      <alignment horizontal="center"/>
    </xf>
    <xf numFmtId="0" fontId="3" fillId="0" borderId="0" xfId="0" applyFont="1" applyAlignment="1" applyProtection="1">
      <alignment horizontal="center"/>
      <protection locked="0"/>
    </xf>
    <xf numFmtId="0" fontId="1" fillId="0" borderId="0" xfId="0" quotePrefix="1" applyFont="1" applyAlignment="1">
      <alignment horizontal="fill"/>
    </xf>
    <xf numFmtId="169" fontId="1" fillId="0" borderId="0" xfId="0" applyNumberFormat="1" applyFont="1" applyAlignment="1">
      <alignment horizontal="center"/>
    </xf>
    <xf numFmtId="170" fontId="3" fillId="0" borderId="0" xfId="0" applyNumberFormat="1" applyFont="1" applyAlignment="1">
      <alignment horizontal="center"/>
    </xf>
    <xf numFmtId="170" fontId="1" fillId="0" borderId="0" xfId="0" applyNumberFormat="1" applyFont="1" applyAlignment="1">
      <alignment horizontal="center"/>
    </xf>
    <xf numFmtId="170" fontId="1" fillId="0" borderId="4" xfId="0" applyNumberFormat="1" applyFont="1" applyBorder="1" applyAlignment="1">
      <alignment horizontal="center"/>
    </xf>
    <xf numFmtId="169" fontId="1" fillId="0" borderId="4" xfId="0" applyNumberFormat="1" applyFont="1" applyBorder="1" applyAlignment="1">
      <alignment horizontal="center"/>
    </xf>
    <xf numFmtId="10" fontId="1" fillId="0" borderId="0" xfId="0" applyNumberFormat="1" applyFont="1" applyAlignment="1" applyProtection="1">
      <alignment horizontal="center"/>
      <protection locked="0"/>
    </xf>
    <xf numFmtId="0" fontId="3" fillId="0" borderId="0" xfId="0" quotePrefix="1" applyFont="1" applyAlignment="1" applyProtection="1">
      <alignment horizontal="center"/>
      <protection locked="0"/>
    </xf>
    <xf numFmtId="10" fontId="1" fillId="0" borderId="4" xfId="0" applyNumberFormat="1" applyFont="1" applyBorder="1" applyAlignment="1" applyProtection="1">
      <alignment horizontal="center"/>
      <protection locked="0"/>
    </xf>
    <xf numFmtId="0" fontId="6" fillId="0" borderId="0" xfId="0" quotePrefix="1" applyFont="1" applyAlignment="1">
      <alignment horizontal="centerContinuous"/>
    </xf>
    <xf numFmtId="0" fontId="1" fillId="0" borderId="0" xfId="0" applyFont="1" applyAlignment="1">
      <alignment horizontal="centerContinuous"/>
    </xf>
    <xf numFmtId="169" fontId="1" fillId="0" borderId="0" xfId="0" applyNumberFormat="1" applyFont="1" applyAlignment="1">
      <alignment horizontal="centerContinuous"/>
    </xf>
    <xf numFmtId="0" fontId="6" fillId="0" borderId="0" xfId="0" applyFont="1" applyAlignment="1">
      <alignment horizontal="centerContinuous"/>
    </xf>
    <xf numFmtId="0" fontId="1" fillId="0" borderId="0" xfId="0" applyFont="1" applyAlignment="1">
      <alignment horizontal="fill"/>
    </xf>
    <xf numFmtId="0" fontId="6" fillId="0" borderId="0" xfId="0" applyFont="1" applyAlignment="1">
      <alignment horizontal="left"/>
    </xf>
    <xf numFmtId="170" fontId="1" fillId="0" borderId="0" xfId="0" applyNumberFormat="1" applyFont="1" applyAlignment="1">
      <alignment horizontal="fill"/>
    </xf>
    <xf numFmtId="169" fontId="3" fillId="0" borderId="0" xfId="0" applyNumberFormat="1" applyFont="1" applyAlignment="1">
      <alignment horizontal="center"/>
    </xf>
    <xf numFmtId="0" fontId="3" fillId="0" borderId="0" xfId="0" quotePrefix="1" applyFont="1" applyAlignment="1">
      <alignment horizontal="right"/>
    </xf>
    <xf numFmtId="171" fontId="1" fillId="0" borderId="0" xfId="0" applyNumberFormat="1" applyFont="1" applyAlignment="1">
      <alignment horizontal="right"/>
    </xf>
    <xf numFmtId="37" fontId="1" fillId="0" borderId="0" xfId="0" applyNumberFormat="1" applyFont="1" applyAlignment="1">
      <alignment horizontal="center"/>
    </xf>
    <xf numFmtId="171" fontId="1" fillId="0" borderId="0" xfId="0" applyNumberFormat="1" applyFont="1"/>
    <xf numFmtId="37" fontId="1" fillId="0" borderId="0" xfId="0" applyNumberFormat="1" applyFont="1"/>
    <xf numFmtId="37" fontId="3" fillId="0" borderId="0" xfId="0" applyNumberFormat="1" applyFont="1"/>
    <xf numFmtId="43" fontId="3" fillId="0" borderId="0" xfId="1" applyFont="1" applyFill="1" applyAlignment="1" applyProtection="1">
      <alignment horizontal="center"/>
    </xf>
    <xf numFmtId="171" fontId="1" fillId="0" borderId="0" xfId="0" applyNumberFormat="1" applyFont="1" applyAlignment="1">
      <alignment horizontal="center"/>
    </xf>
    <xf numFmtId="38" fontId="1" fillId="0" borderId="0" xfId="0" applyNumberFormat="1" applyFont="1" applyAlignment="1">
      <alignment horizontal="center"/>
    </xf>
    <xf numFmtId="10" fontId="1" fillId="0" borderId="0" xfId="2" applyNumberFormat="1" applyFont="1" applyFill="1" applyAlignment="1" applyProtection="1"/>
    <xf numFmtId="10" fontId="1" fillId="0" borderId="0" xfId="0" applyNumberFormat="1" applyFont="1"/>
    <xf numFmtId="38" fontId="1" fillId="0" borderId="0" xfId="0" applyNumberFormat="1" applyFont="1" applyAlignment="1">
      <alignment horizontal="right"/>
    </xf>
    <xf numFmtId="37" fontId="1" fillId="0" borderId="0" xfId="0" quotePrefix="1" applyNumberFormat="1" applyFont="1" applyAlignment="1">
      <alignment horizontal="fill"/>
    </xf>
    <xf numFmtId="0" fontId="2" fillId="0" borderId="0" xfId="0" applyFont="1" applyAlignment="1">
      <alignment horizontal="right"/>
    </xf>
    <xf numFmtId="170" fontId="1" fillId="0" borderId="0" xfId="0" applyNumberFormat="1" applyFont="1" applyAlignment="1">
      <alignment horizontal="right"/>
    </xf>
    <xf numFmtId="170" fontId="1" fillId="0" borderId="0" xfId="0" applyNumberFormat="1" applyFont="1"/>
    <xf numFmtId="38" fontId="3" fillId="0" borderId="0" xfId="0" applyNumberFormat="1" applyFont="1"/>
    <xf numFmtId="10" fontId="1" fillId="0" borderId="0" xfId="2" applyNumberFormat="1" applyFont="1" applyFill="1" applyProtection="1"/>
    <xf numFmtId="8" fontId="1" fillId="0" borderId="0" xfId="0" applyNumberFormat="1" applyFont="1"/>
    <xf numFmtId="0" fontId="2" fillId="0" borderId="0" xfId="0" quotePrefix="1" applyFont="1" applyAlignment="1">
      <alignment horizontal="center"/>
    </xf>
    <xf numFmtId="0" fontId="2" fillId="0" borderId="0" xfId="0" quotePrefix="1" applyFont="1" applyAlignment="1">
      <alignment horizontal="right"/>
    </xf>
    <xf numFmtId="170" fontId="3" fillId="0" borderId="0" xfId="0" applyNumberFormat="1" applyFont="1" applyAlignment="1" applyProtection="1">
      <alignment horizontal="center"/>
      <protection locked="0"/>
    </xf>
    <xf numFmtId="172" fontId="1" fillId="0" borderId="0" xfId="0" applyNumberFormat="1" applyFont="1"/>
    <xf numFmtId="37" fontId="2" fillId="0" borderId="0" xfId="0" quotePrefix="1" applyNumberFormat="1" applyFont="1" applyAlignment="1">
      <alignment horizontal="right"/>
    </xf>
    <xf numFmtId="37" fontId="2" fillId="0" borderId="0" xfId="0" applyNumberFormat="1" applyFont="1" applyAlignment="1">
      <alignment horizontal="center"/>
    </xf>
    <xf numFmtId="37" fontId="3" fillId="0" borderId="0" xfId="0" applyNumberFormat="1" applyFont="1" applyAlignment="1">
      <alignment horizontal="right"/>
    </xf>
    <xf numFmtId="14" fontId="3" fillId="0" borderId="0" xfId="0" quotePrefix="1" applyNumberFormat="1" applyFont="1" applyAlignment="1" applyProtection="1">
      <alignment horizontal="right"/>
      <protection locked="0"/>
    </xf>
    <xf numFmtId="43" fontId="3" fillId="0" borderId="0" xfId="1" quotePrefix="1" applyFont="1" applyFill="1" applyAlignment="1" applyProtection="1">
      <alignment horizontal="center"/>
    </xf>
    <xf numFmtId="170" fontId="3" fillId="0" borderId="0" xfId="0" quotePrefix="1" applyNumberFormat="1" applyFont="1" applyAlignment="1" applyProtection="1">
      <alignment horizontal="center"/>
      <protection locked="0"/>
    </xf>
    <xf numFmtId="0" fontId="22" fillId="0" borderId="0" xfId="0" applyFont="1" applyAlignment="1">
      <alignment horizontal="left" vertical="center" wrapText="1"/>
    </xf>
    <xf numFmtId="0" fontId="23" fillId="0" borderId="0" xfId="3" applyFont="1" applyAlignment="1">
      <alignment horizontal="center" vertical="center"/>
    </xf>
    <xf numFmtId="0" fontId="0" fillId="0" borderId="0" xfId="0" applyAlignment="1">
      <alignment horizontal="right"/>
    </xf>
    <xf numFmtId="38" fontId="24" fillId="0" borderId="0" xfId="1" applyNumberFormat="1" applyFont="1"/>
    <xf numFmtId="38" fontId="0" fillId="0" borderId="0" xfId="0" applyNumberFormat="1"/>
    <xf numFmtId="0" fontId="3" fillId="0" borderId="0" xfId="3" applyFont="1" applyAlignment="1">
      <alignment horizontal="right"/>
    </xf>
    <xf numFmtId="164" fontId="1" fillId="0" borderId="0" xfId="1" applyNumberFormat="1"/>
    <xf numFmtId="164" fontId="3" fillId="0" borderId="1" xfId="3" applyNumberFormat="1" applyFont="1" applyBorder="1"/>
    <xf numFmtId="0" fontId="7" fillId="0" borderId="0" xfId="3" applyFont="1" applyAlignment="1">
      <alignment horizontal="right"/>
    </xf>
    <xf numFmtId="164" fontId="7" fillId="0" borderId="0" xfId="3" applyNumberFormat="1" applyFont="1"/>
    <xf numFmtId="17" fontId="3" fillId="0" borderId="0" xfId="3" applyNumberFormat="1" applyFont="1"/>
    <xf numFmtId="164" fontId="3" fillId="0" borderId="0" xfId="3" applyNumberFormat="1" applyFont="1"/>
    <xf numFmtId="164" fontId="1" fillId="0" borderId="0" xfId="3" applyNumberFormat="1"/>
    <xf numFmtId="0" fontId="3" fillId="0" borderId="0" xfId="3" applyFont="1" applyAlignment="1">
      <alignment horizontal="center"/>
    </xf>
    <xf numFmtId="0" fontId="3" fillId="0" borderId="0" xfId="3" applyFont="1" applyAlignment="1">
      <alignment horizontal="left"/>
    </xf>
    <xf numFmtId="0" fontId="23" fillId="0" borderId="0" xfId="3" applyFont="1"/>
    <xf numFmtId="0" fontId="23" fillId="0" borderId="0" xfId="0" quotePrefix="1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left"/>
    </xf>
    <xf numFmtId="0" fontId="3" fillId="2" borderId="19" xfId="0" applyFont="1" applyFill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3" fillId="0" borderId="0" xfId="0" quotePrefix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0" fontId="17" fillId="0" borderId="0" xfId="0" quotePrefix="1" applyNumberFormat="1" applyFont="1" applyAlignment="1">
      <alignment horizontal="center"/>
    </xf>
    <xf numFmtId="14" fontId="3" fillId="0" borderId="0" xfId="0" quotePrefix="1" applyNumberFormat="1" applyFont="1" applyAlignment="1">
      <alignment horizontal="center" wrapText="1"/>
    </xf>
  </cellXfs>
  <cellStyles count="5">
    <cellStyle name="Comma" xfId="1" builtinId="3"/>
    <cellStyle name="Normal" xfId="0" builtinId="0"/>
    <cellStyle name="Normal 2" xfId="4" xr:uid="{79A83A97-7F7E-4CAF-844E-0E146F47DE0A}"/>
    <cellStyle name="Normal_Dismantling Estimate in 2006 Dollars" xfId="3" xr:uid="{628B63C1-9A32-42F3-A063-7FD989549106}"/>
    <cellStyle name="Percent" xfId="2" builtinId="5"/>
  </cellStyles>
  <dxfs count="8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29203</xdr:colOff>
      <xdr:row>0</xdr:row>
      <xdr:rowOff>0</xdr:rowOff>
    </xdr:from>
    <xdr:ext cx="5979830" cy="5372100"/>
    <xdr:pic>
      <xdr:nvPicPr>
        <xdr:cNvPr id="2" name="Picture 1" descr="A table with numbers and a number of solar panels&#10;&#10;Description automatically generated">
          <a:extLst>
            <a:ext uri="{FF2B5EF4-FFF2-40B4-BE49-F238E27FC236}">
              <a16:creationId xmlns:a16="http://schemas.microsoft.com/office/drawing/2014/main" id="{55C50F76-0ED5-4BB4-87FE-A22CB3923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34803" y="0"/>
          <a:ext cx="5979830" cy="5372100"/>
        </a:xfrm>
        <a:prstGeom prst="rect">
          <a:avLst/>
        </a:prstGeom>
      </xdr:spPr>
    </xdr:pic>
    <xdr:clientData/>
  </xdr:oneCellAnchor>
  <xdr:oneCellAnchor>
    <xdr:from>
      <xdr:col>11</xdr:col>
      <xdr:colOff>71437</xdr:colOff>
      <xdr:row>29</xdr:row>
      <xdr:rowOff>77120</xdr:rowOff>
    </xdr:from>
    <xdr:ext cx="5938837" cy="4751069"/>
    <xdr:pic>
      <xdr:nvPicPr>
        <xdr:cNvPr id="3" name="Picture 2" descr="A table with numbers and a few solars&#10;&#10;Description automatically generated with medium confidence">
          <a:extLst>
            <a:ext uri="{FF2B5EF4-FFF2-40B4-BE49-F238E27FC236}">
              <a16:creationId xmlns:a16="http://schemas.microsoft.com/office/drawing/2014/main" id="{D8DFC4BC-950E-402B-A340-779A6CA19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77037" y="4772945"/>
          <a:ext cx="5938837" cy="475106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6.bin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0.bin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1.bin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2.bin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3.bin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4.bin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5.bin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6.bin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7.bin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B47FC-BA10-45EB-8C78-6448FBB07912}">
  <dimension ref="B4"/>
  <sheetViews>
    <sheetView workbookViewId="0">
      <selection activeCell="B7" sqref="B7"/>
    </sheetView>
  </sheetViews>
  <sheetFormatPr defaultRowHeight="13.2" x14ac:dyDescent="0.25"/>
  <cols>
    <col min="2" max="2" width="100.44140625" customWidth="1"/>
  </cols>
  <sheetData>
    <row r="4" spans="2:2" ht="31.2" x14ac:dyDescent="0.25">
      <c r="B4" s="209" t="s">
        <v>281</v>
      </c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839C8-F9BB-4877-8EA9-71BC993CBD9A}">
  <sheetPr>
    <tabColor rgb="FF00B050"/>
  </sheetPr>
  <dimension ref="B2:C9"/>
  <sheetViews>
    <sheetView workbookViewId="0"/>
  </sheetViews>
  <sheetFormatPr defaultRowHeight="13.2" x14ac:dyDescent="0.25"/>
  <cols>
    <col min="2" max="2" width="11.109375" customWidth="1"/>
    <col min="3" max="3" width="37" customWidth="1"/>
  </cols>
  <sheetData>
    <row r="2" spans="2:3" x14ac:dyDescent="0.25">
      <c r="B2" s="6" t="s">
        <v>9</v>
      </c>
      <c r="C2" s="5" t="s">
        <v>8</v>
      </c>
    </row>
    <row r="3" spans="2:3" x14ac:dyDescent="0.25">
      <c r="B3" s="3">
        <v>1</v>
      </c>
      <c r="C3" s="4" t="s">
        <v>7</v>
      </c>
    </row>
    <row r="4" spans="2:3" x14ac:dyDescent="0.25">
      <c r="B4" s="3">
        <v>2</v>
      </c>
      <c r="C4" s="1" t="s">
        <v>6</v>
      </c>
    </row>
    <row r="5" spans="2:3" x14ac:dyDescent="0.25">
      <c r="B5" s="3">
        <v>3</v>
      </c>
      <c r="C5" s="1" t="s">
        <v>5</v>
      </c>
    </row>
    <row r="6" spans="2:3" x14ac:dyDescent="0.25">
      <c r="B6" s="3">
        <v>4</v>
      </c>
      <c r="C6" s="4" t="s">
        <v>4</v>
      </c>
    </row>
    <row r="7" spans="2:3" x14ac:dyDescent="0.25">
      <c r="B7" s="3">
        <v>5</v>
      </c>
      <c r="C7" t="s">
        <v>3</v>
      </c>
    </row>
    <row r="8" spans="2:3" x14ac:dyDescent="0.25">
      <c r="B8" s="3">
        <v>6</v>
      </c>
      <c r="C8" t="s">
        <v>2</v>
      </c>
    </row>
    <row r="9" spans="2:3" x14ac:dyDescent="0.25">
      <c r="B9" s="2" t="s">
        <v>1</v>
      </c>
      <c r="C9" s="1" t="s">
        <v>0</v>
      </c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D3B97-DD00-42EF-A885-6B77D1FD179D}">
  <sheetPr>
    <tabColor indexed="17"/>
    <pageSetUpPr fitToPage="1"/>
  </sheetPr>
  <dimension ref="A1:AH389"/>
  <sheetViews>
    <sheetView workbookViewId="0">
      <pane ySplit="15" topLeftCell="A16" activePane="bottomLeft" state="frozen"/>
      <selection activeCell="D6" sqref="D6"/>
      <selection pane="bottomLeft" activeCell="A16" sqref="A16"/>
    </sheetView>
  </sheetViews>
  <sheetFormatPr defaultColWidth="9.109375" defaultRowHeight="13.2" x14ac:dyDescent="0.25"/>
  <cols>
    <col min="1" max="1" width="25.5546875" style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0.6640625" style="1" bestFit="1" customWidth="1"/>
    <col min="6" max="6" width="10.88671875" style="1" bestFit="1" customWidth="1"/>
    <col min="7" max="7" width="11" style="1" bestFit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18.332031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Bayside Common</v>
      </c>
      <c r="P5" s="6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0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2049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0" t="s">
        <v>252</v>
      </c>
      <c r="C8" s="10" t="s">
        <v>201</v>
      </c>
      <c r="D8" s="10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10525558.112936417</v>
      </c>
      <c r="Q8" s="184">
        <f>G10</f>
        <v>1842073.6502589039</v>
      </c>
      <c r="R8" s="184">
        <f>G11</f>
        <v>2843570.3003715719</v>
      </c>
      <c r="S8" s="184">
        <f>G12</f>
        <v>6440086.5842964109</v>
      </c>
      <c r="T8" s="184">
        <f>G13</f>
        <v>-600172.42199047026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18571722.687593363</v>
      </c>
      <c r="Q9" s="184">
        <f>L10</f>
        <v>3531156.6050022962</v>
      </c>
      <c r="R9" s="184">
        <f>L11</f>
        <v>5558629.7900667703</v>
      </c>
      <c r="S9" s="184">
        <f>L12</f>
        <v>10655157.261816604</v>
      </c>
      <c r="T9" s="184">
        <f>L13</f>
        <v>-1173220.9692923073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77</v>
      </c>
      <c r="B10" s="170">
        <f>'Escalation Factors'!$A$10</f>
        <v>2023</v>
      </c>
      <c r="C10" s="201">
        <f>C17</f>
        <v>2049</v>
      </c>
      <c r="D10" s="10" t="s">
        <v>155</v>
      </c>
      <c r="E10" s="184">
        <f>VLOOKUP($A$10,'Cost Estimates in 2023'!$A:$F,2,FALSE)</f>
        <v>1746850</v>
      </c>
      <c r="F10" s="164">
        <f>VLOOKUP(G$7,Multiplier_Labor,3,FALSE)</f>
        <v>1.0545116353773385</v>
      </c>
      <c r="G10" s="185">
        <f>E10*F10</f>
        <v>1842073.6502589039</v>
      </c>
      <c r="H10" s="137"/>
      <c r="J10" s="165">
        <f>C10+1</f>
        <v>2050</v>
      </c>
      <c r="K10" s="164">
        <f>VLOOKUP(J$10,Multiplier_Labor,4,FALSE)</f>
        <v>1.9169464828433931</v>
      </c>
      <c r="L10" s="185">
        <f>G10*K10</f>
        <v>3531156.6050022962</v>
      </c>
      <c r="M10" s="2"/>
      <c r="O10" s="134" t="s">
        <v>235</v>
      </c>
      <c r="P10" s="184">
        <f>SUM(Q10:T10)</f>
        <v>12308324.007593356</v>
      </c>
      <c r="Q10" s="184">
        <f>Q9-Q16</f>
        <v>1271904.6250022897</v>
      </c>
      <c r="R10" s="184">
        <f>R9-R16</f>
        <v>3809687.050066771</v>
      </c>
      <c r="S10" s="184">
        <f>S9-S16</f>
        <v>7307071.2618166041</v>
      </c>
      <c r="T10" s="184">
        <f>T9-T16</f>
        <v>-80338.929292308399</v>
      </c>
      <c r="Z10" s="2"/>
      <c r="AA10" s="186" t="str">
        <f>A10</f>
        <v>Bayside Common</v>
      </c>
      <c r="AB10" s="182">
        <f>P12</f>
        <v>24</v>
      </c>
      <c r="AC10" s="187">
        <f>G7</f>
        <v>2025</v>
      </c>
      <c r="AD10" s="187">
        <f>C10</f>
        <v>2049</v>
      </c>
      <c r="AE10" s="182">
        <f>G15</f>
        <v>10525558.112936417</v>
      </c>
      <c r="AF10" s="182">
        <f>P16</f>
        <v>6263398.6800000072</v>
      </c>
      <c r="AG10" s="182">
        <f>L15</f>
        <v>18571722.687593363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2804850</v>
      </c>
      <c r="F11" s="164">
        <f>VLOOKUP(G$7,Multiplier_Materials,3,FALSE)</f>
        <v>1.0138047668757943</v>
      </c>
      <c r="G11" s="185">
        <f>E11*F11</f>
        <v>2843570.3003715719</v>
      </c>
      <c r="H11" s="137"/>
      <c r="K11" s="164">
        <f>VLOOKUP(J$10,Multiplier_Materials,4,FALSE)</f>
        <v>1.9548065294325303</v>
      </c>
      <c r="L11" s="185">
        <f>G11*K11</f>
        <v>5558629.7900667703</v>
      </c>
      <c r="M11" s="2"/>
      <c r="O11" s="134" t="s">
        <v>234</v>
      </c>
      <c r="P11" s="184">
        <f>SUM(Q11:T11)</f>
        <v>6987758.2793151801</v>
      </c>
      <c r="Q11" s="184">
        <f>Q10/((1+Q13)^(P12))</f>
        <v>663505.54717400554</v>
      </c>
      <c r="R11" s="184">
        <f>R10/((1+R13)^(P12))</f>
        <v>1948881.8932749841</v>
      </c>
      <c r="S11" s="184">
        <f>S10/((1+S13)^(P12))</f>
        <v>4416468.9874976203</v>
      </c>
      <c r="T11" s="184">
        <f>T10/((1+T13)^(P12))</f>
        <v>-41098.148631430216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6182400</v>
      </c>
      <c r="F12" s="164">
        <f>VLOOKUP(G$7,Multiplier_GDP,3,FALSE)</f>
        <v>1.0416806716317952</v>
      </c>
      <c r="G12" s="185">
        <f>E12*F12</f>
        <v>6440086.5842964109</v>
      </c>
      <c r="H12" s="137"/>
      <c r="K12" s="164">
        <f>VLOOKUP(J$10,Multiplier_GDP,4,FALSE)</f>
        <v>1.6545052806895912</v>
      </c>
      <c r="L12" s="185">
        <f>G12*K12</f>
        <v>10655157.261816604</v>
      </c>
      <c r="M12" s="2"/>
      <c r="O12" s="134" t="s">
        <v>244</v>
      </c>
      <c r="P12" s="184">
        <f>(P7-P6)</f>
        <v>24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-592000</v>
      </c>
      <c r="F13" s="164">
        <f>F11</f>
        <v>1.0138047668757943</v>
      </c>
      <c r="G13" s="185">
        <f>E13*F13</f>
        <v>-600172.42199047026</v>
      </c>
      <c r="H13" s="137"/>
      <c r="K13" s="164">
        <f>K11</f>
        <v>1.9548065294325303</v>
      </c>
      <c r="L13" s="185">
        <f>G13*K13</f>
        <v>-1173220.9692923073</v>
      </c>
      <c r="M13" s="2"/>
      <c r="O13" s="180" t="s">
        <v>237</v>
      </c>
      <c r="P13" s="189">
        <f>IF(P8=0,0,((P9/P8)^(1/($P7-$P6))-1))</f>
        <v>2.3941850993538738E-2</v>
      </c>
      <c r="Q13" s="189">
        <f>IF(Q8=0,0,((Q9/Q8)^(1/($P7-$P6))-1))</f>
        <v>2.7484824331636348E-2</v>
      </c>
      <c r="R13" s="189">
        <f>IF(R8=0,0,((R9/R8)^(1/($P7-$P6))-1))</f>
        <v>2.8322466395616308E-2</v>
      </c>
      <c r="S13" s="189">
        <f>IF(S8=0,0,((S9/S8)^(1/($P7-$P6))-1))</f>
        <v>2.1200863205538489E-2</v>
      </c>
      <c r="T13" s="189">
        <f>IF(T8=0,0,((T9/T8)^(1/($P7-$P6))-1))</f>
        <v>2.8322466395616308E-2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385440.3381961282</v>
      </c>
      <c r="Q14" s="185">
        <f>PMT(Q13,$P12,-Q11)</f>
        <v>38124.444380200948</v>
      </c>
      <c r="R14" s="185">
        <f>PMT(R13,$P12,-R11)</f>
        <v>113006.90781561646</v>
      </c>
      <c r="S14" s="185">
        <f>PMT(S13,$P12,-S11)</f>
        <v>236692.08305191301</v>
      </c>
      <c r="T14" s="185">
        <f>PMT(T13,$P12,-T11)</f>
        <v>-2383.0970516022057</v>
      </c>
      <c r="U14" s="190"/>
      <c r="Z14" s="2"/>
    </row>
    <row r="15" spans="1:34" x14ac:dyDescent="0.25">
      <c r="E15" s="185">
        <f>SUM(E10:E13)</f>
        <v>10142100</v>
      </c>
      <c r="F15" s="124"/>
      <c r="G15" s="185">
        <f>SUM(G10:G13)</f>
        <v>10525558.112936417</v>
      </c>
      <c r="H15" s="137"/>
      <c r="L15" s="185">
        <f>SUM(L10:L13)</f>
        <v>18571722.687593363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6263398.6800000072</v>
      </c>
      <c r="Q16" s="185">
        <f>VLOOKUP($A$10,'Reserves Dec 31, 2024'!$A:$F,2,FALSE)</f>
        <v>2259251.9800000065</v>
      </c>
      <c r="R16" s="185">
        <f>VLOOKUP($A$10,'Reserves Dec 31, 2024'!$A:$F,3,FALSE)</f>
        <v>1748942.7399999993</v>
      </c>
      <c r="S16" s="185">
        <f>VLOOKUP($A$10,'Reserves Dec 31, 2024'!$A:$F,4,FALSE)</f>
        <v>3348086</v>
      </c>
      <c r="T16" s="185">
        <f>VLOOKUP($A$10,'Reserves Dec 31, 2024'!$A:$F,5,FALSE)</f>
        <v>-1092882.0399999989</v>
      </c>
      <c r="U16" s="193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1:26" x14ac:dyDescent="0.25">
      <c r="A17" s="136"/>
      <c r="B17" s="180" t="s">
        <v>239</v>
      </c>
      <c r="C17" s="201">
        <f>'Bayside GTs 3-6'!C10</f>
        <v>2049</v>
      </c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83">
        <f>P6</f>
        <v>2025</v>
      </c>
      <c r="P17" s="184">
        <f t="shared" si="0"/>
        <v>385440.3381961282</v>
      </c>
      <c r="Q17" s="184">
        <f>IF($N17&lt;=TRUNC($P$12),Q14*(1+0),0)</f>
        <v>38124.444380200948</v>
      </c>
      <c r="R17" s="184">
        <f>IF($N17&lt;=TRUNC($P$12),R14*(1+0),0)</f>
        <v>113006.90781561646</v>
      </c>
      <c r="S17" s="184">
        <f>IF($N17&lt;=TRUNC($P$12),S14*(1+0),0)</f>
        <v>236692.08305191301</v>
      </c>
      <c r="T17" s="184">
        <f>IF($N17&lt;=TRUNC($P$12),T14*(1+0),0)</f>
        <v>-2383.0970516022057</v>
      </c>
      <c r="U17" s="184"/>
      <c r="V17" s="184"/>
      <c r="W17" s="184"/>
      <c r="X17" s="184"/>
      <c r="Y17" s="184"/>
      <c r="Z17" s="2"/>
    </row>
    <row r="18" spans="1:26" x14ac:dyDescent="0.25">
      <c r="B18" s="134" t="s">
        <v>238</v>
      </c>
      <c r="E18" s="184"/>
      <c r="M18" s="2"/>
      <c r="N18" s="1">
        <f t="shared" si="1"/>
        <v>2</v>
      </c>
      <c r="O18" s="183">
        <f t="shared" ref="O18:O48" si="2">O17+1</f>
        <v>2026</v>
      </c>
      <c r="P18" s="184">
        <f t="shared" si="0"/>
        <v>394639.3974901957</v>
      </c>
      <c r="Q18" s="184">
        <f t="shared" ref="Q18:Q48" si="3">IF($N18&lt;=TRUNC($P$12),Q17*(1+Q$13),0)</f>
        <v>39172.28803673201</v>
      </c>
      <c r="R18" s="184">
        <f t="shared" ref="R18:R48" si="4">IF($N18&lt;=TRUNC($P$12),R17*(1+R$13),0)</f>
        <v>116207.54216469677</v>
      </c>
      <c r="S18" s="184">
        <f t="shared" ref="S18:S48" si="5">IF($N18&lt;=TRUNC($P$12),S17*(1+S$13),0)</f>
        <v>241710.15952653057</v>
      </c>
      <c r="T18" s="184">
        <f t="shared" ref="T18:T48" si="6">IF($N18&lt;=TRUNC($P$12),T17*(1+T$13),0)</f>
        <v>-2450.5922377637016</v>
      </c>
      <c r="U18" s="184"/>
      <c r="V18" s="184"/>
      <c r="W18" s="184"/>
      <c r="X18" s="184"/>
      <c r="Y18" s="184"/>
      <c r="Z18" s="2"/>
    </row>
    <row r="19" spans="1:26" x14ac:dyDescent="0.25">
      <c r="E19" s="184"/>
      <c r="M19" s="2"/>
      <c r="N19" s="1">
        <f t="shared" si="1"/>
        <v>3</v>
      </c>
      <c r="O19" s="183">
        <f t="shared" si="2"/>
        <v>2027</v>
      </c>
      <c r="P19" s="184">
        <f t="shared" si="0"/>
        <v>404062.38236463774</v>
      </c>
      <c r="Q19" s="184">
        <f t="shared" si="3"/>
        <v>40248.931492089847</v>
      </c>
      <c r="R19" s="184">
        <f t="shared" si="4"/>
        <v>119498.82637257356</v>
      </c>
      <c r="S19" s="184">
        <f t="shared" si="5"/>
        <v>246834.62355404143</v>
      </c>
      <c r="T19" s="184">
        <f t="shared" si="6"/>
        <v>-2519.9990540671224</v>
      </c>
      <c r="U19" s="184"/>
      <c r="V19" s="184"/>
      <c r="W19" s="184"/>
      <c r="X19" s="184"/>
      <c r="Y19" s="184"/>
      <c r="Z19" s="124">
        <f>U20-SUM(V20:Y20)</f>
        <v>0</v>
      </c>
    </row>
    <row r="20" spans="1:26" x14ac:dyDescent="0.25">
      <c r="E20" s="184"/>
      <c r="M20" s="2"/>
      <c r="N20" s="1">
        <f t="shared" si="1"/>
        <v>4</v>
      </c>
      <c r="O20" s="183">
        <f t="shared" si="2"/>
        <v>2028</v>
      </c>
      <c r="P20" s="184">
        <f t="shared" si="0"/>
        <v>413714.85317032068</v>
      </c>
      <c r="Q20" s="184">
        <f t="shared" si="3"/>
        <v>41355.166303686005</v>
      </c>
      <c r="R20" s="184">
        <f t="shared" si="4"/>
        <v>122883.32786682637</v>
      </c>
      <c r="S20" s="184">
        <f t="shared" si="5"/>
        <v>252067.73064240126</v>
      </c>
      <c r="T20" s="184">
        <f t="shared" si="6"/>
        <v>-2591.3716425929233</v>
      </c>
      <c r="U20" s="184">
        <f>SUM(Q17:T20)/4</f>
        <v>399464.24280532065</v>
      </c>
      <c r="V20" s="184">
        <f>SUM(Q17:Q20)/4</f>
        <v>39725.207553177206</v>
      </c>
      <c r="W20" s="184">
        <f>SUM(R17:R20)/4</f>
        <v>117899.1510549283</v>
      </c>
      <c r="X20" s="184">
        <f>SUM(S17:S20)/4</f>
        <v>244326.14919372156</v>
      </c>
      <c r="Y20" s="184">
        <f>SUM(T17:T20)/4</f>
        <v>-2486.2649965064884</v>
      </c>
      <c r="Z20" s="2"/>
    </row>
    <row r="21" spans="1:26" x14ac:dyDescent="0.25">
      <c r="M21" s="2"/>
      <c r="N21" s="1">
        <f t="shared" si="1"/>
        <v>5</v>
      </c>
      <c r="O21" s="183">
        <f t="shared" si="2"/>
        <v>2029</v>
      </c>
      <c r="P21" s="184">
        <f t="shared" si="0"/>
        <v>423602.51101508702</v>
      </c>
      <c r="Q21" s="184">
        <f t="shared" si="3"/>
        <v>42491.805784748423</v>
      </c>
      <c r="R21" s="184">
        <f t="shared" si="4"/>
        <v>126363.68679091605</v>
      </c>
      <c r="S21" s="184">
        <f t="shared" si="5"/>
        <v>257411.78411828133</v>
      </c>
      <c r="T21" s="184">
        <f t="shared" si="6"/>
        <v>-2664.7656788588142</v>
      </c>
      <c r="U21" s="184"/>
      <c r="V21" s="184"/>
      <c r="W21" s="184"/>
      <c r="X21" s="184"/>
      <c r="Y21" s="184"/>
      <c r="Z21" s="2"/>
    </row>
    <row r="22" spans="1:26" x14ac:dyDescent="0.25">
      <c r="M22" s="2"/>
      <c r="N22" s="1">
        <f t="shared" si="1"/>
        <v>6</v>
      </c>
      <c r="O22" s="183">
        <f t="shared" si="2"/>
        <v>2030</v>
      </c>
      <c r="P22" s="184">
        <f t="shared" si="0"/>
        <v>433731.20139157033</v>
      </c>
      <c r="Q22" s="184">
        <f t="shared" si="3"/>
        <v>43659.685602276244</v>
      </c>
      <c r="R22" s="184">
        <f t="shared" si="4"/>
        <v>129942.61806367796</v>
      </c>
      <c r="S22" s="184">
        <f t="shared" si="5"/>
        <v>262869.13614086661</v>
      </c>
      <c r="T22" s="184">
        <f t="shared" si="6"/>
        <v>-2740.2384152504846</v>
      </c>
      <c r="U22" s="184"/>
      <c r="V22" s="184"/>
      <c r="W22" s="184"/>
      <c r="X22" s="184"/>
      <c r="Y22" s="184"/>
      <c r="Z22" s="2"/>
    </row>
    <row r="23" spans="1:26" x14ac:dyDescent="0.25">
      <c r="M23" s="2"/>
      <c r="N23" s="1">
        <f t="shared" si="1"/>
        <v>7</v>
      </c>
      <c r="O23" s="183">
        <f t="shared" si="2"/>
        <v>2031</v>
      </c>
      <c r="P23" s="184">
        <f t="shared" si="0"/>
        <v>444106.91790003894</v>
      </c>
      <c r="Q23" s="184">
        <f t="shared" si="3"/>
        <v>44859.66439142928</v>
      </c>
      <c r="R23" s="184">
        <f t="shared" si="4"/>
        <v>133622.91349714488</v>
      </c>
      <c r="S23" s="184">
        <f t="shared" si="5"/>
        <v>268442.1887371472</v>
      </c>
      <c r="T23" s="184">
        <f t="shared" si="6"/>
        <v>-2817.8487256823933</v>
      </c>
      <c r="U23" s="184"/>
      <c r="V23" s="184"/>
      <c r="W23" s="184"/>
      <c r="X23" s="184"/>
      <c r="Y23" s="184"/>
      <c r="Z23" s="124">
        <f>U24-SUM(V24:Y24)</f>
        <v>0</v>
      </c>
    </row>
    <row r="24" spans="1:26" x14ac:dyDescent="0.25">
      <c r="M24" s="2"/>
      <c r="N24" s="1">
        <f t="shared" si="1"/>
        <v>8</v>
      </c>
      <c r="O24" s="183">
        <f t="shared" si="2"/>
        <v>2032</v>
      </c>
      <c r="P24" s="184">
        <f t="shared" si="0"/>
        <v>454735.80606879131</v>
      </c>
      <c r="Q24" s="184">
        <f t="shared" si="3"/>
        <v>46092.624386803873</v>
      </c>
      <c r="R24" s="184">
        <f t="shared" si="4"/>
        <v>137407.44397435212</v>
      </c>
      <c r="S24" s="184">
        <f t="shared" si="5"/>
        <v>274133.39485915878</v>
      </c>
      <c r="T24" s="184">
        <f t="shared" si="6"/>
        <v>-2897.6571515234632</v>
      </c>
      <c r="U24" s="184">
        <f>SUM(Q21:T24)/4</f>
        <v>439044.1090938719</v>
      </c>
      <c r="V24" s="184">
        <f>SUM(Q21:Q24)/4</f>
        <v>44275.945041314451</v>
      </c>
      <c r="W24" s="184">
        <f>SUM(R21:R24)/4</f>
        <v>131834.16558152274</v>
      </c>
      <c r="X24" s="184">
        <f>SUM(S21:S24)/4</f>
        <v>265714.12596386345</v>
      </c>
      <c r="Y24" s="184">
        <f>SUM(T21:T24)/4</f>
        <v>-2780.1274928287889</v>
      </c>
      <c r="Z24" s="2"/>
    </row>
    <row r="25" spans="1:26" x14ac:dyDescent="0.25">
      <c r="M25" s="2"/>
      <c r="N25" s="1">
        <f t="shared" si="1"/>
        <v>9</v>
      </c>
      <c r="O25" s="183">
        <f t="shared" si="2"/>
        <v>2033</v>
      </c>
      <c r="P25" s="184">
        <f t="shared" si="0"/>
        <v>465624.16727469669</v>
      </c>
      <c r="Q25" s="184">
        <f t="shared" si="3"/>
        <v>47359.472071059274</v>
      </c>
      <c r="R25" s="184">
        <f t="shared" si="4"/>
        <v>141299.16168882325</v>
      </c>
      <c r="S25" s="184">
        <f t="shared" si="5"/>
        <v>279945.25946363766</v>
      </c>
      <c r="T25" s="184">
        <f t="shared" si="6"/>
        <v>-2979.7259488235036</v>
      </c>
      <c r="U25" s="184"/>
      <c r="V25" s="184"/>
      <c r="W25" s="184"/>
      <c r="X25" s="184"/>
      <c r="Y25" s="184"/>
      <c r="Z25" s="2"/>
    </row>
    <row r="26" spans="1:26" x14ac:dyDescent="0.25">
      <c r="E26" s="194"/>
      <c r="F26" s="125"/>
      <c r="G26" s="125"/>
      <c r="I26" s="125"/>
      <c r="J26" s="125"/>
      <c r="K26" s="125"/>
      <c r="L26" s="125"/>
      <c r="M26" s="2"/>
      <c r="N26" s="1">
        <f t="shared" si="1"/>
        <v>10</v>
      </c>
      <c r="O26" s="183">
        <f t="shared" si="2"/>
        <v>2034</v>
      </c>
      <c r="P26" s="184">
        <f t="shared" si="0"/>
        <v>476778.46276654315</v>
      </c>
      <c r="Q26" s="184">
        <f t="shared" si="3"/>
        <v>48661.138841371372</v>
      </c>
      <c r="R26" s="184">
        <f t="shared" si="4"/>
        <v>145301.10244748372</v>
      </c>
      <c r="S26" s="184">
        <f t="shared" si="5"/>
        <v>285880.34061456524</v>
      </c>
      <c r="T26" s="184">
        <f t="shared" si="6"/>
        <v>-3064.1191368772033</v>
      </c>
      <c r="U26" s="184"/>
      <c r="V26" s="184"/>
      <c r="W26" s="184"/>
      <c r="X26" s="184"/>
      <c r="Y26" s="184"/>
      <c r="Z26" s="2"/>
    </row>
    <row r="27" spans="1:26" x14ac:dyDescent="0.25">
      <c r="E27" s="195"/>
      <c r="F27" s="139"/>
      <c r="G27" s="139"/>
      <c r="H27" s="139"/>
      <c r="I27" s="139"/>
      <c r="J27" s="139"/>
      <c r="K27" s="139"/>
      <c r="L27" s="139"/>
      <c r="M27" s="2"/>
      <c r="N27" s="1">
        <f t="shared" si="1"/>
        <v>11</v>
      </c>
      <c r="O27" s="183">
        <f t="shared" si="2"/>
        <v>2035</v>
      </c>
      <c r="P27" s="184">
        <f t="shared" si="0"/>
        <v>488205.31779392628</v>
      </c>
      <c r="Q27" s="184">
        <f t="shared" si="3"/>
        <v>49998.581694203829</v>
      </c>
      <c r="R27" s="184">
        <f t="shared" si="4"/>
        <v>149416.38803879858</v>
      </c>
      <c r="S27" s="184">
        <f t="shared" si="5"/>
        <v>291941.25060908741</v>
      </c>
      <c r="T27" s="184">
        <f t="shared" si="6"/>
        <v>-3150.9025481635726</v>
      </c>
      <c r="U27" s="184"/>
      <c r="V27" s="184"/>
      <c r="W27" s="184"/>
      <c r="X27" s="184"/>
      <c r="Y27" s="184"/>
      <c r="Z27" s="124">
        <f>U28-SUM(V28:Y28)</f>
        <v>0</v>
      </c>
    </row>
    <row r="28" spans="1:26" x14ac:dyDescent="0.25">
      <c r="E28" s="195"/>
      <c r="F28" s="139"/>
      <c r="G28" s="139"/>
      <c r="H28" s="139"/>
      <c r="I28" s="139"/>
      <c r="J28" s="139"/>
      <c r="K28" s="139"/>
      <c r="L28" s="139"/>
      <c r="M28" s="2"/>
      <c r="N28" s="1">
        <f t="shared" si="1"/>
        <v>12</v>
      </c>
      <c r="O28" s="183">
        <f t="shared" si="2"/>
        <v>2036</v>
      </c>
      <c r="P28" s="184">
        <f t="shared" si="0"/>
        <v>499911.52584448655</v>
      </c>
      <c r="Q28" s="184">
        <f t="shared" si="3"/>
        <v>51372.783928899989</v>
      </c>
      <c r="R28" s="184">
        <f t="shared" si="4"/>
        <v>153648.22866798184</v>
      </c>
      <c r="S28" s="184">
        <f t="shared" si="5"/>
        <v>298130.65712730453</v>
      </c>
      <c r="T28" s="184">
        <f t="shared" si="6"/>
        <v>-3240.1438796997973</v>
      </c>
      <c r="U28" s="184">
        <f>SUM(Q25:T28)/4</f>
        <v>482629.86841991305</v>
      </c>
      <c r="V28" s="184">
        <f>SUM(Q25:Q28)/4</f>
        <v>49347.994133883622</v>
      </c>
      <c r="W28" s="184">
        <f>SUM(R25:R28)/4</f>
        <v>147416.22021077183</v>
      </c>
      <c r="X28" s="184">
        <f>SUM(S25:S28)/4</f>
        <v>288974.37695364869</v>
      </c>
      <c r="Y28" s="184">
        <f>SUM(T25:T28)/4</f>
        <v>-3108.7228783910191</v>
      </c>
      <c r="Z28" s="2"/>
    </row>
    <row r="29" spans="1:26" x14ac:dyDescent="0.25">
      <c r="E29" s="195"/>
      <c r="F29" s="139"/>
      <c r="G29" s="139"/>
      <c r="H29" s="139"/>
      <c r="I29" s="139"/>
      <c r="J29" s="139"/>
      <c r="K29" s="139"/>
      <c r="L29" s="139"/>
      <c r="M29" s="2"/>
      <c r="N29" s="1">
        <f t="shared" si="1"/>
        <v>13</v>
      </c>
      <c r="O29" s="183">
        <f t="shared" si="2"/>
        <v>2037</v>
      </c>
      <c r="P29" s="184">
        <f t="shared" si="0"/>
        <v>511904.0529923779</v>
      </c>
      <c r="Q29" s="184">
        <f t="shared" si="3"/>
        <v>52784.755870612913</v>
      </c>
      <c r="R29" s="184">
        <f t="shared" si="4"/>
        <v>157999.92546117672</v>
      </c>
      <c r="S29" s="184">
        <f t="shared" si="5"/>
        <v>304451.28440643783</v>
      </c>
      <c r="T29" s="184">
        <f t="shared" si="6"/>
        <v>-3331.9127458495568</v>
      </c>
      <c r="U29" s="184"/>
      <c r="V29" s="184"/>
      <c r="W29" s="184"/>
      <c r="X29" s="184"/>
      <c r="Y29" s="184"/>
      <c r="Z29" s="2"/>
    </row>
    <row r="30" spans="1:26" x14ac:dyDescent="0.25">
      <c r="E30" s="195"/>
      <c r="F30" s="139"/>
      <c r="G30" s="139"/>
      <c r="H30" s="139"/>
      <c r="I30" s="139"/>
      <c r="J30" s="139"/>
      <c r="K30" s="139"/>
      <c r="L30" s="139"/>
      <c r="M30" s="2"/>
      <c r="N30" s="1">
        <f t="shared" si="1"/>
        <v>14</v>
      </c>
      <c r="O30" s="183">
        <f t="shared" si="2"/>
        <v>2038</v>
      </c>
      <c r="P30" s="184">
        <f t="shared" si="0"/>
        <v>524190.04236092791</v>
      </c>
      <c r="Q30" s="184">
        <f t="shared" si="3"/>
        <v>54235.535613105021</v>
      </c>
      <c r="R30" s="184">
        <f t="shared" si="4"/>
        <v>162474.87304056078</v>
      </c>
      <c r="S30" s="184">
        <f t="shared" si="5"/>
        <v>310905.91443988919</v>
      </c>
      <c r="T30" s="184">
        <f t="shared" si="6"/>
        <v>-3426.2807326270067</v>
      </c>
      <c r="U30" s="184"/>
      <c r="V30" s="184"/>
      <c r="W30" s="184"/>
      <c r="X30" s="184"/>
      <c r="Y30" s="184"/>
      <c r="Z30" s="2"/>
    </row>
    <row r="31" spans="1:26" x14ac:dyDescent="0.25">
      <c r="E31" s="195"/>
      <c r="F31" s="139"/>
      <c r="G31" s="139"/>
      <c r="H31" s="139"/>
      <c r="I31" s="139"/>
      <c r="J31" s="139"/>
      <c r="K31" s="139"/>
      <c r="L31" s="139"/>
      <c r="M31" s="2"/>
      <c r="N31" s="1">
        <f t="shared" si="1"/>
        <v>15</v>
      </c>
      <c r="O31" s="183">
        <f t="shared" si="2"/>
        <v>2039</v>
      </c>
      <c r="P31" s="184">
        <f t="shared" si="0"/>
        <v>536776.81870253081</v>
      </c>
      <c r="Q31" s="184">
        <f t="shared" si="3"/>
        <v>55726.189781963418</v>
      </c>
      <c r="R31" s="184">
        <f t="shared" si="4"/>
        <v>167076.56217238409</v>
      </c>
      <c r="S31" s="184">
        <f t="shared" si="5"/>
        <v>317497.38820172212</v>
      </c>
      <c r="T31" s="184">
        <f t="shared" si="6"/>
        <v>-3523.3214535387829</v>
      </c>
      <c r="U31" s="184"/>
      <c r="V31" s="184"/>
      <c r="W31" s="184"/>
      <c r="X31" s="184"/>
      <c r="Y31" s="184"/>
      <c r="Z31" s="124">
        <f>U32-SUM(V32:Y32)</f>
        <v>0</v>
      </c>
    </row>
    <row r="32" spans="1:26" x14ac:dyDescent="0.25">
      <c r="E32" s="195"/>
      <c r="F32" s="139"/>
      <c r="G32" s="139"/>
      <c r="H32" s="139"/>
      <c r="I32" s="139"/>
      <c r="J32" s="139"/>
      <c r="K32" s="139"/>
      <c r="L32" s="139"/>
      <c r="M32" s="2"/>
      <c r="N32" s="1">
        <f t="shared" si="1"/>
        <v>16</v>
      </c>
      <c r="O32" s="183">
        <f t="shared" si="2"/>
        <v>2040</v>
      </c>
      <c r="P32" s="184">
        <f t="shared" si="0"/>
        <v>549671.89309889358</v>
      </c>
      <c r="Q32" s="184">
        <f t="shared" si="3"/>
        <v>57257.814318792109</v>
      </c>
      <c r="R32" s="184">
        <f t="shared" si="4"/>
        <v>171808.58249000655</v>
      </c>
      <c r="S32" s="184">
        <f t="shared" si="5"/>
        <v>324228.60689710255</v>
      </c>
      <c r="T32" s="184">
        <f t="shared" si="6"/>
        <v>-3623.1106070075889</v>
      </c>
      <c r="U32" s="184">
        <f>SUM(Q29:T32)/4</f>
        <v>530635.70178868261</v>
      </c>
      <c r="V32" s="184">
        <f>SUM(Q29:Q32)/4</f>
        <v>55001.073896118367</v>
      </c>
      <c r="W32" s="184">
        <f>SUM(R29:R32)/4</f>
        <v>164839.98579103206</v>
      </c>
      <c r="X32" s="184">
        <f>SUM(S29:S32)/4</f>
        <v>314270.79848628794</v>
      </c>
      <c r="Y32" s="184">
        <f>SUM(T29:T32)/4</f>
        <v>-3476.1563847557341</v>
      </c>
      <c r="Z32" s="2"/>
    </row>
    <row r="33" spans="5:26" x14ac:dyDescent="0.25">
      <c r="E33" s="195"/>
      <c r="F33" s="139"/>
      <c r="G33" s="139"/>
      <c r="H33" s="139"/>
      <c r="I33" s="139"/>
      <c r="J33" s="139"/>
      <c r="K33" s="139"/>
      <c r="L33" s="139"/>
      <c r="M33" s="2"/>
      <c r="N33" s="1">
        <f t="shared" si="1"/>
        <v>17</v>
      </c>
      <c r="O33" s="183">
        <f t="shared" si="2"/>
        <v>2041</v>
      </c>
      <c r="P33" s="184">
        <f t="shared" si="0"/>
        <v>562882.96778484399</v>
      </c>
      <c r="Q33" s="184">
        <f t="shared" si="3"/>
        <v>58831.535286957565</v>
      </c>
      <c r="R33" s="184">
        <f t="shared" si="4"/>
        <v>176674.62529405823</v>
      </c>
      <c r="S33" s="184">
        <f t="shared" si="5"/>
        <v>331102.53323925036</v>
      </c>
      <c r="T33" s="184">
        <f t="shared" si="6"/>
        <v>-3725.7260354221621</v>
      </c>
      <c r="U33" s="184"/>
      <c r="V33" s="184"/>
      <c r="W33" s="184"/>
      <c r="X33" s="184"/>
      <c r="Y33" s="184"/>
      <c r="Z33" s="2"/>
    </row>
    <row r="34" spans="5:26" x14ac:dyDescent="0.25">
      <c r="E34" s="195"/>
      <c r="F34" s="139"/>
      <c r="G34" s="139"/>
      <c r="H34" s="139"/>
      <c r="I34" s="139"/>
      <c r="J34" s="139"/>
      <c r="K34" s="139"/>
      <c r="L34" s="139"/>
      <c r="M34" s="2"/>
      <c r="N34" s="1">
        <f t="shared" si="1"/>
        <v>18</v>
      </c>
      <c r="O34" s="183">
        <f t="shared" si="2"/>
        <v>2042</v>
      </c>
      <c r="P34" s="184">
        <f t="shared" si="0"/>
        <v>576417.94109899073</v>
      </c>
      <c r="Q34" s="184">
        <f t="shared" si="3"/>
        <v>60448.509699480062</v>
      </c>
      <c r="R34" s="184">
        <f t="shared" si="4"/>
        <v>181678.48643190731</v>
      </c>
      <c r="S34" s="184">
        <f t="shared" si="5"/>
        <v>338122.19275346299</v>
      </c>
      <c r="T34" s="184">
        <f t="shared" si="6"/>
        <v>-3831.247785859679</v>
      </c>
      <c r="U34" s="184"/>
      <c r="V34" s="184"/>
      <c r="W34" s="184"/>
      <c r="X34" s="184"/>
      <c r="Y34" s="184"/>
      <c r="Z34" s="2"/>
    </row>
    <row r="35" spans="5:26" x14ac:dyDescent="0.25">
      <c r="E35" s="195"/>
      <c r="F35" s="139"/>
      <c r="G35" s="139"/>
      <c r="H35" s="139"/>
      <c r="I35" s="139"/>
      <c r="J35" s="139"/>
      <c r="K35" s="139"/>
      <c r="L35" s="139"/>
      <c r="M35" s="2"/>
      <c r="N35" s="1">
        <f t="shared" si="1"/>
        <v>19</v>
      </c>
      <c r="O35" s="183">
        <f t="shared" si="2"/>
        <v>2043</v>
      </c>
      <c r="P35" s="184">
        <f t="shared" si="0"/>
        <v>590284.91256461875</v>
      </c>
      <c r="Q35" s="184">
        <f t="shared" si="3"/>
        <v>62109.926369679488</v>
      </c>
      <c r="R35" s="184">
        <f t="shared" si="4"/>
        <v>186824.06925868144</v>
      </c>
      <c r="S35" s="184">
        <f t="shared" si="5"/>
        <v>345290.67510878586</v>
      </c>
      <c r="T35" s="184">
        <f t="shared" si="6"/>
        <v>-3939.7581725279692</v>
      </c>
      <c r="U35" s="184"/>
      <c r="V35" s="184"/>
      <c r="W35" s="184"/>
      <c r="X35" s="184"/>
      <c r="Y35" s="184"/>
      <c r="Z35" s="124">
        <f>U36-SUM(V36:Y36)</f>
        <v>0</v>
      </c>
    </row>
    <row r="36" spans="5:26" x14ac:dyDescent="0.25">
      <c r="E36" s="195"/>
      <c r="F36" s="139"/>
      <c r="G36" s="139"/>
      <c r="H36" s="139"/>
      <c r="I36" s="139"/>
      <c r="J36" s="139"/>
      <c r="K36" s="139"/>
      <c r="L36" s="139"/>
      <c r="M36" s="2"/>
      <c r="N36" s="1">
        <f t="shared" si="1"/>
        <v>20</v>
      </c>
      <c r="O36" s="183">
        <f t="shared" si="2"/>
        <v>2044</v>
      </c>
      <c r="P36" s="184">
        <f t="shared" si="0"/>
        <v>604492.18810429273</v>
      </c>
      <c r="Q36" s="184">
        <f t="shared" si="3"/>
        <v>63817.006785200996</v>
      </c>
      <c r="R36" s="184">
        <f t="shared" si="4"/>
        <v>192115.38768215274</v>
      </c>
      <c r="S36" s="184">
        <f t="shared" si="5"/>
        <v>352611.13547791523</v>
      </c>
      <c r="T36" s="184">
        <f t="shared" si="6"/>
        <v>-4051.3418409762476</v>
      </c>
      <c r="U36" s="184">
        <f>SUM(Q33:T36)/4</f>
        <v>583519.5023881864</v>
      </c>
      <c r="V36" s="184">
        <f>SUM(Q33:Q36)/4</f>
        <v>61301.744535329526</v>
      </c>
      <c r="W36" s="184">
        <f>SUM(R33:R36)/4</f>
        <v>184323.14216669992</v>
      </c>
      <c r="X36" s="184">
        <f>SUM(S33:S36)/4</f>
        <v>341781.63414485363</v>
      </c>
      <c r="Y36" s="184">
        <f>SUM(T33:T36)/4</f>
        <v>-3887.0184586965142</v>
      </c>
      <c r="Z36" s="2"/>
    </row>
    <row r="37" spans="5:26" x14ac:dyDescent="0.25">
      <c r="E37" s="195"/>
      <c r="F37" s="139"/>
      <c r="G37" s="139"/>
      <c r="H37" s="139"/>
      <c r="I37" s="139"/>
      <c r="J37" s="139"/>
      <c r="K37" s="139"/>
      <c r="L37" s="139"/>
      <c r="M37" s="2"/>
      <c r="N37" s="1">
        <f t="shared" si="1"/>
        <v>21</v>
      </c>
      <c r="O37" s="183">
        <f t="shared" si="2"/>
        <v>2045</v>
      </c>
      <c r="P37" s="184">
        <f t="shared" si="0"/>
        <v>619048.285391732</v>
      </c>
      <c r="Q37" s="184">
        <f t="shared" si="3"/>
        <v>65571.006006063093</v>
      </c>
      <c r="R37" s="184">
        <f t="shared" si="4"/>
        <v>197556.56929386131</v>
      </c>
      <c r="S37" s="184">
        <f t="shared" si="5"/>
        <v>360086.79592593212</v>
      </c>
      <c r="T37" s="184">
        <f t="shared" si="6"/>
        <v>-4166.085834124452</v>
      </c>
      <c r="U37" s="184"/>
      <c r="V37" s="184"/>
      <c r="W37" s="184"/>
      <c r="X37" s="184"/>
      <c r="Y37" s="184"/>
      <c r="Z37" s="2"/>
    </row>
    <row r="38" spans="5:26" x14ac:dyDescent="0.25">
      <c r="E38" s="195"/>
      <c r="F38" s="139"/>
      <c r="G38" s="139"/>
      <c r="H38" s="139"/>
      <c r="I38" s="139"/>
      <c r="J38" s="139"/>
      <c r="K38" s="139"/>
      <c r="L38" s="139"/>
      <c r="M38" s="2"/>
      <c r="N38" s="1">
        <f t="shared" si="1"/>
        <v>22</v>
      </c>
      <c r="O38" s="183">
        <f t="shared" si="2"/>
        <v>2046</v>
      </c>
      <c r="P38" s="184">
        <f t="shared" si="0"/>
        <v>633961.93934462417</v>
      </c>
      <c r="Q38" s="184">
        <f t="shared" si="3"/>
        <v>67373.213587388411</v>
      </c>
      <c r="R38" s="184">
        <f t="shared" si="4"/>
        <v>203151.85858891995</v>
      </c>
      <c r="S38" s="184">
        <f t="shared" si="5"/>
        <v>367720.94682847848</v>
      </c>
      <c r="T38" s="184">
        <f t="shared" si="6"/>
        <v>-4284.0796601626953</v>
      </c>
      <c r="U38" s="184"/>
      <c r="V38" s="184"/>
      <c r="W38" s="184"/>
      <c r="X38" s="184"/>
      <c r="Y38" s="184"/>
      <c r="Z38" s="2"/>
    </row>
    <row r="39" spans="5:26" x14ac:dyDescent="0.25">
      <c r="E39" s="195"/>
      <c r="F39" s="139"/>
      <c r="G39" s="139"/>
      <c r="H39" s="139"/>
      <c r="I39" s="139"/>
      <c r="J39" s="139"/>
      <c r="K39" s="139"/>
      <c r="L39" s="139"/>
      <c r="M39" s="2"/>
      <c r="N39" s="1">
        <f t="shared" si="1"/>
        <v>23</v>
      </c>
      <c r="O39" s="183">
        <f t="shared" si="2"/>
        <v>2047</v>
      </c>
      <c r="P39" s="184">
        <f t="shared" si="0"/>
        <v>649242.10776213359</v>
      </c>
      <c r="Q39" s="184">
        <f t="shared" si="3"/>
        <v>69224.954527495604</v>
      </c>
      <c r="R39" s="184">
        <f t="shared" si="4"/>
        <v>208905.62027701162</v>
      </c>
      <c r="S39" s="184">
        <f t="shared" si="5"/>
        <v>375516.94832000014</v>
      </c>
      <c r="T39" s="184">
        <f t="shared" si="6"/>
        <v>-4405.4153623737966</v>
      </c>
      <c r="U39" s="184"/>
      <c r="V39" s="184"/>
      <c r="W39" s="184"/>
      <c r="X39" s="184"/>
      <c r="Y39" s="184"/>
      <c r="Z39" s="124">
        <f>U40-SUM(V40:Y40)</f>
        <v>0</v>
      </c>
    </row>
    <row r="40" spans="5:26" x14ac:dyDescent="0.25">
      <c r="E40" s="195"/>
      <c r="F40" s="139"/>
      <c r="G40" s="139"/>
      <c r="H40" s="139"/>
      <c r="I40" s="139"/>
      <c r="J40" s="139"/>
      <c r="K40" s="139"/>
      <c r="L40" s="139"/>
      <c r="M40" s="2"/>
      <c r="N40" s="1">
        <f t="shared" si="1"/>
        <v>24</v>
      </c>
      <c r="O40" s="183">
        <f t="shared" si="2"/>
        <v>2048</v>
      </c>
      <c r="P40" s="184">
        <f t="shared" si="0"/>
        <v>664897.9771109724</v>
      </c>
      <c r="Q40" s="184">
        <f t="shared" si="3"/>
        <v>71127.590242049337</v>
      </c>
      <c r="R40" s="184">
        <f t="shared" si="4"/>
        <v>214822.34268716266</v>
      </c>
      <c r="S40" s="184">
        <f t="shared" si="5"/>
        <v>383478.23177269375</v>
      </c>
      <c r="T40" s="184">
        <f t="shared" si="6"/>
        <v>-4530.1875909333603</v>
      </c>
      <c r="U40" s="184">
        <f>SUM(Q37:T40)/4</f>
        <v>641787.57740236563</v>
      </c>
      <c r="V40" s="184">
        <f>SUM(Q37:Q40)/4</f>
        <v>68324.191090749111</v>
      </c>
      <c r="W40" s="184">
        <f>SUM(R37:R40)/4</f>
        <v>206109.0977117389</v>
      </c>
      <c r="X40" s="184">
        <f>SUM(S37:S40)/4</f>
        <v>371700.73071177612</v>
      </c>
      <c r="Y40" s="184">
        <f>SUM(T37:T40)/4</f>
        <v>-4346.4421118985756</v>
      </c>
      <c r="Z40" s="2"/>
    </row>
    <row r="41" spans="5:26" x14ac:dyDescent="0.25">
      <c r="E41" s="195"/>
      <c r="F41" s="139"/>
      <c r="G41" s="139"/>
      <c r="H41" s="139"/>
      <c r="I41" s="139"/>
      <c r="J41" s="139"/>
      <c r="K41" s="139"/>
      <c r="L41" s="139"/>
      <c r="M41" s="2"/>
      <c r="N41" s="1">
        <f t="shared" si="1"/>
        <v>25</v>
      </c>
      <c r="O41" s="183">
        <f t="shared" si="2"/>
        <v>2049</v>
      </c>
      <c r="P41" s="184">
        <f t="shared" si="0"/>
        <v>0</v>
      </c>
      <c r="Q41" s="184">
        <f t="shared" si="3"/>
        <v>0</v>
      </c>
      <c r="R41" s="184">
        <f t="shared" si="4"/>
        <v>0</v>
      </c>
      <c r="S41" s="184">
        <f t="shared" si="5"/>
        <v>0</v>
      </c>
      <c r="T41" s="184">
        <f t="shared" si="6"/>
        <v>0</v>
      </c>
      <c r="U41" s="184"/>
      <c r="V41" s="184"/>
      <c r="W41" s="184"/>
      <c r="X41" s="184"/>
      <c r="Y41" s="184"/>
      <c r="Z41" s="2"/>
    </row>
    <row r="42" spans="5:26" x14ac:dyDescent="0.25">
      <c r="E42" s="195"/>
      <c r="F42" s="139"/>
      <c r="G42" s="139"/>
      <c r="H42" s="139"/>
      <c r="I42" s="139"/>
      <c r="J42" s="139"/>
      <c r="K42" s="139"/>
      <c r="L42" s="139"/>
      <c r="M42" s="2"/>
      <c r="N42" s="1">
        <f t="shared" si="1"/>
        <v>26</v>
      </c>
      <c r="O42" s="183">
        <f t="shared" si="2"/>
        <v>2050</v>
      </c>
      <c r="P42" s="184">
        <f t="shared" si="0"/>
        <v>0</v>
      </c>
      <c r="Q42" s="184">
        <f t="shared" si="3"/>
        <v>0</v>
      </c>
      <c r="R42" s="184">
        <f t="shared" si="4"/>
        <v>0</v>
      </c>
      <c r="S42" s="184">
        <f t="shared" si="5"/>
        <v>0</v>
      </c>
      <c r="T42" s="184">
        <f t="shared" si="6"/>
        <v>0</v>
      </c>
      <c r="U42" s="184"/>
      <c r="V42" s="184"/>
      <c r="W42" s="184"/>
      <c r="X42" s="184"/>
      <c r="Y42" s="184"/>
      <c r="Z42" s="2"/>
    </row>
    <row r="43" spans="5:26" x14ac:dyDescent="0.25">
      <c r="E43" s="195"/>
      <c r="F43" s="139"/>
      <c r="G43" s="139"/>
      <c r="H43" s="139"/>
      <c r="I43" s="139"/>
      <c r="J43" s="139"/>
      <c r="K43" s="139"/>
      <c r="L43" s="139"/>
      <c r="M43" s="2"/>
      <c r="N43" s="1">
        <f t="shared" si="1"/>
        <v>27</v>
      </c>
      <c r="O43" s="183">
        <f t="shared" si="2"/>
        <v>2051</v>
      </c>
      <c r="P43" s="184">
        <f t="shared" si="0"/>
        <v>0</v>
      </c>
      <c r="Q43" s="184">
        <f t="shared" si="3"/>
        <v>0</v>
      </c>
      <c r="R43" s="184">
        <f t="shared" si="4"/>
        <v>0</v>
      </c>
      <c r="S43" s="184">
        <f t="shared" si="5"/>
        <v>0</v>
      </c>
      <c r="T43" s="184">
        <f t="shared" si="6"/>
        <v>0</v>
      </c>
      <c r="U43" s="184"/>
      <c r="V43" s="184"/>
      <c r="W43" s="184"/>
      <c r="X43" s="184"/>
      <c r="Y43" s="184"/>
      <c r="Z43" s="124">
        <f>U44-SUM(V44:Y44)</f>
        <v>0</v>
      </c>
    </row>
    <row r="44" spans="5:26" x14ac:dyDescent="0.25">
      <c r="E44" s="195"/>
      <c r="F44" s="139"/>
      <c r="G44" s="139"/>
      <c r="H44" s="139"/>
      <c r="I44" s="139"/>
      <c r="J44" s="139"/>
      <c r="K44" s="139"/>
      <c r="L44" s="139"/>
      <c r="M44" s="2"/>
      <c r="N44" s="1">
        <f t="shared" si="1"/>
        <v>28</v>
      </c>
      <c r="O44" s="183">
        <f t="shared" si="2"/>
        <v>2052</v>
      </c>
      <c r="P44" s="184">
        <f t="shared" si="0"/>
        <v>0</v>
      </c>
      <c r="Q44" s="184">
        <f t="shared" si="3"/>
        <v>0</v>
      </c>
      <c r="R44" s="184">
        <f t="shared" si="4"/>
        <v>0</v>
      </c>
      <c r="S44" s="184">
        <f t="shared" si="5"/>
        <v>0</v>
      </c>
      <c r="T44" s="184">
        <f t="shared" si="6"/>
        <v>0</v>
      </c>
      <c r="U44" s="184">
        <f>SUM(Q41:T44)/4</f>
        <v>0</v>
      </c>
      <c r="V44" s="184">
        <f>SUM(Q41:Q44)/4</f>
        <v>0</v>
      </c>
      <c r="W44" s="184">
        <f>SUM(R41:R44)/4</f>
        <v>0</v>
      </c>
      <c r="X44" s="184">
        <f>SUM(S41:S44)/4</f>
        <v>0</v>
      </c>
      <c r="Y44" s="184">
        <f>SUM(T41:T44)/4</f>
        <v>0</v>
      </c>
      <c r="Z44" s="2"/>
    </row>
    <row r="45" spans="5:26" x14ac:dyDescent="0.25">
      <c r="E45" s="195"/>
      <c r="F45" s="139"/>
      <c r="G45" s="139"/>
      <c r="H45" s="139"/>
      <c r="I45" s="139"/>
      <c r="J45" s="139"/>
      <c r="K45" s="139"/>
      <c r="L45" s="139"/>
      <c r="M45" s="2"/>
      <c r="N45" s="1">
        <f t="shared" si="1"/>
        <v>29</v>
      </c>
      <c r="O45" s="183">
        <f t="shared" si="2"/>
        <v>2053</v>
      </c>
      <c r="P45" s="184">
        <f t="shared" si="0"/>
        <v>0</v>
      </c>
      <c r="Q45" s="184">
        <f t="shared" si="3"/>
        <v>0</v>
      </c>
      <c r="R45" s="184">
        <f t="shared" si="4"/>
        <v>0</v>
      </c>
      <c r="S45" s="184">
        <f t="shared" si="5"/>
        <v>0</v>
      </c>
      <c r="T45" s="184">
        <f t="shared" si="6"/>
        <v>0</v>
      </c>
      <c r="U45" s="184"/>
      <c r="V45" s="184"/>
      <c r="W45" s="184"/>
      <c r="X45" s="184"/>
      <c r="Y45" s="184"/>
      <c r="Z45" s="2"/>
    </row>
    <row r="46" spans="5:26" x14ac:dyDescent="0.25">
      <c r="E46" s="195"/>
      <c r="F46" s="139"/>
      <c r="G46" s="139"/>
      <c r="H46" s="139"/>
      <c r="I46" s="139"/>
      <c r="J46" s="139"/>
      <c r="K46" s="139"/>
      <c r="L46" s="139"/>
      <c r="M46" s="2"/>
      <c r="N46" s="1">
        <f t="shared" si="1"/>
        <v>30</v>
      </c>
      <c r="O46" s="183">
        <f t="shared" si="2"/>
        <v>2054</v>
      </c>
      <c r="P46" s="184">
        <f t="shared" si="0"/>
        <v>0</v>
      </c>
      <c r="Q46" s="184">
        <f t="shared" si="3"/>
        <v>0</v>
      </c>
      <c r="R46" s="184">
        <f t="shared" si="4"/>
        <v>0</v>
      </c>
      <c r="S46" s="184">
        <f t="shared" si="5"/>
        <v>0</v>
      </c>
      <c r="T46" s="184">
        <f t="shared" si="6"/>
        <v>0</v>
      </c>
      <c r="U46" s="184"/>
      <c r="V46" s="184"/>
      <c r="W46" s="184"/>
      <c r="X46" s="184"/>
      <c r="Y46" s="184"/>
      <c r="Z46" s="2"/>
    </row>
    <row r="47" spans="5:26" x14ac:dyDescent="0.25">
      <c r="E47" s="195"/>
      <c r="F47" s="139"/>
      <c r="G47" s="139"/>
      <c r="H47" s="139"/>
      <c r="I47" s="139"/>
      <c r="J47" s="139"/>
      <c r="K47" s="139"/>
      <c r="L47" s="139"/>
      <c r="M47" s="2"/>
      <c r="N47" s="1">
        <f t="shared" si="1"/>
        <v>31</v>
      </c>
      <c r="O47" s="183">
        <f t="shared" si="2"/>
        <v>2055</v>
      </c>
      <c r="P47" s="184">
        <f t="shared" si="0"/>
        <v>0</v>
      </c>
      <c r="Q47" s="184">
        <f t="shared" si="3"/>
        <v>0</v>
      </c>
      <c r="R47" s="184">
        <f t="shared" si="4"/>
        <v>0</v>
      </c>
      <c r="S47" s="184">
        <f t="shared" si="5"/>
        <v>0</v>
      </c>
      <c r="T47" s="184">
        <f t="shared" si="6"/>
        <v>0</v>
      </c>
      <c r="U47" s="184"/>
      <c r="V47" s="184"/>
      <c r="W47" s="184"/>
      <c r="X47" s="184"/>
      <c r="Y47" s="184"/>
      <c r="Z47" s="124">
        <f>U48-SUM(V48:Y48)</f>
        <v>0</v>
      </c>
    </row>
    <row r="48" spans="5:26" x14ac:dyDescent="0.25">
      <c r="E48" s="195"/>
      <c r="F48" s="139"/>
      <c r="G48" s="139"/>
      <c r="H48" s="139"/>
      <c r="I48" s="139"/>
      <c r="J48" s="139"/>
      <c r="K48" s="139"/>
      <c r="L48" s="139"/>
      <c r="M48" s="2"/>
      <c r="N48" s="1">
        <f t="shared" si="1"/>
        <v>32</v>
      </c>
      <c r="O48" s="183">
        <f t="shared" si="2"/>
        <v>2056</v>
      </c>
      <c r="P48" s="184">
        <f t="shared" si="0"/>
        <v>0</v>
      </c>
      <c r="Q48" s="184">
        <f t="shared" si="3"/>
        <v>0</v>
      </c>
      <c r="R48" s="184">
        <f t="shared" si="4"/>
        <v>0</v>
      </c>
      <c r="S48" s="184">
        <f t="shared" si="5"/>
        <v>0</v>
      </c>
      <c r="T48" s="184">
        <f t="shared" si="6"/>
        <v>0</v>
      </c>
      <c r="U48" s="184">
        <f>SUM(Q45:T48)/4</f>
        <v>0</v>
      </c>
      <c r="V48" s="184">
        <f>SUM(Q45:Q48)/4</f>
        <v>0</v>
      </c>
      <c r="W48" s="184">
        <f>SUM(R45:R48)/4</f>
        <v>0</v>
      </c>
      <c r="X48" s="184">
        <f>SUM(S45:S48)/4</f>
        <v>0</v>
      </c>
      <c r="Y48" s="184">
        <f>SUM(T45:T48)/4</f>
        <v>0</v>
      </c>
      <c r="Z48" s="2"/>
    </row>
    <row r="49" spans="5:26" x14ac:dyDescent="0.25">
      <c r="E49" s="195"/>
      <c r="F49" s="139"/>
      <c r="G49" s="139"/>
      <c r="H49" s="139"/>
      <c r="I49" s="139"/>
      <c r="J49" s="139"/>
      <c r="K49" s="139"/>
      <c r="L49" s="139"/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5:26" x14ac:dyDescent="0.25">
      <c r="E50" s="195"/>
      <c r="F50" s="139"/>
      <c r="G50" s="139"/>
      <c r="H50" s="139"/>
      <c r="I50" s="139"/>
      <c r="J50" s="139"/>
      <c r="K50" s="139"/>
      <c r="L50" s="139"/>
      <c r="M50" s="2"/>
      <c r="O50" s="134" t="s">
        <v>231</v>
      </c>
      <c r="P50" s="185">
        <f>SUM(Q50:T50)</f>
        <v>12308324.007593362</v>
      </c>
      <c r="Q50" s="185">
        <f>SUM(Q$17:Q$48)</f>
        <v>1271904.6250022892</v>
      </c>
      <c r="R50" s="185">
        <f>SUM(R$17:R$48)</f>
        <v>3809687.0500667756</v>
      </c>
      <c r="S50" s="185">
        <f>SUM(S$17:S$48)</f>
        <v>7307071.2618166059</v>
      </c>
      <c r="T50" s="185">
        <f>SUM(T$17:T$48)</f>
        <v>-80338.929292308472</v>
      </c>
      <c r="U50" s="124"/>
      <c r="V50" s="196"/>
      <c r="W50" s="196"/>
      <c r="X50" s="196"/>
      <c r="Y50" s="196"/>
      <c r="Z50" s="2"/>
    </row>
    <row r="51" spans="5:26" x14ac:dyDescent="0.25">
      <c r="E51" s="195"/>
      <c r="F51" s="139"/>
      <c r="G51" s="139"/>
      <c r="H51" s="139"/>
      <c r="I51" s="139"/>
      <c r="J51" s="139"/>
      <c r="K51" s="139"/>
      <c r="L51" s="139"/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4.6566128730773926E-9</v>
      </c>
      <c r="S51" s="188">
        <f>S50-S$10</f>
        <v>0</v>
      </c>
      <c r="T51" s="188">
        <f>T50-T$10</f>
        <v>0</v>
      </c>
      <c r="U51" s="188">
        <f>SUM(Q50:T50)-P$10</f>
        <v>0</v>
      </c>
      <c r="V51" s="2"/>
      <c r="W51" s="2"/>
      <c r="X51" s="2"/>
      <c r="Y51" s="2"/>
      <c r="Z51" s="2"/>
    </row>
    <row r="52" spans="5:26" x14ac:dyDescent="0.25">
      <c r="E52" s="195"/>
      <c r="F52" s="139"/>
      <c r="G52" s="139"/>
      <c r="H52" s="139"/>
      <c r="I52" s="139"/>
      <c r="J52" s="139"/>
      <c r="K52" s="139"/>
      <c r="L52" s="139"/>
      <c r="M52" s="2"/>
      <c r="O52" s="180" t="s">
        <v>237</v>
      </c>
      <c r="P52" s="197">
        <f>$P$13</f>
        <v>2.3941850993538738E-2</v>
      </c>
      <c r="Z52" s="2"/>
    </row>
    <row r="53" spans="5:26" x14ac:dyDescent="0.25">
      <c r="E53" s="195"/>
      <c r="F53" s="139"/>
      <c r="M53" s="2"/>
      <c r="O53" s="134" t="s">
        <v>236</v>
      </c>
      <c r="P53" s="197">
        <f>((1+P52)^(1/12))-1</f>
        <v>1.9735898753532322E-3</v>
      </c>
      <c r="Z53" s="2"/>
    </row>
    <row r="54" spans="5:26" x14ac:dyDescent="0.25">
      <c r="E54" s="195"/>
      <c r="F54" s="139"/>
      <c r="M54" s="2"/>
      <c r="O54" s="134" t="s">
        <v>235</v>
      </c>
      <c r="P54" s="184">
        <f>P10</f>
        <v>12308324.007593356</v>
      </c>
      <c r="Z54" s="2"/>
    </row>
    <row r="55" spans="5:26" x14ac:dyDescent="0.25">
      <c r="E55" s="195"/>
      <c r="F55" s="139"/>
      <c r="M55" s="2"/>
      <c r="O55" s="134" t="s">
        <v>234</v>
      </c>
      <c r="P55" s="184">
        <f>P54/(1+P53)^P56</f>
        <v>6975765.3500459176</v>
      </c>
      <c r="Z55" s="2"/>
    </row>
    <row r="56" spans="5:26" x14ac:dyDescent="0.25">
      <c r="E56" s="195"/>
      <c r="F56" s="139"/>
      <c r="M56" s="2"/>
      <c r="O56" s="134" t="s">
        <v>233</v>
      </c>
      <c r="P56" s="124">
        <f>$P$12*12</f>
        <v>288</v>
      </c>
      <c r="Q56" s="198"/>
      <c r="Z56" s="2"/>
    </row>
    <row r="57" spans="5:26" x14ac:dyDescent="0.25">
      <c r="E57" s="195"/>
      <c r="F57" s="139"/>
      <c r="M57" s="2"/>
      <c r="O57" s="134" t="s">
        <v>232</v>
      </c>
      <c r="P57" s="184">
        <f>PMT(P53,P56,-P55)</f>
        <v>31776.938307353976</v>
      </c>
      <c r="Z57" s="2"/>
    </row>
    <row r="58" spans="5:26" x14ac:dyDescent="0.25">
      <c r="E58" s="195"/>
      <c r="F58" s="139"/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5:26" x14ac:dyDescent="0.25">
      <c r="E59" s="195"/>
      <c r="F59" s="139"/>
      <c r="M59" s="2"/>
      <c r="N59" s="1">
        <v>1</v>
      </c>
      <c r="O59" s="184">
        <v>0</v>
      </c>
      <c r="P59" s="184">
        <f>P57</f>
        <v>31776.938307353976</v>
      </c>
      <c r="Q59" s="184">
        <f t="shared" ref="Q59:Q122" si="7">O59*$P$53</f>
        <v>0</v>
      </c>
      <c r="R59" s="184">
        <f t="shared" ref="R59:R122" si="8">O59+P59+Q59</f>
        <v>31776.938307353976</v>
      </c>
      <c r="Z59" s="2"/>
    </row>
    <row r="60" spans="5:26" x14ac:dyDescent="0.25">
      <c r="E60" s="195"/>
      <c r="F60" s="139"/>
      <c r="M60" s="2"/>
      <c r="N60" s="1">
        <f t="shared" ref="N60:N123" si="9">N59+1</f>
        <v>2</v>
      </c>
      <c r="O60" s="184">
        <f t="shared" ref="O60:O123" si="10">R59</f>
        <v>31776.938307353976</v>
      </c>
      <c r="P60" s="184">
        <f t="shared" ref="P60:P123" si="11">P59</f>
        <v>31776.938307353976</v>
      </c>
      <c r="Q60" s="184">
        <f t="shared" si="7"/>
        <v>62.714643713118079</v>
      </c>
      <c r="R60" s="184">
        <f t="shared" si="8"/>
        <v>63616.591258421067</v>
      </c>
      <c r="Z60" s="2"/>
    </row>
    <row r="61" spans="5:26" x14ac:dyDescent="0.25">
      <c r="E61" s="195"/>
      <c r="F61" s="139"/>
      <c r="M61" s="2"/>
      <c r="N61" s="1">
        <f t="shared" si="9"/>
        <v>3</v>
      </c>
      <c r="O61" s="184">
        <f t="shared" si="10"/>
        <v>63616.591258421067</v>
      </c>
      <c r="P61" s="184">
        <f t="shared" si="11"/>
        <v>31776.938307353976</v>
      </c>
      <c r="Q61" s="184">
        <f t="shared" si="7"/>
        <v>125.55306041210476</v>
      </c>
      <c r="R61" s="184">
        <f t="shared" si="8"/>
        <v>95519.082626187141</v>
      </c>
      <c r="Z61" s="2"/>
    </row>
    <row r="62" spans="5:26" x14ac:dyDescent="0.25">
      <c r="E62" s="195"/>
      <c r="F62" s="139"/>
      <c r="M62" s="2"/>
      <c r="N62" s="1">
        <f t="shared" si="9"/>
        <v>4</v>
      </c>
      <c r="O62" s="184">
        <f t="shared" si="10"/>
        <v>95519.082626187141</v>
      </c>
      <c r="P62" s="184">
        <f t="shared" si="11"/>
        <v>31776.938307353976</v>
      </c>
      <c r="Q62" s="184">
        <f t="shared" si="7"/>
        <v>188.51549437407175</v>
      </c>
      <c r="R62" s="184">
        <f t="shared" si="8"/>
        <v>127484.5364279152</v>
      </c>
      <c r="Z62" s="2"/>
    </row>
    <row r="63" spans="5:26" x14ac:dyDescent="0.25">
      <c r="E63" s="195"/>
      <c r="F63" s="139"/>
      <c r="M63" s="2"/>
      <c r="N63" s="1">
        <f t="shared" si="9"/>
        <v>5</v>
      </c>
      <c r="O63" s="184">
        <f t="shared" si="10"/>
        <v>127484.5364279152</v>
      </c>
      <c r="P63" s="184">
        <f t="shared" si="11"/>
        <v>31776.938307353976</v>
      </c>
      <c r="Q63" s="184">
        <f t="shared" si="7"/>
        <v>251.60219035823374</v>
      </c>
      <c r="R63" s="184">
        <f t="shared" si="8"/>
        <v>159513.07692562742</v>
      </c>
      <c r="Z63" s="2"/>
    </row>
    <row r="64" spans="5:26" x14ac:dyDescent="0.25">
      <c r="E64" s="195"/>
      <c r="F64" s="139"/>
      <c r="M64" s="2"/>
      <c r="N64" s="1">
        <f t="shared" si="9"/>
        <v>6</v>
      </c>
      <c r="O64" s="184">
        <f t="shared" si="10"/>
        <v>159513.07692562742</v>
      </c>
      <c r="P64" s="184">
        <f t="shared" si="11"/>
        <v>31776.938307353976</v>
      </c>
      <c r="Q64" s="184">
        <f t="shared" si="7"/>
        <v>314.81339360685956</v>
      </c>
      <c r="R64" s="184">
        <f t="shared" si="8"/>
        <v>191604.82862658825</v>
      </c>
      <c r="Z64" s="2"/>
    </row>
    <row r="65" spans="5:26" x14ac:dyDescent="0.25">
      <c r="E65" s="195"/>
      <c r="F65" s="139"/>
      <c r="M65" s="2"/>
      <c r="N65" s="1">
        <f t="shared" si="9"/>
        <v>7</v>
      </c>
      <c r="O65" s="184">
        <f t="shared" si="10"/>
        <v>191604.82862658825</v>
      </c>
      <c r="P65" s="184">
        <f t="shared" si="11"/>
        <v>31776.938307353976</v>
      </c>
      <c r="Q65" s="184">
        <f t="shared" si="7"/>
        <v>378.14934984622573</v>
      </c>
      <c r="R65" s="184">
        <f t="shared" si="8"/>
        <v>223759.91628378845</v>
      </c>
      <c r="Z65" s="2"/>
    </row>
    <row r="66" spans="5:26" x14ac:dyDescent="0.25">
      <c r="E66" s="195"/>
      <c r="F66" s="139"/>
      <c r="M66" s="2"/>
      <c r="N66" s="1">
        <f t="shared" si="9"/>
        <v>8</v>
      </c>
      <c r="O66" s="184">
        <f t="shared" si="10"/>
        <v>223759.91628378845</v>
      </c>
      <c r="P66" s="184">
        <f t="shared" si="11"/>
        <v>31776.938307353976</v>
      </c>
      <c r="Q66" s="184">
        <f t="shared" si="7"/>
        <v>441.61030528757169</v>
      </c>
      <c r="R66" s="184">
        <f t="shared" si="8"/>
        <v>255978.46489643</v>
      </c>
      <c r="Z66" s="2"/>
    </row>
    <row r="67" spans="5:26" x14ac:dyDescent="0.25">
      <c r="E67" s="195"/>
      <c r="F67" s="139"/>
      <c r="M67" s="2"/>
      <c r="N67" s="1">
        <f t="shared" si="9"/>
        <v>9</v>
      </c>
      <c r="O67" s="184">
        <f t="shared" si="10"/>
        <v>255978.46489643</v>
      </c>
      <c r="P67" s="184">
        <f t="shared" si="11"/>
        <v>31776.938307353976</v>
      </c>
      <c r="Q67" s="184">
        <f t="shared" si="7"/>
        <v>505.19650662805702</v>
      </c>
      <c r="R67" s="184">
        <f t="shared" si="8"/>
        <v>288260.59971041203</v>
      </c>
      <c r="Z67" s="2"/>
    </row>
    <row r="68" spans="5:26" x14ac:dyDescent="0.25">
      <c r="E68" s="195"/>
      <c r="F68" s="139"/>
      <c r="M68" s="2"/>
      <c r="N68" s="1">
        <f t="shared" si="9"/>
        <v>10</v>
      </c>
      <c r="O68" s="184">
        <f t="shared" si="10"/>
        <v>288260.59971041203</v>
      </c>
      <c r="P68" s="184">
        <f t="shared" si="11"/>
        <v>31776.938307353976</v>
      </c>
      <c r="Q68" s="184">
        <f t="shared" si="7"/>
        <v>568.90820105172008</v>
      </c>
      <c r="R68" s="184">
        <f t="shared" si="8"/>
        <v>320606.44621881773</v>
      </c>
      <c r="Z68" s="2"/>
    </row>
    <row r="69" spans="5:26" x14ac:dyDescent="0.25">
      <c r="E69" s="195"/>
      <c r="F69" s="139"/>
      <c r="M69" s="2"/>
      <c r="N69" s="1">
        <f t="shared" si="9"/>
        <v>11</v>
      </c>
      <c r="O69" s="184">
        <f t="shared" si="10"/>
        <v>320606.44621881773</v>
      </c>
      <c r="P69" s="184">
        <f t="shared" si="11"/>
        <v>31776.938307353976</v>
      </c>
      <c r="Q69" s="184">
        <f t="shared" si="7"/>
        <v>632.74563623043923</v>
      </c>
      <c r="R69" s="184">
        <f t="shared" si="8"/>
        <v>353016.13016240217</v>
      </c>
      <c r="Z69" s="2"/>
    </row>
    <row r="70" spans="5:26" x14ac:dyDescent="0.25">
      <c r="E70" s="195"/>
      <c r="F70" s="139"/>
      <c r="M70" s="2"/>
      <c r="N70" s="1">
        <f t="shared" si="9"/>
        <v>12</v>
      </c>
      <c r="O70" s="184">
        <f t="shared" si="10"/>
        <v>353016.13016240217</v>
      </c>
      <c r="P70" s="184">
        <f t="shared" si="11"/>
        <v>31776.938307353976</v>
      </c>
      <c r="Q70" s="184">
        <f t="shared" si="7"/>
        <v>696.70906032489563</v>
      </c>
      <c r="R70" s="184">
        <f t="shared" si="8"/>
        <v>385489.77753008105</v>
      </c>
      <c r="Z70" s="2"/>
    </row>
    <row r="71" spans="5:26" x14ac:dyDescent="0.25">
      <c r="E71" s="195"/>
      <c r="F71" s="139"/>
      <c r="M71" s="2"/>
      <c r="N71" s="1">
        <f t="shared" si="9"/>
        <v>13</v>
      </c>
      <c r="O71" s="184">
        <f t="shared" si="10"/>
        <v>385489.77753008105</v>
      </c>
      <c r="P71" s="184">
        <f t="shared" si="11"/>
        <v>31776.938307353976</v>
      </c>
      <c r="Q71" s="184">
        <f t="shared" si="7"/>
        <v>760.7987219855379</v>
      </c>
      <c r="R71" s="184">
        <f t="shared" si="8"/>
        <v>418027.51455942058</v>
      </c>
      <c r="Z71" s="2"/>
    </row>
    <row r="72" spans="5:26" x14ac:dyDescent="0.25">
      <c r="E72" s="195"/>
      <c r="F72" s="139"/>
      <c r="M72" s="2"/>
      <c r="N72" s="1">
        <f t="shared" si="9"/>
        <v>14</v>
      </c>
      <c r="O72" s="184">
        <f t="shared" si="10"/>
        <v>418027.51455942058</v>
      </c>
      <c r="P72" s="184">
        <f t="shared" si="11"/>
        <v>31776.938307353976</v>
      </c>
      <c r="Q72" s="184">
        <f t="shared" si="7"/>
        <v>825.0148703535483</v>
      </c>
      <c r="R72" s="184">
        <f t="shared" si="8"/>
        <v>450629.46773712814</v>
      </c>
      <c r="Z72" s="2"/>
    </row>
    <row r="73" spans="5:26" x14ac:dyDescent="0.25">
      <c r="E73" s="195"/>
      <c r="F73" s="139"/>
      <c r="M73" s="2"/>
      <c r="N73" s="1">
        <f t="shared" si="9"/>
        <v>15</v>
      </c>
      <c r="O73" s="184">
        <f t="shared" si="10"/>
        <v>450629.46773712814</v>
      </c>
      <c r="P73" s="184">
        <f t="shared" si="11"/>
        <v>31776.938307353976</v>
      </c>
      <c r="Q73" s="184">
        <f t="shared" si="7"/>
        <v>889.3577550618121</v>
      </c>
      <c r="R73" s="184">
        <f t="shared" si="8"/>
        <v>483295.76379954396</v>
      </c>
      <c r="Z73" s="2"/>
    </row>
    <row r="74" spans="5:26" x14ac:dyDescent="0.25">
      <c r="E74" s="195"/>
      <c r="F74" s="139"/>
      <c r="M74" s="2"/>
      <c r="N74" s="1">
        <f t="shared" si="9"/>
        <v>16</v>
      </c>
      <c r="O74" s="184">
        <f t="shared" si="10"/>
        <v>483295.76379954396</v>
      </c>
      <c r="P74" s="184">
        <f t="shared" si="11"/>
        <v>31776.938307353976</v>
      </c>
      <c r="Q74" s="184">
        <f t="shared" si="7"/>
        <v>953.82762623588712</v>
      </c>
      <c r="R74" s="184">
        <f t="shared" si="8"/>
        <v>516026.52973313385</v>
      </c>
      <c r="Z74" s="2"/>
    </row>
    <row r="75" spans="5:26" x14ac:dyDescent="0.25">
      <c r="E75" s="195"/>
      <c r="F75" s="139"/>
      <c r="M75" s="2"/>
      <c r="N75" s="1">
        <f t="shared" si="9"/>
        <v>17</v>
      </c>
      <c r="O75" s="184">
        <f t="shared" si="10"/>
        <v>516026.52973313385</v>
      </c>
      <c r="P75" s="184">
        <f t="shared" si="11"/>
        <v>31776.938307353976</v>
      </c>
      <c r="Q75" s="184">
        <f t="shared" si="7"/>
        <v>1018.4247344949766</v>
      </c>
      <c r="R75" s="184">
        <f t="shared" si="8"/>
        <v>548821.89277498284</v>
      </c>
      <c r="Z75" s="2"/>
    </row>
    <row r="76" spans="5:26" x14ac:dyDescent="0.25">
      <c r="E76" s="195"/>
      <c r="F76" s="139"/>
      <c r="M76" s="2"/>
      <c r="N76" s="1">
        <f t="shared" si="9"/>
        <v>18</v>
      </c>
      <c r="O76" s="184">
        <f t="shared" si="10"/>
        <v>548821.89277498284</v>
      </c>
      <c r="P76" s="184">
        <f t="shared" si="11"/>
        <v>31776.938307353976</v>
      </c>
      <c r="Q76" s="184">
        <f t="shared" si="7"/>
        <v>1083.1493309529033</v>
      </c>
      <c r="R76" s="184">
        <f t="shared" si="8"/>
        <v>581681.98041328974</v>
      </c>
      <c r="Z76" s="2"/>
    </row>
    <row r="77" spans="5:26" x14ac:dyDescent="0.25">
      <c r="M77" s="2"/>
      <c r="N77" s="1">
        <f t="shared" si="9"/>
        <v>19</v>
      </c>
      <c r="O77" s="184">
        <f t="shared" si="10"/>
        <v>581681.98041328974</v>
      </c>
      <c r="P77" s="184">
        <f t="shared" si="11"/>
        <v>31776.938307353976</v>
      </c>
      <c r="Q77" s="184">
        <f t="shared" si="7"/>
        <v>1148.0016672190857</v>
      </c>
      <c r="R77" s="184">
        <f t="shared" si="8"/>
        <v>614606.92038786283</v>
      </c>
      <c r="Z77" s="2"/>
    </row>
    <row r="78" spans="5:26" x14ac:dyDescent="0.25">
      <c r="M78" s="2"/>
      <c r="N78" s="1">
        <f t="shared" si="9"/>
        <v>20</v>
      </c>
      <c r="O78" s="184">
        <f t="shared" si="10"/>
        <v>614606.92038786283</v>
      </c>
      <c r="P78" s="184">
        <f t="shared" si="11"/>
        <v>31776.938307353976</v>
      </c>
      <c r="Q78" s="184">
        <f t="shared" si="7"/>
        <v>1212.9819953995161</v>
      </c>
      <c r="R78" s="184">
        <f t="shared" si="8"/>
        <v>647596.84069061629</v>
      </c>
      <c r="Z78" s="2"/>
    </row>
    <row r="79" spans="5:26" x14ac:dyDescent="0.25">
      <c r="M79" s="2"/>
      <c r="N79" s="1">
        <f t="shared" si="9"/>
        <v>21</v>
      </c>
      <c r="O79" s="184">
        <f t="shared" si="10"/>
        <v>647596.84069061629</v>
      </c>
      <c r="P79" s="184">
        <f t="shared" si="11"/>
        <v>31776.938307353976</v>
      </c>
      <c r="Q79" s="184">
        <f t="shared" si="7"/>
        <v>1278.0905680977403</v>
      </c>
      <c r="R79" s="184">
        <f t="shared" si="8"/>
        <v>680651.86956606805</v>
      </c>
      <c r="Z79" s="2"/>
    </row>
    <row r="80" spans="5:26" x14ac:dyDescent="0.25">
      <c r="M80" s="2"/>
      <c r="N80" s="1">
        <f t="shared" si="9"/>
        <v>22</v>
      </c>
      <c r="O80" s="184">
        <f t="shared" si="10"/>
        <v>680651.86956606805</v>
      </c>
      <c r="P80" s="184">
        <f t="shared" si="11"/>
        <v>31776.938307353976</v>
      </c>
      <c r="Q80" s="184">
        <f t="shared" si="7"/>
        <v>1343.3276384158407</v>
      </c>
      <c r="R80" s="184">
        <f t="shared" si="8"/>
        <v>713772.1355118379</v>
      </c>
      <c r="Z80" s="2"/>
    </row>
    <row r="81" spans="13:26" x14ac:dyDescent="0.25">
      <c r="M81" s="2"/>
      <c r="N81" s="1">
        <f t="shared" si="9"/>
        <v>23</v>
      </c>
      <c r="O81" s="184">
        <f t="shared" si="10"/>
        <v>713772.1355118379</v>
      </c>
      <c r="P81" s="184">
        <f t="shared" si="11"/>
        <v>31776.938307353976</v>
      </c>
      <c r="Q81" s="184">
        <f t="shared" si="7"/>
        <v>1408.6934599554186</v>
      </c>
      <c r="R81" s="184">
        <f t="shared" si="8"/>
        <v>746957.76727914729</v>
      </c>
      <c r="Z81" s="2"/>
    </row>
    <row r="82" spans="13:26" x14ac:dyDescent="0.25">
      <c r="M82" s="2"/>
      <c r="N82" s="1">
        <f t="shared" si="9"/>
        <v>24</v>
      </c>
      <c r="O82" s="184">
        <f t="shared" si="10"/>
        <v>746957.76727914729</v>
      </c>
      <c r="P82" s="184">
        <f t="shared" si="11"/>
        <v>31776.938307353976</v>
      </c>
      <c r="Q82" s="184">
        <f t="shared" si="7"/>
        <v>1474.188286818581</v>
      </c>
      <c r="R82" s="184">
        <f t="shared" si="8"/>
        <v>780208.89387331984</v>
      </c>
      <c r="Z82" s="2"/>
    </row>
    <row r="83" spans="13:26" x14ac:dyDescent="0.25">
      <c r="M83" s="2"/>
      <c r="N83" s="1">
        <f t="shared" si="9"/>
        <v>25</v>
      </c>
      <c r="O83" s="184">
        <f t="shared" si="10"/>
        <v>780208.89387331984</v>
      </c>
      <c r="P83" s="184">
        <f t="shared" si="11"/>
        <v>31776.938307353976</v>
      </c>
      <c r="Q83" s="184">
        <f t="shared" si="7"/>
        <v>1539.8123736089285</v>
      </c>
      <c r="R83" s="184">
        <f t="shared" si="8"/>
        <v>813525.64455428277</v>
      </c>
      <c r="Z83" s="2"/>
    </row>
    <row r="84" spans="13:26" x14ac:dyDescent="0.25">
      <c r="M84" s="2"/>
      <c r="N84" s="1">
        <f t="shared" si="9"/>
        <v>26</v>
      </c>
      <c r="O84" s="184">
        <f t="shared" si="10"/>
        <v>813525.64455428277</v>
      </c>
      <c r="P84" s="184">
        <f t="shared" si="11"/>
        <v>31776.938307353976</v>
      </c>
      <c r="Q84" s="184">
        <f t="shared" si="7"/>
        <v>1605.5659754325447</v>
      </c>
      <c r="R84" s="184">
        <f t="shared" si="8"/>
        <v>846908.14883706928</v>
      </c>
      <c r="Z84" s="2"/>
    </row>
    <row r="85" spans="13:26" x14ac:dyDescent="0.25">
      <c r="M85" s="2"/>
      <c r="N85" s="1">
        <f t="shared" si="9"/>
        <v>27</v>
      </c>
      <c r="O85" s="184">
        <f t="shared" si="10"/>
        <v>846908.14883706928</v>
      </c>
      <c r="P85" s="184">
        <f t="shared" si="11"/>
        <v>31776.938307353976</v>
      </c>
      <c r="Q85" s="184">
        <f t="shared" si="7"/>
        <v>1671.4493478989882</v>
      </c>
      <c r="R85" s="184">
        <f t="shared" si="8"/>
        <v>880356.53649232222</v>
      </c>
      <c r="Z85" s="2"/>
    </row>
    <row r="86" spans="13:26" x14ac:dyDescent="0.25">
      <c r="M86" s="2"/>
      <c r="N86" s="1">
        <f t="shared" si="9"/>
        <v>28</v>
      </c>
      <c r="O86" s="184">
        <f t="shared" si="10"/>
        <v>880356.53649232222</v>
      </c>
      <c r="P86" s="184">
        <f t="shared" si="11"/>
        <v>31776.938307353976</v>
      </c>
      <c r="Q86" s="184">
        <f t="shared" si="7"/>
        <v>1737.4627471222855</v>
      </c>
      <c r="R86" s="184">
        <f t="shared" si="8"/>
        <v>913870.93754679849</v>
      </c>
      <c r="Z86" s="2"/>
    </row>
    <row r="87" spans="13:26" x14ac:dyDescent="0.25">
      <c r="M87" s="2"/>
      <c r="N87" s="1">
        <f t="shared" si="9"/>
        <v>29</v>
      </c>
      <c r="O87" s="184">
        <f t="shared" si="10"/>
        <v>913870.93754679849</v>
      </c>
      <c r="P87" s="184">
        <f t="shared" si="11"/>
        <v>31776.938307353976</v>
      </c>
      <c r="Q87" s="184">
        <f t="shared" si="7"/>
        <v>1803.6064297219275</v>
      </c>
      <c r="R87" s="184">
        <f t="shared" si="8"/>
        <v>947451.48228387441</v>
      </c>
      <c r="Z87" s="2"/>
    </row>
    <row r="88" spans="13:26" x14ac:dyDescent="0.25">
      <c r="M88" s="2"/>
      <c r="N88" s="1">
        <f t="shared" si="9"/>
        <v>30</v>
      </c>
      <c r="O88" s="184">
        <f t="shared" si="10"/>
        <v>947451.48228387441</v>
      </c>
      <c r="P88" s="184">
        <f t="shared" si="11"/>
        <v>31776.938307353976</v>
      </c>
      <c r="Q88" s="184">
        <f t="shared" si="7"/>
        <v>1869.8806528238667</v>
      </c>
      <c r="R88" s="184">
        <f t="shared" si="8"/>
        <v>981098.30124405224</v>
      </c>
      <c r="Z88" s="2"/>
    </row>
    <row r="89" spans="13:26" x14ac:dyDescent="0.25">
      <c r="M89" s="2"/>
      <c r="N89" s="1">
        <f t="shared" si="9"/>
        <v>31</v>
      </c>
      <c r="O89" s="184">
        <f t="shared" si="10"/>
        <v>981098.30124405224</v>
      </c>
      <c r="P89" s="184">
        <f t="shared" si="11"/>
        <v>31776.938307353976</v>
      </c>
      <c r="Q89" s="184">
        <f t="shared" si="7"/>
        <v>1936.2856740615168</v>
      </c>
      <c r="R89" s="184">
        <f t="shared" si="8"/>
        <v>1014811.5252254677</v>
      </c>
      <c r="Z89" s="2"/>
    </row>
    <row r="90" spans="13:26" x14ac:dyDescent="0.25">
      <c r="M90" s="2"/>
      <c r="N90" s="1">
        <f t="shared" si="9"/>
        <v>32</v>
      </c>
      <c r="O90" s="184">
        <f t="shared" si="10"/>
        <v>1014811.5252254677</v>
      </c>
      <c r="P90" s="184">
        <f t="shared" si="11"/>
        <v>31776.938307353976</v>
      </c>
      <c r="Q90" s="184">
        <f t="shared" si="7"/>
        <v>2002.8217515767542</v>
      </c>
      <c r="R90" s="184">
        <f t="shared" si="8"/>
        <v>1048591.2852843986</v>
      </c>
      <c r="Z90" s="2"/>
    </row>
    <row r="91" spans="13:26" x14ac:dyDescent="0.25">
      <c r="M91" s="2"/>
      <c r="N91" s="1">
        <f t="shared" si="9"/>
        <v>33</v>
      </c>
      <c r="O91" s="184">
        <f t="shared" si="10"/>
        <v>1048591.2852843986</v>
      </c>
      <c r="P91" s="184">
        <f t="shared" si="11"/>
        <v>31776.938307353976</v>
      </c>
      <c r="Q91" s="184">
        <f t="shared" si="7"/>
        <v>2069.4891440209217</v>
      </c>
      <c r="R91" s="184">
        <f t="shared" si="8"/>
        <v>1082437.7127357735</v>
      </c>
      <c r="Z91" s="2"/>
    </row>
    <row r="92" spans="13:26" x14ac:dyDescent="0.25">
      <c r="M92" s="2"/>
      <c r="N92" s="1">
        <f t="shared" si="9"/>
        <v>34</v>
      </c>
      <c r="O92" s="184">
        <f t="shared" si="10"/>
        <v>1082437.7127357735</v>
      </c>
      <c r="P92" s="184">
        <f t="shared" si="11"/>
        <v>31776.938307353976</v>
      </c>
      <c r="Q92" s="184">
        <f t="shared" si="7"/>
        <v>2136.2881105558331</v>
      </c>
      <c r="R92" s="184">
        <f t="shared" si="8"/>
        <v>1116350.9391536834</v>
      </c>
      <c r="Z92" s="2"/>
    </row>
    <row r="93" spans="13:26" x14ac:dyDescent="0.25">
      <c r="M93" s="2"/>
      <c r="N93" s="1">
        <f t="shared" si="9"/>
        <v>35</v>
      </c>
      <c r="O93" s="184">
        <f t="shared" si="10"/>
        <v>1116350.9391536834</v>
      </c>
      <c r="P93" s="184">
        <f t="shared" si="11"/>
        <v>31776.938307353976</v>
      </c>
      <c r="Q93" s="184">
        <f t="shared" si="7"/>
        <v>2203.2189108547818</v>
      </c>
      <c r="R93" s="184">
        <f t="shared" si="8"/>
        <v>1150331.0963718921</v>
      </c>
      <c r="Z93" s="2"/>
    </row>
    <row r="94" spans="13:26" x14ac:dyDescent="0.25">
      <c r="M94" s="2"/>
      <c r="N94" s="1">
        <f t="shared" si="9"/>
        <v>36</v>
      </c>
      <c r="O94" s="184">
        <f t="shared" si="10"/>
        <v>1150331.0963718921</v>
      </c>
      <c r="P94" s="184">
        <f t="shared" si="11"/>
        <v>31776.938307353976</v>
      </c>
      <c r="Q94" s="184">
        <f t="shared" si="7"/>
        <v>2270.2818051035497</v>
      </c>
      <c r="R94" s="184">
        <f t="shared" si="8"/>
        <v>1184378.3164843498</v>
      </c>
      <c r="Z94" s="2"/>
    </row>
    <row r="95" spans="13:26" x14ac:dyDescent="0.25">
      <c r="M95" s="2"/>
      <c r="N95" s="1">
        <f t="shared" si="9"/>
        <v>37</v>
      </c>
      <c r="O95" s="184">
        <f t="shared" si="10"/>
        <v>1184378.3164843498</v>
      </c>
      <c r="P95" s="184">
        <f t="shared" si="11"/>
        <v>31776.938307353976</v>
      </c>
      <c r="Q95" s="184">
        <f t="shared" si="7"/>
        <v>2337.4770540014188</v>
      </c>
      <c r="R95" s="184">
        <f t="shared" si="8"/>
        <v>1218492.7318457053</v>
      </c>
      <c r="Z95" s="2"/>
    </row>
    <row r="96" spans="13:26" x14ac:dyDescent="0.25">
      <c r="M96" s="2"/>
      <c r="N96" s="1">
        <f t="shared" si="9"/>
        <v>38</v>
      </c>
      <c r="O96" s="184">
        <f t="shared" si="10"/>
        <v>1218492.7318457053</v>
      </c>
      <c r="P96" s="184">
        <f t="shared" si="11"/>
        <v>31776.938307353976</v>
      </c>
      <c r="Q96" s="184">
        <f t="shared" si="7"/>
        <v>2404.804918762185</v>
      </c>
      <c r="R96" s="184">
        <f t="shared" si="8"/>
        <v>1252674.4750718216</v>
      </c>
      <c r="Z96" s="2"/>
    </row>
    <row r="97" spans="13:26" x14ac:dyDescent="0.25">
      <c r="M97" s="2"/>
      <c r="N97" s="1">
        <f t="shared" si="9"/>
        <v>39</v>
      </c>
      <c r="O97" s="184">
        <f t="shared" si="10"/>
        <v>1252674.4750718216</v>
      </c>
      <c r="P97" s="184">
        <f t="shared" si="11"/>
        <v>31776.938307353976</v>
      </c>
      <c r="Q97" s="184">
        <f t="shared" si="7"/>
        <v>2472.265661115172</v>
      </c>
      <c r="R97" s="184">
        <f t="shared" si="8"/>
        <v>1286923.6790402906</v>
      </c>
      <c r="Z97" s="2"/>
    </row>
    <row r="98" spans="13:26" x14ac:dyDescent="0.25">
      <c r="M98" s="2"/>
      <c r="N98" s="1">
        <f t="shared" si="9"/>
        <v>40</v>
      </c>
      <c r="O98" s="184">
        <f t="shared" si="10"/>
        <v>1286923.6790402906</v>
      </c>
      <c r="P98" s="184">
        <f t="shared" si="11"/>
        <v>31776.938307353976</v>
      </c>
      <c r="Q98" s="184">
        <f t="shared" si="7"/>
        <v>2539.8595433062501</v>
      </c>
      <c r="R98" s="184">
        <f t="shared" si="8"/>
        <v>1321240.4768909509</v>
      </c>
      <c r="Z98" s="2"/>
    </row>
    <row r="99" spans="13:26" x14ac:dyDescent="0.25">
      <c r="M99" s="2"/>
      <c r="N99" s="1">
        <f t="shared" si="9"/>
        <v>41</v>
      </c>
      <c r="O99" s="184">
        <f t="shared" si="10"/>
        <v>1321240.4768909509</v>
      </c>
      <c r="P99" s="184">
        <f t="shared" si="11"/>
        <v>31776.938307353976</v>
      </c>
      <c r="Q99" s="184">
        <f t="shared" si="7"/>
        <v>2607.586828098857</v>
      </c>
      <c r="R99" s="184">
        <f t="shared" si="8"/>
        <v>1355625.0020264038</v>
      </c>
      <c r="Z99" s="2"/>
    </row>
    <row r="100" spans="13:26" x14ac:dyDescent="0.25">
      <c r="M100" s="2"/>
      <c r="N100" s="1">
        <f t="shared" si="9"/>
        <v>42</v>
      </c>
      <c r="O100" s="184">
        <f t="shared" si="10"/>
        <v>1355625.0020264038</v>
      </c>
      <c r="P100" s="184">
        <f t="shared" si="11"/>
        <v>31776.938307353976</v>
      </c>
      <c r="Q100" s="184">
        <f t="shared" si="7"/>
        <v>2675.4477787750152</v>
      </c>
      <c r="R100" s="184">
        <f t="shared" si="8"/>
        <v>1390077.3881125329</v>
      </c>
      <c r="Z100" s="2"/>
    </row>
    <row r="101" spans="13:26" x14ac:dyDescent="0.25">
      <c r="M101" s="2"/>
      <c r="N101" s="1">
        <f t="shared" si="9"/>
        <v>43</v>
      </c>
      <c r="O101" s="184">
        <f t="shared" si="10"/>
        <v>1390077.3881125329</v>
      </c>
      <c r="P101" s="184">
        <f t="shared" si="11"/>
        <v>31776.938307353976</v>
      </c>
      <c r="Q101" s="184">
        <f t="shared" si="7"/>
        <v>2743.4426591363604</v>
      </c>
      <c r="R101" s="184">
        <f t="shared" si="8"/>
        <v>1424597.7690790233</v>
      </c>
      <c r="Z101" s="2"/>
    </row>
    <row r="102" spans="13:26" x14ac:dyDescent="0.25">
      <c r="M102" s="2"/>
      <c r="N102" s="1">
        <f t="shared" si="9"/>
        <v>44</v>
      </c>
      <c r="O102" s="184">
        <f t="shared" si="10"/>
        <v>1424597.7690790233</v>
      </c>
      <c r="P102" s="184">
        <f t="shared" si="11"/>
        <v>31776.938307353976</v>
      </c>
      <c r="Q102" s="184">
        <f t="shared" si="7"/>
        <v>2811.5717335051622</v>
      </c>
      <c r="R102" s="184">
        <f t="shared" si="8"/>
        <v>1459186.2791198825</v>
      </c>
      <c r="Z102" s="2"/>
    </row>
    <row r="103" spans="13:26" x14ac:dyDescent="0.25">
      <c r="M103" s="2"/>
      <c r="N103" s="1">
        <f t="shared" si="9"/>
        <v>45</v>
      </c>
      <c r="O103" s="184">
        <f t="shared" si="10"/>
        <v>1459186.2791198825</v>
      </c>
      <c r="P103" s="184">
        <f t="shared" si="11"/>
        <v>31776.938307353976</v>
      </c>
      <c r="Q103" s="184">
        <f t="shared" si="7"/>
        <v>2879.8352667253557</v>
      </c>
      <c r="R103" s="184">
        <f t="shared" si="8"/>
        <v>1493843.0526939619</v>
      </c>
      <c r="Z103" s="2"/>
    </row>
    <row r="104" spans="13:26" x14ac:dyDescent="0.25">
      <c r="M104" s="2"/>
      <c r="N104" s="1">
        <f t="shared" si="9"/>
        <v>46</v>
      </c>
      <c r="O104" s="184">
        <f t="shared" si="10"/>
        <v>1493843.0526939619</v>
      </c>
      <c r="P104" s="184">
        <f t="shared" si="11"/>
        <v>31776.938307353976</v>
      </c>
      <c r="Q104" s="184">
        <f t="shared" si="7"/>
        <v>2948.2335241635678</v>
      </c>
      <c r="R104" s="184">
        <f t="shared" si="8"/>
        <v>1528568.2245254794</v>
      </c>
      <c r="Z104" s="2"/>
    </row>
    <row r="105" spans="13:26" x14ac:dyDescent="0.25">
      <c r="M105" s="2"/>
      <c r="N105" s="1">
        <f t="shared" si="9"/>
        <v>47</v>
      </c>
      <c r="O105" s="184">
        <f t="shared" si="10"/>
        <v>1528568.2245254794</v>
      </c>
      <c r="P105" s="184">
        <f t="shared" si="11"/>
        <v>31776.938307353976</v>
      </c>
      <c r="Q105" s="184">
        <f t="shared" si="7"/>
        <v>3016.7667717101522</v>
      </c>
      <c r="R105" s="184">
        <f t="shared" si="8"/>
        <v>1563361.9296045436</v>
      </c>
      <c r="Z105" s="2"/>
    </row>
    <row r="106" spans="13:26" x14ac:dyDescent="0.25">
      <c r="M106" s="2"/>
      <c r="N106" s="1">
        <f t="shared" si="9"/>
        <v>48</v>
      </c>
      <c r="O106" s="184">
        <f t="shared" si="10"/>
        <v>1563361.9296045436</v>
      </c>
      <c r="P106" s="184">
        <f t="shared" si="11"/>
        <v>31776.938307353976</v>
      </c>
      <c r="Q106" s="184">
        <f t="shared" si="7"/>
        <v>3085.4352757802199</v>
      </c>
      <c r="R106" s="184">
        <f t="shared" si="8"/>
        <v>1598224.3031876779</v>
      </c>
      <c r="Z106" s="2"/>
    </row>
    <row r="107" spans="13:26" x14ac:dyDescent="0.25">
      <c r="M107" s="2"/>
      <c r="N107" s="1">
        <f t="shared" si="9"/>
        <v>49</v>
      </c>
      <c r="O107" s="184">
        <f t="shared" si="10"/>
        <v>1598224.3031876779</v>
      </c>
      <c r="P107" s="184">
        <f t="shared" si="11"/>
        <v>31776.938307353976</v>
      </c>
      <c r="Q107" s="184">
        <f t="shared" si="7"/>
        <v>3154.2393033146755</v>
      </c>
      <c r="R107" s="184">
        <f t="shared" si="8"/>
        <v>1633155.4807983465</v>
      </c>
      <c r="Z107" s="2"/>
    </row>
    <row r="108" spans="13:26" x14ac:dyDescent="0.25">
      <c r="M108" s="2"/>
      <c r="N108" s="1">
        <f t="shared" si="9"/>
        <v>50</v>
      </c>
      <c r="O108" s="184">
        <f t="shared" si="10"/>
        <v>1633155.4807983465</v>
      </c>
      <c r="P108" s="184">
        <f t="shared" si="11"/>
        <v>31776.938307353976</v>
      </c>
      <c r="Q108" s="184">
        <f t="shared" si="7"/>
        <v>3223.1791217812565</v>
      </c>
      <c r="R108" s="184">
        <f t="shared" si="8"/>
        <v>1668155.5982274816</v>
      </c>
      <c r="Z108" s="2"/>
    </row>
    <row r="109" spans="13:26" x14ac:dyDescent="0.25">
      <c r="M109" s="2"/>
      <c r="N109" s="1">
        <f t="shared" si="9"/>
        <v>51</v>
      </c>
      <c r="O109" s="184">
        <f t="shared" si="10"/>
        <v>1668155.5982274816</v>
      </c>
      <c r="P109" s="184">
        <f t="shared" si="11"/>
        <v>31776.938307353976</v>
      </c>
      <c r="Q109" s="184">
        <f t="shared" si="7"/>
        <v>3292.2549991755718</v>
      </c>
      <c r="R109" s="184">
        <f t="shared" si="8"/>
        <v>1703224.7915340113</v>
      </c>
      <c r="Z109" s="2"/>
    </row>
    <row r="110" spans="13:26" x14ac:dyDescent="0.25">
      <c r="M110" s="2"/>
      <c r="N110" s="1">
        <f t="shared" si="9"/>
        <v>52</v>
      </c>
      <c r="O110" s="184">
        <f t="shared" si="10"/>
        <v>1703224.7915340113</v>
      </c>
      <c r="P110" s="184">
        <f t="shared" si="11"/>
        <v>31776.938307353976</v>
      </c>
      <c r="Q110" s="184">
        <f t="shared" si="7"/>
        <v>3361.467204022144</v>
      </c>
      <c r="R110" s="184">
        <f t="shared" si="8"/>
        <v>1738363.1970453875</v>
      </c>
      <c r="Z110" s="2"/>
    </row>
    <row r="111" spans="13:26" x14ac:dyDescent="0.25">
      <c r="M111" s="2"/>
      <c r="N111" s="1">
        <f t="shared" si="9"/>
        <v>53</v>
      </c>
      <c r="O111" s="184">
        <f t="shared" si="10"/>
        <v>1738363.1970453875</v>
      </c>
      <c r="P111" s="184">
        <f t="shared" si="11"/>
        <v>31776.938307353976</v>
      </c>
      <c r="Q111" s="184">
        <f t="shared" si="7"/>
        <v>3430.8160053754523</v>
      </c>
      <c r="R111" s="184">
        <f t="shared" si="8"/>
        <v>1773570.9513581169</v>
      </c>
      <c r="Z111" s="2"/>
    </row>
    <row r="112" spans="13:26" x14ac:dyDescent="0.25">
      <c r="M112" s="2"/>
      <c r="N112" s="1">
        <f t="shared" si="9"/>
        <v>54</v>
      </c>
      <c r="O112" s="184">
        <f t="shared" si="10"/>
        <v>1773570.9513581169</v>
      </c>
      <c r="P112" s="184">
        <f t="shared" si="11"/>
        <v>31776.938307353976</v>
      </c>
      <c r="Q112" s="184">
        <f t="shared" si="7"/>
        <v>3500.3016728209795</v>
      </c>
      <c r="R112" s="184">
        <f t="shared" si="8"/>
        <v>1808848.1913382919</v>
      </c>
      <c r="Z112" s="2"/>
    </row>
    <row r="113" spans="13:26" x14ac:dyDescent="0.25">
      <c r="M113" s="2"/>
      <c r="N113" s="1">
        <f t="shared" si="9"/>
        <v>55</v>
      </c>
      <c r="O113" s="184">
        <f t="shared" si="10"/>
        <v>1808848.1913382919</v>
      </c>
      <c r="P113" s="184">
        <f t="shared" si="11"/>
        <v>31776.938307353976</v>
      </c>
      <c r="Q113" s="184">
        <f t="shared" si="7"/>
        <v>3569.9244764762589</v>
      </c>
      <c r="R113" s="184">
        <f t="shared" si="8"/>
        <v>1844195.054122122</v>
      </c>
      <c r="Z113" s="2"/>
    </row>
    <row r="114" spans="13:26" x14ac:dyDescent="0.25">
      <c r="M114" s="2"/>
      <c r="N114" s="1">
        <f t="shared" si="9"/>
        <v>56</v>
      </c>
      <c r="O114" s="184">
        <f t="shared" si="10"/>
        <v>1844195.054122122</v>
      </c>
      <c r="P114" s="184">
        <f t="shared" si="11"/>
        <v>31776.938307353976</v>
      </c>
      <c r="Q114" s="184">
        <f t="shared" si="7"/>
        <v>3639.6846869919259</v>
      </c>
      <c r="R114" s="184">
        <f t="shared" si="8"/>
        <v>1879611.6771164679</v>
      </c>
      <c r="Z114" s="2"/>
    </row>
    <row r="115" spans="13:26" x14ac:dyDescent="0.25">
      <c r="M115" s="2"/>
      <c r="N115" s="1">
        <f t="shared" si="9"/>
        <v>57</v>
      </c>
      <c r="O115" s="184">
        <f t="shared" si="10"/>
        <v>1879611.6771164679</v>
      </c>
      <c r="P115" s="184">
        <f t="shared" si="11"/>
        <v>31776.938307353976</v>
      </c>
      <c r="Q115" s="184">
        <f t="shared" si="7"/>
        <v>3709.5825755527694</v>
      </c>
      <c r="R115" s="184">
        <f t="shared" si="8"/>
        <v>1915098.1979993747</v>
      </c>
      <c r="Z115" s="2"/>
    </row>
    <row r="116" spans="13:26" x14ac:dyDescent="0.25">
      <c r="M116" s="2"/>
      <c r="N116" s="1">
        <f t="shared" si="9"/>
        <v>58</v>
      </c>
      <c r="O116" s="184">
        <f t="shared" si="10"/>
        <v>1915098.1979993747</v>
      </c>
      <c r="P116" s="184">
        <f t="shared" si="11"/>
        <v>31776.938307353976</v>
      </c>
      <c r="Q116" s="184">
        <f t="shared" si="7"/>
        <v>3779.6184138787853</v>
      </c>
      <c r="R116" s="184">
        <f t="shared" si="8"/>
        <v>1950654.7547206075</v>
      </c>
      <c r="Z116" s="2"/>
    </row>
    <row r="117" spans="13:26" x14ac:dyDescent="0.25">
      <c r="M117" s="2"/>
      <c r="N117" s="1">
        <f t="shared" si="9"/>
        <v>59</v>
      </c>
      <c r="O117" s="184">
        <f t="shared" si="10"/>
        <v>1950654.7547206075</v>
      </c>
      <c r="P117" s="184">
        <f t="shared" si="11"/>
        <v>31776.938307353976</v>
      </c>
      <c r="Q117" s="184">
        <f t="shared" si="7"/>
        <v>3849.7924742262335</v>
      </c>
      <c r="R117" s="184">
        <f t="shared" si="8"/>
        <v>1986281.4855021879</v>
      </c>
      <c r="Z117" s="2"/>
    </row>
    <row r="118" spans="13:26" x14ac:dyDescent="0.25">
      <c r="M118" s="2"/>
      <c r="N118" s="1">
        <f t="shared" si="9"/>
        <v>60</v>
      </c>
      <c r="O118" s="184">
        <f t="shared" si="10"/>
        <v>1986281.4855021879</v>
      </c>
      <c r="P118" s="184">
        <f t="shared" si="11"/>
        <v>31776.938307353976</v>
      </c>
      <c r="Q118" s="184">
        <f t="shared" si="7"/>
        <v>3920.1050293886956</v>
      </c>
      <c r="R118" s="184">
        <f t="shared" si="8"/>
        <v>2021978.5288389307</v>
      </c>
      <c r="Z118" s="2"/>
    </row>
    <row r="119" spans="13:26" x14ac:dyDescent="0.25">
      <c r="M119" s="2"/>
      <c r="N119" s="1">
        <f t="shared" si="9"/>
        <v>61</v>
      </c>
      <c r="O119" s="184">
        <f t="shared" si="10"/>
        <v>2021978.5288389307</v>
      </c>
      <c r="P119" s="184">
        <f t="shared" si="11"/>
        <v>31776.938307353976</v>
      </c>
      <c r="Q119" s="184">
        <f t="shared" si="7"/>
        <v>3990.5563526981368</v>
      </c>
      <c r="R119" s="184">
        <f t="shared" si="8"/>
        <v>2057746.0234989829</v>
      </c>
      <c r="Z119" s="2"/>
    </row>
    <row r="120" spans="13:26" x14ac:dyDescent="0.25">
      <c r="M120" s="2"/>
      <c r="N120" s="1">
        <f t="shared" si="9"/>
        <v>62</v>
      </c>
      <c r="O120" s="184">
        <f t="shared" si="10"/>
        <v>2057746.0234989829</v>
      </c>
      <c r="P120" s="184">
        <f t="shared" si="11"/>
        <v>31776.938307353976</v>
      </c>
      <c r="Q120" s="184">
        <f t="shared" si="7"/>
        <v>4061.1467180259669</v>
      </c>
      <c r="R120" s="184">
        <f t="shared" si="8"/>
        <v>2093584.1085243628</v>
      </c>
      <c r="Z120" s="2"/>
    </row>
    <row r="121" spans="13:26" x14ac:dyDescent="0.25">
      <c r="M121" s="2"/>
      <c r="N121" s="1">
        <f t="shared" si="9"/>
        <v>63</v>
      </c>
      <c r="O121" s="184">
        <f t="shared" si="10"/>
        <v>2093584.1085243628</v>
      </c>
      <c r="P121" s="184">
        <f t="shared" si="11"/>
        <v>31776.938307353976</v>
      </c>
      <c r="Q121" s="184">
        <f t="shared" si="7"/>
        <v>4131.8763997841052</v>
      </c>
      <c r="R121" s="184">
        <f t="shared" si="8"/>
        <v>2129492.9232315007</v>
      </c>
      <c r="Z121" s="2"/>
    </row>
    <row r="122" spans="13:26" x14ac:dyDescent="0.25">
      <c r="M122" s="2"/>
      <c r="N122" s="1">
        <f t="shared" si="9"/>
        <v>64</v>
      </c>
      <c r="O122" s="184">
        <f t="shared" si="10"/>
        <v>2129492.9232315007</v>
      </c>
      <c r="P122" s="184">
        <f t="shared" si="11"/>
        <v>31776.938307353976</v>
      </c>
      <c r="Q122" s="184">
        <f t="shared" si="7"/>
        <v>4202.7456729260475</v>
      </c>
      <c r="R122" s="184">
        <f t="shared" si="8"/>
        <v>2165472.6072117803</v>
      </c>
      <c r="Z122" s="2"/>
    </row>
    <row r="123" spans="13:26" x14ac:dyDescent="0.25">
      <c r="M123" s="2"/>
      <c r="N123" s="1">
        <f t="shared" si="9"/>
        <v>65</v>
      </c>
      <c r="O123" s="184">
        <f t="shared" si="10"/>
        <v>2165472.6072117803</v>
      </c>
      <c r="P123" s="184">
        <f t="shared" si="11"/>
        <v>31776.938307353976</v>
      </c>
      <c r="Q123" s="184">
        <f t="shared" ref="Q123:Q186" si="12">O123*$P$53</f>
        <v>4273.7548129479364</v>
      </c>
      <c r="R123" s="184">
        <f t="shared" ref="R123:R186" si="13">O123+P123+Q123</f>
        <v>2201523.300332082</v>
      </c>
      <c r="Z123" s="2"/>
    </row>
    <row r="124" spans="13:26" x14ac:dyDescent="0.25">
      <c r="M124" s="2"/>
      <c r="N124" s="1">
        <f t="shared" ref="N124:N187" si="14">N123+1</f>
        <v>66</v>
      </c>
      <c r="O124" s="184">
        <f t="shared" ref="O124:O187" si="15">R123</f>
        <v>2201523.300332082</v>
      </c>
      <c r="P124" s="184">
        <f t="shared" ref="P124:P187" si="16">P123</f>
        <v>31776.938307353976</v>
      </c>
      <c r="Q124" s="184">
        <f t="shared" si="12"/>
        <v>4344.9040958896303</v>
      </c>
      <c r="R124" s="184">
        <f t="shared" si="13"/>
        <v>2237645.1427353253</v>
      </c>
      <c r="Z124" s="2"/>
    </row>
    <row r="125" spans="13:26" x14ac:dyDescent="0.25">
      <c r="M125" s="2"/>
      <c r="N125" s="1">
        <f t="shared" si="14"/>
        <v>67</v>
      </c>
      <c r="O125" s="184">
        <f t="shared" si="15"/>
        <v>2237645.1427353253</v>
      </c>
      <c r="P125" s="184">
        <f t="shared" si="16"/>
        <v>31776.938307353976</v>
      </c>
      <c r="Q125" s="184">
        <f t="shared" si="12"/>
        <v>4416.1937983357757</v>
      </c>
      <c r="R125" s="184">
        <f t="shared" si="13"/>
        <v>2273838.2748410148</v>
      </c>
      <c r="Z125" s="2"/>
    </row>
    <row r="126" spans="13:26" x14ac:dyDescent="0.25">
      <c r="M126" s="2"/>
      <c r="N126" s="1">
        <f t="shared" si="14"/>
        <v>68</v>
      </c>
      <c r="O126" s="184">
        <f t="shared" si="15"/>
        <v>2273838.2748410148</v>
      </c>
      <c r="P126" s="184">
        <f t="shared" si="16"/>
        <v>31776.938307353976</v>
      </c>
      <c r="Q126" s="184">
        <f t="shared" si="12"/>
        <v>4487.624197416887</v>
      </c>
      <c r="R126" s="184">
        <f t="shared" si="13"/>
        <v>2310102.8373457855</v>
      </c>
      <c r="Z126" s="2"/>
    </row>
    <row r="127" spans="13:26" x14ac:dyDescent="0.25">
      <c r="M127" s="2"/>
      <c r="N127" s="1">
        <f t="shared" si="14"/>
        <v>69</v>
      </c>
      <c r="O127" s="184">
        <f t="shared" si="15"/>
        <v>2310102.8373457855</v>
      </c>
      <c r="P127" s="184">
        <f t="shared" si="16"/>
        <v>31776.938307353976</v>
      </c>
      <c r="Q127" s="184">
        <f t="shared" si="12"/>
        <v>4559.1955708104169</v>
      </c>
      <c r="R127" s="184">
        <f t="shared" si="13"/>
        <v>2346438.9712239495</v>
      </c>
      <c r="Z127" s="2"/>
    </row>
    <row r="128" spans="13:26" x14ac:dyDescent="0.25">
      <c r="M128" s="2"/>
      <c r="N128" s="1">
        <f t="shared" si="14"/>
        <v>70</v>
      </c>
      <c r="O128" s="184">
        <f t="shared" si="15"/>
        <v>2346438.9712239495</v>
      </c>
      <c r="P128" s="184">
        <f t="shared" si="16"/>
        <v>31776.938307353976</v>
      </c>
      <c r="Q128" s="184">
        <f t="shared" si="12"/>
        <v>4630.9081967418406</v>
      </c>
      <c r="R128" s="184">
        <f t="shared" si="13"/>
        <v>2382846.8177280449</v>
      </c>
      <c r="Z128" s="2"/>
    </row>
    <row r="129" spans="13:26" x14ac:dyDescent="0.25">
      <c r="M129" s="2"/>
      <c r="N129" s="1">
        <f t="shared" si="14"/>
        <v>71</v>
      </c>
      <c r="O129" s="184">
        <f t="shared" si="15"/>
        <v>2382846.8177280449</v>
      </c>
      <c r="P129" s="184">
        <f t="shared" si="16"/>
        <v>31776.938307353976</v>
      </c>
      <c r="Q129" s="184">
        <f t="shared" si="12"/>
        <v>4702.7623539857377</v>
      </c>
      <c r="R129" s="184">
        <f t="shared" si="13"/>
        <v>2419326.5183893843</v>
      </c>
      <c r="Z129" s="2"/>
    </row>
    <row r="130" spans="13:26" x14ac:dyDescent="0.25">
      <c r="M130" s="2"/>
      <c r="N130" s="1">
        <f t="shared" si="14"/>
        <v>72</v>
      </c>
      <c r="O130" s="184">
        <f t="shared" si="15"/>
        <v>2419326.5183893843</v>
      </c>
      <c r="P130" s="184">
        <f t="shared" si="16"/>
        <v>31776.938307353976</v>
      </c>
      <c r="Q130" s="184">
        <f t="shared" si="12"/>
        <v>4774.7583218668742</v>
      </c>
      <c r="R130" s="184">
        <f t="shared" si="13"/>
        <v>2455878.2150186049</v>
      </c>
      <c r="Z130" s="2"/>
    </row>
    <row r="131" spans="13:26" x14ac:dyDescent="0.25">
      <c r="M131" s="2"/>
      <c r="N131" s="1">
        <f t="shared" si="14"/>
        <v>73</v>
      </c>
      <c r="O131" s="184">
        <f t="shared" si="15"/>
        <v>2455878.2150186049</v>
      </c>
      <c r="P131" s="184">
        <f t="shared" si="16"/>
        <v>31776.938307353976</v>
      </c>
      <c r="Q131" s="184">
        <f t="shared" si="12"/>
        <v>4846.896380261287</v>
      </c>
      <c r="R131" s="184">
        <f t="shared" si="13"/>
        <v>2492502.0497062202</v>
      </c>
      <c r="Z131" s="2"/>
    </row>
    <row r="132" spans="13:26" x14ac:dyDescent="0.25">
      <c r="M132" s="2"/>
      <c r="N132" s="1">
        <f t="shared" si="14"/>
        <v>74</v>
      </c>
      <c r="O132" s="184">
        <f t="shared" si="15"/>
        <v>2492502.0497062202</v>
      </c>
      <c r="P132" s="184">
        <f t="shared" si="16"/>
        <v>31776.938307353976</v>
      </c>
      <c r="Q132" s="184">
        <f t="shared" si="12"/>
        <v>4919.1768095973748</v>
      </c>
      <c r="R132" s="184">
        <f t="shared" si="13"/>
        <v>2529198.1648231712</v>
      </c>
      <c r="Z132" s="2"/>
    </row>
    <row r="133" spans="13:26" x14ac:dyDescent="0.25">
      <c r="M133" s="2"/>
      <c r="N133" s="1">
        <f t="shared" si="14"/>
        <v>75</v>
      </c>
      <c r="O133" s="184">
        <f t="shared" si="15"/>
        <v>2529198.1648231712</v>
      </c>
      <c r="P133" s="184">
        <f t="shared" si="16"/>
        <v>31776.938307353976</v>
      </c>
      <c r="Q133" s="184">
        <f t="shared" si="12"/>
        <v>4991.5998908569863</v>
      </c>
      <c r="R133" s="184">
        <f t="shared" si="13"/>
        <v>2565966.703021382</v>
      </c>
      <c r="Z133" s="2"/>
    </row>
    <row r="134" spans="13:26" x14ac:dyDescent="0.25">
      <c r="M134" s="2"/>
      <c r="N134" s="1">
        <f t="shared" si="14"/>
        <v>76</v>
      </c>
      <c r="O134" s="184">
        <f t="shared" si="15"/>
        <v>2565966.703021382</v>
      </c>
      <c r="P134" s="184">
        <f t="shared" si="16"/>
        <v>31776.938307353976</v>
      </c>
      <c r="Q134" s="184">
        <f t="shared" si="12"/>
        <v>5064.1659055765131</v>
      </c>
      <c r="R134" s="184">
        <f t="shared" si="13"/>
        <v>2602807.8072343124</v>
      </c>
      <c r="Z134" s="2"/>
    </row>
    <row r="135" spans="13:26" x14ac:dyDescent="0.25">
      <c r="M135" s="2"/>
      <c r="N135" s="1">
        <f t="shared" si="14"/>
        <v>77</v>
      </c>
      <c r="O135" s="184">
        <f t="shared" si="15"/>
        <v>2602807.8072343124</v>
      </c>
      <c r="P135" s="184">
        <f t="shared" si="16"/>
        <v>31776.938307353976</v>
      </c>
      <c r="Q135" s="184">
        <f t="shared" si="12"/>
        <v>5136.8751358479858</v>
      </c>
      <c r="R135" s="184">
        <f t="shared" si="13"/>
        <v>2639721.620677514</v>
      </c>
      <c r="Z135" s="2"/>
    </row>
    <row r="136" spans="13:26" x14ac:dyDescent="0.25">
      <c r="M136" s="2"/>
      <c r="N136" s="1">
        <f t="shared" si="14"/>
        <v>78</v>
      </c>
      <c r="O136" s="184">
        <f t="shared" si="15"/>
        <v>2639721.620677514</v>
      </c>
      <c r="P136" s="184">
        <f t="shared" si="16"/>
        <v>31776.938307353976</v>
      </c>
      <c r="Q136" s="184">
        <f t="shared" si="12"/>
        <v>5209.7278643201671</v>
      </c>
      <c r="R136" s="184">
        <f t="shared" si="13"/>
        <v>2676708.2868491882</v>
      </c>
      <c r="Z136" s="2"/>
    </row>
    <row r="137" spans="13:26" x14ac:dyDescent="0.25">
      <c r="M137" s="2"/>
      <c r="N137" s="1">
        <f t="shared" si="14"/>
        <v>79</v>
      </c>
      <c r="O137" s="184">
        <f t="shared" si="15"/>
        <v>2676708.2868491882</v>
      </c>
      <c r="P137" s="184">
        <f t="shared" si="16"/>
        <v>31776.938307353976</v>
      </c>
      <c r="Q137" s="184">
        <f t="shared" si="12"/>
        <v>5282.7243741996526</v>
      </c>
      <c r="R137" s="184">
        <f t="shared" si="13"/>
        <v>2713767.9495307417</v>
      </c>
      <c r="Z137" s="2"/>
    </row>
    <row r="138" spans="13:26" x14ac:dyDescent="0.25">
      <c r="M138" s="2"/>
      <c r="N138" s="1">
        <f t="shared" si="14"/>
        <v>80</v>
      </c>
      <c r="O138" s="184">
        <f t="shared" si="15"/>
        <v>2713767.9495307417</v>
      </c>
      <c r="P138" s="184">
        <f t="shared" si="16"/>
        <v>31776.938307353976</v>
      </c>
      <c r="Q138" s="184">
        <f t="shared" si="12"/>
        <v>5355.8649492519726</v>
      </c>
      <c r="R138" s="184">
        <f t="shared" si="13"/>
        <v>2750900.7527873474</v>
      </c>
      <c r="Z138" s="2"/>
    </row>
    <row r="139" spans="13:26" x14ac:dyDescent="0.25">
      <c r="M139" s="2"/>
      <c r="N139" s="1">
        <f t="shared" si="14"/>
        <v>81</v>
      </c>
      <c r="O139" s="184">
        <f t="shared" si="15"/>
        <v>2750900.7527873474</v>
      </c>
      <c r="P139" s="184">
        <f t="shared" si="16"/>
        <v>31776.938307353976</v>
      </c>
      <c r="Q139" s="184">
        <f t="shared" si="12"/>
        <v>5429.1498738026939</v>
      </c>
      <c r="R139" s="184">
        <f t="shared" si="13"/>
        <v>2788106.8409685041</v>
      </c>
      <c r="Z139" s="2"/>
    </row>
    <row r="140" spans="13:26" x14ac:dyDescent="0.25">
      <c r="M140" s="2"/>
      <c r="N140" s="1">
        <f t="shared" si="14"/>
        <v>82</v>
      </c>
      <c r="O140" s="184">
        <f t="shared" si="15"/>
        <v>2788106.8409685041</v>
      </c>
      <c r="P140" s="184">
        <f t="shared" si="16"/>
        <v>31776.938307353976</v>
      </c>
      <c r="Q140" s="184">
        <f t="shared" si="12"/>
        <v>5502.5794327385238</v>
      </c>
      <c r="R140" s="184">
        <f t="shared" si="13"/>
        <v>2825386.3587085963</v>
      </c>
      <c r="Z140" s="2"/>
    </row>
    <row r="141" spans="13:26" x14ac:dyDescent="0.25">
      <c r="M141" s="2"/>
      <c r="N141" s="1">
        <f t="shared" si="14"/>
        <v>83</v>
      </c>
      <c r="O141" s="184">
        <f t="shared" si="15"/>
        <v>2825386.3587085963</v>
      </c>
      <c r="P141" s="184">
        <f t="shared" si="16"/>
        <v>31776.938307353976</v>
      </c>
      <c r="Q141" s="184">
        <f t="shared" si="12"/>
        <v>5576.1539115084215</v>
      </c>
      <c r="R141" s="184">
        <f t="shared" si="13"/>
        <v>2862739.4509274587</v>
      </c>
      <c r="Z141" s="2"/>
    </row>
    <row r="142" spans="13:26" x14ac:dyDescent="0.25">
      <c r="M142" s="2"/>
      <c r="N142" s="1">
        <f t="shared" si="14"/>
        <v>84</v>
      </c>
      <c r="O142" s="184">
        <f t="shared" si="15"/>
        <v>2862739.4509274587</v>
      </c>
      <c r="P142" s="184">
        <f t="shared" si="16"/>
        <v>31776.938307353976</v>
      </c>
      <c r="Q142" s="184">
        <f t="shared" si="12"/>
        <v>5649.8735961247039</v>
      </c>
      <c r="R142" s="184">
        <f t="shared" si="13"/>
        <v>2900166.2628309373</v>
      </c>
      <c r="Z142" s="2"/>
    </row>
    <row r="143" spans="13:26" x14ac:dyDescent="0.25">
      <c r="M143" s="2"/>
      <c r="N143" s="1">
        <f t="shared" si="14"/>
        <v>85</v>
      </c>
      <c r="O143" s="184">
        <f t="shared" si="15"/>
        <v>2900166.2628309373</v>
      </c>
      <c r="P143" s="184">
        <f t="shared" si="16"/>
        <v>31776.938307353976</v>
      </c>
      <c r="Q143" s="184">
        <f t="shared" si="12"/>
        <v>5723.7387731641584</v>
      </c>
      <c r="R143" s="184">
        <f t="shared" si="13"/>
        <v>2937666.9399114554</v>
      </c>
      <c r="Z143" s="2"/>
    </row>
    <row r="144" spans="13:26" x14ac:dyDescent="0.25">
      <c r="M144" s="2"/>
      <c r="N144" s="1">
        <f t="shared" si="14"/>
        <v>86</v>
      </c>
      <c r="O144" s="184">
        <f t="shared" si="15"/>
        <v>2937666.9399114554</v>
      </c>
      <c r="P144" s="184">
        <f t="shared" si="16"/>
        <v>31776.938307353976</v>
      </c>
      <c r="Q144" s="184">
        <f t="shared" si="12"/>
        <v>5797.7497297691598</v>
      </c>
      <c r="R144" s="184">
        <f t="shared" si="13"/>
        <v>2975241.6279485784</v>
      </c>
      <c r="Z144" s="2"/>
    </row>
    <row r="145" spans="13:26" x14ac:dyDescent="0.25">
      <c r="M145" s="2"/>
      <c r="N145" s="1">
        <f t="shared" si="14"/>
        <v>87</v>
      </c>
      <c r="O145" s="184">
        <f t="shared" si="15"/>
        <v>2975241.6279485784</v>
      </c>
      <c r="P145" s="184">
        <f t="shared" si="16"/>
        <v>31776.938307353976</v>
      </c>
      <c r="Q145" s="184">
        <f t="shared" si="12"/>
        <v>5871.9067536487828</v>
      </c>
      <c r="R145" s="184">
        <f t="shared" si="13"/>
        <v>3012890.4730095812</v>
      </c>
      <c r="Z145" s="2"/>
    </row>
    <row r="146" spans="13:26" x14ac:dyDescent="0.25">
      <c r="M146" s="2"/>
      <c r="N146" s="1">
        <f t="shared" si="14"/>
        <v>88</v>
      </c>
      <c r="O146" s="184">
        <f t="shared" si="15"/>
        <v>3012890.4730095812</v>
      </c>
      <c r="P146" s="184">
        <f t="shared" si="16"/>
        <v>31776.938307353976</v>
      </c>
      <c r="Q146" s="184">
        <f t="shared" si="12"/>
        <v>5946.2101330799196</v>
      </c>
      <c r="R146" s="184">
        <f t="shared" si="13"/>
        <v>3050613.6214500149</v>
      </c>
      <c r="Z146" s="2"/>
    </row>
    <row r="147" spans="13:26" x14ac:dyDescent="0.25">
      <c r="M147" s="2"/>
      <c r="N147" s="1">
        <f t="shared" si="14"/>
        <v>89</v>
      </c>
      <c r="O147" s="184">
        <f t="shared" si="15"/>
        <v>3050613.6214500149</v>
      </c>
      <c r="P147" s="184">
        <f t="shared" si="16"/>
        <v>31776.938307353976</v>
      </c>
      <c r="Q147" s="184">
        <f t="shared" si="12"/>
        <v>6020.6601569084069</v>
      </c>
      <c r="R147" s="184">
        <f t="shared" si="13"/>
        <v>3088411.2199142771</v>
      </c>
      <c r="Z147" s="2"/>
    </row>
    <row r="148" spans="13:26" x14ac:dyDescent="0.25">
      <c r="M148" s="2"/>
      <c r="N148" s="1">
        <f t="shared" si="14"/>
        <v>90</v>
      </c>
      <c r="O148" s="184">
        <f t="shared" si="15"/>
        <v>3088411.2199142771</v>
      </c>
      <c r="P148" s="184">
        <f t="shared" si="16"/>
        <v>31776.938307353976</v>
      </c>
      <c r="Q148" s="184">
        <f t="shared" si="12"/>
        <v>6095.2571145501415</v>
      </c>
      <c r="R148" s="184">
        <f t="shared" si="13"/>
        <v>3126283.4153361809</v>
      </c>
      <c r="Z148" s="2"/>
    </row>
    <row r="149" spans="13:26" x14ac:dyDescent="0.25">
      <c r="M149" s="2"/>
      <c r="N149" s="1">
        <f t="shared" si="14"/>
        <v>91</v>
      </c>
      <c r="O149" s="184">
        <f t="shared" si="15"/>
        <v>3126283.4153361809</v>
      </c>
      <c r="P149" s="184">
        <f t="shared" si="16"/>
        <v>31776.938307353976</v>
      </c>
      <c r="Q149" s="184">
        <f t="shared" si="12"/>
        <v>6170.0012959922105</v>
      </c>
      <c r="R149" s="184">
        <f t="shared" si="13"/>
        <v>3164230.3549395269</v>
      </c>
      <c r="Z149" s="2"/>
    </row>
    <row r="150" spans="13:26" x14ac:dyDescent="0.25">
      <c r="M150" s="2"/>
      <c r="N150" s="1">
        <f t="shared" si="14"/>
        <v>92</v>
      </c>
      <c r="O150" s="184">
        <f t="shared" si="15"/>
        <v>3164230.3549395269</v>
      </c>
      <c r="P150" s="184">
        <f t="shared" si="16"/>
        <v>31776.938307353976</v>
      </c>
      <c r="Q150" s="184">
        <f t="shared" si="12"/>
        <v>6244.8929917940141</v>
      </c>
      <c r="R150" s="184">
        <f t="shared" si="13"/>
        <v>3202252.1862386744</v>
      </c>
      <c r="Z150" s="2"/>
    </row>
    <row r="151" spans="13:26" x14ac:dyDescent="0.25">
      <c r="M151" s="2"/>
      <c r="N151" s="1">
        <f t="shared" si="14"/>
        <v>93</v>
      </c>
      <c r="O151" s="184">
        <f t="shared" si="15"/>
        <v>3202252.1862386744</v>
      </c>
      <c r="P151" s="184">
        <f t="shared" si="16"/>
        <v>31776.938307353976</v>
      </c>
      <c r="Q151" s="184">
        <f t="shared" si="12"/>
        <v>6319.9324930884004</v>
      </c>
      <c r="R151" s="184">
        <f t="shared" si="13"/>
        <v>3240349.0570391165</v>
      </c>
      <c r="Z151" s="2"/>
    </row>
    <row r="152" spans="13:26" x14ac:dyDescent="0.25">
      <c r="M152" s="2"/>
      <c r="N152" s="1">
        <f t="shared" si="14"/>
        <v>94</v>
      </c>
      <c r="O152" s="184">
        <f t="shared" si="15"/>
        <v>3240349.0570391165</v>
      </c>
      <c r="P152" s="184">
        <f t="shared" si="16"/>
        <v>31776.938307353976</v>
      </c>
      <c r="Q152" s="184">
        <f t="shared" si="12"/>
        <v>6395.1200915827931</v>
      </c>
      <c r="R152" s="184">
        <f t="shared" si="13"/>
        <v>3278521.1154380529</v>
      </c>
      <c r="Z152" s="2"/>
    </row>
    <row r="153" spans="13:26" x14ac:dyDescent="0.25">
      <c r="M153" s="2"/>
      <c r="N153" s="1">
        <f t="shared" si="14"/>
        <v>95</v>
      </c>
      <c r="O153" s="184">
        <f t="shared" si="15"/>
        <v>3278521.1154380529</v>
      </c>
      <c r="P153" s="184">
        <f t="shared" si="16"/>
        <v>31776.938307353976</v>
      </c>
      <c r="Q153" s="184">
        <f t="shared" si="12"/>
        <v>6470.4560795603265</v>
      </c>
      <c r="R153" s="184">
        <f t="shared" si="13"/>
        <v>3316768.509824967</v>
      </c>
      <c r="Z153" s="2"/>
    </row>
    <row r="154" spans="13:26" x14ac:dyDescent="0.25">
      <c r="M154" s="2"/>
      <c r="N154" s="1">
        <f t="shared" si="14"/>
        <v>96</v>
      </c>
      <c r="O154" s="184">
        <f t="shared" si="15"/>
        <v>3316768.509824967</v>
      </c>
      <c r="P154" s="184">
        <f t="shared" si="16"/>
        <v>31776.938307353976</v>
      </c>
      <c r="Q154" s="184">
        <f t="shared" si="12"/>
        <v>6545.9407498809824</v>
      </c>
      <c r="R154" s="184">
        <f t="shared" si="13"/>
        <v>3355091.3888822016</v>
      </c>
      <c r="Z154" s="2"/>
    </row>
    <row r="155" spans="13:26" x14ac:dyDescent="0.25">
      <c r="M155" s="2"/>
      <c r="N155" s="1">
        <f t="shared" si="14"/>
        <v>97</v>
      </c>
      <c r="O155" s="184">
        <f t="shared" si="15"/>
        <v>3355091.3888822016</v>
      </c>
      <c r="P155" s="184">
        <f t="shared" si="16"/>
        <v>31776.938307353976</v>
      </c>
      <c r="Q155" s="184">
        <f t="shared" si="12"/>
        <v>6621.5743959827269</v>
      </c>
      <c r="R155" s="184">
        <f t="shared" si="13"/>
        <v>3393489.9015855379</v>
      </c>
      <c r="Z155" s="2"/>
    </row>
    <row r="156" spans="13:26" x14ac:dyDescent="0.25">
      <c r="M156" s="2"/>
      <c r="N156" s="1">
        <f t="shared" si="14"/>
        <v>98</v>
      </c>
      <c r="O156" s="184">
        <f t="shared" si="15"/>
        <v>3393489.9015855379</v>
      </c>
      <c r="P156" s="184">
        <f t="shared" si="16"/>
        <v>31776.938307353976</v>
      </c>
      <c r="Q156" s="184">
        <f t="shared" si="12"/>
        <v>6697.3573118826534</v>
      </c>
      <c r="R156" s="184">
        <f t="shared" si="13"/>
        <v>3431964.1972047742</v>
      </c>
      <c r="Z156" s="2"/>
    </row>
    <row r="157" spans="13:26" x14ac:dyDescent="0.25">
      <c r="M157" s="2"/>
      <c r="N157" s="1">
        <f t="shared" si="14"/>
        <v>99</v>
      </c>
      <c r="O157" s="184">
        <f t="shared" si="15"/>
        <v>3431964.1972047742</v>
      </c>
      <c r="P157" s="184">
        <f t="shared" si="16"/>
        <v>31776.938307353976</v>
      </c>
      <c r="Q157" s="184">
        <f t="shared" si="12"/>
        <v>6773.2897921781259</v>
      </c>
      <c r="R157" s="184">
        <f t="shared" si="13"/>
        <v>3470514.4253043062</v>
      </c>
      <c r="Z157" s="2"/>
    </row>
    <row r="158" spans="13:26" x14ac:dyDescent="0.25">
      <c r="M158" s="2"/>
      <c r="N158" s="1">
        <f t="shared" si="14"/>
        <v>100</v>
      </c>
      <c r="O158" s="184">
        <f t="shared" si="15"/>
        <v>3470514.4253043062</v>
      </c>
      <c r="P158" s="184">
        <f t="shared" si="16"/>
        <v>31776.938307353976</v>
      </c>
      <c r="Q158" s="184">
        <f t="shared" si="12"/>
        <v>6849.3721320479199</v>
      </c>
      <c r="R158" s="184">
        <f t="shared" si="13"/>
        <v>3509140.735743708</v>
      </c>
      <c r="Z158" s="2"/>
    </row>
    <row r="159" spans="13:26" x14ac:dyDescent="0.25">
      <c r="M159" s="2"/>
      <c r="N159" s="1">
        <f t="shared" si="14"/>
        <v>101</v>
      </c>
      <c r="O159" s="184">
        <f t="shared" si="15"/>
        <v>3509140.735743708</v>
      </c>
      <c r="P159" s="184">
        <f t="shared" si="16"/>
        <v>31776.938307353976</v>
      </c>
      <c r="Q159" s="184">
        <f t="shared" si="12"/>
        <v>6925.604627253374</v>
      </c>
      <c r="R159" s="184">
        <f t="shared" si="13"/>
        <v>3547843.2786783152</v>
      </c>
      <c r="Z159" s="2"/>
    </row>
    <row r="160" spans="13:26" x14ac:dyDescent="0.25">
      <c r="M160" s="2"/>
      <c r="N160" s="1">
        <f t="shared" si="14"/>
        <v>102</v>
      </c>
      <c r="O160" s="184">
        <f t="shared" si="15"/>
        <v>3547843.2786783152</v>
      </c>
      <c r="P160" s="184">
        <f t="shared" si="16"/>
        <v>31776.938307353976</v>
      </c>
      <c r="Q160" s="184">
        <f t="shared" si="12"/>
        <v>7001.987574139539</v>
      </c>
      <c r="R160" s="184">
        <f t="shared" si="13"/>
        <v>3586622.2045598086</v>
      </c>
      <c r="Z160" s="2"/>
    </row>
    <row r="161" spans="13:26" x14ac:dyDescent="0.25">
      <c r="M161" s="2"/>
      <c r="N161" s="1">
        <f t="shared" si="14"/>
        <v>103</v>
      </c>
      <c r="O161" s="184">
        <f t="shared" si="15"/>
        <v>3586622.2045598086</v>
      </c>
      <c r="P161" s="184">
        <f t="shared" si="16"/>
        <v>31776.938307353976</v>
      </c>
      <c r="Q161" s="184">
        <f t="shared" si="12"/>
        <v>7078.5212696363278</v>
      </c>
      <c r="R161" s="184">
        <f t="shared" si="13"/>
        <v>3625477.6641367986</v>
      </c>
      <c r="Z161" s="2"/>
    </row>
    <row r="162" spans="13:26" x14ac:dyDescent="0.25">
      <c r="M162" s="2"/>
      <c r="N162" s="1">
        <f t="shared" si="14"/>
        <v>104</v>
      </c>
      <c r="O162" s="184">
        <f t="shared" si="15"/>
        <v>3625477.6641367986</v>
      </c>
      <c r="P162" s="184">
        <f t="shared" si="16"/>
        <v>31776.938307353976</v>
      </c>
      <c r="Q162" s="184">
        <f t="shared" si="12"/>
        <v>7155.2060112596719</v>
      </c>
      <c r="R162" s="184">
        <f t="shared" si="13"/>
        <v>3664409.8084554118</v>
      </c>
      <c r="Z162" s="2"/>
    </row>
    <row r="163" spans="13:26" x14ac:dyDescent="0.25">
      <c r="M163" s="2"/>
      <c r="N163" s="1">
        <f t="shared" si="14"/>
        <v>105</v>
      </c>
      <c r="O163" s="184">
        <f t="shared" si="15"/>
        <v>3664409.8084554118</v>
      </c>
      <c r="P163" s="184">
        <f t="shared" si="16"/>
        <v>31776.938307353976</v>
      </c>
      <c r="Q163" s="184">
        <f t="shared" si="12"/>
        <v>7232.0420971126778</v>
      </c>
      <c r="R163" s="184">
        <f t="shared" si="13"/>
        <v>3703418.7888598782</v>
      </c>
      <c r="Z163" s="2"/>
    </row>
    <row r="164" spans="13:26" x14ac:dyDescent="0.25">
      <c r="M164" s="2"/>
      <c r="N164" s="1">
        <f t="shared" si="14"/>
        <v>106</v>
      </c>
      <c r="O164" s="184">
        <f t="shared" si="15"/>
        <v>3703418.7888598782</v>
      </c>
      <c r="P164" s="184">
        <f t="shared" si="16"/>
        <v>31776.938307353976</v>
      </c>
      <c r="Q164" s="184">
        <f t="shared" si="12"/>
        <v>7309.0298258867851</v>
      </c>
      <c r="R164" s="184">
        <f t="shared" si="13"/>
        <v>3742504.7569931187</v>
      </c>
      <c r="Z164" s="2"/>
    </row>
    <row r="165" spans="13:26" x14ac:dyDescent="0.25">
      <c r="M165" s="2"/>
      <c r="N165" s="1">
        <f t="shared" si="14"/>
        <v>107</v>
      </c>
      <c r="O165" s="184">
        <f t="shared" si="15"/>
        <v>3742504.7569931187</v>
      </c>
      <c r="P165" s="184">
        <f t="shared" si="16"/>
        <v>31776.938307353976</v>
      </c>
      <c r="Q165" s="184">
        <f t="shared" si="12"/>
        <v>7386.1694968629272</v>
      </c>
      <c r="R165" s="184">
        <f t="shared" si="13"/>
        <v>3781667.8647973356</v>
      </c>
      <c r="Z165" s="2"/>
    </row>
    <row r="166" spans="13:26" x14ac:dyDescent="0.25">
      <c r="M166" s="2"/>
      <c r="N166" s="1">
        <f t="shared" si="14"/>
        <v>108</v>
      </c>
      <c r="O166" s="184">
        <f t="shared" si="15"/>
        <v>3781667.8647973356</v>
      </c>
      <c r="P166" s="184">
        <f t="shared" si="16"/>
        <v>31776.938307353976</v>
      </c>
      <c r="Q166" s="184">
        <f t="shared" si="12"/>
        <v>7463.4614099126975</v>
      </c>
      <c r="R166" s="184">
        <f t="shared" si="13"/>
        <v>3820908.2645146023</v>
      </c>
      <c r="Z166" s="2"/>
    </row>
    <row r="167" spans="13:26" x14ac:dyDescent="0.25">
      <c r="M167" s="2"/>
      <c r="N167" s="1">
        <f t="shared" si="14"/>
        <v>109</v>
      </c>
      <c r="O167" s="184">
        <f t="shared" si="15"/>
        <v>3820908.2645146023</v>
      </c>
      <c r="P167" s="184">
        <f t="shared" si="16"/>
        <v>31776.938307353976</v>
      </c>
      <c r="Q167" s="184">
        <f t="shared" si="12"/>
        <v>7540.9058654995088</v>
      </c>
      <c r="R167" s="184">
        <f t="shared" si="13"/>
        <v>3860226.1086874553</v>
      </c>
      <c r="Z167" s="2"/>
    </row>
    <row r="168" spans="13:26" x14ac:dyDescent="0.25">
      <c r="M168" s="2"/>
      <c r="N168" s="1">
        <f t="shared" si="14"/>
        <v>110</v>
      </c>
      <c r="O168" s="184">
        <f t="shared" si="15"/>
        <v>3860226.1086874553</v>
      </c>
      <c r="P168" s="184">
        <f t="shared" si="16"/>
        <v>31776.938307353976</v>
      </c>
      <c r="Q168" s="184">
        <f t="shared" si="12"/>
        <v>7618.503164679767</v>
      </c>
      <c r="R168" s="184">
        <f t="shared" si="13"/>
        <v>3899621.5501594888</v>
      </c>
      <c r="Z168" s="2"/>
    </row>
    <row r="169" spans="13:26" x14ac:dyDescent="0.25">
      <c r="M169" s="2"/>
      <c r="N169" s="1">
        <f t="shared" si="14"/>
        <v>111</v>
      </c>
      <c r="O169" s="184">
        <f t="shared" si="15"/>
        <v>3899621.5501594888</v>
      </c>
      <c r="P169" s="184">
        <f t="shared" si="16"/>
        <v>31776.938307353976</v>
      </c>
      <c r="Q169" s="184">
        <f t="shared" si="12"/>
        <v>7696.2536091040438</v>
      </c>
      <c r="R169" s="184">
        <f t="shared" si="13"/>
        <v>3939094.7420759466</v>
      </c>
      <c r="Z169" s="2"/>
    </row>
    <row r="170" spans="13:26" x14ac:dyDescent="0.25">
      <c r="M170" s="2"/>
      <c r="N170" s="1">
        <f t="shared" si="14"/>
        <v>112</v>
      </c>
      <c r="O170" s="184">
        <f t="shared" si="15"/>
        <v>3939094.7420759466</v>
      </c>
      <c r="P170" s="184">
        <f t="shared" si="16"/>
        <v>31776.938307353976</v>
      </c>
      <c r="Q170" s="184">
        <f t="shared" si="12"/>
        <v>7774.1575010182396</v>
      </c>
      <c r="R170" s="184">
        <f t="shared" si="13"/>
        <v>3978645.8378843185</v>
      </c>
      <c r="Z170" s="2"/>
    </row>
    <row r="171" spans="13:26" x14ac:dyDescent="0.25">
      <c r="M171" s="2"/>
      <c r="N171" s="1">
        <f t="shared" si="14"/>
        <v>113</v>
      </c>
      <c r="O171" s="184">
        <f t="shared" si="15"/>
        <v>3978645.8378843185</v>
      </c>
      <c r="P171" s="184">
        <f t="shared" si="16"/>
        <v>31776.938307353976</v>
      </c>
      <c r="Q171" s="184">
        <f t="shared" si="12"/>
        <v>7852.2151432647679</v>
      </c>
      <c r="R171" s="184">
        <f t="shared" si="13"/>
        <v>4018274.991334937</v>
      </c>
      <c r="Z171" s="2"/>
    </row>
    <row r="172" spans="13:26" x14ac:dyDescent="0.25">
      <c r="M172" s="2"/>
      <c r="N172" s="1">
        <f t="shared" si="14"/>
        <v>114</v>
      </c>
      <c r="O172" s="184">
        <f t="shared" si="15"/>
        <v>4018274.991334937</v>
      </c>
      <c r="P172" s="184">
        <f t="shared" si="16"/>
        <v>31776.938307353976</v>
      </c>
      <c r="Q172" s="184">
        <f t="shared" si="12"/>
        <v>7930.4268392837284</v>
      </c>
      <c r="R172" s="184">
        <f t="shared" si="13"/>
        <v>4057982.3564815745</v>
      </c>
      <c r="Z172" s="2"/>
    </row>
    <row r="173" spans="13:26" x14ac:dyDescent="0.25">
      <c r="M173" s="2"/>
      <c r="N173" s="1">
        <f t="shared" si="14"/>
        <v>115</v>
      </c>
      <c r="O173" s="184">
        <f t="shared" si="15"/>
        <v>4057982.3564815745</v>
      </c>
      <c r="P173" s="184">
        <f t="shared" si="16"/>
        <v>31776.938307353976</v>
      </c>
      <c r="Q173" s="184">
        <f t="shared" si="12"/>
        <v>8008.7928931140859</v>
      </c>
      <c r="R173" s="184">
        <f t="shared" si="13"/>
        <v>4097768.0876820423</v>
      </c>
      <c r="Z173" s="2"/>
    </row>
    <row r="174" spans="13:26" x14ac:dyDescent="0.25">
      <c r="M174" s="2"/>
      <c r="N174" s="1">
        <f t="shared" si="14"/>
        <v>116</v>
      </c>
      <c r="O174" s="184">
        <f t="shared" si="15"/>
        <v>4097768.0876820423</v>
      </c>
      <c r="P174" s="184">
        <f t="shared" si="16"/>
        <v>31776.938307353976</v>
      </c>
      <c r="Q174" s="184">
        <f t="shared" si="12"/>
        <v>8087.3136093948542</v>
      </c>
      <c r="R174" s="184">
        <f t="shared" si="13"/>
        <v>4137632.3395987907</v>
      </c>
      <c r="Z174" s="2"/>
    </row>
    <row r="175" spans="13:26" x14ac:dyDescent="0.25">
      <c r="M175" s="2"/>
      <c r="N175" s="1">
        <f t="shared" si="14"/>
        <v>117</v>
      </c>
      <c r="O175" s="184">
        <f t="shared" si="15"/>
        <v>4137632.3395987907</v>
      </c>
      <c r="P175" s="184">
        <f t="shared" si="16"/>
        <v>31776.938307353976</v>
      </c>
      <c r="Q175" s="184">
        <f t="shared" si="12"/>
        <v>8165.9892933662795</v>
      </c>
      <c r="R175" s="184">
        <f t="shared" si="13"/>
        <v>4177575.2671995107</v>
      </c>
      <c r="Z175" s="2"/>
    </row>
    <row r="176" spans="13:26" x14ac:dyDescent="0.25">
      <c r="M176" s="2"/>
      <c r="N176" s="1">
        <f t="shared" si="14"/>
        <v>118</v>
      </c>
      <c r="O176" s="184">
        <f t="shared" si="15"/>
        <v>4177575.2671995107</v>
      </c>
      <c r="P176" s="184">
        <f t="shared" si="16"/>
        <v>31776.938307353976</v>
      </c>
      <c r="Q176" s="184">
        <f t="shared" si="12"/>
        <v>8244.8202508710274</v>
      </c>
      <c r="R176" s="184">
        <f t="shared" si="13"/>
        <v>4217597.0257577356</v>
      </c>
      <c r="Z176" s="2"/>
    </row>
    <row r="177" spans="13:26" x14ac:dyDescent="0.25">
      <c r="M177" s="2"/>
      <c r="N177" s="1">
        <f t="shared" si="14"/>
        <v>119</v>
      </c>
      <c r="O177" s="184">
        <f t="shared" si="15"/>
        <v>4217597.0257577356</v>
      </c>
      <c r="P177" s="184">
        <f t="shared" si="16"/>
        <v>31776.938307353976</v>
      </c>
      <c r="Q177" s="184">
        <f t="shared" si="12"/>
        <v>8323.8067883553722</v>
      </c>
      <c r="R177" s="184">
        <f t="shared" si="13"/>
        <v>4257697.7708534449</v>
      </c>
      <c r="Z177" s="2"/>
    </row>
    <row r="178" spans="13:26" x14ac:dyDescent="0.25">
      <c r="M178" s="2"/>
      <c r="N178" s="1">
        <f t="shared" si="14"/>
        <v>120</v>
      </c>
      <c r="O178" s="184">
        <f t="shared" si="15"/>
        <v>4257697.7708534449</v>
      </c>
      <c r="P178" s="184">
        <f t="shared" si="16"/>
        <v>31776.938307353976</v>
      </c>
      <c r="Q178" s="184">
        <f t="shared" si="12"/>
        <v>8402.9492128703841</v>
      </c>
      <c r="R178" s="184">
        <f t="shared" si="13"/>
        <v>4297877.6583736697</v>
      </c>
      <c r="Z178" s="2"/>
    </row>
    <row r="179" spans="13:26" x14ac:dyDescent="0.25">
      <c r="M179" s="2"/>
      <c r="N179" s="1">
        <f t="shared" si="14"/>
        <v>121</v>
      </c>
      <c r="O179" s="184">
        <f t="shared" si="15"/>
        <v>4297877.6583736697</v>
      </c>
      <c r="P179" s="184">
        <f t="shared" si="16"/>
        <v>31776.938307353976</v>
      </c>
      <c r="Q179" s="184">
        <f t="shared" si="12"/>
        <v>8482.2478320731316</v>
      </c>
      <c r="R179" s="184">
        <f t="shared" si="13"/>
        <v>4338136.8445130968</v>
      </c>
      <c r="Z179" s="2"/>
    </row>
    <row r="180" spans="13:26" x14ac:dyDescent="0.25">
      <c r="M180" s="2"/>
      <c r="N180" s="1">
        <f t="shared" si="14"/>
        <v>122</v>
      </c>
      <c r="O180" s="184">
        <f t="shared" si="15"/>
        <v>4338136.8445130968</v>
      </c>
      <c r="P180" s="184">
        <f t="shared" si="16"/>
        <v>31776.938307353976</v>
      </c>
      <c r="Q180" s="184">
        <f t="shared" si="12"/>
        <v>8561.7029542278669</v>
      </c>
      <c r="R180" s="184">
        <f t="shared" si="13"/>
        <v>4378475.4857746791</v>
      </c>
      <c r="Z180" s="2"/>
    </row>
    <row r="181" spans="13:26" x14ac:dyDescent="0.25">
      <c r="M181" s="2"/>
      <c r="N181" s="1">
        <f t="shared" si="14"/>
        <v>123</v>
      </c>
      <c r="O181" s="184">
        <f t="shared" si="15"/>
        <v>4378475.4857746791</v>
      </c>
      <c r="P181" s="184">
        <f t="shared" si="16"/>
        <v>31776.938307353976</v>
      </c>
      <c r="Q181" s="184">
        <f t="shared" si="12"/>
        <v>8641.314888207231</v>
      </c>
      <c r="R181" s="184">
        <f t="shared" si="13"/>
        <v>4418893.7389702406</v>
      </c>
      <c r="Z181" s="2"/>
    </row>
    <row r="182" spans="13:26" x14ac:dyDescent="0.25">
      <c r="M182" s="2"/>
      <c r="N182" s="1">
        <f t="shared" si="14"/>
        <v>124</v>
      </c>
      <c r="O182" s="184">
        <f t="shared" si="15"/>
        <v>4418893.7389702406</v>
      </c>
      <c r="P182" s="184">
        <f t="shared" si="16"/>
        <v>31776.938307353976</v>
      </c>
      <c r="Q182" s="184">
        <f t="shared" si="12"/>
        <v>8721.0839434934551</v>
      </c>
      <c r="R182" s="184">
        <f t="shared" si="13"/>
        <v>4459391.7612210885</v>
      </c>
      <c r="Z182" s="2"/>
    </row>
    <row r="183" spans="13:26" x14ac:dyDescent="0.25">
      <c r="M183" s="2"/>
      <c r="N183" s="1">
        <f t="shared" si="14"/>
        <v>125</v>
      </c>
      <c r="O183" s="184">
        <f t="shared" si="15"/>
        <v>4459391.7612210885</v>
      </c>
      <c r="P183" s="184">
        <f t="shared" si="16"/>
        <v>31776.938307353976</v>
      </c>
      <c r="Q183" s="184">
        <f t="shared" si="12"/>
        <v>8801.0104301795582</v>
      </c>
      <c r="R183" s="184">
        <f t="shared" si="13"/>
        <v>4499969.7099586222</v>
      </c>
      <c r="Z183" s="2"/>
    </row>
    <row r="184" spans="13:26" x14ac:dyDescent="0.25">
      <c r="M184" s="2"/>
      <c r="N184" s="1">
        <f t="shared" si="14"/>
        <v>126</v>
      </c>
      <c r="O184" s="184">
        <f t="shared" si="15"/>
        <v>4499969.7099586222</v>
      </c>
      <c r="P184" s="184">
        <f t="shared" si="16"/>
        <v>31776.938307353976</v>
      </c>
      <c r="Q184" s="184">
        <f t="shared" si="12"/>
        <v>8881.0946589705582</v>
      </c>
      <c r="R184" s="184">
        <f t="shared" si="13"/>
        <v>4540627.7429249473</v>
      </c>
      <c r="Z184" s="2"/>
    </row>
    <row r="185" spans="13:26" x14ac:dyDescent="0.25">
      <c r="M185" s="2"/>
      <c r="N185" s="1">
        <f t="shared" si="14"/>
        <v>127</v>
      </c>
      <c r="O185" s="184">
        <f t="shared" si="15"/>
        <v>4540627.7429249473</v>
      </c>
      <c r="P185" s="184">
        <f t="shared" si="16"/>
        <v>31776.938307353976</v>
      </c>
      <c r="Q185" s="184">
        <f t="shared" si="12"/>
        <v>8961.3369411846743</v>
      </c>
      <c r="R185" s="184">
        <f t="shared" si="13"/>
        <v>4581366.018173486</v>
      </c>
      <c r="Z185" s="2"/>
    </row>
    <row r="186" spans="13:26" x14ac:dyDescent="0.25">
      <c r="M186" s="2"/>
      <c r="N186" s="1">
        <f t="shared" si="14"/>
        <v>128</v>
      </c>
      <c r="O186" s="184">
        <f t="shared" si="15"/>
        <v>4581366.018173486</v>
      </c>
      <c r="P186" s="184">
        <f t="shared" si="16"/>
        <v>31776.938307353976</v>
      </c>
      <c r="Q186" s="184">
        <f t="shared" si="12"/>
        <v>9041.737588754544</v>
      </c>
      <c r="R186" s="184">
        <f t="shared" si="13"/>
        <v>4622184.6940695951</v>
      </c>
      <c r="Z186" s="2"/>
    </row>
    <row r="187" spans="13:26" x14ac:dyDescent="0.25">
      <c r="M187" s="2"/>
      <c r="N187" s="1">
        <f t="shared" si="14"/>
        <v>129</v>
      </c>
      <c r="O187" s="184">
        <f t="shared" si="15"/>
        <v>4622184.6940695951</v>
      </c>
      <c r="P187" s="184">
        <f t="shared" si="16"/>
        <v>31776.938307353976</v>
      </c>
      <c r="Q187" s="184">
        <f t="shared" ref="Q187:Q250" si="17">O187*$P$53</f>
        <v>9122.2969142284292</v>
      </c>
      <c r="R187" s="184">
        <f t="shared" ref="R187:R250" si="18">O187+P187+Q187</f>
        <v>4663083.9292911775</v>
      </c>
      <c r="Z187" s="2"/>
    </row>
    <row r="188" spans="13:26" x14ac:dyDescent="0.25">
      <c r="M188" s="2"/>
      <c r="N188" s="1">
        <f t="shared" ref="N188:N251" si="19">N187+1</f>
        <v>130</v>
      </c>
      <c r="O188" s="184">
        <f t="shared" ref="O188:O251" si="20">R187</f>
        <v>4663083.9292911775</v>
      </c>
      <c r="P188" s="184">
        <f t="shared" ref="P188:P251" si="21">P187</f>
        <v>31776.938307353976</v>
      </c>
      <c r="Q188" s="184">
        <f t="shared" si="17"/>
        <v>9203.0152307714343</v>
      </c>
      <c r="R188" s="184">
        <f t="shared" si="18"/>
        <v>4704063.8828293029</v>
      </c>
      <c r="Z188" s="2"/>
    </row>
    <row r="189" spans="13:26" x14ac:dyDescent="0.25">
      <c r="M189" s="2"/>
      <c r="N189" s="1">
        <f t="shared" si="19"/>
        <v>131</v>
      </c>
      <c r="O189" s="184">
        <f t="shared" si="20"/>
        <v>4704063.8828293029</v>
      </c>
      <c r="P189" s="184">
        <f t="shared" si="21"/>
        <v>31776.938307353976</v>
      </c>
      <c r="Q189" s="184">
        <f t="shared" si="17"/>
        <v>9283.8928521667258</v>
      </c>
      <c r="R189" s="184">
        <f t="shared" si="18"/>
        <v>4745124.7139888238</v>
      </c>
      <c r="Z189" s="2"/>
    </row>
    <row r="190" spans="13:26" x14ac:dyDescent="0.25">
      <c r="M190" s="2"/>
      <c r="N190" s="1">
        <f t="shared" si="19"/>
        <v>132</v>
      </c>
      <c r="O190" s="184">
        <f t="shared" si="20"/>
        <v>4745124.7139888238</v>
      </c>
      <c r="P190" s="184">
        <f t="shared" si="21"/>
        <v>31776.938307353976</v>
      </c>
      <c r="Q190" s="184">
        <f t="shared" si="17"/>
        <v>9364.9300928167449</v>
      </c>
      <c r="R190" s="184">
        <f t="shared" si="18"/>
        <v>4786266.5823889952</v>
      </c>
      <c r="Z190" s="2"/>
    </row>
    <row r="191" spans="13:26" x14ac:dyDescent="0.25">
      <c r="M191" s="2"/>
      <c r="N191" s="1">
        <f t="shared" si="19"/>
        <v>133</v>
      </c>
      <c r="O191" s="184">
        <f t="shared" si="20"/>
        <v>4786266.5823889952</v>
      </c>
      <c r="P191" s="184">
        <f t="shared" si="21"/>
        <v>31776.938307353976</v>
      </c>
      <c r="Q191" s="184">
        <f t="shared" si="17"/>
        <v>9446.1272677444376</v>
      </c>
      <c r="R191" s="184">
        <f t="shared" si="18"/>
        <v>4827489.6479640938</v>
      </c>
      <c r="Z191" s="2"/>
    </row>
    <row r="192" spans="13:26" x14ac:dyDescent="0.25">
      <c r="M192" s="2"/>
      <c r="N192" s="1">
        <f t="shared" si="19"/>
        <v>134</v>
      </c>
      <c r="O192" s="184">
        <f t="shared" si="20"/>
        <v>4827489.6479640938</v>
      </c>
      <c r="P192" s="184">
        <f t="shared" si="21"/>
        <v>31776.938307353976</v>
      </c>
      <c r="Q192" s="184">
        <f t="shared" si="17"/>
        <v>9527.4846925944748</v>
      </c>
      <c r="R192" s="184">
        <f t="shared" si="18"/>
        <v>4868794.0709640421</v>
      </c>
      <c r="Z192" s="2"/>
    </row>
    <row r="193" spans="13:26" x14ac:dyDescent="0.25">
      <c r="M193" s="2"/>
      <c r="N193" s="1">
        <f t="shared" si="19"/>
        <v>135</v>
      </c>
      <c r="O193" s="184">
        <f t="shared" si="20"/>
        <v>4868794.0709640421</v>
      </c>
      <c r="P193" s="184">
        <f t="shared" si="21"/>
        <v>31776.938307353976</v>
      </c>
      <c r="Q193" s="184">
        <f t="shared" si="17"/>
        <v>9609.0026836344805</v>
      </c>
      <c r="R193" s="184">
        <f t="shared" si="18"/>
        <v>4910180.0119550312</v>
      </c>
      <c r="Z193" s="2"/>
    </row>
    <row r="194" spans="13:26" x14ac:dyDescent="0.25">
      <c r="M194" s="2"/>
      <c r="N194" s="1">
        <f t="shared" si="19"/>
        <v>136</v>
      </c>
      <c r="O194" s="184">
        <f t="shared" si="20"/>
        <v>4910180.0119550312</v>
      </c>
      <c r="P194" s="184">
        <f t="shared" si="21"/>
        <v>31776.938307353976</v>
      </c>
      <c r="Q194" s="184">
        <f t="shared" si="17"/>
        <v>9690.6815577562611</v>
      </c>
      <c r="R194" s="184">
        <f t="shared" si="18"/>
        <v>4951647.6318201413</v>
      </c>
      <c r="Z194" s="2"/>
    </row>
    <row r="195" spans="13:26" x14ac:dyDescent="0.25">
      <c r="M195" s="2"/>
      <c r="N195" s="1">
        <f t="shared" si="19"/>
        <v>137</v>
      </c>
      <c r="O195" s="184">
        <f t="shared" si="20"/>
        <v>4951647.6318201413</v>
      </c>
      <c r="P195" s="184">
        <f t="shared" si="21"/>
        <v>31776.938307353976</v>
      </c>
      <c r="Q195" s="184">
        <f t="shared" si="17"/>
        <v>9772.5216324770408</v>
      </c>
      <c r="R195" s="184">
        <f t="shared" si="18"/>
        <v>4993197.0917599723</v>
      </c>
      <c r="Z195" s="2"/>
    </row>
    <row r="196" spans="13:26" x14ac:dyDescent="0.25">
      <c r="M196" s="2"/>
      <c r="N196" s="1">
        <f t="shared" si="19"/>
        <v>138</v>
      </c>
      <c r="O196" s="184">
        <f t="shared" si="20"/>
        <v>4993197.0917599723</v>
      </c>
      <c r="P196" s="184">
        <f t="shared" si="21"/>
        <v>31776.938307353976</v>
      </c>
      <c r="Q196" s="184">
        <f t="shared" si="17"/>
        <v>9854.5232259406857</v>
      </c>
      <c r="R196" s="184">
        <f t="shared" si="18"/>
        <v>5034828.5532932673</v>
      </c>
      <c r="Z196" s="2"/>
    </row>
    <row r="197" spans="13:26" x14ac:dyDescent="0.25">
      <c r="M197" s="2"/>
      <c r="N197" s="1">
        <f t="shared" si="19"/>
        <v>139</v>
      </c>
      <c r="O197" s="184">
        <f t="shared" si="20"/>
        <v>5034828.5532932673</v>
      </c>
      <c r="P197" s="184">
        <f t="shared" si="21"/>
        <v>31776.938307353976</v>
      </c>
      <c r="Q197" s="184">
        <f t="shared" si="17"/>
        <v>9936.6866569189533</v>
      </c>
      <c r="R197" s="184">
        <f t="shared" si="18"/>
        <v>5076542.1782575408</v>
      </c>
      <c r="Z197" s="2"/>
    </row>
    <row r="198" spans="13:26" x14ac:dyDescent="0.25">
      <c r="M198" s="2"/>
      <c r="N198" s="1">
        <f t="shared" si="19"/>
        <v>140</v>
      </c>
      <c r="O198" s="184">
        <f t="shared" si="20"/>
        <v>5076542.1782575408</v>
      </c>
      <c r="P198" s="184">
        <f t="shared" si="21"/>
        <v>31776.938307353976</v>
      </c>
      <c r="Q198" s="184">
        <f t="shared" si="17"/>
        <v>10019.012244812726</v>
      </c>
      <c r="R198" s="184">
        <f t="shared" si="18"/>
        <v>5118338.1288097082</v>
      </c>
      <c r="Z198" s="2"/>
    </row>
    <row r="199" spans="13:26" x14ac:dyDescent="0.25">
      <c r="M199" s="2"/>
      <c r="N199" s="1">
        <f t="shared" si="19"/>
        <v>141</v>
      </c>
      <c r="O199" s="184">
        <f t="shared" si="20"/>
        <v>5118338.1288097082</v>
      </c>
      <c r="P199" s="184">
        <f t="shared" si="21"/>
        <v>31776.938307353976</v>
      </c>
      <c r="Q199" s="184">
        <f t="shared" si="17"/>
        <v>10101.500309653247</v>
      </c>
      <c r="R199" s="184">
        <f t="shared" si="18"/>
        <v>5160216.567426716</v>
      </c>
      <c r="Z199" s="2"/>
    </row>
    <row r="200" spans="13:26" x14ac:dyDescent="0.25">
      <c r="M200" s="2"/>
      <c r="N200" s="1">
        <f t="shared" si="19"/>
        <v>142</v>
      </c>
      <c r="O200" s="184">
        <f t="shared" si="20"/>
        <v>5160216.567426716</v>
      </c>
      <c r="P200" s="184">
        <f t="shared" si="21"/>
        <v>31776.938307353976</v>
      </c>
      <c r="Q200" s="184">
        <f t="shared" si="17"/>
        <v>10184.151172103377</v>
      </c>
      <c r="R200" s="184">
        <f t="shared" si="18"/>
        <v>5202177.6569061736</v>
      </c>
      <c r="Z200" s="2"/>
    </row>
    <row r="201" spans="13:26" x14ac:dyDescent="0.25">
      <c r="M201" s="2"/>
      <c r="N201" s="1">
        <f t="shared" si="19"/>
        <v>143</v>
      </c>
      <c r="O201" s="184">
        <f t="shared" si="20"/>
        <v>5202177.6569061736</v>
      </c>
      <c r="P201" s="184">
        <f t="shared" si="21"/>
        <v>31776.938307353976</v>
      </c>
      <c r="Q201" s="184">
        <f t="shared" si="17"/>
        <v>10266.965153458825</v>
      </c>
      <c r="R201" s="184">
        <f t="shared" si="18"/>
        <v>5244221.5603669863</v>
      </c>
      <c r="Z201" s="2"/>
    </row>
    <row r="202" spans="13:26" x14ac:dyDescent="0.25">
      <c r="M202" s="2"/>
      <c r="N202" s="1">
        <f t="shared" si="19"/>
        <v>144</v>
      </c>
      <c r="O202" s="184">
        <f t="shared" si="20"/>
        <v>5244221.5603669863</v>
      </c>
      <c r="P202" s="184">
        <f t="shared" si="21"/>
        <v>31776.938307353976</v>
      </c>
      <c r="Q202" s="184">
        <f t="shared" si="17"/>
        <v>10349.942575649413</v>
      </c>
      <c r="R202" s="184">
        <f t="shared" si="18"/>
        <v>5286348.4412499899</v>
      </c>
      <c r="Z202" s="2"/>
    </row>
    <row r="203" spans="13:26" x14ac:dyDescent="0.25">
      <c r="M203" s="2"/>
      <c r="N203" s="1">
        <f t="shared" si="19"/>
        <v>145</v>
      </c>
      <c r="O203" s="184">
        <f t="shared" si="20"/>
        <v>5286348.4412499899</v>
      </c>
      <c r="P203" s="184">
        <f t="shared" si="21"/>
        <v>31776.938307353976</v>
      </c>
      <c r="Q203" s="184">
        <f t="shared" si="17"/>
        <v>10433.083761240321</v>
      </c>
      <c r="R203" s="184">
        <f t="shared" si="18"/>
        <v>5328558.4633185845</v>
      </c>
      <c r="Z203" s="2"/>
    </row>
    <row r="204" spans="13:26" x14ac:dyDescent="0.25">
      <c r="M204" s="2"/>
      <c r="N204" s="1">
        <f t="shared" si="19"/>
        <v>146</v>
      </c>
      <c r="O204" s="184">
        <f t="shared" si="20"/>
        <v>5328558.4633185845</v>
      </c>
      <c r="P204" s="184">
        <f t="shared" si="21"/>
        <v>31776.938307353976</v>
      </c>
      <c r="Q204" s="184">
        <f t="shared" si="17"/>
        <v>10516.389033433335</v>
      </c>
      <c r="R204" s="184">
        <f t="shared" si="18"/>
        <v>5370851.7906593718</v>
      </c>
      <c r="Z204" s="2"/>
    </row>
    <row r="205" spans="13:26" x14ac:dyDescent="0.25">
      <c r="M205" s="2"/>
      <c r="N205" s="1">
        <f t="shared" si="19"/>
        <v>147</v>
      </c>
      <c r="O205" s="184">
        <f t="shared" si="20"/>
        <v>5370851.7906593718</v>
      </c>
      <c r="P205" s="184">
        <f t="shared" si="21"/>
        <v>31776.938307353976</v>
      </c>
      <c r="Q205" s="184">
        <f t="shared" si="17"/>
        <v>10599.858716068113</v>
      </c>
      <c r="R205" s="184">
        <f t="shared" si="18"/>
        <v>5413228.5876827938</v>
      </c>
      <c r="Z205" s="2"/>
    </row>
    <row r="206" spans="13:26" x14ac:dyDescent="0.25">
      <c r="M206" s="2"/>
      <c r="N206" s="1">
        <f t="shared" si="19"/>
        <v>148</v>
      </c>
      <c r="O206" s="184">
        <f t="shared" si="20"/>
        <v>5413228.5876827938</v>
      </c>
      <c r="P206" s="184">
        <f t="shared" si="21"/>
        <v>31776.938307353976</v>
      </c>
      <c r="Q206" s="184">
        <f t="shared" si="17"/>
        <v>10683.493133623439</v>
      </c>
      <c r="R206" s="184">
        <f t="shared" si="18"/>
        <v>5455689.0191237712</v>
      </c>
      <c r="Z206" s="2"/>
    </row>
    <row r="207" spans="13:26" x14ac:dyDescent="0.25">
      <c r="M207" s="2"/>
      <c r="N207" s="1">
        <f t="shared" si="19"/>
        <v>149</v>
      </c>
      <c r="O207" s="184">
        <f t="shared" si="20"/>
        <v>5455689.0191237712</v>
      </c>
      <c r="P207" s="184">
        <f t="shared" si="21"/>
        <v>31776.938307353976</v>
      </c>
      <c r="Q207" s="184">
        <f t="shared" si="17"/>
        <v>10767.292611218481</v>
      </c>
      <c r="R207" s="184">
        <f t="shared" si="18"/>
        <v>5498233.2500423435</v>
      </c>
      <c r="Z207" s="2"/>
    </row>
    <row r="208" spans="13:26" x14ac:dyDescent="0.25">
      <c r="M208" s="2"/>
      <c r="N208" s="1">
        <f t="shared" si="19"/>
        <v>150</v>
      </c>
      <c r="O208" s="184">
        <f t="shared" si="20"/>
        <v>5498233.2500423435</v>
      </c>
      <c r="P208" s="184">
        <f t="shared" si="21"/>
        <v>31776.938307353976</v>
      </c>
      <c r="Q208" s="184">
        <f t="shared" si="17"/>
        <v>10851.257474614065</v>
      </c>
      <c r="R208" s="184">
        <f t="shared" si="18"/>
        <v>5540861.445824312</v>
      </c>
      <c r="Z208" s="2"/>
    </row>
    <row r="209" spans="13:26" x14ac:dyDescent="0.25">
      <c r="M209" s="2"/>
      <c r="N209" s="1">
        <f t="shared" si="19"/>
        <v>151</v>
      </c>
      <c r="O209" s="184">
        <f t="shared" si="20"/>
        <v>5540861.445824312</v>
      </c>
      <c r="P209" s="184">
        <f t="shared" si="21"/>
        <v>31776.938307353976</v>
      </c>
      <c r="Q209" s="184">
        <f t="shared" si="17"/>
        <v>10935.388050213935</v>
      </c>
      <c r="R209" s="184">
        <f t="shared" si="18"/>
        <v>5583573.7721818807</v>
      </c>
      <c r="Z209" s="2"/>
    </row>
    <row r="210" spans="13:26" x14ac:dyDescent="0.25">
      <c r="M210" s="2"/>
      <c r="N210" s="1">
        <f t="shared" si="19"/>
        <v>152</v>
      </c>
      <c r="O210" s="184">
        <f t="shared" si="20"/>
        <v>5583573.7721818807</v>
      </c>
      <c r="P210" s="184">
        <f t="shared" si="21"/>
        <v>31776.938307353976</v>
      </c>
      <c r="Q210" s="184">
        <f t="shared" si="17"/>
        <v>11019.684665066014</v>
      </c>
      <c r="R210" s="184">
        <f t="shared" si="18"/>
        <v>5626370.3951543011</v>
      </c>
      <c r="Z210" s="2"/>
    </row>
    <row r="211" spans="13:26" x14ac:dyDescent="0.25">
      <c r="M211" s="2"/>
      <c r="N211" s="1">
        <f t="shared" si="19"/>
        <v>153</v>
      </c>
      <c r="O211" s="184">
        <f t="shared" si="20"/>
        <v>5626370.3951543011</v>
      </c>
      <c r="P211" s="184">
        <f t="shared" si="21"/>
        <v>31776.938307353976</v>
      </c>
      <c r="Q211" s="184">
        <f t="shared" si="17"/>
        <v>11104.147646863692</v>
      </c>
      <c r="R211" s="184">
        <f t="shared" si="18"/>
        <v>5669251.4811085192</v>
      </c>
      <c r="Z211" s="2"/>
    </row>
    <row r="212" spans="13:26" x14ac:dyDescent="0.25">
      <c r="M212" s="2"/>
      <c r="N212" s="1">
        <f t="shared" si="19"/>
        <v>154</v>
      </c>
      <c r="O212" s="184">
        <f t="shared" si="20"/>
        <v>5669251.4811085192</v>
      </c>
      <c r="P212" s="184">
        <f t="shared" si="21"/>
        <v>31776.938307353976</v>
      </c>
      <c r="Q212" s="184">
        <f t="shared" si="17"/>
        <v>11188.77732394709</v>
      </c>
      <c r="R212" s="184">
        <f t="shared" si="18"/>
        <v>5712217.1967398208</v>
      </c>
      <c r="Z212" s="2"/>
    </row>
    <row r="213" spans="13:26" x14ac:dyDescent="0.25">
      <c r="M213" s="2"/>
      <c r="N213" s="1">
        <f t="shared" si="19"/>
        <v>155</v>
      </c>
      <c r="O213" s="184">
        <f t="shared" si="20"/>
        <v>5712217.1967398208</v>
      </c>
      <c r="P213" s="184">
        <f t="shared" si="21"/>
        <v>31776.938307353976</v>
      </c>
      <c r="Q213" s="184">
        <f t="shared" si="17"/>
        <v>11273.574025304331</v>
      </c>
      <c r="R213" s="184">
        <f t="shared" si="18"/>
        <v>5755267.709072479</v>
      </c>
      <c r="Z213" s="2"/>
    </row>
    <row r="214" spans="13:26" x14ac:dyDescent="0.25">
      <c r="M214" s="2"/>
      <c r="N214" s="1">
        <f t="shared" si="19"/>
        <v>156</v>
      </c>
      <c r="O214" s="184">
        <f t="shared" si="20"/>
        <v>5755267.709072479</v>
      </c>
      <c r="P214" s="184">
        <f t="shared" si="21"/>
        <v>31776.938307353976</v>
      </c>
      <c r="Q214" s="184">
        <f t="shared" si="17"/>
        <v>11358.538080572836</v>
      </c>
      <c r="R214" s="184">
        <f t="shared" si="18"/>
        <v>5798403.1854604064</v>
      </c>
      <c r="Z214" s="2"/>
    </row>
    <row r="215" spans="13:26" x14ac:dyDescent="0.25">
      <c r="M215" s="2"/>
      <c r="N215" s="1">
        <f t="shared" si="19"/>
        <v>157</v>
      </c>
      <c r="O215" s="184">
        <f t="shared" si="20"/>
        <v>5798403.1854604064</v>
      </c>
      <c r="P215" s="184">
        <f t="shared" si="21"/>
        <v>31776.938307353976</v>
      </c>
      <c r="Q215" s="184">
        <f t="shared" si="17"/>
        <v>11443.669820040588</v>
      </c>
      <c r="R215" s="184">
        <f t="shared" si="18"/>
        <v>5841623.793587801</v>
      </c>
      <c r="Z215" s="2"/>
    </row>
    <row r="216" spans="13:26" x14ac:dyDescent="0.25">
      <c r="M216" s="2"/>
      <c r="N216" s="1">
        <f t="shared" si="19"/>
        <v>158</v>
      </c>
      <c r="O216" s="184">
        <f t="shared" si="20"/>
        <v>5841623.793587801</v>
      </c>
      <c r="P216" s="184">
        <f t="shared" si="21"/>
        <v>31776.938307353976</v>
      </c>
      <c r="Q216" s="184">
        <f t="shared" si="17"/>
        <v>11528.969574647423</v>
      </c>
      <c r="R216" s="184">
        <f t="shared" si="18"/>
        <v>5884929.7014698023</v>
      </c>
      <c r="Z216" s="2"/>
    </row>
    <row r="217" spans="13:26" x14ac:dyDescent="0.25">
      <c r="M217" s="2"/>
      <c r="N217" s="1">
        <f t="shared" si="19"/>
        <v>159</v>
      </c>
      <c r="O217" s="184">
        <f t="shared" si="20"/>
        <v>5884929.7014698023</v>
      </c>
      <c r="P217" s="184">
        <f t="shared" si="21"/>
        <v>31776.938307353976</v>
      </c>
      <c r="Q217" s="184">
        <f t="shared" si="17"/>
        <v>11614.437675986321</v>
      </c>
      <c r="R217" s="184">
        <f t="shared" si="18"/>
        <v>5928321.077453143</v>
      </c>
      <c r="Z217" s="2"/>
    </row>
    <row r="218" spans="13:26" x14ac:dyDescent="0.25">
      <c r="M218" s="2"/>
      <c r="N218" s="1">
        <f t="shared" si="19"/>
        <v>160</v>
      </c>
      <c r="O218" s="184">
        <f t="shared" si="20"/>
        <v>5928321.077453143</v>
      </c>
      <c r="P218" s="184">
        <f t="shared" si="21"/>
        <v>31776.938307353976</v>
      </c>
      <c r="Q218" s="184">
        <f t="shared" si="17"/>
        <v>11700.074456304688</v>
      </c>
      <c r="R218" s="184">
        <f t="shared" si="18"/>
        <v>5971798.0902168015</v>
      </c>
      <c r="Z218" s="2"/>
    </row>
    <row r="219" spans="13:26" x14ac:dyDescent="0.25">
      <c r="M219" s="2"/>
      <c r="N219" s="1">
        <f t="shared" si="19"/>
        <v>161</v>
      </c>
      <c r="O219" s="184">
        <f t="shared" si="20"/>
        <v>5971798.0902168015</v>
      </c>
      <c r="P219" s="184">
        <f t="shared" si="21"/>
        <v>31776.938307353976</v>
      </c>
      <c r="Q219" s="184">
        <f t="shared" si="17"/>
        <v>11785.880248505648</v>
      </c>
      <c r="R219" s="184">
        <f t="shared" si="18"/>
        <v>6015360.9087726614</v>
      </c>
      <c r="Z219" s="2"/>
    </row>
    <row r="220" spans="13:26" x14ac:dyDescent="0.25">
      <c r="M220" s="2"/>
      <c r="N220" s="1">
        <f t="shared" si="19"/>
        <v>162</v>
      </c>
      <c r="O220" s="184">
        <f t="shared" si="20"/>
        <v>6015360.9087726614</v>
      </c>
      <c r="P220" s="184">
        <f t="shared" si="21"/>
        <v>31776.938307353976</v>
      </c>
      <c r="Q220" s="184">
        <f t="shared" si="17"/>
        <v>11871.855386149342</v>
      </c>
      <c r="R220" s="184">
        <f t="shared" si="18"/>
        <v>6059009.7024661647</v>
      </c>
      <c r="Z220" s="2"/>
    </row>
    <row r="221" spans="13:26" x14ac:dyDescent="0.25">
      <c r="M221" s="2"/>
      <c r="N221" s="1">
        <f t="shared" si="19"/>
        <v>163</v>
      </c>
      <c r="O221" s="184">
        <f t="shared" si="20"/>
        <v>6059009.7024661647</v>
      </c>
      <c r="P221" s="184">
        <f t="shared" si="21"/>
        <v>31776.938307353976</v>
      </c>
      <c r="Q221" s="184">
        <f t="shared" si="17"/>
        <v>11958.000203454223</v>
      </c>
      <c r="R221" s="184">
        <f t="shared" si="18"/>
        <v>6102744.6409769729</v>
      </c>
      <c r="Z221" s="2"/>
    </row>
    <row r="222" spans="13:26" x14ac:dyDescent="0.25">
      <c r="M222" s="2"/>
      <c r="N222" s="1">
        <f t="shared" si="19"/>
        <v>164</v>
      </c>
      <c r="O222" s="184">
        <f t="shared" si="20"/>
        <v>6102744.6409769729</v>
      </c>
      <c r="P222" s="184">
        <f t="shared" si="21"/>
        <v>31776.938307353976</v>
      </c>
      <c r="Q222" s="184">
        <f t="shared" si="17"/>
        <v>12044.31503529835</v>
      </c>
      <c r="R222" s="184">
        <f t="shared" si="18"/>
        <v>6146565.8943196256</v>
      </c>
      <c r="Z222" s="2"/>
    </row>
    <row r="223" spans="13:26" x14ac:dyDescent="0.25">
      <c r="M223" s="2"/>
      <c r="N223" s="1">
        <f t="shared" si="19"/>
        <v>165</v>
      </c>
      <c r="O223" s="184">
        <f t="shared" si="20"/>
        <v>6146565.8943196256</v>
      </c>
      <c r="P223" s="184">
        <f t="shared" si="21"/>
        <v>31776.938307353976</v>
      </c>
      <c r="Q223" s="184">
        <f t="shared" si="17"/>
        <v>12130.800217220698</v>
      </c>
      <c r="R223" s="184">
        <f t="shared" si="18"/>
        <v>6190473.6328442004</v>
      </c>
      <c r="Z223" s="2"/>
    </row>
    <row r="224" spans="13:26" x14ac:dyDescent="0.25">
      <c r="M224" s="2"/>
      <c r="N224" s="1">
        <f t="shared" si="19"/>
        <v>166</v>
      </c>
      <c r="O224" s="184">
        <f t="shared" si="20"/>
        <v>6190473.6328442004</v>
      </c>
      <c r="P224" s="184">
        <f t="shared" si="21"/>
        <v>31776.938307353976</v>
      </c>
      <c r="Q224" s="184">
        <f t="shared" si="17"/>
        <v>12217.456085422456</v>
      </c>
      <c r="R224" s="184">
        <f t="shared" si="18"/>
        <v>6234468.0272369767</v>
      </c>
      <c r="Z224" s="2"/>
    </row>
    <row r="225" spans="13:26" x14ac:dyDescent="0.25">
      <c r="M225" s="2"/>
      <c r="N225" s="1">
        <f t="shared" si="19"/>
        <v>167</v>
      </c>
      <c r="O225" s="184">
        <f t="shared" si="20"/>
        <v>6234468.0272369767</v>
      </c>
      <c r="P225" s="184">
        <f t="shared" si="21"/>
        <v>31776.938307353976</v>
      </c>
      <c r="Q225" s="184">
        <f t="shared" si="17"/>
        <v>12304.282976768336</v>
      </c>
      <c r="R225" s="184">
        <f t="shared" si="18"/>
        <v>6278549.2485210989</v>
      </c>
      <c r="Z225" s="2"/>
    </row>
    <row r="226" spans="13:26" x14ac:dyDescent="0.25">
      <c r="M226" s="2"/>
      <c r="N226" s="1">
        <f t="shared" si="19"/>
        <v>168</v>
      </c>
      <c r="O226" s="184">
        <f t="shared" si="20"/>
        <v>6278549.2485210989</v>
      </c>
      <c r="P226" s="184">
        <f t="shared" si="21"/>
        <v>31776.938307353976</v>
      </c>
      <c r="Q226" s="184">
        <f t="shared" si="17"/>
        <v>12391.281228787884</v>
      </c>
      <c r="R226" s="184">
        <f t="shared" si="18"/>
        <v>6322717.4680572413</v>
      </c>
      <c r="Z226" s="2"/>
    </row>
    <row r="227" spans="13:26" x14ac:dyDescent="0.25">
      <c r="M227" s="2"/>
      <c r="N227" s="1">
        <f t="shared" si="19"/>
        <v>169</v>
      </c>
      <c r="O227" s="184">
        <f t="shared" si="20"/>
        <v>6322717.4680572413</v>
      </c>
      <c r="P227" s="184">
        <f t="shared" si="21"/>
        <v>31776.938307353976</v>
      </c>
      <c r="Q227" s="184">
        <f t="shared" si="17"/>
        <v>12478.451179676795</v>
      </c>
      <c r="R227" s="184">
        <f t="shared" si="18"/>
        <v>6366972.8575442722</v>
      </c>
      <c r="Z227" s="2"/>
    </row>
    <row r="228" spans="13:26" x14ac:dyDescent="0.25">
      <c r="M228" s="2"/>
      <c r="N228" s="1">
        <f t="shared" si="19"/>
        <v>170</v>
      </c>
      <c r="O228" s="184">
        <f t="shared" si="20"/>
        <v>6366972.8575442722</v>
      </c>
      <c r="P228" s="184">
        <f t="shared" si="21"/>
        <v>31776.938307353976</v>
      </c>
      <c r="Q228" s="184">
        <f t="shared" si="17"/>
        <v>12565.793168298213</v>
      </c>
      <c r="R228" s="184">
        <f t="shared" si="18"/>
        <v>6411315.5890199244</v>
      </c>
      <c r="Z228" s="2"/>
    </row>
    <row r="229" spans="13:26" x14ac:dyDescent="0.25">
      <c r="M229" s="2"/>
      <c r="N229" s="1">
        <f t="shared" si="19"/>
        <v>171</v>
      </c>
      <c r="O229" s="184">
        <f t="shared" si="20"/>
        <v>6411315.5890199244</v>
      </c>
      <c r="P229" s="184">
        <f t="shared" si="21"/>
        <v>31776.938307353976</v>
      </c>
      <c r="Q229" s="184">
        <f t="shared" si="17"/>
        <v>12653.307534184067</v>
      </c>
      <c r="R229" s="184">
        <f t="shared" si="18"/>
        <v>6455745.8348614629</v>
      </c>
      <c r="Z229" s="2"/>
    </row>
    <row r="230" spans="13:26" x14ac:dyDescent="0.25">
      <c r="M230" s="2"/>
      <c r="N230" s="1">
        <f t="shared" si="19"/>
        <v>172</v>
      </c>
      <c r="O230" s="184">
        <f t="shared" si="20"/>
        <v>6455745.8348614629</v>
      </c>
      <c r="P230" s="184">
        <f t="shared" si="21"/>
        <v>31776.938307353976</v>
      </c>
      <c r="Q230" s="184">
        <f t="shared" si="17"/>
        <v>12740.994617536382</v>
      </c>
      <c r="R230" s="184">
        <f t="shared" si="18"/>
        <v>6500263.7677863538</v>
      </c>
      <c r="Z230" s="2"/>
    </row>
    <row r="231" spans="13:26" x14ac:dyDescent="0.25">
      <c r="M231" s="2"/>
      <c r="N231" s="1">
        <f t="shared" si="19"/>
        <v>173</v>
      </c>
      <c r="O231" s="184">
        <f t="shared" si="20"/>
        <v>6500263.7677863538</v>
      </c>
      <c r="P231" s="184">
        <f t="shared" si="21"/>
        <v>31776.938307353976</v>
      </c>
      <c r="Q231" s="184">
        <f t="shared" si="17"/>
        <v>12828.854759228601</v>
      </c>
      <c r="R231" s="184">
        <f t="shared" si="18"/>
        <v>6544869.5608529365</v>
      </c>
      <c r="Z231" s="2"/>
    </row>
    <row r="232" spans="13:26" x14ac:dyDescent="0.25">
      <c r="M232" s="2"/>
      <c r="N232" s="1">
        <f t="shared" si="19"/>
        <v>174</v>
      </c>
      <c r="O232" s="184">
        <f t="shared" si="20"/>
        <v>6544869.5608529365</v>
      </c>
      <c r="P232" s="184">
        <f t="shared" si="21"/>
        <v>31776.938307353976</v>
      </c>
      <c r="Q232" s="184">
        <f t="shared" si="17"/>
        <v>12916.88830080691</v>
      </c>
      <c r="R232" s="184">
        <f t="shared" si="18"/>
        <v>6589563.3874610979</v>
      </c>
      <c r="Z232" s="2"/>
    </row>
    <row r="233" spans="13:26" x14ac:dyDescent="0.25">
      <c r="M233" s="2"/>
      <c r="N233" s="1">
        <f t="shared" si="19"/>
        <v>175</v>
      </c>
      <c r="O233" s="184">
        <f t="shared" si="20"/>
        <v>6589563.3874610979</v>
      </c>
      <c r="P233" s="184">
        <f t="shared" si="21"/>
        <v>31776.938307353976</v>
      </c>
      <c r="Q233" s="184">
        <f t="shared" si="17"/>
        <v>13005.09558449157</v>
      </c>
      <c r="R233" s="184">
        <f t="shared" si="18"/>
        <v>6634345.4213529434</v>
      </c>
      <c r="Z233" s="2"/>
    </row>
    <row r="234" spans="13:26" x14ac:dyDescent="0.25">
      <c r="M234" s="2"/>
      <c r="N234" s="1">
        <f t="shared" si="19"/>
        <v>176</v>
      </c>
      <c r="O234" s="184">
        <f t="shared" si="20"/>
        <v>6634345.4213529434</v>
      </c>
      <c r="P234" s="184">
        <f t="shared" si="21"/>
        <v>31776.938307353976</v>
      </c>
      <c r="Q234" s="184">
        <f t="shared" si="17"/>
        <v>13093.476953178242</v>
      </c>
      <c r="R234" s="184">
        <f t="shared" si="18"/>
        <v>6679215.8366134763</v>
      </c>
      <c r="Z234" s="2"/>
    </row>
    <row r="235" spans="13:26" x14ac:dyDescent="0.25">
      <c r="M235" s="2"/>
      <c r="N235" s="1">
        <f t="shared" si="19"/>
        <v>177</v>
      </c>
      <c r="O235" s="184">
        <f t="shared" si="20"/>
        <v>6679215.8366134763</v>
      </c>
      <c r="P235" s="184">
        <f t="shared" si="21"/>
        <v>31776.938307353976</v>
      </c>
      <c r="Q235" s="184">
        <f t="shared" si="17"/>
        <v>13182.032750439324</v>
      </c>
      <c r="R235" s="184">
        <f t="shared" si="18"/>
        <v>6724174.8076712694</v>
      </c>
      <c r="Z235" s="2"/>
    </row>
    <row r="236" spans="13:26" x14ac:dyDescent="0.25">
      <c r="M236" s="2"/>
      <c r="N236" s="1">
        <f t="shared" si="19"/>
        <v>178</v>
      </c>
      <c r="O236" s="184">
        <f t="shared" si="20"/>
        <v>6724174.8076712694</v>
      </c>
      <c r="P236" s="184">
        <f t="shared" si="21"/>
        <v>31776.938307353976</v>
      </c>
      <c r="Q236" s="184">
        <f t="shared" si="17"/>
        <v>13270.763320525284</v>
      </c>
      <c r="R236" s="184">
        <f t="shared" si="18"/>
        <v>6769222.5092991488</v>
      </c>
      <c r="Z236" s="2"/>
    </row>
    <row r="237" spans="13:26" x14ac:dyDescent="0.25">
      <c r="M237" s="2"/>
      <c r="N237" s="1">
        <f t="shared" si="19"/>
        <v>179</v>
      </c>
      <c r="O237" s="184">
        <f t="shared" si="20"/>
        <v>6769222.5092991488</v>
      </c>
      <c r="P237" s="184">
        <f t="shared" si="21"/>
        <v>31776.938307353976</v>
      </c>
      <c r="Q237" s="184">
        <f t="shared" si="17"/>
        <v>13359.669008366</v>
      </c>
      <c r="R237" s="184">
        <f t="shared" si="18"/>
        <v>6814359.1166148689</v>
      </c>
      <c r="Z237" s="2"/>
    </row>
    <row r="238" spans="13:26" x14ac:dyDescent="0.25">
      <c r="M238" s="2"/>
      <c r="N238" s="1">
        <f t="shared" si="19"/>
        <v>180</v>
      </c>
      <c r="O238" s="184">
        <f t="shared" si="20"/>
        <v>6814359.1166148689</v>
      </c>
      <c r="P238" s="184">
        <f t="shared" si="21"/>
        <v>31776.938307353976</v>
      </c>
      <c r="Q238" s="184">
        <f t="shared" si="17"/>
        <v>13448.750159572101</v>
      </c>
      <c r="R238" s="184">
        <f t="shared" si="18"/>
        <v>6859584.805081795</v>
      </c>
      <c r="Z238" s="2"/>
    </row>
    <row r="239" spans="13:26" x14ac:dyDescent="0.25">
      <c r="M239" s="2"/>
      <c r="N239" s="1">
        <f t="shared" si="19"/>
        <v>181</v>
      </c>
      <c r="O239" s="184">
        <f t="shared" si="20"/>
        <v>6859584.805081795</v>
      </c>
      <c r="P239" s="184">
        <f t="shared" si="21"/>
        <v>31776.938307353976</v>
      </c>
      <c r="Q239" s="184">
        <f t="shared" si="17"/>
        <v>13538.007120436305</v>
      </c>
      <c r="R239" s="184">
        <f t="shared" si="18"/>
        <v>6904899.7505095853</v>
      </c>
      <c r="Z239" s="2"/>
    </row>
    <row r="240" spans="13:26" x14ac:dyDescent="0.25">
      <c r="M240" s="2"/>
      <c r="N240" s="1">
        <f t="shared" si="19"/>
        <v>182</v>
      </c>
      <c r="O240" s="184">
        <f t="shared" si="20"/>
        <v>6904899.7505095853</v>
      </c>
      <c r="P240" s="184">
        <f t="shared" si="21"/>
        <v>31776.938307353976</v>
      </c>
      <c r="Q240" s="184">
        <f t="shared" si="17"/>
        <v>13627.440237934776</v>
      </c>
      <c r="R240" s="184">
        <f t="shared" si="18"/>
        <v>6950304.1290548742</v>
      </c>
      <c r="Z240" s="2"/>
    </row>
    <row r="241" spans="13:26" x14ac:dyDescent="0.25">
      <c r="M241" s="2"/>
      <c r="N241" s="1">
        <f t="shared" si="19"/>
        <v>183</v>
      </c>
      <c r="O241" s="184">
        <f t="shared" si="20"/>
        <v>6950304.1290548742</v>
      </c>
      <c r="P241" s="184">
        <f t="shared" si="21"/>
        <v>31776.938307353976</v>
      </c>
      <c r="Q241" s="184">
        <f t="shared" si="17"/>
        <v>13717.049859728464</v>
      </c>
      <c r="R241" s="184">
        <f t="shared" si="18"/>
        <v>6995798.1172219571</v>
      </c>
      <c r="Z241" s="2"/>
    </row>
    <row r="242" spans="13:26" x14ac:dyDescent="0.25">
      <c r="M242" s="2"/>
      <c r="N242" s="1">
        <f t="shared" si="19"/>
        <v>184</v>
      </c>
      <c r="O242" s="184">
        <f t="shared" si="20"/>
        <v>6995798.1172219571</v>
      </c>
      <c r="P242" s="184">
        <f t="shared" si="21"/>
        <v>31776.938307353976</v>
      </c>
      <c r="Q242" s="184">
        <f t="shared" si="17"/>
        <v>13806.836334164458</v>
      </c>
      <c r="R242" s="184">
        <f t="shared" si="18"/>
        <v>7041381.8918634756</v>
      </c>
      <c r="Z242" s="2"/>
    </row>
    <row r="243" spans="13:26" x14ac:dyDescent="0.25">
      <c r="M243" s="2"/>
      <c r="N243" s="1">
        <f t="shared" si="19"/>
        <v>185</v>
      </c>
      <c r="O243" s="184">
        <f t="shared" si="20"/>
        <v>7041381.8918634756</v>
      </c>
      <c r="P243" s="184">
        <f t="shared" si="21"/>
        <v>31776.938307353976</v>
      </c>
      <c r="Q243" s="184">
        <f t="shared" si="17"/>
        <v>13896.800010277342</v>
      </c>
      <c r="R243" s="184">
        <f t="shared" si="18"/>
        <v>7087055.6301811067</v>
      </c>
      <c r="Z243" s="2"/>
    </row>
    <row r="244" spans="13:26" x14ac:dyDescent="0.25">
      <c r="M244" s="2"/>
      <c r="N244" s="1">
        <f t="shared" si="19"/>
        <v>186</v>
      </c>
      <c r="O244" s="184">
        <f t="shared" si="20"/>
        <v>7087055.6301811067</v>
      </c>
      <c r="P244" s="184">
        <f t="shared" si="21"/>
        <v>31776.938307353976</v>
      </c>
      <c r="Q244" s="184">
        <f t="shared" si="17"/>
        <v>13986.941237790552</v>
      </c>
      <c r="R244" s="184">
        <f t="shared" si="18"/>
        <v>7132819.5097262515</v>
      </c>
      <c r="Z244" s="2"/>
    </row>
    <row r="245" spans="13:26" x14ac:dyDescent="0.25">
      <c r="M245" s="2"/>
      <c r="N245" s="1">
        <f t="shared" si="19"/>
        <v>187</v>
      </c>
      <c r="O245" s="184">
        <f t="shared" si="20"/>
        <v>7132819.5097262515</v>
      </c>
      <c r="P245" s="184">
        <f t="shared" si="21"/>
        <v>31776.938307353976</v>
      </c>
      <c r="Q245" s="184">
        <f t="shared" si="17"/>
        <v>14077.260367117735</v>
      </c>
      <c r="R245" s="184">
        <f t="shared" si="18"/>
        <v>7178673.7084007235</v>
      </c>
      <c r="Z245" s="2"/>
    </row>
    <row r="246" spans="13:26" x14ac:dyDescent="0.25">
      <c r="M246" s="2"/>
      <c r="N246" s="1">
        <f t="shared" si="19"/>
        <v>188</v>
      </c>
      <c r="O246" s="184">
        <f t="shared" si="20"/>
        <v>7178673.7084007235</v>
      </c>
      <c r="P246" s="184">
        <f t="shared" si="21"/>
        <v>31776.938307353976</v>
      </c>
      <c r="Q246" s="184">
        <f t="shared" si="17"/>
        <v>14167.757749364109</v>
      </c>
      <c r="R246" s="184">
        <f t="shared" si="18"/>
        <v>7224618.4044574415</v>
      </c>
      <c r="Z246" s="2"/>
    </row>
    <row r="247" spans="13:26" x14ac:dyDescent="0.25">
      <c r="M247" s="2"/>
      <c r="N247" s="1">
        <f t="shared" si="19"/>
        <v>189</v>
      </c>
      <c r="O247" s="184">
        <f t="shared" si="20"/>
        <v>7224618.4044574415</v>
      </c>
      <c r="P247" s="184">
        <f t="shared" si="21"/>
        <v>31776.938307353976</v>
      </c>
      <c r="Q247" s="184">
        <f t="shared" si="17"/>
        <v>14258.433736327828</v>
      </c>
      <c r="R247" s="184">
        <f t="shared" si="18"/>
        <v>7270653.7765011238</v>
      </c>
      <c r="Z247" s="2"/>
    </row>
    <row r="248" spans="13:26" x14ac:dyDescent="0.25">
      <c r="M248" s="2"/>
      <c r="N248" s="1">
        <f t="shared" si="19"/>
        <v>190</v>
      </c>
      <c r="O248" s="184">
        <f t="shared" si="20"/>
        <v>7270653.7765011238</v>
      </c>
      <c r="P248" s="184">
        <f t="shared" si="21"/>
        <v>31776.938307353976</v>
      </c>
      <c r="Q248" s="184">
        <f t="shared" si="17"/>
        <v>14349.28868050136</v>
      </c>
      <c r="R248" s="184">
        <f t="shared" si="18"/>
        <v>7316780.0034889793</v>
      </c>
      <c r="Z248" s="2"/>
    </row>
    <row r="249" spans="13:26" x14ac:dyDescent="0.25">
      <c r="M249" s="2"/>
      <c r="N249" s="1">
        <f t="shared" si="19"/>
        <v>191</v>
      </c>
      <c r="O249" s="184">
        <f t="shared" si="20"/>
        <v>7316780.0034889793</v>
      </c>
      <c r="P249" s="184">
        <f t="shared" si="21"/>
        <v>31776.938307353976</v>
      </c>
      <c r="Q249" s="184">
        <f t="shared" si="17"/>
        <v>14440.322935072836</v>
      </c>
      <c r="R249" s="184">
        <f t="shared" si="18"/>
        <v>7362997.2647314062</v>
      </c>
      <c r="Z249" s="2"/>
    </row>
    <row r="250" spans="13:26" x14ac:dyDescent="0.25">
      <c r="M250" s="2"/>
      <c r="N250" s="1">
        <f t="shared" si="19"/>
        <v>192</v>
      </c>
      <c r="O250" s="184">
        <f t="shared" si="20"/>
        <v>7362997.2647314062</v>
      </c>
      <c r="P250" s="184">
        <f t="shared" si="21"/>
        <v>31776.938307353976</v>
      </c>
      <c r="Q250" s="184">
        <f t="shared" si="17"/>
        <v>14531.536853927446</v>
      </c>
      <c r="R250" s="184">
        <f t="shared" si="18"/>
        <v>7409305.7398926876</v>
      </c>
      <c r="Z250" s="2"/>
    </row>
    <row r="251" spans="13:26" x14ac:dyDescent="0.25">
      <c r="M251" s="2"/>
      <c r="N251" s="1">
        <f t="shared" si="19"/>
        <v>193</v>
      </c>
      <c r="O251" s="184">
        <f t="shared" si="20"/>
        <v>7409305.7398926876</v>
      </c>
      <c r="P251" s="184">
        <f t="shared" si="21"/>
        <v>31776.938307353976</v>
      </c>
      <c r="Q251" s="184">
        <f t="shared" ref="Q251:Q314" si="22">O251*$P$53</f>
        <v>14622.930791648798</v>
      </c>
      <c r="R251" s="184">
        <f t="shared" ref="R251:R314" si="23">O251+P251+Q251</f>
        <v>7455705.6089916909</v>
      </c>
      <c r="Z251" s="2"/>
    </row>
    <row r="252" spans="13:26" x14ac:dyDescent="0.25">
      <c r="M252" s="2"/>
      <c r="N252" s="1">
        <f t="shared" ref="N252:N315" si="24">N251+1</f>
        <v>194</v>
      </c>
      <c r="O252" s="184">
        <f t="shared" ref="O252:O315" si="25">R251</f>
        <v>7455705.6089916909</v>
      </c>
      <c r="P252" s="184">
        <f t="shared" ref="P252:P315" si="26">P251</f>
        <v>31776.938307353976</v>
      </c>
      <c r="Q252" s="184">
        <f t="shared" si="22"/>
        <v>14714.505103520305</v>
      </c>
      <c r="R252" s="184">
        <f t="shared" si="23"/>
        <v>7502197.0524025653</v>
      </c>
      <c r="Z252" s="2"/>
    </row>
    <row r="253" spans="13:26" x14ac:dyDescent="0.25">
      <c r="M253" s="2"/>
      <c r="N253" s="1">
        <f t="shared" si="24"/>
        <v>195</v>
      </c>
      <c r="O253" s="184">
        <f t="shared" si="25"/>
        <v>7502197.0524025653</v>
      </c>
      <c r="P253" s="184">
        <f t="shared" si="26"/>
        <v>31776.938307353976</v>
      </c>
      <c r="Q253" s="184">
        <f t="shared" si="22"/>
        <v>14806.260145526565</v>
      </c>
      <c r="R253" s="184">
        <f t="shared" si="23"/>
        <v>7548780.2508554459</v>
      </c>
      <c r="Z253" s="2"/>
    </row>
    <row r="254" spans="13:26" x14ac:dyDescent="0.25">
      <c r="M254" s="2"/>
      <c r="N254" s="1">
        <f t="shared" si="24"/>
        <v>196</v>
      </c>
      <c r="O254" s="184">
        <f t="shared" si="25"/>
        <v>7548780.2508554459</v>
      </c>
      <c r="P254" s="184">
        <f t="shared" si="26"/>
        <v>31776.938307353976</v>
      </c>
      <c r="Q254" s="184">
        <f t="shared" si="22"/>
        <v>14898.196274354739</v>
      </c>
      <c r="R254" s="184">
        <f t="shared" si="23"/>
        <v>7595455.3854371551</v>
      </c>
      <c r="Z254" s="2"/>
    </row>
    <row r="255" spans="13:26" x14ac:dyDescent="0.25">
      <c r="M255" s="2"/>
      <c r="N255" s="1">
        <f t="shared" si="24"/>
        <v>197</v>
      </c>
      <c r="O255" s="184">
        <f t="shared" si="25"/>
        <v>7595455.3854371551</v>
      </c>
      <c r="P255" s="184">
        <f t="shared" si="26"/>
        <v>31776.938307353976</v>
      </c>
      <c r="Q255" s="184">
        <f t="shared" si="22"/>
        <v>14990.313847395952</v>
      </c>
      <c r="R255" s="184">
        <f t="shared" si="23"/>
        <v>7642222.637591905</v>
      </c>
      <c r="Z255" s="2"/>
    </row>
    <row r="256" spans="13:26" x14ac:dyDescent="0.25">
      <c r="M256" s="2"/>
      <c r="N256" s="1">
        <f t="shared" si="24"/>
        <v>198</v>
      </c>
      <c r="O256" s="184">
        <f t="shared" si="25"/>
        <v>7642222.637591905</v>
      </c>
      <c r="P256" s="184">
        <f t="shared" si="26"/>
        <v>31776.938307353976</v>
      </c>
      <c r="Q256" s="184">
        <f t="shared" si="22"/>
        <v>15082.613222746657</v>
      </c>
      <c r="R256" s="184">
        <f t="shared" si="23"/>
        <v>7689082.1891220063</v>
      </c>
      <c r="Z256" s="2"/>
    </row>
    <row r="257" spans="13:26" x14ac:dyDescent="0.25">
      <c r="M257" s="2"/>
      <c r="N257" s="1">
        <f t="shared" si="24"/>
        <v>199</v>
      </c>
      <c r="O257" s="184">
        <f t="shared" si="25"/>
        <v>7689082.1891220063</v>
      </c>
      <c r="P257" s="184">
        <f t="shared" si="26"/>
        <v>31776.938307353976</v>
      </c>
      <c r="Q257" s="184">
        <f t="shared" si="22"/>
        <v>15175.094759210058</v>
      </c>
      <c r="R257" s="184">
        <f t="shared" si="23"/>
        <v>7736034.2221885705</v>
      </c>
      <c r="Z257" s="2"/>
    </row>
    <row r="258" spans="13:26" x14ac:dyDescent="0.25">
      <c r="M258" s="2"/>
      <c r="N258" s="1">
        <f t="shared" si="24"/>
        <v>200</v>
      </c>
      <c r="O258" s="184">
        <f t="shared" si="25"/>
        <v>7736034.2221885705</v>
      </c>
      <c r="P258" s="184">
        <f t="shared" si="26"/>
        <v>31776.938307353976</v>
      </c>
      <c r="Q258" s="184">
        <f t="shared" si="22"/>
        <v>15267.758816297479</v>
      </c>
      <c r="R258" s="184">
        <f t="shared" si="23"/>
        <v>7783078.9193122219</v>
      </c>
      <c r="Z258" s="2"/>
    </row>
    <row r="259" spans="13:26" x14ac:dyDescent="0.25">
      <c r="M259" s="2"/>
      <c r="N259" s="1">
        <f t="shared" si="24"/>
        <v>201</v>
      </c>
      <c r="O259" s="184">
        <f t="shared" si="25"/>
        <v>7783078.9193122219</v>
      </c>
      <c r="P259" s="184">
        <f t="shared" si="26"/>
        <v>31776.938307353976</v>
      </c>
      <c r="Q259" s="184">
        <f t="shared" si="22"/>
        <v>15360.605754229777</v>
      </c>
      <c r="R259" s="184">
        <f t="shared" si="23"/>
        <v>7830216.4633738063</v>
      </c>
      <c r="Z259" s="2"/>
    </row>
    <row r="260" spans="13:26" x14ac:dyDescent="0.25">
      <c r="M260" s="2"/>
      <c r="N260" s="1">
        <f t="shared" si="24"/>
        <v>202</v>
      </c>
      <c r="O260" s="184">
        <f t="shared" si="25"/>
        <v>7830216.4633738063</v>
      </c>
      <c r="P260" s="184">
        <f t="shared" si="26"/>
        <v>31776.938307353976</v>
      </c>
      <c r="Q260" s="184">
        <f t="shared" si="22"/>
        <v>15453.635933938736</v>
      </c>
      <c r="R260" s="184">
        <f t="shared" si="23"/>
        <v>7877447.037615099</v>
      </c>
      <c r="Z260" s="2"/>
    </row>
    <row r="261" spans="13:26" x14ac:dyDescent="0.25">
      <c r="M261" s="2"/>
      <c r="N261" s="1">
        <f t="shared" si="24"/>
        <v>203</v>
      </c>
      <c r="O261" s="184">
        <f t="shared" si="25"/>
        <v>7877447.037615099</v>
      </c>
      <c r="P261" s="184">
        <f t="shared" si="26"/>
        <v>31776.938307353976</v>
      </c>
      <c r="Q261" s="184">
        <f t="shared" si="22"/>
        <v>15546.849717068471</v>
      </c>
      <c r="R261" s="184">
        <f t="shared" si="23"/>
        <v>7924770.8256395217</v>
      </c>
      <c r="Z261" s="2"/>
    </row>
    <row r="262" spans="13:26" x14ac:dyDescent="0.25">
      <c r="M262" s="2"/>
      <c r="N262" s="1">
        <f t="shared" si="24"/>
        <v>204</v>
      </c>
      <c r="O262" s="184">
        <f t="shared" si="25"/>
        <v>7924770.8256395217</v>
      </c>
      <c r="P262" s="184">
        <f t="shared" si="26"/>
        <v>31776.938307353976</v>
      </c>
      <c r="Q262" s="184">
        <f t="shared" si="22"/>
        <v>15640.247465976834</v>
      </c>
      <c r="R262" s="184">
        <f t="shared" si="23"/>
        <v>7972188.0114128524</v>
      </c>
      <c r="Z262" s="2"/>
    </row>
    <row r="263" spans="13:26" x14ac:dyDescent="0.25">
      <c r="M263" s="2"/>
      <c r="N263" s="1">
        <f t="shared" si="24"/>
        <v>205</v>
      </c>
      <c r="O263" s="184">
        <f t="shared" si="25"/>
        <v>7972188.0114128524</v>
      </c>
      <c r="P263" s="184">
        <f t="shared" si="26"/>
        <v>31776.938307353976</v>
      </c>
      <c r="Q263" s="184">
        <f t="shared" si="22"/>
        <v>15733.829543736823</v>
      </c>
      <c r="R263" s="184">
        <f t="shared" si="23"/>
        <v>8019698.7792639434</v>
      </c>
      <c r="Z263" s="2"/>
    </row>
    <row r="264" spans="13:26" x14ac:dyDescent="0.25">
      <c r="M264" s="2"/>
      <c r="N264" s="1">
        <f t="shared" si="24"/>
        <v>206</v>
      </c>
      <c r="O264" s="184">
        <f t="shared" si="25"/>
        <v>8019698.7792639434</v>
      </c>
      <c r="P264" s="184">
        <f t="shared" si="26"/>
        <v>31776.938307353976</v>
      </c>
      <c r="Q264" s="184">
        <f t="shared" si="22"/>
        <v>15827.596314137994</v>
      </c>
      <c r="R264" s="184">
        <f t="shared" si="23"/>
        <v>8067303.3138854355</v>
      </c>
      <c r="Z264" s="2"/>
    </row>
    <row r="265" spans="13:26" x14ac:dyDescent="0.25">
      <c r="M265" s="2"/>
      <c r="N265" s="1">
        <f t="shared" si="24"/>
        <v>207</v>
      </c>
      <c r="O265" s="184">
        <f t="shared" si="25"/>
        <v>8067303.3138854355</v>
      </c>
      <c r="P265" s="184">
        <f t="shared" si="26"/>
        <v>31776.938307353976</v>
      </c>
      <c r="Q265" s="184">
        <f t="shared" si="22"/>
        <v>15921.548141687874</v>
      </c>
      <c r="R265" s="184">
        <f t="shared" si="23"/>
        <v>8115001.8003344778</v>
      </c>
      <c r="Z265" s="2"/>
    </row>
    <row r="266" spans="13:26" x14ac:dyDescent="0.25">
      <c r="M266" s="2"/>
      <c r="N266" s="1">
        <f t="shared" si="24"/>
        <v>208</v>
      </c>
      <c r="O266" s="184">
        <f t="shared" si="25"/>
        <v>8115001.8003344778</v>
      </c>
      <c r="P266" s="184">
        <f t="shared" si="26"/>
        <v>31776.938307353976</v>
      </c>
      <c r="Q266" s="184">
        <f t="shared" si="22"/>
        <v>16015.685391613377</v>
      </c>
      <c r="R266" s="184">
        <f t="shared" si="23"/>
        <v>8162794.4240334453</v>
      </c>
      <c r="Z266" s="2"/>
    </row>
    <row r="267" spans="13:26" x14ac:dyDescent="0.25">
      <c r="M267" s="2"/>
      <c r="N267" s="1">
        <f t="shared" si="24"/>
        <v>209</v>
      </c>
      <c r="O267" s="184">
        <f t="shared" si="25"/>
        <v>8162794.4240334453</v>
      </c>
      <c r="P267" s="184">
        <f t="shared" si="26"/>
        <v>31776.938307353976</v>
      </c>
      <c r="Q267" s="184">
        <f t="shared" si="22"/>
        <v>16110.008429862226</v>
      </c>
      <c r="R267" s="184">
        <f t="shared" si="23"/>
        <v>8210681.3707706621</v>
      </c>
      <c r="Z267" s="2"/>
    </row>
    <row r="268" spans="13:26" x14ac:dyDescent="0.25">
      <c r="M268" s="2"/>
      <c r="N268" s="1">
        <f t="shared" si="24"/>
        <v>210</v>
      </c>
      <c r="O268" s="184">
        <f t="shared" si="25"/>
        <v>8210681.3707706621</v>
      </c>
      <c r="P268" s="184">
        <f t="shared" si="26"/>
        <v>31776.938307353976</v>
      </c>
      <c r="Q268" s="184">
        <f t="shared" si="22"/>
        <v>16204.517623104377</v>
      </c>
      <c r="R268" s="184">
        <f t="shared" si="23"/>
        <v>8258662.8267011205</v>
      </c>
      <c r="Z268" s="2"/>
    </row>
    <row r="269" spans="13:26" x14ac:dyDescent="0.25">
      <c r="M269" s="2"/>
      <c r="N269" s="1">
        <f t="shared" si="24"/>
        <v>211</v>
      </c>
      <c r="O269" s="184">
        <f t="shared" si="25"/>
        <v>8258662.8267011205</v>
      </c>
      <c r="P269" s="184">
        <f t="shared" si="26"/>
        <v>31776.938307353976</v>
      </c>
      <c r="Q269" s="184">
        <f t="shared" si="22"/>
        <v>16299.213338733436</v>
      </c>
      <c r="R269" s="184">
        <f t="shared" si="23"/>
        <v>8306738.9783472084</v>
      </c>
      <c r="Z269" s="2"/>
    </row>
    <row r="270" spans="13:26" x14ac:dyDescent="0.25">
      <c r="M270" s="2"/>
      <c r="N270" s="1">
        <f t="shared" si="24"/>
        <v>212</v>
      </c>
      <c r="O270" s="184">
        <f t="shared" si="25"/>
        <v>8306738.9783472084</v>
      </c>
      <c r="P270" s="184">
        <f t="shared" si="26"/>
        <v>31776.938307353976</v>
      </c>
      <c r="Q270" s="184">
        <f t="shared" si="22"/>
        <v>16394.095944868102</v>
      </c>
      <c r="R270" s="184">
        <f t="shared" si="23"/>
        <v>8354910.012599431</v>
      </c>
      <c r="Z270" s="2"/>
    </row>
    <row r="271" spans="13:26" x14ac:dyDescent="0.25">
      <c r="M271" s="2"/>
      <c r="N271" s="1">
        <f t="shared" si="24"/>
        <v>213</v>
      </c>
      <c r="O271" s="184">
        <f t="shared" si="25"/>
        <v>8354910.012599431</v>
      </c>
      <c r="P271" s="184">
        <f t="shared" si="26"/>
        <v>31776.938307353976</v>
      </c>
      <c r="Q271" s="184">
        <f t="shared" si="22"/>
        <v>16489.165810353581</v>
      </c>
      <c r="R271" s="184">
        <f t="shared" si="23"/>
        <v>8403176.1167171393</v>
      </c>
      <c r="Z271" s="2"/>
    </row>
    <row r="272" spans="13:26" x14ac:dyDescent="0.25">
      <c r="M272" s="2"/>
      <c r="N272" s="1">
        <f t="shared" si="24"/>
        <v>214</v>
      </c>
      <c r="O272" s="184">
        <f t="shared" si="25"/>
        <v>8403176.1167171393</v>
      </c>
      <c r="P272" s="184">
        <f t="shared" si="26"/>
        <v>31776.938307353976</v>
      </c>
      <c r="Q272" s="184">
        <f t="shared" si="22"/>
        <v>16584.423304763037</v>
      </c>
      <c r="R272" s="184">
        <f t="shared" si="23"/>
        <v>8451537.4783292562</v>
      </c>
      <c r="Z272" s="2"/>
    </row>
    <row r="273" spans="13:26" x14ac:dyDescent="0.25">
      <c r="M273" s="2"/>
      <c r="N273" s="1">
        <f t="shared" si="24"/>
        <v>215</v>
      </c>
      <c r="O273" s="184">
        <f t="shared" si="25"/>
        <v>8451537.4783292562</v>
      </c>
      <c r="P273" s="184">
        <f t="shared" si="26"/>
        <v>31776.938307353976</v>
      </c>
      <c r="Q273" s="184">
        <f t="shared" si="22"/>
        <v>16679.868798399006</v>
      </c>
      <c r="R273" s="184">
        <f t="shared" si="23"/>
        <v>8499994.2854350097</v>
      </c>
      <c r="Z273" s="2"/>
    </row>
    <row r="274" spans="13:26" x14ac:dyDescent="0.25">
      <c r="M274" s="2"/>
      <c r="N274" s="1">
        <f t="shared" si="24"/>
        <v>216</v>
      </c>
      <c r="O274" s="184">
        <f t="shared" si="25"/>
        <v>8499994.2854350097</v>
      </c>
      <c r="P274" s="184">
        <f t="shared" si="26"/>
        <v>31776.938307353976</v>
      </c>
      <c r="Q274" s="184">
        <f t="shared" si="22"/>
        <v>16775.502662294868</v>
      </c>
      <c r="R274" s="184">
        <f t="shared" si="23"/>
        <v>8548546.7264046595</v>
      </c>
      <c r="Z274" s="2"/>
    </row>
    <row r="275" spans="13:26" x14ac:dyDescent="0.25">
      <c r="M275" s="2"/>
      <c r="N275" s="1">
        <f t="shared" si="24"/>
        <v>217</v>
      </c>
      <c r="O275" s="184">
        <f t="shared" si="25"/>
        <v>8548546.7264046595</v>
      </c>
      <c r="P275" s="184">
        <f t="shared" si="26"/>
        <v>31776.938307353976</v>
      </c>
      <c r="Q275" s="184">
        <f t="shared" si="22"/>
        <v>16871.325268216253</v>
      </c>
      <c r="R275" s="184">
        <f t="shared" si="23"/>
        <v>8597194.9899802301</v>
      </c>
      <c r="Z275" s="2"/>
    </row>
    <row r="276" spans="13:26" x14ac:dyDescent="0.25">
      <c r="M276" s="2"/>
      <c r="N276" s="1">
        <f t="shared" si="24"/>
        <v>218</v>
      </c>
      <c r="O276" s="184">
        <f t="shared" si="25"/>
        <v>8597194.9899802301</v>
      </c>
      <c r="P276" s="184">
        <f t="shared" si="26"/>
        <v>31776.938307353976</v>
      </c>
      <c r="Q276" s="184">
        <f t="shared" si="22"/>
        <v>16967.336988662515</v>
      </c>
      <c r="R276" s="184">
        <f t="shared" si="23"/>
        <v>8645939.2652762476</v>
      </c>
      <c r="Z276" s="2"/>
    </row>
    <row r="277" spans="13:26" x14ac:dyDescent="0.25">
      <c r="M277" s="2"/>
      <c r="N277" s="1">
        <f t="shared" si="24"/>
        <v>219</v>
      </c>
      <c r="O277" s="184">
        <f t="shared" si="25"/>
        <v>8645939.2652762476</v>
      </c>
      <c r="P277" s="184">
        <f t="shared" si="26"/>
        <v>31776.938307353976</v>
      </c>
      <c r="Q277" s="184">
        <f t="shared" si="22"/>
        <v>17063.538196868165</v>
      </c>
      <c r="R277" s="184">
        <f t="shared" si="23"/>
        <v>8694779.7417804692</v>
      </c>
      <c r="Z277" s="2"/>
    </row>
    <row r="278" spans="13:26" x14ac:dyDescent="0.25">
      <c r="M278" s="2"/>
      <c r="N278" s="1">
        <f t="shared" si="24"/>
        <v>220</v>
      </c>
      <c r="O278" s="184">
        <f t="shared" si="25"/>
        <v>8694779.7417804692</v>
      </c>
      <c r="P278" s="184">
        <f t="shared" si="26"/>
        <v>31776.938307353976</v>
      </c>
      <c r="Q278" s="184">
        <f t="shared" si="22"/>
        <v>17159.929266804324</v>
      </c>
      <c r="R278" s="184">
        <f t="shared" si="23"/>
        <v>8743716.6093546283</v>
      </c>
      <c r="Z278" s="2"/>
    </row>
    <row r="279" spans="13:26" x14ac:dyDescent="0.25">
      <c r="M279" s="2"/>
      <c r="N279" s="1">
        <f t="shared" si="24"/>
        <v>221</v>
      </c>
      <c r="O279" s="184">
        <f t="shared" si="25"/>
        <v>8743716.6093546283</v>
      </c>
      <c r="P279" s="184">
        <f t="shared" si="26"/>
        <v>31776.938307353976</v>
      </c>
      <c r="Q279" s="184">
        <f t="shared" si="22"/>
        <v>17256.510573180185</v>
      </c>
      <c r="R279" s="184">
        <f t="shared" si="23"/>
        <v>8792750.0582351629</v>
      </c>
      <c r="Z279" s="2"/>
    </row>
    <row r="280" spans="13:26" x14ac:dyDescent="0.25">
      <c r="M280" s="2"/>
      <c r="N280" s="1">
        <f t="shared" si="24"/>
        <v>222</v>
      </c>
      <c r="O280" s="184">
        <f t="shared" si="25"/>
        <v>8792750.0582351629</v>
      </c>
      <c r="P280" s="184">
        <f t="shared" si="26"/>
        <v>31776.938307353976</v>
      </c>
      <c r="Q280" s="184">
        <f t="shared" si="22"/>
        <v>17353.282491444461</v>
      </c>
      <c r="R280" s="184">
        <f t="shared" si="23"/>
        <v>8841880.2790339608</v>
      </c>
      <c r="Z280" s="2"/>
    </row>
    <row r="281" spans="13:26" x14ac:dyDescent="0.25">
      <c r="M281" s="2"/>
      <c r="N281" s="1">
        <f t="shared" si="24"/>
        <v>223</v>
      </c>
      <c r="O281" s="184">
        <f t="shared" si="25"/>
        <v>8841880.2790339608</v>
      </c>
      <c r="P281" s="184">
        <f t="shared" si="26"/>
        <v>31776.938307353976</v>
      </c>
      <c r="Q281" s="184">
        <f t="shared" si="22"/>
        <v>17450.245397786835</v>
      </c>
      <c r="R281" s="184">
        <f t="shared" si="23"/>
        <v>8891107.4627391025</v>
      </c>
      <c r="Z281" s="2"/>
    </row>
    <row r="282" spans="13:26" x14ac:dyDescent="0.25">
      <c r="M282" s="2"/>
      <c r="N282" s="1">
        <f t="shared" si="24"/>
        <v>224</v>
      </c>
      <c r="O282" s="184">
        <f t="shared" si="25"/>
        <v>8891107.4627391025</v>
      </c>
      <c r="P282" s="184">
        <f t="shared" si="26"/>
        <v>31776.938307353976</v>
      </c>
      <c r="Q282" s="184">
        <f t="shared" si="22"/>
        <v>17547.399669139457</v>
      </c>
      <c r="R282" s="184">
        <f t="shared" si="23"/>
        <v>8940431.8007155955</v>
      </c>
      <c r="Z282" s="2"/>
    </row>
    <row r="283" spans="13:26" x14ac:dyDescent="0.25">
      <c r="M283" s="2"/>
      <c r="N283" s="1">
        <f t="shared" si="24"/>
        <v>225</v>
      </c>
      <c r="O283" s="184">
        <f t="shared" si="25"/>
        <v>8940431.8007155955</v>
      </c>
      <c r="P283" s="184">
        <f t="shared" si="26"/>
        <v>31776.938307353976</v>
      </c>
      <c r="Q283" s="184">
        <f t="shared" si="22"/>
        <v>17644.745683178364</v>
      </c>
      <c r="R283" s="184">
        <f t="shared" si="23"/>
        <v>8989853.484706128</v>
      </c>
      <c r="Z283" s="2"/>
    </row>
    <row r="284" spans="13:26" x14ac:dyDescent="0.25">
      <c r="M284" s="2"/>
      <c r="N284" s="1">
        <f t="shared" si="24"/>
        <v>226</v>
      </c>
      <c r="O284" s="184">
        <f t="shared" si="25"/>
        <v>8989853.484706128</v>
      </c>
      <c r="P284" s="184">
        <f t="shared" si="26"/>
        <v>31776.938307353976</v>
      </c>
      <c r="Q284" s="184">
        <f t="shared" si="22"/>
        <v>17742.283818324988</v>
      </c>
      <c r="R284" s="184">
        <f t="shared" si="23"/>
        <v>9039372.7068318073</v>
      </c>
      <c r="Z284" s="2"/>
    </row>
    <row r="285" spans="13:26" x14ac:dyDescent="0.25">
      <c r="M285" s="2"/>
      <c r="N285" s="1">
        <f t="shared" si="24"/>
        <v>227</v>
      </c>
      <c r="O285" s="184">
        <f t="shared" si="25"/>
        <v>9039372.7068318073</v>
      </c>
      <c r="P285" s="184">
        <f t="shared" si="26"/>
        <v>31776.938307353976</v>
      </c>
      <c r="Q285" s="184">
        <f t="shared" si="22"/>
        <v>17840.014453747594</v>
      </c>
      <c r="R285" s="184">
        <f t="shared" si="23"/>
        <v>9088989.6595929097</v>
      </c>
      <c r="Z285" s="2"/>
    </row>
    <row r="286" spans="13:26" x14ac:dyDescent="0.25">
      <c r="M286" s="2"/>
      <c r="N286" s="1">
        <f t="shared" si="24"/>
        <v>228</v>
      </c>
      <c r="O286" s="184">
        <f t="shared" si="25"/>
        <v>9088989.6595929097</v>
      </c>
      <c r="P286" s="184">
        <f t="shared" si="26"/>
        <v>31776.938307353976</v>
      </c>
      <c r="Q286" s="184">
        <f t="shared" si="22"/>
        <v>17937.937969362785</v>
      </c>
      <c r="R286" s="184">
        <f t="shared" si="23"/>
        <v>9138704.5358696263</v>
      </c>
      <c r="Z286" s="2"/>
    </row>
    <row r="287" spans="13:26" x14ac:dyDescent="0.25">
      <c r="M287" s="2"/>
      <c r="N287" s="1">
        <f t="shared" si="24"/>
        <v>229</v>
      </c>
      <c r="O287" s="184">
        <f t="shared" si="25"/>
        <v>9138704.5358696263</v>
      </c>
      <c r="P287" s="184">
        <f t="shared" si="26"/>
        <v>31776.938307353976</v>
      </c>
      <c r="Q287" s="184">
        <f t="shared" si="22"/>
        <v>18036.054745836955</v>
      </c>
      <c r="R287" s="184">
        <f t="shared" si="23"/>
        <v>9188517.5289228167</v>
      </c>
      <c r="Z287" s="2"/>
    </row>
    <row r="288" spans="13:26" x14ac:dyDescent="0.25">
      <c r="M288" s="2"/>
      <c r="N288" s="1">
        <f t="shared" si="24"/>
        <v>230</v>
      </c>
      <c r="O288" s="184">
        <f t="shared" si="25"/>
        <v>9188517.5289228167</v>
      </c>
      <c r="P288" s="184">
        <f t="shared" si="26"/>
        <v>31776.938307353976</v>
      </c>
      <c r="Q288" s="184">
        <f t="shared" si="22"/>
        <v>18134.365164587769</v>
      </c>
      <c r="R288" s="184">
        <f t="shared" si="23"/>
        <v>9238428.8323947582</v>
      </c>
      <c r="Z288" s="2"/>
    </row>
    <row r="289" spans="13:26" x14ac:dyDescent="0.25">
      <c r="M289" s="2"/>
      <c r="N289" s="1">
        <f t="shared" si="24"/>
        <v>231</v>
      </c>
      <c r="O289" s="184">
        <f t="shared" si="25"/>
        <v>9238428.8323947582</v>
      </c>
      <c r="P289" s="184">
        <f t="shared" si="26"/>
        <v>31776.938307353976</v>
      </c>
      <c r="Q289" s="184">
        <f t="shared" si="22"/>
        <v>18232.869607785677</v>
      </c>
      <c r="R289" s="184">
        <f t="shared" si="23"/>
        <v>9288438.6403098982</v>
      </c>
      <c r="Z289" s="2"/>
    </row>
    <row r="290" spans="13:26" x14ac:dyDescent="0.25">
      <c r="M290" s="2"/>
      <c r="N290" s="1">
        <f t="shared" si="24"/>
        <v>232</v>
      </c>
      <c r="O290" s="184">
        <f t="shared" si="25"/>
        <v>9288438.6403098982</v>
      </c>
      <c r="P290" s="184">
        <f t="shared" si="26"/>
        <v>31776.938307353976</v>
      </c>
      <c r="Q290" s="184">
        <f t="shared" si="22"/>
        <v>18331.568458355356</v>
      </c>
      <c r="R290" s="184">
        <f t="shared" si="23"/>
        <v>9338547.1470756084</v>
      </c>
      <c r="Z290" s="2"/>
    </row>
    <row r="291" spans="13:26" x14ac:dyDescent="0.25">
      <c r="M291" s="2"/>
      <c r="N291" s="1">
        <f t="shared" si="24"/>
        <v>233</v>
      </c>
      <c r="O291" s="184">
        <f t="shared" si="25"/>
        <v>9338547.1470756084</v>
      </c>
      <c r="P291" s="184">
        <f t="shared" si="26"/>
        <v>31776.938307353976</v>
      </c>
      <c r="Q291" s="184">
        <f t="shared" si="22"/>
        <v>18430.462099977231</v>
      </c>
      <c r="R291" s="184">
        <f t="shared" si="23"/>
        <v>9388754.5474829394</v>
      </c>
      <c r="Z291" s="2"/>
    </row>
    <row r="292" spans="13:26" x14ac:dyDescent="0.25">
      <c r="M292" s="2"/>
      <c r="N292" s="1">
        <f t="shared" si="24"/>
        <v>234</v>
      </c>
      <c r="O292" s="184">
        <f t="shared" si="25"/>
        <v>9388754.5474829394</v>
      </c>
      <c r="P292" s="184">
        <f t="shared" si="26"/>
        <v>31776.938307353976</v>
      </c>
      <c r="Q292" s="184">
        <f t="shared" si="22"/>
        <v>18529.550917088945</v>
      </c>
      <c r="R292" s="184">
        <f t="shared" si="23"/>
        <v>9439061.0367073826</v>
      </c>
      <c r="Z292" s="2"/>
    </row>
    <row r="293" spans="13:26" x14ac:dyDescent="0.25">
      <c r="M293" s="2"/>
      <c r="N293" s="1">
        <f t="shared" si="24"/>
        <v>235</v>
      </c>
      <c r="O293" s="184">
        <f t="shared" si="25"/>
        <v>9439061.0367073826</v>
      </c>
      <c r="P293" s="184">
        <f t="shared" si="26"/>
        <v>31776.938307353976</v>
      </c>
      <c r="Q293" s="184">
        <f t="shared" si="22"/>
        <v>18628.835294886874</v>
      </c>
      <c r="R293" s="184">
        <f t="shared" si="23"/>
        <v>9489466.8103096243</v>
      </c>
      <c r="Z293" s="2"/>
    </row>
    <row r="294" spans="13:26" x14ac:dyDescent="0.25">
      <c r="M294" s="2"/>
      <c r="N294" s="1">
        <f t="shared" si="24"/>
        <v>236</v>
      </c>
      <c r="O294" s="184">
        <f t="shared" si="25"/>
        <v>9489466.8103096243</v>
      </c>
      <c r="P294" s="184">
        <f t="shared" si="26"/>
        <v>31776.938307353976</v>
      </c>
      <c r="Q294" s="184">
        <f t="shared" si="22"/>
        <v>18728.315619327605</v>
      </c>
      <c r="R294" s="184">
        <f t="shared" si="23"/>
        <v>9539972.0642363057</v>
      </c>
      <c r="Z294" s="2"/>
    </row>
    <row r="295" spans="13:26" x14ac:dyDescent="0.25">
      <c r="M295" s="2"/>
      <c r="N295" s="1">
        <f t="shared" si="24"/>
        <v>237</v>
      </c>
      <c r="O295" s="184">
        <f t="shared" si="25"/>
        <v>9539972.0642363057</v>
      </c>
      <c r="P295" s="184">
        <f t="shared" si="26"/>
        <v>31776.938307353976</v>
      </c>
      <c r="Q295" s="184">
        <f t="shared" si="22"/>
        <v>18827.992277129448</v>
      </c>
      <c r="R295" s="184">
        <f t="shared" si="23"/>
        <v>9590576.9948207885</v>
      </c>
      <c r="Z295" s="2"/>
    </row>
    <row r="296" spans="13:26" x14ac:dyDescent="0.25">
      <c r="M296" s="2"/>
      <c r="N296" s="1">
        <f t="shared" si="24"/>
        <v>238</v>
      </c>
      <c r="O296" s="184">
        <f t="shared" si="25"/>
        <v>9590576.9948207885</v>
      </c>
      <c r="P296" s="184">
        <f t="shared" si="26"/>
        <v>31776.938307353976</v>
      </c>
      <c r="Q296" s="184">
        <f t="shared" si="22"/>
        <v>18927.865655773934</v>
      </c>
      <c r="R296" s="184">
        <f t="shared" si="23"/>
        <v>9641281.798783917</v>
      </c>
      <c r="Z296" s="2"/>
    </row>
    <row r="297" spans="13:26" x14ac:dyDescent="0.25">
      <c r="M297" s="2"/>
      <c r="N297" s="1">
        <f t="shared" si="24"/>
        <v>239</v>
      </c>
      <c r="O297" s="184">
        <f t="shared" si="25"/>
        <v>9641281.798783917</v>
      </c>
      <c r="P297" s="184">
        <f t="shared" si="26"/>
        <v>31776.938307353976</v>
      </c>
      <c r="Q297" s="184">
        <f t="shared" si="22"/>
        <v>19027.936143507337</v>
      </c>
      <c r="R297" s="184">
        <f t="shared" si="23"/>
        <v>9692086.6732347794</v>
      </c>
      <c r="Z297" s="2"/>
    </row>
    <row r="298" spans="13:26" x14ac:dyDescent="0.25">
      <c r="M298" s="2"/>
      <c r="N298" s="1">
        <f t="shared" si="24"/>
        <v>240</v>
      </c>
      <c r="O298" s="184">
        <f t="shared" si="25"/>
        <v>9692086.6732347794</v>
      </c>
      <c r="P298" s="184">
        <f t="shared" si="26"/>
        <v>31776.938307353976</v>
      </c>
      <c r="Q298" s="184">
        <f t="shared" si="22"/>
        <v>19128.20412934215</v>
      </c>
      <c r="R298" s="184">
        <f t="shared" si="23"/>
        <v>9742991.8156714756</v>
      </c>
      <c r="Z298" s="2"/>
    </row>
    <row r="299" spans="13:26" x14ac:dyDescent="0.25">
      <c r="M299" s="2"/>
      <c r="N299" s="1">
        <f t="shared" si="24"/>
        <v>241</v>
      </c>
      <c r="O299" s="184">
        <f t="shared" si="25"/>
        <v>9742991.8156714756</v>
      </c>
      <c r="P299" s="184">
        <f t="shared" si="26"/>
        <v>31776.938307353976</v>
      </c>
      <c r="Q299" s="184">
        <f t="shared" si="22"/>
        <v>19228.670003058629</v>
      </c>
      <c r="R299" s="184">
        <f t="shared" si="23"/>
        <v>9793997.4239818882</v>
      </c>
      <c r="Z299" s="2"/>
    </row>
    <row r="300" spans="13:26" x14ac:dyDescent="0.25">
      <c r="M300" s="2"/>
      <c r="N300" s="1">
        <f t="shared" si="24"/>
        <v>242</v>
      </c>
      <c r="O300" s="184">
        <f t="shared" si="25"/>
        <v>9793997.4239818882</v>
      </c>
      <c r="P300" s="184">
        <f t="shared" si="26"/>
        <v>31776.938307353976</v>
      </c>
      <c r="Q300" s="184">
        <f t="shared" si="22"/>
        <v>19329.334155206292</v>
      </c>
      <c r="R300" s="184">
        <f t="shared" si="23"/>
        <v>9845103.6964444481</v>
      </c>
      <c r="Z300" s="2"/>
    </row>
    <row r="301" spans="13:26" x14ac:dyDescent="0.25">
      <c r="M301" s="2"/>
      <c r="N301" s="1">
        <f t="shared" si="24"/>
        <v>243</v>
      </c>
      <c r="O301" s="184">
        <f t="shared" si="25"/>
        <v>9845103.6964444481</v>
      </c>
      <c r="P301" s="184">
        <f t="shared" si="26"/>
        <v>31776.938307353976</v>
      </c>
      <c r="Q301" s="184">
        <f t="shared" si="22"/>
        <v>19430.196977105443</v>
      </c>
      <c r="R301" s="184">
        <f t="shared" si="23"/>
        <v>9896310.8317289073</v>
      </c>
      <c r="Z301" s="2"/>
    </row>
    <row r="302" spans="13:26" x14ac:dyDescent="0.25">
      <c r="M302" s="2"/>
      <c r="N302" s="1">
        <f t="shared" si="24"/>
        <v>244</v>
      </c>
      <c r="O302" s="184">
        <f t="shared" si="25"/>
        <v>9896310.8317289073</v>
      </c>
      <c r="P302" s="184">
        <f t="shared" si="26"/>
        <v>31776.938307353976</v>
      </c>
      <c r="Q302" s="184">
        <f t="shared" si="22"/>
        <v>19531.258860848695</v>
      </c>
      <c r="R302" s="184">
        <f t="shared" si="23"/>
        <v>9947619.0288971104</v>
      </c>
      <c r="Z302" s="2"/>
    </row>
    <row r="303" spans="13:26" x14ac:dyDescent="0.25">
      <c r="M303" s="2"/>
      <c r="N303" s="1">
        <f t="shared" si="24"/>
        <v>245</v>
      </c>
      <c r="O303" s="184">
        <f t="shared" si="25"/>
        <v>9947619.0288971104</v>
      </c>
      <c r="P303" s="184">
        <f t="shared" si="26"/>
        <v>31776.938307353976</v>
      </c>
      <c r="Q303" s="184">
        <f t="shared" si="22"/>
        <v>19632.520199302489</v>
      </c>
      <c r="R303" s="184">
        <f t="shared" si="23"/>
        <v>9999028.4874037672</v>
      </c>
      <c r="Z303" s="2"/>
    </row>
    <row r="304" spans="13:26" x14ac:dyDescent="0.25">
      <c r="M304" s="2"/>
      <c r="N304" s="1">
        <f t="shared" si="24"/>
        <v>246</v>
      </c>
      <c r="O304" s="184">
        <f t="shared" si="25"/>
        <v>9999028.4874037672</v>
      </c>
      <c r="P304" s="184">
        <f t="shared" si="26"/>
        <v>31776.938307353976</v>
      </c>
      <c r="Q304" s="184">
        <f t="shared" si="22"/>
        <v>19733.981386108619</v>
      </c>
      <c r="R304" s="184">
        <f t="shared" si="23"/>
        <v>10050539.40709723</v>
      </c>
      <c r="Z304" s="2"/>
    </row>
    <row r="305" spans="13:26" x14ac:dyDescent="0.25">
      <c r="M305" s="2"/>
      <c r="N305" s="1">
        <f t="shared" si="24"/>
        <v>247</v>
      </c>
      <c r="O305" s="184">
        <f t="shared" si="25"/>
        <v>10050539.40709723</v>
      </c>
      <c r="P305" s="184">
        <f t="shared" si="26"/>
        <v>31776.938307353976</v>
      </c>
      <c r="Q305" s="184">
        <f t="shared" si="22"/>
        <v>19835.642815685769</v>
      </c>
      <c r="R305" s="184">
        <f t="shared" si="23"/>
        <v>10102151.988220269</v>
      </c>
      <c r="Z305" s="2"/>
    </row>
    <row r="306" spans="13:26" x14ac:dyDescent="0.25">
      <c r="M306" s="2"/>
      <c r="N306" s="1">
        <f t="shared" si="24"/>
        <v>248</v>
      </c>
      <c r="O306" s="184">
        <f t="shared" si="25"/>
        <v>10102151.988220269</v>
      </c>
      <c r="P306" s="184">
        <f t="shared" si="26"/>
        <v>31776.938307353976</v>
      </c>
      <c r="Q306" s="184">
        <f t="shared" si="22"/>
        <v>19937.504883231046</v>
      </c>
      <c r="R306" s="184">
        <f t="shared" si="23"/>
        <v>10153866.431410855</v>
      </c>
      <c r="Z306" s="2"/>
    </row>
    <row r="307" spans="13:26" x14ac:dyDescent="0.25">
      <c r="M307" s="2"/>
      <c r="N307" s="1">
        <f t="shared" si="24"/>
        <v>249</v>
      </c>
      <c r="O307" s="184">
        <f t="shared" si="25"/>
        <v>10153866.431410855</v>
      </c>
      <c r="P307" s="184">
        <f t="shared" si="26"/>
        <v>31776.938307353976</v>
      </c>
      <c r="Q307" s="184">
        <f t="shared" si="22"/>
        <v>20039.567984721518</v>
      </c>
      <c r="R307" s="184">
        <f t="shared" si="23"/>
        <v>10205682.93770293</v>
      </c>
      <c r="Z307" s="2"/>
    </row>
    <row r="308" spans="13:26" x14ac:dyDescent="0.25">
      <c r="M308" s="2"/>
      <c r="N308" s="1">
        <f t="shared" si="24"/>
        <v>250</v>
      </c>
      <c r="O308" s="184">
        <f t="shared" si="25"/>
        <v>10205682.93770293</v>
      </c>
      <c r="P308" s="184">
        <f t="shared" si="26"/>
        <v>31776.938307353976</v>
      </c>
      <c r="Q308" s="184">
        <f t="shared" si="22"/>
        <v>20141.832516915732</v>
      </c>
      <c r="R308" s="184">
        <f t="shared" si="23"/>
        <v>10257601.7085272</v>
      </c>
      <c r="Z308" s="2"/>
    </row>
    <row r="309" spans="13:26" x14ac:dyDescent="0.25">
      <c r="M309" s="2"/>
      <c r="N309" s="1">
        <f t="shared" si="24"/>
        <v>251</v>
      </c>
      <c r="O309" s="184">
        <f t="shared" si="25"/>
        <v>10257601.7085272</v>
      </c>
      <c r="P309" s="184">
        <f t="shared" si="26"/>
        <v>31776.938307353976</v>
      </c>
      <c r="Q309" s="184">
        <f t="shared" si="22"/>
        <v>20244.298877355297</v>
      </c>
      <c r="R309" s="184">
        <f t="shared" si="23"/>
        <v>10309622.945711909</v>
      </c>
      <c r="Z309" s="2"/>
    </row>
    <row r="310" spans="13:26" x14ac:dyDescent="0.25">
      <c r="M310" s="2"/>
      <c r="N310" s="1">
        <f t="shared" si="24"/>
        <v>252</v>
      </c>
      <c r="O310" s="184">
        <f t="shared" si="25"/>
        <v>10309622.945711909</v>
      </c>
      <c r="P310" s="184">
        <f t="shared" si="26"/>
        <v>31776.938307353976</v>
      </c>
      <c r="Q310" s="184">
        <f t="shared" si="22"/>
        <v>20346.967464366389</v>
      </c>
      <c r="R310" s="184">
        <f t="shared" si="23"/>
        <v>10361746.85148363</v>
      </c>
      <c r="Z310" s="2"/>
    </row>
    <row r="311" spans="13:26" x14ac:dyDescent="0.25">
      <c r="M311" s="2"/>
      <c r="N311" s="1">
        <f t="shared" si="24"/>
        <v>253</v>
      </c>
      <c r="O311" s="184">
        <f t="shared" si="25"/>
        <v>10361746.85148363</v>
      </c>
      <c r="P311" s="184">
        <f t="shared" si="26"/>
        <v>31776.938307353976</v>
      </c>
      <c r="Q311" s="184">
        <f t="shared" si="22"/>
        <v>20449.838677061322</v>
      </c>
      <c r="R311" s="184">
        <f t="shared" si="23"/>
        <v>10413973.628468046</v>
      </c>
      <c r="Z311" s="2"/>
    </row>
    <row r="312" spans="13:26" x14ac:dyDescent="0.25">
      <c r="M312" s="2"/>
      <c r="N312" s="1">
        <f t="shared" si="24"/>
        <v>254</v>
      </c>
      <c r="O312" s="184">
        <f t="shared" si="25"/>
        <v>10413973.628468046</v>
      </c>
      <c r="P312" s="184">
        <f t="shared" si="26"/>
        <v>31776.938307353976</v>
      </c>
      <c r="Q312" s="184">
        <f t="shared" si="22"/>
        <v>20552.912915340097</v>
      </c>
      <c r="R312" s="184">
        <f t="shared" si="23"/>
        <v>10466303.47969074</v>
      </c>
      <c r="Z312" s="2"/>
    </row>
    <row r="313" spans="13:26" x14ac:dyDescent="0.25">
      <c r="M313" s="2"/>
      <c r="N313" s="1">
        <f t="shared" si="24"/>
        <v>255</v>
      </c>
      <c r="O313" s="184">
        <f t="shared" si="25"/>
        <v>10466303.47969074</v>
      </c>
      <c r="P313" s="184">
        <f t="shared" si="26"/>
        <v>31776.938307353976</v>
      </c>
      <c r="Q313" s="184">
        <f t="shared" si="22"/>
        <v>20656.190579891947</v>
      </c>
      <c r="R313" s="184">
        <f t="shared" si="23"/>
        <v>10518736.608577985</v>
      </c>
      <c r="Z313" s="2"/>
    </row>
    <row r="314" spans="13:26" x14ac:dyDescent="0.25">
      <c r="M314" s="2"/>
      <c r="N314" s="1">
        <f t="shared" si="24"/>
        <v>256</v>
      </c>
      <c r="O314" s="184">
        <f t="shared" si="25"/>
        <v>10518736.608577985</v>
      </c>
      <c r="P314" s="184">
        <f t="shared" si="26"/>
        <v>31776.938307353976</v>
      </c>
      <c r="Q314" s="184">
        <f t="shared" si="22"/>
        <v>20759.672072196907</v>
      </c>
      <c r="R314" s="184">
        <f t="shared" si="23"/>
        <v>10571273.218957536</v>
      </c>
      <c r="Z314" s="2"/>
    </row>
    <row r="315" spans="13:26" x14ac:dyDescent="0.25">
      <c r="M315" s="2"/>
      <c r="N315" s="1">
        <f t="shared" si="24"/>
        <v>257</v>
      </c>
      <c r="O315" s="184">
        <f t="shared" si="25"/>
        <v>10571273.218957536</v>
      </c>
      <c r="P315" s="184">
        <f t="shared" si="26"/>
        <v>31776.938307353976</v>
      </c>
      <c r="Q315" s="184">
        <f t="shared" ref="Q315:Q346" si="27">O315*$P$53</f>
        <v>20863.357794527365</v>
      </c>
      <c r="R315" s="184">
        <f t="shared" ref="R315:R346" si="28">O315+P315+Q315</f>
        <v>10623913.515059417</v>
      </c>
      <c r="Z315" s="2"/>
    </row>
    <row r="316" spans="13:26" x14ac:dyDescent="0.25">
      <c r="M316" s="2"/>
      <c r="N316" s="1">
        <f t="shared" ref="N316:N346" si="29">N315+1</f>
        <v>258</v>
      </c>
      <c r="O316" s="184">
        <f t="shared" ref="O316:O346" si="30">R315</f>
        <v>10623913.515059417</v>
      </c>
      <c r="P316" s="184">
        <f t="shared" ref="P316:P346" si="31">P315</f>
        <v>31776.938307353976</v>
      </c>
      <c r="Q316" s="184">
        <f t="shared" si="27"/>
        <v>20967.248149949635</v>
      </c>
      <c r="R316" s="184">
        <f t="shared" si="28"/>
        <v>10676657.701516721</v>
      </c>
      <c r="Z316" s="2"/>
    </row>
    <row r="317" spans="13:26" x14ac:dyDescent="0.25">
      <c r="M317" s="2"/>
      <c r="N317" s="1">
        <f t="shared" si="29"/>
        <v>259</v>
      </c>
      <c r="O317" s="184">
        <f t="shared" si="30"/>
        <v>10676657.701516721</v>
      </c>
      <c r="P317" s="184">
        <f t="shared" si="31"/>
        <v>31776.938307353976</v>
      </c>
      <c r="Q317" s="184">
        <f t="shared" si="27"/>
        <v>21071.343542325514</v>
      </c>
      <c r="R317" s="184">
        <f t="shared" si="28"/>
        <v>10729505.983366402</v>
      </c>
      <c r="Z317" s="2"/>
    </row>
    <row r="318" spans="13:26" x14ac:dyDescent="0.25">
      <c r="M318" s="2"/>
      <c r="N318" s="1">
        <f t="shared" si="29"/>
        <v>260</v>
      </c>
      <c r="O318" s="184">
        <f t="shared" si="30"/>
        <v>10729505.983366402</v>
      </c>
      <c r="P318" s="184">
        <f t="shared" si="31"/>
        <v>31776.938307353976</v>
      </c>
      <c r="Q318" s="184">
        <f t="shared" si="27"/>
        <v>21175.644376313856</v>
      </c>
      <c r="R318" s="184">
        <f t="shared" si="28"/>
        <v>10782458.566050069</v>
      </c>
      <c r="Z318" s="2"/>
    </row>
    <row r="319" spans="13:26" x14ac:dyDescent="0.25">
      <c r="M319" s="2"/>
      <c r="N319" s="1">
        <f t="shared" si="29"/>
        <v>261</v>
      </c>
      <c r="O319" s="184">
        <f t="shared" si="30"/>
        <v>10782458.566050069</v>
      </c>
      <c r="P319" s="184">
        <f t="shared" si="31"/>
        <v>31776.938307353976</v>
      </c>
      <c r="Q319" s="184">
        <f t="shared" si="27"/>
        <v>21280.151057372146</v>
      </c>
      <c r="R319" s="184">
        <f t="shared" si="28"/>
        <v>10835515.655414796</v>
      </c>
      <c r="Z319" s="2"/>
    </row>
    <row r="320" spans="13:26" x14ac:dyDescent="0.25">
      <c r="M320" s="2"/>
      <c r="N320" s="1">
        <f t="shared" si="29"/>
        <v>262</v>
      </c>
      <c r="O320" s="184">
        <f t="shared" si="30"/>
        <v>10835515.655414796</v>
      </c>
      <c r="P320" s="184">
        <f t="shared" si="31"/>
        <v>31776.938307353976</v>
      </c>
      <c r="Q320" s="184">
        <f t="shared" si="27"/>
        <v>21384.86399175808</v>
      </c>
      <c r="R320" s="184">
        <f t="shared" si="28"/>
        <v>10888677.457713908</v>
      </c>
      <c r="Z320" s="2"/>
    </row>
    <row r="321" spans="13:26" x14ac:dyDescent="0.25">
      <c r="M321" s="2"/>
      <c r="N321" s="1">
        <f t="shared" si="29"/>
        <v>263</v>
      </c>
      <c r="O321" s="184">
        <f t="shared" si="30"/>
        <v>10888677.457713908</v>
      </c>
      <c r="P321" s="184">
        <f t="shared" si="31"/>
        <v>31776.938307353976</v>
      </c>
      <c r="Q321" s="184">
        <f t="shared" si="27"/>
        <v>21489.783586531139</v>
      </c>
      <c r="R321" s="184">
        <f t="shared" si="28"/>
        <v>10941944.179607794</v>
      </c>
      <c r="Z321" s="2"/>
    </row>
    <row r="322" spans="13:26" x14ac:dyDescent="0.25">
      <c r="M322" s="2"/>
      <c r="N322" s="1">
        <f t="shared" si="29"/>
        <v>264</v>
      </c>
      <c r="O322" s="184">
        <f t="shared" si="30"/>
        <v>10941944.179607794</v>
      </c>
      <c r="P322" s="184">
        <f t="shared" si="31"/>
        <v>31776.938307353976</v>
      </c>
      <c r="Q322" s="184">
        <f t="shared" si="27"/>
        <v>21594.91024955417</v>
      </c>
      <c r="R322" s="184">
        <f t="shared" si="28"/>
        <v>10995316.028164702</v>
      </c>
      <c r="Z322" s="2"/>
    </row>
    <row r="323" spans="13:26" x14ac:dyDescent="0.25">
      <c r="M323" s="2"/>
      <c r="N323" s="1">
        <f t="shared" si="29"/>
        <v>265</v>
      </c>
      <c r="O323" s="184">
        <f t="shared" si="30"/>
        <v>10995316.028164702</v>
      </c>
      <c r="P323" s="184">
        <f t="shared" si="31"/>
        <v>31776.938307353976</v>
      </c>
      <c r="Q323" s="184">
        <f t="shared" si="27"/>
        <v>21700.244389494968</v>
      </c>
      <c r="R323" s="184">
        <f t="shared" si="28"/>
        <v>11048793.210861551</v>
      </c>
      <c r="Z323" s="2"/>
    </row>
    <row r="324" spans="13:26" x14ac:dyDescent="0.25">
      <c r="M324" s="2"/>
      <c r="N324" s="1">
        <f t="shared" si="29"/>
        <v>266</v>
      </c>
      <c r="O324" s="184">
        <f t="shared" si="30"/>
        <v>11048793.210861551</v>
      </c>
      <c r="P324" s="184">
        <f t="shared" si="31"/>
        <v>31776.938307353976</v>
      </c>
      <c r="Q324" s="184">
        <f t="shared" si="27"/>
        <v>21805.786415827886</v>
      </c>
      <c r="R324" s="184">
        <f t="shared" si="28"/>
        <v>11102375.935584733</v>
      </c>
      <c r="Z324" s="2"/>
    </row>
    <row r="325" spans="13:26" x14ac:dyDescent="0.25">
      <c r="M325" s="2"/>
      <c r="N325" s="1">
        <f t="shared" si="29"/>
        <v>267</v>
      </c>
      <c r="O325" s="184">
        <f t="shared" si="30"/>
        <v>11102375.935584733</v>
      </c>
      <c r="P325" s="184">
        <f t="shared" si="31"/>
        <v>31776.938307353976</v>
      </c>
      <c r="Q325" s="184">
        <f t="shared" si="27"/>
        <v>21911.536738835399</v>
      </c>
      <c r="R325" s="184">
        <f t="shared" si="28"/>
        <v>11156064.410630923</v>
      </c>
      <c r="Z325" s="2"/>
    </row>
    <row r="326" spans="13:26" x14ac:dyDescent="0.25">
      <c r="M326" s="2"/>
      <c r="N326" s="1">
        <f t="shared" si="29"/>
        <v>268</v>
      </c>
      <c r="O326" s="184">
        <f t="shared" si="30"/>
        <v>11156064.410630923</v>
      </c>
      <c r="P326" s="184">
        <f t="shared" si="31"/>
        <v>31776.938307353976</v>
      </c>
      <c r="Q326" s="184">
        <f t="shared" si="27"/>
        <v>22017.495769609712</v>
      </c>
      <c r="R326" s="184">
        <f t="shared" si="28"/>
        <v>11209858.844707888</v>
      </c>
      <c r="Z326" s="2"/>
    </row>
    <row r="327" spans="13:26" x14ac:dyDescent="0.25">
      <c r="M327" s="2"/>
      <c r="N327" s="1">
        <f t="shared" si="29"/>
        <v>269</v>
      </c>
      <c r="O327" s="184">
        <f t="shared" si="30"/>
        <v>11209858.844707888</v>
      </c>
      <c r="P327" s="184">
        <f t="shared" si="31"/>
        <v>31776.938307353976</v>
      </c>
      <c r="Q327" s="184">
        <f t="shared" si="27"/>
        <v>22123.663920054369</v>
      </c>
      <c r="R327" s="184">
        <f t="shared" si="28"/>
        <v>11263759.446935296</v>
      </c>
      <c r="Z327" s="2"/>
    </row>
    <row r="328" spans="13:26" x14ac:dyDescent="0.25">
      <c r="M328" s="2"/>
      <c r="N328" s="1">
        <f t="shared" si="29"/>
        <v>270</v>
      </c>
      <c r="O328" s="184">
        <f t="shared" si="30"/>
        <v>11263759.446935296</v>
      </c>
      <c r="P328" s="184">
        <f t="shared" si="31"/>
        <v>31776.938307353976</v>
      </c>
      <c r="Q328" s="184">
        <f t="shared" si="27"/>
        <v>22230.041602885824</v>
      </c>
      <c r="R328" s="184">
        <f t="shared" si="28"/>
        <v>11317766.426845536</v>
      </c>
      <c r="Z328" s="2"/>
    </row>
    <row r="329" spans="13:26" x14ac:dyDescent="0.25">
      <c r="M329" s="2"/>
      <c r="N329" s="1">
        <f t="shared" si="29"/>
        <v>271</v>
      </c>
      <c r="O329" s="184">
        <f t="shared" si="30"/>
        <v>11317766.426845536</v>
      </c>
      <c r="P329" s="184">
        <f t="shared" si="31"/>
        <v>31776.938307353976</v>
      </c>
      <c r="Q329" s="184">
        <f t="shared" si="27"/>
        <v>22336.629231635077</v>
      </c>
      <c r="R329" s="184">
        <f t="shared" si="28"/>
        <v>11371879.994384525</v>
      </c>
      <c r="Z329" s="2"/>
    </row>
    <row r="330" spans="13:26" x14ac:dyDescent="0.25">
      <c r="M330" s="2"/>
      <c r="N330" s="1">
        <f t="shared" si="29"/>
        <v>272</v>
      </c>
      <c r="O330" s="184">
        <f t="shared" si="30"/>
        <v>11371879.994384525</v>
      </c>
      <c r="P330" s="184">
        <f t="shared" si="31"/>
        <v>31776.938307353976</v>
      </c>
      <c r="Q330" s="184">
        <f t="shared" si="27"/>
        <v>22443.427220649271</v>
      </c>
      <c r="R330" s="184">
        <f t="shared" si="28"/>
        <v>11426100.35991253</v>
      </c>
      <c r="Z330" s="2"/>
    </row>
    <row r="331" spans="13:26" x14ac:dyDescent="0.25">
      <c r="M331" s="2"/>
      <c r="N331" s="1">
        <f t="shared" si="29"/>
        <v>273</v>
      </c>
      <c r="O331" s="184">
        <f t="shared" si="30"/>
        <v>11426100.35991253</v>
      </c>
      <c r="P331" s="184">
        <f t="shared" si="31"/>
        <v>31776.938307353976</v>
      </c>
      <c r="Q331" s="184">
        <f t="shared" si="27"/>
        <v>22550.435985093289</v>
      </c>
      <c r="R331" s="184">
        <f t="shared" si="28"/>
        <v>11480427.734204978</v>
      </c>
      <c r="Z331" s="2"/>
    </row>
    <row r="332" spans="13:26" x14ac:dyDescent="0.25">
      <c r="M332" s="2"/>
      <c r="N332" s="1">
        <f t="shared" si="29"/>
        <v>274</v>
      </c>
      <c r="O332" s="184">
        <f t="shared" si="30"/>
        <v>11480427.734204978</v>
      </c>
      <c r="P332" s="184">
        <f t="shared" si="31"/>
        <v>31776.938307353976</v>
      </c>
      <c r="Q332" s="184">
        <f t="shared" si="27"/>
        <v>22657.65594095139</v>
      </c>
      <c r="R332" s="184">
        <f t="shared" si="28"/>
        <v>11534862.328453284</v>
      </c>
      <c r="Z332" s="2"/>
    </row>
    <row r="333" spans="13:26" x14ac:dyDescent="0.25">
      <c r="M333" s="2"/>
      <c r="N333" s="1">
        <f t="shared" si="29"/>
        <v>275</v>
      </c>
      <c r="O333" s="184">
        <f t="shared" si="30"/>
        <v>11534862.328453284</v>
      </c>
      <c r="P333" s="184">
        <f t="shared" si="31"/>
        <v>31776.938307353976</v>
      </c>
      <c r="Q333" s="184">
        <f t="shared" si="27"/>
        <v>22765.087505028809</v>
      </c>
      <c r="R333" s="184">
        <f t="shared" si="28"/>
        <v>11589404.354265667</v>
      </c>
      <c r="Z333" s="2"/>
    </row>
    <row r="334" spans="13:26" x14ac:dyDescent="0.25">
      <c r="M334" s="2"/>
      <c r="N334" s="1">
        <f t="shared" si="29"/>
        <v>276</v>
      </c>
      <c r="O334" s="184">
        <f t="shared" si="30"/>
        <v>11589404.354265667</v>
      </c>
      <c r="P334" s="184">
        <f t="shared" si="31"/>
        <v>31776.938307353976</v>
      </c>
      <c r="Q334" s="184">
        <f t="shared" si="27"/>
        <v>22872.731094953386</v>
      </c>
      <c r="R334" s="184">
        <f t="shared" si="28"/>
        <v>11644054.023667974</v>
      </c>
      <c r="Z334" s="2"/>
    </row>
    <row r="335" spans="13:26" x14ac:dyDescent="0.25">
      <c r="M335" s="2"/>
      <c r="N335" s="1">
        <f t="shared" si="29"/>
        <v>277</v>
      </c>
      <c r="O335" s="184">
        <f t="shared" si="30"/>
        <v>11644054.023667974</v>
      </c>
      <c r="P335" s="184">
        <f t="shared" si="31"/>
        <v>31776.938307353976</v>
      </c>
      <c r="Q335" s="184">
        <f t="shared" si="27"/>
        <v>22980.58712917718</v>
      </c>
      <c r="R335" s="184">
        <f t="shared" si="28"/>
        <v>11698811.549104506</v>
      </c>
      <c r="Z335" s="2"/>
    </row>
    <row r="336" spans="13:26" x14ac:dyDescent="0.25">
      <c r="M336" s="2"/>
      <c r="N336" s="1">
        <f t="shared" si="29"/>
        <v>278</v>
      </c>
      <c r="O336" s="184">
        <f t="shared" si="30"/>
        <v>11698811.549104506</v>
      </c>
      <c r="P336" s="184">
        <f t="shared" si="31"/>
        <v>31776.938307353976</v>
      </c>
      <c r="Q336" s="184">
        <f t="shared" si="27"/>
        <v>23088.656026978115</v>
      </c>
      <c r="R336" s="184">
        <f t="shared" si="28"/>
        <v>11753677.143438838</v>
      </c>
      <c r="Z336" s="2"/>
    </row>
    <row r="337" spans="13:26" x14ac:dyDescent="0.25">
      <c r="M337" s="2"/>
      <c r="N337" s="1">
        <f t="shared" si="29"/>
        <v>279</v>
      </c>
      <c r="O337" s="184">
        <f t="shared" si="30"/>
        <v>11753677.143438838</v>
      </c>
      <c r="P337" s="184">
        <f t="shared" si="31"/>
        <v>31776.938307353976</v>
      </c>
      <c r="Q337" s="184">
        <f t="shared" si="27"/>
        <v>23196.93820846159</v>
      </c>
      <c r="R337" s="184">
        <f t="shared" si="28"/>
        <v>11808651.019954653</v>
      </c>
      <c r="Z337" s="2"/>
    </row>
    <row r="338" spans="13:26" x14ac:dyDescent="0.25">
      <c r="M338" s="2"/>
      <c r="N338" s="1">
        <f t="shared" si="29"/>
        <v>280</v>
      </c>
      <c r="O338" s="184">
        <f t="shared" si="30"/>
        <v>11808651.019954653</v>
      </c>
      <c r="P338" s="184">
        <f t="shared" si="31"/>
        <v>31776.938307353976</v>
      </c>
      <c r="Q338" s="184">
        <f t="shared" si="27"/>
        <v>23305.434094562122</v>
      </c>
      <c r="R338" s="184">
        <f t="shared" si="28"/>
        <v>11863733.392356569</v>
      </c>
      <c r="Z338" s="2"/>
    </row>
    <row r="339" spans="13:26" x14ac:dyDescent="0.25">
      <c r="M339" s="2"/>
      <c r="N339" s="1">
        <f t="shared" si="29"/>
        <v>281</v>
      </c>
      <c r="O339" s="184">
        <f t="shared" si="30"/>
        <v>11863733.392356569</v>
      </c>
      <c r="P339" s="184">
        <f t="shared" si="31"/>
        <v>31776.938307353976</v>
      </c>
      <c r="Q339" s="184">
        <f t="shared" si="27"/>
        <v>23414.14410704498</v>
      </c>
      <c r="R339" s="184">
        <f t="shared" si="28"/>
        <v>11918924.474770969</v>
      </c>
      <c r="Z339" s="2"/>
    </row>
    <row r="340" spans="13:26" x14ac:dyDescent="0.25">
      <c r="M340" s="2"/>
      <c r="N340" s="1">
        <f t="shared" si="29"/>
        <v>282</v>
      </c>
      <c r="O340" s="184">
        <f t="shared" si="30"/>
        <v>11918924.474770969</v>
      </c>
      <c r="P340" s="184">
        <f t="shared" si="31"/>
        <v>31776.938307353976</v>
      </c>
      <c r="Q340" s="184">
        <f t="shared" si="27"/>
        <v>23523.068668507825</v>
      </c>
      <c r="R340" s="184">
        <f t="shared" si="28"/>
        <v>11974224.48174683</v>
      </c>
      <c r="Z340" s="2"/>
    </row>
    <row r="341" spans="13:26" x14ac:dyDescent="0.25">
      <c r="M341" s="2"/>
      <c r="N341" s="1">
        <f t="shared" si="29"/>
        <v>283</v>
      </c>
      <c r="O341" s="184">
        <f t="shared" si="30"/>
        <v>11974224.48174683</v>
      </c>
      <c r="P341" s="184">
        <f t="shared" si="31"/>
        <v>31776.938307353976</v>
      </c>
      <c r="Q341" s="184">
        <f t="shared" si="27"/>
        <v>23632.208202382346</v>
      </c>
      <c r="R341" s="184">
        <f t="shared" si="28"/>
        <v>12029633.628256567</v>
      </c>
      <c r="Z341" s="2"/>
    </row>
    <row r="342" spans="13:26" x14ac:dyDescent="0.25">
      <c r="M342" s="2"/>
      <c r="N342" s="1">
        <f t="shared" si="29"/>
        <v>284</v>
      </c>
      <c r="O342" s="184">
        <f t="shared" si="30"/>
        <v>12029633.628256567</v>
      </c>
      <c r="P342" s="184">
        <f t="shared" si="31"/>
        <v>31776.938307353976</v>
      </c>
      <c r="Q342" s="184">
        <f t="shared" si="27"/>
        <v>23741.563132935928</v>
      </c>
      <c r="R342" s="184">
        <f t="shared" si="28"/>
        <v>12085152.129696857</v>
      </c>
      <c r="Z342" s="2"/>
    </row>
    <row r="343" spans="13:26" x14ac:dyDescent="0.25">
      <c r="M343" s="2"/>
      <c r="N343" s="1">
        <f t="shared" si="29"/>
        <v>285</v>
      </c>
      <c r="O343" s="184">
        <f t="shared" si="30"/>
        <v>12085152.129696857</v>
      </c>
      <c r="P343" s="184">
        <f t="shared" si="31"/>
        <v>31776.938307353976</v>
      </c>
      <c r="Q343" s="184">
        <f t="shared" si="27"/>
        <v>23851.13388527327</v>
      </c>
      <c r="R343" s="184">
        <f t="shared" si="28"/>
        <v>12140780.201889485</v>
      </c>
      <c r="Z343" s="2"/>
    </row>
    <row r="344" spans="13:26" x14ac:dyDescent="0.25">
      <c r="M344" s="2"/>
      <c r="N344" s="1">
        <f t="shared" si="29"/>
        <v>286</v>
      </c>
      <c r="O344" s="184">
        <f t="shared" si="30"/>
        <v>12140780.201889485</v>
      </c>
      <c r="P344" s="184">
        <f t="shared" si="31"/>
        <v>31776.938307353976</v>
      </c>
      <c r="Q344" s="184">
        <f t="shared" si="27"/>
        <v>23960.920885338059</v>
      </c>
      <c r="R344" s="184">
        <f t="shared" si="28"/>
        <v>12196518.061082177</v>
      </c>
      <c r="Z344" s="2"/>
    </row>
    <row r="345" spans="13:26" x14ac:dyDescent="0.25">
      <c r="M345" s="2"/>
      <c r="N345" s="1">
        <f t="shared" si="29"/>
        <v>287</v>
      </c>
      <c r="O345" s="184">
        <f t="shared" si="30"/>
        <v>12196518.061082177</v>
      </c>
      <c r="P345" s="184">
        <f t="shared" si="31"/>
        <v>31776.938307353976</v>
      </c>
      <c r="Q345" s="184">
        <f t="shared" si="27"/>
        <v>24070.92455991462</v>
      </c>
      <c r="R345" s="184">
        <f t="shared" si="28"/>
        <v>12252365.923949447</v>
      </c>
      <c r="Z345" s="2"/>
    </row>
    <row r="346" spans="13:26" x14ac:dyDescent="0.25">
      <c r="M346" s="2"/>
      <c r="N346" s="1">
        <f t="shared" si="29"/>
        <v>288</v>
      </c>
      <c r="O346" s="184">
        <f t="shared" si="30"/>
        <v>12252365.923949447</v>
      </c>
      <c r="P346" s="184">
        <f t="shared" si="31"/>
        <v>31776.938307353976</v>
      </c>
      <c r="Q346" s="184">
        <f t="shared" si="27"/>
        <v>24181.145336629579</v>
      </c>
      <c r="R346" s="184">
        <f t="shared" si="28"/>
        <v>12308324.007593431</v>
      </c>
      <c r="Z346" s="2"/>
    </row>
    <row r="347" spans="13:26" x14ac:dyDescent="0.25">
      <c r="M347" s="2"/>
      <c r="N347" s="163" t="s">
        <v>216</v>
      </c>
      <c r="O347" s="163" t="s">
        <v>216</v>
      </c>
      <c r="P347" s="163" t="s">
        <v>216</v>
      </c>
      <c r="Q347" s="163" t="s">
        <v>216</v>
      </c>
      <c r="R347" s="163" t="s">
        <v>216</v>
      </c>
      <c r="Z347" s="2"/>
    </row>
    <row r="348" spans="13:26" x14ac:dyDescent="0.25">
      <c r="M348" s="2"/>
      <c r="N348" s="134"/>
      <c r="O348" s="134" t="s">
        <v>231</v>
      </c>
      <c r="P348" s="185">
        <f>SUM(P59:P346)</f>
        <v>9151758.2325179707</v>
      </c>
      <c r="Q348" s="185">
        <f>SUM(Q59:Q346)</f>
        <v>3156565.7750754561</v>
      </c>
      <c r="R348" s="185">
        <f>P348+Q348</f>
        <v>12308324.007593427</v>
      </c>
      <c r="S348" s="185">
        <f>R348-P54</f>
        <v>7.0780515670776367E-8</v>
      </c>
      <c r="Z348" s="2"/>
    </row>
    <row r="349" spans="13:26" x14ac:dyDescent="0.25"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3:26" x14ac:dyDescent="0.25">
      <c r="O350" s="124"/>
      <c r="P350" s="124"/>
      <c r="Q350" s="124"/>
      <c r="R350" s="124"/>
      <c r="S350" s="124"/>
    </row>
    <row r="351" spans="13:26" x14ac:dyDescent="0.25">
      <c r="O351" s="124"/>
      <c r="P351" s="124"/>
      <c r="Q351" s="124"/>
      <c r="R351" s="124"/>
      <c r="S351" s="124"/>
    </row>
    <row r="352" spans="13:26" x14ac:dyDescent="0.25">
      <c r="O352" s="124"/>
      <c r="P352" s="124"/>
      <c r="Q352" s="124"/>
      <c r="R352" s="124"/>
      <c r="S352" s="124"/>
    </row>
    <row r="353" spans="15:19" x14ac:dyDescent="0.25">
      <c r="O353" s="124"/>
      <c r="P353" s="124"/>
      <c r="Q353" s="124"/>
      <c r="R353" s="124"/>
      <c r="S353" s="124"/>
    </row>
    <row r="354" spans="15:19" x14ac:dyDescent="0.25">
      <c r="O354" s="124"/>
      <c r="P354" s="124"/>
      <c r="Q354" s="124"/>
      <c r="R354" s="124"/>
      <c r="S354" s="124"/>
    </row>
    <row r="355" spans="15:19" x14ac:dyDescent="0.25">
      <c r="O355" s="124"/>
      <c r="P355" s="124"/>
      <c r="Q355" s="124"/>
      <c r="R355" s="124"/>
      <c r="S355" s="124"/>
    </row>
    <row r="356" spans="15:19" x14ac:dyDescent="0.25">
      <c r="O356" s="124"/>
      <c r="P356" s="124"/>
      <c r="Q356" s="124"/>
      <c r="R356" s="124"/>
      <c r="S356" s="124"/>
    </row>
    <row r="357" spans="15:19" x14ac:dyDescent="0.25">
      <c r="O357" s="124"/>
      <c r="P357" s="124"/>
      <c r="Q357" s="124"/>
      <c r="R357" s="124"/>
      <c r="S357" s="124"/>
    </row>
    <row r="358" spans="15:19" x14ac:dyDescent="0.25">
      <c r="O358" s="124"/>
      <c r="P358" s="124"/>
      <c r="Q358" s="124"/>
      <c r="R358" s="124"/>
      <c r="S358" s="124"/>
    </row>
    <row r="359" spans="15:19" x14ac:dyDescent="0.25">
      <c r="O359" s="124"/>
      <c r="P359" s="124"/>
      <c r="Q359" s="124"/>
      <c r="R359" s="124"/>
      <c r="S359" s="124"/>
    </row>
    <row r="360" spans="15:19" x14ac:dyDescent="0.25">
      <c r="O360" s="124"/>
      <c r="P360" s="124"/>
      <c r="Q360" s="124"/>
      <c r="R360" s="124"/>
      <c r="S360" s="124"/>
    </row>
    <row r="361" spans="15:19" x14ac:dyDescent="0.25">
      <c r="O361" s="124"/>
      <c r="P361" s="124"/>
      <c r="Q361" s="124"/>
      <c r="R361" s="124"/>
      <c r="S361" s="124"/>
    </row>
    <row r="362" spans="15:19" x14ac:dyDescent="0.25">
      <c r="O362" s="124"/>
      <c r="P362" s="124"/>
      <c r="Q362" s="124"/>
      <c r="R362" s="124"/>
      <c r="S362" s="124"/>
    </row>
    <row r="363" spans="15:19" x14ac:dyDescent="0.25">
      <c r="O363" s="124"/>
      <c r="P363" s="124"/>
      <c r="Q363" s="124"/>
      <c r="R363" s="124"/>
      <c r="S363" s="124"/>
    </row>
    <row r="364" spans="15:19" x14ac:dyDescent="0.25">
      <c r="O364" s="124"/>
      <c r="P364" s="124"/>
      <c r="Q364" s="124"/>
      <c r="R364" s="124"/>
      <c r="S364" s="124"/>
    </row>
    <row r="365" spans="15:19" x14ac:dyDescent="0.25">
      <c r="O365" s="124"/>
      <c r="P365" s="124"/>
      <c r="Q365" s="124"/>
      <c r="R365" s="124"/>
      <c r="S365" s="124"/>
    </row>
    <row r="366" spans="15:19" x14ac:dyDescent="0.25">
      <c r="O366" s="124"/>
      <c r="P366" s="124"/>
      <c r="Q366" s="124"/>
      <c r="R366" s="124"/>
      <c r="S366" s="124"/>
    </row>
    <row r="367" spans="15:19" x14ac:dyDescent="0.25">
      <c r="O367" s="124"/>
      <c r="P367" s="124"/>
      <c r="Q367" s="124"/>
      <c r="R367" s="124"/>
      <c r="S367" s="124"/>
    </row>
    <row r="368" spans="15:19" x14ac:dyDescent="0.25">
      <c r="O368" s="124"/>
      <c r="P368" s="124"/>
      <c r="Q368" s="124"/>
      <c r="R368" s="124"/>
      <c r="S368" s="124"/>
    </row>
    <row r="369" spans="15:19" x14ac:dyDescent="0.25">
      <c r="O369" s="124"/>
      <c r="P369" s="124"/>
      <c r="Q369" s="124"/>
      <c r="R369" s="124"/>
      <c r="S369" s="124"/>
    </row>
    <row r="370" spans="15:19" x14ac:dyDescent="0.25">
      <c r="O370" s="124"/>
      <c r="P370" s="124"/>
      <c r="Q370" s="124"/>
      <c r="R370" s="124"/>
      <c r="S370" s="124"/>
    </row>
    <row r="371" spans="15:19" x14ac:dyDescent="0.25">
      <c r="O371" s="124"/>
      <c r="P371" s="124"/>
      <c r="Q371" s="124"/>
      <c r="R371" s="124"/>
      <c r="S371" s="124"/>
    </row>
    <row r="372" spans="15:19" x14ac:dyDescent="0.25">
      <c r="O372" s="124"/>
      <c r="P372" s="124"/>
      <c r="Q372" s="124"/>
      <c r="R372" s="124"/>
      <c r="S372" s="124"/>
    </row>
    <row r="373" spans="15:19" x14ac:dyDescent="0.25">
      <c r="O373" s="124"/>
      <c r="P373" s="124"/>
      <c r="Q373" s="124"/>
      <c r="R373" s="124"/>
      <c r="S373" s="124"/>
    </row>
    <row r="374" spans="15:19" x14ac:dyDescent="0.25">
      <c r="O374" s="124"/>
      <c r="P374" s="124"/>
      <c r="Q374" s="124"/>
      <c r="R374" s="124"/>
      <c r="S374" s="124"/>
    </row>
    <row r="375" spans="15:19" x14ac:dyDescent="0.25">
      <c r="O375" s="124"/>
      <c r="P375" s="124"/>
      <c r="Q375" s="124"/>
      <c r="R375" s="124"/>
      <c r="S375" s="124"/>
    </row>
    <row r="376" spans="15:19" x14ac:dyDescent="0.25">
      <c r="O376" s="124"/>
      <c r="P376" s="124"/>
      <c r="Q376" s="124"/>
      <c r="R376" s="124"/>
      <c r="S376" s="124"/>
    </row>
    <row r="377" spans="15:19" x14ac:dyDescent="0.25">
      <c r="O377" s="124"/>
      <c r="P377" s="124"/>
      <c r="Q377" s="124"/>
      <c r="R377" s="124"/>
      <c r="S377" s="124"/>
    </row>
    <row r="378" spans="15:19" x14ac:dyDescent="0.25">
      <c r="O378" s="124"/>
      <c r="P378" s="124"/>
      <c r="Q378" s="124"/>
      <c r="R378" s="124"/>
      <c r="S378" s="124"/>
    </row>
    <row r="379" spans="15:19" x14ac:dyDescent="0.25">
      <c r="O379" s="124"/>
      <c r="P379" s="124"/>
      <c r="Q379" s="124"/>
      <c r="R379" s="124"/>
      <c r="S379" s="124"/>
    </row>
    <row r="380" spans="15:19" x14ac:dyDescent="0.25">
      <c r="O380" s="124"/>
      <c r="P380" s="124"/>
      <c r="Q380" s="124"/>
      <c r="R380" s="124"/>
      <c r="S380" s="124"/>
    </row>
    <row r="381" spans="15:19" x14ac:dyDescent="0.25">
      <c r="O381" s="124"/>
      <c r="P381" s="124"/>
      <c r="Q381" s="124"/>
      <c r="R381" s="124"/>
      <c r="S381" s="124"/>
    </row>
    <row r="382" spans="15:19" x14ac:dyDescent="0.25">
      <c r="O382" s="124"/>
      <c r="P382" s="124"/>
      <c r="Q382" s="124"/>
      <c r="R382" s="124"/>
      <c r="S382" s="124"/>
    </row>
    <row r="383" spans="15:19" x14ac:dyDescent="0.25">
      <c r="O383" s="124"/>
      <c r="P383" s="124"/>
      <c r="Q383" s="124"/>
      <c r="R383" s="124"/>
      <c r="S383" s="124"/>
    </row>
    <row r="384" spans="15:19" x14ac:dyDescent="0.25">
      <c r="O384" s="124"/>
      <c r="P384" s="124"/>
      <c r="Q384" s="124"/>
      <c r="R384" s="124"/>
      <c r="S384" s="124"/>
    </row>
    <row r="385" spans="15:19" x14ac:dyDescent="0.25">
      <c r="O385" s="124"/>
      <c r="P385" s="124"/>
      <c r="Q385" s="124"/>
      <c r="R385" s="124"/>
      <c r="S385" s="124"/>
    </row>
    <row r="386" spans="15:19" x14ac:dyDescent="0.25">
      <c r="O386" s="124"/>
      <c r="P386" s="124"/>
      <c r="Q386" s="124"/>
      <c r="R386" s="124"/>
      <c r="S386" s="124"/>
    </row>
    <row r="387" spans="15:19" x14ac:dyDescent="0.25">
      <c r="O387" s="124"/>
      <c r="P387" s="124"/>
      <c r="Q387" s="124"/>
      <c r="R387" s="124"/>
      <c r="S387" s="124"/>
    </row>
    <row r="388" spans="15:19" x14ac:dyDescent="0.25">
      <c r="O388" s="124"/>
      <c r="P388" s="124"/>
      <c r="Q388" s="124"/>
      <c r="R388" s="124"/>
      <c r="S388" s="124"/>
    </row>
    <row r="389" spans="15:19" x14ac:dyDescent="0.25">
      <c r="O389" s="124"/>
      <c r="P389" s="124"/>
      <c r="Q389" s="124"/>
      <c r="R389" s="124"/>
      <c r="S389" s="124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0EF5-1D2D-4075-B2AA-0EEEB86C125C}">
  <sheetPr>
    <tabColor indexed="17"/>
    <pageSetUpPr fitToPage="1"/>
  </sheetPr>
  <dimension ref="A1:AH265"/>
  <sheetViews>
    <sheetView workbookViewId="0">
      <pane ySplit="15" topLeftCell="A16" activePane="bottomLeft" state="frozen"/>
      <selection activeCell="B26" sqref="B26"/>
      <selection pane="bottomLeft" activeCell="A16" sqref="A16"/>
    </sheetView>
  </sheetViews>
  <sheetFormatPr defaultColWidth="9.109375" defaultRowHeight="13.2" x14ac:dyDescent="0.25"/>
  <cols>
    <col min="1" max="1" width="34.441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0.33203125" style="1" bestFit="1" customWidth="1"/>
    <col min="6" max="6" width="10.88671875" style="1" bestFit="1" customWidth="1"/>
    <col min="7" max="7" width="11" style="1" bestFit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" style="1" customWidth="1"/>
    <col min="13" max="13" width="2.6640625" style="1" customWidth="1"/>
    <col min="14" max="14" width="4" style="1" bestFit="1" customWidth="1"/>
    <col min="15" max="15" width="33.10937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34.441406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Bayside Unit #1 (3xGT - HSRG - ST)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2038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5012840.8193990784</v>
      </c>
      <c r="Q8" s="184">
        <f>G10</f>
        <v>4400846.1335020158</v>
      </c>
      <c r="R8" s="184">
        <f>G11</f>
        <v>6800551.6859644847</v>
      </c>
      <c r="S8" s="184">
        <f>G12</f>
        <v>97032.554562501726</v>
      </c>
      <c r="T8" s="184">
        <f>G13</f>
        <v>-6285589.5546299247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6999949.8158633169</v>
      </c>
      <c r="Q9" s="184">
        <f>L10</f>
        <v>6154963.6041279752</v>
      </c>
      <c r="R9" s="184">
        <f>L11</f>
        <v>9483309.6268061828</v>
      </c>
      <c r="S9" s="184">
        <f>L12</f>
        <v>126876.04023194745</v>
      </c>
      <c r="T9" s="184">
        <f>L13</f>
        <v>-8765199.4553027879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76</v>
      </c>
      <c r="B10" s="170">
        <f>'Escalation Factors'!$A$10</f>
        <v>2023</v>
      </c>
      <c r="C10" s="201">
        <f>C17+5*0</f>
        <v>2038</v>
      </c>
      <c r="D10" s="10" t="s">
        <v>155</v>
      </c>
      <c r="E10" s="184">
        <f>VLOOKUP($A$10,'Cost Estimates in 2023'!$A:$F,2,FALSE)</f>
        <v>4173350</v>
      </c>
      <c r="F10" s="164">
        <f>VLOOKUP(G$7,Multiplier_Labor,3,FALSE)</f>
        <v>1.0545116353773385</v>
      </c>
      <c r="G10" s="185">
        <f>E10*F10</f>
        <v>4400846.1335020158</v>
      </c>
      <c r="H10" s="137"/>
      <c r="J10" s="165">
        <f>C10+1</f>
        <v>2039</v>
      </c>
      <c r="K10" s="164">
        <f>VLOOKUP(J$10,Multiplier_Labor,4,FALSE)</f>
        <v>1.3985864121157319</v>
      </c>
      <c r="L10" s="185">
        <f>G10*K10</f>
        <v>6154963.6041279752</v>
      </c>
      <c r="M10" s="2"/>
      <c r="O10" s="134" t="s">
        <v>235</v>
      </c>
      <c r="P10" s="184">
        <f>SUM(Q10:T10)</f>
        <v>3581222.7358633168</v>
      </c>
      <c r="Q10" s="184">
        <f>Q9-Q16</f>
        <v>2720016.5241279751</v>
      </c>
      <c r="R10" s="184">
        <f>R9-R16</f>
        <v>6909004.6268061828</v>
      </c>
      <c r="S10" s="184">
        <f>S9-S16</f>
        <v>-996992.95976805256</v>
      </c>
      <c r="T10" s="184">
        <f>T9-T16</f>
        <v>-5050805.4553027879</v>
      </c>
      <c r="Z10" s="2"/>
      <c r="AA10" s="186" t="str">
        <f>A10</f>
        <v>Bayside Unit #1 (3xGT - HSRG - ST)</v>
      </c>
      <c r="AB10" s="182">
        <f>P12</f>
        <v>13</v>
      </c>
      <c r="AC10" s="187">
        <f>G7</f>
        <v>2025</v>
      </c>
      <c r="AD10" s="187">
        <f>C10</f>
        <v>2038</v>
      </c>
      <c r="AE10" s="182">
        <f>G15</f>
        <v>5012840.8193990784</v>
      </c>
      <c r="AF10" s="182">
        <f>P16</f>
        <v>3418727.08</v>
      </c>
      <c r="AG10" s="182">
        <f>L15</f>
        <v>6999949.8158633169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6707950</v>
      </c>
      <c r="F11" s="164">
        <f>VLOOKUP(G$7,Multiplier_Materials,3,FALSE)</f>
        <v>1.0138047668757943</v>
      </c>
      <c r="G11" s="185">
        <f>E11*F11</f>
        <v>6800551.6859644847</v>
      </c>
      <c r="H11" s="137"/>
      <c r="K11" s="164">
        <f>VLOOKUP(J$10,Multiplier_Materials,4,FALSE)</f>
        <v>1.3944912214076082</v>
      </c>
      <c r="L11" s="185">
        <f>G11*K11</f>
        <v>9483309.6268061828</v>
      </c>
      <c r="M11" s="2"/>
      <c r="O11" s="134" t="s">
        <v>234</v>
      </c>
      <c r="P11" s="184">
        <f>SUM(Q11:T11)</f>
        <v>2514878.4595719934</v>
      </c>
      <c r="Q11" s="184">
        <f>Q10/((1+Q13)^(P12))</f>
        <v>1944832.6542892898</v>
      </c>
      <c r="R11" s="184">
        <f>R10/((1+R13)^(P12))</f>
        <v>4954498.4728065785</v>
      </c>
      <c r="S11" s="184">
        <f>S10/((1+S13)^(P12))</f>
        <v>-762482.60578016064</v>
      </c>
      <c r="T11" s="184">
        <f>T10/((1+T13)^(P12))</f>
        <v>-3621970.0617437144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93150</v>
      </c>
      <c r="F12" s="164">
        <f>VLOOKUP(G$7,Multiplier_GDP,3,FALSE)</f>
        <v>1.0416806716317952</v>
      </c>
      <c r="G12" s="185">
        <f>E12*F12</f>
        <v>97032.554562501726</v>
      </c>
      <c r="H12" s="137"/>
      <c r="K12" s="164">
        <f>VLOOKUP(J$10,Multiplier_GDP,4,FALSE)</f>
        <v>1.3075615787299777</v>
      </c>
      <c r="L12" s="185">
        <f>G12*K12</f>
        <v>126876.04023194745</v>
      </c>
      <c r="M12" s="2"/>
      <c r="O12" s="134" t="s">
        <v>244</v>
      </c>
      <c r="P12" s="184">
        <f>(P7-P6)</f>
        <v>13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-6200000</v>
      </c>
      <c r="F13" s="164">
        <f>F11</f>
        <v>1.0138047668757943</v>
      </c>
      <c r="G13" s="185">
        <f>E13*F13</f>
        <v>-6285589.5546299247</v>
      </c>
      <c r="H13" s="137"/>
      <c r="K13" s="164">
        <f>K11</f>
        <v>1.3944912214076082</v>
      </c>
      <c r="L13" s="185">
        <f>G13*K13</f>
        <v>-8765199.4553027879</v>
      </c>
      <c r="M13" s="2"/>
      <c r="O13" s="180" t="s">
        <v>237</v>
      </c>
      <c r="P13" s="189">
        <f>IF(P8=0,0,((P9/P8)^(1/($P7-$P6))-1))</f>
        <v>2.601732280818525E-2</v>
      </c>
      <c r="Q13" s="189">
        <f>IF(Q8=0,0,((Q9/Q8)^(1/($P7-$P6))-1))</f>
        <v>2.6140596348028566E-2</v>
      </c>
      <c r="R13" s="189">
        <f>IF(R8=0,0,((R9/R8)^(1/($P7-$P6))-1))</f>
        <v>2.5909157655277015E-2</v>
      </c>
      <c r="S13" s="189">
        <f>IF(S8=0,0,((S9/S8)^(1/($P7-$P6))-1))</f>
        <v>2.0842228658969342E-2</v>
      </c>
      <c r="T13" s="189">
        <f>IF(T8=0,0,((T9/T8)^(1/($P7-$P6))-1))</f>
        <v>2.5909157655277015E-2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232866.98144567333</v>
      </c>
      <c r="Q14" s="185">
        <f>PMT(Q13,$P12,-Q11)</f>
        <v>178387.55124585575</v>
      </c>
      <c r="R14" s="185">
        <f>PMT(R13,$P12,-R11)</f>
        <v>453765.45890738722</v>
      </c>
      <c r="S14" s="185">
        <f>PMT(S13,$P12,-S11)</f>
        <v>-67562.259644634541</v>
      </c>
      <c r="T14" s="185">
        <f>PMT(T13,$P12,-T11)</f>
        <v>-331723.76906293508</v>
      </c>
      <c r="U14" s="190"/>
      <c r="Z14" s="2"/>
    </row>
    <row r="15" spans="1:34" x14ac:dyDescent="0.25">
      <c r="E15" s="185">
        <f>SUM(E10:E13)</f>
        <v>4774450</v>
      </c>
      <c r="F15" s="124"/>
      <c r="G15" s="185">
        <f>SUM(G10:G13)</f>
        <v>5012840.8193990784</v>
      </c>
      <c r="H15" s="137"/>
      <c r="L15" s="185">
        <f>SUM(L10:L13)</f>
        <v>6999949.8158633169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36" si="0">SUM(Q16:T16)</f>
        <v>3418727.08</v>
      </c>
      <c r="Q16" s="185">
        <f>VLOOKUP($A$10,'Reserves Dec 31, 2024'!$A:$F,2,FALSE)</f>
        <v>3434947.08</v>
      </c>
      <c r="R16" s="185">
        <f>VLOOKUP($A$10,'Reserves Dec 31, 2024'!$A:$F,3,FALSE)</f>
        <v>2574305</v>
      </c>
      <c r="S16" s="185">
        <f>VLOOKUP($A$10,'Reserves Dec 31, 2024'!$A:$F,4,FALSE)</f>
        <v>1123869</v>
      </c>
      <c r="T16" s="185">
        <f>VLOOKUP($A$10,'Reserves Dec 31, 2024'!$A:$F,5,FALSE)</f>
        <v>-3714394</v>
      </c>
      <c r="U16" s="203" t="s">
        <v>242</v>
      </c>
      <c r="V16" s="204" t="s">
        <v>155</v>
      </c>
      <c r="W16" s="204" t="s">
        <v>241</v>
      </c>
      <c r="X16" s="204" t="s">
        <v>153</v>
      </c>
      <c r="Y16" s="204" t="s">
        <v>240</v>
      </c>
      <c r="Z16" s="188">
        <f>SUM(Q16:T16)-P16</f>
        <v>0</v>
      </c>
    </row>
    <row r="17" spans="2:26" x14ac:dyDescent="0.25">
      <c r="B17" s="10" t="s">
        <v>293</v>
      </c>
      <c r="C17" s="201">
        <v>2038</v>
      </c>
      <c r="E17" s="184">
        <f>VLOOKUP($A$10,'Cost Estimates in 2023'!$A:$F,6,FALSE)-E15</f>
        <v>0</v>
      </c>
      <c r="M17" s="2"/>
      <c r="N17" s="1">
        <f t="shared" ref="N17:N36" si="1">N16+1</f>
        <v>1</v>
      </c>
      <c r="O17" s="195">
        <f>P6</f>
        <v>2025</v>
      </c>
      <c r="P17" s="184">
        <f t="shared" si="0"/>
        <v>232866.98144567333</v>
      </c>
      <c r="Q17" s="184">
        <f>IF($N17&lt;=TRUNC($P$12),Q14*(1+0),0)</f>
        <v>178387.55124585575</v>
      </c>
      <c r="R17" s="184">
        <f>IF($N17&lt;=TRUNC($P$12),R14*(1+0),0)</f>
        <v>453765.45890738722</v>
      </c>
      <c r="S17" s="184">
        <f>IF($N17&lt;=TRUNC($P$12),S14*(1+0),0)</f>
        <v>-67562.259644634541</v>
      </c>
      <c r="T17" s="184">
        <f>IF($N17&lt;=TRUNC($P$12),T14*(1+0),0)</f>
        <v>-331723.76906293508</v>
      </c>
      <c r="U17" s="184"/>
      <c r="V17" s="184"/>
      <c r="W17" s="184"/>
      <c r="X17" s="184"/>
      <c r="Y17" s="184"/>
      <c r="Z17" s="2"/>
    </row>
    <row r="18" spans="2:26" x14ac:dyDescent="0.25">
      <c r="M18" s="2"/>
      <c r="N18" s="1">
        <f t="shared" si="1"/>
        <v>2</v>
      </c>
      <c r="O18" s="195">
        <f t="shared" ref="O18:O36" si="2">O17+1</f>
        <v>2026</v>
      </c>
      <c r="P18" s="184">
        <f t="shared" si="0"/>
        <v>239283.98773477075</v>
      </c>
      <c r="Q18" s="184">
        <f t="shared" ref="Q18:Q36" si="3">IF($N18&lt;=TRUNC($P$12),Q17*(1+Q$13),0)</f>
        <v>183050.70821648694</v>
      </c>
      <c r="R18" s="184">
        <f t="shared" ref="R18:R36" si="4">IF($N18&lt;=TRUNC($P$12),R17*(1+R$13),0)</f>
        <v>465522.13972073782</v>
      </c>
      <c r="S18" s="184">
        <f t="shared" ref="S18:S36" si="5">IF($N18&lt;=TRUNC($P$12),S17*(1+S$13),0)</f>
        <v>-68970.407708864674</v>
      </c>
      <c r="T18" s="184">
        <f t="shared" ref="T18:T36" si="6">IF($N18&lt;=TRUNC($P$12),T17*(1+T$13),0)</f>
        <v>-340318.45249358937</v>
      </c>
      <c r="U18" s="184"/>
      <c r="V18" s="184"/>
      <c r="W18" s="184"/>
      <c r="X18" s="184"/>
      <c r="Y18" s="184"/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84">
        <f t="shared" si="0"/>
        <v>245875.46747269836</v>
      </c>
      <c r="Q19" s="184">
        <f t="shared" si="3"/>
        <v>187835.76289119487</v>
      </c>
      <c r="R19" s="184">
        <f t="shared" si="4"/>
        <v>477583.42623078433</v>
      </c>
      <c r="S19" s="184">
        <f t="shared" si="5"/>
        <v>-70407.90471703517</v>
      </c>
      <c r="T19" s="184">
        <f t="shared" si="6"/>
        <v>-349135.81693224568</v>
      </c>
      <c r="U19" s="184"/>
      <c r="V19" s="184"/>
      <c r="W19" s="184"/>
      <c r="X19" s="184"/>
      <c r="Y19" s="184"/>
      <c r="Z19" s="124">
        <f>U20-SUM(V20:Y20)</f>
        <v>0</v>
      </c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84">
        <f t="shared" si="0"/>
        <v>252646.118040409</v>
      </c>
      <c r="Q20" s="184">
        <f t="shared" si="3"/>
        <v>192745.9017486576</v>
      </c>
      <c r="R20" s="184">
        <f t="shared" si="4"/>
        <v>489957.21051454509</v>
      </c>
      <c r="S20" s="184">
        <f t="shared" si="5"/>
        <v>-71875.362366546542</v>
      </c>
      <c r="T20" s="184">
        <f t="shared" si="6"/>
        <v>-358181.63185624714</v>
      </c>
      <c r="U20" s="185">
        <f>SUM(Q17:T20)/4</f>
        <v>242668.13867338788</v>
      </c>
      <c r="V20" s="184">
        <f>SUM(Q17:Q20)/4</f>
        <v>185504.9810255488</v>
      </c>
      <c r="W20" s="184">
        <f>SUM(R17:R20)/4</f>
        <v>471707.05884336366</v>
      </c>
      <c r="X20" s="184">
        <f>SUM(S17:S20)/4</f>
        <v>-69703.983609270232</v>
      </c>
      <c r="Y20" s="184">
        <f>SUM(T17:T20)/4</f>
        <v>-344839.91758625431</v>
      </c>
      <c r="Z20" s="2"/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84">
        <f t="shared" si="0"/>
        <v>259600.76236094075</v>
      </c>
      <c r="Q21" s="184">
        <f t="shared" si="3"/>
        <v>197784.39456400604</v>
      </c>
      <c r="R21" s="184">
        <f t="shared" si="4"/>
        <v>502651.58912610618</v>
      </c>
      <c r="S21" s="184">
        <f t="shared" si="5"/>
        <v>-73373.405103936384</v>
      </c>
      <c r="T21" s="184">
        <f t="shared" si="6"/>
        <v>-367461.81622523506</v>
      </c>
      <c r="U21" s="184"/>
      <c r="V21" s="184"/>
      <c r="W21" s="184"/>
      <c r="X21" s="184"/>
      <c r="Y21" s="184"/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84">
        <f t="shared" si="0"/>
        <v>266744.35223598412</v>
      </c>
      <c r="Q22" s="184">
        <f t="shared" si="3"/>
        <v>202954.59658624293</v>
      </c>
      <c r="R22" s="184">
        <f t="shared" si="4"/>
        <v>515674.86839444999</v>
      </c>
      <c r="S22" s="184">
        <f t="shared" si="5"/>
        <v>-74902.670390599815</v>
      </c>
      <c r="T22" s="184">
        <f t="shared" si="6"/>
        <v>-376982.44235410908</v>
      </c>
      <c r="U22" s="184"/>
      <c r="V22" s="184"/>
      <c r="W22" s="184"/>
      <c r="X22" s="184"/>
      <c r="Y22" s="184"/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84">
        <f t="shared" si="0"/>
        <v>274081.97177074576</v>
      </c>
      <c r="Q23" s="184">
        <f t="shared" si="3"/>
        <v>208259.95077258089</v>
      </c>
      <c r="R23" s="184">
        <f t="shared" si="4"/>
        <v>529035.56985854602</v>
      </c>
      <c r="S23" s="184">
        <f t="shared" si="5"/>
        <v>-76463.808974048108</v>
      </c>
      <c r="T23" s="184">
        <f t="shared" si="6"/>
        <v>-386749.73988633306</v>
      </c>
      <c r="U23" s="184"/>
      <c r="V23" s="184"/>
      <c r="W23" s="184"/>
      <c r="X23" s="184"/>
      <c r="Y23" s="184"/>
      <c r="Z23" s="124">
        <f>U24-SUM(V24:Y24)</f>
        <v>0</v>
      </c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84">
        <f t="shared" si="0"/>
        <v>281618.84088944126</v>
      </c>
      <c r="Q24" s="184">
        <f t="shared" si="3"/>
        <v>213703.99008118722</v>
      </c>
      <c r="R24" s="184">
        <f t="shared" si="4"/>
        <v>542742.43584326038</v>
      </c>
      <c r="S24" s="184">
        <f t="shared" si="5"/>
        <v>-78057.485164820973</v>
      </c>
      <c r="T24" s="184">
        <f t="shared" si="6"/>
        <v>-396770.09987018543</v>
      </c>
      <c r="U24" s="185">
        <f>SUM(Q21:T24)/4</f>
        <v>270511.481814278</v>
      </c>
      <c r="V24" s="184">
        <f>SUM(Q21:Q24)/4</f>
        <v>205675.73300100426</v>
      </c>
      <c r="W24" s="184">
        <f>SUM(R21:R24)/4</f>
        <v>522526.11580559064</v>
      </c>
      <c r="X24" s="184">
        <f>SUM(S21:S24)/4</f>
        <v>-75699.342408351324</v>
      </c>
      <c r="Y24" s="184">
        <f>SUM(T21:T24)/4</f>
        <v>-381991.02458396566</v>
      </c>
      <c r="Z24" s="2"/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84">
        <f t="shared" si="0"/>
        <v>289360.31894380285</v>
      </c>
      <c r="Q25" s="184">
        <f t="shared" si="3"/>
        <v>219290.33982386263</v>
      </c>
      <c r="R25" s="184">
        <f t="shared" si="4"/>
        <v>556804.43517973251</v>
      </c>
      <c r="S25" s="184">
        <f t="shared" si="5"/>
        <v>-79684.377119170284</v>
      </c>
      <c r="T25" s="184">
        <f t="shared" si="6"/>
        <v>-407050.07894062204</v>
      </c>
      <c r="U25" s="184"/>
      <c r="V25" s="184"/>
      <c r="W25" s="184"/>
      <c r="X25" s="184"/>
      <c r="Y25" s="184"/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84">
        <f t="shared" si="0"/>
        <v>297311.90841705876</v>
      </c>
      <c r="Q26" s="184">
        <f t="shared" si="3"/>
        <v>225022.72008022023</v>
      </c>
      <c r="R26" s="184">
        <f t="shared" si="4"/>
        <v>571230.76907396165</v>
      </c>
      <c r="S26" s="184">
        <f t="shared" si="5"/>
        <v>-81345.177127635572</v>
      </c>
      <c r="T26" s="184">
        <f t="shared" si="6"/>
        <v>-417596.40360948758</v>
      </c>
      <c r="U26" s="184"/>
      <c r="V26" s="184"/>
      <c r="W26" s="184"/>
      <c r="X26" s="184"/>
      <c r="Y26" s="184"/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84">
        <f t="shared" si="0"/>
        <v>305479.25872590014</v>
      </c>
      <c r="Q27" s="184">
        <f t="shared" si="3"/>
        <v>230904.9481749727</v>
      </c>
      <c r="R27" s="184">
        <f t="shared" si="4"/>
        <v>586030.87712744402</v>
      </c>
      <c r="S27" s="184">
        <f t="shared" si="5"/>
        <v>-83040.591909634109</v>
      </c>
      <c r="T27" s="184">
        <f t="shared" si="6"/>
        <v>-428415.97466688248</v>
      </c>
      <c r="U27" s="184"/>
      <c r="V27" s="184"/>
      <c r="W27" s="184"/>
      <c r="X27" s="184"/>
      <c r="Y27" s="184"/>
      <c r="Z27" s="124">
        <f>U28-SUM(V28:Y28)</f>
        <v>0</v>
      </c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84">
        <f t="shared" si="0"/>
        <v>313868.1701230196</v>
      </c>
      <c r="Q28" s="184">
        <f t="shared" si="3"/>
        <v>236940.9412199771</v>
      </c>
      <c r="R28" s="184">
        <f t="shared" si="4"/>
        <v>601214.44351379923</v>
      </c>
      <c r="S28" s="184">
        <f t="shared" si="5"/>
        <v>-84771.342914190856</v>
      </c>
      <c r="T28" s="184">
        <f t="shared" si="6"/>
        <v>-439515.87169656588</v>
      </c>
      <c r="U28" s="185">
        <f>SUM(Q25:T28)/4</f>
        <v>301504.91405244533</v>
      </c>
      <c r="V28" s="184">
        <f>SUM(Q25:Q28)/4</f>
        <v>228039.73732475817</v>
      </c>
      <c r="W28" s="184">
        <f>SUM(R25:R28)/4</f>
        <v>578820.13122373424</v>
      </c>
      <c r="X28" s="184">
        <f>SUM(S25:S28)/4</f>
        <v>-82210.372267657702</v>
      </c>
      <c r="Y28" s="184">
        <f>SUM(T25:T28)/4</f>
        <v>-423144.58222838945</v>
      </c>
      <c r="Z28" s="2"/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84">
        <f t="shared" si="0"/>
        <v>322484.59770287346</v>
      </c>
      <c r="Q29" s="184">
        <f t="shared" si="3"/>
        <v>243134.7187227305</v>
      </c>
      <c r="R29" s="184">
        <f t="shared" si="4"/>
        <v>616791.40331542795</v>
      </c>
      <c r="S29" s="184">
        <f t="shared" si="5"/>
        <v>-86538.16662693632</v>
      </c>
      <c r="T29" s="184">
        <f t="shared" si="6"/>
        <v>-450903.35770834872</v>
      </c>
      <c r="U29" s="184"/>
      <c r="V29" s="184"/>
      <c r="W29" s="184"/>
      <c r="X29" s="184"/>
      <c r="Y29" s="184"/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84">
        <f t="shared" si="0"/>
        <v>0</v>
      </c>
      <c r="Q30" s="184">
        <f t="shared" si="3"/>
        <v>0</v>
      </c>
      <c r="R30" s="184">
        <f t="shared" si="4"/>
        <v>0</v>
      </c>
      <c r="S30" s="184">
        <f t="shared" si="5"/>
        <v>0</v>
      </c>
      <c r="T30" s="184">
        <f t="shared" si="6"/>
        <v>0</v>
      </c>
      <c r="U30" s="184"/>
      <c r="V30" s="184"/>
      <c r="W30" s="184"/>
      <c r="X30" s="184"/>
      <c r="Y30" s="184"/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84">
        <f t="shared" si="0"/>
        <v>0</v>
      </c>
      <c r="Q31" s="184">
        <f t="shared" si="3"/>
        <v>0</v>
      </c>
      <c r="R31" s="184">
        <f t="shared" si="4"/>
        <v>0</v>
      </c>
      <c r="S31" s="184">
        <f t="shared" si="5"/>
        <v>0</v>
      </c>
      <c r="T31" s="184">
        <f t="shared" si="6"/>
        <v>0</v>
      </c>
      <c r="U31" s="184"/>
      <c r="V31" s="184"/>
      <c r="W31" s="184"/>
      <c r="X31" s="184"/>
      <c r="Y31" s="184"/>
      <c r="Z31" s="124">
        <f>U32-SUM(V32:Y32)</f>
        <v>0</v>
      </c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84">
        <f t="shared" si="0"/>
        <v>0</v>
      </c>
      <c r="Q32" s="184">
        <f t="shared" si="3"/>
        <v>0</v>
      </c>
      <c r="R32" s="184">
        <f t="shared" si="4"/>
        <v>0</v>
      </c>
      <c r="S32" s="184">
        <f t="shared" si="5"/>
        <v>0</v>
      </c>
      <c r="T32" s="184">
        <f t="shared" si="6"/>
        <v>0</v>
      </c>
      <c r="U32" s="185">
        <f>SUM(Q29:T32)/4</f>
        <v>80621.149425718366</v>
      </c>
      <c r="V32" s="184">
        <f>SUM(Q29:Q32)/4</f>
        <v>60783.679680682624</v>
      </c>
      <c r="W32" s="184">
        <f>SUM(R29:R32)/4</f>
        <v>154197.85082885699</v>
      </c>
      <c r="X32" s="184">
        <f>SUM(S29:S32)/4</f>
        <v>-21634.54165673408</v>
      </c>
      <c r="Y32" s="184">
        <f>SUM(T29:T32)/4</f>
        <v>-112725.83942708718</v>
      </c>
      <c r="Z32" s="2"/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84">
        <f t="shared" si="0"/>
        <v>0</v>
      </c>
      <c r="Q33" s="184">
        <f t="shared" si="3"/>
        <v>0</v>
      </c>
      <c r="R33" s="184">
        <f t="shared" si="4"/>
        <v>0</v>
      </c>
      <c r="S33" s="184">
        <f t="shared" si="5"/>
        <v>0</v>
      </c>
      <c r="T33" s="184">
        <f t="shared" si="6"/>
        <v>0</v>
      </c>
      <c r="U33" s="184"/>
      <c r="V33" s="184"/>
      <c r="W33" s="184"/>
      <c r="X33" s="184"/>
      <c r="Y33" s="184"/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84">
        <f t="shared" si="0"/>
        <v>0</v>
      </c>
      <c r="Q34" s="184">
        <f t="shared" si="3"/>
        <v>0</v>
      </c>
      <c r="R34" s="184">
        <f t="shared" si="4"/>
        <v>0</v>
      </c>
      <c r="S34" s="184">
        <f t="shared" si="5"/>
        <v>0</v>
      </c>
      <c r="T34" s="184">
        <f t="shared" si="6"/>
        <v>0</v>
      </c>
      <c r="U34" s="184"/>
      <c r="V34" s="184"/>
      <c r="W34" s="184"/>
      <c r="X34" s="184"/>
      <c r="Y34" s="184"/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84">
        <f t="shared" si="0"/>
        <v>0</v>
      </c>
      <c r="Q35" s="184">
        <f t="shared" si="3"/>
        <v>0</v>
      </c>
      <c r="R35" s="184">
        <f t="shared" si="4"/>
        <v>0</v>
      </c>
      <c r="S35" s="184">
        <f t="shared" si="5"/>
        <v>0</v>
      </c>
      <c r="T35" s="184">
        <f t="shared" si="6"/>
        <v>0</v>
      </c>
      <c r="U35" s="184"/>
      <c r="V35" s="184"/>
      <c r="W35" s="184"/>
      <c r="X35" s="184"/>
      <c r="Y35" s="184"/>
      <c r="Z35" s="124">
        <f>U36-SUM(V36:Y36)</f>
        <v>0</v>
      </c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84">
        <f t="shared" si="0"/>
        <v>0</v>
      </c>
      <c r="Q36" s="184">
        <f t="shared" si="3"/>
        <v>0</v>
      </c>
      <c r="R36" s="184">
        <f t="shared" si="4"/>
        <v>0</v>
      </c>
      <c r="S36" s="184">
        <f t="shared" si="5"/>
        <v>0</v>
      </c>
      <c r="T36" s="184">
        <f t="shared" si="6"/>
        <v>0</v>
      </c>
      <c r="U36" s="185">
        <f>SUM(Q33:T36)/4</f>
        <v>0</v>
      </c>
      <c r="V36" s="184">
        <f>SUM(Q33:Q36)/4</f>
        <v>0</v>
      </c>
      <c r="W36" s="184">
        <f>SUM(R33:R36)/4</f>
        <v>0</v>
      </c>
      <c r="X36" s="184">
        <f>SUM(S33:S36)/4</f>
        <v>0</v>
      </c>
      <c r="Y36" s="184">
        <f>SUM(T33:T36)/4</f>
        <v>0</v>
      </c>
      <c r="Z36" s="2"/>
    </row>
    <row r="37" spans="13:26" x14ac:dyDescent="0.25">
      <c r="M37" s="2"/>
      <c r="O37" s="163" t="s">
        <v>216</v>
      </c>
      <c r="P37" s="192" t="s">
        <v>216</v>
      </c>
      <c r="Q37" s="192" t="s">
        <v>216</v>
      </c>
      <c r="R37" s="192" t="s">
        <v>216</v>
      </c>
      <c r="S37" s="192" t="s">
        <v>216</v>
      </c>
      <c r="T37" s="192" t="s">
        <v>216</v>
      </c>
      <c r="U37" s="185"/>
      <c r="V37" s="185"/>
      <c r="W37" s="185"/>
      <c r="X37" s="185"/>
      <c r="Y37" s="185"/>
      <c r="Z37" s="2"/>
    </row>
    <row r="38" spans="13:26" x14ac:dyDescent="0.25">
      <c r="M38" s="2"/>
      <c r="O38" s="134" t="s">
        <v>231</v>
      </c>
      <c r="P38" s="185">
        <f>SUM(Q38:T38)</f>
        <v>3581222.7358633177</v>
      </c>
      <c r="Q38" s="185">
        <f>SUM(Q$17:Q$36)</f>
        <v>2720016.5241279751</v>
      </c>
      <c r="R38" s="185">
        <f>SUM(R$17:R$36)</f>
        <v>6909004.6268061828</v>
      </c>
      <c r="S38" s="185">
        <f>SUM(S$17:S$36)</f>
        <v>-996992.95976805326</v>
      </c>
      <c r="T38" s="185">
        <f>SUM(T$17:T$36)</f>
        <v>-5050805.455302787</v>
      </c>
      <c r="U38" s="184"/>
      <c r="V38" s="185"/>
      <c r="W38" s="185"/>
      <c r="X38" s="185"/>
      <c r="Y38" s="185"/>
      <c r="Z38" s="2"/>
    </row>
    <row r="39" spans="13:26" x14ac:dyDescent="0.25">
      <c r="M39" s="2"/>
      <c r="N39" s="2"/>
      <c r="O39" s="2"/>
      <c r="P39" s="188">
        <f>P38-P$10</f>
        <v>0</v>
      </c>
      <c r="Q39" s="188">
        <f>Q38-Q$10</f>
        <v>0</v>
      </c>
      <c r="R39" s="188">
        <f>R38-R$10</f>
        <v>0</v>
      </c>
      <c r="S39" s="188">
        <f>S38-S$10</f>
        <v>0</v>
      </c>
      <c r="T39" s="188">
        <f>T38-T$10</f>
        <v>0</v>
      </c>
      <c r="U39" s="188">
        <f>SUM(Q38:T38)-P$10</f>
        <v>0</v>
      </c>
      <c r="V39" s="2"/>
      <c r="W39" s="2"/>
      <c r="X39" s="2"/>
      <c r="Y39" s="2"/>
      <c r="Z39" s="2"/>
    </row>
    <row r="40" spans="13:26" x14ac:dyDescent="0.25">
      <c r="M40" s="2"/>
      <c r="O40" s="180" t="s">
        <v>279</v>
      </c>
      <c r="P40" s="197">
        <f>$P$13</f>
        <v>2.601732280818525E-2</v>
      </c>
      <c r="Z40" s="2"/>
    </row>
    <row r="41" spans="13:26" x14ac:dyDescent="0.25">
      <c r="M41" s="2"/>
      <c r="O41" s="134" t="s">
        <v>236</v>
      </c>
      <c r="P41" s="197">
        <f>((1+P40)^(1/12))-1</f>
        <v>2.1426781305418086E-3</v>
      </c>
      <c r="Q41" s="124"/>
      <c r="R41" s="124"/>
      <c r="S41" s="124"/>
      <c r="T41" s="124"/>
      <c r="U41" s="124"/>
      <c r="Z41" s="2"/>
    </row>
    <row r="42" spans="13:26" x14ac:dyDescent="0.25">
      <c r="M42" s="2"/>
      <c r="O42" s="134" t="s">
        <v>235</v>
      </c>
      <c r="P42" s="196">
        <f>P10</f>
        <v>3581222.7358633168</v>
      </c>
      <c r="Z42" s="2"/>
    </row>
    <row r="43" spans="13:26" x14ac:dyDescent="0.25">
      <c r="M43" s="2"/>
      <c r="O43" s="134" t="s">
        <v>234</v>
      </c>
      <c r="P43" s="196">
        <f>P42/(1+P41)^P44</f>
        <v>2564604.0308764507</v>
      </c>
      <c r="Z43" s="2"/>
    </row>
    <row r="44" spans="13:26" x14ac:dyDescent="0.25">
      <c r="M44" s="2"/>
      <c r="O44" s="134" t="s">
        <v>233</v>
      </c>
      <c r="P44" s="124">
        <f>$P$12*12</f>
        <v>156</v>
      </c>
      <c r="Q44" s="198"/>
      <c r="Z44" s="2"/>
    </row>
    <row r="45" spans="13:26" x14ac:dyDescent="0.25">
      <c r="M45" s="2"/>
      <c r="O45" s="134" t="s">
        <v>232</v>
      </c>
      <c r="P45" s="196">
        <f>PMT(P41,P44,-P43)</f>
        <v>19357.554665472137</v>
      </c>
      <c r="Z45" s="2"/>
    </row>
    <row r="46" spans="13:26" x14ac:dyDescent="0.25">
      <c r="M46" s="2"/>
      <c r="N46" s="163"/>
      <c r="O46" s="163" t="s">
        <v>216</v>
      </c>
      <c r="P46" s="163" t="s">
        <v>216</v>
      </c>
      <c r="Q46" s="163" t="s">
        <v>216</v>
      </c>
      <c r="R46" s="163" t="s">
        <v>216</v>
      </c>
      <c r="Z46" s="2"/>
    </row>
    <row r="47" spans="13:26" x14ac:dyDescent="0.25">
      <c r="M47" s="2"/>
      <c r="N47" s="1">
        <v>1</v>
      </c>
      <c r="O47" s="184">
        <v>0</v>
      </c>
      <c r="P47" s="184">
        <f>P45</f>
        <v>19357.554665472137</v>
      </c>
      <c r="Q47" s="184">
        <f t="shared" ref="Q47:Q78" si="7">O47*$P$41</f>
        <v>0</v>
      </c>
      <c r="R47" s="184">
        <f t="shared" ref="R47:R78" si="8">O47+P47+Q47</f>
        <v>19357.554665472137</v>
      </c>
      <c r="S47" s="184"/>
      <c r="Z47" s="2"/>
    </row>
    <row r="48" spans="13:26" x14ac:dyDescent="0.25">
      <c r="M48" s="2"/>
      <c r="N48" s="1">
        <f t="shared" ref="N48:N79" si="9">N47+1</f>
        <v>2</v>
      </c>
      <c r="O48" s="184">
        <f t="shared" ref="O48:O79" si="10">R47</f>
        <v>19357.554665472137</v>
      </c>
      <c r="P48" s="184">
        <f t="shared" ref="P48:P79" si="11">P47</f>
        <v>19357.554665472137</v>
      </c>
      <c r="Q48" s="184">
        <f t="shared" si="7"/>
        <v>41.477009042474705</v>
      </c>
      <c r="R48" s="184">
        <f t="shared" si="8"/>
        <v>38756.586339986745</v>
      </c>
      <c r="S48" s="184"/>
      <c r="Z48" s="2"/>
    </row>
    <row r="49" spans="13:26" x14ac:dyDescent="0.25">
      <c r="M49" s="2"/>
      <c r="N49" s="1">
        <f t="shared" si="9"/>
        <v>3</v>
      </c>
      <c r="O49" s="184">
        <f t="shared" si="10"/>
        <v>38756.586339986745</v>
      </c>
      <c r="P49" s="184">
        <f t="shared" si="11"/>
        <v>19357.554665472137</v>
      </c>
      <c r="Q49" s="184">
        <f t="shared" si="7"/>
        <v>83.042889965144994</v>
      </c>
      <c r="R49" s="184">
        <f t="shared" si="8"/>
        <v>58197.183895424023</v>
      </c>
      <c r="S49" s="184"/>
      <c r="Z49" s="2"/>
    </row>
    <row r="50" spans="13:26" x14ac:dyDescent="0.25">
      <c r="M50" s="2"/>
      <c r="N50" s="1">
        <f t="shared" si="9"/>
        <v>4</v>
      </c>
      <c r="O50" s="184">
        <f t="shared" si="10"/>
        <v>58197.183895424023</v>
      </c>
      <c r="P50" s="184">
        <f t="shared" si="11"/>
        <v>19357.554665472137</v>
      </c>
      <c r="Q50" s="184">
        <f t="shared" si="7"/>
        <v>124.69783319184499</v>
      </c>
      <c r="R50" s="184">
        <f t="shared" si="8"/>
        <v>77679.436394088014</v>
      </c>
      <c r="S50" s="184"/>
      <c r="Z50" s="2"/>
    </row>
    <row r="51" spans="13:26" x14ac:dyDescent="0.25">
      <c r="M51" s="2"/>
      <c r="N51" s="1">
        <f t="shared" si="9"/>
        <v>5</v>
      </c>
      <c r="O51" s="184">
        <f t="shared" si="10"/>
        <v>77679.436394088014</v>
      </c>
      <c r="P51" s="184">
        <f t="shared" si="11"/>
        <v>19357.554665472137</v>
      </c>
      <c r="Q51" s="184">
        <f t="shared" si="7"/>
        <v>166.44202955442583</v>
      </c>
      <c r="R51" s="184">
        <f t="shared" si="8"/>
        <v>97203.43308911458</v>
      </c>
      <c r="S51" s="184"/>
      <c r="Z51" s="2"/>
    </row>
    <row r="52" spans="13:26" x14ac:dyDescent="0.25">
      <c r="M52" s="2"/>
      <c r="N52" s="1">
        <f t="shared" si="9"/>
        <v>6</v>
      </c>
      <c r="O52" s="184">
        <f t="shared" si="10"/>
        <v>97203.43308911458</v>
      </c>
      <c r="P52" s="184">
        <f t="shared" si="11"/>
        <v>19357.554665472137</v>
      </c>
      <c r="Q52" s="184">
        <f t="shared" si="7"/>
        <v>208.27567029362982</v>
      </c>
      <c r="R52" s="184">
        <f t="shared" si="8"/>
        <v>116769.26342488035</v>
      </c>
      <c r="S52" s="184"/>
      <c r="Z52" s="2"/>
    </row>
    <row r="53" spans="13:26" x14ac:dyDescent="0.25">
      <c r="M53" s="2"/>
      <c r="N53" s="1">
        <f t="shared" si="9"/>
        <v>7</v>
      </c>
      <c r="O53" s="184">
        <f t="shared" si="10"/>
        <v>116769.26342488035</v>
      </c>
      <c r="P53" s="184">
        <f t="shared" si="11"/>
        <v>19357.554665472137</v>
      </c>
      <c r="Q53" s="184">
        <f t="shared" si="7"/>
        <v>250.1989470599666</v>
      </c>
      <c r="R53" s="184">
        <f t="shared" si="8"/>
        <v>136377.01703741247</v>
      </c>
      <c r="S53" s="184"/>
      <c r="Z53" s="2"/>
    </row>
    <row r="54" spans="13:26" x14ac:dyDescent="0.25">
      <c r="M54" s="2"/>
      <c r="N54" s="1">
        <f t="shared" si="9"/>
        <v>8</v>
      </c>
      <c r="O54" s="184">
        <f t="shared" si="10"/>
        <v>136377.01703741247</v>
      </c>
      <c r="P54" s="184">
        <f t="shared" si="11"/>
        <v>19357.554665472137</v>
      </c>
      <c r="Q54" s="184">
        <f t="shared" si="7"/>
        <v>292.21205191459131</v>
      </c>
      <c r="R54" s="184">
        <f t="shared" si="8"/>
        <v>156026.78375479919</v>
      </c>
      <c r="S54" s="184"/>
      <c r="Z54" s="2"/>
    </row>
    <row r="55" spans="13:26" x14ac:dyDescent="0.25">
      <c r="M55" s="2"/>
      <c r="N55" s="1">
        <f t="shared" si="9"/>
        <v>9</v>
      </c>
      <c r="O55" s="184">
        <f t="shared" si="10"/>
        <v>156026.78375479919</v>
      </c>
      <c r="P55" s="184">
        <f t="shared" si="11"/>
        <v>19357.554665472137</v>
      </c>
      <c r="Q55" s="184">
        <f t="shared" si="7"/>
        <v>334.31517733018416</v>
      </c>
      <c r="R55" s="184">
        <f t="shared" si="8"/>
        <v>175718.65359760151</v>
      </c>
      <c r="S55" s="184"/>
      <c r="Z55" s="2"/>
    </row>
    <row r="56" spans="13:26" x14ac:dyDescent="0.25">
      <c r="M56" s="2"/>
      <c r="N56" s="1">
        <f t="shared" si="9"/>
        <v>10</v>
      </c>
      <c r="O56" s="184">
        <f t="shared" si="10"/>
        <v>175718.65359760151</v>
      </c>
      <c r="P56" s="184">
        <f t="shared" si="11"/>
        <v>19357.554665472137</v>
      </c>
      <c r="Q56" s="184">
        <f t="shared" si="7"/>
        <v>376.50851619183248</v>
      </c>
      <c r="R56" s="184">
        <f t="shared" si="8"/>
        <v>195452.71677926547</v>
      </c>
      <c r="S56" s="184"/>
      <c r="Z56" s="2"/>
    </row>
    <row r="57" spans="13:26" x14ac:dyDescent="0.25">
      <c r="M57" s="2"/>
      <c r="N57" s="1">
        <f t="shared" si="9"/>
        <v>11</v>
      </c>
      <c r="O57" s="184">
        <f t="shared" si="10"/>
        <v>195452.71677926547</v>
      </c>
      <c r="P57" s="184">
        <f t="shared" si="11"/>
        <v>19357.554665472137</v>
      </c>
      <c r="Q57" s="184">
        <f t="shared" si="7"/>
        <v>418.79226179791408</v>
      </c>
      <c r="R57" s="184">
        <f t="shared" si="8"/>
        <v>215229.0637065355</v>
      </c>
      <c r="S57" s="184"/>
      <c r="Z57" s="2"/>
    </row>
    <row r="58" spans="13:26" x14ac:dyDescent="0.25">
      <c r="M58" s="2"/>
      <c r="N58" s="1">
        <f t="shared" si="9"/>
        <v>12</v>
      </c>
      <c r="O58" s="184">
        <f t="shared" si="10"/>
        <v>215229.0637065355</v>
      </c>
      <c r="P58" s="184">
        <f t="shared" si="11"/>
        <v>19357.554665472137</v>
      </c>
      <c r="Q58" s="184">
        <f t="shared" si="7"/>
        <v>461.16660786098328</v>
      </c>
      <c r="R58" s="184">
        <f t="shared" si="8"/>
        <v>235047.78497986859</v>
      </c>
      <c r="S58" s="184"/>
      <c r="Z58" s="2"/>
    </row>
    <row r="59" spans="13:26" x14ac:dyDescent="0.25">
      <c r="M59" s="2"/>
      <c r="N59" s="1">
        <f t="shared" si="9"/>
        <v>13</v>
      </c>
      <c r="O59" s="184">
        <f t="shared" si="10"/>
        <v>235047.78497986859</v>
      </c>
      <c r="P59" s="184">
        <f t="shared" si="11"/>
        <v>19357.554665472137</v>
      </c>
      <c r="Q59" s="184">
        <f t="shared" si="7"/>
        <v>503.63174850865784</v>
      </c>
      <c r="R59" s="184">
        <f t="shared" si="8"/>
        <v>254908.97139384938</v>
      </c>
      <c r="S59" s="184"/>
      <c r="Z59" s="2"/>
    </row>
    <row r="60" spans="13:26" x14ac:dyDescent="0.25">
      <c r="M60" s="2"/>
      <c r="N60" s="1">
        <f t="shared" si="9"/>
        <v>14</v>
      </c>
      <c r="O60" s="184">
        <f t="shared" si="10"/>
        <v>254908.97139384938</v>
      </c>
      <c r="P60" s="184">
        <f t="shared" si="11"/>
        <v>19357.554665472137</v>
      </c>
      <c r="Q60" s="184">
        <f t="shared" si="7"/>
        <v>546.18787828450854</v>
      </c>
      <c r="R60" s="184">
        <f t="shared" si="8"/>
        <v>274812.71393760602</v>
      </c>
      <c r="S60" s="184"/>
      <c r="Z60" s="2"/>
    </row>
    <row r="61" spans="13:26" x14ac:dyDescent="0.25">
      <c r="M61" s="2"/>
      <c r="N61" s="1">
        <f t="shared" si="9"/>
        <v>15</v>
      </c>
      <c r="O61" s="184">
        <f t="shared" si="10"/>
        <v>274812.71393760602</v>
      </c>
      <c r="P61" s="184">
        <f t="shared" si="11"/>
        <v>19357.554665472137</v>
      </c>
      <c r="Q61" s="184">
        <f t="shared" si="7"/>
        <v>588.83519214895045</v>
      </c>
      <c r="R61" s="184">
        <f t="shared" si="8"/>
        <v>294759.10379522707</v>
      </c>
      <c r="S61" s="184"/>
      <c r="Z61" s="2"/>
    </row>
    <row r="62" spans="13:26" x14ac:dyDescent="0.25">
      <c r="M62" s="2"/>
      <c r="N62" s="1">
        <f t="shared" si="9"/>
        <v>16</v>
      </c>
      <c r="O62" s="184">
        <f t="shared" si="10"/>
        <v>294759.10379522707</v>
      </c>
      <c r="P62" s="184">
        <f t="shared" si="11"/>
        <v>19357.554665472137</v>
      </c>
      <c r="Q62" s="184">
        <f t="shared" si="7"/>
        <v>631.57388548013603</v>
      </c>
      <c r="R62" s="184">
        <f t="shared" si="8"/>
        <v>314748.23234617931</v>
      </c>
      <c r="S62" s="184"/>
      <c r="Z62" s="2"/>
    </row>
    <row r="63" spans="13:26" x14ac:dyDescent="0.25">
      <c r="M63" s="2"/>
      <c r="N63" s="1">
        <f t="shared" si="9"/>
        <v>17</v>
      </c>
      <c r="O63" s="184">
        <f t="shared" si="10"/>
        <v>314748.23234617931</v>
      </c>
      <c r="P63" s="184">
        <f t="shared" si="11"/>
        <v>19357.554665472137</v>
      </c>
      <c r="Q63" s="184">
        <f t="shared" si="7"/>
        <v>674.40415407485034</v>
      </c>
      <c r="R63" s="184">
        <f t="shared" si="8"/>
        <v>334780.19116572628</v>
      </c>
      <c r="S63" s="184"/>
      <c r="Z63" s="2"/>
    </row>
    <row r="64" spans="13:26" x14ac:dyDescent="0.25">
      <c r="M64" s="2"/>
      <c r="N64" s="1">
        <f t="shared" si="9"/>
        <v>18</v>
      </c>
      <c r="O64" s="184">
        <f t="shared" si="10"/>
        <v>334780.19116572628</v>
      </c>
      <c r="P64" s="184">
        <f t="shared" si="11"/>
        <v>19357.554665472137</v>
      </c>
      <c r="Q64" s="184">
        <f t="shared" si="7"/>
        <v>717.32619414940768</v>
      </c>
      <c r="R64" s="184">
        <f t="shared" si="8"/>
        <v>354855.07202534779</v>
      </c>
      <c r="S64" s="184"/>
      <c r="Z64" s="2"/>
    </row>
    <row r="65" spans="13:26" x14ac:dyDescent="0.25">
      <c r="M65" s="2"/>
      <c r="N65" s="1">
        <f t="shared" si="9"/>
        <v>19</v>
      </c>
      <c r="O65" s="184">
        <f t="shared" si="10"/>
        <v>354855.07202534779</v>
      </c>
      <c r="P65" s="184">
        <f t="shared" si="11"/>
        <v>19357.554665472137</v>
      </c>
      <c r="Q65" s="184">
        <f t="shared" si="7"/>
        <v>760.34020234055106</v>
      </c>
      <c r="R65" s="184">
        <f t="shared" si="8"/>
        <v>374972.96689316048</v>
      </c>
      <c r="S65" s="184"/>
      <c r="Z65" s="2"/>
    </row>
    <row r="66" spans="13:26" x14ac:dyDescent="0.25">
      <c r="M66" s="2"/>
      <c r="N66" s="1">
        <f t="shared" si="9"/>
        <v>20</v>
      </c>
      <c r="O66" s="184">
        <f t="shared" si="10"/>
        <v>374972.96689316048</v>
      </c>
      <c r="P66" s="184">
        <f t="shared" si="11"/>
        <v>19357.554665472137</v>
      </c>
      <c r="Q66" s="184">
        <f t="shared" si="7"/>
        <v>803.44637570635257</v>
      </c>
      <c r="R66" s="184">
        <f t="shared" si="8"/>
        <v>395133.96793433896</v>
      </c>
      <c r="S66" s="184"/>
      <c r="Z66" s="2"/>
    </row>
    <row r="67" spans="13:26" x14ac:dyDescent="0.25">
      <c r="M67" s="2"/>
      <c r="N67" s="1">
        <f t="shared" si="9"/>
        <v>21</v>
      </c>
      <c r="O67" s="184">
        <f t="shared" si="10"/>
        <v>395133.96793433896</v>
      </c>
      <c r="P67" s="184">
        <f t="shared" si="11"/>
        <v>19357.554665472137</v>
      </c>
      <c r="Q67" s="184">
        <f t="shared" si="7"/>
        <v>846.64491172711632</v>
      </c>
      <c r="R67" s="184">
        <f t="shared" si="8"/>
        <v>415338.16751153819</v>
      </c>
      <c r="S67" s="184"/>
      <c r="Z67" s="2"/>
    </row>
    <row r="68" spans="13:26" x14ac:dyDescent="0.25">
      <c r="M68" s="2"/>
      <c r="N68" s="1">
        <f t="shared" si="9"/>
        <v>22</v>
      </c>
      <c r="O68" s="184">
        <f t="shared" si="10"/>
        <v>415338.16751153819</v>
      </c>
      <c r="P68" s="184">
        <f t="shared" si="11"/>
        <v>19357.554665472137</v>
      </c>
      <c r="Q68" s="184">
        <f t="shared" si="7"/>
        <v>889.93600830628316</v>
      </c>
      <c r="R68" s="184">
        <f t="shared" si="8"/>
        <v>435585.6581853166</v>
      </c>
      <c r="S68" s="184"/>
      <c r="Z68" s="2"/>
    </row>
    <row r="69" spans="13:26" x14ac:dyDescent="0.25">
      <c r="M69" s="2"/>
      <c r="N69" s="1">
        <f t="shared" si="9"/>
        <v>23</v>
      </c>
      <c r="O69" s="184">
        <f t="shared" si="10"/>
        <v>435585.6581853166</v>
      </c>
      <c r="P69" s="184">
        <f t="shared" si="11"/>
        <v>19357.554665472137</v>
      </c>
      <c r="Q69" s="184">
        <f t="shared" si="7"/>
        <v>933.3198637713374</v>
      </c>
      <c r="R69" s="184">
        <f t="shared" si="8"/>
        <v>455876.53271456005</v>
      </c>
      <c r="S69" s="184"/>
      <c r="Z69" s="2"/>
    </row>
    <row r="70" spans="13:26" x14ac:dyDescent="0.25">
      <c r="M70" s="2"/>
      <c r="N70" s="1">
        <f t="shared" si="9"/>
        <v>24</v>
      </c>
      <c r="O70" s="184">
        <f t="shared" si="10"/>
        <v>455876.53271456005</v>
      </c>
      <c r="P70" s="184">
        <f t="shared" si="11"/>
        <v>19357.554665472137</v>
      </c>
      <c r="Q70" s="184">
        <f t="shared" si="7"/>
        <v>976.7966768747151</v>
      </c>
      <c r="R70" s="184">
        <f t="shared" si="8"/>
        <v>476210.88405690691</v>
      </c>
      <c r="S70" s="184"/>
      <c r="Z70" s="2"/>
    </row>
    <row r="71" spans="13:26" x14ac:dyDescent="0.25">
      <c r="M71" s="2"/>
      <c r="N71" s="1">
        <f t="shared" si="9"/>
        <v>25</v>
      </c>
      <c r="O71" s="184">
        <f t="shared" si="10"/>
        <v>476210.88405690691</v>
      </c>
      <c r="P71" s="184">
        <f t="shared" si="11"/>
        <v>19357.554665472137</v>
      </c>
      <c r="Q71" s="184">
        <f t="shared" si="7"/>
        <v>1020.3666467947153</v>
      </c>
      <c r="R71" s="184">
        <f t="shared" si="8"/>
        <v>496588.80536917376</v>
      </c>
      <c r="S71" s="184"/>
      <c r="Z71" s="2"/>
    </row>
    <row r="72" spans="13:26" x14ac:dyDescent="0.25">
      <c r="M72" s="2"/>
      <c r="N72" s="1">
        <f t="shared" si="9"/>
        <v>26</v>
      </c>
      <c r="O72" s="184">
        <f t="shared" si="10"/>
        <v>496588.80536917376</v>
      </c>
      <c r="P72" s="184">
        <f t="shared" si="11"/>
        <v>19357.554665472137</v>
      </c>
      <c r="Q72" s="184">
        <f t="shared" si="7"/>
        <v>1064.0299731364112</v>
      </c>
      <c r="R72" s="184">
        <f t="shared" si="8"/>
        <v>517010.39000778232</v>
      </c>
      <c r="S72" s="184"/>
      <c r="Z72" s="2"/>
    </row>
    <row r="73" spans="13:26" x14ac:dyDescent="0.25">
      <c r="M73" s="2"/>
      <c r="N73" s="1">
        <f t="shared" si="9"/>
        <v>27</v>
      </c>
      <c r="O73" s="184">
        <f t="shared" si="10"/>
        <v>517010.39000778232</v>
      </c>
      <c r="P73" s="184">
        <f t="shared" si="11"/>
        <v>19357.554665472137</v>
      </c>
      <c r="Q73" s="184">
        <f t="shared" si="7"/>
        <v>1107.7868559325664</v>
      </c>
      <c r="R73" s="184">
        <f t="shared" si="8"/>
        <v>537475.73152918706</v>
      </c>
      <c r="S73" s="184"/>
      <c r="Z73" s="2"/>
    </row>
    <row r="74" spans="13:26" x14ac:dyDescent="0.25">
      <c r="M74" s="2"/>
      <c r="N74" s="1">
        <f t="shared" si="9"/>
        <v>28</v>
      </c>
      <c r="O74" s="184">
        <f t="shared" si="10"/>
        <v>537475.73152918706</v>
      </c>
      <c r="P74" s="184">
        <f t="shared" si="11"/>
        <v>19357.554665472137</v>
      </c>
      <c r="Q74" s="184">
        <f t="shared" si="7"/>
        <v>1151.6374956445495</v>
      </c>
      <c r="R74" s="184">
        <f t="shared" si="8"/>
        <v>557984.92369030369</v>
      </c>
      <c r="S74" s="184"/>
      <c r="Z74" s="2"/>
    </row>
    <row r="75" spans="13:26" x14ac:dyDescent="0.25">
      <c r="M75" s="2"/>
      <c r="N75" s="1">
        <f t="shared" si="9"/>
        <v>29</v>
      </c>
      <c r="O75" s="184">
        <f t="shared" si="10"/>
        <v>557984.92369030369</v>
      </c>
      <c r="P75" s="184">
        <f t="shared" si="11"/>
        <v>19357.554665472137</v>
      </c>
      <c r="Q75" s="184">
        <f t="shared" si="7"/>
        <v>1195.5820931632536</v>
      </c>
      <c r="R75" s="184">
        <f t="shared" si="8"/>
        <v>578538.0604489391</v>
      </c>
      <c r="S75" s="184"/>
      <c r="Z75" s="2"/>
    </row>
    <row r="76" spans="13:26" x14ac:dyDescent="0.25">
      <c r="M76" s="2"/>
      <c r="N76" s="1">
        <f t="shared" si="9"/>
        <v>30</v>
      </c>
      <c r="O76" s="184">
        <f t="shared" si="10"/>
        <v>578538.0604489391</v>
      </c>
      <c r="P76" s="184">
        <f t="shared" si="11"/>
        <v>19357.554665472137</v>
      </c>
      <c r="Q76" s="184">
        <f t="shared" si="7"/>
        <v>1239.6208498100166</v>
      </c>
      <c r="R76" s="184">
        <f t="shared" si="8"/>
        <v>599135.23596422118</v>
      </c>
      <c r="S76" s="184"/>
      <c r="Z76" s="2"/>
    </row>
    <row r="77" spans="13:26" x14ac:dyDescent="0.25">
      <c r="M77" s="2"/>
      <c r="N77" s="1">
        <f t="shared" si="9"/>
        <v>31</v>
      </c>
      <c r="O77" s="184">
        <f t="shared" si="10"/>
        <v>599135.23596422118</v>
      </c>
      <c r="P77" s="184">
        <f t="shared" si="11"/>
        <v>19357.554665472137</v>
      </c>
      <c r="Q77" s="184">
        <f t="shared" si="7"/>
        <v>1283.7539673375427</v>
      </c>
      <c r="R77" s="184">
        <f t="shared" si="8"/>
        <v>619776.54459703085</v>
      </c>
      <c r="S77" s="184"/>
      <c r="Z77" s="2"/>
    </row>
    <row r="78" spans="13:26" x14ac:dyDescent="0.25">
      <c r="M78" s="2"/>
      <c r="N78" s="1">
        <f t="shared" si="9"/>
        <v>32</v>
      </c>
      <c r="O78" s="184">
        <f t="shared" si="10"/>
        <v>619776.54459703085</v>
      </c>
      <c r="P78" s="184">
        <f t="shared" si="11"/>
        <v>19357.554665472137</v>
      </c>
      <c r="Q78" s="184">
        <f t="shared" si="7"/>
        <v>1327.9816479308279</v>
      </c>
      <c r="R78" s="184">
        <f t="shared" si="8"/>
        <v>640462.08091043378</v>
      </c>
      <c r="S78" s="184"/>
      <c r="Z78" s="2"/>
    </row>
    <row r="79" spans="13:26" x14ac:dyDescent="0.25">
      <c r="M79" s="2"/>
      <c r="N79" s="1">
        <f t="shared" si="9"/>
        <v>33</v>
      </c>
      <c r="O79" s="184">
        <f t="shared" si="10"/>
        <v>640462.08091043378</v>
      </c>
      <c r="P79" s="184">
        <f t="shared" si="11"/>
        <v>19357.554665472137</v>
      </c>
      <c r="Q79" s="184">
        <f t="shared" ref="Q79:Q110" si="12">O79*$P$41</f>
        <v>1372.3040942080847</v>
      </c>
      <c r="R79" s="184">
        <f t="shared" ref="R79:R110" si="13">O79+P79+Q79</f>
        <v>661191.93967011396</v>
      </c>
      <c r="S79" s="184"/>
      <c r="Z79" s="2"/>
    </row>
    <row r="80" spans="13:26" x14ac:dyDescent="0.25">
      <c r="M80" s="2"/>
      <c r="N80" s="1">
        <f t="shared" ref="N80:N111" si="14">N79+1</f>
        <v>34</v>
      </c>
      <c r="O80" s="184">
        <f t="shared" ref="O80:O111" si="15">R79</f>
        <v>661191.93967011396</v>
      </c>
      <c r="P80" s="184">
        <f t="shared" ref="P80:P111" si="16">P79</f>
        <v>19357.554665472137</v>
      </c>
      <c r="Q80" s="184">
        <f t="shared" si="12"/>
        <v>1416.721509221672</v>
      </c>
      <c r="R80" s="184">
        <f t="shared" si="13"/>
        <v>681966.2158448078</v>
      </c>
      <c r="S80" s="184"/>
      <c r="Z80" s="2"/>
    </row>
    <row r="81" spans="13:26" x14ac:dyDescent="0.25">
      <c r="M81" s="2"/>
      <c r="N81" s="1">
        <f t="shared" si="14"/>
        <v>35</v>
      </c>
      <c r="O81" s="184">
        <f t="shared" si="15"/>
        <v>681966.2158448078</v>
      </c>
      <c r="P81" s="184">
        <f t="shared" si="16"/>
        <v>19357.554665472137</v>
      </c>
      <c r="Q81" s="184">
        <f t="shared" si="12"/>
        <v>1461.2340964590244</v>
      </c>
      <c r="R81" s="184">
        <f t="shared" si="13"/>
        <v>702785.00460673892</v>
      </c>
      <c r="S81" s="184"/>
      <c r="Z81" s="2"/>
    </row>
    <row r="82" spans="13:26" x14ac:dyDescent="0.25">
      <c r="M82" s="2"/>
      <c r="N82" s="1">
        <f t="shared" si="14"/>
        <v>36</v>
      </c>
      <c r="O82" s="184">
        <f t="shared" si="15"/>
        <v>702785.00460673892</v>
      </c>
      <c r="P82" s="184">
        <f t="shared" si="16"/>
        <v>19357.554665472137</v>
      </c>
      <c r="Q82" s="184">
        <f t="shared" si="12"/>
        <v>1505.8420598435837</v>
      </c>
      <c r="R82" s="184">
        <f t="shared" si="13"/>
        <v>723648.40133205464</v>
      </c>
      <c r="S82" s="184"/>
      <c r="Z82" s="2"/>
    </row>
    <row r="83" spans="13:26" x14ac:dyDescent="0.25">
      <c r="M83" s="2"/>
      <c r="N83" s="1">
        <f t="shared" si="14"/>
        <v>37</v>
      </c>
      <c r="O83" s="184">
        <f t="shared" si="15"/>
        <v>723648.40133205464</v>
      </c>
      <c r="P83" s="184">
        <f t="shared" si="16"/>
        <v>19357.554665472137</v>
      </c>
      <c r="Q83" s="184">
        <f t="shared" si="12"/>
        <v>1550.5456037357353</v>
      </c>
      <c r="R83" s="184">
        <f t="shared" si="13"/>
        <v>744556.50160126248</v>
      </c>
      <c r="S83" s="184"/>
      <c r="Z83" s="2"/>
    </row>
    <row r="84" spans="13:26" x14ac:dyDescent="0.25">
      <c r="M84" s="2"/>
      <c r="N84" s="1">
        <f t="shared" si="14"/>
        <v>38</v>
      </c>
      <c r="O84" s="184">
        <f t="shared" si="15"/>
        <v>744556.50160126248</v>
      </c>
      <c r="P84" s="184">
        <f t="shared" si="16"/>
        <v>19357.554665472137</v>
      </c>
      <c r="Q84" s="184">
        <f t="shared" si="12"/>
        <v>1595.3449329337423</v>
      </c>
      <c r="R84" s="184">
        <f t="shared" si="13"/>
        <v>765509.4011996683</v>
      </c>
      <c r="S84" s="184"/>
      <c r="Z84" s="2"/>
    </row>
    <row r="85" spans="13:26" x14ac:dyDescent="0.25">
      <c r="M85" s="2"/>
      <c r="N85" s="1">
        <f t="shared" si="14"/>
        <v>39</v>
      </c>
      <c r="O85" s="184">
        <f t="shared" si="15"/>
        <v>765509.4011996683</v>
      </c>
      <c r="P85" s="184">
        <f t="shared" si="16"/>
        <v>19357.554665472137</v>
      </c>
      <c r="Q85" s="184">
        <f t="shared" si="12"/>
        <v>1640.2402526746846</v>
      </c>
      <c r="R85" s="184">
        <f t="shared" si="13"/>
        <v>786507.1961178151</v>
      </c>
      <c r="S85" s="184"/>
      <c r="Z85" s="2"/>
    </row>
    <row r="86" spans="13:26" x14ac:dyDescent="0.25">
      <c r="M86" s="2"/>
      <c r="N86" s="1">
        <f t="shared" si="14"/>
        <v>40</v>
      </c>
      <c r="O86" s="184">
        <f t="shared" si="15"/>
        <v>786507.1961178151</v>
      </c>
      <c r="P86" s="184">
        <f t="shared" si="16"/>
        <v>19357.554665472137</v>
      </c>
      <c r="Q86" s="184">
        <f t="shared" si="12"/>
        <v>1685.2317686353997</v>
      </c>
      <c r="R86" s="184">
        <f t="shared" si="13"/>
        <v>807549.98255192267</v>
      </c>
      <c r="S86" s="184"/>
      <c r="Z86" s="2"/>
    </row>
    <row r="87" spans="13:26" x14ac:dyDescent="0.25">
      <c r="M87" s="2"/>
      <c r="N87" s="1">
        <f t="shared" si="14"/>
        <v>41</v>
      </c>
      <c r="O87" s="184">
        <f t="shared" si="15"/>
        <v>807549.98255192267</v>
      </c>
      <c r="P87" s="184">
        <f t="shared" si="16"/>
        <v>19357.554665472137</v>
      </c>
      <c r="Q87" s="184">
        <f t="shared" si="12"/>
        <v>1730.3196869334238</v>
      </c>
      <c r="R87" s="184">
        <f t="shared" si="13"/>
        <v>828637.85690432822</v>
      </c>
      <c r="S87" s="184"/>
      <c r="Z87" s="2"/>
    </row>
    <row r="88" spans="13:26" x14ac:dyDescent="0.25">
      <c r="M88" s="2"/>
      <c r="N88" s="1">
        <f t="shared" si="14"/>
        <v>42</v>
      </c>
      <c r="O88" s="184">
        <f t="shared" si="15"/>
        <v>828637.85690432822</v>
      </c>
      <c r="P88" s="184">
        <f t="shared" si="16"/>
        <v>19357.554665472137</v>
      </c>
      <c r="Q88" s="184">
        <f t="shared" si="12"/>
        <v>1775.5042141279366</v>
      </c>
      <c r="R88" s="184">
        <f t="shared" si="13"/>
        <v>849770.91578392824</v>
      </c>
      <c r="S88" s="184"/>
      <c r="Z88" s="2"/>
    </row>
    <row r="89" spans="13:26" x14ac:dyDescent="0.25">
      <c r="M89" s="2"/>
      <c r="N89" s="1">
        <f t="shared" si="14"/>
        <v>43</v>
      </c>
      <c r="O89" s="184">
        <f t="shared" si="15"/>
        <v>849770.91578392824</v>
      </c>
      <c r="P89" s="184">
        <f t="shared" si="16"/>
        <v>19357.554665472137</v>
      </c>
      <c r="Q89" s="184">
        <f t="shared" si="12"/>
        <v>1820.7855572207079</v>
      </c>
      <c r="R89" s="184">
        <f t="shared" si="13"/>
        <v>870949.25600662106</v>
      </c>
      <c r="S89" s="184"/>
      <c r="Z89" s="2"/>
    </row>
    <row r="90" spans="13:26" x14ac:dyDescent="0.25">
      <c r="M90" s="2"/>
      <c r="N90" s="1">
        <f t="shared" si="14"/>
        <v>44</v>
      </c>
      <c r="O90" s="184">
        <f t="shared" si="15"/>
        <v>870949.25600662106</v>
      </c>
      <c r="P90" s="184">
        <f t="shared" si="16"/>
        <v>19357.554665472137</v>
      </c>
      <c r="Q90" s="184">
        <f t="shared" si="12"/>
        <v>1866.1639236570459</v>
      </c>
      <c r="R90" s="184">
        <f t="shared" si="13"/>
        <v>892172.97459575022</v>
      </c>
      <c r="S90" s="184"/>
      <c r="Z90" s="2"/>
    </row>
    <row r="91" spans="13:26" x14ac:dyDescent="0.25">
      <c r="M91" s="2"/>
      <c r="N91" s="1">
        <f t="shared" si="14"/>
        <v>45</v>
      </c>
      <c r="O91" s="184">
        <f t="shared" si="15"/>
        <v>892172.97459575022</v>
      </c>
      <c r="P91" s="184">
        <f t="shared" si="16"/>
        <v>19357.554665472137</v>
      </c>
      <c r="Q91" s="184">
        <f t="shared" si="12"/>
        <v>1911.6395213267465</v>
      </c>
      <c r="R91" s="184">
        <f t="shared" si="13"/>
        <v>913442.1687825491</v>
      </c>
      <c r="S91" s="184"/>
      <c r="Z91" s="2"/>
    </row>
    <row r="92" spans="13:26" x14ac:dyDescent="0.25">
      <c r="M92" s="2"/>
      <c r="N92" s="1">
        <f t="shared" si="14"/>
        <v>46</v>
      </c>
      <c r="O92" s="184">
        <f t="shared" si="15"/>
        <v>913442.1687825491</v>
      </c>
      <c r="P92" s="184">
        <f t="shared" si="16"/>
        <v>19357.554665472137</v>
      </c>
      <c r="Q92" s="184">
        <f t="shared" si="12"/>
        <v>1957.2125585650474</v>
      </c>
      <c r="R92" s="184">
        <f t="shared" si="13"/>
        <v>934756.9360065863</v>
      </c>
      <c r="S92" s="184"/>
      <c r="Z92" s="2"/>
    </row>
    <row r="93" spans="13:26" x14ac:dyDescent="0.25">
      <c r="M93" s="2"/>
      <c r="N93" s="1">
        <f t="shared" si="14"/>
        <v>47</v>
      </c>
      <c r="O93" s="184">
        <f t="shared" si="15"/>
        <v>934756.9360065863</v>
      </c>
      <c r="P93" s="184">
        <f t="shared" si="16"/>
        <v>19357.554665472137</v>
      </c>
      <c r="Q93" s="184">
        <f t="shared" si="12"/>
        <v>2002.8832441535812</v>
      </c>
      <c r="R93" s="184">
        <f t="shared" si="13"/>
        <v>956117.373916212</v>
      </c>
      <c r="S93" s="184"/>
      <c r="Z93" s="2"/>
    </row>
    <row r="94" spans="13:26" x14ac:dyDescent="0.25">
      <c r="M94" s="2"/>
      <c r="N94" s="1">
        <f t="shared" si="14"/>
        <v>48</v>
      </c>
      <c r="O94" s="184">
        <f t="shared" si="15"/>
        <v>956117.373916212</v>
      </c>
      <c r="P94" s="184">
        <f t="shared" si="16"/>
        <v>19357.554665472137</v>
      </c>
      <c r="Q94" s="184">
        <f t="shared" si="12"/>
        <v>2048.6517873213324</v>
      </c>
      <c r="R94" s="184">
        <f t="shared" si="13"/>
        <v>977523.58036900545</v>
      </c>
      <c r="S94" s="184"/>
      <c r="Z94" s="2"/>
    </row>
    <row r="95" spans="13:26" x14ac:dyDescent="0.25">
      <c r="M95" s="2"/>
      <c r="N95" s="1">
        <f t="shared" si="14"/>
        <v>49</v>
      </c>
      <c r="O95" s="184">
        <f t="shared" si="15"/>
        <v>977523.58036900545</v>
      </c>
      <c r="P95" s="184">
        <f t="shared" si="16"/>
        <v>19357.554665472137</v>
      </c>
      <c r="Q95" s="184">
        <f t="shared" si="12"/>
        <v>2094.5183977455958</v>
      </c>
      <c r="R95" s="184">
        <f t="shared" si="13"/>
        <v>998975.65343222313</v>
      </c>
      <c r="S95" s="184"/>
      <c r="Z95" s="2"/>
    </row>
    <row r="96" spans="13:26" x14ac:dyDescent="0.25">
      <c r="M96" s="2"/>
      <c r="N96" s="1">
        <f t="shared" si="14"/>
        <v>50</v>
      </c>
      <c r="O96" s="184">
        <f t="shared" si="15"/>
        <v>998975.65343222313</v>
      </c>
      <c r="P96" s="184">
        <f t="shared" si="16"/>
        <v>19357.554665472137</v>
      </c>
      <c r="Q96" s="184">
        <f t="shared" si="12"/>
        <v>2140.4832855529376</v>
      </c>
      <c r="R96" s="184">
        <f t="shared" si="13"/>
        <v>1020473.6913832482</v>
      </c>
      <c r="S96" s="184"/>
      <c r="Z96" s="2"/>
    </row>
    <row r="97" spans="13:26" x14ac:dyDescent="0.25">
      <c r="M97" s="2"/>
      <c r="N97" s="1">
        <f t="shared" si="14"/>
        <v>51</v>
      </c>
      <c r="O97" s="184">
        <f t="shared" si="15"/>
        <v>1020473.6913832482</v>
      </c>
      <c r="P97" s="184">
        <f t="shared" si="16"/>
        <v>19357.554665472137</v>
      </c>
      <c r="Q97" s="184">
        <f t="shared" si="12"/>
        <v>2186.5466613201565</v>
      </c>
      <c r="R97" s="184">
        <f t="shared" si="13"/>
        <v>1042017.7927100405</v>
      </c>
      <c r="S97" s="184"/>
      <c r="Z97" s="2"/>
    </row>
    <row r="98" spans="13:26" x14ac:dyDescent="0.25">
      <c r="M98" s="2"/>
      <c r="N98" s="1">
        <f t="shared" si="14"/>
        <v>52</v>
      </c>
      <c r="O98" s="184">
        <f t="shared" si="15"/>
        <v>1042017.7927100405</v>
      </c>
      <c r="P98" s="184">
        <f t="shared" si="16"/>
        <v>19357.554665472137</v>
      </c>
      <c r="Q98" s="184">
        <f t="shared" si="12"/>
        <v>2232.7087360752512</v>
      </c>
      <c r="R98" s="184">
        <f t="shared" si="13"/>
        <v>1063608.0561115879</v>
      </c>
      <c r="S98" s="184"/>
      <c r="Z98" s="2"/>
    </row>
    <row r="99" spans="13:26" x14ac:dyDescent="0.25">
      <c r="M99" s="2"/>
      <c r="N99" s="1">
        <f t="shared" si="14"/>
        <v>53</v>
      </c>
      <c r="O99" s="184">
        <f t="shared" si="15"/>
        <v>1063608.0561115879</v>
      </c>
      <c r="P99" s="184">
        <f t="shared" si="16"/>
        <v>19357.554665472137</v>
      </c>
      <c r="Q99" s="184">
        <f t="shared" si="12"/>
        <v>2278.9697212983842</v>
      </c>
      <c r="R99" s="184">
        <f t="shared" si="13"/>
        <v>1085244.5804983585</v>
      </c>
      <c r="S99" s="184"/>
      <c r="Z99" s="2"/>
    </row>
    <row r="100" spans="13:26" x14ac:dyDescent="0.25">
      <c r="M100" s="2"/>
      <c r="N100" s="1">
        <f t="shared" si="14"/>
        <v>54</v>
      </c>
      <c r="O100" s="184">
        <f t="shared" si="15"/>
        <v>1085244.5804983585</v>
      </c>
      <c r="P100" s="184">
        <f t="shared" si="16"/>
        <v>19357.554665472137</v>
      </c>
      <c r="Q100" s="184">
        <f t="shared" si="12"/>
        <v>2325.3298289228519</v>
      </c>
      <c r="R100" s="184">
        <f t="shared" si="13"/>
        <v>1106927.4649927535</v>
      </c>
      <c r="S100" s="184"/>
      <c r="Z100" s="2"/>
    </row>
    <row r="101" spans="13:26" x14ac:dyDescent="0.25">
      <c r="M101" s="2"/>
      <c r="N101" s="1">
        <f t="shared" si="14"/>
        <v>55</v>
      </c>
      <c r="O101" s="184">
        <f t="shared" si="15"/>
        <v>1106927.4649927535</v>
      </c>
      <c r="P101" s="184">
        <f t="shared" si="16"/>
        <v>19357.554665472137</v>
      </c>
      <c r="Q101" s="184">
        <f t="shared" si="12"/>
        <v>2371.7892713360561</v>
      </c>
      <c r="R101" s="184">
        <f t="shared" si="13"/>
        <v>1128656.8089295616</v>
      </c>
      <c r="S101" s="184"/>
      <c r="Z101" s="2"/>
    </row>
    <row r="102" spans="13:26" x14ac:dyDescent="0.25">
      <c r="M102" s="2"/>
      <c r="N102" s="1">
        <f t="shared" si="14"/>
        <v>56</v>
      </c>
      <c r="O102" s="184">
        <f t="shared" si="15"/>
        <v>1128656.8089295616</v>
      </c>
      <c r="P102" s="184">
        <f t="shared" si="16"/>
        <v>19357.554665472137</v>
      </c>
      <c r="Q102" s="184">
        <f t="shared" si="12"/>
        <v>2418.3482613804763</v>
      </c>
      <c r="R102" s="184">
        <f t="shared" si="13"/>
        <v>1150432.7118564143</v>
      </c>
      <c r="S102" s="184"/>
      <c r="Z102" s="2"/>
    </row>
    <row r="103" spans="13:26" x14ac:dyDescent="0.25">
      <c r="M103" s="2"/>
      <c r="N103" s="1">
        <f t="shared" si="14"/>
        <v>57</v>
      </c>
      <c r="O103" s="184">
        <f t="shared" si="15"/>
        <v>1150432.7118564143</v>
      </c>
      <c r="P103" s="184">
        <f t="shared" si="16"/>
        <v>19357.554665472137</v>
      </c>
      <c r="Q103" s="184">
        <f t="shared" si="12"/>
        <v>2465.0070123546448</v>
      </c>
      <c r="R103" s="184">
        <f t="shared" si="13"/>
        <v>1172255.2735342411</v>
      </c>
      <c r="S103" s="184"/>
      <c r="Z103" s="2"/>
    </row>
    <row r="104" spans="13:26" x14ac:dyDescent="0.25">
      <c r="M104" s="2"/>
      <c r="N104" s="1">
        <f t="shared" si="14"/>
        <v>58</v>
      </c>
      <c r="O104" s="184">
        <f t="shared" si="15"/>
        <v>1172255.2735342411</v>
      </c>
      <c r="P104" s="184">
        <f t="shared" si="16"/>
        <v>19357.554665472137</v>
      </c>
      <c r="Q104" s="184">
        <f t="shared" si="12"/>
        <v>2511.7657380141241</v>
      </c>
      <c r="R104" s="184">
        <f t="shared" si="13"/>
        <v>1194124.5939377274</v>
      </c>
      <c r="S104" s="184"/>
      <c r="Z104" s="2"/>
    </row>
    <row r="105" spans="13:26" x14ac:dyDescent="0.25">
      <c r="M105" s="2"/>
      <c r="N105" s="1">
        <f t="shared" si="14"/>
        <v>59</v>
      </c>
      <c r="O105" s="184">
        <f t="shared" si="15"/>
        <v>1194124.5939377274</v>
      </c>
      <c r="P105" s="184">
        <f t="shared" si="16"/>
        <v>19357.554665472137</v>
      </c>
      <c r="Q105" s="184">
        <f t="shared" si="12"/>
        <v>2558.624652572486</v>
      </c>
      <c r="R105" s="184">
        <f t="shared" si="13"/>
        <v>1216040.773255772</v>
      </c>
      <c r="S105" s="184"/>
      <c r="Z105" s="2"/>
    </row>
    <row r="106" spans="13:26" x14ac:dyDescent="0.25">
      <c r="M106" s="2"/>
      <c r="N106" s="1">
        <f t="shared" si="14"/>
        <v>60</v>
      </c>
      <c r="O106" s="184">
        <f t="shared" si="15"/>
        <v>1216040.773255772</v>
      </c>
      <c r="P106" s="184">
        <f t="shared" si="16"/>
        <v>19357.554665472137</v>
      </c>
      <c r="Q106" s="184">
        <f t="shared" si="12"/>
        <v>2605.5839707022928</v>
      </c>
      <c r="R106" s="184">
        <f t="shared" si="13"/>
        <v>1238003.9118919463</v>
      </c>
      <c r="S106" s="184"/>
      <c r="Z106" s="2"/>
    </row>
    <row r="107" spans="13:26" x14ac:dyDescent="0.25">
      <c r="M107" s="2"/>
      <c r="N107" s="1">
        <f t="shared" si="14"/>
        <v>61</v>
      </c>
      <c r="O107" s="184">
        <f t="shared" si="15"/>
        <v>1238003.9118919463</v>
      </c>
      <c r="P107" s="184">
        <f t="shared" si="16"/>
        <v>19357.554665472137</v>
      </c>
      <c r="Q107" s="184">
        <f t="shared" si="12"/>
        <v>2652.6439075360813</v>
      </c>
      <c r="R107" s="184">
        <f t="shared" si="13"/>
        <v>1260014.1104649545</v>
      </c>
      <c r="S107" s="184"/>
      <c r="Z107" s="2"/>
    </row>
    <row r="108" spans="13:26" x14ac:dyDescent="0.25">
      <c r="M108" s="2"/>
      <c r="N108" s="1">
        <f t="shared" si="14"/>
        <v>62</v>
      </c>
      <c r="O108" s="184">
        <f t="shared" si="15"/>
        <v>1260014.1104649545</v>
      </c>
      <c r="P108" s="184">
        <f t="shared" si="16"/>
        <v>19357.554665472137</v>
      </c>
      <c r="Q108" s="184">
        <f t="shared" si="12"/>
        <v>2699.8046786673485</v>
      </c>
      <c r="R108" s="184">
        <f t="shared" si="13"/>
        <v>1282071.469809094</v>
      </c>
      <c r="S108" s="184"/>
      <c r="Z108" s="2"/>
    </row>
    <row r="109" spans="13:26" x14ac:dyDescent="0.25">
      <c r="M109" s="2"/>
      <c r="N109" s="1">
        <f t="shared" si="14"/>
        <v>63</v>
      </c>
      <c r="O109" s="184">
        <f t="shared" si="15"/>
        <v>1282071.469809094</v>
      </c>
      <c r="P109" s="184">
        <f t="shared" si="16"/>
        <v>19357.554665472137</v>
      </c>
      <c r="Q109" s="184">
        <f t="shared" si="12"/>
        <v>2747.0665001515381</v>
      </c>
      <c r="R109" s="184">
        <f t="shared" si="13"/>
        <v>1304176.0909747176</v>
      </c>
      <c r="S109" s="184"/>
      <c r="Z109" s="2"/>
    </row>
    <row r="110" spans="13:26" x14ac:dyDescent="0.25">
      <c r="M110" s="2"/>
      <c r="N110" s="1">
        <f t="shared" si="14"/>
        <v>64</v>
      </c>
      <c r="O110" s="184">
        <f t="shared" si="15"/>
        <v>1304176.0909747176</v>
      </c>
      <c r="P110" s="184">
        <f t="shared" si="16"/>
        <v>19357.554665472137</v>
      </c>
      <c r="Q110" s="184">
        <f t="shared" si="12"/>
        <v>2794.4295885070314</v>
      </c>
      <c r="R110" s="184">
        <f t="shared" si="13"/>
        <v>1326328.0752286967</v>
      </c>
      <c r="S110" s="184"/>
      <c r="Z110" s="2"/>
    </row>
    <row r="111" spans="13:26" x14ac:dyDescent="0.25">
      <c r="M111" s="2"/>
      <c r="N111" s="1">
        <f t="shared" si="14"/>
        <v>65</v>
      </c>
      <c r="O111" s="184">
        <f t="shared" si="15"/>
        <v>1326328.0752286967</v>
      </c>
      <c r="P111" s="184">
        <f t="shared" si="16"/>
        <v>19357.554665472137</v>
      </c>
      <c r="Q111" s="184">
        <f t="shared" ref="Q111:Q142" si="17">O111*$P$41</f>
        <v>2841.8941607161391</v>
      </c>
      <c r="R111" s="184">
        <f t="shared" ref="R111:R142" si="18">O111+P111+Q111</f>
        <v>1348527.5240548849</v>
      </c>
      <c r="S111" s="184"/>
      <c r="Z111" s="2"/>
    </row>
    <row r="112" spans="13:26" x14ac:dyDescent="0.25">
      <c r="M112" s="2"/>
      <c r="N112" s="1">
        <f t="shared" ref="N112:N143" si="19">N111+1</f>
        <v>66</v>
      </c>
      <c r="O112" s="184">
        <f t="shared" ref="O112:O143" si="20">R111</f>
        <v>1348527.5240548849</v>
      </c>
      <c r="P112" s="184">
        <f t="shared" ref="P112:P143" si="21">P111</f>
        <v>19357.554665472137</v>
      </c>
      <c r="Q112" s="184">
        <f t="shared" si="17"/>
        <v>2889.4604342260945</v>
      </c>
      <c r="R112" s="184">
        <f t="shared" si="18"/>
        <v>1370774.5391545831</v>
      </c>
      <c r="S112" s="184"/>
      <c r="Z112" s="2"/>
    </row>
    <row r="113" spans="13:26" x14ac:dyDescent="0.25">
      <c r="M113" s="2"/>
      <c r="N113" s="1">
        <f t="shared" si="19"/>
        <v>67</v>
      </c>
      <c r="O113" s="184">
        <f t="shared" si="20"/>
        <v>1370774.5391545831</v>
      </c>
      <c r="P113" s="184">
        <f t="shared" si="21"/>
        <v>19357.554665472137</v>
      </c>
      <c r="Q113" s="184">
        <f t="shared" si="17"/>
        <v>2937.1286269500515</v>
      </c>
      <c r="R113" s="184">
        <f t="shared" si="18"/>
        <v>1393069.2224470053</v>
      </c>
      <c r="S113" s="184"/>
      <c r="Z113" s="2"/>
    </row>
    <row r="114" spans="13:26" x14ac:dyDescent="0.25">
      <c r="M114" s="2"/>
      <c r="N114" s="1">
        <f t="shared" si="19"/>
        <v>68</v>
      </c>
      <c r="O114" s="184">
        <f t="shared" si="20"/>
        <v>1393069.2224470053</v>
      </c>
      <c r="P114" s="184">
        <f t="shared" si="21"/>
        <v>19357.554665472137</v>
      </c>
      <c r="Q114" s="184">
        <f t="shared" si="17"/>
        <v>2984.8989572680803</v>
      </c>
      <c r="R114" s="184">
        <f t="shared" si="18"/>
        <v>1415411.6760697456</v>
      </c>
      <c r="S114" s="184"/>
      <c r="Z114" s="2"/>
    </row>
    <row r="115" spans="13:26" x14ac:dyDescent="0.25">
      <c r="M115" s="2"/>
      <c r="N115" s="1">
        <f t="shared" si="19"/>
        <v>69</v>
      </c>
      <c r="O115" s="184">
        <f t="shared" si="20"/>
        <v>1415411.6760697456</v>
      </c>
      <c r="P115" s="184">
        <f t="shared" si="21"/>
        <v>19357.554665472137</v>
      </c>
      <c r="Q115" s="184">
        <f t="shared" si="17"/>
        <v>3032.7716440281702</v>
      </c>
      <c r="R115" s="184">
        <f t="shared" si="18"/>
        <v>1437802.0023792458</v>
      </c>
      <c r="S115" s="184"/>
      <c r="Z115" s="2"/>
    </row>
    <row r="116" spans="13:26" x14ac:dyDescent="0.25">
      <c r="M116" s="2"/>
      <c r="N116" s="1">
        <f t="shared" si="19"/>
        <v>70</v>
      </c>
      <c r="O116" s="184">
        <f t="shared" si="20"/>
        <v>1437802.0023792458</v>
      </c>
      <c r="P116" s="184">
        <f t="shared" si="21"/>
        <v>19357.554665472137</v>
      </c>
      <c r="Q116" s="184">
        <f t="shared" si="17"/>
        <v>3080.7469065472314</v>
      </c>
      <c r="R116" s="184">
        <f t="shared" si="18"/>
        <v>1460240.3039512653</v>
      </c>
      <c r="S116" s="184"/>
      <c r="Z116" s="2"/>
    </row>
    <row r="117" spans="13:26" x14ac:dyDescent="0.25">
      <c r="M117" s="2"/>
      <c r="N117" s="1">
        <f t="shared" si="19"/>
        <v>71</v>
      </c>
      <c r="O117" s="184">
        <f t="shared" si="20"/>
        <v>1460240.3039512653</v>
      </c>
      <c r="P117" s="184">
        <f t="shared" si="21"/>
        <v>19357.554665472137</v>
      </c>
      <c r="Q117" s="184">
        <f t="shared" si="17"/>
        <v>3128.8249646120994</v>
      </c>
      <c r="R117" s="184">
        <f t="shared" si="18"/>
        <v>1482726.6835813494</v>
      </c>
      <c r="S117" s="184"/>
      <c r="Z117" s="2"/>
    </row>
    <row r="118" spans="13:26" x14ac:dyDescent="0.25">
      <c r="M118" s="2"/>
      <c r="N118" s="1">
        <f t="shared" si="19"/>
        <v>72</v>
      </c>
      <c r="O118" s="184">
        <f t="shared" si="20"/>
        <v>1482726.6835813494</v>
      </c>
      <c r="P118" s="184">
        <f t="shared" si="21"/>
        <v>19357.554665472137</v>
      </c>
      <c r="Q118" s="184">
        <f t="shared" si="17"/>
        <v>3177.0060384805415</v>
      </c>
      <c r="R118" s="184">
        <f t="shared" si="18"/>
        <v>1505261.244285302</v>
      </c>
      <c r="S118" s="184"/>
      <c r="Z118" s="2"/>
    </row>
    <row r="119" spans="13:26" x14ac:dyDescent="0.25">
      <c r="M119" s="2"/>
      <c r="N119" s="1">
        <f t="shared" si="19"/>
        <v>73</v>
      </c>
      <c r="O119" s="184">
        <f t="shared" si="20"/>
        <v>1505261.244285302</v>
      </c>
      <c r="P119" s="184">
        <f t="shared" si="21"/>
        <v>19357.554665472137</v>
      </c>
      <c r="Q119" s="184">
        <f t="shared" si="17"/>
        <v>3225.2903488822676</v>
      </c>
      <c r="R119" s="184">
        <f t="shared" si="18"/>
        <v>1527844.0892996565</v>
      </c>
      <c r="S119" s="184"/>
      <c r="Z119" s="2"/>
    </row>
    <row r="120" spans="13:26" x14ac:dyDescent="0.25">
      <c r="M120" s="2"/>
      <c r="N120" s="1">
        <f t="shared" si="19"/>
        <v>74</v>
      </c>
      <c r="O120" s="184">
        <f t="shared" si="20"/>
        <v>1527844.0892996565</v>
      </c>
      <c r="P120" s="184">
        <f t="shared" si="21"/>
        <v>19357.554665472137</v>
      </c>
      <c r="Q120" s="184">
        <f t="shared" si="17"/>
        <v>3273.6781170199397</v>
      </c>
      <c r="R120" s="184">
        <f t="shared" si="18"/>
        <v>1550475.3220821486</v>
      </c>
      <c r="S120" s="184"/>
      <c r="Z120" s="2"/>
    </row>
    <row r="121" spans="13:26" x14ac:dyDescent="0.25">
      <c r="M121" s="2"/>
      <c r="N121" s="1">
        <f t="shared" si="19"/>
        <v>75</v>
      </c>
      <c r="O121" s="184">
        <f t="shared" si="20"/>
        <v>1550475.3220821486</v>
      </c>
      <c r="P121" s="184">
        <f t="shared" si="21"/>
        <v>19357.554665472137</v>
      </c>
      <c r="Q121" s="184">
        <f t="shared" si="17"/>
        <v>3322.1695645701866</v>
      </c>
      <c r="R121" s="184">
        <f t="shared" si="18"/>
        <v>1573155.0463121911</v>
      </c>
      <c r="S121" s="184"/>
      <c r="Z121" s="2"/>
    </row>
    <row r="122" spans="13:26" x14ac:dyDescent="0.25">
      <c r="M122" s="2"/>
      <c r="N122" s="1">
        <f t="shared" si="19"/>
        <v>76</v>
      </c>
      <c r="O122" s="184">
        <f t="shared" si="20"/>
        <v>1573155.0463121911</v>
      </c>
      <c r="P122" s="184">
        <f t="shared" si="21"/>
        <v>19357.554665472137</v>
      </c>
      <c r="Q122" s="184">
        <f t="shared" si="17"/>
        <v>3370.764913684618</v>
      </c>
      <c r="R122" s="184">
        <f t="shared" si="18"/>
        <v>1595883.3658913479</v>
      </c>
      <c r="S122" s="184"/>
      <c r="Z122" s="2"/>
    </row>
    <row r="123" spans="13:26" x14ac:dyDescent="0.25">
      <c r="M123" s="2"/>
      <c r="N123" s="1">
        <f t="shared" si="19"/>
        <v>77</v>
      </c>
      <c r="O123" s="184">
        <f t="shared" si="20"/>
        <v>1595883.3658913479</v>
      </c>
      <c r="P123" s="184">
        <f t="shared" si="21"/>
        <v>19357.554665472137</v>
      </c>
      <c r="Q123" s="184">
        <f t="shared" si="17"/>
        <v>3419.4643869908423</v>
      </c>
      <c r="R123" s="184">
        <f t="shared" si="18"/>
        <v>1618660.3849438108</v>
      </c>
      <c r="S123" s="184"/>
      <c r="Z123" s="2"/>
    </row>
    <row r="124" spans="13:26" x14ac:dyDescent="0.25">
      <c r="M124" s="2"/>
      <c r="N124" s="1">
        <f t="shared" si="19"/>
        <v>78</v>
      </c>
      <c r="O124" s="184">
        <f t="shared" si="20"/>
        <v>1618660.3849438108</v>
      </c>
      <c r="P124" s="184">
        <f t="shared" si="21"/>
        <v>19357.554665472137</v>
      </c>
      <c r="Q124" s="184">
        <f t="shared" si="17"/>
        <v>3468.2682075934886</v>
      </c>
      <c r="R124" s="184">
        <f t="shared" si="18"/>
        <v>1641486.2078168765</v>
      </c>
      <c r="S124" s="184"/>
      <c r="Z124" s="2"/>
    </row>
    <row r="125" spans="13:26" x14ac:dyDescent="0.25">
      <c r="M125" s="2"/>
      <c r="N125" s="1">
        <f t="shared" si="19"/>
        <v>79</v>
      </c>
      <c r="O125" s="184">
        <f t="shared" si="20"/>
        <v>1641486.2078168765</v>
      </c>
      <c r="P125" s="184">
        <f t="shared" si="21"/>
        <v>19357.554665472137</v>
      </c>
      <c r="Q125" s="184">
        <f t="shared" si="17"/>
        <v>3517.1765990752274</v>
      </c>
      <c r="R125" s="184">
        <f t="shared" si="18"/>
        <v>1664360.9390814239</v>
      </c>
      <c r="S125" s="184"/>
      <c r="Z125" s="2"/>
    </row>
    <row r="126" spans="13:26" x14ac:dyDescent="0.25">
      <c r="M126" s="2"/>
      <c r="N126" s="1">
        <f t="shared" si="19"/>
        <v>80</v>
      </c>
      <c r="O126" s="184">
        <f t="shared" si="20"/>
        <v>1664360.9390814239</v>
      </c>
      <c r="P126" s="184">
        <f t="shared" si="21"/>
        <v>19357.554665472137</v>
      </c>
      <c r="Q126" s="184">
        <f t="shared" si="17"/>
        <v>3566.1897854977942</v>
      </c>
      <c r="R126" s="184">
        <f t="shared" si="18"/>
        <v>1687284.6835323938</v>
      </c>
      <c r="S126" s="184"/>
      <c r="Z126" s="2"/>
    </row>
    <row r="127" spans="13:26" x14ac:dyDescent="0.25">
      <c r="M127" s="2"/>
      <c r="N127" s="1">
        <f t="shared" si="19"/>
        <v>81</v>
      </c>
      <c r="O127" s="184">
        <f t="shared" si="20"/>
        <v>1687284.6835323938</v>
      </c>
      <c r="P127" s="184">
        <f t="shared" si="21"/>
        <v>19357.554665472137</v>
      </c>
      <c r="Q127" s="184">
        <f t="shared" si="17"/>
        <v>3615.3079914030163</v>
      </c>
      <c r="R127" s="184">
        <f t="shared" si="18"/>
        <v>1710257.5461892688</v>
      </c>
      <c r="S127" s="184"/>
      <c r="Z127" s="2"/>
    </row>
    <row r="128" spans="13:26" x14ac:dyDescent="0.25">
      <c r="M128" s="2"/>
      <c r="N128" s="1">
        <f t="shared" si="19"/>
        <v>82</v>
      </c>
      <c r="O128" s="184">
        <f t="shared" si="20"/>
        <v>1710257.5461892688</v>
      </c>
      <c r="P128" s="184">
        <f t="shared" si="21"/>
        <v>19357.554665472137</v>
      </c>
      <c r="Q128" s="184">
        <f t="shared" si="17"/>
        <v>3664.5314418138432</v>
      </c>
      <c r="R128" s="184">
        <f t="shared" si="18"/>
        <v>1733279.6322965547</v>
      </c>
      <c r="S128" s="184"/>
      <c r="Z128" s="2"/>
    </row>
    <row r="129" spans="13:26" x14ac:dyDescent="0.25">
      <c r="M129" s="2"/>
      <c r="N129" s="1">
        <f t="shared" si="19"/>
        <v>83</v>
      </c>
      <c r="O129" s="184">
        <f t="shared" si="20"/>
        <v>1733279.6322965547</v>
      </c>
      <c r="P129" s="184">
        <f t="shared" si="21"/>
        <v>19357.554665472137</v>
      </c>
      <c r="Q129" s="184">
        <f t="shared" si="17"/>
        <v>3713.8603622353753</v>
      </c>
      <c r="R129" s="184">
        <f t="shared" si="18"/>
        <v>1756351.0473242623</v>
      </c>
      <c r="S129" s="184"/>
      <c r="Z129" s="2"/>
    </row>
    <row r="130" spans="13:26" x14ac:dyDescent="0.25">
      <c r="M130" s="2"/>
      <c r="N130" s="1">
        <f t="shared" si="19"/>
        <v>84</v>
      </c>
      <c r="O130" s="184">
        <f t="shared" si="20"/>
        <v>1756351.0473242623</v>
      </c>
      <c r="P130" s="184">
        <f t="shared" si="21"/>
        <v>19357.554665472137</v>
      </c>
      <c r="Q130" s="184">
        <f t="shared" si="17"/>
        <v>3763.2949786558979</v>
      </c>
      <c r="R130" s="184">
        <f t="shared" si="18"/>
        <v>1779471.8969683903</v>
      </c>
      <c r="S130" s="184"/>
      <c r="Z130" s="2"/>
    </row>
    <row r="131" spans="13:26" x14ac:dyDescent="0.25">
      <c r="M131" s="2"/>
      <c r="N131" s="1">
        <f t="shared" si="19"/>
        <v>85</v>
      </c>
      <c r="O131" s="184">
        <f t="shared" si="20"/>
        <v>1779471.8969683903</v>
      </c>
      <c r="P131" s="184">
        <f t="shared" si="21"/>
        <v>19357.554665472137</v>
      </c>
      <c r="Q131" s="184">
        <f t="shared" si="17"/>
        <v>3812.8355175479164</v>
      </c>
      <c r="R131" s="184">
        <f t="shared" si="18"/>
        <v>1802642.2871514105</v>
      </c>
      <c r="S131" s="184"/>
      <c r="Z131" s="2"/>
    </row>
    <row r="132" spans="13:26" x14ac:dyDescent="0.25">
      <c r="M132" s="2"/>
      <c r="N132" s="1">
        <f t="shared" si="19"/>
        <v>86</v>
      </c>
      <c r="O132" s="184">
        <f t="shared" si="20"/>
        <v>1802642.2871514105</v>
      </c>
      <c r="P132" s="184">
        <f t="shared" si="21"/>
        <v>19357.554665472137</v>
      </c>
      <c r="Q132" s="184">
        <f t="shared" si="17"/>
        <v>3862.4822058691943</v>
      </c>
      <c r="R132" s="184">
        <f t="shared" si="18"/>
        <v>1825862.3240227518</v>
      </c>
      <c r="S132" s="184"/>
      <c r="Z132" s="2"/>
    </row>
    <row r="133" spans="13:26" x14ac:dyDescent="0.25">
      <c r="M133" s="2"/>
      <c r="N133" s="1">
        <f t="shared" si="19"/>
        <v>87</v>
      </c>
      <c r="O133" s="184">
        <f t="shared" si="20"/>
        <v>1825862.3240227518</v>
      </c>
      <c r="P133" s="184">
        <f t="shared" si="21"/>
        <v>19357.554665472137</v>
      </c>
      <c r="Q133" s="184">
        <f t="shared" si="17"/>
        <v>3912.2352710637915</v>
      </c>
      <c r="R133" s="184">
        <f t="shared" si="18"/>
        <v>1849132.1139592878</v>
      </c>
      <c r="S133" s="184"/>
      <c r="Z133" s="2"/>
    </row>
    <row r="134" spans="13:26" x14ac:dyDescent="0.25">
      <c r="M134" s="2"/>
      <c r="N134" s="1">
        <f t="shared" si="19"/>
        <v>88</v>
      </c>
      <c r="O134" s="184">
        <f t="shared" si="20"/>
        <v>1849132.1139592878</v>
      </c>
      <c r="P134" s="184">
        <f t="shared" si="21"/>
        <v>19357.554665472137</v>
      </c>
      <c r="Q134" s="184">
        <f t="shared" si="17"/>
        <v>3962.0949410631092</v>
      </c>
      <c r="R134" s="184">
        <f t="shared" si="18"/>
        <v>1872451.763565823</v>
      </c>
      <c r="S134" s="184"/>
      <c r="Z134" s="2"/>
    </row>
    <row r="135" spans="13:26" x14ac:dyDescent="0.25">
      <c r="M135" s="2"/>
      <c r="N135" s="1">
        <f t="shared" si="19"/>
        <v>89</v>
      </c>
      <c r="O135" s="184">
        <f t="shared" si="20"/>
        <v>1872451.763565823</v>
      </c>
      <c r="P135" s="184">
        <f t="shared" si="21"/>
        <v>19357.554665472137</v>
      </c>
      <c r="Q135" s="184">
        <f t="shared" si="17"/>
        <v>4012.0614442869301</v>
      </c>
      <c r="R135" s="184">
        <f t="shared" si="18"/>
        <v>1895821.3796755821</v>
      </c>
      <c r="S135" s="184"/>
      <c r="Z135" s="2"/>
    </row>
    <row r="136" spans="13:26" x14ac:dyDescent="0.25">
      <c r="M136" s="2"/>
      <c r="N136" s="1">
        <f t="shared" si="19"/>
        <v>90</v>
      </c>
      <c r="O136" s="184">
        <f t="shared" si="20"/>
        <v>1895821.3796755821</v>
      </c>
      <c r="P136" s="184">
        <f t="shared" si="21"/>
        <v>19357.554665472137</v>
      </c>
      <c r="Q136" s="184">
        <f t="shared" si="17"/>
        <v>4062.1350096444685</v>
      </c>
      <c r="R136" s="184">
        <f t="shared" si="18"/>
        <v>1919241.0693506987</v>
      </c>
      <c r="S136" s="184"/>
      <c r="Z136" s="2"/>
    </row>
    <row r="137" spans="13:26" x14ac:dyDescent="0.25">
      <c r="M137" s="2"/>
      <c r="N137" s="1">
        <f t="shared" si="19"/>
        <v>91</v>
      </c>
      <c r="O137" s="184">
        <f t="shared" si="20"/>
        <v>1919241.0693506987</v>
      </c>
      <c r="P137" s="184">
        <f t="shared" si="21"/>
        <v>19357.554665472137</v>
      </c>
      <c r="Q137" s="184">
        <f t="shared" si="17"/>
        <v>4112.3158665354167</v>
      </c>
      <c r="R137" s="184">
        <f t="shared" si="18"/>
        <v>1942710.9398827064</v>
      </c>
      <c r="S137" s="184"/>
      <c r="Z137" s="2"/>
    </row>
    <row r="138" spans="13:26" x14ac:dyDescent="0.25">
      <c r="M138" s="2"/>
      <c r="N138" s="1">
        <f t="shared" si="19"/>
        <v>92</v>
      </c>
      <c r="O138" s="184">
        <f t="shared" si="20"/>
        <v>1942710.9398827064</v>
      </c>
      <c r="P138" s="184">
        <f t="shared" si="21"/>
        <v>19357.554665472137</v>
      </c>
      <c r="Q138" s="184">
        <f t="shared" si="17"/>
        <v>4162.604244850997</v>
      </c>
      <c r="R138" s="184">
        <f t="shared" si="18"/>
        <v>1966231.0987930296</v>
      </c>
      <c r="S138" s="184"/>
      <c r="Z138" s="2"/>
    </row>
    <row r="139" spans="13:26" x14ac:dyDescent="0.25">
      <c r="M139" s="2"/>
      <c r="N139" s="1">
        <f t="shared" si="19"/>
        <v>93</v>
      </c>
      <c r="O139" s="184">
        <f t="shared" si="20"/>
        <v>1966231.0987930296</v>
      </c>
      <c r="P139" s="184">
        <f t="shared" si="21"/>
        <v>19357.554665472137</v>
      </c>
      <c r="Q139" s="184">
        <f t="shared" si="17"/>
        <v>4213.0003749750149</v>
      </c>
      <c r="R139" s="184">
        <f t="shared" si="18"/>
        <v>1989801.6538334766</v>
      </c>
      <c r="S139" s="184"/>
      <c r="Z139" s="2"/>
    </row>
    <row r="140" spans="13:26" x14ac:dyDescent="0.25">
      <c r="M140" s="2"/>
      <c r="N140" s="1">
        <f t="shared" si="19"/>
        <v>94</v>
      </c>
      <c r="O140" s="184">
        <f t="shared" si="20"/>
        <v>1989801.6538334766</v>
      </c>
      <c r="P140" s="184">
        <f t="shared" si="21"/>
        <v>19357.554665472137</v>
      </c>
      <c r="Q140" s="184">
        <f t="shared" si="17"/>
        <v>4263.5044877849123</v>
      </c>
      <c r="R140" s="184">
        <f t="shared" si="18"/>
        <v>2013422.7129867335</v>
      </c>
      <c r="S140" s="184"/>
      <c r="Z140" s="2"/>
    </row>
    <row r="141" spans="13:26" x14ac:dyDescent="0.25">
      <c r="M141" s="2"/>
      <c r="N141" s="1">
        <f t="shared" si="19"/>
        <v>95</v>
      </c>
      <c r="O141" s="184">
        <f t="shared" si="20"/>
        <v>2013422.7129867335</v>
      </c>
      <c r="P141" s="184">
        <f t="shared" si="21"/>
        <v>19357.554665472137</v>
      </c>
      <c r="Q141" s="184">
        <f t="shared" si="17"/>
        <v>4314.1168146528307</v>
      </c>
      <c r="R141" s="184">
        <f t="shared" si="18"/>
        <v>2037094.3844668586</v>
      </c>
      <c r="S141" s="184"/>
      <c r="Z141" s="2"/>
    </row>
    <row r="142" spans="13:26" x14ac:dyDescent="0.25">
      <c r="M142" s="2"/>
      <c r="N142" s="1">
        <f t="shared" si="19"/>
        <v>96</v>
      </c>
      <c r="O142" s="184">
        <f t="shared" si="20"/>
        <v>2037094.3844668586</v>
      </c>
      <c r="P142" s="184">
        <f t="shared" si="21"/>
        <v>19357.554665472137</v>
      </c>
      <c r="Q142" s="184">
        <f t="shared" si="17"/>
        <v>4364.8375874466647</v>
      </c>
      <c r="R142" s="184">
        <f t="shared" si="18"/>
        <v>2060816.7767197774</v>
      </c>
      <c r="S142" s="184"/>
      <c r="Z142" s="2"/>
    </row>
    <row r="143" spans="13:26" x14ac:dyDescent="0.25">
      <c r="M143" s="2"/>
      <c r="N143" s="1">
        <f t="shared" si="19"/>
        <v>97</v>
      </c>
      <c r="O143" s="184">
        <f t="shared" si="20"/>
        <v>2060816.7767197774</v>
      </c>
      <c r="P143" s="184">
        <f t="shared" si="21"/>
        <v>19357.554665472137</v>
      </c>
      <c r="Q143" s="184">
        <f t="shared" ref="Q143:Q174" si="22">O143*$P$41</f>
        <v>4415.6670385311281</v>
      </c>
      <c r="R143" s="184">
        <f t="shared" ref="R143:R174" si="23">O143+P143+Q143</f>
        <v>2084589.9984237805</v>
      </c>
      <c r="S143" s="184"/>
      <c r="Z143" s="2"/>
    </row>
    <row r="144" spans="13:26" x14ac:dyDescent="0.25">
      <c r="M144" s="2"/>
      <c r="N144" s="1">
        <f t="shared" ref="N144:N175" si="24">N143+1</f>
        <v>98</v>
      </c>
      <c r="O144" s="184">
        <f t="shared" ref="O144:O175" si="25">R143</f>
        <v>2084589.9984237805</v>
      </c>
      <c r="P144" s="184">
        <f t="shared" ref="P144:P175" si="26">P143</f>
        <v>19357.554665472137</v>
      </c>
      <c r="Q144" s="184">
        <f t="shared" si="22"/>
        <v>4466.6054007688181</v>
      </c>
      <c r="R144" s="184">
        <f t="shared" si="23"/>
        <v>2108414.1584900217</v>
      </c>
      <c r="S144" s="184"/>
      <c r="Z144" s="2"/>
    </row>
    <row r="145" spans="13:26" x14ac:dyDescent="0.25">
      <c r="M145" s="2"/>
      <c r="N145" s="1">
        <f t="shared" si="24"/>
        <v>99</v>
      </c>
      <c r="O145" s="184">
        <f t="shared" si="25"/>
        <v>2108414.1584900217</v>
      </c>
      <c r="P145" s="184">
        <f t="shared" si="26"/>
        <v>19357.554665472137</v>
      </c>
      <c r="Q145" s="184">
        <f t="shared" si="22"/>
        <v>4517.6529075212802</v>
      </c>
      <c r="R145" s="184">
        <f t="shared" si="23"/>
        <v>2132289.3660630155</v>
      </c>
      <c r="S145" s="184"/>
      <c r="Z145" s="2"/>
    </row>
    <row r="146" spans="13:26" x14ac:dyDescent="0.25">
      <c r="M146" s="2"/>
      <c r="N146" s="1">
        <f t="shared" si="24"/>
        <v>100</v>
      </c>
      <c r="O146" s="184">
        <f t="shared" si="25"/>
        <v>2132289.3660630155</v>
      </c>
      <c r="P146" s="184">
        <f t="shared" si="26"/>
        <v>19357.554665472137</v>
      </c>
      <c r="Q146" s="184">
        <f t="shared" si="22"/>
        <v>4568.8097926500805</v>
      </c>
      <c r="R146" s="184">
        <f t="shared" si="23"/>
        <v>2156215.7305211378</v>
      </c>
      <c r="S146" s="184"/>
      <c r="Z146" s="2"/>
    </row>
    <row r="147" spans="13:26" x14ac:dyDescent="0.25">
      <c r="M147" s="2"/>
      <c r="N147" s="1">
        <f t="shared" si="24"/>
        <v>101</v>
      </c>
      <c r="O147" s="184">
        <f t="shared" si="25"/>
        <v>2156215.7305211378</v>
      </c>
      <c r="P147" s="184">
        <f t="shared" si="26"/>
        <v>19357.554665472137</v>
      </c>
      <c r="Q147" s="184">
        <f t="shared" si="22"/>
        <v>4620.0762905178717</v>
      </c>
      <c r="R147" s="184">
        <f t="shared" si="23"/>
        <v>2180193.3614771282</v>
      </c>
      <c r="S147" s="184"/>
      <c r="Z147" s="2"/>
    </row>
    <row r="148" spans="13:26" x14ac:dyDescent="0.25">
      <c r="M148" s="2"/>
      <c r="N148" s="1">
        <f t="shared" si="24"/>
        <v>102</v>
      </c>
      <c r="O148" s="184">
        <f t="shared" si="25"/>
        <v>2180193.3614771282</v>
      </c>
      <c r="P148" s="184">
        <f t="shared" si="26"/>
        <v>19357.554665472137</v>
      </c>
      <c r="Q148" s="184">
        <f t="shared" si="22"/>
        <v>4671.4526359894744</v>
      </c>
      <c r="R148" s="184">
        <f t="shared" si="23"/>
        <v>2204222.3687785901</v>
      </c>
      <c r="S148" s="184"/>
      <c r="Z148" s="2"/>
    </row>
    <row r="149" spans="13:26" x14ac:dyDescent="0.25">
      <c r="M149" s="2"/>
      <c r="N149" s="1">
        <f t="shared" si="24"/>
        <v>103</v>
      </c>
      <c r="O149" s="184">
        <f t="shared" si="25"/>
        <v>2204222.3687785901</v>
      </c>
      <c r="P149" s="184">
        <f t="shared" si="26"/>
        <v>19357.554665472137</v>
      </c>
      <c r="Q149" s="184">
        <f t="shared" si="22"/>
        <v>4722.939064432946</v>
      </c>
      <c r="R149" s="184">
        <f t="shared" si="23"/>
        <v>2228302.8625084953</v>
      </c>
      <c r="S149" s="184"/>
      <c r="Z149" s="2"/>
    </row>
    <row r="150" spans="13:26" x14ac:dyDescent="0.25">
      <c r="M150" s="2"/>
      <c r="N150" s="1">
        <f t="shared" si="24"/>
        <v>104</v>
      </c>
      <c r="O150" s="184">
        <f t="shared" si="25"/>
        <v>2228302.8625084953</v>
      </c>
      <c r="P150" s="184">
        <f t="shared" si="26"/>
        <v>19357.554665472137</v>
      </c>
      <c r="Q150" s="184">
        <f t="shared" si="22"/>
        <v>4774.5358117206633</v>
      </c>
      <c r="R150" s="184">
        <f t="shared" si="23"/>
        <v>2252434.9529856886</v>
      </c>
      <c r="S150" s="184"/>
      <c r="Z150" s="2"/>
    </row>
    <row r="151" spans="13:26" x14ac:dyDescent="0.25">
      <c r="M151" s="2"/>
      <c r="N151" s="1">
        <f t="shared" si="24"/>
        <v>105</v>
      </c>
      <c r="O151" s="184">
        <f t="shared" si="25"/>
        <v>2252434.9529856886</v>
      </c>
      <c r="P151" s="184">
        <f t="shared" si="26"/>
        <v>19357.554665472137</v>
      </c>
      <c r="Q151" s="184">
        <f t="shared" si="22"/>
        <v>4826.2431142304013</v>
      </c>
      <c r="R151" s="184">
        <f t="shared" si="23"/>
        <v>2276618.7507653912</v>
      </c>
      <c r="S151" s="184"/>
      <c r="Z151" s="2"/>
    </row>
    <row r="152" spans="13:26" x14ac:dyDescent="0.25">
      <c r="M152" s="2"/>
      <c r="N152" s="1">
        <f t="shared" si="24"/>
        <v>106</v>
      </c>
      <c r="O152" s="184">
        <f t="shared" si="25"/>
        <v>2276618.7507653912</v>
      </c>
      <c r="P152" s="184">
        <f t="shared" si="26"/>
        <v>19357.554665472137</v>
      </c>
      <c r="Q152" s="184">
        <f t="shared" si="22"/>
        <v>4878.0612088464159</v>
      </c>
      <c r="R152" s="184">
        <f t="shared" si="23"/>
        <v>2300854.36663971</v>
      </c>
      <c r="S152" s="184"/>
      <c r="Z152" s="2"/>
    </row>
    <row r="153" spans="13:26" x14ac:dyDescent="0.25">
      <c r="M153" s="2"/>
      <c r="N153" s="1">
        <f t="shared" si="24"/>
        <v>107</v>
      </c>
      <c r="O153" s="184">
        <f t="shared" si="25"/>
        <v>2300854.36663971</v>
      </c>
      <c r="P153" s="184">
        <f t="shared" si="26"/>
        <v>19357.554665472137</v>
      </c>
      <c r="Q153" s="184">
        <f t="shared" si="22"/>
        <v>4929.9903329605313</v>
      </c>
      <c r="R153" s="184">
        <f t="shared" si="23"/>
        <v>2325141.911638143</v>
      </c>
      <c r="S153" s="184"/>
      <c r="Z153" s="2"/>
    </row>
    <row r="154" spans="13:26" x14ac:dyDescent="0.25">
      <c r="M154" s="2"/>
      <c r="N154" s="1">
        <f t="shared" si="24"/>
        <v>108</v>
      </c>
      <c r="O154" s="184">
        <f t="shared" si="25"/>
        <v>2325141.911638143</v>
      </c>
      <c r="P154" s="184">
        <f t="shared" si="26"/>
        <v>19357.554665472137</v>
      </c>
      <c r="Q154" s="184">
        <f t="shared" si="22"/>
        <v>4982.030724473223</v>
      </c>
      <c r="R154" s="184">
        <f t="shared" si="23"/>
        <v>2349481.4970280887</v>
      </c>
      <c r="S154" s="184"/>
      <c r="Z154" s="2"/>
    </row>
    <row r="155" spans="13:26" x14ac:dyDescent="0.25">
      <c r="M155" s="2"/>
      <c r="N155" s="1">
        <f t="shared" si="24"/>
        <v>109</v>
      </c>
      <c r="O155" s="184">
        <f t="shared" si="25"/>
        <v>2349481.4970280887</v>
      </c>
      <c r="P155" s="184">
        <f t="shared" si="26"/>
        <v>19357.554665472137</v>
      </c>
      <c r="Q155" s="184">
        <f t="shared" si="22"/>
        <v>5034.1826217947146</v>
      </c>
      <c r="R155" s="184">
        <f t="shared" si="23"/>
        <v>2373873.2343153558</v>
      </c>
      <c r="S155" s="184"/>
      <c r="Z155" s="2"/>
    </row>
    <row r="156" spans="13:26" x14ac:dyDescent="0.25">
      <c r="M156" s="2"/>
      <c r="N156" s="1">
        <f t="shared" si="24"/>
        <v>110</v>
      </c>
      <c r="O156" s="184">
        <f t="shared" si="25"/>
        <v>2373873.2343153558</v>
      </c>
      <c r="P156" s="184">
        <f t="shared" si="26"/>
        <v>19357.554665472137</v>
      </c>
      <c r="Q156" s="184">
        <f t="shared" si="22"/>
        <v>5086.4462638460627</v>
      </c>
      <c r="R156" s="184">
        <f t="shared" si="23"/>
        <v>2398317.2352446741</v>
      </c>
      <c r="S156" s="184"/>
      <c r="Z156" s="2"/>
    </row>
    <row r="157" spans="13:26" x14ac:dyDescent="0.25">
      <c r="M157" s="2"/>
      <c r="N157" s="1">
        <f t="shared" si="24"/>
        <v>111</v>
      </c>
      <c r="O157" s="184">
        <f t="shared" si="25"/>
        <v>2398317.2352446741</v>
      </c>
      <c r="P157" s="184">
        <f t="shared" si="26"/>
        <v>19357.554665472137</v>
      </c>
      <c r="Q157" s="184">
        <f t="shared" si="22"/>
        <v>5138.8218900602569</v>
      </c>
      <c r="R157" s="184">
        <f t="shared" si="23"/>
        <v>2422813.6118002068</v>
      </c>
      <c r="S157" s="184"/>
      <c r="Z157" s="2"/>
    </row>
    <row r="158" spans="13:26" x14ac:dyDescent="0.25">
      <c r="M158" s="2"/>
      <c r="N158" s="1">
        <f t="shared" si="24"/>
        <v>112</v>
      </c>
      <c r="O158" s="184">
        <f t="shared" si="25"/>
        <v>2422813.6118002068</v>
      </c>
      <c r="P158" s="184">
        <f t="shared" si="26"/>
        <v>19357.554665472137</v>
      </c>
      <c r="Q158" s="184">
        <f t="shared" si="22"/>
        <v>5191.3097403833144</v>
      </c>
      <c r="R158" s="184">
        <f t="shared" si="23"/>
        <v>2447362.4762060624</v>
      </c>
      <c r="S158" s="184"/>
      <c r="Z158" s="2"/>
    </row>
    <row r="159" spans="13:26" x14ac:dyDescent="0.25">
      <c r="M159" s="2"/>
      <c r="N159" s="1">
        <f t="shared" si="24"/>
        <v>113</v>
      </c>
      <c r="O159" s="184">
        <f t="shared" si="25"/>
        <v>2447362.4762060624</v>
      </c>
      <c r="P159" s="184">
        <f t="shared" si="26"/>
        <v>19357.554665472137</v>
      </c>
      <c r="Q159" s="184">
        <f t="shared" si="22"/>
        <v>5243.9100552753771</v>
      </c>
      <c r="R159" s="184">
        <f t="shared" si="23"/>
        <v>2471963.9409268103</v>
      </c>
      <c r="S159" s="184"/>
      <c r="Z159" s="2"/>
    </row>
    <row r="160" spans="13:26" x14ac:dyDescent="0.25">
      <c r="M160" s="2"/>
      <c r="N160" s="1">
        <f t="shared" si="24"/>
        <v>114</v>
      </c>
      <c r="O160" s="184">
        <f t="shared" si="25"/>
        <v>2471963.9409268103</v>
      </c>
      <c r="P160" s="184">
        <f t="shared" si="26"/>
        <v>19357.554665472137</v>
      </c>
      <c r="Q160" s="184">
        <f t="shared" si="22"/>
        <v>5296.6230757118192</v>
      </c>
      <c r="R160" s="184">
        <f t="shared" si="23"/>
        <v>2496618.1186679946</v>
      </c>
      <c r="S160" s="184"/>
      <c r="Z160" s="2"/>
    </row>
    <row r="161" spans="13:26" x14ac:dyDescent="0.25">
      <c r="M161" s="2"/>
      <c r="N161" s="1">
        <f t="shared" si="24"/>
        <v>115</v>
      </c>
      <c r="O161" s="184">
        <f t="shared" si="25"/>
        <v>2496618.1186679946</v>
      </c>
      <c r="P161" s="184">
        <f t="shared" si="26"/>
        <v>19357.554665472137</v>
      </c>
      <c r="Q161" s="184">
        <f t="shared" si="22"/>
        <v>5349.449043184346</v>
      </c>
      <c r="R161" s="184">
        <f t="shared" si="23"/>
        <v>2521325.1223766515</v>
      </c>
      <c r="S161" s="184"/>
      <c r="Z161" s="2"/>
    </row>
    <row r="162" spans="13:26" x14ac:dyDescent="0.25">
      <c r="M162" s="2"/>
      <c r="N162" s="1">
        <f t="shared" si="24"/>
        <v>116</v>
      </c>
      <c r="O162" s="184">
        <f t="shared" si="25"/>
        <v>2521325.1223766515</v>
      </c>
      <c r="P162" s="184">
        <f t="shared" si="26"/>
        <v>19357.554665472137</v>
      </c>
      <c r="Q162" s="184">
        <f t="shared" si="22"/>
        <v>5402.3881997020999</v>
      </c>
      <c r="R162" s="184">
        <f t="shared" si="23"/>
        <v>2546085.0652418258</v>
      </c>
      <c r="S162" s="184"/>
      <c r="Z162" s="2"/>
    </row>
    <row r="163" spans="13:26" x14ac:dyDescent="0.25">
      <c r="M163" s="2"/>
      <c r="N163" s="1">
        <f t="shared" si="24"/>
        <v>117</v>
      </c>
      <c r="O163" s="184">
        <f t="shared" si="25"/>
        <v>2546085.0652418258</v>
      </c>
      <c r="P163" s="184">
        <f t="shared" si="26"/>
        <v>19357.554665472137</v>
      </c>
      <c r="Q163" s="184">
        <f t="shared" si="22"/>
        <v>5455.4407877927742</v>
      </c>
      <c r="R163" s="184">
        <f t="shared" si="23"/>
        <v>2570898.0606950908</v>
      </c>
      <c r="S163" s="184"/>
      <c r="Z163" s="2"/>
    </row>
    <row r="164" spans="13:26" x14ac:dyDescent="0.25">
      <c r="M164" s="2"/>
      <c r="N164" s="1">
        <f t="shared" si="24"/>
        <v>118</v>
      </c>
      <c r="O164" s="184">
        <f t="shared" si="25"/>
        <v>2570898.0606950908</v>
      </c>
      <c r="P164" s="184">
        <f t="shared" si="26"/>
        <v>19357.554665472137</v>
      </c>
      <c r="Q164" s="184">
        <f t="shared" si="22"/>
        <v>5508.6070505037178</v>
      </c>
      <c r="R164" s="184">
        <f t="shared" si="23"/>
        <v>2595764.2224110668</v>
      </c>
      <c r="S164" s="184"/>
      <c r="Z164" s="2"/>
    </row>
    <row r="165" spans="13:26" x14ac:dyDescent="0.25">
      <c r="M165" s="2"/>
      <c r="N165" s="1">
        <f t="shared" si="24"/>
        <v>119</v>
      </c>
      <c r="O165" s="184">
        <f t="shared" si="25"/>
        <v>2595764.2224110668</v>
      </c>
      <c r="P165" s="184">
        <f t="shared" si="26"/>
        <v>19357.554665472137</v>
      </c>
      <c r="Q165" s="184">
        <f t="shared" si="22"/>
        <v>5561.8872314030559</v>
      </c>
      <c r="R165" s="184">
        <f t="shared" si="23"/>
        <v>2620683.6643079421</v>
      </c>
      <c r="S165" s="184"/>
      <c r="Z165" s="2"/>
    </row>
    <row r="166" spans="13:26" x14ac:dyDescent="0.25">
      <c r="M166" s="2"/>
      <c r="N166" s="1">
        <f t="shared" si="24"/>
        <v>120</v>
      </c>
      <c r="O166" s="184">
        <f t="shared" si="25"/>
        <v>2620683.6643079421</v>
      </c>
      <c r="P166" s="184">
        <f t="shared" si="26"/>
        <v>19357.554665472137</v>
      </c>
      <c r="Q166" s="184">
        <f t="shared" si="22"/>
        <v>5615.2815745807984</v>
      </c>
      <c r="R166" s="184">
        <f t="shared" si="23"/>
        <v>2645656.5005479953</v>
      </c>
      <c r="S166" s="184"/>
      <c r="Z166" s="2"/>
    </row>
    <row r="167" spans="13:26" x14ac:dyDescent="0.25">
      <c r="M167" s="2"/>
      <c r="N167" s="1">
        <f t="shared" si="24"/>
        <v>121</v>
      </c>
      <c r="O167" s="184">
        <f t="shared" si="25"/>
        <v>2645656.5005479953</v>
      </c>
      <c r="P167" s="184">
        <f t="shared" si="26"/>
        <v>19357.554665472137</v>
      </c>
      <c r="Q167" s="184">
        <f t="shared" si="22"/>
        <v>5668.7903246499618</v>
      </c>
      <c r="R167" s="184">
        <f t="shared" si="23"/>
        <v>2670682.8455381175</v>
      </c>
      <c r="S167" s="184"/>
      <c r="Z167" s="2"/>
    </row>
    <row r="168" spans="13:26" x14ac:dyDescent="0.25">
      <c r="M168" s="2"/>
      <c r="N168" s="1">
        <f t="shared" si="24"/>
        <v>122</v>
      </c>
      <c r="O168" s="184">
        <f t="shared" si="25"/>
        <v>2670682.8455381175</v>
      </c>
      <c r="P168" s="184">
        <f t="shared" si="26"/>
        <v>19357.554665472137</v>
      </c>
      <c r="Q168" s="184">
        <f t="shared" si="22"/>
        <v>5722.4137267476908</v>
      </c>
      <c r="R168" s="184">
        <f t="shared" si="23"/>
        <v>2695762.8139303373</v>
      </c>
      <c r="S168" s="184"/>
      <c r="Z168" s="2"/>
    </row>
    <row r="169" spans="13:26" x14ac:dyDescent="0.25">
      <c r="M169" s="2"/>
      <c r="N169" s="1">
        <f t="shared" si="24"/>
        <v>123</v>
      </c>
      <c r="O169" s="184">
        <f t="shared" si="25"/>
        <v>2695762.8139303373</v>
      </c>
      <c r="P169" s="184">
        <f t="shared" si="26"/>
        <v>19357.554665472137</v>
      </c>
      <c r="Q169" s="184">
        <f t="shared" si="22"/>
        <v>5776.1520265363806</v>
      </c>
      <c r="R169" s="184">
        <f t="shared" si="23"/>
        <v>2720896.5206223461</v>
      </c>
      <c r="S169" s="184"/>
      <c r="Z169" s="2"/>
    </row>
    <row r="170" spans="13:26" x14ac:dyDescent="0.25">
      <c r="M170" s="2"/>
      <c r="N170" s="1">
        <f t="shared" si="24"/>
        <v>124</v>
      </c>
      <c r="O170" s="184">
        <f t="shared" si="25"/>
        <v>2720896.5206223461</v>
      </c>
      <c r="P170" s="184">
        <f t="shared" si="26"/>
        <v>19357.554665472137</v>
      </c>
      <c r="Q170" s="184">
        <f t="shared" si="22"/>
        <v>5830.0054702048001</v>
      </c>
      <c r="R170" s="184">
        <f t="shared" si="23"/>
        <v>2746084.0807580231</v>
      </c>
      <c r="S170" s="184"/>
      <c r="Z170" s="2"/>
    </row>
    <row r="171" spans="13:26" x14ac:dyDescent="0.25">
      <c r="M171" s="2"/>
      <c r="N171" s="1">
        <f t="shared" si="24"/>
        <v>125</v>
      </c>
      <c r="O171" s="184">
        <f t="shared" si="25"/>
        <v>2746084.0807580231</v>
      </c>
      <c r="P171" s="184">
        <f t="shared" si="26"/>
        <v>19357.554665472137</v>
      </c>
      <c r="Q171" s="184">
        <f t="shared" si="22"/>
        <v>5883.9743044692214</v>
      </c>
      <c r="R171" s="184">
        <f t="shared" si="23"/>
        <v>2771325.6097279647</v>
      </c>
      <c r="S171" s="184"/>
      <c r="Z171" s="2"/>
    </row>
    <row r="172" spans="13:26" x14ac:dyDescent="0.25">
      <c r="M172" s="2"/>
      <c r="N172" s="1">
        <f t="shared" si="24"/>
        <v>126</v>
      </c>
      <c r="O172" s="184">
        <f t="shared" si="25"/>
        <v>2771325.6097279647</v>
      </c>
      <c r="P172" s="184">
        <f t="shared" si="26"/>
        <v>19357.554665472137</v>
      </c>
      <c r="Q172" s="184">
        <f t="shared" si="22"/>
        <v>5938.0587765745531</v>
      </c>
      <c r="R172" s="184">
        <f t="shared" si="23"/>
        <v>2796621.2231700118</v>
      </c>
      <c r="S172" s="184"/>
      <c r="Z172" s="2"/>
    </row>
    <row r="173" spans="13:26" x14ac:dyDescent="0.25">
      <c r="M173" s="2"/>
      <c r="N173" s="1">
        <f t="shared" si="24"/>
        <v>127</v>
      </c>
      <c r="O173" s="184">
        <f t="shared" si="25"/>
        <v>2796621.2231700118</v>
      </c>
      <c r="P173" s="184">
        <f t="shared" si="26"/>
        <v>19357.554665472137</v>
      </c>
      <c r="Q173" s="184">
        <f t="shared" si="22"/>
        <v>5992.2591342954665</v>
      </c>
      <c r="R173" s="184">
        <f t="shared" si="23"/>
        <v>2821971.0369697795</v>
      </c>
      <c r="S173" s="184"/>
      <c r="Z173" s="2"/>
    </row>
    <row r="174" spans="13:26" x14ac:dyDescent="0.25">
      <c r="M174" s="2"/>
      <c r="N174" s="1">
        <f t="shared" si="24"/>
        <v>128</v>
      </c>
      <c r="O174" s="184">
        <f t="shared" si="25"/>
        <v>2821971.0369697795</v>
      </c>
      <c r="P174" s="184">
        <f t="shared" si="26"/>
        <v>19357.554665472137</v>
      </c>
      <c r="Q174" s="184">
        <f t="shared" si="22"/>
        <v>6046.5756259375357</v>
      </c>
      <c r="R174" s="184">
        <f t="shared" si="23"/>
        <v>2847375.1672611893</v>
      </c>
      <c r="S174" s="184"/>
      <c r="Z174" s="2"/>
    </row>
    <row r="175" spans="13:26" x14ac:dyDescent="0.25">
      <c r="M175" s="2"/>
      <c r="N175" s="1">
        <f t="shared" si="24"/>
        <v>129</v>
      </c>
      <c r="O175" s="184">
        <f t="shared" si="25"/>
        <v>2847375.1672611893</v>
      </c>
      <c r="P175" s="184">
        <f t="shared" si="26"/>
        <v>19357.554665472137</v>
      </c>
      <c r="Q175" s="184">
        <f t="shared" ref="Q175:Q199" si="27">O175*$P$41</f>
        <v>6101.0085003383747</v>
      </c>
      <c r="R175" s="184">
        <f t="shared" ref="R175:R199" si="28">O175+P175+Q175</f>
        <v>2872833.7304270002</v>
      </c>
      <c r="S175" s="184"/>
      <c r="Z175" s="2"/>
    </row>
    <row r="176" spans="13:26" x14ac:dyDescent="0.25">
      <c r="M176" s="2"/>
      <c r="N176" s="1">
        <f t="shared" ref="N176:N202" si="29">N175+1</f>
        <v>130</v>
      </c>
      <c r="O176" s="184">
        <f t="shared" ref="O176:O199" si="30">R175</f>
        <v>2872833.7304270002</v>
      </c>
      <c r="P176" s="184">
        <f t="shared" ref="P176:P202" si="31">P175</f>
        <v>19357.554665472137</v>
      </c>
      <c r="Q176" s="184">
        <f t="shared" si="27"/>
        <v>6155.558006868775</v>
      </c>
      <c r="R176" s="184">
        <f t="shared" si="28"/>
        <v>2898346.8430993413</v>
      </c>
      <c r="S176" s="184"/>
      <c r="Z176" s="2"/>
    </row>
    <row r="177" spans="13:26" x14ac:dyDescent="0.25">
      <c r="M177" s="2"/>
      <c r="N177" s="1">
        <f t="shared" si="29"/>
        <v>131</v>
      </c>
      <c r="O177" s="184">
        <f t="shared" si="30"/>
        <v>2898346.8430993413</v>
      </c>
      <c r="P177" s="184">
        <f t="shared" si="31"/>
        <v>19357.554665472137</v>
      </c>
      <c r="Q177" s="184">
        <f t="shared" si="27"/>
        <v>6210.2243954338492</v>
      </c>
      <c r="R177" s="184">
        <f t="shared" si="28"/>
        <v>2923914.6221602475</v>
      </c>
      <c r="S177" s="184"/>
      <c r="Z177" s="2"/>
    </row>
    <row r="178" spans="13:26" x14ac:dyDescent="0.25">
      <c r="M178" s="2"/>
      <c r="N178" s="1">
        <f t="shared" si="29"/>
        <v>132</v>
      </c>
      <c r="O178" s="184">
        <f t="shared" si="30"/>
        <v>2923914.6221602475</v>
      </c>
      <c r="P178" s="184">
        <f t="shared" si="31"/>
        <v>19357.554665472137</v>
      </c>
      <c r="Q178" s="184">
        <f t="shared" si="27"/>
        <v>6265.0079164741774</v>
      </c>
      <c r="R178" s="184">
        <f t="shared" si="28"/>
        <v>2949537.1847421941</v>
      </c>
      <c r="S178" s="184"/>
      <c r="Z178" s="2"/>
    </row>
    <row r="179" spans="13:26" x14ac:dyDescent="0.25">
      <c r="M179" s="2"/>
      <c r="N179" s="1">
        <f t="shared" si="29"/>
        <v>133</v>
      </c>
      <c r="O179" s="184">
        <f t="shared" si="30"/>
        <v>2949537.1847421941</v>
      </c>
      <c r="P179" s="184">
        <f t="shared" si="31"/>
        <v>19357.554665472137</v>
      </c>
      <c r="Q179" s="184">
        <f t="shared" si="27"/>
        <v>6319.9088209669535</v>
      </c>
      <c r="R179" s="184">
        <f t="shared" si="28"/>
        <v>2975214.6482286332</v>
      </c>
      <c r="S179" s="184"/>
      <c r="Z179" s="2"/>
    </row>
    <row r="180" spans="13:26" x14ac:dyDescent="0.25">
      <c r="M180" s="2"/>
      <c r="N180" s="1">
        <f t="shared" si="29"/>
        <v>134</v>
      </c>
      <c r="O180" s="184">
        <f t="shared" si="30"/>
        <v>2975214.6482286332</v>
      </c>
      <c r="P180" s="184">
        <f t="shared" si="31"/>
        <v>19357.554665472137</v>
      </c>
      <c r="Q180" s="184">
        <f t="shared" si="27"/>
        <v>6374.927360427132</v>
      </c>
      <c r="R180" s="184">
        <f t="shared" si="28"/>
        <v>3000947.1302545327</v>
      </c>
      <c r="S180" s="184"/>
      <c r="Z180" s="2"/>
    </row>
    <row r="181" spans="13:26" x14ac:dyDescent="0.25">
      <c r="M181" s="2"/>
      <c r="N181" s="1">
        <f t="shared" si="29"/>
        <v>135</v>
      </c>
      <c r="O181" s="184">
        <f t="shared" si="30"/>
        <v>3000947.1302545327</v>
      </c>
      <c r="P181" s="184">
        <f t="shared" si="31"/>
        <v>19357.554665472137</v>
      </c>
      <c r="Q181" s="184">
        <f t="shared" si="27"/>
        <v>6430.0637869085876</v>
      </c>
      <c r="R181" s="184">
        <f t="shared" si="28"/>
        <v>3026734.7487069136</v>
      </c>
      <c r="S181" s="184"/>
      <c r="Z181" s="2"/>
    </row>
    <row r="182" spans="13:26" x14ac:dyDescent="0.25">
      <c r="M182" s="2"/>
      <c r="N182" s="1">
        <f t="shared" si="29"/>
        <v>136</v>
      </c>
      <c r="O182" s="184">
        <f t="shared" si="30"/>
        <v>3026734.7487069136</v>
      </c>
      <c r="P182" s="184">
        <f t="shared" si="31"/>
        <v>19357.554665472137</v>
      </c>
      <c r="Q182" s="184">
        <f t="shared" si="27"/>
        <v>6485.3183530052602</v>
      </c>
      <c r="R182" s="184">
        <f t="shared" si="28"/>
        <v>3052577.6217253911</v>
      </c>
      <c r="S182" s="184"/>
      <c r="Z182" s="2"/>
    </row>
    <row r="183" spans="13:26" x14ac:dyDescent="0.25">
      <c r="M183" s="2"/>
      <c r="N183" s="1">
        <f t="shared" si="29"/>
        <v>137</v>
      </c>
      <c r="O183" s="184">
        <f t="shared" si="30"/>
        <v>3052577.6217253911</v>
      </c>
      <c r="P183" s="184">
        <f t="shared" si="31"/>
        <v>19357.554665472137</v>
      </c>
      <c r="Q183" s="184">
        <f t="shared" si="27"/>
        <v>6540.6913118523207</v>
      </c>
      <c r="R183" s="184">
        <f t="shared" si="28"/>
        <v>3078475.867702716</v>
      </c>
      <c r="S183" s="184"/>
      <c r="Z183" s="2"/>
    </row>
    <row r="184" spans="13:26" x14ac:dyDescent="0.25">
      <c r="M184" s="2"/>
      <c r="N184" s="1">
        <f t="shared" si="29"/>
        <v>138</v>
      </c>
      <c r="O184" s="184">
        <f t="shared" si="30"/>
        <v>3078475.867702716</v>
      </c>
      <c r="P184" s="184">
        <f t="shared" si="31"/>
        <v>19357.554665472137</v>
      </c>
      <c r="Q184" s="184">
        <f t="shared" si="27"/>
        <v>6596.1829171273275</v>
      </c>
      <c r="R184" s="184">
        <f t="shared" si="28"/>
        <v>3104429.6052853158</v>
      </c>
      <c r="S184" s="184"/>
      <c r="Z184" s="2"/>
    </row>
    <row r="185" spans="13:26" x14ac:dyDescent="0.25">
      <c r="M185" s="2"/>
      <c r="N185" s="1">
        <f t="shared" si="29"/>
        <v>139</v>
      </c>
      <c r="O185" s="184">
        <f t="shared" si="30"/>
        <v>3104429.6052853158</v>
      </c>
      <c r="P185" s="184">
        <f t="shared" si="31"/>
        <v>19357.554665472137</v>
      </c>
      <c r="Q185" s="184">
        <f t="shared" si="27"/>
        <v>6651.7934230513847</v>
      </c>
      <c r="R185" s="184">
        <f t="shared" si="28"/>
        <v>3130438.9533738396</v>
      </c>
      <c r="S185" s="184"/>
      <c r="Z185" s="2"/>
    </row>
    <row r="186" spans="13:26" x14ac:dyDescent="0.25">
      <c r="M186" s="2"/>
      <c r="N186" s="1">
        <f t="shared" si="29"/>
        <v>140</v>
      </c>
      <c r="O186" s="184">
        <f t="shared" si="30"/>
        <v>3130438.9533738396</v>
      </c>
      <c r="P186" s="184">
        <f t="shared" si="31"/>
        <v>19357.554665472137</v>
      </c>
      <c r="Q186" s="184">
        <f t="shared" si="27"/>
        <v>6707.5230843903146</v>
      </c>
      <c r="R186" s="184">
        <f t="shared" si="28"/>
        <v>3156504.0311237024</v>
      </c>
      <c r="S186" s="184"/>
      <c r="Z186" s="2"/>
    </row>
    <row r="187" spans="13:26" x14ac:dyDescent="0.25">
      <c r="M187" s="2"/>
      <c r="N187" s="1">
        <f t="shared" si="29"/>
        <v>141</v>
      </c>
      <c r="O187" s="184">
        <f t="shared" si="30"/>
        <v>3156504.0311237024</v>
      </c>
      <c r="P187" s="184">
        <f t="shared" si="31"/>
        <v>19357.554665472137</v>
      </c>
      <c r="Q187" s="184">
        <f t="shared" si="27"/>
        <v>6763.3721564558173</v>
      </c>
      <c r="R187" s="184">
        <f t="shared" si="28"/>
        <v>3182624.9579456304</v>
      </c>
      <c r="S187" s="184"/>
      <c r="Z187" s="2"/>
    </row>
    <row r="188" spans="13:26" x14ac:dyDescent="0.25">
      <c r="M188" s="2"/>
      <c r="N188" s="1">
        <f t="shared" si="29"/>
        <v>142</v>
      </c>
      <c r="O188" s="184">
        <f t="shared" si="30"/>
        <v>3182624.9579456304</v>
      </c>
      <c r="P188" s="184">
        <f t="shared" si="31"/>
        <v>19357.554665472137</v>
      </c>
      <c r="Q188" s="184">
        <f t="shared" si="27"/>
        <v>6819.3408951066458</v>
      </c>
      <c r="R188" s="184">
        <f t="shared" si="28"/>
        <v>3208801.8535062093</v>
      </c>
      <c r="S188" s="184"/>
      <c r="Z188" s="2"/>
    </row>
    <row r="189" spans="13:26" x14ac:dyDescent="0.25">
      <c r="M189" s="2"/>
      <c r="N189" s="1">
        <f t="shared" si="29"/>
        <v>143</v>
      </c>
      <c r="O189" s="184">
        <f t="shared" si="30"/>
        <v>3208801.8535062093</v>
      </c>
      <c r="P189" s="184">
        <f t="shared" si="31"/>
        <v>19357.554665472137</v>
      </c>
      <c r="Q189" s="184">
        <f t="shared" si="27"/>
        <v>6875.4295567497747</v>
      </c>
      <c r="R189" s="184">
        <f t="shared" si="28"/>
        <v>3235034.8377284314</v>
      </c>
      <c r="S189" s="184"/>
      <c r="Z189" s="2"/>
    </row>
    <row r="190" spans="13:26" x14ac:dyDescent="0.25">
      <c r="M190" s="2"/>
      <c r="N190" s="1">
        <f t="shared" si="29"/>
        <v>144</v>
      </c>
      <c r="O190" s="184">
        <f t="shared" si="30"/>
        <v>3235034.8377284314</v>
      </c>
      <c r="P190" s="184">
        <f t="shared" si="31"/>
        <v>19357.554665472137</v>
      </c>
      <c r="Q190" s="184">
        <f t="shared" si="27"/>
        <v>6931.6383983415781</v>
      </c>
      <c r="R190" s="184">
        <f t="shared" si="28"/>
        <v>3261324.0307922452</v>
      </c>
      <c r="S190" s="184"/>
      <c r="Z190" s="2"/>
    </row>
    <row r="191" spans="13:26" x14ac:dyDescent="0.25">
      <c r="M191" s="2"/>
      <c r="N191" s="1">
        <f t="shared" si="29"/>
        <v>145</v>
      </c>
      <c r="O191" s="184">
        <f t="shared" si="30"/>
        <v>3261324.0307922452</v>
      </c>
      <c r="P191" s="184">
        <f t="shared" si="31"/>
        <v>19357.554665472137</v>
      </c>
      <c r="Q191" s="184">
        <f t="shared" si="27"/>
        <v>6987.9676773890033</v>
      </c>
      <c r="R191" s="184">
        <f t="shared" si="28"/>
        <v>3287669.5531351063</v>
      </c>
      <c r="S191" s="184"/>
      <c r="Z191" s="2"/>
    </row>
    <row r="192" spans="13:26" x14ac:dyDescent="0.25">
      <c r="M192" s="2"/>
      <c r="N192" s="1">
        <f t="shared" si="29"/>
        <v>146</v>
      </c>
      <c r="O192" s="184">
        <f t="shared" si="30"/>
        <v>3287669.5531351063</v>
      </c>
      <c r="P192" s="184">
        <f t="shared" si="31"/>
        <v>19357.554665472137</v>
      </c>
      <c r="Q192" s="184">
        <f t="shared" si="27"/>
        <v>7044.4176519507528</v>
      </c>
      <c r="R192" s="184">
        <f t="shared" si="28"/>
        <v>3314071.5254525295</v>
      </c>
      <c r="S192" s="184"/>
      <c r="Z192" s="2"/>
    </row>
    <row r="193" spans="13:26" x14ac:dyDescent="0.25">
      <c r="M193" s="2"/>
      <c r="N193" s="1">
        <f t="shared" si="29"/>
        <v>147</v>
      </c>
      <c r="O193" s="184">
        <f t="shared" si="30"/>
        <v>3314071.5254525295</v>
      </c>
      <c r="P193" s="184">
        <f t="shared" si="31"/>
        <v>19357.554665472137</v>
      </c>
      <c r="Q193" s="184">
        <f t="shared" si="27"/>
        <v>7100.9885806384655</v>
      </c>
      <c r="R193" s="184">
        <f t="shared" si="28"/>
        <v>3340530.0686986404</v>
      </c>
      <c r="S193" s="184"/>
      <c r="Z193" s="2"/>
    </row>
    <row r="194" spans="13:26" x14ac:dyDescent="0.25">
      <c r="M194" s="2"/>
      <c r="N194" s="1">
        <f t="shared" si="29"/>
        <v>148</v>
      </c>
      <c r="O194" s="184">
        <f t="shared" si="30"/>
        <v>3340530.0686986404</v>
      </c>
      <c r="P194" s="184">
        <f t="shared" si="31"/>
        <v>19357.554665472137</v>
      </c>
      <c r="Q194" s="184">
        <f t="shared" si="27"/>
        <v>7157.6807226179026</v>
      </c>
      <c r="R194" s="184">
        <f t="shared" si="28"/>
        <v>3367045.3040867308</v>
      </c>
      <c r="S194" s="184"/>
      <c r="Z194" s="2"/>
    </row>
    <row r="195" spans="13:26" x14ac:dyDescent="0.25">
      <c r="M195" s="2"/>
      <c r="N195" s="1">
        <f t="shared" si="29"/>
        <v>149</v>
      </c>
      <c r="O195" s="184">
        <f t="shared" si="30"/>
        <v>3367045.3040867308</v>
      </c>
      <c r="P195" s="184">
        <f t="shared" si="31"/>
        <v>19357.554665472137</v>
      </c>
      <c r="Q195" s="184">
        <f t="shared" si="27"/>
        <v>7214.4943376101319</v>
      </c>
      <c r="R195" s="184">
        <f t="shared" si="28"/>
        <v>3393617.3530898131</v>
      </c>
      <c r="S195" s="184"/>
      <c r="Z195" s="2"/>
    </row>
    <row r="196" spans="13:26" x14ac:dyDescent="0.25">
      <c r="M196" s="2"/>
      <c r="N196" s="1">
        <f t="shared" si="29"/>
        <v>150</v>
      </c>
      <c r="O196" s="184">
        <f t="shared" si="30"/>
        <v>3393617.3530898131</v>
      </c>
      <c r="P196" s="184">
        <f t="shared" si="31"/>
        <v>19357.554665472137</v>
      </c>
      <c r="Q196" s="184">
        <f t="shared" si="27"/>
        <v>7271.4296858927219</v>
      </c>
      <c r="R196" s="184">
        <f t="shared" si="28"/>
        <v>3420246.337441178</v>
      </c>
      <c r="S196" s="184"/>
      <c r="Z196" s="2"/>
    </row>
    <row r="197" spans="13:26" x14ac:dyDescent="0.25">
      <c r="M197" s="2"/>
      <c r="N197" s="1">
        <f t="shared" si="29"/>
        <v>151</v>
      </c>
      <c r="O197" s="184">
        <f t="shared" si="30"/>
        <v>3420246.337441178</v>
      </c>
      <c r="P197" s="184">
        <f t="shared" si="31"/>
        <v>19357.554665472137</v>
      </c>
      <c r="Q197" s="184">
        <f t="shared" si="27"/>
        <v>7328.4870283009313</v>
      </c>
      <c r="R197" s="184">
        <f t="shared" si="28"/>
        <v>3446932.3791349512</v>
      </c>
      <c r="S197" s="184"/>
      <c r="Z197" s="2"/>
    </row>
    <row r="198" spans="13:26" x14ac:dyDescent="0.25">
      <c r="M198" s="2"/>
      <c r="N198" s="1">
        <f t="shared" si="29"/>
        <v>152</v>
      </c>
      <c r="O198" s="184">
        <f t="shared" si="30"/>
        <v>3446932.3791349512</v>
      </c>
      <c r="P198" s="184">
        <f t="shared" si="31"/>
        <v>19357.554665472137</v>
      </c>
      <c r="Q198" s="184">
        <f t="shared" si="27"/>
        <v>7385.6666262289054</v>
      </c>
      <c r="R198" s="184">
        <f t="shared" si="28"/>
        <v>3473675.6004266525</v>
      </c>
      <c r="S198" s="184"/>
      <c r="Z198" s="2"/>
    </row>
    <row r="199" spans="13:26" x14ac:dyDescent="0.25">
      <c r="M199" s="2"/>
      <c r="N199" s="1">
        <f t="shared" si="29"/>
        <v>153</v>
      </c>
      <c r="O199" s="184">
        <f t="shared" si="30"/>
        <v>3473675.6004266525</v>
      </c>
      <c r="P199" s="184">
        <f t="shared" si="31"/>
        <v>19357.554665472137</v>
      </c>
      <c r="Q199" s="184">
        <f t="shared" si="27"/>
        <v>7442.9687416308743</v>
      </c>
      <c r="R199" s="184">
        <f t="shared" si="28"/>
        <v>3500476.1238337555</v>
      </c>
      <c r="S199" s="184"/>
      <c r="Z199" s="2"/>
    </row>
    <row r="200" spans="13:26" x14ac:dyDescent="0.25">
      <c r="M200" s="2"/>
      <c r="N200" s="1">
        <f t="shared" si="29"/>
        <v>154</v>
      </c>
      <c r="O200" s="184">
        <f t="shared" ref="O200:O201" si="32">R199</f>
        <v>3500476.1238337555</v>
      </c>
      <c r="P200" s="184">
        <f t="shared" si="31"/>
        <v>19357.554665472137</v>
      </c>
      <c r="Q200" s="184">
        <f t="shared" ref="Q200:Q201" si="33">O200*$P$41</f>
        <v>7500.3936370223473</v>
      </c>
      <c r="R200" s="184">
        <f t="shared" ref="R200:R201" si="34">O200+P200+Q200</f>
        <v>3527334.0721362503</v>
      </c>
      <c r="S200" s="184"/>
      <c r="Z200" s="2"/>
    </row>
    <row r="201" spans="13:26" x14ac:dyDescent="0.25">
      <c r="M201" s="2"/>
      <c r="N201" s="1">
        <f t="shared" si="29"/>
        <v>155</v>
      </c>
      <c r="O201" s="184">
        <f t="shared" si="32"/>
        <v>3527334.0721362503</v>
      </c>
      <c r="P201" s="184">
        <f t="shared" si="31"/>
        <v>19357.554665472137</v>
      </c>
      <c r="Q201" s="184">
        <f t="shared" si="33"/>
        <v>7557.9415754813253</v>
      </c>
      <c r="R201" s="184">
        <f t="shared" si="34"/>
        <v>3554249.5683772042</v>
      </c>
      <c r="S201" s="184"/>
      <c r="Z201" s="2"/>
    </row>
    <row r="202" spans="13:26" x14ac:dyDescent="0.25">
      <c r="M202" s="2"/>
      <c r="N202" s="1">
        <f t="shared" si="29"/>
        <v>156</v>
      </c>
      <c r="O202" s="184">
        <f t="shared" ref="O202" si="35">R201</f>
        <v>3554249.5683772042</v>
      </c>
      <c r="P202" s="184">
        <f t="shared" si="31"/>
        <v>19357.554665472137</v>
      </c>
      <c r="Q202" s="184">
        <f t="shared" ref="Q202" si="36">O202*$P$41</f>
        <v>7615.6128206494977</v>
      </c>
      <c r="R202" s="184">
        <f t="shared" ref="R202" si="37">O202+P202+Q202</f>
        <v>3581222.7358633261</v>
      </c>
      <c r="S202" s="184"/>
      <c r="Z202" s="2"/>
    </row>
    <row r="203" spans="13:26" x14ac:dyDescent="0.25">
      <c r="M203" s="2"/>
      <c r="O203" s="184"/>
      <c r="P203" s="184"/>
      <c r="Q203" s="184"/>
      <c r="R203" s="184"/>
      <c r="S203" s="184"/>
      <c r="Z203" s="2"/>
    </row>
    <row r="204" spans="13:26" x14ac:dyDescent="0.25">
      <c r="M204" s="2"/>
      <c r="O204" s="184"/>
      <c r="P204" s="184"/>
      <c r="Q204" s="184"/>
      <c r="R204" s="184"/>
      <c r="S204" s="184"/>
      <c r="Z204" s="2"/>
    </row>
    <row r="205" spans="13:26" x14ac:dyDescent="0.25">
      <c r="M205" s="2"/>
      <c r="O205" s="184"/>
      <c r="P205" s="184"/>
      <c r="Q205" s="184"/>
      <c r="R205" s="184"/>
      <c r="S205" s="184"/>
      <c r="Z205" s="2"/>
    </row>
    <row r="206" spans="13:26" x14ac:dyDescent="0.25">
      <c r="M206" s="2"/>
      <c r="O206" s="184"/>
      <c r="P206" s="184"/>
      <c r="Q206" s="184"/>
      <c r="R206" s="184"/>
      <c r="S206" s="184"/>
      <c r="Z206" s="2"/>
    </row>
    <row r="207" spans="13:26" x14ac:dyDescent="0.25">
      <c r="M207" s="2"/>
      <c r="O207" s="184"/>
      <c r="P207" s="184"/>
      <c r="Q207" s="184"/>
      <c r="R207" s="184"/>
      <c r="S207" s="184"/>
      <c r="Z207" s="2"/>
    </row>
    <row r="208" spans="13:26" x14ac:dyDescent="0.25">
      <c r="M208" s="2"/>
      <c r="O208" s="184"/>
      <c r="P208" s="184"/>
      <c r="Q208" s="184"/>
      <c r="R208" s="184"/>
      <c r="S208" s="184"/>
      <c r="Z208" s="2"/>
    </row>
    <row r="209" spans="13:26" x14ac:dyDescent="0.25">
      <c r="M209" s="2"/>
      <c r="O209" s="184"/>
      <c r="P209" s="184"/>
      <c r="Q209" s="184"/>
      <c r="R209" s="184"/>
      <c r="S209" s="184"/>
      <c r="Z209" s="2"/>
    </row>
    <row r="210" spans="13:26" x14ac:dyDescent="0.25">
      <c r="M210" s="2"/>
      <c r="O210" s="184"/>
      <c r="P210" s="184"/>
      <c r="Q210" s="184"/>
      <c r="R210" s="184"/>
      <c r="S210" s="184"/>
      <c r="Z210" s="2"/>
    </row>
    <row r="211" spans="13:26" x14ac:dyDescent="0.25">
      <c r="M211" s="2"/>
      <c r="O211" s="184"/>
      <c r="P211" s="184"/>
      <c r="Q211" s="184"/>
      <c r="R211" s="184"/>
      <c r="S211" s="184"/>
      <c r="Z211" s="2"/>
    </row>
    <row r="212" spans="13:26" x14ac:dyDescent="0.25">
      <c r="M212" s="2"/>
      <c r="O212" s="184"/>
      <c r="P212" s="184"/>
      <c r="Q212" s="184"/>
      <c r="R212" s="184"/>
      <c r="S212" s="184"/>
      <c r="Z212" s="2"/>
    </row>
    <row r="213" spans="13:26" x14ac:dyDescent="0.25">
      <c r="M213" s="2"/>
      <c r="O213" s="184"/>
      <c r="P213" s="184"/>
      <c r="Q213" s="184"/>
      <c r="R213" s="184"/>
      <c r="S213" s="184"/>
      <c r="Z213" s="2"/>
    </row>
    <row r="214" spans="13:26" x14ac:dyDescent="0.25">
      <c r="M214" s="2"/>
      <c r="O214" s="184"/>
      <c r="P214" s="184"/>
      <c r="Q214" s="184"/>
      <c r="R214" s="184"/>
      <c r="S214" s="184"/>
      <c r="Z214" s="2"/>
    </row>
    <row r="215" spans="13:26" x14ac:dyDescent="0.25">
      <c r="M215" s="2"/>
      <c r="O215" s="184"/>
      <c r="P215" s="184"/>
      <c r="Q215" s="184"/>
      <c r="R215" s="184"/>
      <c r="S215" s="184"/>
      <c r="Z215" s="2"/>
    </row>
    <row r="216" spans="13:26" x14ac:dyDescent="0.25">
      <c r="M216" s="2"/>
      <c r="O216" s="184"/>
      <c r="P216" s="184"/>
      <c r="Q216" s="184"/>
      <c r="R216" s="184"/>
      <c r="S216" s="184"/>
      <c r="Z216" s="2"/>
    </row>
    <row r="217" spans="13:26" x14ac:dyDescent="0.25">
      <c r="M217" s="2"/>
      <c r="O217" s="184"/>
      <c r="P217" s="184"/>
      <c r="Q217" s="184"/>
      <c r="R217" s="184"/>
      <c r="S217" s="184"/>
      <c r="Z217" s="2"/>
    </row>
    <row r="218" spans="13:26" x14ac:dyDescent="0.25">
      <c r="M218" s="2"/>
      <c r="O218" s="184"/>
      <c r="P218" s="184"/>
      <c r="Q218" s="184"/>
      <c r="R218" s="184"/>
      <c r="S218" s="184"/>
      <c r="Z218" s="2"/>
    </row>
    <row r="219" spans="13:26" x14ac:dyDescent="0.25">
      <c r="M219" s="2"/>
      <c r="O219" s="184"/>
      <c r="P219" s="184"/>
      <c r="Q219" s="184"/>
      <c r="R219" s="184"/>
      <c r="S219" s="184"/>
      <c r="Z219" s="2"/>
    </row>
    <row r="220" spans="13:26" x14ac:dyDescent="0.25">
      <c r="M220" s="2"/>
      <c r="O220" s="184"/>
      <c r="P220" s="184"/>
      <c r="Q220" s="184"/>
      <c r="R220" s="184"/>
      <c r="S220" s="184"/>
      <c r="Z220" s="2"/>
    </row>
    <row r="221" spans="13:26" x14ac:dyDescent="0.25">
      <c r="M221" s="2"/>
      <c r="O221" s="184"/>
      <c r="P221" s="184"/>
      <c r="Q221" s="184"/>
      <c r="R221" s="184"/>
      <c r="S221" s="184"/>
      <c r="Z221" s="2"/>
    </row>
    <row r="222" spans="13:26" x14ac:dyDescent="0.25">
      <c r="M222" s="2"/>
      <c r="O222" s="184"/>
      <c r="P222" s="184"/>
      <c r="Q222" s="184"/>
      <c r="R222" s="184"/>
      <c r="S222" s="184"/>
      <c r="Z222" s="2"/>
    </row>
    <row r="223" spans="13:26" x14ac:dyDescent="0.25">
      <c r="M223" s="2"/>
      <c r="O223" s="184"/>
      <c r="P223" s="184"/>
      <c r="Q223" s="184"/>
      <c r="R223" s="184"/>
      <c r="S223" s="184"/>
      <c r="Z223" s="2"/>
    </row>
    <row r="224" spans="13:26" x14ac:dyDescent="0.25">
      <c r="M224" s="2"/>
      <c r="O224" s="184"/>
      <c r="P224" s="184"/>
      <c r="Q224" s="184"/>
      <c r="R224" s="184"/>
      <c r="S224" s="184"/>
      <c r="Z224" s="2"/>
    </row>
    <row r="225" spans="13:26" x14ac:dyDescent="0.25">
      <c r="M225" s="2"/>
      <c r="O225" s="184"/>
      <c r="P225" s="184"/>
      <c r="Q225" s="184"/>
      <c r="R225" s="184"/>
      <c r="S225" s="184"/>
      <c r="Z225" s="2"/>
    </row>
    <row r="226" spans="13:26" x14ac:dyDescent="0.25">
      <c r="M226" s="2"/>
      <c r="O226" s="184"/>
      <c r="P226" s="184"/>
      <c r="Q226" s="184"/>
      <c r="R226" s="184"/>
      <c r="S226" s="184"/>
      <c r="Z226" s="2"/>
    </row>
    <row r="227" spans="13:26" x14ac:dyDescent="0.25">
      <c r="M227" s="2"/>
      <c r="O227" s="184"/>
      <c r="P227" s="184"/>
      <c r="Q227" s="184"/>
      <c r="R227" s="184"/>
      <c r="S227" s="184"/>
      <c r="Z227" s="2"/>
    </row>
    <row r="228" spans="13:26" x14ac:dyDescent="0.25">
      <c r="M228" s="2"/>
      <c r="O228" s="184"/>
      <c r="P228" s="184"/>
      <c r="Q228" s="184"/>
      <c r="R228" s="184"/>
      <c r="S228" s="184"/>
      <c r="Z228" s="2"/>
    </row>
    <row r="229" spans="13:26" x14ac:dyDescent="0.25">
      <c r="M229" s="2"/>
      <c r="O229" s="184"/>
      <c r="P229" s="184"/>
      <c r="Q229" s="184"/>
      <c r="R229" s="184"/>
      <c r="S229" s="184"/>
      <c r="Z229" s="2"/>
    </row>
    <row r="230" spans="13:26" x14ac:dyDescent="0.25">
      <c r="M230" s="2"/>
      <c r="O230" s="184"/>
      <c r="P230" s="184"/>
      <c r="Q230" s="184"/>
      <c r="R230" s="184"/>
      <c r="S230" s="184"/>
      <c r="Z230" s="2"/>
    </row>
    <row r="231" spans="13:26" x14ac:dyDescent="0.25">
      <c r="M231" s="2"/>
      <c r="O231" s="184"/>
      <c r="P231" s="184"/>
      <c r="Q231" s="184"/>
      <c r="R231" s="184"/>
      <c r="S231" s="184"/>
      <c r="Z231" s="2"/>
    </row>
    <row r="232" spans="13:26" x14ac:dyDescent="0.25">
      <c r="M232" s="2"/>
      <c r="O232" s="184"/>
      <c r="P232" s="184"/>
      <c r="Q232" s="184"/>
      <c r="R232" s="184"/>
      <c r="S232" s="184"/>
      <c r="Z232" s="2"/>
    </row>
    <row r="233" spans="13:26" x14ac:dyDescent="0.25">
      <c r="M233" s="2"/>
      <c r="O233" s="184"/>
      <c r="P233" s="184"/>
      <c r="Q233" s="184"/>
      <c r="R233" s="184"/>
      <c r="S233" s="184"/>
      <c r="Z233" s="2"/>
    </row>
    <row r="234" spans="13:26" x14ac:dyDescent="0.25">
      <c r="M234" s="2"/>
      <c r="O234" s="184"/>
      <c r="P234" s="184"/>
      <c r="Q234" s="184"/>
      <c r="R234" s="184"/>
      <c r="S234" s="184"/>
      <c r="Z234" s="2"/>
    </row>
    <row r="235" spans="13:26" x14ac:dyDescent="0.25">
      <c r="M235" s="2"/>
      <c r="O235" s="184"/>
      <c r="P235" s="184"/>
      <c r="Q235" s="184"/>
      <c r="R235" s="184"/>
      <c r="S235" s="184"/>
      <c r="Z235" s="2"/>
    </row>
    <row r="236" spans="13:26" x14ac:dyDescent="0.25">
      <c r="M236" s="2"/>
      <c r="O236" s="184"/>
      <c r="P236" s="184"/>
      <c r="Q236" s="184"/>
      <c r="R236" s="184"/>
      <c r="S236" s="184"/>
      <c r="Z236" s="2"/>
    </row>
    <row r="237" spans="13:26" x14ac:dyDescent="0.25">
      <c r="M237" s="2"/>
      <c r="O237" s="184"/>
      <c r="P237" s="184"/>
      <c r="Q237" s="184"/>
      <c r="R237" s="184"/>
      <c r="S237" s="184"/>
      <c r="Z237" s="2"/>
    </row>
    <row r="238" spans="13:26" x14ac:dyDescent="0.25">
      <c r="M238" s="2"/>
      <c r="O238" s="184"/>
      <c r="P238" s="184"/>
      <c r="Q238" s="184"/>
      <c r="R238" s="184"/>
      <c r="S238" s="184"/>
      <c r="Z238" s="2"/>
    </row>
    <row r="239" spans="13:26" x14ac:dyDescent="0.25">
      <c r="M239" s="2"/>
      <c r="O239" s="184"/>
      <c r="P239" s="184"/>
      <c r="Q239" s="184"/>
      <c r="R239" s="184"/>
      <c r="S239" s="184"/>
      <c r="Z239" s="2"/>
    </row>
    <row r="240" spans="13:26" x14ac:dyDescent="0.25">
      <c r="M240" s="2"/>
      <c r="O240" s="184"/>
      <c r="P240" s="184"/>
      <c r="Q240" s="184"/>
      <c r="R240" s="184"/>
      <c r="S240" s="184"/>
      <c r="Z240" s="2"/>
    </row>
    <row r="241" spans="13:26" x14ac:dyDescent="0.25">
      <c r="M241" s="2"/>
      <c r="O241" s="184"/>
      <c r="P241" s="184"/>
      <c r="Q241" s="184"/>
      <c r="R241" s="184"/>
      <c r="S241" s="184"/>
      <c r="Z241" s="2"/>
    </row>
    <row r="242" spans="13:26" x14ac:dyDescent="0.25">
      <c r="M242" s="2"/>
      <c r="O242" s="184"/>
      <c r="P242" s="184"/>
      <c r="Q242" s="184"/>
      <c r="R242" s="184"/>
      <c r="S242" s="184"/>
      <c r="Z242" s="2"/>
    </row>
    <row r="243" spans="13:26" x14ac:dyDescent="0.25">
      <c r="M243" s="2"/>
      <c r="O243" s="184"/>
      <c r="P243" s="184"/>
      <c r="Q243" s="184"/>
      <c r="R243" s="184"/>
      <c r="S243" s="184"/>
      <c r="Z243" s="2"/>
    </row>
    <row r="244" spans="13:26" x14ac:dyDescent="0.25">
      <c r="M244" s="2"/>
      <c r="O244" s="184"/>
      <c r="P244" s="184"/>
      <c r="Q244" s="184"/>
      <c r="R244" s="184"/>
      <c r="S244" s="184"/>
      <c r="Z244" s="2"/>
    </row>
    <row r="245" spans="13:26" x14ac:dyDescent="0.25">
      <c r="M245" s="2"/>
      <c r="O245" s="184"/>
      <c r="P245" s="184"/>
      <c r="Q245" s="184"/>
      <c r="R245" s="184"/>
      <c r="S245" s="184"/>
      <c r="Z245" s="2"/>
    </row>
    <row r="246" spans="13:26" x14ac:dyDescent="0.25">
      <c r="M246" s="2"/>
      <c r="O246" s="184"/>
      <c r="P246" s="184"/>
      <c r="Q246" s="184"/>
      <c r="R246" s="184"/>
      <c r="S246" s="184"/>
      <c r="Z246" s="2"/>
    </row>
    <row r="247" spans="13:26" x14ac:dyDescent="0.25">
      <c r="M247" s="2"/>
      <c r="O247" s="184"/>
      <c r="P247" s="184"/>
      <c r="Q247" s="184"/>
      <c r="R247" s="184"/>
      <c r="S247" s="184"/>
      <c r="Z247" s="2"/>
    </row>
    <row r="248" spans="13:26" x14ac:dyDescent="0.25">
      <c r="M248" s="2"/>
      <c r="O248" s="184"/>
      <c r="P248" s="184"/>
      <c r="Q248" s="184"/>
      <c r="R248" s="184"/>
      <c r="S248" s="184"/>
      <c r="Z248" s="2"/>
    </row>
    <row r="249" spans="13:26" x14ac:dyDescent="0.25">
      <c r="M249" s="2"/>
      <c r="O249" s="184"/>
      <c r="P249" s="184"/>
      <c r="Q249" s="184"/>
      <c r="R249" s="184"/>
      <c r="S249" s="184"/>
      <c r="Z249" s="2"/>
    </row>
    <row r="250" spans="13:26" x14ac:dyDescent="0.25">
      <c r="M250" s="2"/>
      <c r="O250" s="184"/>
      <c r="P250" s="184"/>
      <c r="Q250" s="184"/>
      <c r="R250" s="184"/>
      <c r="S250" s="184"/>
      <c r="Z250" s="2"/>
    </row>
    <row r="251" spans="13:26" x14ac:dyDescent="0.25">
      <c r="M251" s="2"/>
      <c r="O251" s="184"/>
      <c r="P251" s="184"/>
      <c r="Q251" s="184"/>
      <c r="R251" s="184"/>
      <c r="S251" s="184"/>
      <c r="Z251" s="2"/>
    </row>
    <row r="252" spans="13:26" x14ac:dyDescent="0.25">
      <c r="M252" s="2"/>
      <c r="O252" s="184"/>
      <c r="P252" s="184"/>
      <c r="Q252" s="184"/>
      <c r="R252" s="184"/>
      <c r="S252" s="184"/>
      <c r="Z252" s="2"/>
    </row>
    <row r="253" spans="13:26" x14ac:dyDescent="0.25">
      <c r="M253" s="2"/>
      <c r="O253" s="184"/>
      <c r="P253" s="184"/>
      <c r="Q253" s="184"/>
      <c r="R253" s="184"/>
      <c r="S253" s="184"/>
      <c r="Z253" s="2"/>
    </row>
    <row r="254" spans="13:26" x14ac:dyDescent="0.25">
      <c r="M254" s="2"/>
      <c r="O254" s="184"/>
      <c r="P254" s="184"/>
      <c r="Q254" s="184"/>
      <c r="R254" s="184"/>
      <c r="S254" s="184"/>
      <c r="Z254" s="2"/>
    </row>
    <row r="255" spans="13:26" x14ac:dyDescent="0.25">
      <c r="M255" s="2"/>
      <c r="O255" s="184"/>
      <c r="P255" s="184"/>
      <c r="Q255" s="184"/>
      <c r="R255" s="184"/>
      <c r="S255" s="184"/>
      <c r="Z255" s="2"/>
    </row>
    <row r="256" spans="13:26" x14ac:dyDescent="0.25">
      <c r="M256" s="2"/>
      <c r="O256" s="184"/>
      <c r="P256" s="184"/>
      <c r="Q256" s="184"/>
      <c r="R256" s="184"/>
      <c r="S256" s="184"/>
      <c r="Z256" s="2"/>
    </row>
    <row r="257" spans="13:26" x14ac:dyDescent="0.25">
      <c r="M257" s="2"/>
      <c r="O257" s="184"/>
      <c r="P257" s="184"/>
      <c r="Q257" s="184"/>
      <c r="R257" s="184"/>
      <c r="S257" s="184"/>
      <c r="Z257" s="2"/>
    </row>
    <row r="258" spans="13:26" x14ac:dyDescent="0.25">
      <c r="M258" s="2"/>
      <c r="O258" s="184"/>
      <c r="P258" s="184"/>
      <c r="Q258" s="184"/>
      <c r="R258" s="184"/>
      <c r="S258" s="184"/>
      <c r="Z258" s="2"/>
    </row>
    <row r="259" spans="13:26" x14ac:dyDescent="0.25">
      <c r="M259" s="2"/>
      <c r="O259" s="184"/>
      <c r="P259" s="184"/>
      <c r="Q259" s="184"/>
      <c r="R259" s="184"/>
      <c r="S259" s="184"/>
      <c r="Z259" s="2"/>
    </row>
    <row r="260" spans="13:26" x14ac:dyDescent="0.25">
      <c r="M260" s="2"/>
      <c r="O260" s="184"/>
      <c r="P260" s="184"/>
      <c r="Q260" s="184"/>
      <c r="R260" s="184"/>
      <c r="S260" s="184"/>
      <c r="Z260" s="2"/>
    </row>
    <row r="261" spans="13:26" x14ac:dyDescent="0.25">
      <c r="M261" s="2"/>
      <c r="O261" s="184"/>
      <c r="P261" s="184"/>
      <c r="Q261" s="184"/>
      <c r="R261" s="184"/>
      <c r="S261" s="184"/>
      <c r="Z261" s="2"/>
    </row>
    <row r="262" spans="13:26" x14ac:dyDescent="0.25">
      <c r="M262" s="2"/>
      <c r="O262" s="184"/>
      <c r="P262" s="184"/>
      <c r="Q262" s="184"/>
      <c r="R262" s="184"/>
      <c r="S262" s="184"/>
      <c r="Z262" s="2"/>
    </row>
    <row r="263" spans="13:26" x14ac:dyDescent="0.25">
      <c r="M263" s="2"/>
      <c r="N263" s="163" t="s">
        <v>216</v>
      </c>
      <c r="O263" s="192" t="s">
        <v>216</v>
      </c>
      <c r="P263" s="192" t="s">
        <v>216</v>
      </c>
      <c r="Q263" s="192" t="s">
        <v>216</v>
      </c>
      <c r="R263" s="192" t="s">
        <v>216</v>
      </c>
      <c r="S263" s="184"/>
      <c r="Z263" s="2"/>
    </row>
    <row r="264" spans="13:26" x14ac:dyDescent="0.25">
      <c r="M264" s="2"/>
      <c r="N264" s="134"/>
      <c r="O264" s="205" t="s">
        <v>231</v>
      </c>
      <c r="P264" s="185">
        <f>SUM(P47:P262)</f>
        <v>3019778.5278136628</v>
      </c>
      <c r="Q264" s="185">
        <f>SUM(Q47:Q262)</f>
        <v>561444.20804966078</v>
      </c>
      <c r="R264" s="185">
        <f>P264+Q264</f>
        <v>3581222.7358633233</v>
      </c>
      <c r="S264" s="184">
        <f>R264-P42</f>
        <v>6.5192580223083496E-9</v>
      </c>
      <c r="Z264" s="2"/>
    </row>
    <row r="265" spans="13:26" x14ac:dyDescent="0.25"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</sheetData>
  <mergeCells count="1">
    <mergeCell ref="AF7:AF8"/>
  </mergeCells>
  <printOptions horizontalCentered="1"/>
  <pageMargins left="0.75" right="0.75" top="0.75" bottom="0.75" header="1" footer="1"/>
  <pageSetup scale="64" orientation="portrait" blackAndWhite="1" r:id="rId1"/>
  <headerFooter alignWithMargins="0"/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CC093-6461-4D2D-B697-9A45B40D872C}">
  <sheetPr>
    <tabColor indexed="17"/>
    <pageSetUpPr fitToPage="1"/>
  </sheetPr>
  <dimension ref="A1:AH265"/>
  <sheetViews>
    <sheetView workbookViewId="0">
      <pane ySplit="15" topLeftCell="A16" activePane="bottomLeft" state="frozen"/>
      <selection activeCell="F26" sqref="F26"/>
      <selection pane="bottomLeft" activeCell="A16" sqref="A16"/>
    </sheetView>
  </sheetViews>
  <sheetFormatPr defaultColWidth="9.109375" defaultRowHeight="13.2" x14ac:dyDescent="0.25"/>
  <cols>
    <col min="1" max="1" width="34.88671875" style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0.33203125" style="1" bestFit="1" customWidth="1"/>
    <col min="6" max="6" width="10.88671875" style="1" bestFit="1" customWidth="1"/>
    <col min="7" max="7" width="11" style="1" bestFit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" style="1" customWidth="1"/>
    <col min="13" max="13" width="2.6640625" style="1" customWidth="1"/>
    <col min="14" max="14" width="4" style="1" bestFit="1" customWidth="1"/>
    <col min="15" max="15" width="33.10937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34.441406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Bayside Unit #2 (4xGT - HSRG - ST)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2038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6575265.9511638517</v>
      </c>
      <c r="Q8" s="184">
        <f>G10</f>
        <v>5714187.6497827219</v>
      </c>
      <c r="R8" s="184">
        <f>G11</f>
        <v>8833838.5264105778</v>
      </c>
      <c r="S8" s="184">
        <f>G12</f>
        <v>91042.890700618897</v>
      </c>
      <c r="T8" s="184">
        <f>G13</f>
        <v>-8063803.1157300686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9184637.0095292553</v>
      </c>
      <c r="Q9" s="184">
        <f>L10</f>
        <v>7991785.2032656427</v>
      </c>
      <c r="R9" s="184">
        <f>L11</f>
        <v>12318710.276411872</v>
      </c>
      <c r="S9" s="184">
        <f>L12</f>
        <v>119044.18589664206</v>
      </c>
      <c r="T9" s="184">
        <f>L13</f>
        <v>-11244902.6560449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75</v>
      </c>
      <c r="B10" s="170">
        <f>'Escalation Factors'!$A$10</f>
        <v>2023</v>
      </c>
      <c r="C10" s="201">
        <f>C17+5*0</f>
        <v>2038</v>
      </c>
      <c r="D10" s="10" t="s">
        <v>155</v>
      </c>
      <c r="E10" s="184">
        <f>VLOOKUP($A$10,'Cost Estimates in 2023'!$A:$F,2,FALSE)</f>
        <v>5418800</v>
      </c>
      <c r="F10" s="164">
        <f>VLOOKUP(G$7,Multiplier_Labor,3,FALSE)</f>
        <v>1.0545116353773385</v>
      </c>
      <c r="G10" s="185">
        <f>E10*F10</f>
        <v>5714187.6497827219</v>
      </c>
      <c r="H10" s="137"/>
      <c r="J10" s="165">
        <f>C10+1</f>
        <v>2039</v>
      </c>
      <c r="K10" s="164">
        <f>VLOOKUP(J$10,Multiplier_Labor,4,FALSE)</f>
        <v>1.3985864121157319</v>
      </c>
      <c r="L10" s="185">
        <f>G10*K10</f>
        <v>7991785.2032656427</v>
      </c>
      <c r="M10" s="2"/>
      <c r="O10" s="134" t="s">
        <v>235</v>
      </c>
      <c r="P10" s="184">
        <f>SUM(Q10:T10)</f>
        <v>5010947.0895292573</v>
      </c>
      <c r="Q10" s="184">
        <f>Q9-Q16</f>
        <v>3572612.2832656428</v>
      </c>
      <c r="R10" s="184">
        <f>R9-R16</f>
        <v>9050421.2764118724</v>
      </c>
      <c r="S10" s="184">
        <f>S9-S16</f>
        <v>-1003962.814103358</v>
      </c>
      <c r="T10" s="184">
        <f>T9-T16</f>
        <v>-6608123.6560449004</v>
      </c>
      <c r="Z10" s="2"/>
      <c r="AA10" s="186" t="str">
        <f>A10</f>
        <v>Bayside Unit #2 (4xGT - HSRG - ST)</v>
      </c>
      <c r="AB10" s="182">
        <f>P12</f>
        <v>13</v>
      </c>
      <c r="AC10" s="187">
        <f>G7</f>
        <v>2025</v>
      </c>
      <c r="AD10" s="187">
        <f>C10</f>
        <v>2038</v>
      </c>
      <c r="AE10" s="182">
        <f>G15</f>
        <v>6575265.9511638517</v>
      </c>
      <c r="AF10" s="182">
        <f>P16</f>
        <v>4173689.92</v>
      </c>
      <c r="AG10" s="182">
        <f>L15</f>
        <v>9184637.0095292553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8713550</v>
      </c>
      <c r="F11" s="164">
        <f>VLOOKUP(G$7,Multiplier_Materials,3,FALSE)</f>
        <v>1.0138047668757943</v>
      </c>
      <c r="G11" s="185">
        <f>E11*F11</f>
        <v>8833838.5264105778</v>
      </c>
      <c r="H11" s="137"/>
      <c r="K11" s="164">
        <f>VLOOKUP(J$10,Multiplier_Materials,4,FALSE)</f>
        <v>1.3944912214076082</v>
      </c>
      <c r="L11" s="185">
        <f>G11*K11</f>
        <v>12318710.276411872</v>
      </c>
      <c r="M11" s="2"/>
      <c r="O11" s="134" t="s">
        <v>234</v>
      </c>
      <c r="P11" s="184">
        <f>SUM(Q11:T11)</f>
        <v>3538021.8689260045</v>
      </c>
      <c r="Q11" s="184">
        <f>Q10/((1+Q13)^(P12))</f>
        <v>2554445.1542762523</v>
      </c>
      <c r="R11" s="184">
        <f>R10/((1+R13)^(P12))</f>
        <v>6490124.2384848511</v>
      </c>
      <c r="S11" s="184">
        <f>S10/((1+S13)^(P12))</f>
        <v>-767813.02726751822</v>
      </c>
      <c r="T11" s="184">
        <f>T10/((1+T13)^(P12))</f>
        <v>-4738734.4965675808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87400</v>
      </c>
      <c r="F12" s="164">
        <f>VLOOKUP(G$7,Multiplier_GDP,3,FALSE)</f>
        <v>1.0416806716317952</v>
      </c>
      <c r="G12" s="185">
        <f>E12*F12</f>
        <v>91042.890700618897</v>
      </c>
      <c r="H12" s="137"/>
      <c r="K12" s="164">
        <f>VLOOKUP(J$10,Multiplier_GDP,4,FALSE)</f>
        <v>1.3075615787299777</v>
      </c>
      <c r="L12" s="185">
        <f>G12*K12</f>
        <v>119044.18589664206</v>
      </c>
      <c r="M12" s="2"/>
      <c r="O12" s="134" t="s">
        <v>244</v>
      </c>
      <c r="P12" s="184">
        <f>(P7-P6)</f>
        <v>13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-7954000</v>
      </c>
      <c r="F13" s="164">
        <f>F11</f>
        <v>1.0138047668757943</v>
      </c>
      <c r="G13" s="185">
        <f>E13*F13</f>
        <v>-8063803.1157300686</v>
      </c>
      <c r="H13" s="137"/>
      <c r="K13" s="164">
        <f>K11</f>
        <v>1.3944912214076082</v>
      </c>
      <c r="L13" s="185">
        <f>G13*K13</f>
        <v>-11244902.6560449</v>
      </c>
      <c r="M13" s="2"/>
      <c r="O13" s="180" t="s">
        <v>237</v>
      </c>
      <c r="P13" s="189">
        <f>IF(P8=0,0,((P9/P8)^(1/($P7-$P6))-1))</f>
        <v>2.6042340274359033E-2</v>
      </c>
      <c r="Q13" s="189">
        <f>IF(Q8=0,0,((Q9/Q8)^(1/($P7-$P6))-1))</f>
        <v>2.6140596348028566E-2</v>
      </c>
      <c r="R13" s="189">
        <f>IF(R8=0,0,((R9/R8)^(1/($P7-$P6))-1))</f>
        <v>2.5909157655277015E-2</v>
      </c>
      <c r="S13" s="189">
        <f>IF(S8=0,0,((S9/S8)^(1/($P7-$P6))-1))</f>
        <v>2.0842228658969342E-2</v>
      </c>
      <c r="T13" s="189">
        <f>IF(T8=0,0,((T9/T8)^(1/($P7-$P6))-1))</f>
        <v>2.5909157655277015E-2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326672.73883959668</v>
      </c>
      <c r="Q14" s="185">
        <f>PMT(Q13,$P12,-Q11)</f>
        <v>234303.56069875057</v>
      </c>
      <c r="R14" s="185">
        <f>PMT(R13,$P12,-R11)</f>
        <v>594408.13628382899</v>
      </c>
      <c r="S14" s="185">
        <f>PMT(S13,$P12,-S11)</f>
        <v>-68034.579036334893</v>
      </c>
      <c r="T14" s="185">
        <f>PMT(T13,$P12,-T11)</f>
        <v>-434004.37910664798</v>
      </c>
      <c r="U14" s="190"/>
      <c r="Z14" s="2"/>
    </row>
    <row r="15" spans="1:34" x14ac:dyDescent="0.25">
      <c r="E15" s="185">
        <f>SUM(E10:E13)</f>
        <v>6265750</v>
      </c>
      <c r="F15" s="124"/>
      <c r="G15" s="185">
        <f>SUM(G10:G13)</f>
        <v>6575265.9511638517</v>
      </c>
      <c r="H15" s="137"/>
      <c r="L15" s="185">
        <f>SUM(L10:L13)</f>
        <v>9184637.0095292553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36" si="0">SUM(Q16:T16)</f>
        <v>4173689.92</v>
      </c>
      <c r="Q16" s="185">
        <f>VLOOKUP($A$10,'Reserves Dec 31, 2024'!$A:$F,2,FALSE)</f>
        <v>4419172.92</v>
      </c>
      <c r="R16" s="185">
        <f>VLOOKUP($A$10,'Reserves Dec 31, 2024'!$A:$F,3,FALSE)</f>
        <v>3268289</v>
      </c>
      <c r="S16" s="185">
        <f>VLOOKUP($A$10,'Reserves Dec 31, 2024'!$A:$F,4,FALSE)</f>
        <v>1123007</v>
      </c>
      <c r="T16" s="185">
        <f>VLOOKUP($A$10,'Reserves Dec 31, 2024'!$A:$F,5,FALSE)</f>
        <v>-4636779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0" t="s">
        <v>293</v>
      </c>
      <c r="C17" s="201">
        <v>2038</v>
      </c>
      <c r="E17" s="184">
        <f>VLOOKUP($A$10,'Cost Estimates in 2023'!$A:$F,6,FALSE)-E15</f>
        <v>0</v>
      </c>
      <c r="M17" s="2"/>
      <c r="N17" s="1">
        <f t="shared" ref="N17:N36" si="1">N16+1</f>
        <v>1</v>
      </c>
      <c r="O17" s="195">
        <f>P6</f>
        <v>2025</v>
      </c>
      <c r="P17" s="124">
        <f t="shared" si="0"/>
        <v>326672.73883959668</v>
      </c>
      <c r="Q17" s="124">
        <f>IF($N17&lt;=TRUNC($P$12),Q14*(1+0),0)</f>
        <v>234303.56069875057</v>
      </c>
      <c r="R17" s="124">
        <f>IF($N17&lt;=TRUNC($P$12),R14*(1+0),0)</f>
        <v>594408.13628382899</v>
      </c>
      <c r="S17" s="124">
        <f>IF($N17&lt;=TRUNC($P$12),S14*(1+0),0)</f>
        <v>-68034.579036334893</v>
      </c>
      <c r="T17" s="124">
        <f>IF($N17&lt;=TRUNC($P$12),T14*(1+0),0)</f>
        <v>-434004.37910664798</v>
      </c>
      <c r="Z17" s="2"/>
    </row>
    <row r="18" spans="2:26" x14ac:dyDescent="0.25">
      <c r="M18" s="2"/>
      <c r="N18" s="1">
        <f t="shared" si="1"/>
        <v>2</v>
      </c>
      <c r="O18" s="195">
        <f t="shared" ref="O18:O36" si="2">O17+1</f>
        <v>2026</v>
      </c>
      <c r="P18" s="124">
        <f t="shared" si="0"/>
        <v>335535.50762293895</v>
      </c>
      <c r="Q18" s="124">
        <f t="shared" ref="Q18:Q36" si="3">IF($N18&lt;=TRUNC($P$12),Q17*(1+Q$13),0)</f>
        <v>240428.39550188242</v>
      </c>
      <c r="R18" s="124">
        <f t="shared" ref="R18:R36" si="4">IF($N18&lt;=TRUNC($P$12),R17*(1+R$13),0)</f>
        <v>609808.75039838615</v>
      </c>
      <c r="S18" s="124">
        <f t="shared" ref="S18:S36" si="5">IF($N18&lt;=TRUNC($P$12),S17*(1+S$13),0)</f>
        <v>-69452.571289326908</v>
      </c>
      <c r="T18" s="124">
        <f t="shared" ref="T18:T36" si="6">IF($N18&lt;=TRUNC($P$12),T17*(1+T$13),0)</f>
        <v>-445249.06698800274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344636.50566977425</v>
      </c>
      <c r="Q19" s="124">
        <f t="shared" si="3"/>
        <v>246713.33713930129</v>
      </c>
      <c r="R19" s="124">
        <f t="shared" si="4"/>
        <v>625608.38145202538</v>
      </c>
      <c r="S19" s="124">
        <f t="shared" si="5"/>
        <v>-70900.11766109243</v>
      </c>
      <c r="T19" s="124">
        <f t="shared" si="6"/>
        <v>-456785.09526045993</v>
      </c>
      <c r="Z19" s="124">
        <f>U20-SUM(V20:Y20)</f>
        <v>0</v>
      </c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353982.09210318676</v>
      </c>
      <c r="Q20" s="124">
        <f t="shared" si="3"/>
        <v>253162.57089913485</v>
      </c>
      <c r="R20" s="124">
        <f t="shared" si="4"/>
        <v>641817.36763752857</v>
      </c>
      <c r="S20" s="124">
        <f t="shared" si="5"/>
        <v>-72377.834125332753</v>
      </c>
      <c r="T20" s="124">
        <f t="shared" si="6"/>
        <v>-468620.01230814389</v>
      </c>
      <c r="U20" s="196">
        <f>SUM(Q17:T20)/4</f>
        <v>340206.71105887415</v>
      </c>
      <c r="V20" s="124">
        <f>SUM(Q17:Q20)/4</f>
        <v>243651.96605976726</v>
      </c>
      <c r="W20" s="124">
        <f>SUM(R17:R20)/4</f>
        <v>617910.65894294227</v>
      </c>
      <c r="X20" s="124">
        <f>SUM(S17:S20)/4</f>
        <v>-70191.275528021753</v>
      </c>
      <c r="Y20" s="124">
        <f>SUM(T17:T20)/4</f>
        <v>-451164.63841581368</v>
      </c>
      <c r="Z20" s="2"/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363578.79489551508</v>
      </c>
      <c r="Q21" s="124">
        <f t="shared" si="3"/>
        <v>259780.39147543829</v>
      </c>
      <c r="R21" s="124">
        <f t="shared" si="4"/>
        <v>658446.31500154419</v>
      </c>
      <c r="S21" s="124">
        <f t="shared" si="5"/>
        <v>-73886.349494013892</v>
      </c>
      <c r="T21" s="124">
        <f t="shared" si="6"/>
        <v>-480761.56208745344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373433.31533346669</v>
      </c>
      <c r="Q22" s="124">
        <f t="shared" si="3"/>
        <v>266571.20582813054</v>
      </c>
      <c r="R22" s="124">
        <f t="shared" si="4"/>
        <v>675506.10438445536</v>
      </c>
      <c r="S22" s="124">
        <f t="shared" si="5"/>
        <v>-75426.305684944658</v>
      </c>
      <c r="T22" s="124">
        <f t="shared" si="6"/>
        <v>-493217.68919417454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383552.53260093572</v>
      </c>
      <c r="Q23" s="124">
        <f t="shared" si="3"/>
        <v>273539.53611769096</v>
      </c>
      <c r="R23" s="124">
        <f t="shared" si="4"/>
        <v>693007.89854005422</v>
      </c>
      <c r="S23" s="124">
        <f t="shared" si="5"/>
        <v>-76998.35799493159</v>
      </c>
      <c r="T23" s="124">
        <f t="shared" si="6"/>
        <v>-505996.54406187782</v>
      </c>
      <c r="Z23" s="124">
        <f>U24-SUM(V24:Y24)</f>
        <v>0</v>
      </c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393943.50848262181</v>
      </c>
      <c r="Q24" s="124">
        <f t="shared" si="3"/>
        <v>280690.02271657053</v>
      </c>
      <c r="R24" s="124">
        <f t="shared" si="4"/>
        <v>710963.14943968074</v>
      </c>
      <c r="S24" s="124">
        <f t="shared" si="5"/>
        <v>-78603.175378627129</v>
      </c>
      <c r="T24" s="124">
        <f t="shared" si="6"/>
        <v>-519106.48829500232</v>
      </c>
      <c r="U24" s="196">
        <f>SUM(Q21:T24)/4</f>
        <v>378627.03782813484</v>
      </c>
      <c r="V24" s="124">
        <f>SUM(Q21:Q24)/4</f>
        <v>270145.28903445759</v>
      </c>
      <c r="W24" s="124">
        <f>SUM(R21:R24)/4</f>
        <v>684480.86684143357</v>
      </c>
      <c r="X24" s="124">
        <f>SUM(S21:S24)/4</f>
        <v>-76228.547138129317</v>
      </c>
      <c r="Y24" s="124">
        <f>SUM(T21:T24)/4</f>
        <v>-499770.57090962701</v>
      </c>
      <c r="Z24" s="2"/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404613.49219162471</v>
      </c>
      <c r="Q25" s="124">
        <f t="shared" si="3"/>
        <v>288027.42729932338</v>
      </c>
      <c r="R25" s="124">
        <f t="shared" si="4"/>
        <v>729383.60576560569</v>
      </c>
      <c r="S25" s="124">
        <f t="shared" si="5"/>
        <v>-80241.440733189549</v>
      </c>
      <c r="T25" s="124">
        <f t="shared" si="6"/>
        <v>-532556.10014011478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415569.9253242769</v>
      </c>
      <c r="Q26" s="124">
        <f t="shared" si="3"/>
        <v>295556.63601351611</v>
      </c>
      <c r="R26" s="124">
        <f t="shared" si="4"/>
        <v>748281.3205985612</v>
      </c>
      <c r="S26" s="124">
        <f t="shared" si="5"/>
        <v>-81913.851188875822</v>
      </c>
      <c r="T26" s="124">
        <f t="shared" si="6"/>
        <v>-546354.18009892455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426820.44694555656</v>
      </c>
      <c r="Q27" s="124">
        <f t="shared" si="3"/>
        <v>303282.66273352661</v>
      </c>
      <c r="R27" s="124">
        <f t="shared" si="4"/>
        <v>767668.65930444817</v>
      </c>
      <c r="S27" s="124">
        <f t="shared" si="5"/>
        <v>-83621.118405691159</v>
      </c>
      <c r="T27" s="124">
        <f t="shared" si="6"/>
        <v>-560509.75668672717</v>
      </c>
      <c r="Z27" s="124">
        <f>U28-SUM(V28:Y28)</f>
        <v>0</v>
      </c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438372.8988085154</v>
      </c>
      <c r="Q28" s="124">
        <f t="shared" si="3"/>
        <v>311210.65239939903</v>
      </c>
      <c r="R28" s="124">
        <f t="shared" si="4"/>
        <v>787558.30762538221</v>
      </c>
      <c r="S28" s="124">
        <f t="shared" si="5"/>
        <v>-85363.968876221319</v>
      </c>
      <c r="T28" s="124">
        <f t="shared" si="6"/>
        <v>-575032.09234004456</v>
      </c>
      <c r="U28" s="196">
        <f>SUM(Q25:T28)/4</f>
        <v>421344.19081749348</v>
      </c>
      <c r="V28" s="124">
        <f>SUM(Q25:Q28)/4</f>
        <v>299519.34461144131</v>
      </c>
      <c r="W28" s="124">
        <f>SUM(R25:R28)/4</f>
        <v>758222.97332349932</v>
      </c>
      <c r="X28" s="124">
        <f>SUM(S25:S28)/4</f>
        <v>-82785.09480099447</v>
      </c>
      <c r="Y28" s="124">
        <f>SUM(T25:T28)/4</f>
        <v>-553613.03231645282</v>
      </c>
      <c r="Z28" s="2"/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450235.33071124647</v>
      </c>
      <c r="Q29" s="124">
        <f t="shared" si="3"/>
        <v>319345.88444297836</v>
      </c>
      <c r="R29" s="124">
        <f t="shared" si="4"/>
        <v>807963.27998037136</v>
      </c>
      <c r="S29" s="124">
        <f t="shared" si="5"/>
        <v>-87143.144234776672</v>
      </c>
      <c r="T29" s="124">
        <f t="shared" si="6"/>
        <v>-589930.68947732658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0</v>
      </c>
      <c r="Q30" s="124">
        <f t="shared" si="3"/>
        <v>0</v>
      </c>
      <c r="R30" s="124">
        <f t="shared" si="4"/>
        <v>0</v>
      </c>
      <c r="S30" s="124">
        <f t="shared" si="5"/>
        <v>0</v>
      </c>
      <c r="T30" s="124">
        <f t="shared" si="6"/>
        <v>0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0</v>
      </c>
      <c r="Q31" s="124">
        <f t="shared" si="3"/>
        <v>0</v>
      </c>
      <c r="R31" s="124">
        <f t="shared" si="4"/>
        <v>0</v>
      </c>
      <c r="S31" s="124">
        <f t="shared" si="5"/>
        <v>0</v>
      </c>
      <c r="T31" s="124">
        <f t="shared" si="6"/>
        <v>0</v>
      </c>
      <c r="Z31" s="124">
        <f>U32-SUM(V32:Y32)</f>
        <v>0</v>
      </c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0</v>
      </c>
      <c r="Q32" s="124">
        <f t="shared" si="3"/>
        <v>0</v>
      </c>
      <c r="R32" s="124">
        <f t="shared" si="4"/>
        <v>0</v>
      </c>
      <c r="S32" s="124">
        <f t="shared" si="5"/>
        <v>0</v>
      </c>
      <c r="T32" s="124">
        <f t="shared" si="6"/>
        <v>0</v>
      </c>
      <c r="U32" s="196">
        <f>SUM(Q29:T32)/4</f>
        <v>112558.83267781162</v>
      </c>
      <c r="V32" s="124">
        <f>SUM(Q29:Q32)/4</f>
        <v>79836.471110744591</v>
      </c>
      <c r="W32" s="124">
        <f>SUM(R29:R32)/4</f>
        <v>201990.81999509284</v>
      </c>
      <c r="X32" s="124">
        <f>SUM(S29:S32)/4</f>
        <v>-21785.786058694168</v>
      </c>
      <c r="Y32" s="124">
        <f>SUM(T29:T32)/4</f>
        <v>-147482.67236933165</v>
      </c>
      <c r="Z32" s="2"/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0</v>
      </c>
      <c r="Q33" s="124">
        <f t="shared" si="3"/>
        <v>0</v>
      </c>
      <c r="R33" s="124">
        <f t="shared" si="4"/>
        <v>0</v>
      </c>
      <c r="S33" s="124">
        <f t="shared" si="5"/>
        <v>0</v>
      </c>
      <c r="T33" s="124">
        <f t="shared" si="6"/>
        <v>0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0</v>
      </c>
      <c r="Q34" s="124">
        <f t="shared" si="3"/>
        <v>0</v>
      </c>
      <c r="R34" s="124">
        <f t="shared" si="4"/>
        <v>0</v>
      </c>
      <c r="S34" s="124">
        <f t="shared" si="5"/>
        <v>0</v>
      </c>
      <c r="T34" s="124">
        <f t="shared" si="6"/>
        <v>0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0</v>
      </c>
      <c r="Q35" s="124">
        <f t="shared" si="3"/>
        <v>0</v>
      </c>
      <c r="R35" s="124">
        <f t="shared" si="4"/>
        <v>0</v>
      </c>
      <c r="S35" s="124">
        <f t="shared" si="5"/>
        <v>0</v>
      </c>
      <c r="T35" s="124">
        <f t="shared" si="6"/>
        <v>0</v>
      </c>
      <c r="Z35" s="124">
        <f>U36-SUM(V36:Y36)</f>
        <v>0</v>
      </c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0</v>
      </c>
      <c r="Q36" s="124">
        <f t="shared" si="3"/>
        <v>0</v>
      </c>
      <c r="R36" s="124">
        <f t="shared" si="4"/>
        <v>0</v>
      </c>
      <c r="S36" s="124">
        <f t="shared" si="5"/>
        <v>0</v>
      </c>
      <c r="T36" s="124">
        <f t="shared" si="6"/>
        <v>0</v>
      </c>
      <c r="U36" s="196">
        <f>SUM(Q33:T36)/4</f>
        <v>0</v>
      </c>
      <c r="V36" s="124">
        <f>SUM(Q33:Q36)/4</f>
        <v>0</v>
      </c>
      <c r="W36" s="124">
        <f>SUM(R33:R36)/4</f>
        <v>0</v>
      </c>
      <c r="X36" s="124">
        <f>SUM(S33:S36)/4</f>
        <v>0</v>
      </c>
      <c r="Y36" s="124">
        <f>SUM(T33:T36)/4</f>
        <v>0</v>
      </c>
      <c r="Z36" s="2"/>
    </row>
    <row r="37" spans="13:26" x14ac:dyDescent="0.25">
      <c r="M37" s="2"/>
      <c r="O37" s="163" t="s">
        <v>216</v>
      </c>
      <c r="P37" s="163" t="s">
        <v>216</v>
      </c>
      <c r="Q37" s="163" t="s">
        <v>216</v>
      </c>
      <c r="R37" s="163" t="s">
        <v>216</v>
      </c>
      <c r="S37" s="163" t="s">
        <v>216</v>
      </c>
      <c r="T37" s="163" t="s">
        <v>216</v>
      </c>
      <c r="U37" s="196"/>
      <c r="V37" s="196"/>
      <c r="W37" s="196"/>
      <c r="X37" s="196"/>
      <c r="Y37" s="196"/>
      <c r="Z37" s="2"/>
    </row>
    <row r="38" spans="13:26" x14ac:dyDescent="0.25">
      <c r="M38" s="2"/>
      <c r="O38" s="134" t="s">
        <v>231</v>
      </c>
      <c r="P38" s="196">
        <f>SUM(Q38:T38)</f>
        <v>5010947.0895292545</v>
      </c>
      <c r="Q38" s="196">
        <f>SUM(Q$17:Q$36)</f>
        <v>3572612.2832656428</v>
      </c>
      <c r="R38" s="196">
        <f>SUM(R$17:R$36)</f>
        <v>9050421.2764118724</v>
      </c>
      <c r="S38" s="196">
        <f>SUM(S$17:S$36)</f>
        <v>-1003962.8141033589</v>
      </c>
      <c r="T38" s="196">
        <f>SUM(T$17:T$36)</f>
        <v>-6608123.6560449013</v>
      </c>
      <c r="U38" s="124"/>
      <c r="V38" s="196"/>
      <c r="W38" s="196"/>
      <c r="X38" s="196"/>
      <c r="Y38" s="196"/>
      <c r="Z38" s="2"/>
    </row>
    <row r="39" spans="13:26" x14ac:dyDescent="0.25">
      <c r="M39" s="2"/>
      <c r="N39" s="2"/>
      <c r="O39" s="2"/>
      <c r="P39" s="188">
        <f>P38-P$10</f>
        <v>0</v>
      </c>
      <c r="Q39" s="188">
        <f>Q38-Q$10</f>
        <v>0</v>
      </c>
      <c r="R39" s="188">
        <f>R38-R$10</f>
        <v>0</v>
      </c>
      <c r="S39" s="188">
        <f>S38-S$10</f>
        <v>-9.3132257461547852E-10</v>
      </c>
      <c r="T39" s="188">
        <f>T38-T$10</f>
        <v>0</v>
      </c>
      <c r="U39" s="188">
        <f>SUM(Q38:T38)-P$10</f>
        <v>0</v>
      </c>
      <c r="V39" s="2"/>
      <c r="W39" s="2"/>
      <c r="X39" s="2"/>
      <c r="Y39" s="2"/>
      <c r="Z39" s="2"/>
    </row>
    <row r="40" spans="13:26" x14ac:dyDescent="0.25">
      <c r="M40" s="2"/>
      <c r="O40" s="180" t="s">
        <v>279</v>
      </c>
      <c r="P40" s="197">
        <f>$P$13</f>
        <v>2.6042340274359033E-2</v>
      </c>
      <c r="Z40" s="2"/>
    </row>
    <row r="41" spans="13:26" x14ac:dyDescent="0.25">
      <c r="M41" s="2"/>
      <c r="O41" s="134" t="s">
        <v>236</v>
      </c>
      <c r="P41" s="197">
        <f>((1+P40)^(1/12))-1</f>
        <v>2.1447143851787143E-3</v>
      </c>
      <c r="Q41" s="124"/>
      <c r="R41" s="124"/>
      <c r="S41" s="124"/>
      <c r="T41" s="124"/>
      <c r="U41" s="124"/>
      <c r="Z41" s="2"/>
    </row>
    <row r="42" spans="13:26" x14ac:dyDescent="0.25">
      <c r="M42" s="2"/>
      <c r="O42" s="134" t="s">
        <v>235</v>
      </c>
      <c r="P42" s="196">
        <f>P10</f>
        <v>5010947.0895292573</v>
      </c>
      <c r="Z42" s="2"/>
    </row>
    <row r="43" spans="13:26" x14ac:dyDescent="0.25">
      <c r="M43" s="2"/>
      <c r="O43" s="134" t="s">
        <v>234</v>
      </c>
      <c r="P43" s="196">
        <f>P42/(1+P41)^P44</f>
        <v>3587328.4645523601</v>
      </c>
      <c r="Z43" s="2"/>
    </row>
    <row r="44" spans="13:26" x14ac:dyDescent="0.25">
      <c r="M44" s="2"/>
      <c r="O44" s="134" t="s">
        <v>233</v>
      </c>
      <c r="P44" s="124">
        <f>$P$12*12</f>
        <v>156</v>
      </c>
      <c r="Q44" s="198"/>
      <c r="Z44" s="2"/>
    </row>
    <row r="45" spans="13:26" x14ac:dyDescent="0.25">
      <c r="M45" s="2"/>
      <c r="O45" s="134" t="s">
        <v>232</v>
      </c>
      <c r="P45" s="196">
        <f>PMT(P41,P44,-P43)</f>
        <v>27081.128890351374</v>
      </c>
      <c r="Z45" s="2"/>
    </row>
    <row r="46" spans="13:26" x14ac:dyDescent="0.25">
      <c r="M46" s="2"/>
      <c r="N46" s="163"/>
      <c r="O46" s="163" t="s">
        <v>216</v>
      </c>
      <c r="P46" s="163" t="s">
        <v>216</v>
      </c>
      <c r="Q46" s="163" t="s">
        <v>216</v>
      </c>
      <c r="R46" s="163" t="s">
        <v>216</v>
      </c>
      <c r="Z46" s="2"/>
    </row>
    <row r="47" spans="13:26" x14ac:dyDescent="0.25">
      <c r="M47" s="2"/>
      <c r="N47" s="1">
        <v>1</v>
      </c>
      <c r="O47" s="124">
        <v>0</v>
      </c>
      <c r="P47" s="124">
        <f>P45</f>
        <v>27081.128890351374</v>
      </c>
      <c r="Q47" s="124">
        <f t="shared" ref="Q47:Q78" si="7">O47*$P$41</f>
        <v>0</v>
      </c>
      <c r="R47" s="124">
        <f t="shared" ref="R47:R78" si="8">O47+P47+Q47</f>
        <v>27081.128890351374</v>
      </c>
      <c r="Z47" s="2"/>
    </row>
    <row r="48" spans="13:26" x14ac:dyDescent="0.25">
      <c r="M48" s="2"/>
      <c r="N48" s="1">
        <f t="shared" ref="N48:N79" si="9">N47+1</f>
        <v>2</v>
      </c>
      <c r="O48" s="124">
        <f t="shared" ref="O48:O79" si="10">R47</f>
        <v>27081.128890351374</v>
      </c>
      <c r="P48" s="124">
        <f t="shared" ref="P48:P79" si="11">P47</f>
        <v>27081.128890351374</v>
      </c>
      <c r="Q48" s="124">
        <f t="shared" si="7"/>
        <v>58.081286698015461</v>
      </c>
      <c r="R48" s="124">
        <f t="shared" si="8"/>
        <v>54220.339067400761</v>
      </c>
      <c r="Z48" s="2"/>
    </row>
    <row r="49" spans="13:26" x14ac:dyDescent="0.25">
      <c r="M49" s="2"/>
      <c r="N49" s="1">
        <f t="shared" si="9"/>
        <v>3</v>
      </c>
      <c r="O49" s="124">
        <f t="shared" si="10"/>
        <v>54220.339067400761</v>
      </c>
      <c r="P49" s="124">
        <f t="shared" si="11"/>
        <v>27081.128890351374</v>
      </c>
      <c r="Q49" s="124">
        <f t="shared" si="7"/>
        <v>116.28714116712185</v>
      </c>
      <c r="R49" s="124">
        <f t="shared" si="8"/>
        <v>81417.755098919253</v>
      </c>
      <c r="Z49" s="2"/>
    </row>
    <row r="50" spans="13:26" x14ac:dyDescent="0.25">
      <c r="M50" s="2"/>
      <c r="N50" s="1">
        <f t="shared" si="9"/>
        <v>4</v>
      </c>
      <c r="O50" s="124">
        <f t="shared" si="10"/>
        <v>81417.755098919253</v>
      </c>
      <c r="P50" s="124">
        <f t="shared" si="11"/>
        <v>27081.128890351374</v>
      </c>
      <c r="Q50" s="124">
        <f t="shared" si="7"/>
        <v>174.61783056960974</v>
      </c>
      <c r="R50" s="124">
        <f t="shared" si="8"/>
        <v>108673.50181984024</v>
      </c>
      <c r="Z50" s="2"/>
    </row>
    <row r="51" spans="13:26" x14ac:dyDescent="0.25">
      <c r="M51" s="2"/>
      <c r="N51" s="1">
        <f t="shared" si="9"/>
        <v>5</v>
      </c>
      <c r="O51" s="124">
        <f t="shared" si="10"/>
        <v>108673.50181984024</v>
      </c>
      <c r="P51" s="124">
        <f t="shared" si="11"/>
        <v>27081.128890351374</v>
      </c>
      <c r="Q51" s="124">
        <f t="shared" si="7"/>
        <v>233.07362264075655</v>
      </c>
      <c r="R51" s="124">
        <f t="shared" si="8"/>
        <v>135987.70433283236</v>
      </c>
      <c r="Z51" s="2"/>
    </row>
    <row r="52" spans="13:26" x14ac:dyDescent="0.25">
      <c r="M52" s="2"/>
      <c r="N52" s="1">
        <f t="shared" si="9"/>
        <v>6</v>
      </c>
      <c r="O52" s="124">
        <f t="shared" si="10"/>
        <v>135987.70433283236</v>
      </c>
      <c r="P52" s="124">
        <f t="shared" si="11"/>
        <v>27081.128890351374</v>
      </c>
      <c r="Q52" s="124">
        <f t="shared" si="7"/>
        <v>291.65478569005535</v>
      </c>
      <c r="R52" s="124">
        <f t="shared" si="8"/>
        <v>163360.48800887377</v>
      </c>
      <c r="Z52" s="2"/>
    </row>
    <row r="53" spans="13:26" x14ac:dyDescent="0.25">
      <c r="M53" s="2"/>
      <c r="N53" s="1">
        <f t="shared" si="9"/>
        <v>7</v>
      </c>
      <c r="O53" s="124">
        <f t="shared" si="10"/>
        <v>163360.48800887377</v>
      </c>
      <c r="P53" s="124">
        <f t="shared" si="11"/>
        <v>27081.128890351374</v>
      </c>
      <c r="Q53" s="124">
        <f t="shared" si="7"/>
        <v>350.36158860244643</v>
      </c>
      <c r="R53" s="124">
        <f t="shared" si="8"/>
        <v>190791.97848782758</v>
      </c>
      <c r="Z53" s="2"/>
    </row>
    <row r="54" spans="13:26" x14ac:dyDescent="0.25">
      <c r="M54" s="2"/>
      <c r="N54" s="1">
        <f t="shared" si="9"/>
        <v>8</v>
      </c>
      <c r="O54" s="124">
        <f t="shared" si="10"/>
        <v>190791.97848782758</v>
      </c>
      <c r="P54" s="124">
        <f t="shared" si="11"/>
        <v>27081.128890351374</v>
      </c>
      <c r="Q54" s="124">
        <f t="shared" si="7"/>
        <v>409.1943008395516</v>
      </c>
      <c r="R54" s="124">
        <f t="shared" si="8"/>
        <v>218282.30167901851</v>
      </c>
      <c r="Z54" s="2"/>
    </row>
    <row r="55" spans="13:26" x14ac:dyDescent="0.25">
      <c r="M55" s="2"/>
      <c r="N55" s="1">
        <f t="shared" si="9"/>
        <v>9</v>
      </c>
      <c r="O55" s="124">
        <f t="shared" si="10"/>
        <v>218282.30167901851</v>
      </c>
      <c r="P55" s="124">
        <f t="shared" si="11"/>
        <v>27081.128890351374</v>
      </c>
      <c r="Q55" s="124">
        <f t="shared" si="7"/>
        <v>468.1531924409108</v>
      </c>
      <c r="R55" s="124">
        <f t="shared" si="8"/>
        <v>245831.58376181079</v>
      </c>
      <c r="Z55" s="2"/>
    </row>
    <row r="56" spans="13:26" x14ac:dyDescent="0.25">
      <c r="M56" s="2"/>
      <c r="N56" s="1">
        <f t="shared" si="9"/>
        <v>10</v>
      </c>
      <c r="O56" s="124">
        <f t="shared" si="10"/>
        <v>245831.58376181079</v>
      </c>
      <c r="P56" s="124">
        <f t="shared" si="11"/>
        <v>27081.128890351374</v>
      </c>
      <c r="Q56" s="124">
        <f t="shared" si="7"/>
        <v>527.23853402522161</v>
      </c>
      <c r="R56" s="124">
        <f t="shared" si="8"/>
        <v>273439.95118618739</v>
      </c>
      <c r="Z56" s="2"/>
    </row>
    <row r="57" spans="13:26" x14ac:dyDescent="0.25">
      <c r="M57" s="2"/>
      <c r="N57" s="1">
        <f t="shared" si="9"/>
        <v>11</v>
      </c>
      <c r="O57" s="124">
        <f t="shared" si="10"/>
        <v>273439.95118618739</v>
      </c>
      <c r="P57" s="124">
        <f t="shared" si="11"/>
        <v>27081.128890351374</v>
      </c>
      <c r="Q57" s="124">
        <f t="shared" si="7"/>
        <v>586.45059679158157</v>
      </c>
      <c r="R57" s="124">
        <f t="shared" si="8"/>
        <v>301107.53067333036</v>
      </c>
      <c r="Z57" s="2"/>
    </row>
    <row r="58" spans="13:26" x14ac:dyDescent="0.25">
      <c r="M58" s="2"/>
      <c r="N58" s="1">
        <f t="shared" si="9"/>
        <v>12</v>
      </c>
      <c r="O58" s="124">
        <f t="shared" si="10"/>
        <v>301107.53067333036</v>
      </c>
      <c r="P58" s="124">
        <f t="shared" si="11"/>
        <v>27081.128890351374</v>
      </c>
      <c r="Q58" s="124">
        <f t="shared" si="7"/>
        <v>645.7896525207326</v>
      </c>
      <c r="R58" s="124">
        <f t="shared" si="8"/>
        <v>328834.44921620248</v>
      </c>
      <c r="Z58" s="2"/>
    </row>
    <row r="59" spans="13:26" x14ac:dyDescent="0.25">
      <c r="M59" s="2"/>
      <c r="N59" s="1">
        <f t="shared" si="9"/>
        <v>13</v>
      </c>
      <c r="O59" s="124">
        <f t="shared" si="10"/>
        <v>328834.44921620248</v>
      </c>
      <c r="P59" s="124">
        <f t="shared" si="11"/>
        <v>27081.128890351374</v>
      </c>
      <c r="Q59" s="124">
        <f t="shared" si="7"/>
        <v>705.25597357630886</v>
      </c>
      <c r="R59" s="124">
        <f t="shared" si="8"/>
        <v>356620.83408013021</v>
      </c>
      <c r="Z59" s="2"/>
    </row>
    <row r="60" spans="13:26" x14ac:dyDescent="0.25">
      <c r="M60" s="2"/>
      <c r="N60" s="1">
        <f t="shared" si="9"/>
        <v>14</v>
      </c>
      <c r="O60" s="124">
        <f t="shared" si="10"/>
        <v>356620.83408013021</v>
      </c>
      <c r="P60" s="124">
        <f t="shared" si="11"/>
        <v>27081.128890351374</v>
      </c>
      <c r="Q60" s="124">
        <f t="shared" si="7"/>
        <v>764.8498329060867</v>
      </c>
      <c r="R60" s="124">
        <f t="shared" si="8"/>
        <v>384466.8128033877</v>
      </c>
      <c r="Z60" s="2"/>
    </row>
    <row r="61" spans="13:26" x14ac:dyDescent="0.25">
      <c r="M61" s="2"/>
      <c r="N61" s="1">
        <f t="shared" si="9"/>
        <v>15</v>
      </c>
      <c r="O61" s="124">
        <f t="shared" si="10"/>
        <v>384466.8128033877</v>
      </c>
      <c r="P61" s="124">
        <f t="shared" si="11"/>
        <v>27081.128890351374</v>
      </c>
      <c r="Q61" s="124">
        <f t="shared" si="7"/>
        <v>824.5715040432375</v>
      </c>
      <c r="R61" s="124">
        <f t="shared" si="8"/>
        <v>412372.51319778233</v>
      </c>
      <c r="Z61" s="2"/>
    </row>
    <row r="62" spans="13:26" x14ac:dyDescent="0.25">
      <c r="M62" s="2"/>
      <c r="N62" s="1">
        <f t="shared" si="9"/>
        <v>16</v>
      </c>
      <c r="O62" s="124">
        <f t="shared" si="10"/>
        <v>412372.51319778233</v>
      </c>
      <c r="P62" s="124">
        <f t="shared" si="11"/>
        <v>27081.128890351374</v>
      </c>
      <c r="Q62" s="124">
        <f t="shared" si="7"/>
        <v>884.42126110758295</v>
      </c>
      <c r="R62" s="124">
        <f t="shared" si="8"/>
        <v>440338.06334924133</v>
      </c>
      <c r="Z62" s="2"/>
    </row>
    <row r="63" spans="13:26" x14ac:dyDescent="0.25">
      <c r="M63" s="2"/>
      <c r="N63" s="1">
        <f t="shared" si="9"/>
        <v>17</v>
      </c>
      <c r="O63" s="124">
        <f t="shared" si="10"/>
        <v>440338.06334924133</v>
      </c>
      <c r="P63" s="124">
        <f t="shared" si="11"/>
        <v>27081.128890351374</v>
      </c>
      <c r="Q63" s="124">
        <f t="shared" si="7"/>
        <v>944.39937880685386</v>
      </c>
      <c r="R63" s="124">
        <f t="shared" si="8"/>
        <v>468363.5916183996</v>
      </c>
      <c r="Z63" s="2"/>
    </row>
    <row r="64" spans="13:26" x14ac:dyDescent="0.25">
      <c r="M64" s="2"/>
      <c r="N64" s="1">
        <f t="shared" si="9"/>
        <v>18</v>
      </c>
      <c r="O64" s="124">
        <f t="shared" si="10"/>
        <v>468363.5916183996</v>
      </c>
      <c r="P64" s="124">
        <f t="shared" si="11"/>
        <v>27081.128890351374</v>
      </c>
      <c r="Q64" s="124">
        <f t="shared" si="7"/>
        <v>1004.5061324379503</v>
      </c>
      <c r="R64" s="124">
        <f t="shared" si="8"/>
        <v>496449.22664118896</v>
      </c>
      <c r="Z64" s="2"/>
    </row>
    <row r="65" spans="13:26" x14ac:dyDescent="0.25">
      <c r="M65" s="2"/>
      <c r="N65" s="1">
        <f t="shared" si="9"/>
        <v>19</v>
      </c>
      <c r="O65" s="124">
        <f t="shared" si="10"/>
        <v>496449.22664118896</v>
      </c>
      <c r="P65" s="124">
        <f t="shared" si="11"/>
        <v>27081.128890351374</v>
      </c>
      <c r="Q65" s="124">
        <f t="shared" si="7"/>
        <v>1064.7417978882058</v>
      </c>
      <c r="R65" s="124">
        <f t="shared" si="8"/>
        <v>524595.09732942854</v>
      </c>
      <c r="Z65" s="2"/>
    </row>
    <row r="66" spans="13:26" x14ac:dyDescent="0.25">
      <c r="M66" s="2"/>
      <c r="N66" s="1">
        <f t="shared" si="9"/>
        <v>20</v>
      </c>
      <c r="O66" s="124">
        <f t="shared" si="10"/>
        <v>524595.09732942854</v>
      </c>
      <c r="P66" s="124">
        <f t="shared" si="11"/>
        <v>27081.128890351374</v>
      </c>
      <c r="Q66" s="124">
        <f t="shared" si="7"/>
        <v>1125.1066516366532</v>
      </c>
      <c r="R66" s="124">
        <f t="shared" si="8"/>
        <v>552801.33287141658</v>
      </c>
      <c r="Z66" s="2"/>
    </row>
    <row r="67" spans="13:26" x14ac:dyDescent="0.25">
      <c r="M67" s="2"/>
      <c r="N67" s="1">
        <f t="shared" si="9"/>
        <v>21</v>
      </c>
      <c r="O67" s="124">
        <f t="shared" si="10"/>
        <v>552801.33287141658</v>
      </c>
      <c r="P67" s="124">
        <f t="shared" si="11"/>
        <v>27081.128890351374</v>
      </c>
      <c r="Q67" s="124">
        <f t="shared" si="7"/>
        <v>1185.6009707552939</v>
      </c>
      <c r="R67" s="124">
        <f t="shared" si="8"/>
        <v>581068.06273252331</v>
      </c>
      <c r="Z67" s="2"/>
    </row>
    <row r="68" spans="13:26" x14ac:dyDescent="0.25">
      <c r="M68" s="2"/>
      <c r="N68" s="1">
        <f t="shared" si="9"/>
        <v>22</v>
      </c>
      <c r="O68" s="124">
        <f t="shared" si="10"/>
        <v>581068.06273252331</v>
      </c>
      <c r="P68" s="124">
        <f t="shared" si="11"/>
        <v>27081.128890351374</v>
      </c>
      <c r="Q68" s="124">
        <f t="shared" si="7"/>
        <v>1246.2250329103704</v>
      </c>
      <c r="R68" s="124">
        <f t="shared" si="8"/>
        <v>609395.41665578505</v>
      </c>
      <c r="Z68" s="2"/>
    </row>
    <row r="69" spans="13:26" x14ac:dyDescent="0.25">
      <c r="M69" s="2"/>
      <c r="N69" s="1">
        <f t="shared" si="9"/>
        <v>23</v>
      </c>
      <c r="O69" s="124">
        <f t="shared" si="10"/>
        <v>609395.41665578505</v>
      </c>
      <c r="P69" s="124">
        <f t="shared" si="11"/>
        <v>27081.128890351374</v>
      </c>
      <c r="Q69" s="124">
        <f t="shared" si="7"/>
        <v>1306.9791163636385</v>
      </c>
      <c r="R69" s="124">
        <f t="shared" si="8"/>
        <v>637783.52466250013</v>
      </c>
      <c r="Z69" s="2"/>
    </row>
    <row r="70" spans="13:26" x14ac:dyDescent="0.25">
      <c r="M70" s="2"/>
      <c r="N70" s="1">
        <f t="shared" si="9"/>
        <v>24</v>
      </c>
      <c r="O70" s="124">
        <f t="shared" si="10"/>
        <v>637783.52466250013</v>
      </c>
      <c r="P70" s="124">
        <f t="shared" si="11"/>
        <v>27081.128890351374</v>
      </c>
      <c r="Q70" s="124">
        <f t="shared" si="7"/>
        <v>1367.8634999736473</v>
      </c>
      <c r="R70" s="124">
        <f t="shared" si="8"/>
        <v>666232.51705282519</v>
      </c>
      <c r="Z70" s="2"/>
    </row>
    <row r="71" spans="13:26" x14ac:dyDescent="0.25">
      <c r="M71" s="2"/>
      <c r="N71" s="1">
        <f t="shared" si="9"/>
        <v>25</v>
      </c>
      <c r="O71" s="124">
        <f t="shared" si="10"/>
        <v>666232.51705282519</v>
      </c>
      <c r="P71" s="124">
        <f t="shared" si="11"/>
        <v>27081.128890351374</v>
      </c>
      <c r="Q71" s="124">
        <f t="shared" si="7"/>
        <v>1428.8784631970173</v>
      </c>
      <c r="R71" s="124">
        <f t="shared" si="8"/>
        <v>694742.52440637362</v>
      </c>
      <c r="Z71" s="2"/>
    </row>
    <row r="72" spans="13:26" x14ac:dyDescent="0.25">
      <c r="M72" s="2"/>
      <c r="N72" s="1">
        <f t="shared" si="9"/>
        <v>26</v>
      </c>
      <c r="O72" s="124">
        <f t="shared" si="10"/>
        <v>694742.52440637362</v>
      </c>
      <c r="P72" s="124">
        <f t="shared" si="11"/>
        <v>27081.128890351374</v>
      </c>
      <c r="Q72" s="124">
        <f t="shared" si="7"/>
        <v>1490.0242860897235</v>
      </c>
      <c r="R72" s="124">
        <f t="shared" si="8"/>
        <v>723313.67758281471</v>
      </c>
      <c r="Z72" s="2"/>
    </row>
    <row r="73" spans="13:26" x14ac:dyDescent="0.25">
      <c r="M73" s="2"/>
      <c r="N73" s="1">
        <f t="shared" si="9"/>
        <v>27</v>
      </c>
      <c r="O73" s="124">
        <f t="shared" si="10"/>
        <v>723313.67758281471</v>
      </c>
      <c r="P73" s="124">
        <f t="shared" si="11"/>
        <v>27081.128890351374</v>
      </c>
      <c r="Q73" s="124">
        <f t="shared" si="7"/>
        <v>1551.3012493083811</v>
      </c>
      <c r="R73" s="124">
        <f t="shared" si="8"/>
        <v>751946.10772247449</v>
      </c>
      <c r="Z73" s="2"/>
    </row>
    <row r="74" spans="13:26" x14ac:dyDescent="0.25">
      <c r="M74" s="2"/>
      <c r="N74" s="1">
        <f t="shared" si="9"/>
        <v>28</v>
      </c>
      <c r="O74" s="124">
        <f t="shared" si="10"/>
        <v>751946.10772247449</v>
      </c>
      <c r="P74" s="124">
        <f t="shared" si="11"/>
        <v>27081.128890351374</v>
      </c>
      <c r="Q74" s="124">
        <f t="shared" si="7"/>
        <v>1612.7096341115341</v>
      </c>
      <c r="R74" s="124">
        <f t="shared" si="8"/>
        <v>780639.94624693738</v>
      </c>
      <c r="Z74" s="2"/>
    </row>
    <row r="75" spans="13:26" x14ac:dyDescent="0.25">
      <c r="M75" s="2"/>
      <c r="N75" s="1">
        <f t="shared" si="9"/>
        <v>29</v>
      </c>
      <c r="O75" s="124">
        <f t="shared" si="10"/>
        <v>780639.94624693738</v>
      </c>
      <c r="P75" s="124">
        <f t="shared" si="11"/>
        <v>27081.128890351374</v>
      </c>
      <c r="Q75" s="124">
        <f t="shared" si="7"/>
        <v>1674.2497223609448</v>
      </c>
      <c r="R75" s="124">
        <f t="shared" si="8"/>
        <v>809395.32485964976</v>
      </c>
      <c r="Z75" s="2"/>
    </row>
    <row r="76" spans="13:26" x14ac:dyDescent="0.25">
      <c r="M76" s="2"/>
      <c r="N76" s="1">
        <f t="shared" si="9"/>
        <v>30</v>
      </c>
      <c r="O76" s="124">
        <f t="shared" si="10"/>
        <v>809395.32485964976</v>
      </c>
      <c r="P76" s="124">
        <f t="shared" si="11"/>
        <v>27081.128890351374</v>
      </c>
      <c r="Q76" s="124">
        <f t="shared" si="7"/>
        <v>1735.9217965228895</v>
      </c>
      <c r="R76" s="124">
        <f t="shared" si="8"/>
        <v>838212.37554652407</v>
      </c>
      <c r="Z76" s="2"/>
    </row>
    <row r="77" spans="13:26" x14ac:dyDescent="0.25">
      <c r="M77" s="2"/>
      <c r="N77" s="1">
        <f t="shared" si="9"/>
        <v>31</v>
      </c>
      <c r="O77" s="124">
        <f t="shared" si="10"/>
        <v>838212.37554652407</v>
      </c>
      <c r="P77" s="124">
        <f t="shared" si="11"/>
        <v>27081.128890351374</v>
      </c>
      <c r="Q77" s="124">
        <f t="shared" si="7"/>
        <v>1797.726139669453</v>
      </c>
      <c r="R77" s="124">
        <f t="shared" si="8"/>
        <v>867091.23057654488</v>
      </c>
      <c r="Z77" s="2"/>
    </row>
    <row r="78" spans="13:26" x14ac:dyDescent="0.25">
      <c r="M78" s="2"/>
      <c r="N78" s="1">
        <f t="shared" si="9"/>
        <v>32</v>
      </c>
      <c r="O78" s="124">
        <f t="shared" si="10"/>
        <v>867091.23057654488</v>
      </c>
      <c r="P78" s="124">
        <f t="shared" si="11"/>
        <v>27081.128890351374</v>
      </c>
      <c r="Q78" s="124">
        <f t="shared" si="7"/>
        <v>1859.6630354798292</v>
      </c>
      <c r="R78" s="124">
        <f t="shared" si="8"/>
        <v>896032.02250237612</v>
      </c>
      <c r="Z78" s="2"/>
    </row>
    <row r="79" spans="13:26" x14ac:dyDescent="0.25">
      <c r="M79" s="2"/>
      <c r="N79" s="1">
        <f t="shared" si="9"/>
        <v>33</v>
      </c>
      <c r="O79" s="124">
        <f t="shared" si="10"/>
        <v>896032.02250237612</v>
      </c>
      <c r="P79" s="124">
        <f t="shared" si="11"/>
        <v>27081.128890351374</v>
      </c>
      <c r="Q79" s="124">
        <f t="shared" ref="Q79:Q110" si="12">O79*$P$41</f>
        <v>1921.7327682416235</v>
      </c>
      <c r="R79" s="124">
        <f t="shared" ref="R79:R110" si="13">O79+P79+Q79</f>
        <v>925034.88416096917</v>
      </c>
      <c r="Z79" s="2"/>
    </row>
    <row r="80" spans="13:26" x14ac:dyDescent="0.25">
      <c r="M80" s="2"/>
      <c r="N80" s="1">
        <f t="shared" ref="N80:N111" si="14">N79+1</f>
        <v>34</v>
      </c>
      <c r="O80" s="124">
        <f t="shared" ref="O80:O111" si="15">R79</f>
        <v>925034.88416096917</v>
      </c>
      <c r="P80" s="124">
        <f t="shared" ref="P80:P111" si="16">P79</f>
        <v>27081.128890351374</v>
      </c>
      <c r="Q80" s="124">
        <f t="shared" si="12"/>
        <v>1983.9356228521563</v>
      </c>
      <c r="R80" s="124">
        <f t="shared" si="13"/>
        <v>954099.94867417275</v>
      </c>
      <c r="Z80" s="2"/>
    </row>
    <row r="81" spans="13:26" x14ac:dyDescent="0.25">
      <c r="M81" s="2"/>
      <c r="N81" s="1">
        <f t="shared" si="14"/>
        <v>35</v>
      </c>
      <c r="O81" s="124">
        <f t="shared" si="15"/>
        <v>954099.94867417275</v>
      </c>
      <c r="P81" s="124">
        <f t="shared" si="16"/>
        <v>27081.128890351374</v>
      </c>
      <c r="Q81" s="124">
        <f t="shared" si="12"/>
        <v>2046.2718848197712</v>
      </c>
      <c r="R81" s="124">
        <f t="shared" si="13"/>
        <v>983227.34944934386</v>
      </c>
      <c r="Z81" s="2"/>
    </row>
    <row r="82" spans="13:26" x14ac:dyDescent="0.25">
      <c r="M82" s="2"/>
      <c r="N82" s="1">
        <f t="shared" si="14"/>
        <v>36</v>
      </c>
      <c r="O82" s="124">
        <f t="shared" si="15"/>
        <v>983227.34944934386</v>
      </c>
      <c r="P82" s="124">
        <f t="shared" si="16"/>
        <v>27081.128890351374</v>
      </c>
      <c r="Q82" s="124">
        <f t="shared" si="12"/>
        <v>2108.7418402651465</v>
      </c>
      <c r="R82" s="124">
        <f t="shared" si="13"/>
        <v>1012417.2201799604</v>
      </c>
      <c r="Z82" s="2"/>
    </row>
    <row r="83" spans="13:26" x14ac:dyDescent="0.25">
      <c r="M83" s="2"/>
      <c r="N83" s="1">
        <f t="shared" si="14"/>
        <v>37</v>
      </c>
      <c r="O83" s="124">
        <f t="shared" si="15"/>
        <v>1012417.2201799604</v>
      </c>
      <c r="P83" s="124">
        <f t="shared" si="16"/>
        <v>27081.128890351374</v>
      </c>
      <c r="Q83" s="124">
        <f t="shared" si="12"/>
        <v>2171.3457759226067</v>
      </c>
      <c r="R83" s="124">
        <f t="shared" si="13"/>
        <v>1041669.6948462344</v>
      </c>
      <c r="Z83" s="2"/>
    </row>
    <row r="84" spans="13:26" x14ac:dyDescent="0.25">
      <c r="M84" s="2"/>
      <c r="N84" s="1">
        <f t="shared" si="14"/>
        <v>38</v>
      </c>
      <c r="O84" s="124">
        <f t="shared" si="15"/>
        <v>1041669.6948462344</v>
      </c>
      <c r="P84" s="124">
        <f t="shared" si="16"/>
        <v>27081.128890351374</v>
      </c>
      <c r="Q84" s="124">
        <f t="shared" si="12"/>
        <v>2234.0839791414405</v>
      </c>
      <c r="R84" s="124">
        <f t="shared" si="13"/>
        <v>1070984.9077157271</v>
      </c>
      <c r="Z84" s="2"/>
    </row>
    <row r="85" spans="13:26" x14ac:dyDescent="0.25">
      <c r="M85" s="2"/>
      <c r="N85" s="1">
        <f t="shared" si="14"/>
        <v>39</v>
      </c>
      <c r="O85" s="124">
        <f t="shared" si="15"/>
        <v>1070984.9077157271</v>
      </c>
      <c r="P85" s="124">
        <f t="shared" si="16"/>
        <v>27081.128890351374</v>
      </c>
      <c r="Q85" s="124">
        <f t="shared" si="12"/>
        <v>2296.9567378872175</v>
      </c>
      <c r="R85" s="124">
        <f t="shared" si="13"/>
        <v>1100362.9933439656</v>
      </c>
      <c r="Z85" s="2"/>
    </row>
    <row r="86" spans="13:26" x14ac:dyDescent="0.25">
      <c r="M86" s="2"/>
      <c r="N86" s="1">
        <f t="shared" si="14"/>
        <v>40</v>
      </c>
      <c r="O86" s="124">
        <f t="shared" si="15"/>
        <v>1100362.9933439656</v>
      </c>
      <c r="P86" s="124">
        <f t="shared" si="16"/>
        <v>27081.128890351374</v>
      </c>
      <c r="Q86" s="124">
        <f t="shared" si="12"/>
        <v>2359.9643407431131</v>
      </c>
      <c r="R86" s="124">
        <f t="shared" si="13"/>
        <v>1129804.0865750602</v>
      </c>
      <c r="Z86" s="2"/>
    </row>
    <row r="87" spans="13:26" x14ac:dyDescent="0.25">
      <c r="M87" s="2"/>
      <c r="N87" s="1">
        <f t="shared" si="14"/>
        <v>41</v>
      </c>
      <c r="O87" s="124">
        <f t="shared" si="15"/>
        <v>1129804.0865750602</v>
      </c>
      <c r="P87" s="124">
        <f t="shared" si="16"/>
        <v>27081.128890351374</v>
      </c>
      <c r="Q87" s="124">
        <f t="shared" si="12"/>
        <v>2423.1070769112289</v>
      </c>
      <c r="R87" s="124">
        <f t="shared" si="13"/>
        <v>1159308.3225423228</v>
      </c>
      <c r="Z87" s="2"/>
    </row>
    <row r="88" spans="13:26" x14ac:dyDescent="0.25">
      <c r="M88" s="2"/>
      <c r="N88" s="1">
        <f t="shared" si="14"/>
        <v>42</v>
      </c>
      <c r="O88" s="124">
        <f t="shared" si="15"/>
        <v>1159308.3225423228</v>
      </c>
      <c r="P88" s="124">
        <f t="shared" si="16"/>
        <v>27081.128890351374</v>
      </c>
      <c r="Q88" s="124">
        <f t="shared" si="12"/>
        <v>2486.3852362139246</v>
      </c>
      <c r="R88" s="124">
        <f t="shared" si="13"/>
        <v>1188875.8366688881</v>
      </c>
      <c r="Z88" s="2"/>
    </row>
    <row r="89" spans="13:26" x14ac:dyDescent="0.25">
      <c r="M89" s="2"/>
      <c r="N89" s="1">
        <f t="shared" si="14"/>
        <v>43</v>
      </c>
      <c r="O89" s="124">
        <f t="shared" si="15"/>
        <v>1188875.8366688881</v>
      </c>
      <c r="P89" s="124">
        <f t="shared" si="16"/>
        <v>27081.128890351374</v>
      </c>
      <c r="Q89" s="124">
        <f t="shared" si="12"/>
        <v>2549.7991090951441</v>
      </c>
      <c r="R89" s="124">
        <f t="shared" si="13"/>
        <v>1218506.7646683347</v>
      </c>
      <c r="Z89" s="2"/>
    </row>
    <row r="90" spans="13:26" x14ac:dyDescent="0.25">
      <c r="M90" s="2"/>
      <c r="N90" s="1">
        <f t="shared" si="14"/>
        <v>44</v>
      </c>
      <c r="O90" s="124">
        <f t="shared" si="15"/>
        <v>1218506.7646683347</v>
      </c>
      <c r="P90" s="124">
        <f t="shared" si="16"/>
        <v>27081.128890351374</v>
      </c>
      <c r="Q90" s="124">
        <f t="shared" si="12"/>
        <v>2613.3489866217519</v>
      </c>
      <c r="R90" s="124">
        <f t="shared" si="13"/>
        <v>1248201.2425453078</v>
      </c>
      <c r="Z90" s="2"/>
    </row>
    <row r="91" spans="13:26" x14ac:dyDescent="0.25">
      <c r="M91" s="2"/>
      <c r="N91" s="1">
        <f t="shared" si="14"/>
        <v>45</v>
      </c>
      <c r="O91" s="124">
        <f t="shared" si="15"/>
        <v>1248201.2425453078</v>
      </c>
      <c r="P91" s="124">
        <f t="shared" si="16"/>
        <v>27081.128890351374</v>
      </c>
      <c r="Q91" s="124">
        <f t="shared" si="12"/>
        <v>2677.035160484867</v>
      </c>
      <c r="R91" s="124">
        <f t="shared" si="13"/>
        <v>1277959.4065961442</v>
      </c>
      <c r="Z91" s="2"/>
    </row>
    <row r="92" spans="13:26" x14ac:dyDescent="0.25">
      <c r="M92" s="2"/>
      <c r="N92" s="1">
        <f t="shared" si="14"/>
        <v>46</v>
      </c>
      <c r="O92" s="124">
        <f t="shared" si="15"/>
        <v>1277959.4065961442</v>
      </c>
      <c r="P92" s="124">
        <f t="shared" si="16"/>
        <v>27081.128890351374</v>
      </c>
      <c r="Q92" s="124">
        <f t="shared" si="12"/>
        <v>2740.8579230012037</v>
      </c>
      <c r="R92" s="124">
        <f t="shared" si="13"/>
        <v>1307781.3934094969</v>
      </c>
      <c r="Z92" s="2"/>
    </row>
    <row r="93" spans="13:26" x14ac:dyDescent="0.25">
      <c r="M93" s="2"/>
      <c r="N93" s="1">
        <f t="shared" si="14"/>
        <v>47</v>
      </c>
      <c r="O93" s="124">
        <f t="shared" si="15"/>
        <v>1307781.3934094969</v>
      </c>
      <c r="P93" s="124">
        <f t="shared" si="16"/>
        <v>27081.128890351374</v>
      </c>
      <c r="Q93" s="124">
        <f t="shared" si="12"/>
        <v>2804.8175671144113</v>
      </c>
      <c r="R93" s="124">
        <f t="shared" si="13"/>
        <v>1337667.3398669627</v>
      </c>
      <c r="Z93" s="2"/>
    </row>
    <row r="94" spans="13:26" x14ac:dyDescent="0.25">
      <c r="M94" s="2"/>
      <c r="N94" s="1">
        <f t="shared" si="14"/>
        <v>48</v>
      </c>
      <c r="O94" s="124">
        <f t="shared" si="15"/>
        <v>1337667.3398669627</v>
      </c>
      <c r="P94" s="124">
        <f t="shared" si="16"/>
        <v>27081.128890351374</v>
      </c>
      <c r="Q94" s="124">
        <f t="shared" si="12"/>
        <v>2868.9143863964191</v>
      </c>
      <c r="R94" s="124">
        <f t="shared" si="13"/>
        <v>1367617.3831437107</v>
      </c>
      <c r="Z94" s="2"/>
    </row>
    <row r="95" spans="13:26" x14ac:dyDescent="0.25">
      <c r="M95" s="2"/>
      <c r="N95" s="1">
        <f t="shared" si="14"/>
        <v>49</v>
      </c>
      <c r="O95" s="124">
        <f t="shared" si="15"/>
        <v>1367617.3831437107</v>
      </c>
      <c r="P95" s="124">
        <f t="shared" si="16"/>
        <v>27081.128890351374</v>
      </c>
      <c r="Q95" s="124">
        <f t="shared" si="12"/>
        <v>2933.1486750487857</v>
      </c>
      <c r="R95" s="124">
        <f t="shared" si="13"/>
        <v>1397631.6607091108</v>
      </c>
      <c r="Z95" s="2"/>
    </row>
    <row r="96" spans="13:26" x14ac:dyDescent="0.25">
      <c r="M96" s="2"/>
      <c r="N96" s="1">
        <f t="shared" si="14"/>
        <v>50</v>
      </c>
      <c r="O96" s="124">
        <f t="shared" si="15"/>
        <v>1397631.6607091108</v>
      </c>
      <c r="P96" s="124">
        <f t="shared" si="16"/>
        <v>27081.128890351374</v>
      </c>
      <c r="Q96" s="124">
        <f t="shared" si="12"/>
        <v>2997.520727904046</v>
      </c>
      <c r="R96" s="124">
        <f t="shared" si="13"/>
        <v>1427710.3103273662</v>
      </c>
      <c r="Z96" s="2"/>
    </row>
    <row r="97" spans="13:26" x14ac:dyDescent="0.25">
      <c r="M97" s="2"/>
      <c r="N97" s="1">
        <f t="shared" si="14"/>
        <v>51</v>
      </c>
      <c r="O97" s="124">
        <f t="shared" si="15"/>
        <v>1427710.3103273662</v>
      </c>
      <c r="P97" s="124">
        <f t="shared" si="16"/>
        <v>27081.128890351374</v>
      </c>
      <c r="Q97" s="124">
        <f t="shared" si="12"/>
        <v>3062.0308404270686</v>
      </c>
      <c r="R97" s="124">
        <f t="shared" si="13"/>
        <v>1457853.4700581448</v>
      </c>
      <c r="Z97" s="2"/>
    </row>
    <row r="98" spans="13:26" x14ac:dyDescent="0.25">
      <c r="M98" s="2"/>
      <c r="N98" s="1">
        <f t="shared" si="14"/>
        <v>52</v>
      </c>
      <c r="O98" s="124">
        <f t="shared" si="15"/>
        <v>1457853.4700581448</v>
      </c>
      <c r="P98" s="124">
        <f t="shared" si="16"/>
        <v>27081.128890351374</v>
      </c>
      <c r="Q98" s="124">
        <f t="shared" si="12"/>
        <v>3126.6793087164092</v>
      </c>
      <c r="R98" s="124">
        <f t="shared" si="13"/>
        <v>1488061.2782572126</v>
      </c>
      <c r="Z98" s="2"/>
    </row>
    <row r="99" spans="13:26" x14ac:dyDescent="0.25">
      <c r="M99" s="2"/>
      <c r="N99" s="1">
        <f t="shared" si="14"/>
        <v>53</v>
      </c>
      <c r="O99" s="124">
        <f t="shared" si="15"/>
        <v>1488061.2782572126</v>
      </c>
      <c r="P99" s="124">
        <f t="shared" si="16"/>
        <v>27081.128890351374</v>
      </c>
      <c r="Q99" s="124">
        <f t="shared" si="12"/>
        <v>3191.4664295056696</v>
      </c>
      <c r="R99" s="124">
        <f t="shared" si="13"/>
        <v>1518333.8735770697</v>
      </c>
      <c r="Z99" s="2"/>
    </row>
    <row r="100" spans="13:26" x14ac:dyDescent="0.25">
      <c r="M100" s="2"/>
      <c r="N100" s="1">
        <f t="shared" si="14"/>
        <v>54</v>
      </c>
      <c r="O100" s="124">
        <f t="shared" si="15"/>
        <v>1518333.8735770697</v>
      </c>
      <c r="P100" s="124">
        <f t="shared" si="16"/>
        <v>27081.128890351374</v>
      </c>
      <c r="Q100" s="124">
        <f t="shared" si="12"/>
        <v>3256.3925001648608</v>
      </c>
      <c r="R100" s="124">
        <f t="shared" si="13"/>
        <v>1548671.394967586</v>
      </c>
      <c r="Z100" s="2"/>
    </row>
    <row r="101" spans="13:26" x14ac:dyDescent="0.25">
      <c r="M101" s="2"/>
      <c r="N101" s="1">
        <f t="shared" si="14"/>
        <v>55</v>
      </c>
      <c r="O101" s="124">
        <f t="shared" si="15"/>
        <v>1548671.394967586</v>
      </c>
      <c r="P101" s="124">
        <f t="shared" si="16"/>
        <v>27081.128890351374</v>
      </c>
      <c r="Q101" s="124">
        <f t="shared" si="12"/>
        <v>3321.4578187017682</v>
      </c>
      <c r="R101" s="124">
        <f t="shared" si="13"/>
        <v>1579073.9816766393</v>
      </c>
      <c r="Z101" s="2"/>
    </row>
    <row r="102" spans="13:26" x14ac:dyDescent="0.25">
      <c r="M102" s="2"/>
      <c r="N102" s="1">
        <f t="shared" si="14"/>
        <v>56</v>
      </c>
      <c r="O102" s="124">
        <f t="shared" si="15"/>
        <v>1579073.9816766393</v>
      </c>
      <c r="P102" s="124">
        <f t="shared" si="16"/>
        <v>27081.128890351374</v>
      </c>
      <c r="Q102" s="124">
        <f t="shared" si="12"/>
        <v>3386.6626837633175</v>
      </c>
      <c r="R102" s="124">
        <f t="shared" si="13"/>
        <v>1609541.773250754</v>
      </c>
      <c r="Z102" s="2"/>
    </row>
    <row r="103" spans="13:26" x14ac:dyDescent="0.25">
      <c r="M103" s="2"/>
      <c r="N103" s="1">
        <f t="shared" si="14"/>
        <v>57</v>
      </c>
      <c r="O103" s="124">
        <f t="shared" si="15"/>
        <v>1609541.773250754</v>
      </c>
      <c r="P103" s="124">
        <f t="shared" si="16"/>
        <v>27081.128890351374</v>
      </c>
      <c r="Q103" s="124">
        <f t="shared" si="12"/>
        <v>3452.0073946369484</v>
      </c>
      <c r="R103" s="124">
        <f t="shared" si="13"/>
        <v>1640074.9095357424</v>
      </c>
      <c r="Z103" s="2"/>
    </row>
    <row r="104" spans="13:26" x14ac:dyDescent="0.25">
      <c r="M104" s="2"/>
      <c r="N104" s="1">
        <f t="shared" si="14"/>
        <v>58</v>
      </c>
      <c r="O104" s="124">
        <f t="shared" si="15"/>
        <v>1640074.9095357424</v>
      </c>
      <c r="P104" s="124">
        <f t="shared" si="16"/>
        <v>27081.128890351374</v>
      </c>
      <c r="Q104" s="124">
        <f t="shared" si="12"/>
        <v>3517.4922512519852</v>
      </c>
      <c r="R104" s="124">
        <f t="shared" si="13"/>
        <v>1670673.5306773458</v>
      </c>
      <c r="Z104" s="2"/>
    </row>
    <row r="105" spans="13:26" x14ac:dyDescent="0.25">
      <c r="M105" s="2"/>
      <c r="N105" s="1">
        <f t="shared" si="14"/>
        <v>59</v>
      </c>
      <c r="O105" s="124">
        <f t="shared" si="15"/>
        <v>1670673.5306773458</v>
      </c>
      <c r="P105" s="124">
        <f t="shared" si="16"/>
        <v>27081.128890351374</v>
      </c>
      <c r="Q105" s="124">
        <f t="shared" si="12"/>
        <v>3583.1175541810157</v>
      </c>
      <c r="R105" s="124">
        <f t="shared" si="13"/>
        <v>1701337.7771218782</v>
      </c>
      <c r="Z105" s="2"/>
    </row>
    <row r="106" spans="13:26" x14ac:dyDescent="0.25">
      <c r="M106" s="2"/>
      <c r="N106" s="1">
        <f t="shared" si="14"/>
        <v>60</v>
      </c>
      <c r="O106" s="124">
        <f t="shared" si="15"/>
        <v>1701337.7771218782</v>
      </c>
      <c r="P106" s="124">
        <f t="shared" si="16"/>
        <v>27081.128890351374</v>
      </c>
      <c r="Q106" s="124">
        <f t="shared" si="12"/>
        <v>3648.8836046412694</v>
      </c>
      <c r="R106" s="124">
        <f t="shared" si="13"/>
        <v>1732067.7896168709</v>
      </c>
      <c r="Z106" s="2"/>
    </row>
    <row r="107" spans="13:26" x14ac:dyDescent="0.25">
      <c r="M107" s="2"/>
      <c r="N107" s="1">
        <f t="shared" si="14"/>
        <v>61</v>
      </c>
      <c r="O107" s="124">
        <f t="shared" si="15"/>
        <v>1732067.7896168709</v>
      </c>
      <c r="P107" s="124">
        <f t="shared" si="16"/>
        <v>27081.128890351374</v>
      </c>
      <c r="Q107" s="124">
        <f t="shared" si="12"/>
        <v>3714.790704496002</v>
      </c>
      <c r="R107" s="124">
        <f t="shared" si="13"/>
        <v>1762863.7092117183</v>
      </c>
      <c r="Z107" s="2"/>
    </row>
    <row r="108" spans="13:26" x14ac:dyDescent="0.25">
      <c r="M108" s="2"/>
      <c r="N108" s="1">
        <f t="shared" si="14"/>
        <v>62</v>
      </c>
      <c r="O108" s="124">
        <f t="shared" si="15"/>
        <v>1762863.7092117183</v>
      </c>
      <c r="P108" s="124">
        <f t="shared" si="16"/>
        <v>27081.128890351374</v>
      </c>
      <c r="Q108" s="124">
        <f t="shared" si="12"/>
        <v>3780.8391562558782</v>
      </c>
      <c r="R108" s="124">
        <f t="shared" si="13"/>
        <v>1793725.6772583255</v>
      </c>
      <c r="Z108" s="2"/>
    </row>
    <row r="109" spans="13:26" x14ac:dyDescent="0.25">
      <c r="M109" s="2"/>
      <c r="N109" s="1">
        <f t="shared" si="14"/>
        <v>63</v>
      </c>
      <c r="O109" s="124">
        <f t="shared" si="15"/>
        <v>1793725.6772583255</v>
      </c>
      <c r="P109" s="124">
        <f t="shared" si="16"/>
        <v>27081.128890351374</v>
      </c>
      <c r="Q109" s="124">
        <f t="shared" si="12"/>
        <v>3847.0292630803624</v>
      </c>
      <c r="R109" s="124">
        <f t="shared" si="13"/>
        <v>1824653.8354117572</v>
      </c>
      <c r="Z109" s="2"/>
    </row>
    <row r="110" spans="13:26" x14ac:dyDescent="0.25">
      <c r="M110" s="2"/>
      <c r="N110" s="1">
        <f t="shared" si="14"/>
        <v>64</v>
      </c>
      <c r="O110" s="124">
        <f t="shared" si="15"/>
        <v>1824653.8354117572</v>
      </c>
      <c r="P110" s="124">
        <f t="shared" si="16"/>
        <v>27081.128890351374</v>
      </c>
      <c r="Q110" s="124">
        <f t="shared" si="12"/>
        <v>3913.36132877911</v>
      </c>
      <c r="R110" s="124">
        <f t="shared" si="13"/>
        <v>1855648.3256308876</v>
      </c>
      <c r="Z110" s="2"/>
    </row>
    <row r="111" spans="13:26" x14ac:dyDescent="0.25">
      <c r="M111" s="2"/>
      <c r="N111" s="1">
        <f t="shared" si="14"/>
        <v>65</v>
      </c>
      <c r="O111" s="124">
        <f t="shared" si="15"/>
        <v>1855648.3256308876</v>
      </c>
      <c r="P111" s="124">
        <f t="shared" si="16"/>
        <v>27081.128890351374</v>
      </c>
      <c r="Q111" s="124">
        <f t="shared" ref="Q111:Q142" si="17">O111*$P$41</f>
        <v>3979.8356578133598</v>
      </c>
      <c r="R111" s="124">
        <f t="shared" ref="R111:R142" si="18">O111+P111+Q111</f>
        <v>1886709.2901790524</v>
      </c>
      <c r="Z111" s="2"/>
    </row>
    <row r="112" spans="13:26" x14ac:dyDescent="0.25">
      <c r="M112" s="2"/>
      <c r="N112" s="1">
        <f t="shared" ref="N112:N143" si="19">N111+1</f>
        <v>66</v>
      </c>
      <c r="O112" s="124">
        <f t="shared" ref="O112:O143" si="20">R111</f>
        <v>1886709.2901790524</v>
      </c>
      <c r="P112" s="124">
        <f t="shared" ref="P112:P143" si="21">P111</f>
        <v>27081.128890351374</v>
      </c>
      <c r="Q112" s="124">
        <f t="shared" si="17"/>
        <v>4046.4525552973346</v>
      </c>
      <c r="R112" s="124">
        <f t="shared" si="18"/>
        <v>1917836.8716247012</v>
      </c>
      <c r="Z112" s="2"/>
    </row>
    <row r="113" spans="13:26" x14ac:dyDescent="0.25">
      <c r="M113" s="2"/>
      <c r="N113" s="1">
        <f t="shared" si="19"/>
        <v>67</v>
      </c>
      <c r="O113" s="124">
        <f t="shared" si="20"/>
        <v>1917836.8716247012</v>
      </c>
      <c r="P113" s="124">
        <f t="shared" si="21"/>
        <v>27081.128890351374</v>
      </c>
      <c r="Q113" s="124">
        <f t="shared" si="17"/>
        <v>4113.21232699964</v>
      </c>
      <c r="R113" s="124">
        <f t="shared" si="18"/>
        <v>1949031.2128420523</v>
      </c>
      <c r="Z113" s="2"/>
    </row>
    <row r="114" spans="13:26" x14ac:dyDescent="0.25">
      <c r="M114" s="2"/>
      <c r="N114" s="1">
        <f t="shared" si="19"/>
        <v>68</v>
      </c>
      <c r="O114" s="124">
        <f t="shared" si="20"/>
        <v>1949031.2128420523</v>
      </c>
      <c r="P114" s="124">
        <f t="shared" si="21"/>
        <v>27081.128890351374</v>
      </c>
      <c r="Q114" s="124">
        <f t="shared" si="17"/>
        <v>4180.1152793446663</v>
      </c>
      <c r="R114" s="124">
        <f t="shared" si="18"/>
        <v>1980292.4570117483</v>
      </c>
      <c r="Z114" s="2"/>
    </row>
    <row r="115" spans="13:26" x14ac:dyDescent="0.25">
      <c r="M115" s="2"/>
      <c r="N115" s="1">
        <f t="shared" si="19"/>
        <v>69</v>
      </c>
      <c r="O115" s="124">
        <f t="shared" si="20"/>
        <v>1980292.4570117483</v>
      </c>
      <c r="P115" s="124">
        <f t="shared" si="21"/>
        <v>27081.128890351374</v>
      </c>
      <c r="Q115" s="124">
        <f t="shared" si="17"/>
        <v>4247.1617194139972</v>
      </c>
      <c r="R115" s="124">
        <f t="shared" si="18"/>
        <v>2011620.7476215137</v>
      </c>
      <c r="Z115" s="2"/>
    </row>
    <row r="116" spans="13:26" x14ac:dyDescent="0.25">
      <c r="M116" s="2"/>
      <c r="N116" s="1">
        <f t="shared" si="19"/>
        <v>70</v>
      </c>
      <c r="O116" s="124">
        <f t="shared" si="20"/>
        <v>2011620.7476215137</v>
      </c>
      <c r="P116" s="124">
        <f t="shared" si="21"/>
        <v>27081.128890351374</v>
      </c>
      <c r="Q116" s="124">
        <f t="shared" si="17"/>
        <v>4314.3519549478206</v>
      </c>
      <c r="R116" s="124">
        <f t="shared" si="18"/>
        <v>2043016.228466813</v>
      </c>
      <c r="Z116" s="2"/>
    </row>
    <row r="117" spans="13:26" x14ac:dyDescent="0.25">
      <c r="M117" s="2"/>
      <c r="N117" s="1">
        <f t="shared" si="19"/>
        <v>71</v>
      </c>
      <c r="O117" s="124">
        <f t="shared" si="20"/>
        <v>2043016.228466813</v>
      </c>
      <c r="P117" s="124">
        <f t="shared" si="21"/>
        <v>27081.128890351374</v>
      </c>
      <c r="Q117" s="124">
        <f t="shared" si="17"/>
        <v>4381.6862943463366</v>
      </c>
      <c r="R117" s="124">
        <f t="shared" si="18"/>
        <v>2074479.0436515107</v>
      </c>
      <c r="Z117" s="2"/>
    </row>
    <row r="118" spans="13:26" x14ac:dyDescent="0.25">
      <c r="M118" s="2"/>
      <c r="N118" s="1">
        <f t="shared" si="19"/>
        <v>72</v>
      </c>
      <c r="O118" s="124">
        <f t="shared" si="20"/>
        <v>2074479.0436515107</v>
      </c>
      <c r="P118" s="124">
        <f t="shared" si="21"/>
        <v>27081.128890351374</v>
      </c>
      <c r="Q118" s="124">
        <f t="shared" si="17"/>
        <v>4449.1650466711772</v>
      </c>
      <c r="R118" s="124">
        <f t="shared" si="18"/>
        <v>2106009.3375885333</v>
      </c>
      <c r="Z118" s="2"/>
    </row>
    <row r="119" spans="13:26" x14ac:dyDescent="0.25">
      <c r="M119" s="2"/>
      <c r="N119" s="1">
        <f t="shared" si="19"/>
        <v>73</v>
      </c>
      <c r="O119" s="124">
        <f t="shared" si="20"/>
        <v>2106009.3375885333</v>
      </c>
      <c r="P119" s="124">
        <f t="shared" si="21"/>
        <v>27081.128890351374</v>
      </c>
      <c r="Q119" s="124">
        <f t="shared" si="17"/>
        <v>4516.7885216468221</v>
      </c>
      <c r="R119" s="124">
        <f t="shared" si="18"/>
        <v>2137607.2550005317</v>
      </c>
      <c r="Z119" s="2"/>
    </row>
    <row r="120" spans="13:26" x14ac:dyDescent="0.25">
      <c r="M120" s="2"/>
      <c r="N120" s="1">
        <f t="shared" si="19"/>
        <v>74</v>
      </c>
      <c r="O120" s="124">
        <f t="shared" si="20"/>
        <v>2137607.2550005317</v>
      </c>
      <c r="P120" s="124">
        <f t="shared" si="21"/>
        <v>27081.128890351374</v>
      </c>
      <c r="Q120" s="124">
        <f t="shared" si="17"/>
        <v>4584.5570296620244</v>
      </c>
      <c r="R120" s="124">
        <f t="shared" si="18"/>
        <v>2169272.9409205453</v>
      </c>
      <c r="Z120" s="2"/>
    </row>
    <row r="121" spans="13:26" x14ac:dyDescent="0.25">
      <c r="M121" s="2"/>
      <c r="N121" s="1">
        <f t="shared" si="19"/>
        <v>75</v>
      </c>
      <c r="O121" s="124">
        <f t="shared" si="20"/>
        <v>2169272.9409205453</v>
      </c>
      <c r="P121" s="124">
        <f t="shared" si="21"/>
        <v>27081.128890351374</v>
      </c>
      <c r="Q121" s="124">
        <f t="shared" si="17"/>
        <v>4652.470881771229</v>
      </c>
      <c r="R121" s="124">
        <f t="shared" si="18"/>
        <v>2201006.5406926679</v>
      </c>
      <c r="Z121" s="2"/>
    </row>
    <row r="122" spans="13:26" x14ac:dyDescent="0.25">
      <c r="M122" s="2"/>
      <c r="N122" s="1">
        <f t="shared" si="19"/>
        <v>76</v>
      </c>
      <c r="O122" s="124">
        <f t="shared" si="20"/>
        <v>2201006.5406926679</v>
      </c>
      <c r="P122" s="124">
        <f t="shared" si="21"/>
        <v>27081.128890351374</v>
      </c>
      <c r="Q122" s="124">
        <f t="shared" si="17"/>
        <v>4720.530389696004</v>
      </c>
      <c r="R122" s="124">
        <f t="shared" si="18"/>
        <v>2232808.1999727152</v>
      </c>
      <c r="Z122" s="2"/>
    </row>
    <row r="123" spans="13:26" x14ac:dyDescent="0.25">
      <c r="M123" s="2"/>
      <c r="N123" s="1">
        <f t="shared" si="19"/>
        <v>77</v>
      </c>
      <c r="O123" s="124">
        <f t="shared" si="20"/>
        <v>2232808.1999727152</v>
      </c>
      <c r="P123" s="124">
        <f t="shared" si="21"/>
        <v>27081.128890351374</v>
      </c>
      <c r="Q123" s="124">
        <f t="shared" si="17"/>
        <v>4788.7358658264739</v>
      </c>
      <c r="R123" s="124">
        <f t="shared" si="18"/>
        <v>2264678.0647288929</v>
      </c>
      <c r="Z123" s="2"/>
    </row>
    <row r="124" spans="13:26" x14ac:dyDescent="0.25">
      <c r="M124" s="2"/>
      <c r="N124" s="1">
        <f t="shared" si="19"/>
        <v>78</v>
      </c>
      <c r="O124" s="124">
        <f t="shared" si="20"/>
        <v>2264678.0647288929</v>
      </c>
      <c r="P124" s="124">
        <f t="shared" si="21"/>
        <v>27081.128890351374</v>
      </c>
      <c r="Q124" s="124">
        <f t="shared" si="17"/>
        <v>4857.0876232227483</v>
      </c>
      <c r="R124" s="124">
        <f t="shared" si="18"/>
        <v>2296616.281242467</v>
      </c>
      <c r="Z124" s="2"/>
    </row>
    <row r="125" spans="13:26" x14ac:dyDescent="0.25">
      <c r="M125" s="2"/>
      <c r="N125" s="1">
        <f t="shared" si="19"/>
        <v>79</v>
      </c>
      <c r="O125" s="124">
        <f t="shared" si="20"/>
        <v>2296616.281242467</v>
      </c>
      <c r="P125" s="124">
        <f t="shared" si="21"/>
        <v>27081.128890351374</v>
      </c>
      <c r="Q125" s="124">
        <f t="shared" si="17"/>
        <v>4925.5859756163627</v>
      </c>
      <c r="R125" s="124">
        <f t="shared" si="18"/>
        <v>2328622.9961084346</v>
      </c>
      <c r="Z125" s="2"/>
    </row>
    <row r="126" spans="13:26" x14ac:dyDescent="0.25">
      <c r="M126" s="2"/>
      <c r="N126" s="1">
        <f t="shared" si="19"/>
        <v>80</v>
      </c>
      <c r="O126" s="124">
        <f t="shared" si="20"/>
        <v>2328622.9961084346</v>
      </c>
      <c r="P126" s="124">
        <f t="shared" si="21"/>
        <v>27081.128890351374</v>
      </c>
      <c r="Q126" s="124">
        <f t="shared" si="17"/>
        <v>4994.2312374117173</v>
      </c>
      <c r="R126" s="124">
        <f t="shared" si="18"/>
        <v>2360698.3562361975</v>
      </c>
      <c r="Z126" s="2"/>
    </row>
    <row r="127" spans="13:26" x14ac:dyDescent="0.25">
      <c r="M127" s="2"/>
      <c r="N127" s="1">
        <f t="shared" si="19"/>
        <v>81</v>
      </c>
      <c r="O127" s="124">
        <f t="shared" si="20"/>
        <v>2360698.3562361975</v>
      </c>
      <c r="P127" s="124">
        <f t="shared" si="21"/>
        <v>27081.128890351374</v>
      </c>
      <c r="Q127" s="124">
        <f t="shared" si="17"/>
        <v>5063.0237236875173</v>
      </c>
      <c r="R127" s="124">
        <f t="shared" si="18"/>
        <v>2392842.5088502364</v>
      </c>
      <c r="Z127" s="2"/>
    </row>
    <row r="128" spans="13:26" x14ac:dyDescent="0.25">
      <c r="M128" s="2"/>
      <c r="N128" s="1">
        <f t="shared" si="19"/>
        <v>82</v>
      </c>
      <c r="O128" s="124">
        <f t="shared" si="20"/>
        <v>2392842.5088502364</v>
      </c>
      <c r="P128" s="124">
        <f t="shared" si="21"/>
        <v>27081.128890351374</v>
      </c>
      <c r="Q128" s="124">
        <f t="shared" si="17"/>
        <v>5131.963750198227</v>
      </c>
      <c r="R128" s="124">
        <f t="shared" si="18"/>
        <v>2425055.6014907858</v>
      </c>
      <c r="Z128" s="2"/>
    </row>
    <row r="129" spans="13:26" x14ac:dyDescent="0.25">
      <c r="M129" s="2"/>
      <c r="N129" s="1">
        <f t="shared" si="19"/>
        <v>83</v>
      </c>
      <c r="O129" s="124">
        <f t="shared" si="20"/>
        <v>2425055.6014907858</v>
      </c>
      <c r="P129" s="124">
        <f t="shared" si="21"/>
        <v>27081.128890351374</v>
      </c>
      <c r="Q129" s="124">
        <f t="shared" si="17"/>
        <v>5201.0516333755077</v>
      </c>
      <c r="R129" s="124">
        <f t="shared" si="18"/>
        <v>2457337.7820145129</v>
      </c>
      <c r="Z129" s="2"/>
    </row>
    <row r="130" spans="13:26" x14ac:dyDescent="0.25">
      <c r="M130" s="2"/>
      <c r="N130" s="1">
        <f t="shared" si="19"/>
        <v>84</v>
      </c>
      <c r="O130" s="124">
        <f t="shared" si="20"/>
        <v>2457337.7820145129</v>
      </c>
      <c r="P130" s="124">
        <f t="shared" si="21"/>
        <v>27081.128890351374</v>
      </c>
      <c r="Q130" s="124">
        <f t="shared" si="17"/>
        <v>5270.287690329681</v>
      </c>
      <c r="R130" s="124">
        <f t="shared" si="18"/>
        <v>2489689.1985951941</v>
      </c>
      <c r="Z130" s="2"/>
    </row>
    <row r="131" spans="13:26" x14ac:dyDescent="0.25">
      <c r="M131" s="2"/>
      <c r="N131" s="1">
        <f t="shared" si="19"/>
        <v>85</v>
      </c>
      <c r="O131" s="124">
        <f t="shared" si="20"/>
        <v>2489689.1985951941</v>
      </c>
      <c r="P131" s="124">
        <f t="shared" si="21"/>
        <v>27081.128890351374</v>
      </c>
      <c r="Q131" s="124">
        <f t="shared" si="17"/>
        <v>5339.672238851178</v>
      </c>
      <c r="R131" s="124">
        <f t="shared" si="18"/>
        <v>2522109.9997243965</v>
      </c>
      <c r="Z131" s="2"/>
    </row>
    <row r="132" spans="13:26" x14ac:dyDescent="0.25">
      <c r="M132" s="2"/>
      <c r="N132" s="1">
        <f t="shared" si="19"/>
        <v>86</v>
      </c>
      <c r="O132" s="124">
        <f t="shared" si="20"/>
        <v>2522109.9997243965</v>
      </c>
      <c r="P132" s="124">
        <f t="shared" si="21"/>
        <v>27081.128890351374</v>
      </c>
      <c r="Q132" s="124">
        <f t="shared" si="17"/>
        <v>5409.2055974119967</v>
      </c>
      <c r="R132" s="124">
        <f t="shared" si="18"/>
        <v>2554600.3342121597</v>
      </c>
      <c r="Z132" s="2"/>
    </row>
    <row r="133" spans="13:26" x14ac:dyDescent="0.25">
      <c r="M133" s="2"/>
      <c r="N133" s="1">
        <f t="shared" si="19"/>
        <v>87</v>
      </c>
      <c r="O133" s="124">
        <f t="shared" si="20"/>
        <v>2554600.3342121597</v>
      </c>
      <c r="P133" s="124">
        <f t="shared" si="21"/>
        <v>27081.128890351374</v>
      </c>
      <c r="Q133" s="124">
        <f t="shared" si="17"/>
        <v>5478.8880851671702</v>
      </c>
      <c r="R133" s="124">
        <f t="shared" si="18"/>
        <v>2587160.3511876785</v>
      </c>
      <c r="Z133" s="2"/>
    </row>
    <row r="134" spans="13:26" x14ac:dyDescent="0.25">
      <c r="M134" s="2"/>
      <c r="N134" s="1">
        <f t="shared" si="19"/>
        <v>88</v>
      </c>
      <c r="O134" s="124">
        <f t="shared" si="20"/>
        <v>2587160.3511876785</v>
      </c>
      <c r="P134" s="124">
        <f t="shared" si="21"/>
        <v>27081.128890351374</v>
      </c>
      <c r="Q134" s="124">
        <f t="shared" si="17"/>
        <v>5548.7200219562283</v>
      </c>
      <c r="R134" s="124">
        <f t="shared" si="18"/>
        <v>2619790.200099986</v>
      </c>
      <c r="Z134" s="2"/>
    </row>
    <row r="135" spans="13:26" x14ac:dyDescent="0.25">
      <c r="M135" s="2"/>
      <c r="N135" s="1">
        <f t="shared" si="19"/>
        <v>89</v>
      </c>
      <c r="O135" s="124">
        <f t="shared" si="20"/>
        <v>2619790.200099986</v>
      </c>
      <c r="P135" s="124">
        <f t="shared" si="21"/>
        <v>27081.128890351374</v>
      </c>
      <c r="Q135" s="124">
        <f t="shared" si="17"/>
        <v>5618.7017283046625</v>
      </c>
      <c r="R135" s="124">
        <f t="shared" si="18"/>
        <v>2652490.0307186423</v>
      </c>
      <c r="Z135" s="2"/>
    </row>
    <row r="136" spans="13:26" x14ac:dyDescent="0.25">
      <c r="M136" s="2"/>
      <c r="N136" s="1">
        <f t="shared" si="19"/>
        <v>90</v>
      </c>
      <c r="O136" s="124">
        <f t="shared" si="20"/>
        <v>2652490.0307186423</v>
      </c>
      <c r="P136" s="124">
        <f t="shared" si="21"/>
        <v>27081.128890351374</v>
      </c>
      <c r="Q136" s="124">
        <f t="shared" si="17"/>
        <v>5688.8335254254016</v>
      </c>
      <c r="R136" s="124">
        <f t="shared" si="18"/>
        <v>2685259.993134419</v>
      </c>
      <c r="Z136" s="2"/>
    </row>
    <row r="137" spans="13:26" x14ac:dyDescent="0.25">
      <c r="M137" s="2"/>
      <c r="N137" s="1">
        <f t="shared" si="19"/>
        <v>91</v>
      </c>
      <c r="O137" s="124">
        <f t="shared" si="20"/>
        <v>2685259.993134419</v>
      </c>
      <c r="P137" s="124">
        <f t="shared" si="21"/>
        <v>27081.128890351374</v>
      </c>
      <c r="Q137" s="124">
        <f t="shared" si="17"/>
        <v>5759.1157352202836</v>
      </c>
      <c r="R137" s="124">
        <f t="shared" si="18"/>
        <v>2718100.2377599906</v>
      </c>
      <c r="Z137" s="2"/>
    </row>
    <row r="138" spans="13:26" x14ac:dyDescent="0.25">
      <c r="M138" s="2"/>
      <c r="N138" s="1">
        <f t="shared" si="19"/>
        <v>92</v>
      </c>
      <c r="O138" s="124">
        <f t="shared" si="20"/>
        <v>2718100.2377599906</v>
      </c>
      <c r="P138" s="124">
        <f t="shared" si="21"/>
        <v>27081.128890351374</v>
      </c>
      <c r="Q138" s="124">
        <f t="shared" si="17"/>
        <v>5829.5486802815358</v>
      </c>
      <c r="R138" s="124">
        <f t="shared" si="18"/>
        <v>2751010.9153306237</v>
      </c>
      <c r="Z138" s="2"/>
    </row>
    <row r="139" spans="13:26" x14ac:dyDescent="0.25">
      <c r="M139" s="2"/>
      <c r="N139" s="1">
        <f t="shared" si="19"/>
        <v>93</v>
      </c>
      <c r="O139" s="124">
        <f t="shared" si="20"/>
        <v>2751010.9153306237</v>
      </c>
      <c r="P139" s="124">
        <f t="shared" si="21"/>
        <v>27081.128890351374</v>
      </c>
      <c r="Q139" s="124">
        <f t="shared" si="17"/>
        <v>5900.1326838932509</v>
      </c>
      <c r="R139" s="124">
        <f t="shared" si="18"/>
        <v>2783992.1769048683</v>
      </c>
      <c r="Z139" s="2"/>
    </row>
    <row r="140" spans="13:26" x14ac:dyDescent="0.25">
      <c r="M140" s="2"/>
      <c r="N140" s="1">
        <f t="shared" si="19"/>
        <v>94</v>
      </c>
      <c r="O140" s="124">
        <f t="shared" si="20"/>
        <v>2783992.1769048683</v>
      </c>
      <c r="P140" s="124">
        <f t="shared" si="21"/>
        <v>27081.128890351374</v>
      </c>
      <c r="Q140" s="124">
        <f t="shared" si="17"/>
        <v>5970.868070032875</v>
      </c>
      <c r="R140" s="124">
        <f t="shared" si="18"/>
        <v>2817044.1738652526</v>
      </c>
      <c r="Z140" s="2"/>
    </row>
    <row r="141" spans="13:26" x14ac:dyDescent="0.25">
      <c r="M141" s="2"/>
      <c r="N141" s="1">
        <f t="shared" si="19"/>
        <v>95</v>
      </c>
      <c r="O141" s="124">
        <f t="shared" si="20"/>
        <v>2817044.1738652526</v>
      </c>
      <c r="P141" s="124">
        <f t="shared" si="21"/>
        <v>27081.128890351374</v>
      </c>
      <c r="Q141" s="124">
        <f t="shared" si="17"/>
        <v>6041.7551633726944</v>
      </c>
      <c r="R141" s="124">
        <f t="shared" si="18"/>
        <v>2850167.0579189765</v>
      </c>
      <c r="Z141" s="2"/>
    </row>
    <row r="142" spans="13:26" x14ac:dyDescent="0.25">
      <c r="M142" s="2"/>
      <c r="N142" s="1">
        <f t="shared" si="19"/>
        <v>96</v>
      </c>
      <c r="O142" s="124">
        <f t="shared" si="20"/>
        <v>2850167.0579189765</v>
      </c>
      <c r="P142" s="124">
        <f t="shared" si="21"/>
        <v>27081.128890351374</v>
      </c>
      <c r="Q142" s="124">
        <f t="shared" si="17"/>
        <v>6112.7942892813226</v>
      </c>
      <c r="R142" s="124">
        <f t="shared" si="18"/>
        <v>2883360.981098609</v>
      </c>
      <c r="Z142" s="2"/>
    </row>
    <row r="143" spans="13:26" x14ac:dyDescent="0.25">
      <c r="M143" s="2"/>
      <c r="N143" s="1">
        <f t="shared" si="19"/>
        <v>97</v>
      </c>
      <c r="O143" s="124">
        <f t="shared" si="20"/>
        <v>2883360.981098609</v>
      </c>
      <c r="P143" s="124">
        <f t="shared" si="21"/>
        <v>27081.128890351374</v>
      </c>
      <c r="Q143" s="124">
        <f t="shared" ref="Q143:Q174" si="22">O143*$P$41</f>
        <v>6183.9857738251976</v>
      </c>
      <c r="R143" s="124">
        <f t="shared" ref="R143:R174" si="23">O143+P143+Q143</f>
        <v>2916626.0957627855</v>
      </c>
      <c r="Z143" s="2"/>
    </row>
    <row r="144" spans="13:26" x14ac:dyDescent="0.25">
      <c r="M144" s="2"/>
      <c r="N144" s="1">
        <f t="shared" ref="N144:N175" si="24">N143+1</f>
        <v>98</v>
      </c>
      <c r="O144" s="124">
        <f t="shared" ref="O144:O175" si="25">R143</f>
        <v>2916626.0957627855</v>
      </c>
      <c r="P144" s="124">
        <f t="shared" ref="P144:P175" si="26">P143</f>
        <v>27081.128890351374</v>
      </c>
      <c r="Q144" s="124">
        <f t="shared" si="22"/>
        <v>6255.3299437700762</v>
      </c>
      <c r="R144" s="124">
        <f t="shared" si="23"/>
        <v>2949962.554596907</v>
      </c>
      <c r="Z144" s="2"/>
    </row>
    <row r="145" spans="13:26" x14ac:dyDescent="0.25">
      <c r="M145" s="2"/>
      <c r="N145" s="1">
        <f t="shared" si="24"/>
        <v>99</v>
      </c>
      <c r="O145" s="124">
        <f t="shared" si="25"/>
        <v>2949962.554596907</v>
      </c>
      <c r="P145" s="124">
        <f t="shared" si="26"/>
        <v>27081.128890351374</v>
      </c>
      <c r="Q145" s="124">
        <f t="shared" si="22"/>
        <v>6326.8271265825351</v>
      </c>
      <c r="R145" s="124">
        <f t="shared" si="23"/>
        <v>2983370.510613841</v>
      </c>
      <c r="Z145" s="2"/>
    </row>
    <row r="146" spans="13:26" x14ac:dyDescent="0.25">
      <c r="M146" s="2"/>
      <c r="N146" s="1">
        <f t="shared" si="24"/>
        <v>100</v>
      </c>
      <c r="O146" s="124">
        <f t="shared" si="25"/>
        <v>2983370.510613841</v>
      </c>
      <c r="P146" s="124">
        <f t="shared" si="26"/>
        <v>27081.128890351374</v>
      </c>
      <c r="Q146" s="124">
        <f t="shared" si="22"/>
        <v>6398.4776504314705</v>
      </c>
      <c r="R146" s="124">
        <f t="shared" si="23"/>
        <v>3016850.1171546238</v>
      </c>
      <c r="Z146" s="2"/>
    </row>
    <row r="147" spans="13:26" x14ac:dyDescent="0.25">
      <c r="M147" s="2"/>
      <c r="N147" s="1">
        <f t="shared" si="24"/>
        <v>101</v>
      </c>
      <c r="O147" s="124">
        <f t="shared" si="25"/>
        <v>3016850.1171546238</v>
      </c>
      <c r="P147" s="124">
        <f t="shared" si="26"/>
        <v>27081.128890351374</v>
      </c>
      <c r="Q147" s="124">
        <f t="shared" si="22"/>
        <v>6470.2818441896115</v>
      </c>
      <c r="R147" s="124">
        <f t="shared" si="23"/>
        <v>3050401.5278891646</v>
      </c>
      <c r="Z147" s="2"/>
    </row>
    <row r="148" spans="13:26" x14ac:dyDescent="0.25">
      <c r="M148" s="2"/>
      <c r="N148" s="1">
        <f t="shared" si="24"/>
        <v>102</v>
      </c>
      <c r="O148" s="124">
        <f t="shared" si="25"/>
        <v>3050401.5278891646</v>
      </c>
      <c r="P148" s="124">
        <f t="shared" si="26"/>
        <v>27081.128890351374</v>
      </c>
      <c r="Q148" s="124">
        <f t="shared" si="22"/>
        <v>6542.24003743502</v>
      </c>
      <c r="R148" s="124">
        <f t="shared" si="23"/>
        <v>3084024.8968169512</v>
      </c>
      <c r="Z148" s="2"/>
    </row>
    <row r="149" spans="13:26" x14ac:dyDescent="0.25">
      <c r="M149" s="2"/>
      <c r="N149" s="1">
        <f t="shared" si="24"/>
        <v>103</v>
      </c>
      <c r="O149" s="124">
        <f t="shared" si="25"/>
        <v>3084024.8968169512</v>
      </c>
      <c r="P149" s="124">
        <f t="shared" si="26"/>
        <v>27081.128890351374</v>
      </c>
      <c r="Q149" s="124">
        <f t="shared" si="22"/>
        <v>6614.3525604526149</v>
      </c>
      <c r="R149" s="124">
        <f t="shared" si="23"/>
        <v>3117720.3782677553</v>
      </c>
      <c r="Z149" s="2"/>
    </row>
    <row r="150" spans="13:26" x14ac:dyDescent="0.25">
      <c r="M150" s="2"/>
      <c r="N150" s="1">
        <f t="shared" si="24"/>
        <v>104</v>
      </c>
      <c r="O150" s="124">
        <f t="shared" si="25"/>
        <v>3117720.3782677553</v>
      </c>
      <c r="P150" s="124">
        <f t="shared" si="26"/>
        <v>27081.128890351374</v>
      </c>
      <c r="Q150" s="124">
        <f t="shared" si="22"/>
        <v>6686.619744235677</v>
      </c>
      <c r="R150" s="124">
        <f t="shared" si="23"/>
        <v>3151488.1269023423</v>
      </c>
      <c r="Z150" s="2"/>
    </row>
    <row r="151" spans="13:26" x14ac:dyDescent="0.25">
      <c r="M151" s="2"/>
      <c r="N151" s="1">
        <f t="shared" si="24"/>
        <v>105</v>
      </c>
      <c r="O151" s="124">
        <f t="shared" si="25"/>
        <v>3151488.1269023423</v>
      </c>
      <c r="P151" s="124">
        <f t="shared" si="26"/>
        <v>27081.128890351374</v>
      </c>
      <c r="Q151" s="124">
        <f t="shared" si="22"/>
        <v>6759.0419204873751</v>
      </c>
      <c r="R151" s="124">
        <f t="shared" si="23"/>
        <v>3185328.297713181</v>
      </c>
      <c r="Z151" s="2"/>
    </row>
    <row r="152" spans="13:26" x14ac:dyDescent="0.25">
      <c r="M152" s="2"/>
      <c r="N152" s="1">
        <f t="shared" si="24"/>
        <v>106</v>
      </c>
      <c r="O152" s="124">
        <f t="shared" si="25"/>
        <v>3185328.297713181</v>
      </c>
      <c r="P152" s="124">
        <f t="shared" si="26"/>
        <v>27081.128890351374</v>
      </c>
      <c r="Q152" s="124">
        <f t="shared" si="22"/>
        <v>6831.6194216222857</v>
      </c>
      <c r="R152" s="124">
        <f t="shared" si="23"/>
        <v>3219241.0460251546</v>
      </c>
      <c r="Z152" s="2"/>
    </row>
    <row r="153" spans="13:26" x14ac:dyDescent="0.25">
      <c r="M153" s="2"/>
      <c r="N153" s="1">
        <f t="shared" si="24"/>
        <v>107</v>
      </c>
      <c r="O153" s="124">
        <f t="shared" si="25"/>
        <v>3219241.0460251546</v>
      </c>
      <c r="P153" s="124">
        <f t="shared" si="26"/>
        <v>27081.128890351374</v>
      </c>
      <c r="Q153" s="124">
        <f t="shared" si="22"/>
        <v>6904.3525807679207</v>
      </c>
      <c r="R153" s="124">
        <f t="shared" si="23"/>
        <v>3253226.5274962741</v>
      </c>
      <c r="Z153" s="2"/>
    </row>
    <row r="154" spans="13:26" x14ac:dyDescent="0.25">
      <c r="M154" s="2"/>
      <c r="N154" s="1">
        <f t="shared" si="24"/>
        <v>108</v>
      </c>
      <c r="O154" s="124">
        <f t="shared" si="25"/>
        <v>3253226.5274962741</v>
      </c>
      <c r="P154" s="124">
        <f t="shared" si="26"/>
        <v>27081.128890351374</v>
      </c>
      <c r="Q154" s="124">
        <f t="shared" si="22"/>
        <v>6977.2417317662548</v>
      </c>
      <c r="R154" s="124">
        <f t="shared" si="23"/>
        <v>3287284.8981183916</v>
      </c>
      <c r="Z154" s="2"/>
    </row>
    <row r="155" spans="13:26" x14ac:dyDescent="0.25">
      <c r="M155" s="2"/>
      <c r="N155" s="1">
        <f t="shared" si="24"/>
        <v>109</v>
      </c>
      <c r="O155" s="124">
        <f t="shared" si="25"/>
        <v>3287284.8981183916</v>
      </c>
      <c r="P155" s="124">
        <f t="shared" si="26"/>
        <v>27081.128890351374</v>
      </c>
      <c r="Q155" s="124">
        <f t="shared" si="22"/>
        <v>7050.2872091752588</v>
      </c>
      <c r="R155" s="124">
        <f t="shared" si="23"/>
        <v>3321416.3142179181</v>
      </c>
      <c r="Z155" s="2"/>
    </row>
    <row r="156" spans="13:26" x14ac:dyDescent="0.25">
      <c r="M156" s="2"/>
      <c r="N156" s="1">
        <f t="shared" si="24"/>
        <v>110</v>
      </c>
      <c r="O156" s="124">
        <f t="shared" si="25"/>
        <v>3321416.3142179181</v>
      </c>
      <c r="P156" s="124">
        <f t="shared" si="26"/>
        <v>27081.128890351374</v>
      </c>
      <c r="Q156" s="124">
        <f t="shared" si="22"/>
        <v>7123.4893482704338</v>
      </c>
      <c r="R156" s="124">
        <f t="shared" si="23"/>
        <v>3355620.9324565399</v>
      </c>
      <c r="Z156" s="2"/>
    </row>
    <row r="157" spans="13:26" x14ac:dyDescent="0.25">
      <c r="M157" s="2"/>
      <c r="N157" s="1">
        <f t="shared" si="24"/>
        <v>111</v>
      </c>
      <c r="O157" s="124">
        <f t="shared" si="25"/>
        <v>3355620.9324565399</v>
      </c>
      <c r="P157" s="124">
        <f t="shared" si="26"/>
        <v>27081.128890351374</v>
      </c>
      <c r="Q157" s="124">
        <f t="shared" si="22"/>
        <v>7196.8484850463519</v>
      </c>
      <c r="R157" s="124">
        <f t="shared" si="23"/>
        <v>3389898.9098319379</v>
      </c>
      <c r="Z157" s="2"/>
    </row>
    <row r="158" spans="13:26" x14ac:dyDescent="0.25">
      <c r="M158" s="2"/>
      <c r="N158" s="1">
        <f t="shared" si="24"/>
        <v>112</v>
      </c>
      <c r="O158" s="124">
        <f t="shared" si="25"/>
        <v>3389898.9098319379</v>
      </c>
      <c r="P158" s="124">
        <f t="shared" si="26"/>
        <v>27081.128890351374</v>
      </c>
      <c r="Q158" s="124">
        <f t="shared" si="22"/>
        <v>7270.3649562181981</v>
      </c>
      <c r="R158" s="124">
        <f t="shared" si="23"/>
        <v>3424250.4036785075</v>
      </c>
      <c r="Z158" s="2"/>
    </row>
    <row r="159" spans="13:26" x14ac:dyDescent="0.25">
      <c r="M159" s="2"/>
      <c r="N159" s="1">
        <f t="shared" si="24"/>
        <v>113</v>
      </c>
      <c r="O159" s="124">
        <f t="shared" si="25"/>
        <v>3424250.4036785075</v>
      </c>
      <c r="P159" s="124">
        <f t="shared" si="26"/>
        <v>27081.128890351374</v>
      </c>
      <c r="Q159" s="124">
        <f t="shared" si="22"/>
        <v>7344.0390992233142</v>
      </c>
      <c r="R159" s="124">
        <f t="shared" si="23"/>
        <v>3458675.5716680824</v>
      </c>
      <c r="Z159" s="2"/>
    </row>
    <row r="160" spans="13:26" x14ac:dyDescent="0.25">
      <c r="M160" s="2"/>
      <c r="N160" s="1">
        <f t="shared" si="24"/>
        <v>114</v>
      </c>
      <c r="O160" s="124">
        <f t="shared" si="25"/>
        <v>3458675.5716680824</v>
      </c>
      <c r="P160" s="124">
        <f t="shared" si="26"/>
        <v>27081.128890351374</v>
      </c>
      <c r="Q160" s="124">
        <f t="shared" si="22"/>
        <v>7417.8712522227497</v>
      </c>
      <c r="R160" s="124">
        <f t="shared" si="23"/>
        <v>3493174.5718106567</v>
      </c>
      <c r="Z160" s="2"/>
    </row>
    <row r="161" spans="13:26" x14ac:dyDescent="0.25">
      <c r="M161" s="2"/>
      <c r="N161" s="1">
        <f t="shared" si="24"/>
        <v>115</v>
      </c>
      <c r="O161" s="124">
        <f t="shared" si="25"/>
        <v>3493174.5718106567</v>
      </c>
      <c r="P161" s="124">
        <f t="shared" si="26"/>
        <v>27081.128890351374</v>
      </c>
      <c r="Q161" s="124">
        <f t="shared" si="22"/>
        <v>7491.8617541028107</v>
      </c>
      <c r="R161" s="124">
        <f t="shared" si="23"/>
        <v>3527747.5624551107</v>
      </c>
      <c r="Z161" s="2"/>
    </row>
    <row r="162" spans="13:26" x14ac:dyDescent="0.25">
      <c r="M162" s="2"/>
      <c r="N162" s="1">
        <f t="shared" si="24"/>
        <v>116</v>
      </c>
      <c r="O162" s="124">
        <f t="shared" si="25"/>
        <v>3527747.5624551107</v>
      </c>
      <c r="P162" s="124">
        <f t="shared" si="26"/>
        <v>27081.128890351374</v>
      </c>
      <c r="Q162" s="124">
        <f t="shared" si="22"/>
        <v>7566.0109444766204</v>
      </c>
      <c r="R162" s="124">
        <f t="shared" si="23"/>
        <v>3562394.7022899389</v>
      </c>
      <c r="Z162" s="2"/>
    </row>
    <row r="163" spans="13:26" x14ac:dyDescent="0.25">
      <c r="M163" s="2"/>
      <c r="N163" s="1">
        <f t="shared" si="24"/>
        <v>117</v>
      </c>
      <c r="O163" s="124">
        <f t="shared" si="25"/>
        <v>3562394.7022899389</v>
      </c>
      <c r="P163" s="124">
        <f t="shared" si="26"/>
        <v>27081.128890351374</v>
      </c>
      <c r="Q163" s="124">
        <f t="shared" si="22"/>
        <v>7640.3191636856754</v>
      </c>
      <c r="R163" s="124">
        <f t="shared" si="23"/>
        <v>3597116.150343976</v>
      </c>
      <c r="Z163" s="2"/>
    </row>
    <row r="164" spans="13:26" x14ac:dyDescent="0.25">
      <c r="M164" s="2"/>
      <c r="N164" s="1">
        <f t="shared" si="24"/>
        <v>118</v>
      </c>
      <c r="O164" s="124">
        <f t="shared" si="25"/>
        <v>3597116.150343976</v>
      </c>
      <c r="P164" s="124">
        <f t="shared" si="26"/>
        <v>27081.128890351374</v>
      </c>
      <c r="Q164" s="124">
        <f t="shared" si="22"/>
        <v>7714.786752801404</v>
      </c>
      <c r="R164" s="124">
        <f t="shared" si="23"/>
        <v>3631912.0659871288</v>
      </c>
      <c r="Z164" s="2"/>
    </row>
    <row r="165" spans="13:26" x14ac:dyDescent="0.25">
      <c r="M165" s="2"/>
      <c r="N165" s="1">
        <f t="shared" si="24"/>
        <v>119</v>
      </c>
      <c r="O165" s="124">
        <f t="shared" si="25"/>
        <v>3631912.0659871288</v>
      </c>
      <c r="P165" s="124">
        <f t="shared" si="26"/>
        <v>27081.128890351374</v>
      </c>
      <c r="Q165" s="124">
        <f t="shared" si="22"/>
        <v>7789.4140536267387</v>
      </c>
      <c r="R165" s="124">
        <f t="shared" si="23"/>
        <v>3666782.608931107</v>
      </c>
      <c r="Z165" s="2"/>
    </row>
    <row r="166" spans="13:26" x14ac:dyDescent="0.25">
      <c r="M166" s="2"/>
      <c r="N166" s="1">
        <f t="shared" si="24"/>
        <v>120</v>
      </c>
      <c r="O166" s="124">
        <f t="shared" si="25"/>
        <v>3666782.608931107</v>
      </c>
      <c r="P166" s="124">
        <f t="shared" si="26"/>
        <v>27081.128890351374</v>
      </c>
      <c r="Q166" s="124">
        <f t="shared" si="22"/>
        <v>7864.2014086976806</v>
      </c>
      <c r="R166" s="124">
        <f t="shared" si="23"/>
        <v>3701727.9392301561</v>
      </c>
      <c r="Z166" s="2"/>
    </row>
    <row r="167" spans="13:26" x14ac:dyDescent="0.25">
      <c r="M167" s="2"/>
      <c r="N167" s="1">
        <f t="shared" si="24"/>
        <v>121</v>
      </c>
      <c r="O167" s="124">
        <f t="shared" si="25"/>
        <v>3701727.9392301561</v>
      </c>
      <c r="P167" s="124">
        <f t="shared" si="26"/>
        <v>27081.128890351374</v>
      </c>
      <c r="Q167" s="124">
        <f t="shared" si="22"/>
        <v>7939.1491612848731</v>
      </c>
      <c r="R167" s="124">
        <f t="shared" si="23"/>
        <v>3736748.2172817923</v>
      </c>
      <c r="Z167" s="2"/>
    </row>
    <row r="168" spans="13:26" x14ac:dyDescent="0.25">
      <c r="M168" s="2"/>
      <c r="N168" s="1">
        <f t="shared" si="24"/>
        <v>122</v>
      </c>
      <c r="O168" s="124">
        <f t="shared" si="25"/>
        <v>3736748.2172817923</v>
      </c>
      <c r="P168" s="124">
        <f t="shared" si="26"/>
        <v>27081.128890351374</v>
      </c>
      <c r="Q168" s="124">
        <f t="shared" si="22"/>
        <v>8014.2576553951758</v>
      </c>
      <c r="R168" s="124">
        <f t="shared" si="23"/>
        <v>3771843.6038275389</v>
      </c>
      <c r="Z168" s="2"/>
    </row>
    <row r="169" spans="13:26" x14ac:dyDescent="0.25">
      <c r="M169" s="2"/>
      <c r="N169" s="1">
        <f t="shared" si="24"/>
        <v>123</v>
      </c>
      <c r="O169" s="124">
        <f t="shared" si="25"/>
        <v>3771843.6038275389</v>
      </c>
      <c r="P169" s="124">
        <f t="shared" si="26"/>
        <v>27081.128890351374</v>
      </c>
      <c r="Q169" s="124">
        <f t="shared" si="22"/>
        <v>8089.5272357732456</v>
      </c>
      <c r="R169" s="124">
        <f t="shared" si="23"/>
        <v>3807014.2599536637</v>
      </c>
      <c r="Z169" s="2"/>
    </row>
    <row r="170" spans="13:26" x14ac:dyDescent="0.25">
      <c r="M170" s="2"/>
      <c r="N170" s="1">
        <f t="shared" si="24"/>
        <v>124</v>
      </c>
      <c r="O170" s="124">
        <f t="shared" si="25"/>
        <v>3807014.2599536637</v>
      </c>
      <c r="P170" s="124">
        <f t="shared" si="26"/>
        <v>27081.128890351374</v>
      </c>
      <c r="Q170" s="124">
        <f t="shared" si="22"/>
        <v>8164.9582479031196</v>
      </c>
      <c r="R170" s="124">
        <f t="shared" si="23"/>
        <v>3842260.3470919183</v>
      </c>
      <c r="Z170" s="2"/>
    </row>
    <row r="171" spans="13:26" x14ac:dyDescent="0.25">
      <c r="M171" s="2"/>
      <c r="N171" s="1">
        <f t="shared" si="24"/>
        <v>125</v>
      </c>
      <c r="O171" s="124">
        <f t="shared" si="25"/>
        <v>3842260.3470919183</v>
      </c>
      <c r="P171" s="124">
        <f t="shared" si="26"/>
        <v>27081.128890351374</v>
      </c>
      <c r="Q171" s="124">
        <f t="shared" si="22"/>
        <v>8240.5510380097967</v>
      </c>
      <c r="R171" s="124">
        <f t="shared" si="23"/>
        <v>3877582.0270202793</v>
      </c>
      <c r="Z171" s="2"/>
    </row>
    <row r="172" spans="13:26" x14ac:dyDescent="0.25">
      <c r="M172" s="2"/>
      <c r="N172" s="1">
        <f t="shared" si="24"/>
        <v>126</v>
      </c>
      <c r="O172" s="124">
        <f t="shared" si="25"/>
        <v>3877582.0270202793</v>
      </c>
      <c r="P172" s="124">
        <f t="shared" si="26"/>
        <v>27081.128890351374</v>
      </c>
      <c r="Q172" s="124">
        <f t="shared" si="22"/>
        <v>8316.3059530608316</v>
      </c>
      <c r="R172" s="124">
        <f t="shared" si="23"/>
        <v>3912979.4618636915</v>
      </c>
      <c r="Z172" s="2"/>
    </row>
    <row r="173" spans="13:26" x14ac:dyDescent="0.25">
      <c r="M173" s="2"/>
      <c r="N173" s="1">
        <f t="shared" si="24"/>
        <v>127</v>
      </c>
      <c r="O173" s="124">
        <f t="shared" si="25"/>
        <v>3912979.4618636915</v>
      </c>
      <c r="P173" s="124">
        <f t="shared" si="26"/>
        <v>27081.128890351374</v>
      </c>
      <c r="Q173" s="124">
        <f t="shared" si="22"/>
        <v>8392.2233407679232</v>
      </c>
      <c r="R173" s="124">
        <f t="shared" si="23"/>
        <v>3948452.8140948107</v>
      </c>
      <c r="Z173" s="2"/>
    </row>
    <row r="174" spans="13:26" x14ac:dyDescent="0.25">
      <c r="M174" s="2"/>
      <c r="N174" s="1">
        <f t="shared" si="24"/>
        <v>128</v>
      </c>
      <c r="O174" s="124">
        <f t="shared" si="25"/>
        <v>3948452.8140948107</v>
      </c>
      <c r="P174" s="124">
        <f t="shared" si="26"/>
        <v>27081.128890351374</v>
      </c>
      <c r="Q174" s="124">
        <f t="shared" si="22"/>
        <v>8468.303549588516</v>
      </c>
      <c r="R174" s="124">
        <f t="shared" si="23"/>
        <v>3984002.2465347508</v>
      </c>
      <c r="Z174" s="2"/>
    </row>
    <row r="175" spans="13:26" x14ac:dyDescent="0.25">
      <c r="M175" s="2"/>
      <c r="N175" s="1">
        <f t="shared" si="24"/>
        <v>129</v>
      </c>
      <c r="O175" s="124">
        <f t="shared" si="25"/>
        <v>3984002.2465347508</v>
      </c>
      <c r="P175" s="124">
        <f t="shared" si="26"/>
        <v>27081.128890351374</v>
      </c>
      <c r="Q175" s="124">
        <f t="shared" ref="Q175:Q199" si="27">O175*$P$41</f>
        <v>8544.5469287273936</v>
      </c>
      <c r="R175" s="124">
        <f t="shared" ref="R175:R199" si="28">O175+P175+Q175</f>
        <v>4019627.9223538297</v>
      </c>
      <c r="Z175" s="2"/>
    </row>
    <row r="176" spans="13:26" x14ac:dyDescent="0.25">
      <c r="M176" s="2"/>
      <c r="N176" s="1">
        <f t="shared" ref="N176:N202" si="29">N175+1</f>
        <v>130</v>
      </c>
      <c r="O176" s="124">
        <f t="shared" ref="O176:O199" si="30">R175</f>
        <v>4019627.9223538297</v>
      </c>
      <c r="P176" s="124">
        <f t="shared" ref="P176:P202" si="31">P175</f>
        <v>27081.128890351374</v>
      </c>
      <c r="Q176" s="124">
        <f t="shared" si="27"/>
        <v>8620.9538281382866</v>
      </c>
      <c r="R176" s="124">
        <f t="shared" si="28"/>
        <v>4055330.0050723194</v>
      </c>
      <c r="Z176" s="2"/>
    </row>
    <row r="177" spans="13:26" x14ac:dyDescent="0.25">
      <c r="M177" s="2"/>
      <c r="N177" s="1">
        <f t="shared" si="29"/>
        <v>131</v>
      </c>
      <c r="O177" s="124">
        <f t="shared" si="30"/>
        <v>4055330.0050723194</v>
      </c>
      <c r="P177" s="124">
        <f t="shared" si="31"/>
        <v>27081.128890351374</v>
      </c>
      <c r="Q177" s="124">
        <f t="shared" si="27"/>
        <v>8697.5245985254714</v>
      </c>
      <c r="R177" s="124">
        <f t="shared" si="28"/>
        <v>4091108.6585611962</v>
      </c>
      <c r="Z177" s="2"/>
    </row>
    <row r="178" spans="13:26" x14ac:dyDescent="0.25">
      <c r="M178" s="2"/>
      <c r="N178" s="1">
        <f t="shared" si="29"/>
        <v>132</v>
      </c>
      <c r="O178" s="124">
        <f t="shared" si="30"/>
        <v>4091108.6585611962</v>
      </c>
      <c r="P178" s="124">
        <f t="shared" si="31"/>
        <v>27081.128890351374</v>
      </c>
      <c r="Q178" s="124">
        <f t="shared" si="27"/>
        <v>8774.2595913453897</v>
      </c>
      <c r="R178" s="124">
        <f t="shared" si="28"/>
        <v>4126964.0470428928</v>
      </c>
      <c r="Z178" s="2"/>
    </row>
    <row r="179" spans="13:26" x14ac:dyDescent="0.25">
      <c r="M179" s="2"/>
      <c r="N179" s="1">
        <f t="shared" si="29"/>
        <v>133</v>
      </c>
      <c r="O179" s="124">
        <f t="shared" si="30"/>
        <v>4126964.0470428928</v>
      </c>
      <c r="P179" s="124">
        <f t="shared" si="31"/>
        <v>27081.128890351374</v>
      </c>
      <c r="Q179" s="124">
        <f t="shared" si="27"/>
        <v>8851.1591588082556</v>
      </c>
      <c r="R179" s="124">
        <f t="shared" si="28"/>
        <v>4162896.3350920524</v>
      </c>
      <c r="Z179" s="2"/>
    </row>
    <row r="180" spans="13:26" x14ac:dyDescent="0.25">
      <c r="M180" s="2"/>
      <c r="N180" s="1">
        <f t="shared" si="29"/>
        <v>134</v>
      </c>
      <c r="O180" s="124">
        <f t="shared" si="30"/>
        <v>4162896.3350920524</v>
      </c>
      <c r="P180" s="124">
        <f t="shared" si="31"/>
        <v>27081.128890351374</v>
      </c>
      <c r="Q180" s="124">
        <f t="shared" si="27"/>
        <v>8928.2236538796733</v>
      </c>
      <c r="R180" s="124">
        <f t="shared" si="28"/>
        <v>4198905.6876362832</v>
      </c>
      <c r="Z180" s="2"/>
    </row>
    <row r="181" spans="13:26" x14ac:dyDescent="0.25">
      <c r="M181" s="2"/>
      <c r="N181" s="1">
        <f t="shared" si="29"/>
        <v>135</v>
      </c>
      <c r="O181" s="124">
        <f t="shared" si="30"/>
        <v>4198905.6876362832</v>
      </c>
      <c r="P181" s="124">
        <f t="shared" si="31"/>
        <v>27081.128890351374</v>
      </c>
      <c r="Q181" s="124">
        <f t="shared" si="27"/>
        <v>9005.4534302822576</v>
      </c>
      <c r="R181" s="124">
        <f t="shared" si="28"/>
        <v>4234992.2699569166</v>
      </c>
      <c r="Z181" s="2"/>
    </row>
    <row r="182" spans="13:26" x14ac:dyDescent="0.25">
      <c r="M182" s="2"/>
      <c r="N182" s="1">
        <f t="shared" si="29"/>
        <v>136</v>
      </c>
      <c r="O182" s="124">
        <f t="shared" si="30"/>
        <v>4234992.2699569166</v>
      </c>
      <c r="P182" s="124">
        <f t="shared" si="31"/>
        <v>27081.128890351374</v>
      </c>
      <c r="Q182" s="124">
        <f t="shared" si="27"/>
        <v>9082.8488424972566</v>
      </c>
      <c r="R182" s="124">
        <f t="shared" si="28"/>
        <v>4271156.2476897649</v>
      </c>
      <c r="Z182" s="2"/>
    </row>
    <row r="183" spans="13:26" x14ac:dyDescent="0.25">
      <c r="M183" s="2"/>
      <c r="N183" s="1">
        <f t="shared" si="29"/>
        <v>137</v>
      </c>
      <c r="O183" s="124">
        <f t="shared" si="30"/>
        <v>4271156.2476897649</v>
      </c>
      <c r="P183" s="124">
        <f t="shared" si="31"/>
        <v>27081.128890351374</v>
      </c>
      <c r="Q183" s="124">
        <f t="shared" si="27"/>
        <v>9160.4102457661793</v>
      </c>
      <c r="R183" s="124">
        <f t="shared" si="28"/>
        <v>4307397.7868258823</v>
      </c>
      <c r="Z183" s="2"/>
    </row>
    <row r="184" spans="13:26" x14ac:dyDescent="0.25">
      <c r="M184" s="2"/>
      <c r="N184" s="1">
        <f t="shared" si="29"/>
        <v>138</v>
      </c>
      <c r="O184" s="124">
        <f t="shared" si="30"/>
        <v>4307397.7868258823</v>
      </c>
      <c r="P184" s="124">
        <f t="shared" si="31"/>
        <v>27081.128890351374</v>
      </c>
      <c r="Q184" s="124">
        <f t="shared" si="27"/>
        <v>9238.137996092426</v>
      </c>
      <c r="R184" s="124">
        <f t="shared" si="28"/>
        <v>4343717.0537123261</v>
      </c>
      <c r="Z184" s="2"/>
    </row>
    <row r="185" spans="13:26" x14ac:dyDescent="0.25">
      <c r="M185" s="2"/>
      <c r="N185" s="1">
        <f t="shared" si="29"/>
        <v>139</v>
      </c>
      <c r="O185" s="124">
        <f t="shared" si="30"/>
        <v>4343717.0537123261</v>
      </c>
      <c r="P185" s="124">
        <f t="shared" si="31"/>
        <v>27081.128890351374</v>
      </c>
      <c r="Q185" s="124">
        <f t="shared" si="27"/>
        <v>9316.0324502429285</v>
      </c>
      <c r="R185" s="124">
        <f t="shared" si="28"/>
        <v>4380114.2150529204</v>
      </c>
      <c r="Z185" s="2"/>
    </row>
    <row r="186" spans="13:26" x14ac:dyDescent="0.25">
      <c r="M186" s="2"/>
      <c r="N186" s="1">
        <f t="shared" si="29"/>
        <v>140</v>
      </c>
      <c r="O186" s="124">
        <f t="shared" si="30"/>
        <v>4380114.2150529204</v>
      </c>
      <c r="P186" s="124">
        <f t="shared" si="31"/>
        <v>27081.128890351374</v>
      </c>
      <c r="Q186" s="124">
        <f t="shared" si="27"/>
        <v>9394.0939657497711</v>
      </c>
      <c r="R186" s="124">
        <f t="shared" si="28"/>
        <v>4416589.437909022</v>
      </c>
      <c r="Z186" s="2"/>
    </row>
    <row r="187" spans="13:26" x14ac:dyDescent="0.25">
      <c r="M187" s="2"/>
      <c r="N187" s="1">
        <f t="shared" si="29"/>
        <v>141</v>
      </c>
      <c r="O187" s="124">
        <f t="shared" si="30"/>
        <v>4416589.437909022</v>
      </c>
      <c r="P187" s="124">
        <f t="shared" si="31"/>
        <v>27081.128890351374</v>
      </c>
      <c r="Q187" s="124">
        <f t="shared" si="27"/>
        <v>9472.3229009118513</v>
      </c>
      <c r="R187" s="124">
        <f t="shared" si="28"/>
        <v>4453142.8897002852</v>
      </c>
      <c r="Z187" s="2"/>
    </row>
    <row r="188" spans="13:26" x14ac:dyDescent="0.25">
      <c r="M188" s="2"/>
      <c r="N188" s="1">
        <f t="shared" si="29"/>
        <v>142</v>
      </c>
      <c r="O188" s="124">
        <f t="shared" si="30"/>
        <v>4453142.8897002852</v>
      </c>
      <c r="P188" s="124">
        <f t="shared" si="31"/>
        <v>27081.128890351374</v>
      </c>
      <c r="Q188" s="124">
        <f t="shared" si="27"/>
        <v>9550.7196147965096</v>
      </c>
      <c r="R188" s="124">
        <f t="shared" si="28"/>
        <v>4489774.7382054329</v>
      </c>
      <c r="Z188" s="2"/>
    </row>
    <row r="189" spans="13:26" x14ac:dyDescent="0.25">
      <c r="M189" s="2"/>
      <c r="N189" s="1">
        <f t="shared" si="29"/>
        <v>143</v>
      </c>
      <c r="O189" s="124">
        <f t="shared" si="30"/>
        <v>4489774.7382054329</v>
      </c>
      <c r="P189" s="124">
        <f t="shared" si="31"/>
        <v>27081.128890351374</v>
      </c>
      <c r="Q189" s="124">
        <f t="shared" si="27"/>
        <v>9629.2844672411884</v>
      </c>
      <c r="R189" s="124">
        <f t="shared" si="28"/>
        <v>4526485.1515630251</v>
      </c>
      <c r="Z189" s="2"/>
    </row>
    <row r="190" spans="13:26" x14ac:dyDescent="0.25">
      <c r="M190" s="2"/>
      <c r="N190" s="1">
        <f t="shared" si="29"/>
        <v>144</v>
      </c>
      <c r="O190" s="124">
        <f t="shared" si="30"/>
        <v>4526485.1515630251</v>
      </c>
      <c r="P190" s="124">
        <f t="shared" si="31"/>
        <v>27081.128890351374</v>
      </c>
      <c r="Q190" s="124">
        <f t="shared" si="27"/>
        <v>9708.0178188550726</v>
      </c>
      <c r="R190" s="124">
        <f t="shared" si="28"/>
        <v>4563274.2982722316</v>
      </c>
      <c r="Z190" s="2"/>
    </row>
    <row r="191" spans="13:26" x14ac:dyDescent="0.25">
      <c r="M191" s="2"/>
      <c r="N191" s="1">
        <f t="shared" si="29"/>
        <v>145</v>
      </c>
      <c r="O191" s="124">
        <f t="shared" si="30"/>
        <v>4563274.2982722316</v>
      </c>
      <c r="P191" s="124">
        <f t="shared" si="31"/>
        <v>27081.128890351374</v>
      </c>
      <c r="Q191" s="124">
        <f t="shared" si="27"/>
        <v>9786.920031020758</v>
      </c>
      <c r="R191" s="124">
        <f t="shared" si="28"/>
        <v>4600142.3471936034</v>
      </c>
      <c r="Z191" s="2"/>
    </row>
    <row r="192" spans="13:26" x14ac:dyDescent="0.25">
      <c r="M192" s="2"/>
      <c r="N192" s="1">
        <f t="shared" si="29"/>
        <v>146</v>
      </c>
      <c r="O192" s="124">
        <f t="shared" si="30"/>
        <v>4600142.3471936034</v>
      </c>
      <c r="P192" s="124">
        <f t="shared" si="31"/>
        <v>27081.128890351374</v>
      </c>
      <c r="Q192" s="124">
        <f t="shared" si="27"/>
        <v>9865.9914658958969</v>
      </c>
      <c r="R192" s="124">
        <f t="shared" si="28"/>
        <v>4637089.4675498502</v>
      </c>
      <c r="Z192" s="2"/>
    </row>
    <row r="193" spans="13:26" x14ac:dyDescent="0.25">
      <c r="M193" s="2"/>
      <c r="N193" s="1">
        <f t="shared" si="29"/>
        <v>147</v>
      </c>
      <c r="O193" s="124">
        <f t="shared" si="30"/>
        <v>4637089.4675498502</v>
      </c>
      <c r="P193" s="124">
        <f t="shared" si="31"/>
        <v>27081.128890351374</v>
      </c>
      <c r="Q193" s="124">
        <f t="shared" si="27"/>
        <v>9945.2324864148686</v>
      </c>
      <c r="R193" s="124">
        <f t="shared" si="28"/>
        <v>4674115.8289266163</v>
      </c>
      <c r="Z193" s="2"/>
    </row>
    <row r="194" spans="13:26" x14ac:dyDescent="0.25">
      <c r="M194" s="2"/>
      <c r="N194" s="1">
        <f t="shared" si="29"/>
        <v>148</v>
      </c>
      <c r="O194" s="124">
        <f t="shared" si="30"/>
        <v>4674115.8289266163</v>
      </c>
      <c r="P194" s="124">
        <f t="shared" si="31"/>
        <v>27081.128890351374</v>
      </c>
      <c r="Q194" s="124">
        <f t="shared" si="27"/>
        <v>10024.643456290445</v>
      </c>
      <c r="R194" s="124">
        <f t="shared" si="28"/>
        <v>4711221.6012732582</v>
      </c>
      <c r="Z194" s="2"/>
    </row>
    <row r="195" spans="13:26" x14ac:dyDescent="0.25">
      <c r="M195" s="2"/>
      <c r="N195" s="1">
        <f t="shared" si="29"/>
        <v>149</v>
      </c>
      <c r="O195" s="124">
        <f t="shared" si="30"/>
        <v>4711221.6012732582</v>
      </c>
      <c r="P195" s="124">
        <f t="shared" si="31"/>
        <v>27081.128890351374</v>
      </c>
      <c r="Q195" s="124">
        <f t="shared" si="27"/>
        <v>10104.224740015454</v>
      </c>
      <c r="R195" s="124">
        <f t="shared" si="28"/>
        <v>4748406.954903625</v>
      </c>
      <c r="Z195" s="2"/>
    </row>
    <row r="196" spans="13:26" x14ac:dyDescent="0.25">
      <c r="M196" s="2"/>
      <c r="N196" s="1">
        <f t="shared" si="29"/>
        <v>150</v>
      </c>
      <c r="O196" s="124">
        <f t="shared" si="30"/>
        <v>4748406.954903625</v>
      </c>
      <c r="P196" s="124">
        <f t="shared" si="31"/>
        <v>27081.128890351374</v>
      </c>
      <c r="Q196" s="124">
        <f t="shared" si="27"/>
        <v>10183.976702864458</v>
      </c>
      <c r="R196" s="124">
        <f t="shared" si="28"/>
        <v>4785672.0604968406</v>
      </c>
      <c r="Z196" s="2"/>
    </row>
    <row r="197" spans="13:26" x14ac:dyDescent="0.25">
      <c r="M197" s="2"/>
      <c r="N197" s="1">
        <f t="shared" si="29"/>
        <v>151</v>
      </c>
      <c r="O197" s="124">
        <f t="shared" si="30"/>
        <v>4785672.0604968406</v>
      </c>
      <c r="P197" s="124">
        <f t="shared" si="31"/>
        <v>27081.128890351374</v>
      </c>
      <c r="Q197" s="124">
        <f t="shared" si="27"/>
        <v>10263.899710895432</v>
      </c>
      <c r="R197" s="124">
        <f t="shared" si="28"/>
        <v>4823017.0890980875</v>
      </c>
      <c r="Z197" s="2"/>
    </row>
    <row r="198" spans="13:26" x14ac:dyDescent="0.25">
      <c r="M198" s="2"/>
      <c r="N198" s="1">
        <f t="shared" si="29"/>
        <v>152</v>
      </c>
      <c r="O198" s="124">
        <f t="shared" si="30"/>
        <v>4823017.0890980875</v>
      </c>
      <c r="P198" s="124">
        <f t="shared" si="31"/>
        <v>27081.128890351374</v>
      </c>
      <c r="Q198" s="124">
        <f t="shared" si="27"/>
        <v>10343.994130951436</v>
      </c>
      <c r="R198" s="124">
        <f t="shared" si="28"/>
        <v>4860442.2121193903</v>
      </c>
      <c r="Z198" s="2"/>
    </row>
    <row r="199" spans="13:26" x14ac:dyDescent="0.25">
      <c r="M199" s="2"/>
      <c r="N199" s="1">
        <f t="shared" si="29"/>
        <v>153</v>
      </c>
      <c r="O199" s="124">
        <f t="shared" si="30"/>
        <v>4860442.2121193903</v>
      </c>
      <c r="P199" s="124">
        <f t="shared" si="31"/>
        <v>27081.128890351374</v>
      </c>
      <c r="Q199" s="124">
        <f t="shared" si="27"/>
        <v>10424.260330662308</v>
      </c>
      <c r="R199" s="124">
        <f t="shared" si="28"/>
        <v>4897947.6013404038</v>
      </c>
      <c r="Z199" s="2"/>
    </row>
    <row r="200" spans="13:26" x14ac:dyDescent="0.25">
      <c r="M200" s="2"/>
      <c r="N200" s="1">
        <f t="shared" si="29"/>
        <v>154</v>
      </c>
      <c r="O200" s="124">
        <f t="shared" ref="O200" si="32">R199</f>
        <v>4897947.6013404038</v>
      </c>
      <c r="P200" s="124">
        <f t="shared" si="31"/>
        <v>27081.128890351374</v>
      </c>
      <c r="Q200" s="124">
        <f t="shared" ref="Q200" si="33">O200*$P$41</f>
        <v>10504.698678446342</v>
      </c>
      <c r="R200" s="124">
        <f t="shared" ref="R200" si="34">O200+P200+Q200</f>
        <v>4935533.4289092012</v>
      </c>
      <c r="Z200" s="2"/>
    </row>
    <row r="201" spans="13:26" x14ac:dyDescent="0.25">
      <c r="M201" s="2"/>
      <c r="N201" s="1">
        <f t="shared" si="29"/>
        <v>155</v>
      </c>
      <c r="O201" s="124">
        <f t="shared" ref="O201:O202" si="35">R200</f>
        <v>4935533.4289092012</v>
      </c>
      <c r="P201" s="124">
        <f t="shared" si="31"/>
        <v>27081.128890351374</v>
      </c>
      <c r="Q201" s="124">
        <f t="shared" ref="Q201:Q202" si="36">O201*$P$41</f>
        <v>10585.309543511989</v>
      </c>
      <c r="R201" s="124">
        <f t="shared" ref="R201:R202" si="37">O201+P201+Q201</f>
        <v>4973199.8673430644</v>
      </c>
      <c r="Z201" s="2"/>
    </row>
    <row r="202" spans="13:26" x14ac:dyDescent="0.25">
      <c r="M202" s="2"/>
      <c r="N202" s="1">
        <f t="shared" si="29"/>
        <v>156</v>
      </c>
      <c r="O202" s="124">
        <f t="shared" si="35"/>
        <v>4973199.8673430644</v>
      </c>
      <c r="P202" s="124">
        <f t="shared" si="31"/>
        <v>27081.128890351374</v>
      </c>
      <c r="Q202" s="124">
        <f t="shared" si="36"/>
        <v>10666.093295859544</v>
      </c>
      <c r="R202" s="124">
        <f t="shared" si="37"/>
        <v>5010947.089529275</v>
      </c>
      <c r="Z202" s="2"/>
    </row>
    <row r="203" spans="13:26" x14ac:dyDescent="0.25">
      <c r="M203" s="2"/>
      <c r="O203" s="124"/>
      <c r="P203" s="124"/>
      <c r="Q203" s="124"/>
      <c r="R203" s="124"/>
      <c r="Z203" s="2"/>
    </row>
    <row r="204" spans="13:26" x14ac:dyDescent="0.25">
      <c r="M204" s="2"/>
      <c r="O204" s="124"/>
      <c r="P204" s="124"/>
      <c r="Q204" s="124"/>
      <c r="R204" s="124"/>
      <c r="Z204" s="2"/>
    </row>
    <row r="205" spans="13:26" x14ac:dyDescent="0.25">
      <c r="M205" s="2"/>
      <c r="O205" s="124"/>
      <c r="P205" s="124"/>
      <c r="Q205" s="124"/>
      <c r="R205" s="124"/>
      <c r="Z205" s="2"/>
    </row>
    <row r="206" spans="13:26" x14ac:dyDescent="0.25">
      <c r="M206" s="2"/>
      <c r="O206" s="124"/>
      <c r="P206" s="124"/>
      <c r="Q206" s="124"/>
      <c r="R206" s="124"/>
      <c r="Z206" s="2"/>
    </row>
    <row r="207" spans="13:26" x14ac:dyDescent="0.25">
      <c r="M207" s="2"/>
      <c r="O207" s="124"/>
      <c r="P207" s="124"/>
      <c r="Q207" s="124"/>
      <c r="R207" s="124"/>
      <c r="Z207" s="2"/>
    </row>
    <row r="208" spans="13:26" x14ac:dyDescent="0.25">
      <c r="M208" s="2"/>
      <c r="O208" s="124"/>
      <c r="P208" s="124"/>
      <c r="Q208" s="124"/>
      <c r="R208" s="124"/>
      <c r="Z208" s="2"/>
    </row>
    <row r="209" spans="13:26" x14ac:dyDescent="0.25">
      <c r="M209" s="2"/>
      <c r="O209" s="124"/>
      <c r="P209" s="124"/>
      <c r="Q209" s="124"/>
      <c r="R209" s="124"/>
      <c r="Z209" s="2"/>
    </row>
    <row r="210" spans="13:26" x14ac:dyDescent="0.25">
      <c r="M210" s="2"/>
      <c r="O210" s="124"/>
      <c r="P210" s="124"/>
      <c r="Q210" s="124"/>
      <c r="R210" s="124"/>
      <c r="Z210" s="2"/>
    </row>
    <row r="211" spans="13:26" x14ac:dyDescent="0.25">
      <c r="M211" s="2"/>
      <c r="O211" s="124"/>
      <c r="P211" s="124"/>
      <c r="Q211" s="124"/>
      <c r="R211" s="124"/>
      <c r="Z211" s="2"/>
    </row>
    <row r="212" spans="13:26" x14ac:dyDescent="0.25">
      <c r="M212" s="2"/>
      <c r="O212" s="124"/>
      <c r="P212" s="124"/>
      <c r="Q212" s="124"/>
      <c r="R212" s="124"/>
      <c r="Z212" s="2"/>
    </row>
    <row r="213" spans="13:26" x14ac:dyDescent="0.25">
      <c r="M213" s="2"/>
      <c r="O213" s="124"/>
      <c r="P213" s="124"/>
      <c r="Q213" s="124"/>
      <c r="R213" s="124"/>
      <c r="Z213" s="2"/>
    </row>
    <row r="214" spans="13:26" x14ac:dyDescent="0.25">
      <c r="M214" s="2"/>
      <c r="O214" s="124"/>
      <c r="P214" s="124"/>
      <c r="Q214" s="124"/>
      <c r="R214" s="124"/>
      <c r="Z214" s="2"/>
    </row>
    <row r="215" spans="13:26" x14ac:dyDescent="0.25">
      <c r="M215" s="2"/>
      <c r="O215" s="124"/>
      <c r="P215" s="124"/>
      <c r="Q215" s="124"/>
      <c r="R215" s="124"/>
      <c r="Z215" s="2"/>
    </row>
    <row r="216" spans="13:26" x14ac:dyDescent="0.25">
      <c r="M216" s="2"/>
      <c r="O216" s="124"/>
      <c r="P216" s="124"/>
      <c r="Q216" s="124"/>
      <c r="R216" s="124"/>
      <c r="Z216" s="2"/>
    </row>
    <row r="217" spans="13:26" x14ac:dyDescent="0.25">
      <c r="M217" s="2"/>
      <c r="O217" s="124"/>
      <c r="P217" s="124"/>
      <c r="Q217" s="124"/>
      <c r="R217" s="124"/>
      <c r="Z217" s="2"/>
    </row>
    <row r="218" spans="13:26" x14ac:dyDescent="0.25">
      <c r="M218" s="2"/>
      <c r="O218" s="124"/>
      <c r="P218" s="124"/>
      <c r="Q218" s="124"/>
      <c r="R218" s="124"/>
      <c r="Z218" s="2"/>
    </row>
    <row r="219" spans="13:26" x14ac:dyDescent="0.25">
      <c r="M219" s="2"/>
      <c r="O219" s="124"/>
      <c r="P219" s="124"/>
      <c r="Q219" s="124"/>
      <c r="R219" s="124"/>
      <c r="Z219" s="2"/>
    </row>
    <row r="220" spans="13:26" x14ac:dyDescent="0.25">
      <c r="M220" s="2"/>
      <c r="O220" s="124"/>
      <c r="P220" s="124"/>
      <c r="Q220" s="124"/>
      <c r="R220" s="124"/>
      <c r="Z220" s="2"/>
    </row>
    <row r="221" spans="13:26" x14ac:dyDescent="0.25">
      <c r="M221" s="2"/>
      <c r="O221" s="124"/>
      <c r="P221" s="124"/>
      <c r="Q221" s="124"/>
      <c r="R221" s="124"/>
      <c r="Z221" s="2"/>
    </row>
    <row r="222" spans="13:26" x14ac:dyDescent="0.25">
      <c r="M222" s="2"/>
      <c r="O222" s="124"/>
      <c r="P222" s="124"/>
      <c r="Q222" s="124"/>
      <c r="R222" s="124"/>
      <c r="Z222" s="2"/>
    </row>
    <row r="223" spans="13:26" x14ac:dyDescent="0.25">
      <c r="M223" s="2"/>
      <c r="O223" s="124"/>
      <c r="P223" s="124"/>
      <c r="Q223" s="124"/>
      <c r="R223" s="124"/>
      <c r="Z223" s="2"/>
    </row>
    <row r="224" spans="13:26" x14ac:dyDescent="0.25">
      <c r="M224" s="2"/>
      <c r="O224" s="124"/>
      <c r="P224" s="124"/>
      <c r="Q224" s="124"/>
      <c r="R224" s="124"/>
      <c r="Z224" s="2"/>
    </row>
    <row r="225" spans="13:26" x14ac:dyDescent="0.25">
      <c r="M225" s="2"/>
      <c r="O225" s="124"/>
      <c r="P225" s="124"/>
      <c r="Q225" s="124"/>
      <c r="R225" s="124"/>
      <c r="Z225" s="2"/>
    </row>
    <row r="226" spans="13:26" x14ac:dyDescent="0.25">
      <c r="M226" s="2"/>
      <c r="O226" s="124"/>
      <c r="P226" s="124"/>
      <c r="Q226" s="124"/>
      <c r="R226" s="124"/>
      <c r="Z226" s="2"/>
    </row>
    <row r="227" spans="13:26" x14ac:dyDescent="0.25">
      <c r="M227" s="2"/>
      <c r="O227" s="124"/>
      <c r="P227" s="124"/>
      <c r="Q227" s="124"/>
      <c r="R227" s="124"/>
      <c r="Z227" s="2"/>
    </row>
    <row r="228" spans="13:26" x14ac:dyDescent="0.25">
      <c r="M228" s="2"/>
      <c r="O228" s="124"/>
      <c r="P228" s="124"/>
      <c r="Q228" s="124"/>
      <c r="R228" s="124"/>
      <c r="Z228" s="2"/>
    </row>
    <row r="229" spans="13:26" x14ac:dyDescent="0.25">
      <c r="M229" s="2"/>
      <c r="O229" s="124"/>
      <c r="P229" s="124"/>
      <c r="Q229" s="124"/>
      <c r="R229" s="124"/>
      <c r="Z229" s="2"/>
    </row>
    <row r="230" spans="13:26" x14ac:dyDescent="0.25">
      <c r="M230" s="2"/>
      <c r="O230" s="124"/>
      <c r="P230" s="124"/>
      <c r="Q230" s="124"/>
      <c r="R230" s="124"/>
      <c r="Z230" s="2"/>
    </row>
    <row r="231" spans="13:26" x14ac:dyDescent="0.25">
      <c r="M231" s="2"/>
      <c r="O231" s="124"/>
      <c r="P231" s="124"/>
      <c r="Q231" s="124"/>
      <c r="R231" s="124"/>
      <c r="Z231" s="2"/>
    </row>
    <row r="232" spans="13:26" x14ac:dyDescent="0.25">
      <c r="M232" s="2"/>
      <c r="O232" s="124"/>
      <c r="P232" s="124"/>
      <c r="Q232" s="124"/>
      <c r="R232" s="124"/>
      <c r="Z232" s="2"/>
    </row>
    <row r="233" spans="13:26" x14ac:dyDescent="0.25">
      <c r="M233" s="2"/>
      <c r="O233" s="124"/>
      <c r="P233" s="124"/>
      <c r="Q233" s="124"/>
      <c r="R233" s="124"/>
      <c r="Z233" s="2"/>
    </row>
    <row r="234" spans="13:26" x14ac:dyDescent="0.25">
      <c r="M234" s="2"/>
      <c r="O234" s="124"/>
      <c r="P234" s="124"/>
      <c r="Q234" s="124"/>
      <c r="R234" s="124"/>
      <c r="Z234" s="2"/>
    </row>
    <row r="235" spans="13:26" x14ac:dyDescent="0.25">
      <c r="M235" s="2"/>
      <c r="O235" s="124"/>
      <c r="P235" s="124"/>
      <c r="Q235" s="124"/>
      <c r="R235" s="124"/>
      <c r="Z235" s="2"/>
    </row>
    <row r="236" spans="13:26" x14ac:dyDescent="0.25">
      <c r="M236" s="2"/>
      <c r="O236" s="124"/>
      <c r="P236" s="124"/>
      <c r="Q236" s="124"/>
      <c r="R236" s="124"/>
      <c r="Z236" s="2"/>
    </row>
    <row r="237" spans="13:26" x14ac:dyDescent="0.25">
      <c r="M237" s="2"/>
      <c r="O237" s="124"/>
      <c r="P237" s="124"/>
      <c r="Q237" s="124"/>
      <c r="R237" s="124"/>
      <c r="Z237" s="2"/>
    </row>
    <row r="238" spans="13:26" x14ac:dyDescent="0.25">
      <c r="M238" s="2"/>
      <c r="O238" s="124"/>
      <c r="P238" s="124"/>
      <c r="Q238" s="124"/>
      <c r="R238" s="124"/>
      <c r="Z238" s="2"/>
    </row>
    <row r="239" spans="13:26" x14ac:dyDescent="0.25">
      <c r="M239" s="2"/>
      <c r="O239" s="124"/>
      <c r="P239" s="124"/>
      <c r="Q239" s="124"/>
      <c r="R239" s="124"/>
      <c r="Z239" s="2"/>
    </row>
    <row r="240" spans="13:26" x14ac:dyDescent="0.25">
      <c r="M240" s="2"/>
      <c r="O240" s="124"/>
      <c r="P240" s="124"/>
      <c r="Q240" s="124"/>
      <c r="R240" s="124"/>
      <c r="Z240" s="2"/>
    </row>
    <row r="241" spans="13:26" x14ac:dyDescent="0.25">
      <c r="M241" s="2"/>
      <c r="O241" s="124"/>
      <c r="P241" s="124"/>
      <c r="Q241" s="124"/>
      <c r="R241" s="124"/>
      <c r="Z241" s="2"/>
    </row>
    <row r="242" spans="13:26" x14ac:dyDescent="0.25">
      <c r="M242" s="2"/>
      <c r="O242" s="124"/>
      <c r="P242" s="124"/>
      <c r="Q242" s="124"/>
      <c r="R242" s="124"/>
      <c r="Z242" s="2"/>
    </row>
    <row r="243" spans="13:26" x14ac:dyDescent="0.25">
      <c r="M243" s="2"/>
      <c r="O243" s="124"/>
      <c r="P243" s="124"/>
      <c r="Q243" s="124"/>
      <c r="R243" s="124"/>
      <c r="Z243" s="2"/>
    </row>
    <row r="244" spans="13:26" x14ac:dyDescent="0.25">
      <c r="M244" s="2"/>
      <c r="O244" s="124"/>
      <c r="P244" s="124"/>
      <c r="Q244" s="124"/>
      <c r="R244" s="124"/>
      <c r="Z244" s="2"/>
    </row>
    <row r="245" spans="13:26" x14ac:dyDescent="0.25">
      <c r="M245" s="2"/>
      <c r="O245" s="124"/>
      <c r="P245" s="124"/>
      <c r="Q245" s="124"/>
      <c r="R245" s="124"/>
      <c r="Z245" s="2"/>
    </row>
    <row r="246" spans="13:26" x14ac:dyDescent="0.25">
      <c r="M246" s="2"/>
      <c r="O246" s="124"/>
      <c r="P246" s="124"/>
      <c r="Q246" s="124"/>
      <c r="R246" s="124"/>
      <c r="Z246" s="2"/>
    </row>
    <row r="247" spans="13:26" x14ac:dyDescent="0.25">
      <c r="M247" s="2"/>
      <c r="O247" s="124"/>
      <c r="P247" s="124"/>
      <c r="Q247" s="124"/>
      <c r="R247" s="124"/>
      <c r="Z247" s="2"/>
    </row>
    <row r="248" spans="13:26" x14ac:dyDescent="0.25">
      <c r="M248" s="2"/>
      <c r="O248" s="124"/>
      <c r="P248" s="124"/>
      <c r="Q248" s="124"/>
      <c r="R248" s="124"/>
      <c r="Z248" s="2"/>
    </row>
    <row r="249" spans="13:26" x14ac:dyDescent="0.25">
      <c r="M249" s="2"/>
      <c r="O249" s="124"/>
      <c r="P249" s="124"/>
      <c r="Q249" s="124"/>
      <c r="R249" s="124"/>
      <c r="Z249" s="2"/>
    </row>
    <row r="250" spans="13:26" x14ac:dyDescent="0.25">
      <c r="M250" s="2"/>
      <c r="O250" s="124"/>
      <c r="P250" s="124"/>
      <c r="Q250" s="124"/>
      <c r="R250" s="124"/>
      <c r="Z250" s="2"/>
    </row>
    <row r="251" spans="13:26" x14ac:dyDescent="0.25">
      <c r="M251" s="2"/>
      <c r="O251" s="124"/>
      <c r="P251" s="124"/>
      <c r="Q251" s="124"/>
      <c r="R251" s="124"/>
      <c r="Z251" s="2"/>
    </row>
    <row r="252" spans="13:26" x14ac:dyDescent="0.25">
      <c r="M252" s="2"/>
      <c r="O252" s="124"/>
      <c r="P252" s="124"/>
      <c r="Q252" s="124"/>
      <c r="R252" s="124"/>
      <c r="Z252" s="2"/>
    </row>
    <row r="253" spans="13:26" x14ac:dyDescent="0.25">
      <c r="M253" s="2"/>
      <c r="O253" s="124"/>
      <c r="P253" s="124"/>
      <c r="Q253" s="124"/>
      <c r="R253" s="124"/>
      <c r="Z253" s="2"/>
    </row>
    <row r="254" spans="13:26" x14ac:dyDescent="0.25">
      <c r="M254" s="2"/>
      <c r="O254" s="124"/>
      <c r="P254" s="124"/>
      <c r="Q254" s="124"/>
      <c r="R254" s="124"/>
      <c r="Z254" s="2"/>
    </row>
    <row r="255" spans="13:26" x14ac:dyDescent="0.25">
      <c r="M255" s="2"/>
      <c r="O255" s="124"/>
      <c r="P255" s="124"/>
      <c r="Q255" s="124"/>
      <c r="R255" s="124"/>
      <c r="Z255" s="2"/>
    </row>
    <row r="256" spans="13:26" x14ac:dyDescent="0.25">
      <c r="M256" s="2"/>
      <c r="O256" s="124"/>
      <c r="P256" s="124"/>
      <c r="Q256" s="124"/>
      <c r="R256" s="124"/>
      <c r="Z256" s="2"/>
    </row>
    <row r="257" spans="13:26" x14ac:dyDescent="0.25">
      <c r="M257" s="2"/>
      <c r="O257" s="124"/>
      <c r="P257" s="124"/>
      <c r="Q257" s="124"/>
      <c r="R257" s="124"/>
      <c r="Z257" s="2"/>
    </row>
    <row r="258" spans="13:26" x14ac:dyDescent="0.25">
      <c r="M258" s="2"/>
      <c r="O258" s="124"/>
      <c r="P258" s="124"/>
      <c r="Q258" s="124"/>
      <c r="R258" s="124"/>
      <c r="Z258" s="2"/>
    </row>
    <row r="259" spans="13:26" x14ac:dyDescent="0.25">
      <c r="M259" s="2"/>
      <c r="O259" s="124"/>
      <c r="P259" s="124"/>
      <c r="Q259" s="124"/>
      <c r="R259" s="124"/>
      <c r="Z259" s="2"/>
    </row>
    <row r="260" spans="13:26" x14ac:dyDescent="0.25">
      <c r="M260" s="2"/>
      <c r="O260" s="124"/>
      <c r="P260" s="124"/>
      <c r="Q260" s="124"/>
      <c r="R260" s="124"/>
      <c r="Z260" s="2"/>
    </row>
    <row r="261" spans="13:26" x14ac:dyDescent="0.25">
      <c r="M261" s="2"/>
      <c r="O261" s="124"/>
      <c r="P261" s="124"/>
      <c r="Q261" s="124"/>
      <c r="R261" s="124"/>
      <c r="Z261" s="2"/>
    </row>
    <row r="262" spans="13:26" x14ac:dyDescent="0.25">
      <c r="M262" s="2"/>
      <c r="O262" s="124"/>
      <c r="P262" s="124"/>
      <c r="Q262" s="124"/>
      <c r="R262" s="124"/>
      <c r="Z262" s="2"/>
    </row>
    <row r="263" spans="13:26" x14ac:dyDescent="0.25">
      <c r="M263" s="2"/>
      <c r="N263" s="163" t="s">
        <v>216</v>
      </c>
      <c r="O263" s="163" t="s">
        <v>216</v>
      </c>
      <c r="P263" s="163" t="s">
        <v>216</v>
      </c>
      <c r="Q263" s="163" t="s">
        <v>216</v>
      </c>
      <c r="R263" s="163" t="s">
        <v>216</v>
      </c>
      <c r="Z263" s="2"/>
    </row>
    <row r="264" spans="13:26" x14ac:dyDescent="0.25">
      <c r="M264" s="2"/>
      <c r="N264" s="134"/>
      <c r="O264" s="134" t="s">
        <v>231</v>
      </c>
      <c r="P264" s="196">
        <f>SUM(P47:P262)</f>
        <v>4224656.1068948163</v>
      </c>
      <c r="Q264" s="196">
        <f>SUM(Q47:Q262)</f>
        <v>786290.98263446102</v>
      </c>
      <c r="R264" s="196">
        <f>P264+Q264</f>
        <v>5010947.0895292778</v>
      </c>
      <c r="S264" s="124">
        <f>R264-P42</f>
        <v>2.0489096641540527E-8</v>
      </c>
      <c r="Z264" s="2"/>
    </row>
    <row r="265" spans="13:26" x14ac:dyDescent="0.25"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</sheetData>
  <mergeCells count="1">
    <mergeCell ref="AF7:AF8"/>
  </mergeCells>
  <printOptions horizontalCentered="1"/>
  <pageMargins left="0.75" right="0.75" top="0.75" bottom="0.75" header="1" footer="1"/>
  <pageSetup scale="64" orientation="portrait" blackAndWhite="1" r:id="rId1"/>
  <headerFooter alignWithMargins="0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32D22-6A10-4705-8681-0D08A290E568}">
  <sheetPr>
    <tabColor indexed="17"/>
    <pageSetUpPr fitToPage="1"/>
  </sheetPr>
  <dimension ref="A1:AH389"/>
  <sheetViews>
    <sheetView workbookViewId="0">
      <pane ySplit="15" topLeftCell="A16" activePane="bottomLeft" state="frozen"/>
      <selection activeCell="A4" sqref="A4"/>
      <selection pane="bottomLeft" activeCell="C10" sqref="C10"/>
    </sheetView>
  </sheetViews>
  <sheetFormatPr defaultColWidth="9.109375" defaultRowHeight="13.2" x14ac:dyDescent="0.25"/>
  <cols>
    <col min="1" max="1" width="21.88671875" style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0.33203125" style="1" bestFit="1" customWidth="1"/>
    <col min="6" max="6" width="10.88671875" style="1" bestFit="1" customWidth="1"/>
    <col min="7" max="7" width="11" style="1" bestFit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15.554687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Bayside GT's 3-6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2049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272209.92710042791</v>
      </c>
      <c r="Q8" s="184">
        <f>G10</f>
        <v>834329.60591055022</v>
      </c>
      <c r="R8" s="184">
        <f>G11</f>
        <v>1289458.2829893229</v>
      </c>
      <c r="S8" s="184">
        <f>G12</f>
        <v>10781.39495138908</v>
      </c>
      <c r="T8" s="184">
        <f>G13</f>
        <v>-1862359.3567508343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497292.318754707</v>
      </c>
      <c r="Q9" s="184">
        <f>L10</f>
        <v>1599365.2035823434</v>
      </c>
      <c r="R9" s="184">
        <f>L11</f>
        <v>2520641.4710183879</v>
      </c>
      <c r="S9" s="184">
        <f>L12</f>
        <v>17837.874880273332</v>
      </c>
      <c r="T9" s="184">
        <f>L13</f>
        <v>-3640552.2307262979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74</v>
      </c>
      <c r="B10" s="170">
        <f>'Escalation Factors'!$A$10</f>
        <v>2023</v>
      </c>
      <c r="C10" s="201">
        <v>2049</v>
      </c>
      <c r="D10" s="10" t="s">
        <v>155</v>
      </c>
      <c r="E10" s="184">
        <f>VLOOKUP($A$10,'Cost Estimates in 2023'!$A:$F,2,FALSE)</f>
        <v>791200</v>
      </c>
      <c r="F10" s="164">
        <f>VLOOKUP(G$7,Multiplier_Labor,3,FALSE)</f>
        <v>1.0545116353773385</v>
      </c>
      <c r="G10" s="185">
        <f>E10*F10</f>
        <v>834329.60591055022</v>
      </c>
      <c r="H10" s="137"/>
      <c r="J10" s="165">
        <f>C10+1</f>
        <v>2050</v>
      </c>
      <c r="K10" s="164">
        <f>VLOOKUP(J$10,Multiplier_Labor,4,FALSE)</f>
        <v>1.9169464828433931</v>
      </c>
      <c r="L10" s="185">
        <f>G10*K10</f>
        <v>1599365.2035823434</v>
      </c>
      <c r="M10" s="2"/>
      <c r="O10" s="134" t="s">
        <v>235</v>
      </c>
      <c r="P10" s="184">
        <f>SUM(Q10:T10)</f>
        <v>293782.35875470703</v>
      </c>
      <c r="Q10" s="184">
        <f>Q9-Q16</f>
        <v>1241094.2435823434</v>
      </c>
      <c r="R10" s="184">
        <f>R9-R16</f>
        <v>2238938.4710183879</v>
      </c>
      <c r="S10" s="184">
        <f>S9-S16</f>
        <v>-63360.125119726668</v>
      </c>
      <c r="T10" s="184">
        <f>T9-T16</f>
        <v>-3122890.2307262979</v>
      </c>
      <c r="Z10" s="2"/>
      <c r="AA10" s="186" t="str">
        <f>A10</f>
        <v>Bayside GT's 3-6</v>
      </c>
      <c r="AB10" s="182">
        <f>P12</f>
        <v>24</v>
      </c>
      <c r="AC10" s="187">
        <f>G7</f>
        <v>2025</v>
      </c>
      <c r="AD10" s="187">
        <f>C10</f>
        <v>2049</v>
      </c>
      <c r="AE10" s="182">
        <f>G15</f>
        <v>272209.92710042791</v>
      </c>
      <c r="AF10" s="182">
        <f>P16</f>
        <v>203509.95999999996</v>
      </c>
      <c r="AG10" s="182">
        <f>L15</f>
        <v>497292.318754707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1271900</v>
      </c>
      <c r="F11" s="164">
        <f>VLOOKUP(G$7,Multiplier_Materials,3,FALSE)</f>
        <v>1.0138047668757943</v>
      </c>
      <c r="G11" s="185">
        <f>E11*F11</f>
        <v>1289458.2829893229</v>
      </c>
      <c r="H11" s="137"/>
      <c r="K11" s="164">
        <f>VLOOKUP(J$10,Multiplier_Materials,4,FALSE)</f>
        <v>1.9548065294325303</v>
      </c>
      <c r="L11" s="185">
        <f>G11*K11</f>
        <v>2520641.4710183879</v>
      </c>
      <c r="M11" s="2"/>
      <c r="O11" s="134" t="s">
        <v>234</v>
      </c>
      <c r="P11" s="184">
        <f>SUM(Q11:T11)</f>
        <v>156943.41336789867</v>
      </c>
      <c r="Q11" s="184">
        <f>Q10/((1+Q13)^(P12))</f>
        <v>647432.91202446003</v>
      </c>
      <c r="R11" s="184">
        <f>R10/((1+R13)^(P12))</f>
        <v>1145350.415658955</v>
      </c>
      <c r="S11" s="184">
        <f>S10/((1+S13)^(P12))</f>
        <v>-38295.510965863221</v>
      </c>
      <c r="T11" s="184">
        <f>T10/((1+T13)^(P12))</f>
        <v>-1597544.4033496531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10350</v>
      </c>
      <c r="F12" s="164">
        <f>VLOOKUP(G$7,Multiplier_GDP,3,FALSE)</f>
        <v>1.0416806716317952</v>
      </c>
      <c r="G12" s="185">
        <f>E12*F12</f>
        <v>10781.39495138908</v>
      </c>
      <c r="H12" s="137"/>
      <c r="K12" s="164">
        <f>VLOOKUP(J$10,Multiplier_GDP,4,FALSE)</f>
        <v>1.6545052806895912</v>
      </c>
      <c r="L12" s="185">
        <f>G12*K12</f>
        <v>17837.874880273332</v>
      </c>
      <c r="M12" s="2"/>
      <c r="O12" s="134" t="s">
        <v>244</v>
      </c>
      <c r="P12" s="184">
        <f>(P7-P6)</f>
        <v>24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-1837000</v>
      </c>
      <c r="F13" s="164">
        <f>F11</f>
        <v>1.0138047668757943</v>
      </c>
      <c r="G13" s="185">
        <f>E13*F13</f>
        <v>-1862359.3567508343</v>
      </c>
      <c r="H13" s="137"/>
      <c r="K13" s="164">
        <f>K11</f>
        <v>1.9548065294325303</v>
      </c>
      <c r="L13" s="185">
        <f>G13*K13</f>
        <v>-3640552.2307262979</v>
      </c>
      <c r="M13" s="2"/>
      <c r="O13" s="180" t="s">
        <v>237</v>
      </c>
      <c r="P13" s="189">
        <f>IF(P8=0,0,((P9/P8)^(1/($P7-$P6))-1))</f>
        <v>2.5426392916067408E-2</v>
      </c>
      <c r="Q13" s="189">
        <f>IF(Q8=0,0,((Q9/Q8)^(1/($P7-$P6))-1))</f>
        <v>2.7484824331636348E-2</v>
      </c>
      <c r="R13" s="189">
        <f>IF(R8=0,0,((R9/R8)^(1/($P7-$P6))-1))</f>
        <v>2.8322466395616308E-2</v>
      </c>
      <c r="S13" s="189">
        <f>IF(S8=0,0,((S9/S8)^(1/($P7-$P6))-1))</f>
        <v>2.1200863205538489E-2</v>
      </c>
      <c r="T13" s="189">
        <f>IF(T8=0,0,((T9/T8)^(1/($P7-$P6))-1))</f>
        <v>2.8322466395616308E-2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8927.8529713262105</v>
      </c>
      <c r="Q14" s="185">
        <f>PMT(Q13,$P12,-Q11)</f>
        <v>37200.924919946287</v>
      </c>
      <c r="R14" s="185">
        <f>PMT(R13,$P12,-R11)</f>
        <v>66413.726396444486</v>
      </c>
      <c r="S14" s="185">
        <f>PMT(S13,$P12,-S11)</f>
        <v>-2052.373578917252</v>
      </c>
      <c r="T14" s="185">
        <f>PMT(T13,$P12,-T11)</f>
        <v>-92634.42476614732</v>
      </c>
      <c r="U14" s="190"/>
      <c r="Z14" s="2"/>
    </row>
    <row r="15" spans="1:34" x14ac:dyDescent="0.25">
      <c r="E15" s="185">
        <f>SUM(E10:E13)</f>
        <v>236450</v>
      </c>
      <c r="F15" s="124"/>
      <c r="G15" s="185">
        <f>SUM(G10:G13)</f>
        <v>272209.92710042791</v>
      </c>
      <c r="H15" s="137"/>
      <c r="L15" s="185">
        <f>SUM(L10:L13)</f>
        <v>497292.318754707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203509.95999999996</v>
      </c>
      <c r="Q16" s="185">
        <f>VLOOKUP($A$10,'Reserves Dec 31, 2024'!$A:$F,2,FALSE)</f>
        <v>358270.96</v>
      </c>
      <c r="R16" s="185">
        <f>VLOOKUP($A$10,'Reserves Dec 31, 2024'!$A:$F,3,FALSE)</f>
        <v>281703</v>
      </c>
      <c r="S16" s="185">
        <f>VLOOKUP($A$10,'Reserves Dec 31, 2024'!$A:$F,4,FALSE)</f>
        <v>81198</v>
      </c>
      <c r="T16" s="185">
        <f>VLOOKUP($A$10,'Reserves Dec 31, 2024'!$A:$F,5,FALSE)</f>
        <v>-517662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5:26" x14ac:dyDescent="0.25"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8927.8529713262105</v>
      </c>
      <c r="Q17" s="124">
        <f>IF($N17&lt;=TRUNC($P$12),Q14*(1+0),0)</f>
        <v>37200.924919946287</v>
      </c>
      <c r="R17" s="124">
        <f>IF($N17&lt;=TRUNC($P$12),R14*(1+0),0)</f>
        <v>66413.726396444486</v>
      </c>
      <c r="S17" s="124">
        <f>IF($N17&lt;=TRUNC($P$12),S14*(1+0),0)</f>
        <v>-2052.373578917252</v>
      </c>
      <c r="T17" s="124">
        <f>IF($N17&lt;=TRUNC($P$12),T14*(1+0),0)</f>
        <v>-92634.42476614732</v>
      </c>
      <c r="Z17" s="124"/>
    </row>
    <row r="18" spans="5:26" x14ac:dyDescent="0.25"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9164.166917786526</v>
      </c>
      <c r="Q18" s="124">
        <f t="shared" ref="Q18:Q48" si="3">IF($N18&lt;=TRUNC($P$12),Q17*(1+Q$13),0)</f>
        <v>38223.385806345403</v>
      </c>
      <c r="R18" s="124">
        <f t="shared" ref="R18:R48" si="4">IF($N18&lt;=TRUNC($P$12),R17*(1+R$13),0)</f>
        <v>68294.726930515448</v>
      </c>
      <c r="S18" s="124">
        <f t="shared" ref="S18:S48" si="5">IF($N18&lt;=TRUNC($P$12),S17*(1+S$13),0)</f>
        <v>-2095.8856704105383</v>
      </c>
      <c r="T18" s="124">
        <f t="shared" ref="T18:T48" si="6">IF($N18&lt;=TRUNC($P$12),T17*(1+T$13),0)</f>
        <v>-95258.060148663775</v>
      </c>
      <c r="U18" s="196"/>
      <c r="V18" s="124"/>
      <c r="W18" s="124"/>
      <c r="X18" s="124"/>
      <c r="Y18" s="124"/>
      <c r="Z18" s="2"/>
    </row>
    <row r="19" spans="5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9406.627277656662</v>
      </c>
      <c r="Q19" s="124">
        <f t="shared" si="3"/>
        <v>39273.948850593166</v>
      </c>
      <c r="R19" s="124">
        <f t="shared" si="4"/>
        <v>70229.002039002764</v>
      </c>
      <c r="S19" s="124">
        <f t="shared" si="5"/>
        <v>-2140.3202558033604</v>
      </c>
      <c r="T19" s="124">
        <f t="shared" si="6"/>
        <v>-97956.003356135901</v>
      </c>
      <c r="Z19" s="124">
        <f>U20-SUM(V20:Y20)</f>
        <v>0</v>
      </c>
    </row>
    <row r="20" spans="5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9655.3911626098561</v>
      </c>
      <c r="Q20" s="124">
        <f t="shared" si="3"/>
        <v>40353.386435561391</v>
      </c>
      <c r="R20" s="124">
        <f t="shared" si="4"/>
        <v>72218.06058925009</v>
      </c>
      <c r="S20" s="124">
        <f t="shared" si="5"/>
        <v>-2185.6968927626904</v>
      </c>
      <c r="T20" s="124">
        <f t="shared" si="6"/>
        <v>-100730.35896943894</v>
      </c>
      <c r="U20" s="196">
        <f>SUM(Q17:T20)/4</f>
        <v>9288.5095823448137</v>
      </c>
      <c r="V20" s="124">
        <f>SUM(Q17:Q20)/4</f>
        <v>38762.911503111565</v>
      </c>
      <c r="W20" s="124">
        <f>SUM(R17:R20)/4</f>
        <v>69288.87898880319</v>
      </c>
      <c r="X20" s="124">
        <f>SUM(S17:S20)/4</f>
        <v>-2118.5690994734605</v>
      </c>
      <c r="Y20" s="124">
        <f>SUM(T17:T20)/4</f>
        <v>-96644.711810096487</v>
      </c>
      <c r="Z20" s="2"/>
    </row>
    <row r="21" spans="5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9910.6196264109894</v>
      </c>
      <c r="Q21" s="124">
        <f t="shared" si="3"/>
        <v>41462.492172929436</v>
      </c>
      <c r="R21" s="124">
        <f t="shared" si="4"/>
        <v>74263.454183445705</v>
      </c>
      <c r="S21" s="124">
        <f t="shared" si="5"/>
        <v>-2232.0355535949225</v>
      </c>
      <c r="T21" s="124">
        <f t="shared" si="6"/>
        <v>-103583.29117636924</v>
      </c>
      <c r="Z21" s="2"/>
    </row>
    <row r="22" spans="5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10172.477761737086</v>
      </c>
      <c r="Q22" s="124">
        <f t="shared" si="3"/>
        <v>42602.08148665425</v>
      </c>
      <c r="R22" s="124">
        <f t="shared" si="4"/>
        <v>76366.778368978732</v>
      </c>
      <c r="S22" s="124">
        <f t="shared" si="5"/>
        <v>-2279.3566340365869</v>
      </c>
      <c r="T22" s="124">
        <f t="shared" si="6"/>
        <v>-106517.0254598593</v>
      </c>
      <c r="Z22" s="2"/>
    </row>
    <row r="23" spans="5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10441.134799314008</v>
      </c>
      <c r="Q23" s="124">
        <f t="shared" si="3"/>
        <v>43772.992212477002</v>
      </c>
      <c r="R23" s="124">
        <f t="shared" si="4"/>
        <v>78529.673883075608</v>
      </c>
      <c r="S23" s="124">
        <f t="shared" si="5"/>
        <v>-2327.6809622314331</v>
      </c>
      <c r="T23" s="124">
        <f t="shared" si="6"/>
        <v>-109533.85033400718</v>
      </c>
      <c r="Z23" s="124">
        <f>U24-SUM(V24:Y24)</f>
        <v>0</v>
      </c>
    </row>
    <row r="24" spans="5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10716.764209422341</v>
      </c>
      <c r="Q24" s="124">
        <f t="shared" si="3"/>
        <v>44976.085213907019</v>
      </c>
      <c r="R24" s="124">
        <f t="shared" si="4"/>
        <v>80753.827932687724</v>
      </c>
      <c r="S24" s="124">
        <f t="shared" si="5"/>
        <v>-2377.0298078978381</v>
      </c>
      <c r="T24" s="124">
        <f t="shared" si="6"/>
        <v>-112636.11912927456</v>
      </c>
      <c r="U24" s="196">
        <f>SUM(Q21:T24)/4</f>
        <v>10310.249099221102</v>
      </c>
      <c r="V24" s="124">
        <f>SUM(Q21:Q24)/4</f>
        <v>43203.41277149193</v>
      </c>
      <c r="W24" s="124">
        <f>SUM(R21:R24)/4</f>
        <v>77478.433592046931</v>
      </c>
      <c r="X24" s="124">
        <f>SUM(S21:S24)/4</f>
        <v>-2304.0257394401951</v>
      </c>
      <c r="Y24" s="124">
        <f>SUM(T21:T24)/4</f>
        <v>-108067.57152487757</v>
      </c>
      <c r="Z24" s="2"/>
    </row>
    <row r="25" spans="5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10999.543805827954</v>
      </c>
      <c r="Q25" s="124">
        <f t="shared" si="3"/>
        <v>46212.245015135959</v>
      </c>
      <c r="R25" s="124">
        <f t="shared" si="4"/>
        <v>83040.975510628647</v>
      </c>
      <c r="S25" s="124">
        <f t="shared" si="5"/>
        <v>-2427.4248916905676</v>
      </c>
      <c r="T25" s="124">
        <f t="shared" si="6"/>
        <v>-115826.25182824608</v>
      </c>
      <c r="Z25" s="2"/>
    </row>
    <row r="26" spans="5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11289.655852192343</v>
      </c>
      <c r="Q26" s="124">
        <f t="shared" si="3"/>
        <v>47482.380451347512</v>
      </c>
      <c r="R26" s="124">
        <f t="shared" si="4"/>
        <v>85392.900748987624</v>
      </c>
      <c r="S26" s="124">
        <f t="shared" si="5"/>
        <v>-2478.8883947610184</v>
      </c>
      <c r="T26" s="124">
        <f t="shared" si="6"/>
        <v>-119106.73695338177</v>
      </c>
      <c r="Z26" s="2"/>
    </row>
    <row r="27" spans="5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11587.287171020158</v>
      </c>
      <c r="Q27" s="124">
        <f t="shared" si="3"/>
        <v>48787.42533690072</v>
      </c>
      <c r="R27" s="124">
        <f t="shared" si="4"/>
        <v>87811.438310875019</v>
      </c>
      <c r="S27" s="124">
        <f t="shared" si="5"/>
        <v>-2531.4429685201435</v>
      </c>
      <c r="T27" s="124">
        <f t="shared" si="6"/>
        <v>-122480.13350823543</v>
      </c>
      <c r="Z27" s="124">
        <f>U28-SUM(V28:Y28)</f>
        <v>0</v>
      </c>
    </row>
    <row r="28" spans="5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11892.629255202395</v>
      </c>
      <c r="Q28" s="124">
        <f t="shared" si="3"/>
        <v>50128.339151878259</v>
      </c>
      <c r="R28" s="124">
        <f t="shared" si="4"/>
        <v>90298.474821585507</v>
      </c>
      <c r="S28" s="124">
        <f t="shared" si="5"/>
        <v>-2585.1117446083613</v>
      </c>
      <c r="T28" s="124">
        <f t="shared" si="6"/>
        <v>-125949.07297365303</v>
      </c>
      <c r="U28" s="196">
        <f>SUM(Q25:T28)/4</f>
        <v>11442.27902106072</v>
      </c>
      <c r="V28" s="124">
        <f>SUM(Q25:Q28)/4</f>
        <v>48152.597488815612</v>
      </c>
      <c r="W28" s="124">
        <f>SUM(R25:R28)/4</f>
        <v>86635.94734801921</v>
      </c>
      <c r="X28" s="124">
        <f>SUM(S25:S28)/4</f>
        <v>-2505.7169998950226</v>
      </c>
      <c r="Y28" s="124">
        <f>SUM(T25:T28)/4</f>
        <v>-120840.54881587908</v>
      </c>
      <c r="Z28" s="2"/>
    </row>
    <row r="29" spans="5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12205.878382214389</v>
      </c>
      <c r="Q29" s="124">
        <f t="shared" si="3"/>
        <v>51506.10774750432</v>
      </c>
      <c r="R29" s="124">
        <f t="shared" si="4"/>
        <v>92855.950340295269</v>
      </c>
      <c r="S29" s="124">
        <f t="shared" si="5"/>
        <v>-2639.9183450768342</v>
      </c>
      <c r="T29" s="124">
        <f t="shared" si="6"/>
        <v>-129516.26136050835</v>
      </c>
      <c r="Z29" s="2"/>
    </row>
    <row r="30" spans="5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12527.23573103032</v>
      </c>
      <c r="Q30" s="124">
        <f t="shared" si="3"/>
        <v>52921.744070950808</v>
      </c>
      <c r="R30" s="124">
        <f t="shared" si="4"/>
        <v>95485.859873441295</v>
      </c>
      <c r="S30" s="124">
        <f t="shared" si="5"/>
        <v>-2695.8868927845997</v>
      </c>
      <c r="T30" s="124">
        <f t="shared" si="6"/>
        <v>-133184.48132057721</v>
      </c>
      <c r="Z30" s="2"/>
    </row>
    <row r="31" spans="5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12856.907501815091</v>
      </c>
      <c r="Q31" s="124">
        <f t="shared" si="3"/>
        <v>54376.288910064708</v>
      </c>
      <c r="R31" s="124">
        <f t="shared" si="4"/>
        <v>98190.254930963361</v>
      </c>
      <c r="S31" s="124">
        <f t="shared" si="5"/>
        <v>-2753.04202201613</v>
      </c>
      <c r="T31" s="124">
        <f t="shared" si="6"/>
        <v>-136956.59431719684</v>
      </c>
      <c r="Z31" s="124">
        <f>U32-SUM(V32:Y32)</f>
        <v>1.4551915228366852E-11</v>
      </c>
    </row>
    <row r="32" spans="5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13195.105038459005</v>
      </c>
      <c r="Q32" s="124">
        <f t="shared" si="3"/>
        <v>55870.81165856414</v>
      </c>
      <c r="R32" s="124">
        <f t="shared" si="4"/>
        <v>100971.24512662257</v>
      </c>
      <c r="S32" s="124">
        <f t="shared" si="5"/>
        <v>-2811.4088893239932</v>
      </c>
      <c r="T32" s="124">
        <f t="shared" si="6"/>
        <v>-140835.54285740369</v>
      </c>
      <c r="U32" s="196">
        <f>SUM(Q29:T32)/4</f>
        <v>12696.281663379705</v>
      </c>
      <c r="V32" s="124">
        <f>SUM(Q29:Q32)/4</f>
        <v>53668.738096770991</v>
      </c>
      <c r="W32" s="124">
        <f>SUM(R29:R32)/4</f>
        <v>96875.827567830609</v>
      </c>
      <c r="X32" s="124">
        <f>SUM(S29:S32)/4</f>
        <v>-2725.0640373003894</v>
      </c>
      <c r="Y32" s="124">
        <f>SUM(T29:T32)/4</f>
        <v>-135123.21996392153</v>
      </c>
      <c r="Z32" s="2"/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13542.044954018318</v>
      </c>
      <c r="Q33" s="124">
        <f t="shared" si="3"/>
        <v>57406.411102265716</v>
      </c>
      <c r="R33" s="124">
        <f t="shared" si="4"/>
        <v>103830.99982364487</v>
      </c>
      <c r="S33" s="124">
        <f t="shared" si="5"/>
        <v>-2871.013184601386</v>
      </c>
      <c r="T33" s="124">
        <f t="shared" si="6"/>
        <v>-144824.35278729087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13897.949259129266</v>
      </c>
      <c r="Q34" s="124">
        <f t="shared" si="3"/>
        <v>58984.216226921191</v>
      </c>
      <c r="R34" s="124">
        <f t="shared" si="4"/>
        <v>106771.7498269733</v>
      </c>
      <c r="S34" s="124">
        <f t="shared" si="5"/>
        <v>-2931.8811423894176</v>
      </c>
      <c r="T34" s="124">
        <f t="shared" si="6"/>
        <v>-148926.13565237581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14263.045493462967</v>
      </c>
      <c r="Q35" s="124">
        <f t="shared" si="3"/>
        <v>60605.387048257377</v>
      </c>
      <c r="R35" s="124">
        <f t="shared" si="4"/>
        <v>109795.78912344891</v>
      </c>
      <c r="S35" s="124">
        <f t="shared" si="5"/>
        <v>-2994.0395534241134</v>
      </c>
      <c r="T35" s="124">
        <f t="shared" si="6"/>
        <v>-153144.09112481921</v>
      </c>
      <c r="Z35" s="124">
        <f>U36-SUM(V36:Y36)</f>
        <v>0</v>
      </c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14637.566860290215</v>
      </c>
      <c r="Q36" s="124">
        <f t="shared" si="3"/>
        <v>62271.115464829556</v>
      </c>
      <c r="R36" s="124">
        <f t="shared" si="4"/>
        <v>112905.47667127797</v>
      </c>
      <c r="S36" s="124">
        <f t="shared" si="5"/>
        <v>-3057.5157764282294</v>
      </c>
      <c r="T36" s="124">
        <f t="shared" si="6"/>
        <v>-157481.5094993891</v>
      </c>
      <c r="U36" s="196">
        <f>SUM(Q33:T36)/4</f>
        <v>14085.151641725184</v>
      </c>
      <c r="V36" s="124">
        <f>SUM(Q33:Q36)/4</f>
        <v>59816.782460568458</v>
      </c>
      <c r="W36" s="124">
        <f>SUM(R33:R36)/4</f>
        <v>108326.00386133626</v>
      </c>
      <c r="X36" s="124">
        <f>SUM(S33:S36)/4</f>
        <v>-2963.6124142107865</v>
      </c>
      <c r="Y36" s="124">
        <f>SUM(T33:T36)/4</f>
        <v>-151094.02226596876</v>
      </c>
      <c r="Z36" s="2"/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15021.75236422717</v>
      </c>
      <c r="Q37" s="124">
        <f t="shared" si="3"/>
        <v>63982.62613431544</v>
      </c>
      <c r="R37" s="124">
        <f t="shared" si="4"/>
        <v>116103.23824018128</v>
      </c>
      <c r="S37" s="124">
        <f t="shared" si="5"/>
        <v>-3122.3377501530599</v>
      </c>
      <c r="T37" s="124">
        <f t="shared" si="6"/>
        <v>-161941.77426011648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15415.846952234249</v>
      </c>
      <c r="Q38" s="124">
        <f t="shared" si="3"/>
        <v>65741.177373893865</v>
      </c>
      <c r="R38" s="124">
        <f t="shared" si="4"/>
        <v>119391.56830366104</v>
      </c>
      <c r="S38" s="124">
        <f t="shared" si="5"/>
        <v>-3188.5340056755435</v>
      </c>
      <c r="T38" s="124">
        <f t="shared" si="6"/>
        <v>-166528.36471964512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15820.101657941443</v>
      </c>
      <c r="Q39" s="124">
        <f t="shared" si="3"/>
        <v>67548.062085370286</v>
      </c>
      <c r="R39" s="124">
        <f t="shared" si="4"/>
        <v>122773.03198486142</v>
      </c>
      <c r="S39" s="124">
        <f t="shared" si="5"/>
        <v>-3256.1336789560783</v>
      </c>
      <c r="T39" s="124">
        <f t="shared" si="6"/>
        <v>-171244.8587333342</v>
      </c>
      <c r="Z39" s="124">
        <f>U40-SUM(V40:Y40)</f>
        <v>0</v>
      </c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16234.773749376036</v>
      </c>
      <c r="Q40" s="124">
        <f t="shared" si="3"/>
        <v>69404.608705729159</v>
      </c>
      <c r="R40" s="124">
        <f t="shared" si="4"/>
        <v>126250.26705754058</v>
      </c>
      <c r="S40" s="124">
        <f t="shared" si="5"/>
        <v>-3325.1665236625727</v>
      </c>
      <c r="T40" s="124">
        <f t="shared" si="6"/>
        <v>-176094.93549023112</v>
      </c>
      <c r="U40" s="196">
        <f>SUM(Q37:T40)/4</f>
        <v>15623.118680944717</v>
      </c>
      <c r="V40" s="124">
        <f>SUM(Q37:Q40)/4</f>
        <v>66669.118574827182</v>
      </c>
      <c r="W40" s="124">
        <f>SUM(R37:R40)/4</f>
        <v>121129.52639656108</v>
      </c>
      <c r="X40" s="124">
        <f>SUM(S37:S40)/4</f>
        <v>-3223.0429896118135</v>
      </c>
      <c r="Y40" s="124">
        <f>SUM(T37:T40)/4</f>
        <v>-168952.48330083175</v>
      </c>
      <c r="Z40" s="2"/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0</v>
      </c>
      <c r="Q41" s="124">
        <f t="shared" si="3"/>
        <v>0</v>
      </c>
      <c r="R41" s="124">
        <f t="shared" si="4"/>
        <v>0</v>
      </c>
      <c r="S41" s="124">
        <f t="shared" si="5"/>
        <v>0</v>
      </c>
      <c r="T41" s="124">
        <f t="shared" si="6"/>
        <v>0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>
        <f>U44-SUM(V44:Y44)</f>
        <v>0</v>
      </c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0</v>
      </c>
      <c r="V44" s="124">
        <f>SUM(Q41:Q44)/4</f>
        <v>0</v>
      </c>
      <c r="W44" s="124">
        <f>SUM(R41:R44)/4</f>
        <v>0</v>
      </c>
      <c r="X44" s="124">
        <f>SUM(S41:S44)/4</f>
        <v>0</v>
      </c>
      <c r="Y44" s="124">
        <f>SUM(T41:T44)/4</f>
        <v>0</v>
      </c>
      <c r="Z44" s="2"/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>
        <f>U48-SUM(V48:Y48)</f>
        <v>0</v>
      </c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2"/>
    </row>
    <row r="49" spans="13:26" x14ac:dyDescent="0.25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5">
      <c r="M50" s="2"/>
      <c r="O50" s="134" t="s">
        <v>231</v>
      </c>
      <c r="P50" s="196">
        <f>SUM(Q50:T50)</f>
        <v>293782.35875470471</v>
      </c>
      <c r="Q50" s="196">
        <f>SUM(Q$17:Q$48)</f>
        <v>1241094.2435823432</v>
      </c>
      <c r="R50" s="196">
        <f>SUM(R$17:R$48)</f>
        <v>2238938.4710183884</v>
      </c>
      <c r="S50" s="196">
        <f>SUM(S$17:S$48)</f>
        <v>-63360.125119726668</v>
      </c>
      <c r="T50" s="196">
        <f>SUM(T$17:T$48)</f>
        <v>-3122890.2307263003</v>
      </c>
      <c r="U50" s="124"/>
      <c r="V50" s="196"/>
      <c r="W50" s="196"/>
      <c r="X50" s="196"/>
      <c r="Y50" s="196"/>
      <c r="Z50" s="2"/>
    </row>
    <row r="51" spans="13:26" x14ac:dyDescent="0.25">
      <c r="M51" s="2"/>
      <c r="N51" s="2"/>
      <c r="O51" s="2"/>
      <c r="P51" s="188">
        <f>P50-P$10</f>
        <v>-2.3283064365386963E-9</v>
      </c>
      <c r="Q51" s="188">
        <f>Q50-Q$10</f>
        <v>0</v>
      </c>
      <c r="R51" s="188">
        <f>R50-R$10</f>
        <v>0</v>
      </c>
      <c r="S51" s="188">
        <f>S50-S$10</f>
        <v>0</v>
      </c>
      <c r="T51" s="188">
        <f>T50-T$10</f>
        <v>0</v>
      </c>
      <c r="U51" s="188">
        <f>SUM(Q50:T50)-P$10</f>
        <v>-2.3283064365386963E-9</v>
      </c>
      <c r="V51" s="2"/>
      <c r="W51" s="2"/>
      <c r="X51" s="2"/>
      <c r="Y51" s="2"/>
      <c r="Z51" s="2"/>
    </row>
    <row r="52" spans="13:26" x14ac:dyDescent="0.25">
      <c r="M52" s="2"/>
      <c r="O52" s="180" t="s">
        <v>279</v>
      </c>
      <c r="P52" s="197">
        <f>$P$13</f>
        <v>2.5426392916067408E-2</v>
      </c>
      <c r="Z52" s="2"/>
    </row>
    <row r="53" spans="13:26" x14ac:dyDescent="0.25">
      <c r="M53" s="2"/>
      <c r="O53" s="134" t="s">
        <v>236</v>
      </c>
      <c r="P53" s="197">
        <f>((1+P52)^(1/12))-1</f>
        <v>2.0945671456380488E-3</v>
      </c>
      <c r="Z53" s="2"/>
    </row>
    <row r="54" spans="13:26" x14ac:dyDescent="0.25">
      <c r="M54" s="2"/>
      <c r="O54" s="134" t="s">
        <v>235</v>
      </c>
      <c r="P54" s="196">
        <f>P10</f>
        <v>293782.35875470703</v>
      </c>
      <c r="Z54" s="2"/>
    </row>
    <row r="55" spans="13:26" x14ac:dyDescent="0.25">
      <c r="M55" s="2"/>
      <c r="O55" s="134" t="s">
        <v>234</v>
      </c>
      <c r="P55" s="196">
        <f>P54/(1+P53)^P56</f>
        <v>160811.80312671443</v>
      </c>
      <c r="Z55" s="2"/>
    </row>
    <row r="56" spans="13:26" x14ac:dyDescent="0.25">
      <c r="M56" s="2"/>
      <c r="O56" s="134" t="s">
        <v>233</v>
      </c>
      <c r="P56" s="124">
        <f>$P$12*12</f>
        <v>288</v>
      </c>
      <c r="Q56" s="198"/>
      <c r="Z56" s="2"/>
    </row>
    <row r="57" spans="13:26" x14ac:dyDescent="0.25">
      <c r="M57" s="2"/>
      <c r="O57" s="134" t="s">
        <v>232</v>
      </c>
      <c r="P57" s="196">
        <f>PMT(P53,P56,-P55)</f>
        <v>744.18761589446024</v>
      </c>
      <c r="Z57" s="2"/>
    </row>
    <row r="58" spans="13:26" x14ac:dyDescent="0.25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5">
      <c r="M59" s="2"/>
      <c r="N59" s="1">
        <v>1</v>
      </c>
      <c r="O59" s="124">
        <v>0</v>
      </c>
      <c r="P59" s="124">
        <f>P57</f>
        <v>744.18761589446024</v>
      </c>
      <c r="Q59" s="124">
        <f t="shared" ref="Q59:Q122" si="7">O59*$P$53</f>
        <v>0</v>
      </c>
      <c r="R59" s="124">
        <f t="shared" ref="R59:R122" si="8">O59+P59+Q59</f>
        <v>744.18761589446024</v>
      </c>
      <c r="Z59" s="2"/>
    </row>
    <row r="60" spans="13:26" x14ac:dyDescent="0.25">
      <c r="M60" s="2"/>
      <c r="N60" s="1">
        <f t="shared" ref="N60:N123" si="9">N59+1</f>
        <v>2</v>
      </c>
      <c r="O60" s="124">
        <f t="shared" ref="O60:O123" si="10">R59</f>
        <v>744.18761589446024</v>
      </c>
      <c r="P60" s="124">
        <f t="shared" ref="P60:P123" si="11">P59</f>
        <v>744.18761589446024</v>
      </c>
      <c r="Q60" s="124">
        <f t="shared" si="7"/>
        <v>1.5587509304432443</v>
      </c>
      <c r="R60" s="124">
        <f t="shared" si="8"/>
        <v>1489.9339827193637</v>
      </c>
      <c r="Z60" s="2"/>
    </row>
    <row r="61" spans="13:26" x14ac:dyDescent="0.25">
      <c r="M61" s="2"/>
      <c r="N61" s="1">
        <f t="shared" si="9"/>
        <v>3</v>
      </c>
      <c r="O61" s="124">
        <f t="shared" si="10"/>
        <v>1489.9339827193637</v>
      </c>
      <c r="P61" s="124">
        <f t="shared" si="11"/>
        <v>744.18761589446024</v>
      </c>
      <c r="Q61" s="124">
        <f t="shared" si="7"/>
        <v>3.1207667693736276</v>
      </c>
      <c r="R61" s="124">
        <f t="shared" si="8"/>
        <v>2237.2423653831975</v>
      </c>
      <c r="Z61" s="2"/>
    </row>
    <row r="62" spans="13:26" x14ac:dyDescent="0.25">
      <c r="M62" s="2"/>
      <c r="N62" s="1">
        <f t="shared" si="9"/>
        <v>4</v>
      </c>
      <c r="O62" s="124">
        <f t="shared" si="10"/>
        <v>2237.2423653831975</v>
      </c>
      <c r="P62" s="124">
        <f t="shared" si="11"/>
        <v>744.18761589446024</v>
      </c>
      <c r="Q62" s="124">
        <f t="shared" si="7"/>
        <v>4.6860543553612004</v>
      </c>
      <c r="R62" s="124">
        <f t="shared" si="8"/>
        <v>2986.1160356330188</v>
      </c>
      <c r="Z62" s="2"/>
    </row>
    <row r="63" spans="13:26" x14ac:dyDescent="0.25">
      <c r="M63" s="2"/>
      <c r="N63" s="1">
        <f t="shared" si="9"/>
        <v>5</v>
      </c>
      <c r="O63" s="124">
        <f t="shared" si="10"/>
        <v>2986.1160356330188</v>
      </c>
      <c r="P63" s="124">
        <f t="shared" si="11"/>
        <v>744.18761589446024</v>
      </c>
      <c r="Q63" s="124">
        <f t="shared" si="7"/>
        <v>6.2546205412998583</v>
      </c>
      <c r="R63" s="124">
        <f t="shared" si="8"/>
        <v>3736.5582720687789</v>
      </c>
      <c r="Z63" s="2"/>
    </row>
    <row r="64" spans="13:26" x14ac:dyDescent="0.25">
      <c r="M64" s="2"/>
      <c r="N64" s="1">
        <f t="shared" si="9"/>
        <v>6</v>
      </c>
      <c r="O64" s="124">
        <f t="shared" si="10"/>
        <v>3736.5582720687789</v>
      </c>
      <c r="P64" s="124">
        <f t="shared" si="11"/>
        <v>744.18761589446024</v>
      </c>
      <c r="Q64" s="124">
        <f t="shared" si="7"/>
        <v>7.8264721944373417</v>
      </c>
      <c r="R64" s="124">
        <f t="shared" si="8"/>
        <v>4488.5723601576765</v>
      </c>
      <c r="Z64" s="2"/>
    </row>
    <row r="65" spans="13:26" x14ac:dyDescent="0.25">
      <c r="M65" s="2"/>
      <c r="N65" s="1">
        <f t="shared" si="9"/>
        <v>7</v>
      </c>
      <c r="O65" s="124">
        <f t="shared" si="10"/>
        <v>4488.5723601576765</v>
      </c>
      <c r="P65" s="124">
        <f t="shared" si="11"/>
        <v>744.18761589446024</v>
      </c>
      <c r="Q65" s="124">
        <f t="shared" si="7"/>
        <v>9.4016161964053051</v>
      </c>
      <c r="R65" s="124">
        <f t="shared" si="8"/>
        <v>5242.1615922485425</v>
      </c>
      <c r="Z65" s="2"/>
    </row>
    <row r="66" spans="13:26" x14ac:dyDescent="0.25">
      <c r="M66" s="2"/>
      <c r="N66" s="1">
        <f t="shared" si="9"/>
        <v>8</v>
      </c>
      <c r="O66" s="124">
        <f t="shared" si="10"/>
        <v>5242.1615922485425</v>
      </c>
      <c r="P66" s="124">
        <f t="shared" si="11"/>
        <v>744.18761589446024</v>
      </c>
      <c r="Q66" s="124">
        <f t="shared" si="7"/>
        <v>10.98005944324944</v>
      </c>
      <c r="R66" s="124">
        <f t="shared" si="8"/>
        <v>5997.3292675862522</v>
      </c>
      <c r="Z66" s="2"/>
    </row>
    <row r="67" spans="13:26" x14ac:dyDescent="0.25">
      <c r="M67" s="2"/>
      <c r="N67" s="1">
        <f t="shared" si="9"/>
        <v>9</v>
      </c>
      <c r="O67" s="124">
        <f t="shared" si="10"/>
        <v>5997.3292675862522</v>
      </c>
      <c r="P67" s="124">
        <f t="shared" si="11"/>
        <v>744.18761589446024</v>
      </c>
      <c r="Q67" s="124">
        <f t="shared" si="7"/>
        <v>12.561808845459666</v>
      </c>
      <c r="R67" s="124">
        <f t="shared" si="8"/>
        <v>6754.0786923261721</v>
      </c>
      <c r="Z67" s="2"/>
    </row>
    <row r="68" spans="13:26" x14ac:dyDescent="0.25">
      <c r="M68" s="2"/>
      <c r="N68" s="1">
        <f t="shared" si="9"/>
        <v>10</v>
      </c>
      <c r="O68" s="124">
        <f t="shared" si="10"/>
        <v>6754.0786923261721</v>
      </c>
      <c r="P68" s="124">
        <f t="shared" si="11"/>
        <v>744.18761589446024</v>
      </c>
      <c r="Q68" s="124">
        <f t="shared" si="7"/>
        <v>14.146871328000396</v>
      </c>
      <c r="R68" s="124">
        <f t="shared" si="8"/>
        <v>7512.4131795486328</v>
      </c>
      <c r="Z68" s="2"/>
    </row>
    <row r="69" spans="13:26" x14ac:dyDescent="0.25">
      <c r="M69" s="2"/>
      <c r="N69" s="1">
        <f t="shared" si="9"/>
        <v>11</v>
      </c>
      <c r="O69" s="124">
        <f t="shared" si="10"/>
        <v>7512.4131795486328</v>
      </c>
      <c r="P69" s="124">
        <f t="shared" si="11"/>
        <v>744.18761589446024</v>
      </c>
      <c r="Q69" s="124">
        <f t="shared" si="7"/>
        <v>15.735253830340838</v>
      </c>
      <c r="R69" s="124">
        <f t="shared" si="8"/>
        <v>8272.3360492734337</v>
      </c>
      <c r="Z69" s="2"/>
    </row>
    <row r="70" spans="13:26" x14ac:dyDescent="0.25">
      <c r="M70" s="2"/>
      <c r="N70" s="1">
        <f t="shared" si="9"/>
        <v>12</v>
      </c>
      <c r="O70" s="124">
        <f t="shared" si="10"/>
        <v>8272.3360492734337</v>
      </c>
      <c r="P70" s="124">
        <f t="shared" si="11"/>
        <v>744.18761589446024</v>
      </c>
      <c r="Q70" s="124">
        <f t="shared" si="7"/>
        <v>17.326963306485389</v>
      </c>
      <c r="R70" s="124">
        <f t="shared" si="8"/>
        <v>9033.850628474378</v>
      </c>
      <c r="Z70" s="2"/>
    </row>
    <row r="71" spans="13:26" x14ac:dyDescent="0.25">
      <c r="M71" s="2"/>
      <c r="N71" s="1">
        <f t="shared" si="9"/>
        <v>13</v>
      </c>
      <c r="O71" s="124">
        <f t="shared" si="10"/>
        <v>9033.850628474378</v>
      </c>
      <c r="P71" s="124">
        <f t="shared" si="11"/>
        <v>744.18761589446024</v>
      </c>
      <c r="Q71" s="124">
        <f t="shared" si="7"/>
        <v>18.922006725004071</v>
      </c>
      <c r="R71" s="124">
        <f t="shared" si="8"/>
        <v>9796.9602510938421</v>
      </c>
      <c r="Z71" s="2"/>
    </row>
    <row r="72" spans="13:26" x14ac:dyDescent="0.25">
      <c r="M72" s="2"/>
      <c r="N72" s="1">
        <f t="shared" si="9"/>
        <v>14</v>
      </c>
      <c r="O72" s="124">
        <f t="shared" si="10"/>
        <v>9796.9602510938421</v>
      </c>
      <c r="P72" s="124">
        <f t="shared" si="11"/>
        <v>744.18761589446024</v>
      </c>
      <c r="Q72" s="124">
        <f t="shared" si="7"/>
        <v>20.520391069063052</v>
      </c>
      <c r="R72" s="124">
        <f t="shared" si="8"/>
        <v>10561.668258057365</v>
      </c>
      <c r="Z72" s="2"/>
    </row>
    <row r="73" spans="13:26" x14ac:dyDescent="0.25">
      <c r="M73" s="2"/>
      <c r="N73" s="1">
        <f t="shared" si="9"/>
        <v>15</v>
      </c>
      <c r="O73" s="124">
        <f t="shared" si="10"/>
        <v>10561.668258057365</v>
      </c>
      <c r="P73" s="124">
        <f t="shared" si="11"/>
        <v>744.18761589446024</v>
      </c>
      <c r="Q73" s="124">
        <f t="shared" si="7"/>
        <v>22.1221233364552</v>
      </c>
      <c r="R73" s="124">
        <f t="shared" si="8"/>
        <v>11327.977997288281</v>
      </c>
      <c r="Z73" s="2"/>
    </row>
    <row r="74" spans="13:26" x14ac:dyDescent="0.25">
      <c r="M74" s="2"/>
      <c r="N74" s="1">
        <f t="shared" si="9"/>
        <v>16</v>
      </c>
      <c r="O74" s="124">
        <f t="shared" si="10"/>
        <v>11327.977997288281</v>
      </c>
      <c r="P74" s="124">
        <f t="shared" si="11"/>
        <v>744.18761589446024</v>
      </c>
      <c r="Q74" s="124">
        <f t="shared" si="7"/>
        <v>23.727210539630736</v>
      </c>
      <c r="R74" s="124">
        <f t="shared" si="8"/>
        <v>12095.892823722372</v>
      </c>
      <c r="Z74" s="2"/>
    </row>
    <row r="75" spans="13:26" x14ac:dyDescent="0.25">
      <c r="M75" s="2"/>
      <c r="N75" s="1">
        <f t="shared" si="9"/>
        <v>17</v>
      </c>
      <c r="O75" s="124">
        <f t="shared" si="10"/>
        <v>12095.892823722372</v>
      </c>
      <c r="P75" s="124">
        <f t="shared" si="11"/>
        <v>744.18761589446024</v>
      </c>
      <c r="Q75" s="124">
        <f t="shared" si="7"/>
        <v>25.335659705727927</v>
      </c>
      <c r="R75" s="124">
        <f t="shared" si="8"/>
        <v>12865.41609932256</v>
      </c>
      <c r="Z75" s="2"/>
    </row>
    <row r="76" spans="13:26" x14ac:dyDescent="0.25">
      <c r="M76" s="2"/>
      <c r="N76" s="1">
        <f t="shared" si="9"/>
        <v>18</v>
      </c>
      <c r="O76" s="124">
        <f t="shared" si="10"/>
        <v>12865.41609932256</v>
      </c>
      <c r="P76" s="124">
        <f t="shared" si="11"/>
        <v>744.18761589446024</v>
      </c>
      <c r="Q76" s="124">
        <f t="shared" si="7"/>
        <v>26.947477876603852</v>
      </c>
      <c r="R76" s="124">
        <f t="shared" si="8"/>
        <v>13636.551193093623</v>
      </c>
      <c r="Z76" s="2"/>
    </row>
    <row r="77" spans="13:26" x14ac:dyDescent="0.25">
      <c r="M77" s="2"/>
      <c r="N77" s="1">
        <f t="shared" si="9"/>
        <v>19</v>
      </c>
      <c r="O77" s="124">
        <f t="shared" si="10"/>
        <v>13636.551193093623</v>
      </c>
      <c r="P77" s="124">
        <f t="shared" si="11"/>
        <v>744.18761589446024</v>
      </c>
      <c r="Q77" s="124">
        <f t="shared" si="7"/>
        <v>28.56267210886524</v>
      </c>
      <c r="R77" s="124">
        <f t="shared" si="8"/>
        <v>14409.301481096947</v>
      </c>
      <c r="Z77" s="2"/>
    </row>
    <row r="78" spans="13:26" x14ac:dyDescent="0.25">
      <c r="M78" s="2"/>
      <c r="N78" s="1">
        <f t="shared" si="9"/>
        <v>20</v>
      </c>
      <c r="O78" s="124">
        <f t="shared" si="10"/>
        <v>14409.301481096947</v>
      </c>
      <c r="P78" s="124">
        <f t="shared" si="11"/>
        <v>744.18761589446024</v>
      </c>
      <c r="Q78" s="124">
        <f t="shared" si="7"/>
        <v>30.181249473899342</v>
      </c>
      <c r="R78" s="124">
        <f t="shared" si="8"/>
        <v>15183.670346465306</v>
      </c>
      <c r="Z78" s="2"/>
    </row>
    <row r="79" spans="13:26" x14ac:dyDescent="0.25">
      <c r="M79" s="2"/>
      <c r="N79" s="1">
        <f t="shared" si="9"/>
        <v>21</v>
      </c>
      <c r="O79" s="124">
        <f t="shared" si="10"/>
        <v>15183.670346465306</v>
      </c>
      <c r="P79" s="124">
        <f t="shared" si="11"/>
        <v>744.18761589446024</v>
      </c>
      <c r="Q79" s="124">
        <f t="shared" si="7"/>
        <v>31.80321705790492</v>
      </c>
      <c r="R79" s="124">
        <f t="shared" si="8"/>
        <v>15959.66117941767</v>
      </c>
      <c r="Z79" s="2"/>
    </row>
    <row r="80" spans="13:26" x14ac:dyDescent="0.25">
      <c r="M80" s="2"/>
      <c r="N80" s="1">
        <f t="shared" si="9"/>
        <v>22</v>
      </c>
      <c r="O80" s="124">
        <f t="shared" si="10"/>
        <v>15959.66117941767</v>
      </c>
      <c r="P80" s="124">
        <f t="shared" si="11"/>
        <v>744.18761589446024</v>
      </c>
      <c r="Q80" s="124">
        <f t="shared" si="7"/>
        <v>33.428581961923243</v>
      </c>
      <c r="R80" s="124">
        <f t="shared" si="8"/>
        <v>16737.277377274051</v>
      </c>
      <c r="Z80" s="2"/>
    </row>
    <row r="81" spans="13:26" x14ac:dyDescent="0.25">
      <c r="M81" s="2"/>
      <c r="N81" s="1">
        <f t="shared" si="9"/>
        <v>23</v>
      </c>
      <c r="O81" s="124">
        <f t="shared" si="10"/>
        <v>16737.277377274051</v>
      </c>
      <c r="P81" s="124">
        <f t="shared" si="11"/>
        <v>744.18761589446024</v>
      </c>
      <c r="Q81" s="124">
        <f t="shared" si="7"/>
        <v>35.057351301869197</v>
      </c>
      <c r="R81" s="124">
        <f t="shared" si="8"/>
        <v>17516.522344470381</v>
      </c>
      <c r="Z81" s="2"/>
    </row>
    <row r="82" spans="13:26" x14ac:dyDescent="0.25">
      <c r="M82" s="2"/>
      <c r="N82" s="1">
        <f t="shared" si="9"/>
        <v>24</v>
      </c>
      <c r="O82" s="124">
        <f t="shared" si="10"/>
        <v>17516.522344470381</v>
      </c>
      <c r="P82" s="124">
        <f t="shared" si="11"/>
        <v>744.18761589446024</v>
      </c>
      <c r="Q82" s="124">
        <f t="shared" si="7"/>
        <v>36.689532208562426</v>
      </c>
      <c r="R82" s="124">
        <f t="shared" si="8"/>
        <v>18297.399492573404</v>
      </c>
      <c r="Z82" s="2"/>
    </row>
    <row r="83" spans="13:26" x14ac:dyDescent="0.25">
      <c r="M83" s="2"/>
      <c r="N83" s="1">
        <f t="shared" si="9"/>
        <v>25</v>
      </c>
      <c r="O83" s="124">
        <f t="shared" si="10"/>
        <v>18297.399492573404</v>
      </c>
      <c r="P83" s="124">
        <f t="shared" si="11"/>
        <v>744.18761589446024</v>
      </c>
      <c r="Q83" s="124">
        <f t="shared" si="7"/>
        <v>38.325131827758561</v>
      </c>
      <c r="R83" s="124">
        <f t="shared" si="8"/>
        <v>19079.912240295624</v>
      </c>
      <c r="Z83" s="2"/>
    </row>
    <row r="84" spans="13:26" x14ac:dyDescent="0.25">
      <c r="M84" s="2"/>
      <c r="N84" s="1">
        <f t="shared" si="9"/>
        <v>26</v>
      </c>
      <c r="O84" s="124">
        <f t="shared" si="10"/>
        <v>19079.912240295624</v>
      </c>
      <c r="P84" s="124">
        <f t="shared" si="11"/>
        <v>744.18761589446024</v>
      </c>
      <c r="Q84" s="124">
        <f t="shared" si="7"/>
        <v>39.964157320180476</v>
      </c>
      <c r="R84" s="124">
        <f t="shared" si="8"/>
        <v>19864.064013510266</v>
      </c>
      <c r="Z84" s="2"/>
    </row>
    <row r="85" spans="13:26" x14ac:dyDescent="0.25">
      <c r="M85" s="2"/>
      <c r="N85" s="1">
        <f t="shared" si="9"/>
        <v>27</v>
      </c>
      <c r="O85" s="124">
        <f t="shared" si="10"/>
        <v>19864.064013510266</v>
      </c>
      <c r="P85" s="124">
        <f t="shared" si="11"/>
        <v>744.18761589446024</v>
      </c>
      <c r="Q85" s="124">
        <f t="shared" si="7"/>
        <v>41.606615861549678</v>
      </c>
      <c r="R85" s="124">
        <f t="shared" si="8"/>
        <v>20649.858245266278</v>
      </c>
      <c r="Z85" s="2"/>
    </row>
    <row r="86" spans="13:26" x14ac:dyDescent="0.25">
      <c r="M86" s="2"/>
      <c r="N86" s="1">
        <f t="shared" si="9"/>
        <v>28</v>
      </c>
      <c r="O86" s="124">
        <f t="shared" si="10"/>
        <v>20649.858245266278</v>
      </c>
      <c r="P86" s="124">
        <f t="shared" si="11"/>
        <v>744.18761589446024</v>
      </c>
      <c r="Q86" s="124">
        <f t="shared" si="7"/>
        <v>43.252514642617712</v>
      </c>
      <c r="R86" s="124">
        <f t="shared" si="8"/>
        <v>21437.298375803355</v>
      </c>
      <c r="Z86" s="2"/>
    </row>
    <row r="87" spans="13:26" x14ac:dyDescent="0.25">
      <c r="M87" s="2"/>
      <c r="N87" s="1">
        <f t="shared" si="9"/>
        <v>29</v>
      </c>
      <c r="O87" s="124">
        <f t="shared" si="10"/>
        <v>21437.298375803355</v>
      </c>
      <c r="P87" s="124">
        <f t="shared" si="11"/>
        <v>744.18761589446024</v>
      </c>
      <c r="Q87" s="124">
        <f t="shared" si="7"/>
        <v>44.901860869197613</v>
      </c>
      <c r="R87" s="124">
        <f t="shared" si="8"/>
        <v>22226.387852567015</v>
      </c>
      <c r="Z87" s="2"/>
    </row>
    <row r="88" spans="13:26" x14ac:dyDescent="0.25">
      <c r="M88" s="2"/>
      <c r="N88" s="1">
        <f t="shared" si="9"/>
        <v>30</v>
      </c>
      <c r="O88" s="124">
        <f t="shared" si="10"/>
        <v>22226.387852567015</v>
      </c>
      <c r="P88" s="124">
        <f t="shared" si="11"/>
        <v>744.18761589446024</v>
      </c>
      <c r="Q88" s="124">
        <f t="shared" si="7"/>
        <v>46.554661762195494</v>
      </c>
      <c r="R88" s="124">
        <f t="shared" si="8"/>
        <v>23017.130130223672</v>
      </c>
      <c r="Z88" s="2"/>
    </row>
    <row r="89" spans="13:26" x14ac:dyDescent="0.25">
      <c r="M89" s="2"/>
      <c r="N89" s="1">
        <f t="shared" si="9"/>
        <v>31</v>
      </c>
      <c r="O89" s="124">
        <f t="shared" si="10"/>
        <v>23017.130130223672</v>
      </c>
      <c r="P89" s="124">
        <f t="shared" si="11"/>
        <v>744.18761589446024</v>
      </c>
      <c r="Q89" s="124">
        <f t="shared" si="7"/>
        <v>48.210924557642123</v>
      </c>
      <c r="R89" s="124">
        <f t="shared" si="8"/>
        <v>23809.528670675776</v>
      </c>
      <c r="Z89" s="2"/>
    </row>
    <row r="90" spans="13:26" x14ac:dyDescent="0.25">
      <c r="M90" s="2"/>
      <c r="N90" s="1">
        <f t="shared" si="9"/>
        <v>32</v>
      </c>
      <c r="O90" s="124">
        <f t="shared" si="10"/>
        <v>23809.528670675776</v>
      </c>
      <c r="P90" s="124">
        <f t="shared" si="11"/>
        <v>744.18761589446024</v>
      </c>
      <c r="Q90" s="124">
        <f t="shared" si="7"/>
        <v>49.87065650672465</v>
      </c>
      <c r="R90" s="124">
        <f t="shared" si="8"/>
        <v>24603.586943076964</v>
      </c>
      <c r="Z90" s="2"/>
    </row>
    <row r="91" spans="13:26" x14ac:dyDescent="0.25">
      <c r="M91" s="2"/>
      <c r="N91" s="1">
        <f t="shared" si="9"/>
        <v>33</v>
      </c>
      <c r="O91" s="124">
        <f t="shared" si="10"/>
        <v>24603.586943076964</v>
      </c>
      <c r="P91" s="124">
        <f t="shared" si="11"/>
        <v>744.18761589446024</v>
      </c>
      <c r="Q91" s="124">
        <f t="shared" si="7"/>
        <v>51.533864875818281</v>
      </c>
      <c r="R91" s="124">
        <f t="shared" si="8"/>
        <v>25399.308423847244</v>
      </c>
      <c r="Z91" s="2"/>
    </row>
    <row r="92" spans="13:26" x14ac:dyDescent="0.25">
      <c r="M92" s="2"/>
      <c r="N92" s="1">
        <f t="shared" si="9"/>
        <v>34</v>
      </c>
      <c r="O92" s="124">
        <f t="shared" si="10"/>
        <v>25399.308423847244</v>
      </c>
      <c r="P92" s="124">
        <f t="shared" si="11"/>
        <v>744.18761589446024</v>
      </c>
      <c r="Q92" s="124">
        <f t="shared" si="7"/>
        <v>53.200556946518169</v>
      </c>
      <c r="R92" s="124">
        <f t="shared" si="8"/>
        <v>26196.696596688224</v>
      </c>
      <c r="Z92" s="2"/>
    </row>
    <row r="93" spans="13:26" x14ac:dyDescent="0.25">
      <c r="M93" s="2"/>
      <c r="N93" s="1">
        <f t="shared" si="9"/>
        <v>35</v>
      </c>
      <c r="O93" s="124">
        <f t="shared" si="10"/>
        <v>26196.696596688224</v>
      </c>
      <c r="P93" s="124">
        <f t="shared" si="11"/>
        <v>744.18761589446024</v>
      </c>
      <c r="Q93" s="124">
        <f t="shared" si="7"/>
        <v>54.870740015671238</v>
      </c>
      <c r="R93" s="124">
        <f t="shared" si="8"/>
        <v>26995.754952598356</v>
      </c>
      <c r="Z93" s="2"/>
    </row>
    <row r="94" spans="13:26" x14ac:dyDescent="0.25">
      <c r="M94" s="2"/>
      <c r="N94" s="1">
        <f t="shared" si="9"/>
        <v>36</v>
      </c>
      <c r="O94" s="124">
        <f t="shared" si="10"/>
        <v>26995.754952598356</v>
      </c>
      <c r="P94" s="124">
        <f t="shared" si="11"/>
        <v>744.18761589446024</v>
      </c>
      <c r="Q94" s="124">
        <f t="shared" si="7"/>
        <v>56.544421395408158</v>
      </c>
      <c r="R94" s="124">
        <f t="shared" si="8"/>
        <v>27796.486989888224</v>
      </c>
      <c r="Z94" s="2"/>
    </row>
    <row r="95" spans="13:26" x14ac:dyDescent="0.25">
      <c r="M95" s="2"/>
      <c r="N95" s="1">
        <f t="shared" si="9"/>
        <v>37</v>
      </c>
      <c r="O95" s="124">
        <f t="shared" si="10"/>
        <v>27796.486989888224</v>
      </c>
      <c r="P95" s="124">
        <f t="shared" si="11"/>
        <v>744.18761589446024</v>
      </c>
      <c r="Q95" s="124">
        <f t="shared" si="7"/>
        <v>58.221608413175339</v>
      </c>
      <c r="R95" s="124">
        <f t="shared" si="8"/>
        <v>28598.896214195862</v>
      </c>
      <c r="Z95" s="2"/>
    </row>
    <row r="96" spans="13:26" x14ac:dyDescent="0.25">
      <c r="M96" s="2"/>
      <c r="N96" s="1">
        <f t="shared" si="9"/>
        <v>38</v>
      </c>
      <c r="O96" s="124">
        <f t="shared" si="10"/>
        <v>28598.896214195862</v>
      </c>
      <c r="P96" s="124">
        <f t="shared" si="11"/>
        <v>744.18761589446024</v>
      </c>
      <c r="Q96" s="124">
        <f t="shared" si="7"/>
        <v>59.902308411767024</v>
      </c>
      <c r="R96" s="124">
        <f t="shared" si="8"/>
        <v>29402.986138502089</v>
      </c>
      <c r="Z96" s="2"/>
    </row>
    <row r="97" spans="13:26" x14ac:dyDescent="0.25">
      <c r="M97" s="2"/>
      <c r="N97" s="1">
        <f t="shared" si="9"/>
        <v>39</v>
      </c>
      <c r="O97" s="124">
        <f t="shared" si="10"/>
        <v>29402.986138502089</v>
      </c>
      <c r="P97" s="124">
        <f t="shared" si="11"/>
        <v>744.18761589446024</v>
      </c>
      <c r="Q97" s="124">
        <f t="shared" si="7"/>
        <v>61.586528749357434</v>
      </c>
      <c r="R97" s="124">
        <f t="shared" si="8"/>
        <v>30208.760283145908</v>
      </c>
      <c r="Z97" s="2"/>
    </row>
    <row r="98" spans="13:26" x14ac:dyDescent="0.25">
      <c r="M98" s="2"/>
      <c r="N98" s="1">
        <f t="shared" si="9"/>
        <v>40</v>
      </c>
      <c r="O98" s="124">
        <f t="shared" si="10"/>
        <v>30208.760283145908</v>
      </c>
      <c r="P98" s="124">
        <f t="shared" si="11"/>
        <v>744.18761589446024</v>
      </c>
      <c r="Q98" s="124">
        <f t="shared" si="7"/>
        <v>63.274276799532977</v>
      </c>
      <c r="R98" s="124">
        <f t="shared" si="8"/>
        <v>31016.222175839903</v>
      </c>
      <c r="Z98" s="2"/>
    </row>
    <row r="99" spans="13:26" x14ac:dyDescent="0.25">
      <c r="M99" s="2"/>
      <c r="N99" s="1">
        <f t="shared" si="9"/>
        <v>41</v>
      </c>
      <c r="O99" s="124">
        <f t="shared" si="10"/>
        <v>31016.222175839903</v>
      </c>
      <c r="P99" s="124">
        <f t="shared" si="11"/>
        <v>744.18761589446024</v>
      </c>
      <c r="Q99" s="124">
        <f t="shared" si="7"/>
        <v>64.965559951324536</v>
      </c>
      <c r="R99" s="124">
        <f t="shared" si="8"/>
        <v>31825.375351685689</v>
      </c>
      <c r="Z99" s="2"/>
    </row>
    <row r="100" spans="13:26" x14ac:dyDescent="0.25">
      <c r="M100" s="2"/>
      <c r="N100" s="1">
        <f t="shared" si="9"/>
        <v>42</v>
      </c>
      <c r="O100" s="124">
        <f t="shared" si="10"/>
        <v>31825.375351685689</v>
      </c>
      <c r="P100" s="124">
        <f t="shared" si="11"/>
        <v>744.18761589446024</v>
      </c>
      <c r="Q100" s="124">
        <f t="shared" si="7"/>
        <v>66.66038560923981</v>
      </c>
      <c r="R100" s="124">
        <f t="shared" si="8"/>
        <v>32636.223353189391</v>
      </c>
      <c r="Z100" s="2"/>
    </row>
    <row r="101" spans="13:26" x14ac:dyDescent="0.25">
      <c r="M101" s="2"/>
      <c r="N101" s="1">
        <f t="shared" si="9"/>
        <v>43</v>
      </c>
      <c r="O101" s="124">
        <f t="shared" si="10"/>
        <v>32636.223353189391</v>
      </c>
      <c r="P101" s="124">
        <f t="shared" si="11"/>
        <v>744.18761589446024</v>
      </c>
      <c r="Q101" s="124">
        <f t="shared" si="7"/>
        <v>68.358761193295734</v>
      </c>
      <c r="R101" s="124">
        <f t="shared" si="8"/>
        <v>33448.769730277148</v>
      </c>
      <c r="Z101" s="2"/>
    </row>
    <row r="102" spans="13:26" x14ac:dyDescent="0.25">
      <c r="M102" s="2"/>
      <c r="N102" s="1">
        <f t="shared" si="9"/>
        <v>44</v>
      </c>
      <c r="O102" s="124">
        <f t="shared" si="10"/>
        <v>33448.769730277148</v>
      </c>
      <c r="P102" s="124">
        <f t="shared" si="11"/>
        <v>744.18761589446024</v>
      </c>
      <c r="Q102" s="124">
        <f t="shared" si="7"/>
        <v>70.06069413905098</v>
      </c>
      <c r="R102" s="124">
        <f t="shared" si="8"/>
        <v>34263.018040310657</v>
      </c>
      <c r="Z102" s="2"/>
    </row>
    <row r="103" spans="13:26" x14ac:dyDescent="0.25">
      <c r="M103" s="2"/>
      <c r="N103" s="1">
        <f t="shared" si="9"/>
        <v>45</v>
      </c>
      <c r="O103" s="124">
        <f t="shared" si="10"/>
        <v>34263.018040310657</v>
      </c>
      <c r="P103" s="124">
        <f t="shared" si="11"/>
        <v>744.18761589446024</v>
      </c>
      <c r="Q103" s="124">
        <f t="shared" si="7"/>
        <v>71.766191897638464</v>
      </c>
      <c r="R103" s="124">
        <f t="shared" si="8"/>
        <v>35078.971848102752</v>
      </c>
      <c r="Z103" s="2"/>
    </row>
    <row r="104" spans="13:26" x14ac:dyDescent="0.25">
      <c r="M104" s="2"/>
      <c r="N104" s="1">
        <f t="shared" si="9"/>
        <v>46</v>
      </c>
      <c r="O104" s="124">
        <f t="shared" si="10"/>
        <v>35078.971848102752</v>
      </c>
      <c r="P104" s="124">
        <f t="shared" si="11"/>
        <v>744.18761589446024</v>
      </c>
      <c r="Q104" s="124">
        <f t="shared" si="7"/>
        <v>73.475261935798045</v>
      </c>
      <c r="R104" s="124">
        <f t="shared" si="8"/>
        <v>35896.634725933007</v>
      </c>
      <c r="Z104" s="2"/>
    </row>
    <row r="105" spans="13:26" x14ac:dyDescent="0.25">
      <c r="M105" s="2"/>
      <c r="N105" s="1">
        <f t="shared" si="9"/>
        <v>47</v>
      </c>
      <c r="O105" s="124">
        <f t="shared" si="10"/>
        <v>35896.634725933007</v>
      </c>
      <c r="P105" s="124">
        <f t="shared" si="11"/>
        <v>744.18761589446024</v>
      </c>
      <c r="Q105" s="124">
        <f t="shared" si="7"/>
        <v>75.187911735909154</v>
      </c>
      <c r="R105" s="124">
        <f t="shared" si="8"/>
        <v>36716.01025356337</v>
      </c>
      <c r="Z105" s="2"/>
    </row>
    <row r="106" spans="13:26" x14ac:dyDescent="0.25">
      <c r="M106" s="2"/>
      <c r="N106" s="1">
        <f t="shared" si="9"/>
        <v>48</v>
      </c>
      <c r="O106" s="124">
        <f t="shared" si="10"/>
        <v>36716.01025356337</v>
      </c>
      <c r="P106" s="124">
        <f t="shared" si="11"/>
        <v>744.18761589446024</v>
      </c>
      <c r="Q106" s="124">
        <f t="shared" si="7"/>
        <v>76.904148796023563</v>
      </c>
      <c r="R106" s="124">
        <f t="shared" si="8"/>
        <v>37537.102018253849</v>
      </c>
      <c r="Z106" s="2"/>
    </row>
    <row r="107" spans="13:26" x14ac:dyDescent="0.25">
      <c r="M107" s="2"/>
      <c r="N107" s="1">
        <f t="shared" si="9"/>
        <v>49</v>
      </c>
      <c r="O107" s="124">
        <f t="shared" si="10"/>
        <v>37537.102018253849</v>
      </c>
      <c r="P107" s="124">
        <f t="shared" si="11"/>
        <v>744.18761589446024</v>
      </c>
      <c r="Q107" s="124">
        <f t="shared" si="7"/>
        <v>78.623980629898199</v>
      </c>
      <c r="R107" s="124">
        <f t="shared" si="8"/>
        <v>38359.913614778205</v>
      </c>
      <c r="Z107" s="2"/>
    </row>
    <row r="108" spans="13:26" x14ac:dyDescent="0.25">
      <c r="M108" s="2"/>
      <c r="N108" s="1">
        <f t="shared" si="9"/>
        <v>50</v>
      </c>
      <c r="O108" s="124">
        <f t="shared" si="10"/>
        <v>38359.913614778205</v>
      </c>
      <c r="P108" s="124">
        <f t="shared" si="11"/>
        <v>744.18761589446024</v>
      </c>
      <c r="Q108" s="124">
        <f t="shared" si="7"/>
        <v>80.347414767028113</v>
      </c>
      <c r="R108" s="124">
        <f t="shared" si="8"/>
        <v>39184.44864543969</v>
      </c>
      <c r="Z108" s="2"/>
    </row>
    <row r="109" spans="13:26" x14ac:dyDescent="0.25">
      <c r="M109" s="2"/>
      <c r="N109" s="1">
        <f t="shared" si="9"/>
        <v>51</v>
      </c>
      <c r="O109" s="124">
        <f t="shared" si="10"/>
        <v>39184.44864543969</v>
      </c>
      <c r="P109" s="124">
        <f t="shared" si="11"/>
        <v>744.18761589446024</v>
      </c>
      <c r="Q109" s="124">
        <f t="shared" si="7"/>
        <v>82.07445875267932</v>
      </c>
      <c r="R109" s="124">
        <f t="shared" si="8"/>
        <v>40010.710720086827</v>
      </c>
      <c r="Z109" s="2"/>
    </row>
    <row r="110" spans="13:26" x14ac:dyDescent="0.25">
      <c r="M110" s="2"/>
      <c r="N110" s="1">
        <f t="shared" si="9"/>
        <v>52</v>
      </c>
      <c r="O110" s="124">
        <f t="shared" si="10"/>
        <v>40010.710720086827</v>
      </c>
      <c r="P110" s="124">
        <f t="shared" si="11"/>
        <v>744.18761589446024</v>
      </c>
      <c r="Q110" s="124">
        <f t="shared" si="7"/>
        <v>83.80512014792194</v>
      </c>
      <c r="R110" s="124">
        <f t="shared" si="8"/>
        <v>40838.703456129209</v>
      </c>
      <c r="Z110" s="2"/>
    </row>
    <row r="111" spans="13:26" x14ac:dyDescent="0.25">
      <c r="M111" s="2"/>
      <c r="N111" s="1">
        <f t="shared" si="9"/>
        <v>53</v>
      </c>
      <c r="O111" s="124">
        <f t="shared" si="10"/>
        <v>40838.703456129209</v>
      </c>
      <c r="P111" s="124">
        <f t="shared" si="11"/>
        <v>744.18761589446024</v>
      </c>
      <c r="Q111" s="124">
        <f t="shared" si="7"/>
        <v>85.539406529663282</v>
      </c>
      <c r="R111" s="124">
        <f t="shared" si="8"/>
        <v>41668.430478553331</v>
      </c>
      <c r="Z111" s="2"/>
    </row>
    <row r="112" spans="13:26" x14ac:dyDescent="0.25">
      <c r="M112" s="2"/>
      <c r="N112" s="1">
        <f t="shared" si="9"/>
        <v>54</v>
      </c>
      <c r="O112" s="124">
        <f t="shared" si="10"/>
        <v>41668.430478553331</v>
      </c>
      <c r="P112" s="124">
        <f t="shared" si="11"/>
        <v>744.18761589446024</v>
      </c>
      <c r="Q112" s="124">
        <f t="shared" si="7"/>
        <v>87.277325490680923</v>
      </c>
      <c r="R112" s="124">
        <f t="shared" si="8"/>
        <v>42499.895419938468</v>
      </c>
      <c r="Z112" s="2"/>
    </row>
    <row r="113" spans="13:26" x14ac:dyDescent="0.25">
      <c r="M113" s="2"/>
      <c r="N113" s="1">
        <f t="shared" si="9"/>
        <v>55</v>
      </c>
      <c r="O113" s="124">
        <f t="shared" si="10"/>
        <v>42499.895419938468</v>
      </c>
      <c r="P113" s="124">
        <f t="shared" si="11"/>
        <v>744.18761589446024</v>
      </c>
      <c r="Q113" s="124">
        <f t="shared" si="7"/>
        <v>89.018884639656093</v>
      </c>
      <c r="R113" s="124">
        <f t="shared" si="8"/>
        <v>43333.101920472582</v>
      </c>
      <c r="Z113" s="2"/>
    </row>
    <row r="114" spans="13:26" x14ac:dyDescent="0.25">
      <c r="M114" s="2"/>
      <c r="N114" s="1">
        <f t="shared" si="9"/>
        <v>56</v>
      </c>
      <c r="O114" s="124">
        <f t="shared" si="10"/>
        <v>43333.101920472582</v>
      </c>
      <c r="P114" s="124">
        <f t="shared" si="11"/>
        <v>744.18761589446024</v>
      </c>
      <c r="Q114" s="124">
        <f t="shared" si="7"/>
        <v>90.7640916012069</v>
      </c>
      <c r="R114" s="124">
        <f t="shared" si="8"/>
        <v>44168.053627968249</v>
      </c>
      <c r="Z114" s="2"/>
    </row>
    <row r="115" spans="13:26" x14ac:dyDescent="0.25">
      <c r="M115" s="2"/>
      <c r="N115" s="1">
        <f t="shared" si="9"/>
        <v>57</v>
      </c>
      <c r="O115" s="124">
        <f t="shared" si="10"/>
        <v>44168.053627968249</v>
      </c>
      <c r="P115" s="124">
        <f t="shared" si="11"/>
        <v>744.18761589446024</v>
      </c>
      <c r="Q115" s="124">
        <f t="shared" si="7"/>
        <v>92.512954015921721</v>
      </c>
      <c r="R115" s="124">
        <f t="shared" si="8"/>
        <v>45004.754197878632</v>
      </c>
      <c r="Z115" s="2"/>
    </row>
    <row r="116" spans="13:26" x14ac:dyDescent="0.25">
      <c r="M116" s="2"/>
      <c r="N116" s="1">
        <f t="shared" si="9"/>
        <v>58</v>
      </c>
      <c r="O116" s="124">
        <f t="shared" si="10"/>
        <v>45004.754197878632</v>
      </c>
      <c r="P116" s="124">
        <f t="shared" si="11"/>
        <v>744.18761589446024</v>
      </c>
      <c r="Q116" s="124">
        <f t="shared" si="7"/>
        <v>94.265479540392647</v>
      </c>
      <c r="R116" s="124">
        <f t="shared" si="8"/>
        <v>45843.207293313484</v>
      </c>
      <c r="Z116" s="2"/>
    </row>
    <row r="117" spans="13:26" x14ac:dyDescent="0.25">
      <c r="M117" s="2"/>
      <c r="N117" s="1">
        <f t="shared" si="9"/>
        <v>59</v>
      </c>
      <c r="O117" s="124">
        <f t="shared" si="10"/>
        <v>45843.207293313484</v>
      </c>
      <c r="P117" s="124">
        <f t="shared" si="11"/>
        <v>744.18761589446024</v>
      </c>
      <c r="Q117" s="124">
        <f t="shared" si="7"/>
        <v>96.021675847249</v>
      </c>
      <c r="R117" s="124">
        <f t="shared" si="8"/>
        <v>46683.416585055194</v>
      </c>
      <c r="Z117" s="2"/>
    </row>
    <row r="118" spans="13:26" x14ac:dyDescent="0.25">
      <c r="M118" s="2"/>
      <c r="N118" s="1">
        <f t="shared" si="9"/>
        <v>60</v>
      </c>
      <c r="O118" s="124">
        <f t="shared" si="10"/>
        <v>46683.416585055194</v>
      </c>
      <c r="P118" s="124">
        <f t="shared" si="11"/>
        <v>744.18761589446024</v>
      </c>
      <c r="Q118" s="124">
        <f t="shared" si="7"/>
        <v>97.781550625191002</v>
      </c>
      <c r="R118" s="124">
        <f t="shared" si="8"/>
        <v>47525.385751574846</v>
      </c>
      <c r="Z118" s="2"/>
    </row>
    <row r="119" spans="13:26" x14ac:dyDescent="0.25">
      <c r="M119" s="2"/>
      <c r="N119" s="1">
        <f t="shared" si="9"/>
        <v>61</v>
      </c>
      <c r="O119" s="124">
        <f t="shared" si="10"/>
        <v>47525.385751574846</v>
      </c>
      <c r="P119" s="124">
        <f t="shared" si="11"/>
        <v>744.18761589446024</v>
      </c>
      <c r="Q119" s="124">
        <f t="shared" si="7"/>
        <v>99.545111579023313</v>
      </c>
      <c r="R119" s="124">
        <f t="shared" si="8"/>
        <v>48369.118479048324</v>
      </c>
      <c r="Z119" s="2"/>
    </row>
    <row r="120" spans="13:26" x14ac:dyDescent="0.25">
      <c r="M120" s="2"/>
      <c r="N120" s="1">
        <f t="shared" si="9"/>
        <v>62</v>
      </c>
      <c r="O120" s="124">
        <f t="shared" si="10"/>
        <v>48369.118479048324</v>
      </c>
      <c r="P120" s="124">
        <f t="shared" si="11"/>
        <v>744.18761589446024</v>
      </c>
      <c r="Q120" s="124">
        <f t="shared" si="7"/>
        <v>101.31236642968885</v>
      </c>
      <c r="R120" s="124">
        <f t="shared" si="8"/>
        <v>49214.618461372469</v>
      </c>
      <c r="Z120" s="2"/>
    </row>
    <row r="121" spans="13:26" x14ac:dyDescent="0.25">
      <c r="M121" s="2"/>
      <c r="N121" s="1">
        <f t="shared" si="9"/>
        <v>63</v>
      </c>
      <c r="O121" s="124">
        <f t="shared" si="10"/>
        <v>49214.618461372469</v>
      </c>
      <c r="P121" s="124">
        <f t="shared" si="11"/>
        <v>744.18761589446024</v>
      </c>
      <c r="Q121" s="124">
        <f t="shared" si="7"/>
        <v>103.08332291430256</v>
      </c>
      <c r="R121" s="124">
        <f t="shared" si="8"/>
        <v>50061.88940018123</v>
      </c>
      <c r="Z121" s="2"/>
    </row>
    <row r="122" spans="13:26" x14ac:dyDescent="0.25">
      <c r="M122" s="2"/>
      <c r="N122" s="1">
        <f t="shared" si="9"/>
        <v>64</v>
      </c>
      <c r="O122" s="124">
        <f t="shared" si="10"/>
        <v>50061.88940018123</v>
      </c>
      <c r="P122" s="124">
        <f t="shared" si="11"/>
        <v>744.18761589446024</v>
      </c>
      <c r="Q122" s="124">
        <f t="shared" si="7"/>
        <v>104.85798878618529</v>
      </c>
      <c r="R122" s="124">
        <f t="shared" si="8"/>
        <v>50910.935004861873</v>
      </c>
      <c r="Z122" s="2"/>
    </row>
    <row r="123" spans="13:26" x14ac:dyDescent="0.25">
      <c r="M123" s="2"/>
      <c r="N123" s="1">
        <f t="shared" si="9"/>
        <v>65</v>
      </c>
      <c r="O123" s="124">
        <f t="shared" si="10"/>
        <v>50910.935004861873</v>
      </c>
      <c r="P123" s="124">
        <f t="shared" si="11"/>
        <v>744.18761589446024</v>
      </c>
      <c r="Q123" s="124">
        <f t="shared" ref="Q123:Q186" si="12">O123*$P$53</f>
        <v>106.63637181489776</v>
      </c>
      <c r="R123" s="124">
        <f t="shared" ref="R123:R186" si="13">O123+P123+Q123</f>
        <v>51761.758992571231</v>
      </c>
      <c r="Z123" s="2"/>
    </row>
    <row r="124" spans="13:26" x14ac:dyDescent="0.25">
      <c r="M124" s="2"/>
      <c r="N124" s="1">
        <f t="shared" ref="N124:N187" si="14">N123+1</f>
        <v>66</v>
      </c>
      <c r="O124" s="124">
        <f t="shared" ref="O124:O187" si="15">R123</f>
        <v>51761.758992571231</v>
      </c>
      <c r="P124" s="124">
        <f t="shared" ref="P124:P187" si="16">P123</f>
        <v>744.18761589446024</v>
      </c>
      <c r="Q124" s="124">
        <f t="shared" si="12"/>
        <v>108.41847978627453</v>
      </c>
      <c r="R124" s="124">
        <f t="shared" si="13"/>
        <v>52614.365088251965</v>
      </c>
      <c r="Z124" s="2"/>
    </row>
    <row r="125" spans="13:26" x14ac:dyDescent="0.25">
      <c r="M125" s="2"/>
      <c r="N125" s="1">
        <f t="shared" si="14"/>
        <v>67</v>
      </c>
      <c r="O125" s="124">
        <f t="shared" si="15"/>
        <v>52614.365088251965</v>
      </c>
      <c r="P125" s="124">
        <f t="shared" si="16"/>
        <v>744.18761589446024</v>
      </c>
      <c r="Q125" s="124">
        <f t="shared" si="12"/>
        <v>110.20432050245812</v>
      </c>
      <c r="R125" s="124">
        <f t="shared" si="13"/>
        <v>53468.757024648883</v>
      </c>
      <c r="Z125" s="2"/>
    </row>
    <row r="126" spans="13:26" x14ac:dyDescent="0.25">
      <c r="M126" s="2"/>
      <c r="N126" s="1">
        <f t="shared" si="14"/>
        <v>68</v>
      </c>
      <c r="O126" s="124">
        <f t="shared" si="15"/>
        <v>53468.757024648883</v>
      </c>
      <c r="P126" s="124">
        <f t="shared" si="16"/>
        <v>744.18761589446024</v>
      </c>
      <c r="Q126" s="124">
        <f t="shared" si="12"/>
        <v>111.99390178193318</v>
      </c>
      <c r="R126" s="124">
        <f t="shared" si="13"/>
        <v>54324.938542325275</v>
      </c>
      <c r="Z126" s="2"/>
    </row>
    <row r="127" spans="13:26" x14ac:dyDescent="0.25">
      <c r="M127" s="2"/>
      <c r="N127" s="1">
        <f t="shared" si="14"/>
        <v>69</v>
      </c>
      <c r="O127" s="124">
        <f t="shared" si="15"/>
        <v>54324.938542325275</v>
      </c>
      <c r="P127" s="124">
        <f t="shared" si="16"/>
        <v>744.18761589446024</v>
      </c>
      <c r="Q127" s="124">
        <f t="shared" si="12"/>
        <v>113.78723145956067</v>
      </c>
      <c r="R127" s="124">
        <f t="shared" si="13"/>
        <v>55182.913389679292</v>
      </c>
      <c r="Z127" s="2"/>
    </row>
    <row r="128" spans="13:26" x14ac:dyDescent="0.25">
      <c r="M128" s="2"/>
      <c r="N128" s="1">
        <f t="shared" si="14"/>
        <v>70</v>
      </c>
      <c r="O128" s="124">
        <f t="shared" si="15"/>
        <v>55182.913389679292</v>
      </c>
      <c r="P128" s="124">
        <f t="shared" si="16"/>
        <v>744.18761589446024</v>
      </c>
      <c r="Q128" s="124">
        <f t="shared" si="12"/>
        <v>115.58431738661221</v>
      </c>
      <c r="R128" s="124">
        <f t="shared" si="13"/>
        <v>56042.685322960358</v>
      </c>
      <c r="Z128" s="2"/>
    </row>
    <row r="129" spans="13:26" x14ac:dyDescent="0.25">
      <c r="M129" s="2"/>
      <c r="N129" s="1">
        <f t="shared" si="14"/>
        <v>71</v>
      </c>
      <c r="O129" s="124">
        <f t="shared" si="15"/>
        <v>56042.685322960358</v>
      </c>
      <c r="P129" s="124">
        <f t="shared" si="16"/>
        <v>744.18761589446024</v>
      </c>
      <c r="Q129" s="124">
        <f t="shared" si="12"/>
        <v>117.38516743080444</v>
      </c>
      <c r="R129" s="124">
        <f t="shared" si="13"/>
        <v>56904.258106285619</v>
      </c>
      <c r="Z129" s="2"/>
    </row>
    <row r="130" spans="13:26" x14ac:dyDescent="0.25">
      <c r="M130" s="2"/>
      <c r="N130" s="1">
        <f t="shared" si="14"/>
        <v>72</v>
      </c>
      <c r="O130" s="124">
        <f t="shared" si="15"/>
        <v>56904.258106285619</v>
      </c>
      <c r="P130" s="124">
        <f t="shared" si="16"/>
        <v>744.18761589446024</v>
      </c>
      <c r="Q130" s="124">
        <f t="shared" si="12"/>
        <v>119.18978947633347</v>
      </c>
      <c r="R130" s="124">
        <f t="shared" si="13"/>
        <v>57767.635511656408</v>
      </c>
      <c r="Z130" s="2"/>
    </row>
    <row r="131" spans="13:26" x14ac:dyDescent="0.25">
      <c r="M131" s="2"/>
      <c r="N131" s="1">
        <f t="shared" si="14"/>
        <v>73</v>
      </c>
      <c r="O131" s="124">
        <f t="shared" si="15"/>
        <v>57767.635511656408</v>
      </c>
      <c r="P131" s="124">
        <f t="shared" si="16"/>
        <v>744.18761589446024</v>
      </c>
      <c r="Q131" s="124">
        <f t="shared" si="12"/>
        <v>120.99819142390935</v>
      </c>
      <c r="R131" s="124">
        <f t="shared" si="13"/>
        <v>58632.821318974777</v>
      </c>
      <c r="Z131" s="2"/>
    </row>
    <row r="132" spans="13:26" x14ac:dyDescent="0.25">
      <c r="M132" s="2"/>
      <c r="N132" s="1">
        <f t="shared" si="14"/>
        <v>74</v>
      </c>
      <c r="O132" s="124">
        <f t="shared" si="15"/>
        <v>58632.821318974777</v>
      </c>
      <c r="P132" s="124">
        <f t="shared" si="16"/>
        <v>744.18761589446024</v>
      </c>
      <c r="Q132" s="124">
        <f t="shared" si="12"/>
        <v>122.81038119079074</v>
      </c>
      <c r="R132" s="124">
        <f t="shared" si="13"/>
        <v>59499.819316060028</v>
      </c>
      <c r="Z132" s="2"/>
    </row>
    <row r="133" spans="13:26" x14ac:dyDescent="0.25">
      <c r="M133" s="2"/>
      <c r="N133" s="1">
        <f t="shared" si="14"/>
        <v>75</v>
      </c>
      <c r="O133" s="124">
        <f t="shared" si="15"/>
        <v>59499.819316060028</v>
      </c>
      <c r="P133" s="124">
        <f t="shared" si="16"/>
        <v>744.18761589446024</v>
      </c>
      <c r="Q133" s="124">
        <f t="shared" si="12"/>
        <v>124.6263667108195</v>
      </c>
      <c r="R133" s="124">
        <f t="shared" si="13"/>
        <v>60368.633298665307</v>
      </c>
      <c r="Z133" s="2"/>
    </row>
    <row r="134" spans="13:26" x14ac:dyDescent="0.25">
      <c r="M134" s="2"/>
      <c r="N134" s="1">
        <f t="shared" si="14"/>
        <v>76</v>
      </c>
      <c r="O134" s="124">
        <f t="shared" si="15"/>
        <v>60368.633298665307</v>
      </c>
      <c r="P134" s="124">
        <f t="shared" si="16"/>
        <v>744.18761589446024</v>
      </c>
      <c r="Q134" s="124">
        <f t="shared" si="12"/>
        <v>126.44615593445546</v>
      </c>
      <c r="R134" s="124">
        <f t="shared" si="13"/>
        <v>61239.267070494221</v>
      </c>
      <c r="Z134" s="2"/>
    </row>
    <row r="135" spans="13:26" x14ac:dyDescent="0.25">
      <c r="M135" s="2"/>
      <c r="N135" s="1">
        <f t="shared" si="14"/>
        <v>77</v>
      </c>
      <c r="O135" s="124">
        <f t="shared" si="15"/>
        <v>61239.267070494221</v>
      </c>
      <c r="P135" s="124">
        <f t="shared" si="16"/>
        <v>744.18761589446024</v>
      </c>
      <c r="Q135" s="124">
        <f t="shared" si="12"/>
        <v>128.26975682881124</v>
      </c>
      <c r="R135" s="124">
        <f t="shared" si="13"/>
        <v>62111.724443217492</v>
      </c>
      <c r="Z135" s="2"/>
    </row>
    <row r="136" spans="13:26" x14ac:dyDescent="0.25">
      <c r="M136" s="2"/>
      <c r="N136" s="1">
        <f t="shared" si="14"/>
        <v>78</v>
      </c>
      <c r="O136" s="124">
        <f t="shared" si="15"/>
        <v>62111.724443217492</v>
      </c>
      <c r="P136" s="124">
        <f t="shared" si="16"/>
        <v>744.18761589446024</v>
      </c>
      <c r="Q136" s="124">
        <f t="shared" si="12"/>
        <v>130.09717737768707</v>
      </c>
      <c r="R136" s="124">
        <f t="shared" si="13"/>
        <v>62986.009236489634</v>
      </c>
      <c r="Z136" s="2"/>
    </row>
    <row r="137" spans="13:26" x14ac:dyDescent="0.25">
      <c r="M137" s="2"/>
      <c r="N137" s="1">
        <f t="shared" si="14"/>
        <v>79</v>
      </c>
      <c r="O137" s="124">
        <f t="shared" si="15"/>
        <v>62986.009236489634</v>
      </c>
      <c r="P137" s="124">
        <f t="shared" si="16"/>
        <v>744.18761589446024</v>
      </c>
      <c r="Q137" s="124">
        <f t="shared" si="12"/>
        <v>131.92842558160586</v>
      </c>
      <c r="R137" s="124">
        <f t="shared" si="13"/>
        <v>63862.125277965701</v>
      </c>
      <c r="Z137" s="2"/>
    </row>
    <row r="138" spans="13:26" x14ac:dyDescent="0.25">
      <c r="M138" s="2"/>
      <c r="N138" s="1">
        <f t="shared" si="14"/>
        <v>80</v>
      </c>
      <c r="O138" s="124">
        <f t="shared" si="15"/>
        <v>63862.125277965701</v>
      </c>
      <c r="P138" s="124">
        <f t="shared" si="16"/>
        <v>744.18761589446024</v>
      </c>
      <c r="Q138" s="124">
        <f t="shared" si="12"/>
        <v>133.7635094578481</v>
      </c>
      <c r="R138" s="124">
        <f t="shared" si="13"/>
        <v>64740.076403318009</v>
      </c>
      <c r="Z138" s="2"/>
    </row>
    <row r="139" spans="13:26" x14ac:dyDescent="0.25">
      <c r="M139" s="2"/>
      <c r="N139" s="1">
        <f t="shared" si="14"/>
        <v>81</v>
      </c>
      <c r="O139" s="124">
        <f t="shared" si="15"/>
        <v>64740.076403318009</v>
      </c>
      <c r="P139" s="124">
        <f t="shared" si="16"/>
        <v>744.18761589446024</v>
      </c>
      <c r="Q139" s="124">
        <f t="shared" si="12"/>
        <v>135.60243704048699</v>
      </c>
      <c r="R139" s="124">
        <f t="shared" si="13"/>
        <v>65619.866456252959</v>
      </c>
      <c r="Z139" s="2"/>
    </row>
    <row r="140" spans="13:26" x14ac:dyDescent="0.25">
      <c r="M140" s="2"/>
      <c r="N140" s="1">
        <f t="shared" si="14"/>
        <v>82</v>
      </c>
      <c r="O140" s="124">
        <f t="shared" si="15"/>
        <v>65619.866456252959</v>
      </c>
      <c r="P140" s="124">
        <f t="shared" si="16"/>
        <v>744.18761589446024</v>
      </c>
      <c r="Q140" s="124">
        <f t="shared" si="12"/>
        <v>137.44521638042372</v>
      </c>
      <c r="R140" s="124">
        <f t="shared" si="13"/>
        <v>66501.499288527848</v>
      </c>
      <c r="Z140" s="2"/>
    </row>
    <row r="141" spans="13:26" x14ac:dyDescent="0.25">
      <c r="M141" s="2"/>
      <c r="N141" s="1">
        <f t="shared" si="14"/>
        <v>83</v>
      </c>
      <c r="O141" s="124">
        <f t="shared" si="15"/>
        <v>66501.499288527848</v>
      </c>
      <c r="P141" s="124">
        <f t="shared" si="16"/>
        <v>744.18761589446024</v>
      </c>
      <c r="Q141" s="124">
        <f t="shared" si="12"/>
        <v>139.29185554542252</v>
      </c>
      <c r="R141" s="124">
        <f t="shared" si="13"/>
        <v>67384.978759967737</v>
      </c>
      <c r="Z141" s="2"/>
    </row>
    <row r="142" spans="13:26" x14ac:dyDescent="0.25">
      <c r="M142" s="2"/>
      <c r="N142" s="1">
        <f t="shared" si="14"/>
        <v>84</v>
      </c>
      <c r="O142" s="124">
        <f t="shared" si="15"/>
        <v>67384.978759967737</v>
      </c>
      <c r="P142" s="124">
        <f t="shared" si="16"/>
        <v>744.18761589446024</v>
      </c>
      <c r="Q142" s="124">
        <f t="shared" si="12"/>
        <v>141.14236262014617</v>
      </c>
      <c r="R142" s="124">
        <f t="shared" si="13"/>
        <v>68270.308738482345</v>
      </c>
      <c r="Z142" s="2"/>
    </row>
    <row r="143" spans="13:26" x14ac:dyDescent="0.25">
      <c r="M143" s="2"/>
      <c r="N143" s="1">
        <f t="shared" si="14"/>
        <v>85</v>
      </c>
      <c r="O143" s="124">
        <f t="shared" si="15"/>
        <v>68270.308738482345</v>
      </c>
      <c r="P143" s="124">
        <f t="shared" si="16"/>
        <v>744.18761589446024</v>
      </c>
      <c r="Q143" s="124">
        <f t="shared" si="12"/>
        <v>142.99674570619129</v>
      </c>
      <c r="R143" s="124">
        <f t="shared" si="13"/>
        <v>69157.493100082997</v>
      </c>
      <c r="Z143" s="2"/>
    </row>
    <row r="144" spans="13:26" x14ac:dyDescent="0.25">
      <c r="M144" s="2"/>
      <c r="N144" s="1">
        <f t="shared" si="14"/>
        <v>86</v>
      </c>
      <c r="O144" s="124">
        <f t="shared" si="15"/>
        <v>69157.493100082997</v>
      </c>
      <c r="P144" s="124">
        <f t="shared" si="16"/>
        <v>744.18761589446024</v>
      </c>
      <c r="Q144" s="124">
        <f t="shared" si="12"/>
        <v>144.8550129221239</v>
      </c>
      <c r="R144" s="124">
        <f t="shared" si="13"/>
        <v>70046.535728899587</v>
      </c>
      <c r="Z144" s="2"/>
    </row>
    <row r="145" spans="13:26" x14ac:dyDescent="0.25">
      <c r="M145" s="2"/>
      <c r="N145" s="1">
        <f t="shared" si="14"/>
        <v>87</v>
      </c>
      <c r="O145" s="124">
        <f t="shared" si="15"/>
        <v>70046.535728899587</v>
      </c>
      <c r="P145" s="124">
        <f t="shared" si="16"/>
        <v>744.18761589446024</v>
      </c>
      <c r="Q145" s="124">
        <f t="shared" si="12"/>
        <v>146.71717240351481</v>
      </c>
      <c r="R145" s="124">
        <f t="shared" si="13"/>
        <v>70937.440517197567</v>
      </c>
      <c r="Z145" s="2"/>
    </row>
    <row r="146" spans="13:26" x14ac:dyDescent="0.25">
      <c r="M146" s="2"/>
      <c r="N146" s="1">
        <f t="shared" si="14"/>
        <v>88</v>
      </c>
      <c r="O146" s="124">
        <f t="shared" si="15"/>
        <v>70937.440517197567</v>
      </c>
      <c r="P146" s="124">
        <f t="shared" si="16"/>
        <v>744.18761589446024</v>
      </c>
      <c r="Q146" s="124">
        <f t="shared" si="12"/>
        <v>148.58323230297538</v>
      </c>
      <c r="R146" s="124">
        <f t="shared" si="13"/>
        <v>71830.211365395007</v>
      </c>
      <c r="Z146" s="2"/>
    </row>
    <row r="147" spans="13:26" x14ac:dyDescent="0.25">
      <c r="M147" s="2"/>
      <c r="N147" s="1">
        <f t="shared" si="14"/>
        <v>89</v>
      </c>
      <c r="O147" s="124">
        <f t="shared" si="15"/>
        <v>71830.211365395007</v>
      </c>
      <c r="P147" s="124">
        <f t="shared" si="16"/>
        <v>744.18761589446024</v>
      </c>
      <c r="Q147" s="124">
        <f t="shared" si="12"/>
        <v>150.45320079019316</v>
      </c>
      <c r="R147" s="124">
        <f t="shared" si="13"/>
        <v>72724.85218207966</v>
      </c>
      <c r="Z147" s="2"/>
    </row>
    <row r="148" spans="13:26" x14ac:dyDescent="0.25">
      <c r="M148" s="2"/>
      <c r="N148" s="1">
        <f t="shared" si="14"/>
        <v>90</v>
      </c>
      <c r="O148" s="124">
        <f t="shared" si="15"/>
        <v>72724.85218207966</v>
      </c>
      <c r="P148" s="124">
        <f t="shared" si="16"/>
        <v>744.18761589446024</v>
      </c>
      <c r="Q148" s="124">
        <f t="shared" si="12"/>
        <v>152.32708605196763</v>
      </c>
      <c r="R148" s="124">
        <f t="shared" si="13"/>
        <v>73621.366884026094</v>
      </c>
      <c r="Z148" s="2"/>
    </row>
    <row r="149" spans="13:26" x14ac:dyDescent="0.25">
      <c r="M149" s="2"/>
      <c r="N149" s="1">
        <f t="shared" si="14"/>
        <v>91</v>
      </c>
      <c r="O149" s="124">
        <f t="shared" si="15"/>
        <v>73621.366884026094</v>
      </c>
      <c r="P149" s="124">
        <f t="shared" si="16"/>
        <v>744.18761589446024</v>
      </c>
      <c r="Q149" s="124">
        <f t="shared" si="12"/>
        <v>154.2048962922461</v>
      </c>
      <c r="R149" s="124">
        <f t="shared" si="13"/>
        <v>74519.759396212801</v>
      </c>
      <c r="Z149" s="2"/>
    </row>
    <row r="150" spans="13:26" x14ac:dyDescent="0.25">
      <c r="M150" s="2"/>
      <c r="N150" s="1">
        <f t="shared" si="14"/>
        <v>92</v>
      </c>
      <c r="O150" s="124">
        <f t="shared" si="15"/>
        <v>74519.759396212801</v>
      </c>
      <c r="P150" s="124">
        <f t="shared" si="16"/>
        <v>744.18761589446024</v>
      </c>
      <c r="Q150" s="124">
        <f t="shared" si="12"/>
        <v>156.08663973215963</v>
      </c>
      <c r="R150" s="124">
        <f t="shared" si="13"/>
        <v>75420.033651839432</v>
      </c>
      <c r="Z150" s="2"/>
    </row>
    <row r="151" spans="13:26" x14ac:dyDescent="0.25">
      <c r="M151" s="2"/>
      <c r="N151" s="1">
        <f t="shared" si="14"/>
        <v>93</v>
      </c>
      <c r="O151" s="124">
        <f t="shared" si="15"/>
        <v>75420.033651839432</v>
      </c>
      <c r="P151" s="124">
        <f t="shared" si="16"/>
        <v>744.18761589446024</v>
      </c>
      <c r="Q151" s="124">
        <f t="shared" si="12"/>
        <v>157.97232461005891</v>
      </c>
      <c r="R151" s="124">
        <f t="shared" si="13"/>
        <v>76322.19359234396</v>
      </c>
      <c r="Z151" s="2"/>
    </row>
    <row r="152" spans="13:26" x14ac:dyDescent="0.25">
      <c r="M152" s="2"/>
      <c r="N152" s="1">
        <f t="shared" si="14"/>
        <v>94</v>
      </c>
      <c r="O152" s="124">
        <f t="shared" si="15"/>
        <v>76322.19359234396</v>
      </c>
      <c r="P152" s="124">
        <f t="shared" si="16"/>
        <v>744.18761589446024</v>
      </c>
      <c r="Q152" s="124">
        <f t="shared" si="12"/>
        <v>159.86195918155047</v>
      </c>
      <c r="R152" s="124">
        <f t="shared" si="13"/>
        <v>77226.243167419976</v>
      </c>
      <c r="Z152" s="2"/>
    </row>
    <row r="153" spans="13:26" x14ac:dyDescent="0.25">
      <c r="M153" s="2"/>
      <c r="N153" s="1">
        <f t="shared" si="14"/>
        <v>95</v>
      </c>
      <c r="O153" s="124">
        <f t="shared" si="15"/>
        <v>77226.243167419976</v>
      </c>
      <c r="P153" s="124">
        <f t="shared" si="16"/>
        <v>744.18761589446024</v>
      </c>
      <c r="Q153" s="124">
        <f t="shared" si="12"/>
        <v>161.75555171953272</v>
      </c>
      <c r="R153" s="124">
        <f t="shared" si="13"/>
        <v>78132.18633503397</v>
      </c>
      <c r="Z153" s="2"/>
    </row>
    <row r="154" spans="13:26" x14ac:dyDescent="0.25">
      <c r="M154" s="2"/>
      <c r="N154" s="1">
        <f t="shared" si="14"/>
        <v>96</v>
      </c>
      <c r="O154" s="124">
        <f t="shared" si="15"/>
        <v>78132.18633503397</v>
      </c>
      <c r="P154" s="124">
        <f t="shared" si="16"/>
        <v>744.18761589446024</v>
      </c>
      <c r="Q154" s="124">
        <f t="shared" si="12"/>
        <v>163.65311051423225</v>
      </c>
      <c r="R154" s="124">
        <f t="shared" si="13"/>
        <v>79040.02706144267</v>
      </c>
      <c r="Z154" s="2"/>
    </row>
    <row r="155" spans="13:26" x14ac:dyDescent="0.25">
      <c r="M155" s="2"/>
      <c r="N155" s="1">
        <f t="shared" si="14"/>
        <v>97</v>
      </c>
      <c r="O155" s="124">
        <f t="shared" si="15"/>
        <v>79040.02706144267</v>
      </c>
      <c r="P155" s="124">
        <f t="shared" si="16"/>
        <v>744.18761589446024</v>
      </c>
      <c r="Q155" s="124">
        <f t="shared" si="12"/>
        <v>165.55464387324011</v>
      </c>
      <c r="R155" s="124">
        <f t="shared" si="13"/>
        <v>79949.769321210377</v>
      </c>
      <c r="Z155" s="2"/>
    </row>
    <row r="156" spans="13:26" x14ac:dyDescent="0.25">
      <c r="M156" s="2"/>
      <c r="N156" s="1">
        <f t="shared" si="14"/>
        <v>98</v>
      </c>
      <c r="O156" s="124">
        <f t="shared" si="15"/>
        <v>79949.769321210377</v>
      </c>
      <c r="P156" s="124">
        <f t="shared" si="16"/>
        <v>744.18761589446024</v>
      </c>
      <c r="Q156" s="124">
        <f t="shared" si="12"/>
        <v>167.46016012154806</v>
      </c>
      <c r="R156" s="124">
        <f t="shared" si="13"/>
        <v>80861.417097226396</v>
      </c>
      <c r="Z156" s="2"/>
    </row>
    <row r="157" spans="13:26" x14ac:dyDescent="0.25">
      <c r="M157" s="2"/>
      <c r="N157" s="1">
        <f t="shared" si="14"/>
        <v>99</v>
      </c>
      <c r="O157" s="124">
        <f t="shared" si="15"/>
        <v>80861.417097226396</v>
      </c>
      <c r="P157" s="124">
        <f t="shared" si="16"/>
        <v>744.18761589446024</v>
      </c>
      <c r="Q157" s="124">
        <f t="shared" si="12"/>
        <v>169.36966760158521</v>
      </c>
      <c r="R157" s="124">
        <f t="shared" si="13"/>
        <v>81774.974380722444</v>
      </c>
      <c r="Z157" s="2"/>
    </row>
    <row r="158" spans="13:26" x14ac:dyDescent="0.25">
      <c r="M158" s="2"/>
      <c r="N158" s="1">
        <f t="shared" si="14"/>
        <v>100</v>
      </c>
      <c r="O158" s="124">
        <f t="shared" si="15"/>
        <v>81774.974380722444</v>
      </c>
      <c r="P158" s="124">
        <f t="shared" si="16"/>
        <v>744.18761589446024</v>
      </c>
      <c r="Q158" s="124">
        <f t="shared" si="12"/>
        <v>171.28317467325436</v>
      </c>
      <c r="R158" s="124">
        <f t="shared" si="13"/>
        <v>82690.445171290165</v>
      </c>
      <c r="Z158" s="2"/>
    </row>
    <row r="159" spans="13:26" x14ac:dyDescent="0.25">
      <c r="M159" s="2"/>
      <c r="N159" s="1">
        <f t="shared" si="14"/>
        <v>101</v>
      </c>
      <c r="O159" s="124">
        <f t="shared" si="15"/>
        <v>82690.445171290165</v>
      </c>
      <c r="P159" s="124">
        <f t="shared" si="16"/>
        <v>744.18761589446024</v>
      </c>
      <c r="Q159" s="124">
        <f t="shared" si="12"/>
        <v>173.20068971396881</v>
      </c>
      <c r="R159" s="124">
        <f t="shared" si="13"/>
        <v>83607.833476898595</v>
      </c>
      <c r="Z159" s="2"/>
    </row>
    <row r="160" spans="13:26" x14ac:dyDescent="0.25">
      <c r="M160" s="2"/>
      <c r="N160" s="1">
        <f t="shared" si="14"/>
        <v>102</v>
      </c>
      <c r="O160" s="124">
        <f t="shared" si="15"/>
        <v>83607.833476898595</v>
      </c>
      <c r="P160" s="124">
        <f t="shared" si="16"/>
        <v>744.18761589446024</v>
      </c>
      <c r="Q160" s="124">
        <f t="shared" si="12"/>
        <v>175.1222211186888</v>
      </c>
      <c r="R160" s="124">
        <f t="shared" si="13"/>
        <v>84527.143313911743</v>
      </c>
      <c r="Z160" s="2"/>
    </row>
    <row r="161" spans="13:26" x14ac:dyDescent="0.25">
      <c r="M161" s="2"/>
      <c r="N161" s="1">
        <f t="shared" si="14"/>
        <v>103</v>
      </c>
      <c r="O161" s="124">
        <f t="shared" si="15"/>
        <v>84527.143313911743</v>
      </c>
      <c r="P161" s="124">
        <f t="shared" si="16"/>
        <v>744.18761589446024</v>
      </c>
      <c r="Q161" s="124">
        <f t="shared" si="12"/>
        <v>177.0477772999584</v>
      </c>
      <c r="R161" s="124">
        <f t="shared" si="13"/>
        <v>85448.378707106167</v>
      </c>
      <c r="Z161" s="2"/>
    </row>
    <row r="162" spans="13:26" x14ac:dyDescent="0.25">
      <c r="M162" s="2"/>
      <c r="N162" s="1">
        <f t="shared" si="14"/>
        <v>104</v>
      </c>
      <c r="O162" s="124">
        <f t="shared" si="15"/>
        <v>85448.378707106167</v>
      </c>
      <c r="P162" s="124">
        <f t="shared" si="16"/>
        <v>744.18761589446024</v>
      </c>
      <c r="Q162" s="124">
        <f t="shared" si="12"/>
        <v>178.97736668794238</v>
      </c>
      <c r="R162" s="124">
        <f t="shared" si="13"/>
        <v>86371.54368968858</v>
      </c>
      <c r="Z162" s="2"/>
    </row>
    <row r="163" spans="13:26" x14ac:dyDescent="0.25">
      <c r="M163" s="2"/>
      <c r="N163" s="1">
        <f t="shared" si="14"/>
        <v>105</v>
      </c>
      <c r="O163" s="124">
        <f t="shared" si="15"/>
        <v>86371.54368968858</v>
      </c>
      <c r="P163" s="124">
        <f t="shared" si="16"/>
        <v>744.18761589446024</v>
      </c>
      <c r="Q163" s="124">
        <f t="shared" si="12"/>
        <v>180.91099773046304</v>
      </c>
      <c r="R163" s="124">
        <f t="shared" si="13"/>
        <v>87296.642303313507</v>
      </c>
      <c r="Z163" s="2"/>
    </row>
    <row r="164" spans="13:26" x14ac:dyDescent="0.25">
      <c r="M164" s="2"/>
      <c r="N164" s="1">
        <f t="shared" si="14"/>
        <v>106</v>
      </c>
      <c r="O164" s="124">
        <f t="shared" si="15"/>
        <v>87296.642303313507</v>
      </c>
      <c r="P164" s="124">
        <f t="shared" si="16"/>
        <v>744.18761589446024</v>
      </c>
      <c r="Q164" s="124">
        <f t="shared" si="12"/>
        <v>182.84867889303712</v>
      </c>
      <c r="R164" s="124">
        <f t="shared" si="13"/>
        <v>88223.678598101003</v>
      </c>
      <c r="Z164" s="2"/>
    </row>
    <row r="165" spans="13:26" x14ac:dyDescent="0.25">
      <c r="M165" s="2"/>
      <c r="N165" s="1">
        <f t="shared" si="14"/>
        <v>107</v>
      </c>
      <c r="O165" s="124">
        <f t="shared" si="15"/>
        <v>88223.678598101003</v>
      </c>
      <c r="P165" s="124">
        <f t="shared" si="16"/>
        <v>744.18761589446024</v>
      </c>
      <c r="Q165" s="124">
        <f t="shared" si="12"/>
        <v>184.79041865891304</v>
      </c>
      <c r="R165" s="124">
        <f t="shared" si="13"/>
        <v>89152.656632654383</v>
      </c>
      <c r="Z165" s="2"/>
    </row>
    <row r="166" spans="13:26" x14ac:dyDescent="0.25">
      <c r="M166" s="2"/>
      <c r="N166" s="1">
        <f t="shared" si="14"/>
        <v>108</v>
      </c>
      <c r="O166" s="124">
        <f t="shared" si="15"/>
        <v>89152.656632654383</v>
      </c>
      <c r="P166" s="124">
        <f t="shared" si="16"/>
        <v>744.18761589446024</v>
      </c>
      <c r="Q166" s="124">
        <f t="shared" si="12"/>
        <v>186.73622552910794</v>
      </c>
      <c r="R166" s="124">
        <f t="shared" si="13"/>
        <v>90083.580474077957</v>
      </c>
      <c r="Z166" s="2"/>
    </row>
    <row r="167" spans="13:26" x14ac:dyDescent="0.25">
      <c r="M167" s="2"/>
      <c r="N167" s="1">
        <f t="shared" si="14"/>
        <v>109</v>
      </c>
      <c r="O167" s="124">
        <f t="shared" si="15"/>
        <v>90083.580474077957</v>
      </c>
      <c r="P167" s="124">
        <f t="shared" si="16"/>
        <v>744.18761589446024</v>
      </c>
      <c r="Q167" s="124">
        <f t="shared" si="12"/>
        <v>188.68610802244493</v>
      </c>
      <c r="R167" s="124">
        <f t="shared" si="13"/>
        <v>91016.45419799487</v>
      </c>
      <c r="Z167" s="2"/>
    </row>
    <row r="168" spans="13:26" x14ac:dyDescent="0.25">
      <c r="M168" s="2"/>
      <c r="N168" s="1">
        <f t="shared" si="14"/>
        <v>110</v>
      </c>
      <c r="O168" s="124">
        <f t="shared" si="15"/>
        <v>91016.45419799487</v>
      </c>
      <c r="P168" s="124">
        <f t="shared" si="16"/>
        <v>744.18761589446024</v>
      </c>
      <c r="Q168" s="124">
        <f t="shared" si="12"/>
        <v>190.64007467559031</v>
      </c>
      <c r="R168" s="124">
        <f t="shared" si="13"/>
        <v>91951.281888564932</v>
      </c>
      <c r="Z168" s="2"/>
    </row>
    <row r="169" spans="13:26" x14ac:dyDescent="0.25">
      <c r="M169" s="2"/>
      <c r="N169" s="1">
        <f t="shared" si="14"/>
        <v>111</v>
      </c>
      <c r="O169" s="124">
        <f t="shared" si="15"/>
        <v>91951.281888564932</v>
      </c>
      <c r="P169" s="124">
        <f t="shared" si="16"/>
        <v>744.18761589446024</v>
      </c>
      <c r="Q169" s="124">
        <f t="shared" si="12"/>
        <v>192.59813404309105</v>
      </c>
      <c r="R169" s="124">
        <f t="shared" si="13"/>
        <v>92888.067638502485</v>
      </c>
      <c r="Z169" s="2"/>
    </row>
    <row r="170" spans="13:26" x14ac:dyDescent="0.25">
      <c r="M170" s="2"/>
      <c r="N170" s="1">
        <f t="shared" si="14"/>
        <v>112</v>
      </c>
      <c r="O170" s="124">
        <f t="shared" si="15"/>
        <v>92888.067638502485</v>
      </c>
      <c r="P170" s="124">
        <f t="shared" si="16"/>
        <v>744.18761589446024</v>
      </c>
      <c r="Q170" s="124">
        <f t="shared" si="12"/>
        <v>194.56029469741216</v>
      </c>
      <c r="R170" s="124">
        <f t="shared" si="13"/>
        <v>93826.815549094361</v>
      </c>
      <c r="Z170" s="2"/>
    </row>
    <row r="171" spans="13:26" x14ac:dyDescent="0.25">
      <c r="M171" s="2"/>
      <c r="N171" s="1">
        <f t="shared" si="14"/>
        <v>113</v>
      </c>
      <c r="O171" s="124">
        <f t="shared" si="15"/>
        <v>93826.815549094361</v>
      </c>
      <c r="P171" s="124">
        <f t="shared" si="16"/>
        <v>744.18761589446024</v>
      </c>
      <c r="Q171" s="124">
        <f t="shared" si="12"/>
        <v>196.52656522897428</v>
      </c>
      <c r="R171" s="124">
        <f t="shared" si="13"/>
        <v>94767.529730217793</v>
      </c>
      <c r="Z171" s="2"/>
    </row>
    <row r="172" spans="13:26" x14ac:dyDescent="0.25">
      <c r="M172" s="2"/>
      <c r="N172" s="1">
        <f t="shared" si="14"/>
        <v>114</v>
      </c>
      <c r="O172" s="124">
        <f t="shared" si="15"/>
        <v>94767.529730217793</v>
      </c>
      <c r="P172" s="124">
        <f t="shared" si="16"/>
        <v>744.18761589446024</v>
      </c>
      <c r="Q172" s="124">
        <f t="shared" si="12"/>
        <v>198.49695424619122</v>
      </c>
      <c r="R172" s="124">
        <f t="shared" si="13"/>
        <v>95710.21430035845</v>
      </c>
      <c r="Z172" s="2"/>
    </row>
    <row r="173" spans="13:26" x14ac:dyDescent="0.25">
      <c r="M173" s="2"/>
      <c r="N173" s="1">
        <f t="shared" si="14"/>
        <v>115</v>
      </c>
      <c r="O173" s="124">
        <f t="shared" si="15"/>
        <v>95710.21430035845</v>
      </c>
      <c r="P173" s="124">
        <f t="shared" si="16"/>
        <v>744.18761589446024</v>
      </c>
      <c r="Q173" s="124">
        <f t="shared" si="12"/>
        <v>200.47147037550775</v>
      </c>
      <c r="R173" s="124">
        <f t="shared" si="13"/>
        <v>96654.873386628416</v>
      </c>
      <c r="Z173" s="2"/>
    </row>
    <row r="174" spans="13:26" x14ac:dyDescent="0.25">
      <c r="M174" s="2"/>
      <c r="N174" s="1">
        <f t="shared" si="14"/>
        <v>116</v>
      </c>
      <c r="O174" s="124">
        <f t="shared" si="15"/>
        <v>96654.873386628416</v>
      </c>
      <c r="P174" s="124">
        <f t="shared" si="16"/>
        <v>744.18761589446024</v>
      </c>
      <c r="Q174" s="124">
        <f t="shared" si="12"/>
        <v>202.45012226143729</v>
      </c>
      <c r="R174" s="124">
        <f t="shared" si="13"/>
        <v>97601.511124784316</v>
      </c>
      <c r="Z174" s="2"/>
    </row>
    <row r="175" spans="13:26" x14ac:dyDescent="0.25">
      <c r="M175" s="2"/>
      <c r="N175" s="1">
        <f t="shared" si="14"/>
        <v>117</v>
      </c>
      <c r="O175" s="124">
        <f t="shared" si="15"/>
        <v>97601.511124784316</v>
      </c>
      <c r="P175" s="124">
        <f t="shared" si="16"/>
        <v>744.18761589446024</v>
      </c>
      <c r="Q175" s="124">
        <f t="shared" si="12"/>
        <v>204.43291856659974</v>
      </c>
      <c r="R175" s="124">
        <f t="shared" si="13"/>
        <v>98550.13165924538</v>
      </c>
      <c r="Z175" s="2"/>
    </row>
    <row r="176" spans="13:26" x14ac:dyDescent="0.25">
      <c r="M176" s="2"/>
      <c r="N176" s="1">
        <f t="shared" si="14"/>
        <v>118</v>
      </c>
      <c r="O176" s="124">
        <f t="shared" si="15"/>
        <v>98550.13165924538</v>
      </c>
      <c r="P176" s="124">
        <f t="shared" si="16"/>
        <v>744.18761589446024</v>
      </c>
      <c r="Q176" s="124">
        <f t="shared" si="12"/>
        <v>206.41986797175952</v>
      </c>
      <c r="R176" s="124">
        <f t="shared" si="13"/>
        <v>99500.739143111612</v>
      </c>
      <c r="Z176" s="2"/>
    </row>
    <row r="177" spans="13:26" x14ac:dyDescent="0.25">
      <c r="M177" s="2"/>
      <c r="N177" s="1">
        <f t="shared" si="14"/>
        <v>119</v>
      </c>
      <c r="O177" s="124">
        <f t="shared" si="15"/>
        <v>99500.739143111612</v>
      </c>
      <c r="P177" s="124">
        <f t="shared" si="16"/>
        <v>744.18761589446024</v>
      </c>
      <c r="Q177" s="124">
        <f t="shared" si="12"/>
        <v>208.41097917586336</v>
      </c>
      <c r="R177" s="124">
        <f t="shared" si="13"/>
        <v>100453.33773818194</v>
      </c>
      <c r="Z177" s="2"/>
    </row>
    <row r="178" spans="13:26" x14ac:dyDescent="0.25">
      <c r="M178" s="2"/>
      <c r="N178" s="1">
        <f t="shared" si="14"/>
        <v>120</v>
      </c>
      <c r="O178" s="124">
        <f t="shared" si="15"/>
        <v>100453.33773818194</v>
      </c>
      <c r="P178" s="124">
        <f t="shared" si="16"/>
        <v>744.18761589446024</v>
      </c>
      <c r="Q178" s="124">
        <f t="shared" si="12"/>
        <v>210.40626089607863</v>
      </c>
      <c r="R178" s="124">
        <f t="shared" si="13"/>
        <v>101407.93161497249</v>
      </c>
      <c r="Z178" s="2"/>
    </row>
    <row r="179" spans="13:26" x14ac:dyDescent="0.25">
      <c r="M179" s="2"/>
      <c r="N179" s="1">
        <f t="shared" si="14"/>
        <v>121</v>
      </c>
      <c r="O179" s="124">
        <f t="shared" si="15"/>
        <v>101407.93161497249</v>
      </c>
      <c r="P179" s="124">
        <f t="shared" si="16"/>
        <v>744.18761589446024</v>
      </c>
      <c r="Q179" s="124">
        <f t="shared" si="12"/>
        <v>212.40572186783137</v>
      </c>
      <c r="R179" s="124">
        <f t="shared" si="13"/>
        <v>102364.52495273479</v>
      </c>
      <c r="Z179" s="2"/>
    </row>
    <row r="180" spans="13:26" x14ac:dyDescent="0.25">
      <c r="M180" s="2"/>
      <c r="N180" s="1">
        <f t="shared" si="14"/>
        <v>122</v>
      </c>
      <c r="O180" s="124">
        <f t="shared" si="15"/>
        <v>102364.52495273479</v>
      </c>
      <c r="P180" s="124">
        <f t="shared" si="16"/>
        <v>744.18761589446024</v>
      </c>
      <c r="Q180" s="124">
        <f t="shared" si="12"/>
        <v>214.40937084484455</v>
      </c>
      <c r="R180" s="124">
        <f t="shared" si="13"/>
        <v>103323.12193947411</v>
      </c>
      <c r="Z180" s="2"/>
    </row>
    <row r="181" spans="13:26" x14ac:dyDescent="0.25">
      <c r="M181" s="2"/>
      <c r="N181" s="1">
        <f t="shared" si="14"/>
        <v>123</v>
      </c>
      <c r="O181" s="124">
        <f t="shared" si="15"/>
        <v>103323.12193947411</v>
      </c>
      <c r="P181" s="124">
        <f t="shared" si="16"/>
        <v>744.18761589446024</v>
      </c>
      <c r="Q181" s="124">
        <f t="shared" si="12"/>
        <v>216.41721659917633</v>
      </c>
      <c r="R181" s="124">
        <f t="shared" si="13"/>
        <v>104283.72677196775</v>
      </c>
      <c r="Z181" s="2"/>
    </row>
    <row r="182" spans="13:26" x14ac:dyDescent="0.25">
      <c r="M182" s="2"/>
      <c r="N182" s="1">
        <f t="shared" si="14"/>
        <v>124</v>
      </c>
      <c r="O182" s="124">
        <f t="shared" si="15"/>
        <v>104283.72677196775</v>
      </c>
      <c r="P182" s="124">
        <f t="shared" si="16"/>
        <v>744.18761589446024</v>
      </c>
      <c r="Q182" s="124">
        <f t="shared" si="12"/>
        <v>218.42926792125866</v>
      </c>
      <c r="R182" s="124">
        <f t="shared" si="13"/>
        <v>105246.34365578346</v>
      </c>
      <c r="Z182" s="2"/>
    </row>
    <row r="183" spans="13:26" x14ac:dyDescent="0.25">
      <c r="M183" s="2"/>
      <c r="N183" s="1">
        <f t="shared" si="14"/>
        <v>125</v>
      </c>
      <c r="O183" s="124">
        <f t="shared" si="15"/>
        <v>105246.34365578346</v>
      </c>
      <c r="P183" s="124">
        <f t="shared" si="16"/>
        <v>744.18761589446024</v>
      </c>
      <c r="Q183" s="124">
        <f t="shared" si="12"/>
        <v>220.44553361993553</v>
      </c>
      <c r="R183" s="124">
        <f t="shared" si="13"/>
        <v>106210.97680529786</v>
      </c>
      <c r="Z183" s="2"/>
    </row>
    <row r="184" spans="13:26" x14ac:dyDescent="0.25">
      <c r="M184" s="2"/>
      <c r="N184" s="1">
        <f t="shared" si="14"/>
        <v>126</v>
      </c>
      <c r="O184" s="124">
        <f t="shared" si="15"/>
        <v>106210.97680529786</v>
      </c>
      <c r="P184" s="124">
        <f t="shared" si="16"/>
        <v>744.18761589446024</v>
      </c>
      <c r="Q184" s="124">
        <f t="shared" si="12"/>
        <v>222.46602252250176</v>
      </c>
      <c r="R184" s="124">
        <f t="shared" si="13"/>
        <v>107177.63044371484</v>
      </c>
      <c r="Z184" s="2"/>
    </row>
    <row r="185" spans="13:26" x14ac:dyDescent="0.25">
      <c r="M185" s="2"/>
      <c r="N185" s="1">
        <f t="shared" si="14"/>
        <v>127</v>
      </c>
      <c r="O185" s="124">
        <f t="shared" si="15"/>
        <v>107177.63044371484</v>
      </c>
      <c r="P185" s="124">
        <f t="shared" si="16"/>
        <v>744.18761589446024</v>
      </c>
      <c r="Q185" s="124">
        <f t="shared" si="12"/>
        <v>224.49074347474144</v>
      </c>
      <c r="R185" s="124">
        <f t="shared" si="13"/>
        <v>108146.30880308404</v>
      </c>
      <c r="Z185" s="2"/>
    </row>
    <row r="186" spans="13:26" x14ac:dyDescent="0.25">
      <c r="M186" s="2"/>
      <c r="N186" s="1">
        <f t="shared" si="14"/>
        <v>128</v>
      </c>
      <c r="O186" s="124">
        <f t="shared" si="15"/>
        <v>108146.30880308404</v>
      </c>
      <c r="P186" s="124">
        <f t="shared" si="16"/>
        <v>744.18761589446024</v>
      </c>
      <c r="Q186" s="124">
        <f t="shared" si="12"/>
        <v>226.51970534096674</v>
      </c>
      <c r="R186" s="124">
        <f t="shared" si="13"/>
        <v>109117.01612431947</v>
      </c>
      <c r="Z186" s="2"/>
    </row>
    <row r="187" spans="13:26" x14ac:dyDescent="0.25">
      <c r="M187" s="2"/>
      <c r="N187" s="1">
        <f t="shared" si="14"/>
        <v>129</v>
      </c>
      <c r="O187" s="124">
        <f t="shared" si="15"/>
        <v>109117.01612431947</v>
      </c>
      <c r="P187" s="124">
        <f t="shared" si="16"/>
        <v>744.18761589446024</v>
      </c>
      <c r="Q187" s="124">
        <f t="shared" ref="Q187:Q250" si="17">O187*$P$53</f>
        <v>228.55291700405678</v>
      </c>
      <c r="R187" s="124">
        <f t="shared" ref="R187:R250" si="18">O187+P187+Q187</f>
        <v>110089.75665721799</v>
      </c>
      <c r="Z187" s="2"/>
    </row>
    <row r="188" spans="13:26" x14ac:dyDescent="0.25">
      <c r="M188" s="2"/>
      <c r="N188" s="1">
        <f t="shared" ref="N188:N251" si="19">N187+1</f>
        <v>130</v>
      </c>
      <c r="O188" s="124">
        <f t="shared" ref="O188:O251" si="20">R187</f>
        <v>110089.75665721799</v>
      </c>
      <c r="P188" s="124">
        <f t="shared" ref="P188:P251" si="21">P187</f>
        <v>744.18761589446024</v>
      </c>
      <c r="Q188" s="124">
        <f t="shared" si="17"/>
        <v>230.59038736549647</v>
      </c>
      <c r="R188" s="124">
        <f t="shared" si="18"/>
        <v>111064.53466047795</v>
      </c>
      <c r="Z188" s="2"/>
    </row>
    <row r="189" spans="13:26" x14ac:dyDescent="0.25">
      <c r="M189" s="2"/>
      <c r="N189" s="1">
        <f t="shared" si="19"/>
        <v>131</v>
      </c>
      <c r="O189" s="124">
        <f t="shared" si="20"/>
        <v>111064.53466047795</v>
      </c>
      <c r="P189" s="124">
        <f t="shared" si="21"/>
        <v>744.18761589446024</v>
      </c>
      <c r="Q189" s="124">
        <f t="shared" si="17"/>
        <v>232.63212534541543</v>
      </c>
      <c r="R189" s="124">
        <f t="shared" si="18"/>
        <v>112041.35440171784</v>
      </c>
      <c r="Z189" s="2"/>
    </row>
    <row r="190" spans="13:26" x14ac:dyDescent="0.25">
      <c r="M190" s="2"/>
      <c r="N190" s="1">
        <f t="shared" si="19"/>
        <v>132</v>
      </c>
      <c r="O190" s="124">
        <f t="shared" si="20"/>
        <v>112041.35440171784</v>
      </c>
      <c r="P190" s="124">
        <f t="shared" si="21"/>
        <v>744.18761589446024</v>
      </c>
      <c r="Q190" s="124">
        <f t="shared" si="17"/>
        <v>234.67813988262716</v>
      </c>
      <c r="R190" s="124">
        <f t="shared" si="18"/>
        <v>113020.22015749493</v>
      </c>
      <c r="Z190" s="2"/>
    </row>
    <row r="191" spans="13:26" x14ac:dyDescent="0.25">
      <c r="M191" s="2"/>
      <c r="N191" s="1">
        <f t="shared" si="19"/>
        <v>133</v>
      </c>
      <c r="O191" s="124">
        <f t="shared" si="20"/>
        <v>113020.22015749493</v>
      </c>
      <c r="P191" s="124">
        <f t="shared" si="21"/>
        <v>744.18761589446024</v>
      </c>
      <c r="Q191" s="124">
        <f t="shared" si="17"/>
        <v>236.72843993466802</v>
      </c>
      <c r="R191" s="124">
        <f t="shared" si="18"/>
        <v>114001.13621332406</v>
      </c>
      <c r="Z191" s="2"/>
    </row>
    <row r="192" spans="13:26" x14ac:dyDescent="0.25">
      <c r="M192" s="2"/>
      <c r="N192" s="1">
        <f t="shared" si="19"/>
        <v>134</v>
      </c>
      <c r="O192" s="124">
        <f t="shared" si="20"/>
        <v>114001.13621332406</v>
      </c>
      <c r="P192" s="124">
        <f t="shared" si="21"/>
        <v>744.18761589446024</v>
      </c>
      <c r="Q192" s="124">
        <f t="shared" si="17"/>
        <v>238.78303447783657</v>
      </c>
      <c r="R192" s="124">
        <f t="shared" si="18"/>
        <v>114984.10686369636</v>
      </c>
      <c r="Z192" s="2"/>
    </row>
    <row r="193" spans="13:26" x14ac:dyDescent="0.25">
      <c r="M193" s="2"/>
      <c r="N193" s="1">
        <f t="shared" si="19"/>
        <v>135</v>
      </c>
      <c r="O193" s="124">
        <f t="shared" si="20"/>
        <v>114984.10686369636</v>
      </c>
      <c r="P193" s="124">
        <f t="shared" si="21"/>
        <v>744.18761589446024</v>
      </c>
      <c r="Q193" s="124">
        <f t="shared" si="17"/>
        <v>240.84193250723285</v>
      </c>
      <c r="R193" s="124">
        <f t="shared" si="18"/>
        <v>115969.13641209806</v>
      </c>
      <c r="Z193" s="2"/>
    </row>
    <row r="194" spans="13:26" x14ac:dyDescent="0.25">
      <c r="M194" s="2"/>
      <c r="N194" s="1">
        <f t="shared" si="19"/>
        <v>136</v>
      </c>
      <c r="O194" s="124">
        <f t="shared" si="20"/>
        <v>115969.13641209806</v>
      </c>
      <c r="P194" s="124">
        <f t="shared" si="21"/>
        <v>744.18761589446024</v>
      </c>
      <c r="Q194" s="124">
        <f t="shared" si="17"/>
        <v>242.90514303679774</v>
      </c>
      <c r="R194" s="124">
        <f t="shared" si="18"/>
        <v>116956.22917102932</v>
      </c>
      <c r="Z194" s="2"/>
    </row>
    <row r="195" spans="13:26" x14ac:dyDescent="0.25">
      <c r="M195" s="2"/>
      <c r="N195" s="1">
        <f t="shared" si="19"/>
        <v>137</v>
      </c>
      <c r="O195" s="124">
        <f t="shared" si="20"/>
        <v>116956.22917102932</v>
      </c>
      <c r="P195" s="124">
        <f t="shared" si="21"/>
        <v>744.18761589446024</v>
      </c>
      <c r="Q195" s="124">
        <f t="shared" si="17"/>
        <v>244.97267509935239</v>
      </c>
      <c r="R195" s="124">
        <f t="shared" si="18"/>
        <v>117945.38946202314</v>
      </c>
      <c r="Z195" s="2"/>
    </row>
    <row r="196" spans="13:26" x14ac:dyDescent="0.25">
      <c r="M196" s="2"/>
      <c r="N196" s="1">
        <f t="shared" si="19"/>
        <v>138</v>
      </c>
      <c r="O196" s="124">
        <f t="shared" si="20"/>
        <v>117945.38946202314</v>
      </c>
      <c r="P196" s="124">
        <f t="shared" si="21"/>
        <v>744.18761589446024</v>
      </c>
      <c r="Q196" s="124">
        <f t="shared" si="17"/>
        <v>247.04453774663781</v>
      </c>
      <c r="R196" s="124">
        <f t="shared" si="18"/>
        <v>118936.62161566425</v>
      </c>
      <c r="Z196" s="2"/>
    </row>
    <row r="197" spans="13:26" x14ac:dyDescent="0.25">
      <c r="M197" s="2"/>
      <c r="N197" s="1">
        <f t="shared" si="19"/>
        <v>139</v>
      </c>
      <c r="O197" s="124">
        <f t="shared" si="20"/>
        <v>118936.62161566425</v>
      </c>
      <c r="P197" s="124">
        <f t="shared" si="21"/>
        <v>744.18761589446024</v>
      </c>
      <c r="Q197" s="124">
        <f t="shared" si="17"/>
        <v>249.12074004935451</v>
      </c>
      <c r="R197" s="124">
        <f t="shared" si="18"/>
        <v>119929.92997160807</v>
      </c>
      <c r="Z197" s="2"/>
    </row>
    <row r="198" spans="13:26" x14ac:dyDescent="0.25">
      <c r="M198" s="2"/>
      <c r="N198" s="1">
        <f t="shared" si="19"/>
        <v>140</v>
      </c>
      <c r="O198" s="124">
        <f t="shared" si="20"/>
        <v>119929.92997160807</v>
      </c>
      <c r="P198" s="124">
        <f t="shared" si="21"/>
        <v>744.18761589446024</v>
      </c>
      <c r="Q198" s="124">
        <f t="shared" si="17"/>
        <v>251.20129109720219</v>
      </c>
      <c r="R198" s="124">
        <f t="shared" si="18"/>
        <v>120925.31887859973</v>
      </c>
      <c r="Z198" s="2"/>
    </row>
    <row r="199" spans="13:26" x14ac:dyDescent="0.25">
      <c r="M199" s="2"/>
      <c r="N199" s="1">
        <f t="shared" si="19"/>
        <v>141</v>
      </c>
      <c r="O199" s="124">
        <f t="shared" si="20"/>
        <v>120925.31887859973</v>
      </c>
      <c r="P199" s="124">
        <f t="shared" si="21"/>
        <v>744.18761589446024</v>
      </c>
      <c r="Q199" s="124">
        <f t="shared" si="17"/>
        <v>253.2861999989195</v>
      </c>
      <c r="R199" s="124">
        <f t="shared" si="18"/>
        <v>121922.79269449312</v>
      </c>
      <c r="Z199" s="2"/>
    </row>
    <row r="200" spans="13:26" x14ac:dyDescent="0.25">
      <c r="M200" s="2"/>
      <c r="N200" s="1">
        <f t="shared" si="19"/>
        <v>142</v>
      </c>
      <c r="O200" s="124">
        <f t="shared" si="20"/>
        <v>121922.79269449312</v>
      </c>
      <c r="P200" s="124">
        <f t="shared" si="21"/>
        <v>744.18761589446024</v>
      </c>
      <c r="Q200" s="124">
        <f t="shared" si="17"/>
        <v>255.37547588232403</v>
      </c>
      <c r="R200" s="124">
        <f t="shared" si="18"/>
        <v>122922.35578626991</v>
      </c>
      <c r="Z200" s="2"/>
    </row>
    <row r="201" spans="13:26" x14ac:dyDescent="0.25">
      <c r="M201" s="2"/>
      <c r="N201" s="1">
        <f t="shared" si="19"/>
        <v>143</v>
      </c>
      <c r="O201" s="124">
        <f t="shared" si="20"/>
        <v>122922.35578626991</v>
      </c>
      <c r="P201" s="124">
        <f t="shared" si="21"/>
        <v>744.18761589446024</v>
      </c>
      <c r="Q201" s="124">
        <f t="shared" si="17"/>
        <v>257.46912789435203</v>
      </c>
      <c r="R201" s="124">
        <f t="shared" si="18"/>
        <v>123924.01253005872</v>
      </c>
      <c r="Z201" s="2"/>
    </row>
    <row r="202" spans="13:26" x14ac:dyDescent="0.25">
      <c r="M202" s="2"/>
      <c r="N202" s="1">
        <f t="shared" si="19"/>
        <v>144</v>
      </c>
      <c r="O202" s="124">
        <f t="shared" si="20"/>
        <v>123924.01253005872</v>
      </c>
      <c r="P202" s="124">
        <f t="shared" si="21"/>
        <v>744.18761589446024</v>
      </c>
      <c r="Q202" s="124">
        <f t="shared" si="17"/>
        <v>259.56716520109887</v>
      </c>
      <c r="R202" s="124">
        <f t="shared" si="18"/>
        <v>124927.76731115428</v>
      </c>
      <c r="Z202" s="2"/>
    </row>
    <row r="203" spans="13:26" x14ac:dyDescent="0.25">
      <c r="M203" s="2"/>
      <c r="N203" s="1">
        <f t="shared" si="19"/>
        <v>145</v>
      </c>
      <c r="O203" s="124">
        <f t="shared" si="20"/>
        <v>124927.76731115428</v>
      </c>
      <c r="P203" s="124">
        <f t="shared" si="21"/>
        <v>744.18761589446024</v>
      </c>
      <c r="Q203" s="124">
        <f t="shared" si="17"/>
        <v>261.66959698785877</v>
      </c>
      <c r="R203" s="124">
        <f t="shared" si="18"/>
        <v>125933.62452403661</v>
      </c>
      <c r="Z203" s="2"/>
    </row>
    <row r="204" spans="13:26" x14ac:dyDescent="0.25">
      <c r="M204" s="2"/>
      <c r="N204" s="1">
        <f t="shared" si="19"/>
        <v>146</v>
      </c>
      <c r="O204" s="124">
        <f t="shared" si="20"/>
        <v>125933.62452403661</v>
      </c>
      <c r="P204" s="124">
        <f t="shared" si="21"/>
        <v>744.18761589446024</v>
      </c>
      <c r="Q204" s="124">
        <f t="shared" si="17"/>
        <v>263.77643245916516</v>
      </c>
      <c r="R204" s="124">
        <f t="shared" si="18"/>
        <v>126941.58857239025</v>
      </c>
      <c r="Z204" s="2"/>
    </row>
    <row r="205" spans="13:26" x14ac:dyDescent="0.25">
      <c r="M205" s="2"/>
      <c r="N205" s="1">
        <f t="shared" si="19"/>
        <v>147</v>
      </c>
      <c r="O205" s="124">
        <f t="shared" si="20"/>
        <v>126941.58857239025</v>
      </c>
      <c r="P205" s="124">
        <f t="shared" si="21"/>
        <v>744.18761589446024</v>
      </c>
      <c r="Q205" s="124">
        <f t="shared" si="17"/>
        <v>265.88768083883099</v>
      </c>
      <c r="R205" s="124">
        <f t="shared" si="18"/>
        <v>127951.66386912354</v>
      </c>
      <c r="Z205" s="2"/>
    </row>
    <row r="206" spans="13:26" x14ac:dyDescent="0.25">
      <c r="M206" s="2"/>
      <c r="N206" s="1">
        <f t="shared" si="19"/>
        <v>148</v>
      </c>
      <c r="O206" s="124">
        <f t="shared" si="20"/>
        <v>127951.66386912354</v>
      </c>
      <c r="P206" s="124">
        <f t="shared" si="21"/>
        <v>744.18761589446024</v>
      </c>
      <c r="Q206" s="124">
        <f t="shared" si="17"/>
        <v>268.00335136998916</v>
      </c>
      <c r="R206" s="124">
        <f t="shared" si="18"/>
        <v>128963.854836388</v>
      </c>
      <c r="Z206" s="2"/>
    </row>
    <row r="207" spans="13:26" x14ac:dyDescent="0.25">
      <c r="M207" s="2"/>
      <c r="N207" s="1">
        <f t="shared" si="19"/>
        <v>149</v>
      </c>
      <c r="O207" s="124">
        <f t="shared" si="20"/>
        <v>128963.854836388</v>
      </c>
      <c r="P207" s="124">
        <f t="shared" si="21"/>
        <v>744.18761589446024</v>
      </c>
      <c r="Q207" s="124">
        <f t="shared" si="17"/>
        <v>270.12345331513291</v>
      </c>
      <c r="R207" s="124">
        <f t="shared" si="18"/>
        <v>129978.16590559759</v>
      </c>
      <c r="Z207" s="2"/>
    </row>
    <row r="208" spans="13:26" x14ac:dyDescent="0.25">
      <c r="M208" s="2"/>
      <c r="N208" s="1">
        <f t="shared" si="19"/>
        <v>150</v>
      </c>
      <c r="O208" s="124">
        <f t="shared" si="20"/>
        <v>129978.16590559759</v>
      </c>
      <c r="P208" s="124">
        <f t="shared" si="21"/>
        <v>744.18761589446024</v>
      </c>
      <c r="Q208" s="124">
        <f t="shared" si="17"/>
        <v>272.24799595615627</v>
      </c>
      <c r="R208" s="124">
        <f t="shared" si="18"/>
        <v>130994.60151744822</v>
      </c>
      <c r="Z208" s="2"/>
    </row>
    <row r="209" spans="13:26" x14ac:dyDescent="0.25">
      <c r="M209" s="2"/>
      <c r="N209" s="1">
        <f t="shared" si="19"/>
        <v>151</v>
      </c>
      <c r="O209" s="124">
        <f t="shared" si="20"/>
        <v>130994.60151744822</v>
      </c>
      <c r="P209" s="124">
        <f t="shared" si="21"/>
        <v>744.18761589446024</v>
      </c>
      <c r="Q209" s="124">
        <f t="shared" si="17"/>
        <v>274.37698859439513</v>
      </c>
      <c r="R209" s="124">
        <f t="shared" si="18"/>
        <v>132013.16612193707</v>
      </c>
      <c r="Z209" s="2"/>
    </row>
    <row r="210" spans="13:26" x14ac:dyDescent="0.25">
      <c r="M210" s="2"/>
      <c r="N210" s="1">
        <f t="shared" si="19"/>
        <v>152</v>
      </c>
      <c r="O210" s="124">
        <f t="shared" si="20"/>
        <v>132013.16612193707</v>
      </c>
      <c r="P210" s="124">
        <f t="shared" si="21"/>
        <v>744.18761589446024</v>
      </c>
      <c r="Q210" s="124">
        <f t="shared" si="17"/>
        <v>276.51044055066728</v>
      </c>
      <c r="R210" s="124">
        <f t="shared" si="18"/>
        <v>133033.86417838218</v>
      </c>
      <c r="Z210" s="2"/>
    </row>
    <row r="211" spans="13:26" x14ac:dyDescent="0.25">
      <c r="M211" s="2"/>
      <c r="N211" s="1">
        <f t="shared" si="19"/>
        <v>153</v>
      </c>
      <c r="O211" s="124">
        <f t="shared" si="20"/>
        <v>133033.86417838218</v>
      </c>
      <c r="P211" s="124">
        <f t="shared" si="21"/>
        <v>744.18761589446024</v>
      </c>
      <c r="Q211" s="124">
        <f t="shared" si="17"/>
        <v>278.64836116531382</v>
      </c>
      <c r="R211" s="124">
        <f t="shared" si="18"/>
        <v>134056.70015544194</v>
      </c>
      <c r="Z211" s="2"/>
    </row>
    <row r="212" spans="13:26" x14ac:dyDescent="0.25">
      <c r="M212" s="2"/>
      <c r="N212" s="1">
        <f t="shared" si="19"/>
        <v>154</v>
      </c>
      <c r="O212" s="124">
        <f t="shared" si="20"/>
        <v>134056.70015544194</v>
      </c>
      <c r="P212" s="124">
        <f t="shared" si="21"/>
        <v>744.18761589446024</v>
      </c>
      <c r="Q212" s="124">
        <f t="shared" si="17"/>
        <v>280.79075979823978</v>
      </c>
      <c r="R212" s="124">
        <f t="shared" si="18"/>
        <v>135081.67853113462</v>
      </c>
      <c r="Z212" s="2"/>
    </row>
    <row r="213" spans="13:26" x14ac:dyDescent="0.25">
      <c r="M213" s="2"/>
      <c r="N213" s="1">
        <f t="shared" si="19"/>
        <v>155</v>
      </c>
      <c r="O213" s="124">
        <f t="shared" si="20"/>
        <v>135081.67853113462</v>
      </c>
      <c r="P213" s="124">
        <f t="shared" si="21"/>
        <v>744.18761589446024</v>
      </c>
      <c r="Q213" s="124">
        <f t="shared" si="17"/>
        <v>282.93764582895511</v>
      </c>
      <c r="R213" s="124">
        <f t="shared" si="18"/>
        <v>136108.80379285803</v>
      </c>
      <c r="Z213" s="2"/>
    </row>
    <row r="214" spans="13:26" x14ac:dyDescent="0.25">
      <c r="M214" s="2"/>
      <c r="N214" s="1">
        <f t="shared" si="19"/>
        <v>156</v>
      </c>
      <c r="O214" s="124">
        <f t="shared" si="20"/>
        <v>136108.80379285803</v>
      </c>
      <c r="P214" s="124">
        <f t="shared" si="21"/>
        <v>744.18761589446024</v>
      </c>
      <c r="Q214" s="124">
        <f t="shared" si="17"/>
        <v>285.08902865661588</v>
      </c>
      <c r="R214" s="124">
        <f t="shared" si="18"/>
        <v>137138.08043740911</v>
      </c>
      <c r="Z214" s="2"/>
    </row>
    <row r="215" spans="13:26" x14ac:dyDescent="0.25">
      <c r="M215" s="2"/>
      <c r="N215" s="1">
        <f t="shared" si="19"/>
        <v>157</v>
      </c>
      <c r="O215" s="124">
        <f t="shared" si="20"/>
        <v>137138.08043740911</v>
      </c>
      <c r="P215" s="124">
        <f t="shared" si="21"/>
        <v>744.18761589446024</v>
      </c>
      <c r="Q215" s="124">
        <f t="shared" si="17"/>
        <v>287.24491770006512</v>
      </c>
      <c r="R215" s="124">
        <f t="shared" si="18"/>
        <v>138169.51297100363</v>
      </c>
      <c r="Z215" s="2"/>
    </row>
    <row r="216" spans="13:26" x14ac:dyDescent="0.25">
      <c r="M216" s="2"/>
      <c r="N216" s="1">
        <f t="shared" si="19"/>
        <v>158</v>
      </c>
      <c r="O216" s="124">
        <f t="shared" si="20"/>
        <v>138169.51297100363</v>
      </c>
      <c r="P216" s="124">
        <f t="shared" si="21"/>
        <v>744.18761589446024</v>
      </c>
      <c r="Q216" s="124">
        <f t="shared" si="17"/>
        <v>289.40532239787444</v>
      </c>
      <c r="R216" s="124">
        <f t="shared" si="18"/>
        <v>139203.10590929596</v>
      </c>
      <c r="Z216" s="2"/>
    </row>
    <row r="217" spans="13:26" x14ac:dyDescent="0.25">
      <c r="M217" s="2"/>
      <c r="N217" s="1">
        <f t="shared" si="19"/>
        <v>159</v>
      </c>
      <c r="O217" s="124">
        <f t="shared" si="20"/>
        <v>139203.10590929596</v>
      </c>
      <c r="P217" s="124">
        <f t="shared" si="21"/>
        <v>744.18761589446024</v>
      </c>
      <c r="Q217" s="124">
        <f t="shared" si="17"/>
        <v>291.57025220838506</v>
      </c>
      <c r="R217" s="124">
        <f t="shared" si="18"/>
        <v>140238.8637773988</v>
      </c>
      <c r="Z217" s="2"/>
    </row>
    <row r="218" spans="13:26" x14ac:dyDescent="0.25">
      <c r="M218" s="2"/>
      <c r="N218" s="1">
        <f t="shared" si="19"/>
        <v>160</v>
      </c>
      <c r="O218" s="124">
        <f t="shared" si="20"/>
        <v>140238.8637773988</v>
      </c>
      <c r="P218" s="124">
        <f t="shared" si="21"/>
        <v>744.18761589446024</v>
      </c>
      <c r="Q218" s="124">
        <f t="shared" si="17"/>
        <v>293.73971660974934</v>
      </c>
      <c r="R218" s="124">
        <f t="shared" si="18"/>
        <v>141276.79110990299</v>
      </c>
      <c r="Z218" s="2"/>
    </row>
    <row r="219" spans="13:26" x14ac:dyDescent="0.25">
      <c r="M219" s="2"/>
      <c r="N219" s="1">
        <f t="shared" si="19"/>
        <v>161</v>
      </c>
      <c r="O219" s="124">
        <f t="shared" si="20"/>
        <v>141276.79110990299</v>
      </c>
      <c r="P219" s="124">
        <f t="shared" si="21"/>
        <v>744.18761589446024</v>
      </c>
      <c r="Q219" s="124">
        <f t="shared" si="17"/>
        <v>295.9137250999724</v>
      </c>
      <c r="R219" s="124">
        <f t="shared" si="18"/>
        <v>142316.8924508974</v>
      </c>
      <c r="Z219" s="2"/>
    </row>
    <row r="220" spans="13:26" x14ac:dyDescent="0.25">
      <c r="M220" s="2"/>
      <c r="N220" s="1">
        <f t="shared" si="19"/>
        <v>162</v>
      </c>
      <c r="O220" s="124">
        <f t="shared" si="20"/>
        <v>142316.8924508974</v>
      </c>
      <c r="P220" s="124">
        <f t="shared" si="21"/>
        <v>744.18761589446024</v>
      </c>
      <c r="Q220" s="124">
        <f t="shared" si="17"/>
        <v>298.09228719695335</v>
      </c>
      <c r="R220" s="124">
        <f t="shared" si="18"/>
        <v>143359.1723539888</v>
      </c>
      <c r="Z220" s="2"/>
    </row>
    <row r="221" spans="13:26" x14ac:dyDescent="0.25">
      <c r="M221" s="2"/>
      <c r="N221" s="1">
        <f t="shared" si="19"/>
        <v>163</v>
      </c>
      <c r="O221" s="124">
        <f t="shared" si="20"/>
        <v>143359.1723539888</v>
      </c>
      <c r="P221" s="124">
        <f t="shared" si="21"/>
        <v>744.18761589446024</v>
      </c>
      <c r="Q221" s="124">
        <f t="shared" si="17"/>
        <v>300.27541243852738</v>
      </c>
      <c r="R221" s="124">
        <f t="shared" si="18"/>
        <v>144403.63538232178</v>
      </c>
      <c r="Z221" s="2"/>
    </row>
    <row r="222" spans="13:26" x14ac:dyDescent="0.25">
      <c r="M222" s="2"/>
      <c r="N222" s="1">
        <f t="shared" si="19"/>
        <v>164</v>
      </c>
      <c r="O222" s="124">
        <f t="shared" si="20"/>
        <v>144403.63538232178</v>
      </c>
      <c r="P222" s="124">
        <f t="shared" si="21"/>
        <v>744.18761589446024</v>
      </c>
      <c r="Q222" s="124">
        <f t="shared" si="17"/>
        <v>302.4631103825073</v>
      </c>
      <c r="R222" s="124">
        <f t="shared" si="18"/>
        <v>145450.28610859872</v>
      </c>
      <c r="Z222" s="2"/>
    </row>
    <row r="223" spans="13:26" x14ac:dyDescent="0.25">
      <c r="M223" s="2"/>
      <c r="N223" s="1">
        <f t="shared" si="19"/>
        <v>165</v>
      </c>
      <c r="O223" s="124">
        <f t="shared" si="20"/>
        <v>145450.28610859872</v>
      </c>
      <c r="P223" s="124">
        <f t="shared" si="21"/>
        <v>744.18761589446024</v>
      </c>
      <c r="Q223" s="124">
        <f t="shared" si="17"/>
        <v>304.65539060672518</v>
      </c>
      <c r="R223" s="124">
        <f t="shared" si="18"/>
        <v>146499.1291150999</v>
      </c>
      <c r="Z223" s="2"/>
    </row>
    <row r="224" spans="13:26" x14ac:dyDescent="0.25">
      <c r="M224" s="2"/>
      <c r="N224" s="1">
        <f t="shared" si="19"/>
        <v>166</v>
      </c>
      <c r="O224" s="124">
        <f t="shared" si="20"/>
        <v>146499.1291150999</v>
      </c>
      <c r="P224" s="124">
        <f t="shared" si="21"/>
        <v>744.18761589446024</v>
      </c>
      <c r="Q224" s="124">
        <f t="shared" si="17"/>
        <v>306.85226270907475</v>
      </c>
      <c r="R224" s="124">
        <f t="shared" si="18"/>
        <v>147550.16899370344</v>
      </c>
      <c r="Z224" s="2"/>
    </row>
    <row r="225" spans="13:26" x14ac:dyDescent="0.25">
      <c r="M225" s="2"/>
      <c r="N225" s="1">
        <f t="shared" si="19"/>
        <v>167</v>
      </c>
      <c r="O225" s="124">
        <f t="shared" si="20"/>
        <v>147550.16899370344</v>
      </c>
      <c r="P225" s="124">
        <f t="shared" si="21"/>
        <v>744.18761589446024</v>
      </c>
      <c r="Q225" s="124">
        <f t="shared" si="17"/>
        <v>309.05373630755315</v>
      </c>
      <c r="R225" s="124">
        <f t="shared" si="18"/>
        <v>148603.41034590543</v>
      </c>
      <c r="Z225" s="2"/>
    </row>
    <row r="226" spans="13:26" x14ac:dyDescent="0.25">
      <c r="M226" s="2"/>
      <c r="N226" s="1">
        <f t="shared" si="19"/>
        <v>168</v>
      </c>
      <c r="O226" s="124">
        <f t="shared" si="20"/>
        <v>148603.41034590543</v>
      </c>
      <c r="P226" s="124">
        <f t="shared" si="21"/>
        <v>744.18761589446024</v>
      </c>
      <c r="Q226" s="124">
        <f t="shared" si="17"/>
        <v>311.25982104030282</v>
      </c>
      <c r="R226" s="124">
        <f t="shared" si="18"/>
        <v>149658.85778284018</v>
      </c>
      <c r="Z226" s="2"/>
    </row>
    <row r="227" spans="13:26" x14ac:dyDescent="0.25">
      <c r="M227" s="2"/>
      <c r="N227" s="1">
        <f t="shared" si="19"/>
        <v>169</v>
      </c>
      <c r="O227" s="124">
        <f t="shared" si="20"/>
        <v>149658.85778284018</v>
      </c>
      <c r="P227" s="124">
        <f t="shared" si="21"/>
        <v>744.18761589446024</v>
      </c>
      <c r="Q227" s="124">
        <f t="shared" si="17"/>
        <v>313.47052656565421</v>
      </c>
      <c r="R227" s="124">
        <f t="shared" si="18"/>
        <v>150716.51592530028</v>
      </c>
      <c r="Z227" s="2"/>
    </row>
    <row r="228" spans="13:26" x14ac:dyDescent="0.25">
      <c r="M228" s="2"/>
      <c r="N228" s="1">
        <f t="shared" si="19"/>
        <v>170</v>
      </c>
      <c r="O228" s="124">
        <f t="shared" si="20"/>
        <v>150716.51592530028</v>
      </c>
      <c r="P228" s="124">
        <f t="shared" si="21"/>
        <v>744.18761589446024</v>
      </c>
      <c r="Q228" s="124">
        <f t="shared" si="17"/>
        <v>315.68586256216776</v>
      </c>
      <c r="R228" s="124">
        <f t="shared" si="18"/>
        <v>151776.38940375688</v>
      </c>
      <c r="Z228" s="2"/>
    </row>
    <row r="229" spans="13:26" x14ac:dyDescent="0.25">
      <c r="M229" s="2"/>
      <c r="N229" s="1">
        <f t="shared" si="19"/>
        <v>171</v>
      </c>
      <c r="O229" s="124">
        <f t="shared" si="20"/>
        <v>151776.38940375688</v>
      </c>
      <c r="P229" s="124">
        <f t="shared" si="21"/>
        <v>744.18761589446024</v>
      </c>
      <c r="Q229" s="124">
        <f t="shared" si="17"/>
        <v>317.90583872867603</v>
      </c>
      <c r="R229" s="124">
        <f t="shared" si="18"/>
        <v>152838.48285838001</v>
      </c>
      <c r="Z229" s="2"/>
    </row>
    <row r="230" spans="13:26" x14ac:dyDescent="0.25">
      <c r="M230" s="2"/>
      <c r="N230" s="1">
        <f t="shared" si="19"/>
        <v>172</v>
      </c>
      <c r="O230" s="124">
        <f t="shared" si="20"/>
        <v>152838.48285838001</v>
      </c>
      <c r="P230" s="124">
        <f t="shared" si="21"/>
        <v>744.18761589446024</v>
      </c>
      <c r="Q230" s="124">
        <f t="shared" si="17"/>
        <v>320.13046478432688</v>
      </c>
      <c r="R230" s="124">
        <f t="shared" si="18"/>
        <v>153902.8009390588</v>
      </c>
      <c r="Z230" s="2"/>
    </row>
    <row r="231" spans="13:26" x14ac:dyDescent="0.25">
      <c r="M231" s="2"/>
      <c r="N231" s="1">
        <f t="shared" si="19"/>
        <v>173</v>
      </c>
      <c r="O231" s="124">
        <f t="shared" si="20"/>
        <v>153902.8009390588</v>
      </c>
      <c r="P231" s="124">
        <f t="shared" si="21"/>
        <v>744.18761589446024</v>
      </c>
      <c r="Q231" s="124">
        <f t="shared" si="17"/>
        <v>322.35975046862518</v>
      </c>
      <c r="R231" s="124">
        <f t="shared" si="18"/>
        <v>154969.34830542188</v>
      </c>
      <c r="Z231" s="2"/>
    </row>
    <row r="232" spans="13:26" x14ac:dyDescent="0.25">
      <c r="M232" s="2"/>
      <c r="N232" s="1">
        <f t="shared" si="19"/>
        <v>174</v>
      </c>
      <c r="O232" s="124">
        <f t="shared" si="20"/>
        <v>154969.34830542188</v>
      </c>
      <c r="P232" s="124">
        <f t="shared" si="21"/>
        <v>744.18761589446024</v>
      </c>
      <c r="Q232" s="124">
        <f t="shared" si="17"/>
        <v>324.59370554147608</v>
      </c>
      <c r="R232" s="124">
        <f t="shared" si="18"/>
        <v>156038.12962685782</v>
      </c>
      <c r="Z232" s="2"/>
    </row>
    <row r="233" spans="13:26" x14ac:dyDescent="0.25">
      <c r="M233" s="2"/>
      <c r="N233" s="1">
        <f t="shared" si="19"/>
        <v>175</v>
      </c>
      <c r="O233" s="124">
        <f t="shared" si="20"/>
        <v>156038.12962685782</v>
      </c>
      <c r="P233" s="124">
        <f t="shared" si="21"/>
        <v>744.18761589446024</v>
      </c>
      <c r="Q233" s="124">
        <f t="shared" si="17"/>
        <v>326.83233978322744</v>
      </c>
      <c r="R233" s="124">
        <f t="shared" si="18"/>
        <v>157109.14958253549</v>
      </c>
      <c r="Z233" s="2"/>
    </row>
    <row r="234" spans="13:26" x14ac:dyDescent="0.25">
      <c r="M234" s="2"/>
      <c r="N234" s="1">
        <f t="shared" si="19"/>
        <v>176</v>
      </c>
      <c r="O234" s="124">
        <f t="shared" si="20"/>
        <v>157109.14958253549</v>
      </c>
      <c r="P234" s="124">
        <f t="shared" si="21"/>
        <v>744.18761589446024</v>
      </c>
      <c r="Q234" s="124">
        <f t="shared" si="17"/>
        <v>329.07566299471262</v>
      </c>
      <c r="R234" s="124">
        <f t="shared" si="18"/>
        <v>158182.41286142464</v>
      </c>
      <c r="Z234" s="2"/>
    </row>
    <row r="235" spans="13:26" x14ac:dyDescent="0.25">
      <c r="M235" s="2"/>
      <c r="N235" s="1">
        <f t="shared" si="19"/>
        <v>177</v>
      </c>
      <c r="O235" s="124">
        <f t="shared" si="20"/>
        <v>158182.41286142464</v>
      </c>
      <c r="P235" s="124">
        <f t="shared" si="21"/>
        <v>744.18761589446024</v>
      </c>
      <c r="Q235" s="124">
        <f t="shared" si="17"/>
        <v>331.32368499729358</v>
      </c>
      <c r="R235" s="124">
        <f t="shared" si="18"/>
        <v>159257.9241623164</v>
      </c>
      <c r="Z235" s="2"/>
    </row>
    <row r="236" spans="13:26" x14ac:dyDescent="0.25">
      <c r="M236" s="2"/>
      <c r="N236" s="1">
        <f t="shared" si="19"/>
        <v>178</v>
      </c>
      <c r="O236" s="124">
        <f t="shared" si="20"/>
        <v>159257.9241623164</v>
      </c>
      <c r="P236" s="124">
        <f t="shared" si="21"/>
        <v>744.18761589446024</v>
      </c>
      <c r="Q236" s="124">
        <f t="shared" si="17"/>
        <v>333.57641563290389</v>
      </c>
      <c r="R236" s="124">
        <f t="shared" si="18"/>
        <v>160335.68819384376</v>
      </c>
      <c r="Z236" s="2"/>
    </row>
    <row r="237" spans="13:26" x14ac:dyDescent="0.25">
      <c r="M237" s="2"/>
      <c r="N237" s="1">
        <f t="shared" si="19"/>
        <v>179</v>
      </c>
      <c r="O237" s="124">
        <f t="shared" si="20"/>
        <v>160335.68819384376</v>
      </c>
      <c r="P237" s="124">
        <f t="shared" si="21"/>
        <v>744.18761589446024</v>
      </c>
      <c r="Q237" s="124">
        <f t="shared" si="17"/>
        <v>335.83386476409152</v>
      </c>
      <c r="R237" s="124">
        <f t="shared" si="18"/>
        <v>161415.70967450229</v>
      </c>
      <c r="Z237" s="2"/>
    </row>
    <row r="238" spans="13:26" x14ac:dyDescent="0.25">
      <c r="M238" s="2"/>
      <c r="N238" s="1">
        <f t="shared" si="19"/>
        <v>180</v>
      </c>
      <c r="O238" s="124">
        <f t="shared" si="20"/>
        <v>161415.70967450229</v>
      </c>
      <c r="P238" s="124">
        <f t="shared" si="21"/>
        <v>744.18761589446024</v>
      </c>
      <c r="Q238" s="124">
        <f t="shared" si="17"/>
        <v>338.09604227406226</v>
      </c>
      <c r="R238" s="124">
        <f t="shared" si="18"/>
        <v>162497.9933326708</v>
      </c>
      <c r="Z238" s="2"/>
    </row>
    <row r="239" spans="13:26" x14ac:dyDescent="0.25">
      <c r="M239" s="2"/>
      <c r="N239" s="1">
        <f t="shared" si="19"/>
        <v>181</v>
      </c>
      <c r="O239" s="124">
        <f t="shared" si="20"/>
        <v>162497.9933326708</v>
      </c>
      <c r="P239" s="124">
        <f t="shared" si="21"/>
        <v>744.18761589446024</v>
      </c>
      <c r="Q239" s="124">
        <f t="shared" si="17"/>
        <v>340.36295806672297</v>
      </c>
      <c r="R239" s="124">
        <f t="shared" si="18"/>
        <v>163582.54390663197</v>
      </c>
      <c r="Z239" s="2"/>
    </row>
    <row r="240" spans="13:26" x14ac:dyDescent="0.25">
      <c r="M240" s="2"/>
      <c r="N240" s="1">
        <f t="shared" si="19"/>
        <v>182</v>
      </c>
      <c r="O240" s="124">
        <f t="shared" si="20"/>
        <v>163582.54390663197</v>
      </c>
      <c r="P240" s="124">
        <f t="shared" si="21"/>
        <v>744.18761589446024</v>
      </c>
      <c r="Q240" s="124">
        <f t="shared" si="17"/>
        <v>342.63462206672489</v>
      </c>
      <c r="R240" s="124">
        <f t="shared" si="18"/>
        <v>164669.36614459314</v>
      </c>
      <c r="Z240" s="2"/>
    </row>
    <row r="241" spans="13:26" x14ac:dyDescent="0.25">
      <c r="M241" s="2"/>
      <c r="N241" s="1">
        <f t="shared" si="19"/>
        <v>183</v>
      </c>
      <c r="O241" s="124">
        <f t="shared" si="20"/>
        <v>164669.36614459314</v>
      </c>
      <c r="P241" s="124">
        <f t="shared" si="21"/>
        <v>744.18761589446024</v>
      </c>
      <c r="Q241" s="124">
        <f t="shared" si="17"/>
        <v>344.91104421950718</v>
      </c>
      <c r="R241" s="124">
        <f t="shared" si="18"/>
        <v>165758.4648047071</v>
      </c>
      <c r="Z241" s="2"/>
    </row>
    <row r="242" spans="13:26" x14ac:dyDescent="0.25">
      <c r="M242" s="2"/>
      <c r="N242" s="1">
        <f t="shared" si="19"/>
        <v>184</v>
      </c>
      <c r="O242" s="124">
        <f t="shared" si="20"/>
        <v>165758.4648047071</v>
      </c>
      <c r="P242" s="124">
        <f t="shared" si="21"/>
        <v>744.18761589446024</v>
      </c>
      <c r="Q242" s="124">
        <f t="shared" si="17"/>
        <v>347.19223449134029</v>
      </c>
      <c r="R242" s="124">
        <f t="shared" si="18"/>
        <v>166849.84465509289</v>
      </c>
      <c r="Z242" s="2"/>
    </row>
    <row r="243" spans="13:26" x14ac:dyDescent="0.25">
      <c r="M243" s="2"/>
      <c r="N243" s="1">
        <f t="shared" si="19"/>
        <v>185</v>
      </c>
      <c r="O243" s="124">
        <f t="shared" si="20"/>
        <v>166849.84465509289</v>
      </c>
      <c r="P243" s="124">
        <f t="shared" si="21"/>
        <v>744.18761589446024</v>
      </c>
      <c r="Q243" s="124">
        <f t="shared" si="17"/>
        <v>349.4782028693698</v>
      </c>
      <c r="R243" s="124">
        <f t="shared" si="18"/>
        <v>167943.5104738567</v>
      </c>
      <c r="Z243" s="2"/>
    </row>
    <row r="244" spans="13:26" x14ac:dyDescent="0.25">
      <c r="M244" s="2"/>
      <c r="N244" s="1">
        <f t="shared" si="19"/>
        <v>186</v>
      </c>
      <c r="O244" s="124">
        <f t="shared" si="20"/>
        <v>167943.5104738567</v>
      </c>
      <c r="P244" s="124">
        <f t="shared" si="21"/>
        <v>744.18761589446024</v>
      </c>
      <c r="Q244" s="124">
        <f t="shared" si="17"/>
        <v>351.76895936165977</v>
      </c>
      <c r="R244" s="124">
        <f t="shared" si="18"/>
        <v>169039.46704911281</v>
      </c>
      <c r="Z244" s="2"/>
    </row>
    <row r="245" spans="13:26" x14ac:dyDescent="0.25">
      <c r="M245" s="2"/>
      <c r="N245" s="1">
        <f t="shared" si="19"/>
        <v>187</v>
      </c>
      <c r="O245" s="124">
        <f t="shared" si="20"/>
        <v>169039.46704911281</v>
      </c>
      <c r="P245" s="124">
        <f t="shared" si="21"/>
        <v>744.18761589446024</v>
      </c>
      <c r="Q245" s="124">
        <f t="shared" si="17"/>
        <v>354.06451399723721</v>
      </c>
      <c r="R245" s="124">
        <f t="shared" si="18"/>
        <v>170137.71917900449</v>
      </c>
      <c r="Z245" s="2"/>
    </row>
    <row r="246" spans="13:26" x14ac:dyDescent="0.25">
      <c r="M246" s="2"/>
      <c r="N246" s="1">
        <f t="shared" si="19"/>
        <v>188</v>
      </c>
      <c r="O246" s="124">
        <f t="shared" si="20"/>
        <v>170137.71917900449</v>
      </c>
      <c r="P246" s="124">
        <f t="shared" si="21"/>
        <v>744.18761589446024</v>
      </c>
      <c r="Q246" s="124">
        <f t="shared" si="17"/>
        <v>356.36487682613534</v>
      </c>
      <c r="R246" s="124">
        <f t="shared" si="18"/>
        <v>171238.27167172509</v>
      </c>
      <c r="Z246" s="2"/>
    </row>
    <row r="247" spans="13:26" x14ac:dyDescent="0.25">
      <c r="M247" s="2"/>
      <c r="N247" s="1">
        <f t="shared" si="19"/>
        <v>189</v>
      </c>
      <c r="O247" s="124">
        <f t="shared" si="20"/>
        <v>171238.27167172509</v>
      </c>
      <c r="P247" s="124">
        <f t="shared" si="21"/>
        <v>744.18761589446024</v>
      </c>
      <c r="Q247" s="124">
        <f t="shared" si="17"/>
        <v>358.67005791943797</v>
      </c>
      <c r="R247" s="124">
        <f t="shared" si="18"/>
        <v>172341.12934553897</v>
      </c>
      <c r="Z247" s="2"/>
    </row>
    <row r="248" spans="13:26" x14ac:dyDescent="0.25">
      <c r="M248" s="2"/>
      <c r="N248" s="1">
        <f t="shared" si="19"/>
        <v>190</v>
      </c>
      <c r="O248" s="124">
        <f t="shared" si="20"/>
        <v>172341.12934553897</v>
      </c>
      <c r="P248" s="124">
        <f t="shared" si="21"/>
        <v>744.18761589446024</v>
      </c>
      <c r="Q248" s="124">
        <f t="shared" si="17"/>
        <v>360.98006736932331</v>
      </c>
      <c r="R248" s="124">
        <f t="shared" si="18"/>
        <v>173446.29702880274</v>
      </c>
      <c r="Z248" s="2"/>
    </row>
    <row r="249" spans="13:26" x14ac:dyDescent="0.25">
      <c r="M249" s="2"/>
      <c r="N249" s="1">
        <f t="shared" si="19"/>
        <v>191</v>
      </c>
      <c r="O249" s="124">
        <f t="shared" si="20"/>
        <v>173446.29702880274</v>
      </c>
      <c r="P249" s="124">
        <f t="shared" si="21"/>
        <v>744.18761589446024</v>
      </c>
      <c r="Q249" s="124">
        <f t="shared" si="17"/>
        <v>363.29491528910853</v>
      </c>
      <c r="R249" s="124">
        <f t="shared" si="18"/>
        <v>174553.77955998629</v>
      </c>
      <c r="Z249" s="2"/>
    </row>
    <row r="250" spans="13:26" x14ac:dyDescent="0.25">
      <c r="M250" s="2"/>
      <c r="N250" s="1">
        <f t="shared" si="19"/>
        <v>192</v>
      </c>
      <c r="O250" s="124">
        <f t="shared" si="20"/>
        <v>174553.77955998629</v>
      </c>
      <c r="P250" s="124">
        <f t="shared" si="21"/>
        <v>744.18761589446024</v>
      </c>
      <c r="Q250" s="124">
        <f t="shared" si="17"/>
        <v>365.61461181329366</v>
      </c>
      <c r="R250" s="124">
        <f t="shared" si="18"/>
        <v>175663.58178769404</v>
      </c>
      <c r="Z250" s="2"/>
    </row>
    <row r="251" spans="13:26" x14ac:dyDescent="0.25">
      <c r="M251" s="2"/>
      <c r="N251" s="1">
        <f t="shared" si="19"/>
        <v>193</v>
      </c>
      <c r="O251" s="124">
        <f t="shared" si="20"/>
        <v>175663.58178769404</v>
      </c>
      <c r="P251" s="124">
        <f t="shared" si="21"/>
        <v>744.18761589446024</v>
      </c>
      <c r="Q251" s="124">
        <f t="shared" ref="Q251:Q314" si="22">O251*$P$53</f>
        <v>367.93916709760623</v>
      </c>
      <c r="R251" s="124">
        <f t="shared" ref="R251:R314" si="23">O251+P251+Q251</f>
        <v>176775.70857068611</v>
      </c>
      <c r="Z251" s="2"/>
    </row>
    <row r="252" spans="13:26" x14ac:dyDescent="0.25">
      <c r="M252" s="2"/>
      <c r="N252" s="1">
        <f t="shared" ref="N252:N315" si="24">N251+1</f>
        <v>194</v>
      </c>
      <c r="O252" s="124">
        <f t="shared" ref="O252:O315" si="25">R251</f>
        <v>176775.70857068611</v>
      </c>
      <c r="P252" s="124">
        <f t="shared" ref="P252:P315" si="26">P251</f>
        <v>744.18761589446024</v>
      </c>
      <c r="Q252" s="124">
        <f t="shared" si="22"/>
        <v>370.26859131904558</v>
      </c>
      <c r="R252" s="124">
        <f t="shared" si="23"/>
        <v>177890.1647778996</v>
      </c>
      <c r="Z252" s="2"/>
    </row>
    <row r="253" spans="13:26" x14ac:dyDescent="0.25">
      <c r="M253" s="2"/>
      <c r="N253" s="1">
        <f t="shared" si="24"/>
        <v>195</v>
      </c>
      <c r="O253" s="124">
        <f t="shared" si="25"/>
        <v>177890.1647778996</v>
      </c>
      <c r="P253" s="124">
        <f t="shared" si="26"/>
        <v>744.18761589446024</v>
      </c>
      <c r="Q253" s="124">
        <f t="shared" si="22"/>
        <v>372.6028946759273</v>
      </c>
      <c r="R253" s="124">
        <f t="shared" si="23"/>
        <v>179006.95528846997</v>
      </c>
      <c r="Z253" s="2"/>
    </row>
    <row r="254" spans="13:26" x14ac:dyDescent="0.25">
      <c r="M254" s="2"/>
      <c r="N254" s="1">
        <f t="shared" si="24"/>
        <v>196</v>
      </c>
      <c r="O254" s="124">
        <f t="shared" si="25"/>
        <v>179006.95528846997</v>
      </c>
      <c r="P254" s="124">
        <f t="shared" si="26"/>
        <v>744.18761589446024</v>
      </c>
      <c r="Q254" s="124">
        <f t="shared" si="22"/>
        <v>374.94208738792838</v>
      </c>
      <c r="R254" s="124">
        <f t="shared" si="23"/>
        <v>180126.08499175234</v>
      </c>
      <c r="Z254" s="2"/>
    </row>
    <row r="255" spans="13:26" x14ac:dyDescent="0.25">
      <c r="M255" s="2"/>
      <c r="N255" s="1">
        <f t="shared" si="24"/>
        <v>197</v>
      </c>
      <c r="O255" s="124">
        <f t="shared" si="25"/>
        <v>180126.08499175234</v>
      </c>
      <c r="P255" s="124">
        <f t="shared" si="26"/>
        <v>744.18761589446024</v>
      </c>
      <c r="Q255" s="124">
        <f t="shared" si="22"/>
        <v>377.28617969613128</v>
      </c>
      <c r="R255" s="124">
        <f t="shared" si="23"/>
        <v>181247.55878734292</v>
      </c>
      <c r="Z255" s="2"/>
    </row>
    <row r="256" spans="13:26" x14ac:dyDescent="0.25">
      <c r="M256" s="2"/>
      <c r="N256" s="1">
        <f t="shared" si="24"/>
        <v>198</v>
      </c>
      <c r="O256" s="124">
        <f t="shared" si="25"/>
        <v>181247.55878734292</v>
      </c>
      <c r="P256" s="124">
        <f t="shared" si="26"/>
        <v>744.18761589446024</v>
      </c>
      <c r="Q256" s="124">
        <f t="shared" si="22"/>
        <v>379.63518186306931</v>
      </c>
      <c r="R256" s="124">
        <f t="shared" si="23"/>
        <v>182371.38158510043</v>
      </c>
      <c r="Z256" s="2"/>
    </row>
    <row r="257" spans="13:26" x14ac:dyDescent="0.25">
      <c r="M257" s="2"/>
      <c r="N257" s="1">
        <f t="shared" si="24"/>
        <v>199</v>
      </c>
      <c r="O257" s="124">
        <f t="shared" si="25"/>
        <v>182371.38158510043</v>
      </c>
      <c r="P257" s="124">
        <f t="shared" si="26"/>
        <v>744.18761589446024</v>
      </c>
      <c r="Q257" s="124">
        <f t="shared" si="22"/>
        <v>381.98910417277125</v>
      </c>
      <c r="R257" s="124">
        <f t="shared" si="23"/>
        <v>183497.55830516765</v>
      </c>
      <c r="Z257" s="2"/>
    </row>
    <row r="258" spans="13:26" x14ac:dyDescent="0.25">
      <c r="M258" s="2"/>
      <c r="N258" s="1">
        <f t="shared" si="24"/>
        <v>200</v>
      </c>
      <c r="O258" s="124">
        <f t="shared" si="25"/>
        <v>183497.55830516765</v>
      </c>
      <c r="P258" s="124">
        <f t="shared" si="26"/>
        <v>744.18761589446024</v>
      </c>
      <c r="Q258" s="124">
        <f t="shared" si="22"/>
        <v>384.34795693080645</v>
      </c>
      <c r="R258" s="124">
        <f t="shared" si="23"/>
        <v>184626.09387799291</v>
      </c>
      <c r="Z258" s="2"/>
    </row>
    <row r="259" spans="13:26" x14ac:dyDescent="0.25">
      <c r="M259" s="2"/>
      <c r="N259" s="1">
        <f t="shared" si="24"/>
        <v>201</v>
      </c>
      <c r="O259" s="124">
        <f t="shared" si="25"/>
        <v>184626.09387799291</v>
      </c>
      <c r="P259" s="124">
        <f t="shared" si="26"/>
        <v>744.18761589446024</v>
      </c>
      <c r="Q259" s="124">
        <f t="shared" si="22"/>
        <v>386.71175046433007</v>
      </c>
      <c r="R259" s="124">
        <f t="shared" si="23"/>
        <v>185756.9932443517</v>
      </c>
      <c r="Z259" s="2"/>
    </row>
    <row r="260" spans="13:26" x14ac:dyDescent="0.25">
      <c r="M260" s="2"/>
      <c r="N260" s="1">
        <f t="shared" si="24"/>
        <v>202</v>
      </c>
      <c r="O260" s="124">
        <f t="shared" si="25"/>
        <v>185756.9932443517</v>
      </c>
      <c r="P260" s="124">
        <f t="shared" si="26"/>
        <v>744.18761589446024</v>
      </c>
      <c r="Q260" s="124">
        <f t="shared" si="22"/>
        <v>389.08049512212807</v>
      </c>
      <c r="R260" s="124">
        <f t="shared" si="23"/>
        <v>186890.26135536827</v>
      </c>
      <c r="Z260" s="2"/>
    </row>
    <row r="261" spans="13:26" x14ac:dyDescent="0.25">
      <c r="M261" s="2"/>
      <c r="N261" s="1">
        <f t="shared" si="24"/>
        <v>203</v>
      </c>
      <c r="O261" s="124">
        <f t="shared" si="25"/>
        <v>186890.26135536827</v>
      </c>
      <c r="P261" s="124">
        <f t="shared" si="26"/>
        <v>744.18761589446024</v>
      </c>
      <c r="Q261" s="124">
        <f t="shared" si="22"/>
        <v>391.45420127466264</v>
      </c>
      <c r="R261" s="124">
        <f t="shared" si="23"/>
        <v>188025.90317253739</v>
      </c>
      <c r="Z261" s="2"/>
    </row>
    <row r="262" spans="13:26" x14ac:dyDescent="0.25">
      <c r="M262" s="2"/>
      <c r="N262" s="1">
        <f t="shared" si="24"/>
        <v>204</v>
      </c>
      <c r="O262" s="124">
        <f t="shared" si="25"/>
        <v>188025.90317253739</v>
      </c>
      <c r="P262" s="124">
        <f t="shared" si="26"/>
        <v>744.18761589446024</v>
      </c>
      <c r="Q262" s="124">
        <f t="shared" si="22"/>
        <v>393.8328793141178</v>
      </c>
      <c r="R262" s="124">
        <f t="shared" si="23"/>
        <v>189163.92366774596</v>
      </c>
      <c r="Z262" s="2"/>
    </row>
    <row r="263" spans="13:26" x14ac:dyDescent="0.25">
      <c r="M263" s="2"/>
      <c r="N263" s="1">
        <f t="shared" si="24"/>
        <v>205</v>
      </c>
      <c r="O263" s="124">
        <f t="shared" si="25"/>
        <v>189163.92366774596</v>
      </c>
      <c r="P263" s="124">
        <f t="shared" si="26"/>
        <v>744.18761589446024</v>
      </c>
      <c r="Q263" s="124">
        <f t="shared" si="22"/>
        <v>396.21653965444438</v>
      </c>
      <c r="R263" s="124">
        <f t="shared" si="23"/>
        <v>190304.32782329485</v>
      </c>
      <c r="Z263" s="2"/>
    </row>
    <row r="264" spans="13:26" x14ac:dyDescent="0.25">
      <c r="M264" s="2"/>
      <c r="N264" s="1">
        <f t="shared" si="24"/>
        <v>206</v>
      </c>
      <c r="O264" s="124">
        <f t="shared" si="25"/>
        <v>190304.32782329485</v>
      </c>
      <c r="P264" s="124">
        <f t="shared" si="26"/>
        <v>744.18761589446024</v>
      </c>
      <c r="Q264" s="124">
        <f t="shared" si="22"/>
        <v>398.60519273140619</v>
      </c>
      <c r="R264" s="124">
        <f t="shared" si="23"/>
        <v>191447.1206319207</v>
      </c>
      <c r="Z264" s="2"/>
    </row>
    <row r="265" spans="13:26" x14ac:dyDescent="0.25">
      <c r="M265" s="2"/>
      <c r="N265" s="1">
        <f t="shared" si="24"/>
        <v>207</v>
      </c>
      <c r="O265" s="124">
        <f t="shared" si="25"/>
        <v>191447.1206319207</v>
      </c>
      <c r="P265" s="124">
        <f t="shared" si="26"/>
        <v>744.18761589446024</v>
      </c>
      <c r="Q265" s="124">
        <f t="shared" si="22"/>
        <v>400.99884900262532</v>
      </c>
      <c r="R265" s="124">
        <f t="shared" si="23"/>
        <v>192592.30709681776</v>
      </c>
      <c r="Z265" s="2"/>
    </row>
    <row r="266" spans="13:26" x14ac:dyDescent="0.25">
      <c r="M266" s="2"/>
      <c r="N266" s="1">
        <f t="shared" si="24"/>
        <v>208</v>
      </c>
      <c r="O266" s="124">
        <f t="shared" si="25"/>
        <v>192592.30709681776</v>
      </c>
      <c r="P266" s="124">
        <f t="shared" si="26"/>
        <v>744.18761589446024</v>
      </c>
      <c r="Q266" s="124">
        <f t="shared" si="22"/>
        <v>403.3975189476281</v>
      </c>
      <c r="R266" s="124">
        <f t="shared" si="23"/>
        <v>193739.89223165985</v>
      </c>
      <c r="Z266" s="2"/>
    </row>
    <row r="267" spans="13:26" x14ac:dyDescent="0.25">
      <c r="M267" s="2"/>
      <c r="N267" s="1">
        <f t="shared" si="24"/>
        <v>209</v>
      </c>
      <c r="O267" s="124">
        <f t="shared" si="25"/>
        <v>193739.89223165985</v>
      </c>
      <c r="P267" s="124">
        <f t="shared" si="26"/>
        <v>744.18761589446024</v>
      </c>
      <c r="Q267" s="124">
        <f t="shared" si="22"/>
        <v>405.80121306789096</v>
      </c>
      <c r="R267" s="124">
        <f t="shared" si="23"/>
        <v>194889.8810606222</v>
      </c>
      <c r="Z267" s="2"/>
    </row>
    <row r="268" spans="13:26" x14ac:dyDescent="0.25">
      <c r="M268" s="2"/>
      <c r="N268" s="1">
        <f t="shared" si="24"/>
        <v>210</v>
      </c>
      <c r="O268" s="124">
        <f t="shared" si="25"/>
        <v>194889.8810606222</v>
      </c>
      <c r="P268" s="124">
        <f t="shared" si="26"/>
        <v>744.18761589446024</v>
      </c>
      <c r="Q268" s="124">
        <f t="shared" si="22"/>
        <v>408.20994188688627</v>
      </c>
      <c r="R268" s="124">
        <f t="shared" si="23"/>
        <v>196042.27861840354</v>
      </c>
      <c r="Z268" s="2"/>
    </row>
    <row r="269" spans="13:26" x14ac:dyDescent="0.25">
      <c r="M269" s="2"/>
      <c r="N269" s="1">
        <f t="shared" si="24"/>
        <v>211</v>
      </c>
      <c r="O269" s="124">
        <f t="shared" si="25"/>
        <v>196042.27861840354</v>
      </c>
      <c r="P269" s="124">
        <f t="shared" si="26"/>
        <v>744.18761589446024</v>
      </c>
      <c r="Q269" s="124">
        <f t="shared" si="22"/>
        <v>410.6237159501286</v>
      </c>
      <c r="R269" s="124">
        <f t="shared" si="23"/>
        <v>197197.0899502481</v>
      </c>
      <c r="Z269" s="2"/>
    </row>
    <row r="270" spans="13:26" x14ac:dyDescent="0.25">
      <c r="M270" s="2"/>
      <c r="N270" s="1">
        <f t="shared" si="24"/>
        <v>212</v>
      </c>
      <c r="O270" s="124">
        <f t="shared" si="25"/>
        <v>197197.0899502481</v>
      </c>
      <c r="P270" s="124">
        <f t="shared" si="26"/>
        <v>744.18761589446024</v>
      </c>
      <c r="Q270" s="124">
        <f t="shared" si="22"/>
        <v>413.04254582522071</v>
      </c>
      <c r="R270" s="124">
        <f t="shared" si="23"/>
        <v>198354.32011196777</v>
      </c>
      <c r="Z270" s="2"/>
    </row>
    <row r="271" spans="13:26" x14ac:dyDescent="0.25">
      <c r="M271" s="2"/>
      <c r="N271" s="1">
        <f t="shared" si="24"/>
        <v>213</v>
      </c>
      <c r="O271" s="124">
        <f t="shared" si="25"/>
        <v>198354.32011196777</v>
      </c>
      <c r="P271" s="124">
        <f t="shared" si="26"/>
        <v>744.18761589446024</v>
      </c>
      <c r="Q271" s="124">
        <f t="shared" si="22"/>
        <v>415.46644210190016</v>
      </c>
      <c r="R271" s="124">
        <f t="shared" si="23"/>
        <v>199513.97416996412</v>
      </c>
      <c r="Z271" s="2"/>
    </row>
    <row r="272" spans="13:26" x14ac:dyDescent="0.25">
      <c r="M272" s="2"/>
      <c r="N272" s="1">
        <f t="shared" si="24"/>
        <v>214</v>
      </c>
      <c r="O272" s="124">
        <f t="shared" si="25"/>
        <v>199513.97416996412</v>
      </c>
      <c r="P272" s="124">
        <f t="shared" si="26"/>
        <v>744.18761589446024</v>
      </c>
      <c r="Q272" s="124">
        <f t="shared" si="22"/>
        <v>417.89541539208511</v>
      </c>
      <c r="R272" s="124">
        <f t="shared" si="23"/>
        <v>200676.05720125066</v>
      </c>
      <c r="Z272" s="2"/>
    </row>
    <row r="273" spans="13:26" x14ac:dyDescent="0.25">
      <c r="M273" s="2"/>
      <c r="N273" s="1">
        <f t="shared" si="24"/>
        <v>215</v>
      </c>
      <c r="O273" s="124">
        <f t="shared" si="25"/>
        <v>200676.05720125066</v>
      </c>
      <c r="P273" s="124">
        <f t="shared" si="26"/>
        <v>744.18761589446024</v>
      </c>
      <c r="Q273" s="124">
        <f t="shared" si="22"/>
        <v>420.32947632992142</v>
      </c>
      <c r="R273" s="124">
        <f t="shared" si="23"/>
        <v>201840.57429347505</v>
      </c>
      <c r="Z273" s="2"/>
    </row>
    <row r="274" spans="13:26" x14ac:dyDescent="0.25">
      <c r="M274" s="2"/>
      <c r="N274" s="1">
        <f t="shared" si="24"/>
        <v>216</v>
      </c>
      <c r="O274" s="124">
        <f t="shared" si="25"/>
        <v>201840.57429347505</v>
      </c>
      <c r="P274" s="124">
        <f t="shared" si="26"/>
        <v>744.18761589446024</v>
      </c>
      <c r="Q274" s="124">
        <f t="shared" si="22"/>
        <v>422.76863557182855</v>
      </c>
      <c r="R274" s="124">
        <f t="shared" si="23"/>
        <v>203007.53054494131</v>
      </c>
      <c r="Z274" s="2"/>
    </row>
    <row r="275" spans="13:26" x14ac:dyDescent="0.25">
      <c r="M275" s="2"/>
      <c r="N275" s="1">
        <f t="shared" si="24"/>
        <v>217</v>
      </c>
      <c r="O275" s="124">
        <f t="shared" si="25"/>
        <v>203007.53054494131</v>
      </c>
      <c r="P275" s="124">
        <f t="shared" si="26"/>
        <v>744.18761589446024</v>
      </c>
      <c r="Q275" s="124">
        <f t="shared" si="22"/>
        <v>425.21290379654675</v>
      </c>
      <c r="R275" s="124">
        <f t="shared" si="23"/>
        <v>204176.93106463231</v>
      </c>
      <c r="Z275" s="2"/>
    </row>
    <row r="276" spans="13:26" x14ac:dyDescent="0.25">
      <c r="M276" s="2"/>
      <c r="N276" s="1">
        <f t="shared" si="24"/>
        <v>218</v>
      </c>
      <c r="O276" s="124">
        <f t="shared" si="25"/>
        <v>204176.93106463231</v>
      </c>
      <c r="P276" s="124">
        <f t="shared" si="26"/>
        <v>744.18761589446024</v>
      </c>
      <c r="Q276" s="124">
        <f t="shared" si="22"/>
        <v>427.66229170518358</v>
      </c>
      <c r="R276" s="124">
        <f t="shared" si="23"/>
        <v>205348.78097223194</v>
      </c>
      <c r="Z276" s="2"/>
    </row>
    <row r="277" spans="13:26" x14ac:dyDescent="0.25">
      <c r="M277" s="2"/>
      <c r="N277" s="1">
        <f t="shared" si="24"/>
        <v>219</v>
      </c>
      <c r="O277" s="124">
        <f t="shared" si="25"/>
        <v>205348.78097223194</v>
      </c>
      <c r="P277" s="124">
        <f t="shared" si="26"/>
        <v>744.18761589446024</v>
      </c>
      <c r="Q277" s="124">
        <f t="shared" si="22"/>
        <v>430.11681002126073</v>
      </c>
      <c r="R277" s="124">
        <f t="shared" si="23"/>
        <v>206523.08539814764</v>
      </c>
      <c r="Z277" s="2"/>
    </row>
    <row r="278" spans="13:26" x14ac:dyDescent="0.25">
      <c r="M278" s="2"/>
      <c r="N278" s="1">
        <f t="shared" si="24"/>
        <v>220</v>
      </c>
      <c r="O278" s="124">
        <f t="shared" si="25"/>
        <v>206523.08539814764</v>
      </c>
      <c r="P278" s="124">
        <f t="shared" si="26"/>
        <v>744.18761589446024</v>
      </c>
      <c r="Q278" s="124">
        <f t="shared" si="22"/>
        <v>432.5764694907611</v>
      </c>
      <c r="R278" s="124">
        <f t="shared" si="23"/>
        <v>207699.84948353286</v>
      </c>
      <c r="Z278" s="2"/>
    </row>
    <row r="279" spans="13:26" x14ac:dyDescent="0.25">
      <c r="M279" s="2"/>
      <c r="N279" s="1">
        <f t="shared" si="24"/>
        <v>221</v>
      </c>
      <c r="O279" s="124">
        <f t="shared" si="25"/>
        <v>207699.84948353286</v>
      </c>
      <c r="P279" s="124">
        <f t="shared" si="26"/>
        <v>744.18761589446024</v>
      </c>
      <c r="Q279" s="124">
        <f t="shared" si="22"/>
        <v>435.04128088217578</v>
      </c>
      <c r="R279" s="124">
        <f t="shared" si="23"/>
        <v>208879.07838030948</v>
      </c>
      <c r="Z279" s="2"/>
    </row>
    <row r="280" spans="13:26" x14ac:dyDescent="0.25">
      <c r="M280" s="2"/>
      <c r="N280" s="1">
        <f t="shared" si="24"/>
        <v>222</v>
      </c>
      <c r="O280" s="124">
        <f t="shared" si="25"/>
        <v>208879.07838030948</v>
      </c>
      <c r="P280" s="124">
        <f t="shared" si="26"/>
        <v>744.18761589446024</v>
      </c>
      <c r="Q280" s="124">
        <f t="shared" si="22"/>
        <v>437.51125498655108</v>
      </c>
      <c r="R280" s="124">
        <f t="shared" si="23"/>
        <v>210060.77725119048</v>
      </c>
      <c r="Z280" s="2"/>
    </row>
    <row r="281" spans="13:26" x14ac:dyDescent="0.25">
      <c r="M281" s="2"/>
      <c r="N281" s="1">
        <f t="shared" si="24"/>
        <v>223</v>
      </c>
      <c r="O281" s="124">
        <f t="shared" si="25"/>
        <v>210060.77725119048</v>
      </c>
      <c r="P281" s="124">
        <f t="shared" si="26"/>
        <v>744.18761589446024</v>
      </c>
      <c r="Q281" s="124">
        <f t="shared" si="22"/>
        <v>439.98640261753599</v>
      </c>
      <c r="R281" s="124">
        <f t="shared" si="23"/>
        <v>211244.95126970246</v>
      </c>
      <c r="Z281" s="2"/>
    </row>
    <row r="282" spans="13:26" x14ac:dyDescent="0.25">
      <c r="M282" s="2"/>
      <c r="N282" s="1">
        <f t="shared" si="24"/>
        <v>224</v>
      </c>
      <c r="O282" s="124">
        <f t="shared" si="25"/>
        <v>211244.95126970246</v>
      </c>
      <c r="P282" s="124">
        <f t="shared" si="26"/>
        <v>744.18761589446024</v>
      </c>
      <c r="Q282" s="124">
        <f t="shared" si="22"/>
        <v>442.46673461142939</v>
      </c>
      <c r="R282" s="124">
        <f t="shared" si="23"/>
        <v>212431.60562020834</v>
      </c>
      <c r="Z282" s="2"/>
    </row>
    <row r="283" spans="13:26" x14ac:dyDescent="0.25">
      <c r="M283" s="2"/>
      <c r="N283" s="1">
        <f t="shared" si="24"/>
        <v>225</v>
      </c>
      <c r="O283" s="124">
        <f t="shared" si="25"/>
        <v>212431.60562020834</v>
      </c>
      <c r="P283" s="124">
        <f t="shared" si="26"/>
        <v>744.18761589446024</v>
      </c>
      <c r="Q283" s="124">
        <f t="shared" si="22"/>
        <v>444.95226182722746</v>
      </c>
      <c r="R283" s="124">
        <f t="shared" si="23"/>
        <v>213620.74549793001</v>
      </c>
      <c r="Z283" s="2"/>
    </row>
    <row r="284" spans="13:26" x14ac:dyDescent="0.25">
      <c r="M284" s="2"/>
      <c r="N284" s="1">
        <f t="shared" si="24"/>
        <v>226</v>
      </c>
      <c r="O284" s="124">
        <f t="shared" si="25"/>
        <v>213620.74549793001</v>
      </c>
      <c r="P284" s="124">
        <f t="shared" si="26"/>
        <v>744.18761589446024</v>
      </c>
      <c r="Q284" s="124">
        <f t="shared" si="22"/>
        <v>447.44299514667131</v>
      </c>
      <c r="R284" s="124">
        <f t="shared" si="23"/>
        <v>214812.37610897113</v>
      </c>
      <c r="Z284" s="2"/>
    </row>
    <row r="285" spans="13:26" x14ac:dyDescent="0.25">
      <c r="M285" s="2"/>
      <c r="N285" s="1">
        <f t="shared" si="24"/>
        <v>227</v>
      </c>
      <c r="O285" s="124">
        <f t="shared" si="25"/>
        <v>214812.37610897113</v>
      </c>
      <c r="P285" s="124">
        <f t="shared" si="26"/>
        <v>744.18761589446024</v>
      </c>
      <c r="Q285" s="124">
        <f t="shared" si="22"/>
        <v>449.93894547429466</v>
      </c>
      <c r="R285" s="124">
        <f t="shared" si="23"/>
        <v>216006.50267033989</v>
      </c>
      <c r="Z285" s="2"/>
    </row>
    <row r="286" spans="13:26" x14ac:dyDescent="0.25">
      <c r="M286" s="2"/>
      <c r="N286" s="1">
        <f t="shared" si="24"/>
        <v>228</v>
      </c>
      <c r="O286" s="124">
        <f t="shared" si="25"/>
        <v>216006.50267033989</v>
      </c>
      <c r="P286" s="124">
        <f t="shared" si="26"/>
        <v>744.18761589446024</v>
      </c>
      <c r="Q286" s="124">
        <f t="shared" si="22"/>
        <v>452.44012373747137</v>
      </c>
      <c r="R286" s="124">
        <f t="shared" si="23"/>
        <v>217203.13040997181</v>
      </c>
      <c r="Z286" s="2"/>
    </row>
    <row r="287" spans="13:26" x14ac:dyDescent="0.25">
      <c r="M287" s="2"/>
      <c r="N287" s="1">
        <f t="shared" si="24"/>
        <v>229</v>
      </c>
      <c r="O287" s="124">
        <f t="shared" si="25"/>
        <v>217203.13040997181</v>
      </c>
      <c r="P287" s="124">
        <f t="shared" si="26"/>
        <v>744.18761589446024</v>
      </c>
      <c r="Q287" s="124">
        <f t="shared" si="22"/>
        <v>454.94654088646354</v>
      </c>
      <c r="R287" s="124">
        <f t="shared" si="23"/>
        <v>218402.26456675274</v>
      </c>
      <c r="Z287" s="2"/>
    </row>
    <row r="288" spans="13:26" x14ac:dyDescent="0.25">
      <c r="M288" s="2"/>
      <c r="N288" s="1">
        <f t="shared" si="24"/>
        <v>230</v>
      </c>
      <c r="O288" s="124">
        <f t="shared" si="25"/>
        <v>218402.26456675274</v>
      </c>
      <c r="P288" s="124">
        <f t="shared" si="26"/>
        <v>744.18761589446024</v>
      </c>
      <c r="Q288" s="124">
        <f t="shared" si="22"/>
        <v>457.45820789446924</v>
      </c>
      <c r="R288" s="124">
        <f t="shared" si="23"/>
        <v>219603.91039054166</v>
      </c>
      <c r="Z288" s="2"/>
    </row>
    <row r="289" spans="13:26" x14ac:dyDescent="0.25">
      <c r="M289" s="2"/>
      <c r="N289" s="1">
        <f t="shared" si="24"/>
        <v>231</v>
      </c>
      <c r="O289" s="124">
        <f t="shared" si="25"/>
        <v>219603.91039054166</v>
      </c>
      <c r="P289" s="124">
        <f t="shared" si="26"/>
        <v>744.18761589446024</v>
      </c>
      <c r="Q289" s="124">
        <f t="shared" si="22"/>
        <v>459.97513575767067</v>
      </c>
      <c r="R289" s="124">
        <f t="shared" si="23"/>
        <v>220808.07314219378</v>
      </c>
      <c r="Z289" s="2"/>
    </row>
    <row r="290" spans="13:26" x14ac:dyDescent="0.25">
      <c r="M290" s="2"/>
      <c r="N290" s="1">
        <f t="shared" si="24"/>
        <v>232</v>
      </c>
      <c r="O290" s="124">
        <f t="shared" si="25"/>
        <v>220808.07314219378</v>
      </c>
      <c r="P290" s="124">
        <f t="shared" si="26"/>
        <v>744.18761589446024</v>
      </c>
      <c r="Q290" s="124">
        <f t="shared" si="22"/>
        <v>462.49733549528236</v>
      </c>
      <c r="R290" s="124">
        <f t="shared" si="23"/>
        <v>222014.75809358351</v>
      </c>
      <c r="Z290" s="2"/>
    </row>
    <row r="291" spans="13:26" x14ac:dyDescent="0.25">
      <c r="M291" s="2"/>
      <c r="N291" s="1">
        <f t="shared" si="24"/>
        <v>233</v>
      </c>
      <c r="O291" s="124">
        <f t="shared" si="25"/>
        <v>222014.75809358351</v>
      </c>
      <c r="P291" s="124">
        <f t="shared" si="26"/>
        <v>744.18761589446024</v>
      </c>
      <c r="Q291" s="124">
        <f t="shared" si="22"/>
        <v>465.02481814959913</v>
      </c>
      <c r="R291" s="124">
        <f t="shared" si="23"/>
        <v>223223.97052762756</v>
      </c>
      <c r="Z291" s="2"/>
    </row>
    <row r="292" spans="13:26" x14ac:dyDescent="0.25">
      <c r="M292" s="2"/>
      <c r="N292" s="1">
        <f t="shared" si="24"/>
        <v>234</v>
      </c>
      <c r="O292" s="124">
        <f t="shared" si="25"/>
        <v>223223.97052762756</v>
      </c>
      <c r="P292" s="124">
        <f t="shared" si="26"/>
        <v>744.18761589446024</v>
      </c>
      <c r="Q292" s="124">
        <f t="shared" si="22"/>
        <v>467.55759478604477</v>
      </c>
      <c r="R292" s="124">
        <f t="shared" si="23"/>
        <v>224435.71573830806</v>
      </c>
      <c r="Z292" s="2"/>
    </row>
    <row r="293" spans="13:26" x14ac:dyDescent="0.25">
      <c r="M293" s="2"/>
      <c r="N293" s="1">
        <f t="shared" si="24"/>
        <v>235</v>
      </c>
      <c r="O293" s="124">
        <f t="shared" si="25"/>
        <v>224435.71573830806</v>
      </c>
      <c r="P293" s="124">
        <f t="shared" si="26"/>
        <v>744.18761589446024</v>
      </c>
      <c r="Q293" s="124">
        <f t="shared" si="22"/>
        <v>470.09567649322042</v>
      </c>
      <c r="R293" s="124">
        <f t="shared" si="23"/>
        <v>225649.99903069573</v>
      </c>
      <c r="Z293" s="2"/>
    </row>
    <row r="294" spans="13:26" x14ac:dyDescent="0.25">
      <c r="M294" s="2"/>
      <c r="N294" s="1">
        <f t="shared" si="24"/>
        <v>236</v>
      </c>
      <c r="O294" s="124">
        <f t="shared" si="25"/>
        <v>225649.99903069573</v>
      </c>
      <c r="P294" s="124">
        <f t="shared" si="26"/>
        <v>744.18761589446024</v>
      </c>
      <c r="Q294" s="124">
        <f t="shared" si="22"/>
        <v>472.63907438295286</v>
      </c>
      <c r="R294" s="124">
        <f t="shared" si="23"/>
        <v>226866.82572097314</v>
      </c>
      <c r="Z294" s="2"/>
    </row>
    <row r="295" spans="13:26" x14ac:dyDescent="0.25">
      <c r="M295" s="2"/>
      <c r="N295" s="1">
        <f t="shared" si="24"/>
        <v>237</v>
      </c>
      <c r="O295" s="124">
        <f t="shared" si="25"/>
        <v>226866.82572097314</v>
      </c>
      <c r="P295" s="124">
        <f t="shared" si="26"/>
        <v>744.18761589446024</v>
      </c>
      <c r="Q295" s="124">
        <f t="shared" si="22"/>
        <v>475.18779959034339</v>
      </c>
      <c r="R295" s="124">
        <f t="shared" si="23"/>
        <v>228086.20113645794</v>
      </c>
      <c r="Z295" s="2"/>
    </row>
    <row r="296" spans="13:26" x14ac:dyDescent="0.25">
      <c r="M296" s="2"/>
      <c r="N296" s="1">
        <f t="shared" si="24"/>
        <v>238</v>
      </c>
      <c r="O296" s="124">
        <f t="shared" si="25"/>
        <v>228086.20113645794</v>
      </c>
      <c r="P296" s="124">
        <f t="shared" si="26"/>
        <v>744.18761589446024</v>
      </c>
      <c r="Q296" s="124">
        <f t="shared" si="22"/>
        <v>477.74186327381659</v>
      </c>
      <c r="R296" s="124">
        <f t="shared" si="23"/>
        <v>229308.1306156262</v>
      </c>
      <c r="Z296" s="2"/>
    </row>
    <row r="297" spans="13:26" x14ac:dyDescent="0.25">
      <c r="M297" s="2"/>
      <c r="N297" s="1">
        <f t="shared" si="24"/>
        <v>239</v>
      </c>
      <c r="O297" s="124">
        <f t="shared" si="25"/>
        <v>229308.1306156262</v>
      </c>
      <c r="P297" s="124">
        <f t="shared" si="26"/>
        <v>744.18761589446024</v>
      </c>
      <c r="Q297" s="124">
        <f t="shared" si="22"/>
        <v>480.30127661516906</v>
      </c>
      <c r="R297" s="124">
        <f t="shared" si="23"/>
        <v>230532.61950813583</v>
      </c>
      <c r="Z297" s="2"/>
    </row>
    <row r="298" spans="13:26" x14ac:dyDescent="0.25">
      <c r="M298" s="2"/>
      <c r="N298" s="1">
        <f t="shared" si="24"/>
        <v>240</v>
      </c>
      <c r="O298" s="124">
        <f t="shared" si="25"/>
        <v>230532.61950813583</v>
      </c>
      <c r="P298" s="124">
        <f t="shared" si="26"/>
        <v>744.18761589446024</v>
      </c>
      <c r="Q298" s="124">
        <f t="shared" si="22"/>
        <v>482.86605081961841</v>
      </c>
      <c r="R298" s="124">
        <f t="shared" si="23"/>
        <v>231759.67317484989</v>
      </c>
      <c r="Z298" s="2"/>
    </row>
    <row r="299" spans="13:26" x14ac:dyDescent="0.25">
      <c r="M299" s="2"/>
      <c r="N299" s="1">
        <f t="shared" si="24"/>
        <v>241</v>
      </c>
      <c r="O299" s="124">
        <f t="shared" si="25"/>
        <v>231759.67317484989</v>
      </c>
      <c r="P299" s="124">
        <f t="shared" si="26"/>
        <v>744.18761589446024</v>
      </c>
      <c r="Q299" s="124">
        <f t="shared" si="22"/>
        <v>485.43619711585239</v>
      </c>
      <c r="R299" s="124">
        <f t="shared" si="23"/>
        <v>232989.2969878602</v>
      </c>
      <c r="Z299" s="2"/>
    </row>
    <row r="300" spans="13:26" x14ac:dyDescent="0.25">
      <c r="M300" s="2"/>
      <c r="N300" s="1">
        <f t="shared" si="24"/>
        <v>242</v>
      </c>
      <c r="O300" s="124">
        <f t="shared" si="25"/>
        <v>232989.2969878602</v>
      </c>
      <c r="P300" s="124">
        <f t="shared" si="26"/>
        <v>744.18761589446024</v>
      </c>
      <c r="Q300" s="124">
        <f t="shared" si="22"/>
        <v>488.01172675607796</v>
      </c>
      <c r="R300" s="124">
        <f t="shared" si="23"/>
        <v>234221.49633051074</v>
      </c>
      <c r="Z300" s="2"/>
    </row>
    <row r="301" spans="13:26" x14ac:dyDescent="0.25">
      <c r="M301" s="2"/>
      <c r="N301" s="1">
        <f t="shared" si="24"/>
        <v>243</v>
      </c>
      <c r="O301" s="124">
        <f t="shared" si="25"/>
        <v>234221.49633051074</v>
      </c>
      <c r="P301" s="124">
        <f t="shared" si="26"/>
        <v>744.18761589446024</v>
      </c>
      <c r="Q301" s="124">
        <f t="shared" si="22"/>
        <v>490.59265101607059</v>
      </c>
      <c r="R301" s="124">
        <f t="shared" si="23"/>
        <v>235456.27659742127</v>
      </c>
      <c r="Z301" s="2"/>
    </row>
    <row r="302" spans="13:26" x14ac:dyDescent="0.25">
      <c r="M302" s="2"/>
      <c r="N302" s="1">
        <f t="shared" si="24"/>
        <v>244</v>
      </c>
      <c r="O302" s="124">
        <f t="shared" si="25"/>
        <v>235456.27659742127</v>
      </c>
      <c r="P302" s="124">
        <f t="shared" si="26"/>
        <v>744.18761589446024</v>
      </c>
      <c r="Q302" s="124">
        <f t="shared" si="22"/>
        <v>493.17898119522357</v>
      </c>
      <c r="R302" s="124">
        <f t="shared" si="23"/>
        <v>236693.64319451095</v>
      </c>
      <c r="Z302" s="2"/>
    </row>
    <row r="303" spans="13:26" x14ac:dyDescent="0.25">
      <c r="M303" s="2"/>
      <c r="N303" s="1">
        <f t="shared" si="24"/>
        <v>245</v>
      </c>
      <c r="O303" s="124">
        <f t="shared" si="25"/>
        <v>236693.64319451095</v>
      </c>
      <c r="P303" s="124">
        <f t="shared" si="26"/>
        <v>744.18761589446024</v>
      </c>
      <c r="Q303" s="124">
        <f t="shared" si="22"/>
        <v>495.77072861659758</v>
      </c>
      <c r="R303" s="124">
        <f t="shared" si="23"/>
        <v>237933.601539022</v>
      </c>
      <c r="Z303" s="2"/>
    </row>
    <row r="304" spans="13:26" x14ac:dyDescent="0.25">
      <c r="M304" s="2"/>
      <c r="N304" s="1">
        <f t="shared" si="24"/>
        <v>246</v>
      </c>
      <c r="O304" s="124">
        <f t="shared" si="25"/>
        <v>237933.601539022</v>
      </c>
      <c r="P304" s="124">
        <f t="shared" si="26"/>
        <v>744.18761589446024</v>
      </c>
      <c r="Q304" s="124">
        <f t="shared" si="22"/>
        <v>498.36790462697019</v>
      </c>
      <c r="R304" s="124">
        <f t="shared" si="23"/>
        <v>239176.15705954342</v>
      </c>
      <c r="Z304" s="2"/>
    </row>
    <row r="305" spans="13:26" x14ac:dyDescent="0.25">
      <c r="M305" s="2"/>
      <c r="N305" s="1">
        <f t="shared" si="24"/>
        <v>247</v>
      </c>
      <c r="O305" s="124">
        <f t="shared" si="25"/>
        <v>239176.15705954342</v>
      </c>
      <c r="P305" s="124">
        <f t="shared" si="26"/>
        <v>744.18761589446024</v>
      </c>
      <c r="Q305" s="124">
        <f t="shared" si="22"/>
        <v>500.97052059688554</v>
      </c>
      <c r="R305" s="124">
        <f t="shared" si="23"/>
        <v>240421.31519603476</v>
      </c>
      <c r="Z305" s="2"/>
    </row>
    <row r="306" spans="13:26" x14ac:dyDescent="0.25">
      <c r="M306" s="2"/>
      <c r="N306" s="1">
        <f t="shared" si="24"/>
        <v>248</v>
      </c>
      <c r="O306" s="124">
        <f t="shared" si="25"/>
        <v>240421.31519603476</v>
      </c>
      <c r="P306" s="124">
        <f t="shared" si="26"/>
        <v>744.18761589446024</v>
      </c>
      <c r="Q306" s="124">
        <f t="shared" si="22"/>
        <v>503.57858792070419</v>
      </c>
      <c r="R306" s="124">
        <f t="shared" si="23"/>
        <v>241669.08139984991</v>
      </c>
      <c r="Z306" s="2"/>
    </row>
    <row r="307" spans="13:26" x14ac:dyDescent="0.25">
      <c r="M307" s="2"/>
      <c r="N307" s="1">
        <f t="shared" si="24"/>
        <v>249</v>
      </c>
      <c r="O307" s="124">
        <f t="shared" si="25"/>
        <v>241669.08139984991</v>
      </c>
      <c r="P307" s="124">
        <f t="shared" si="26"/>
        <v>744.18761589446024</v>
      </c>
      <c r="Q307" s="124">
        <f t="shared" si="22"/>
        <v>506.1921180166529</v>
      </c>
      <c r="R307" s="124">
        <f t="shared" si="23"/>
        <v>242919.46113376101</v>
      </c>
      <c r="Z307" s="2"/>
    </row>
    <row r="308" spans="13:26" x14ac:dyDescent="0.25">
      <c r="M308" s="2"/>
      <c r="N308" s="1">
        <f t="shared" si="24"/>
        <v>250</v>
      </c>
      <c r="O308" s="124">
        <f t="shared" si="25"/>
        <v>242919.46113376101</v>
      </c>
      <c r="P308" s="124">
        <f t="shared" si="26"/>
        <v>744.18761589446024</v>
      </c>
      <c r="Q308" s="124">
        <f t="shared" si="22"/>
        <v>508.81112232687474</v>
      </c>
      <c r="R308" s="124">
        <f t="shared" si="23"/>
        <v>244172.45987198234</v>
      </c>
      <c r="Z308" s="2"/>
    </row>
    <row r="309" spans="13:26" x14ac:dyDescent="0.25">
      <c r="M309" s="2"/>
      <c r="N309" s="1">
        <f t="shared" si="24"/>
        <v>251</v>
      </c>
      <c r="O309" s="124">
        <f t="shared" si="25"/>
        <v>244172.45987198234</v>
      </c>
      <c r="P309" s="124">
        <f t="shared" si="26"/>
        <v>744.18761589446024</v>
      </c>
      <c r="Q309" s="124">
        <f t="shared" si="22"/>
        <v>511.43561231747907</v>
      </c>
      <c r="R309" s="124">
        <f t="shared" si="23"/>
        <v>245428.08310019426</v>
      </c>
      <c r="Z309" s="2"/>
    </row>
    <row r="310" spans="13:26" x14ac:dyDescent="0.25">
      <c r="M310" s="2"/>
      <c r="N310" s="1">
        <f t="shared" si="24"/>
        <v>252</v>
      </c>
      <c r="O310" s="124">
        <f t="shared" si="25"/>
        <v>245428.08310019426</v>
      </c>
      <c r="P310" s="124">
        <f t="shared" si="26"/>
        <v>744.18761589446024</v>
      </c>
      <c r="Q310" s="124">
        <f t="shared" si="22"/>
        <v>514.06559947859171</v>
      </c>
      <c r="R310" s="124">
        <f t="shared" si="23"/>
        <v>246686.33631556729</v>
      </c>
      <c r="Z310" s="2"/>
    </row>
    <row r="311" spans="13:26" x14ac:dyDescent="0.25">
      <c r="M311" s="2"/>
      <c r="N311" s="1">
        <f t="shared" si="24"/>
        <v>253</v>
      </c>
      <c r="O311" s="124">
        <f t="shared" si="25"/>
        <v>246686.33631556729</v>
      </c>
      <c r="P311" s="124">
        <f t="shared" si="26"/>
        <v>744.18761589446024</v>
      </c>
      <c r="Q311" s="124">
        <f t="shared" si="22"/>
        <v>516.70109532440551</v>
      </c>
      <c r="R311" s="124">
        <f t="shared" si="23"/>
        <v>247947.22502678615</v>
      </c>
      <c r="Z311" s="2"/>
    </row>
    <row r="312" spans="13:26" x14ac:dyDescent="0.25">
      <c r="M312" s="2"/>
      <c r="N312" s="1">
        <f t="shared" si="24"/>
        <v>254</v>
      </c>
      <c r="O312" s="124">
        <f t="shared" si="25"/>
        <v>247947.22502678615</v>
      </c>
      <c r="P312" s="124">
        <f t="shared" si="26"/>
        <v>744.18761589446024</v>
      </c>
      <c r="Q312" s="124">
        <f t="shared" si="22"/>
        <v>519.34211139323043</v>
      </c>
      <c r="R312" s="124">
        <f t="shared" si="23"/>
        <v>249210.75475407383</v>
      </c>
      <c r="Z312" s="2"/>
    </row>
    <row r="313" spans="13:26" x14ac:dyDescent="0.25">
      <c r="M313" s="2"/>
      <c r="N313" s="1">
        <f t="shared" si="24"/>
        <v>255</v>
      </c>
      <c r="O313" s="124">
        <f t="shared" si="25"/>
        <v>249210.75475407383</v>
      </c>
      <c r="P313" s="124">
        <f t="shared" si="26"/>
        <v>744.18761589446024</v>
      </c>
      <c r="Q313" s="124">
        <f t="shared" si="22"/>
        <v>521.98865924754421</v>
      </c>
      <c r="R313" s="124">
        <f t="shared" si="23"/>
        <v>250476.93102921583</v>
      </c>
      <c r="Z313" s="2"/>
    </row>
    <row r="314" spans="13:26" x14ac:dyDescent="0.25">
      <c r="M314" s="2"/>
      <c r="N314" s="1">
        <f t="shared" si="24"/>
        <v>256</v>
      </c>
      <c r="O314" s="124">
        <f t="shared" si="25"/>
        <v>250476.93102921583</v>
      </c>
      <c r="P314" s="124">
        <f t="shared" si="26"/>
        <v>744.18761589446024</v>
      </c>
      <c r="Q314" s="124">
        <f t="shared" si="22"/>
        <v>524.64075047404299</v>
      </c>
      <c r="R314" s="124">
        <f t="shared" si="23"/>
        <v>251745.75939558432</v>
      </c>
      <c r="Z314" s="2"/>
    </row>
    <row r="315" spans="13:26" x14ac:dyDescent="0.25">
      <c r="M315" s="2"/>
      <c r="N315" s="1">
        <f t="shared" si="24"/>
        <v>257</v>
      </c>
      <c r="O315" s="124">
        <f t="shared" si="25"/>
        <v>251745.75939558432</v>
      </c>
      <c r="P315" s="124">
        <f t="shared" si="26"/>
        <v>744.18761589446024</v>
      </c>
      <c r="Q315" s="124">
        <f t="shared" ref="Q315:Q346" si="27">O315*$P$53</f>
        <v>527.29839668369209</v>
      </c>
      <c r="R315" s="124">
        <f t="shared" ref="R315:R346" si="28">O315+P315+Q315</f>
        <v>253017.24540816247</v>
      </c>
      <c r="Z315" s="2"/>
    </row>
    <row r="316" spans="13:26" x14ac:dyDescent="0.25">
      <c r="M316" s="2"/>
      <c r="N316" s="1">
        <f t="shared" ref="N316:N346" si="29">N315+1</f>
        <v>258</v>
      </c>
      <c r="O316" s="124">
        <f t="shared" ref="O316:O346" si="30">R315</f>
        <v>253017.24540816247</v>
      </c>
      <c r="P316" s="124">
        <f t="shared" ref="P316:P346" si="31">P315</f>
        <v>744.18761589446024</v>
      </c>
      <c r="Q316" s="124">
        <f t="shared" si="27"/>
        <v>529.9616095117766</v>
      </c>
      <c r="R316" s="124">
        <f t="shared" si="28"/>
        <v>254291.39463356871</v>
      </c>
      <c r="Z316" s="2"/>
    </row>
    <row r="317" spans="13:26" x14ac:dyDescent="0.25">
      <c r="M317" s="2"/>
      <c r="N317" s="1">
        <f t="shared" si="29"/>
        <v>259</v>
      </c>
      <c r="O317" s="124">
        <f t="shared" si="30"/>
        <v>254291.39463356871</v>
      </c>
      <c r="P317" s="124">
        <f t="shared" si="31"/>
        <v>744.18761589446024</v>
      </c>
      <c r="Q317" s="124">
        <f t="shared" si="27"/>
        <v>532.63040061795266</v>
      </c>
      <c r="R317" s="124">
        <f t="shared" si="28"/>
        <v>255568.21265008111</v>
      </c>
      <c r="Z317" s="2"/>
    </row>
    <row r="318" spans="13:26" x14ac:dyDescent="0.25">
      <c r="M318" s="2"/>
      <c r="N318" s="1">
        <f t="shared" si="29"/>
        <v>260</v>
      </c>
      <c r="O318" s="124">
        <f t="shared" si="30"/>
        <v>255568.21265008111</v>
      </c>
      <c r="P318" s="124">
        <f t="shared" si="31"/>
        <v>744.18761589446024</v>
      </c>
      <c r="Q318" s="124">
        <f t="shared" si="27"/>
        <v>535.30478168629827</v>
      </c>
      <c r="R318" s="124">
        <f t="shared" si="28"/>
        <v>256847.70504766188</v>
      </c>
      <c r="Z318" s="2"/>
    </row>
    <row r="319" spans="13:26" x14ac:dyDescent="0.25">
      <c r="M319" s="2"/>
      <c r="N319" s="1">
        <f t="shared" si="29"/>
        <v>261</v>
      </c>
      <c r="O319" s="124">
        <f t="shared" si="30"/>
        <v>256847.70504766188</v>
      </c>
      <c r="P319" s="124">
        <f t="shared" si="31"/>
        <v>744.18761589446024</v>
      </c>
      <c r="Q319" s="124">
        <f t="shared" si="27"/>
        <v>537.98476442536457</v>
      </c>
      <c r="R319" s="124">
        <f t="shared" si="28"/>
        <v>258129.8774279817</v>
      </c>
      <c r="Z319" s="2"/>
    </row>
    <row r="320" spans="13:26" x14ac:dyDescent="0.25">
      <c r="M320" s="2"/>
      <c r="N320" s="1">
        <f t="shared" si="29"/>
        <v>262</v>
      </c>
      <c r="O320" s="124">
        <f t="shared" si="30"/>
        <v>258129.8774279817</v>
      </c>
      <c r="P320" s="124">
        <f t="shared" si="31"/>
        <v>744.18761589446024</v>
      </c>
      <c r="Q320" s="124">
        <f t="shared" si="27"/>
        <v>540.67036056822701</v>
      </c>
      <c r="R320" s="124">
        <f t="shared" si="28"/>
        <v>259414.73540444439</v>
      </c>
      <c r="Z320" s="2"/>
    </row>
    <row r="321" spans="13:26" x14ac:dyDescent="0.25">
      <c r="M321" s="2"/>
      <c r="N321" s="1">
        <f t="shared" si="29"/>
        <v>263</v>
      </c>
      <c r="O321" s="124">
        <f t="shared" si="30"/>
        <v>259414.73540444439</v>
      </c>
      <c r="P321" s="124">
        <f t="shared" si="31"/>
        <v>744.18761589446024</v>
      </c>
      <c r="Q321" s="124">
        <f t="shared" si="27"/>
        <v>543.36158187253682</v>
      </c>
      <c r="R321" s="124">
        <f t="shared" si="28"/>
        <v>260702.28460221138</v>
      </c>
      <c r="Z321" s="2"/>
    </row>
    <row r="322" spans="13:26" x14ac:dyDescent="0.25">
      <c r="M322" s="2"/>
      <c r="N322" s="1">
        <f t="shared" si="29"/>
        <v>264</v>
      </c>
      <c r="O322" s="124">
        <f t="shared" si="30"/>
        <v>260702.28460221138</v>
      </c>
      <c r="P322" s="124">
        <f t="shared" si="31"/>
        <v>744.18761589446024</v>
      </c>
      <c r="Q322" s="124">
        <f t="shared" si="27"/>
        <v>546.05844012057219</v>
      </c>
      <c r="R322" s="124">
        <f t="shared" si="28"/>
        <v>261992.5306582264</v>
      </c>
      <c r="Z322" s="2"/>
    </row>
    <row r="323" spans="13:26" x14ac:dyDescent="0.25">
      <c r="M323" s="2"/>
      <c r="N323" s="1">
        <f t="shared" si="29"/>
        <v>265</v>
      </c>
      <c r="O323" s="124">
        <f t="shared" si="30"/>
        <v>261992.5306582264</v>
      </c>
      <c r="P323" s="124">
        <f t="shared" si="31"/>
        <v>744.18761589446024</v>
      </c>
      <c r="Q323" s="124">
        <f t="shared" si="27"/>
        <v>548.76094711929022</v>
      </c>
      <c r="R323" s="124">
        <f t="shared" si="28"/>
        <v>263285.47922124015</v>
      </c>
      <c r="Z323" s="2"/>
    </row>
    <row r="324" spans="13:26" x14ac:dyDescent="0.25">
      <c r="M324" s="2"/>
      <c r="N324" s="1">
        <f t="shared" si="29"/>
        <v>266</v>
      </c>
      <c r="O324" s="124">
        <f t="shared" si="30"/>
        <v>263285.47922124015</v>
      </c>
      <c r="P324" s="124">
        <f t="shared" si="31"/>
        <v>744.18761589446024</v>
      </c>
      <c r="Q324" s="124">
        <f t="shared" si="27"/>
        <v>551.46911470037878</v>
      </c>
      <c r="R324" s="124">
        <f t="shared" si="28"/>
        <v>264581.13595183502</v>
      </c>
      <c r="Z324" s="2"/>
    </row>
    <row r="325" spans="13:26" x14ac:dyDescent="0.25">
      <c r="M325" s="2"/>
      <c r="N325" s="1">
        <f t="shared" si="29"/>
        <v>267</v>
      </c>
      <c r="O325" s="124">
        <f t="shared" si="30"/>
        <v>264581.13595183502</v>
      </c>
      <c r="P325" s="124">
        <f t="shared" si="31"/>
        <v>744.18761589446024</v>
      </c>
      <c r="Q325" s="124">
        <f t="shared" si="27"/>
        <v>554.18295472030763</v>
      </c>
      <c r="R325" s="124">
        <f t="shared" si="28"/>
        <v>265879.50652244978</v>
      </c>
      <c r="Z325" s="2"/>
    </row>
    <row r="326" spans="13:26" x14ac:dyDescent="0.25">
      <c r="M326" s="2"/>
      <c r="N326" s="1">
        <f t="shared" si="29"/>
        <v>268</v>
      </c>
      <c r="O326" s="124">
        <f t="shared" si="30"/>
        <v>265879.50652244978</v>
      </c>
      <c r="P326" s="124">
        <f t="shared" si="31"/>
        <v>744.18761589446024</v>
      </c>
      <c r="Q326" s="124">
        <f t="shared" si="27"/>
        <v>556.90247906038064</v>
      </c>
      <c r="R326" s="124">
        <f t="shared" si="28"/>
        <v>267180.59661740466</v>
      </c>
      <c r="Z326" s="2"/>
    </row>
    <row r="327" spans="13:26" x14ac:dyDescent="0.25">
      <c r="M327" s="2"/>
      <c r="N327" s="1">
        <f t="shared" si="29"/>
        <v>269</v>
      </c>
      <c r="O327" s="124">
        <f t="shared" si="30"/>
        <v>267180.59661740466</v>
      </c>
      <c r="P327" s="124">
        <f t="shared" si="31"/>
        <v>744.18761589446024</v>
      </c>
      <c r="Q327" s="124">
        <f t="shared" si="27"/>
        <v>559.62769962678817</v>
      </c>
      <c r="R327" s="124">
        <f t="shared" si="28"/>
        <v>268484.41193292593</v>
      </c>
      <c r="Z327" s="2"/>
    </row>
    <row r="328" spans="13:26" x14ac:dyDescent="0.25">
      <c r="M328" s="2"/>
      <c r="N328" s="1">
        <f t="shared" si="29"/>
        <v>270</v>
      </c>
      <c r="O328" s="124">
        <f t="shared" si="30"/>
        <v>268484.41193292593</v>
      </c>
      <c r="P328" s="124">
        <f t="shared" si="31"/>
        <v>744.18761589446024</v>
      </c>
      <c r="Q328" s="124">
        <f t="shared" si="27"/>
        <v>562.35862835065871</v>
      </c>
      <c r="R328" s="124">
        <f t="shared" si="28"/>
        <v>269790.95817717107</v>
      </c>
      <c r="Z328" s="2"/>
    </row>
    <row r="329" spans="13:26" x14ac:dyDescent="0.25">
      <c r="M329" s="2"/>
      <c r="N329" s="1">
        <f t="shared" si="29"/>
        <v>271</v>
      </c>
      <c r="O329" s="124">
        <f t="shared" si="30"/>
        <v>269790.95817717107</v>
      </c>
      <c r="P329" s="124">
        <f t="shared" si="31"/>
        <v>744.18761589446024</v>
      </c>
      <c r="Q329" s="124">
        <f t="shared" si="27"/>
        <v>565.09527718811137</v>
      </c>
      <c r="R329" s="124">
        <f t="shared" si="28"/>
        <v>271100.24107025366</v>
      </c>
      <c r="Z329" s="2"/>
    </row>
    <row r="330" spans="13:26" x14ac:dyDescent="0.25">
      <c r="M330" s="2"/>
      <c r="N330" s="1">
        <f t="shared" si="29"/>
        <v>272</v>
      </c>
      <c r="O330" s="124">
        <f t="shared" si="30"/>
        <v>271100.24107025366</v>
      </c>
      <c r="P330" s="124">
        <f t="shared" si="31"/>
        <v>744.18761589446024</v>
      </c>
      <c r="Q330" s="124">
        <f t="shared" si="27"/>
        <v>567.83765812030811</v>
      </c>
      <c r="R330" s="124">
        <f t="shared" si="28"/>
        <v>272412.26634426846</v>
      </c>
      <c r="Z330" s="2"/>
    </row>
    <row r="331" spans="13:26" x14ac:dyDescent="0.25">
      <c r="M331" s="2"/>
      <c r="N331" s="1">
        <f t="shared" si="29"/>
        <v>273</v>
      </c>
      <c r="O331" s="124">
        <f t="shared" si="30"/>
        <v>272412.26634426846</v>
      </c>
      <c r="P331" s="124">
        <f t="shared" si="31"/>
        <v>744.18761589446024</v>
      </c>
      <c r="Q331" s="124">
        <f t="shared" si="27"/>
        <v>570.58578315350633</v>
      </c>
      <c r="R331" s="124">
        <f t="shared" si="28"/>
        <v>273727.03974331642</v>
      </c>
      <c r="Z331" s="2"/>
    </row>
    <row r="332" spans="13:26" x14ac:dyDescent="0.25">
      <c r="M332" s="2"/>
      <c r="N332" s="1">
        <f t="shared" si="29"/>
        <v>274</v>
      </c>
      <c r="O332" s="124">
        <f t="shared" si="30"/>
        <v>273727.03974331642</v>
      </c>
      <c r="P332" s="124">
        <f t="shared" si="31"/>
        <v>744.18761589446024</v>
      </c>
      <c r="Q332" s="124">
        <f t="shared" si="27"/>
        <v>573.33966431911097</v>
      </c>
      <c r="R332" s="124">
        <f t="shared" si="28"/>
        <v>275044.56702353002</v>
      </c>
      <c r="Z332" s="2"/>
    </row>
    <row r="333" spans="13:26" x14ac:dyDescent="0.25">
      <c r="M333" s="2"/>
      <c r="N333" s="1">
        <f t="shared" si="29"/>
        <v>275</v>
      </c>
      <c r="O333" s="124">
        <f t="shared" si="30"/>
        <v>275044.56702353002</v>
      </c>
      <c r="P333" s="124">
        <f t="shared" si="31"/>
        <v>744.18761589446024</v>
      </c>
      <c r="Q333" s="124">
        <f t="shared" si="27"/>
        <v>576.09931367372826</v>
      </c>
      <c r="R333" s="124">
        <f t="shared" si="28"/>
        <v>276364.85395309824</v>
      </c>
      <c r="Z333" s="2"/>
    </row>
    <row r="334" spans="13:26" x14ac:dyDescent="0.25">
      <c r="M334" s="2"/>
      <c r="N334" s="1">
        <f t="shared" si="29"/>
        <v>276</v>
      </c>
      <c r="O334" s="124">
        <f t="shared" si="30"/>
        <v>276364.85395309824</v>
      </c>
      <c r="P334" s="124">
        <f t="shared" si="31"/>
        <v>744.18761589446024</v>
      </c>
      <c r="Q334" s="124">
        <f t="shared" si="27"/>
        <v>578.86474329921725</v>
      </c>
      <c r="R334" s="124">
        <f t="shared" si="28"/>
        <v>277687.90631229192</v>
      </c>
      <c r="Z334" s="2"/>
    </row>
    <row r="335" spans="13:26" x14ac:dyDescent="0.25">
      <c r="M335" s="2"/>
      <c r="N335" s="1">
        <f t="shared" si="29"/>
        <v>277</v>
      </c>
      <c r="O335" s="124">
        <f t="shared" si="30"/>
        <v>277687.90631229192</v>
      </c>
      <c r="P335" s="124">
        <f t="shared" si="31"/>
        <v>744.18761589446024</v>
      </c>
      <c r="Q335" s="124">
        <f t="shared" si="27"/>
        <v>581.63596530274322</v>
      </c>
      <c r="R335" s="124">
        <f t="shared" si="28"/>
        <v>279013.72989348916</v>
      </c>
      <c r="Z335" s="2"/>
    </row>
    <row r="336" spans="13:26" x14ac:dyDescent="0.25">
      <c r="M336" s="2"/>
      <c r="N336" s="1">
        <f t="shared" si="29"/>
        <v>278</v>
      </c>
      <c r="O336" s="124">
        <f t="shared" si="30"/>
        <v>279013.72989348916</v>
      </c>
      <c r="P336" s="124">
        <f t="shared" si="31"/>
        <v>744.18761589446024</v>
      </c>
      <c r="Q336" s="124">
        <f t="shared" si="27"/>
        <v>584.4129918168311</v>
      </c>
      <c r="R336" s="124">
        <f t="shared" si="28"/>
        <v>280342.33050120046</v>
      </c>
      <c r="Z336" s="2"/>
    </row>
    <row r="337" spans="13:26" x14ac:dyDescent="0.25">
      <c r="M337" s="2"/>
      <c r="N337" s="1">
        <f t="shared" si="29"/>
        <v>279</v>
      </c>
      <c r="O337" s="124">
        <f t="shared" si="30"/>
        <v>280342.33050120046</v>
      </c>
      <c r="P337" s="124">
        <f t="shared" si="31"/>
        <v>744.18761589446024</v>
      </c>
      <c r="Q337" s="124">
        <f t="shared" si="27"/>
        <v>587.19583499941791</v>
      </c>
      <c r="R337" s="124">
        <f t="shared" si="28"/>
        <v>281673.71395209437</v>
      </c>
      <c r="Z337" s="2"/>
    </row>
    <row r="338" spans="13:26" x14ac:dyDescent="0.25">
      <c r="M338" s="2"/>
      <c r="N338" s="1">
        <f t="shared" si="29"/>
        <v>280</v>
      </c>
      <c r="O338" s="124">
        <f t="shared" si="30"/>
        <v>281673.71395209437</v>
      </c>
      <c r="P338" s="124">
        <f t="shared" si="31"/>
        <v>744.18761589446024</v>
      </c>
      <c r="Q338" s="124">
        <f t="shared" si="27"/>
        <v>589.98450703390654</v>
      </c>
      <c r="R338" s="124">
        <f t="shared" si="28"/>
        <v>283007.88607502275</v>
      </c>
      <c r="Z338" s="2"/>
    </row>
    <row r="339" spans="13:26" x14ac:dyDescent="0.25">
      <c r="M339" s="2"/>
      <c r="N339" s="1">
        <f t="shared" si="29"/>
        <v>281</v>
      </c>
      <c r="O339" s="124">
        <f t="shared" si="30"/>
        <v>283007.88607502275</v>
      </c>
      <c r="P339" s="124">
        <f t="shared" si="31"/>
        <v>744.18761589446024</v>
      </c>
      <c r="Q339" s="124">
        <f t="shared" si="27"/>
        <v>592.77902012921845</v>
      </c>
      <c r="R339" s="124">
        <f t="shared" si="28"/>
        <v>284344.85271104646</v>
      </c>
      <c r="Z339" s="2"/>
    </row>
    <row r="340" spans="13:26" x14ac:dyDescent="0.25">
      <c r="M340" s="2"/>
      <c r="N340" s="1">
        <f t="shared" si="29"/>
        <v>282</v>
      </c>
      <c r="O340" s="124">
        <f t="shared" si="30"/>
        <v>284344.85271104646</v>
      </c>
      <c r="P340" s="124">
        <f t="shared" si="31"/>
        <v>744.18761589446024</v>
      </c>
      <c r="Q340" s="124">
        <f t="shared" si="27"/>
        <v>595.57938651984796</v>
      </c>
      <c r="R340" s="124">
        <f t="shared" si="28"/>
        <v>285684.61971346079</v>
      </c>
      <c r="Z340" s="2"/>
    </row>
    <row r="341" spans="13:26" x14ac:dyDescent="0.25">
      <c r="M341" s="2"/>
      <c r="N341" s="1">
        <f t="shared" si="29"/>
        <v>283</v>
      </c>
      <c r="O341" s="124">
        <f t="shared" si="30"/>
        <v>285684.61971346079</v>
      </c>
      <c r="P341" s="124">
        <f t="shared" si="31"/>
        <v>744.18761589446024</v>
      </c>
      <c r="Q341" s="124">
        <f t="shared" si="27"/>
        <v>598.38561846591506</v>
      </c>
      <c r="R341" s="124">
        <f t="shared" si="28"/>
        <v>287027.19294782117</v>
      </c>
      <c r="Z341" s="2"/>
    </row>
    <row r="342" spans="13:26" x14ac:dyDescent="0.25">
      <c r="M342" s="2"/>
      <c r="N342" s="1">
        <f t="shared" si="29"/>
        <v>284</v>
      </c>
      <c r="O342" s="124">
        <f t="shared" si="30"/>
        <v>287027.19294782117</v>
      </c>
      <c r="P342" s="124">
        <f t="shared" si="31"/>
        <v>744.18761589446024</v>
      </c>
      <c r="Q342" s="124">
        <f t="shared" si="27"/>
        <v>601.19772825321922</v>
      </c>
      <c r="R342" s="124">
        <f t="shared" si="28"/>
        <v>288372.57829196885</v>
      </c>
      <c r="Z342" s="2"/>
    </row>
    <row r="343" spans="13:26" x14ac:dyDescent="0.25">
      <c r="M343" s="2"/>
      <c r="N343" s="1">
        <f t="shared" si="29"/>
        <v>285</v>
      </c>
      <c r="O343" s="124">
        <f t="shared" si="30"/>
        <v>288372.57829196885</v>
      </c>
      <c r="P343" s="124">
        <f t="shared" si="31"/>
        <v>744.18761589446024</v>
      </c>
      <c r="Q343" s="124">
        <f t="shared" si="27"/>
        <v>604.01572819329397</v>
      </c>
      <c r="R343" s="124">
        <f t="shared" si="28"/>
        <v>289720.78163605661</v>
      </c>
      <c r="Z343" s="2"/>
    </row>
    <row r="344" spans="13:26" x14ac:dyDescent="0.25">
      <c r="M344" s="2"/>
      <c r="N344" s="1">
        <f t="shared" si="29"/>
        <v>286</v>
      </c>
      <c r="O344" s="124">
        <f t="shared" si="30"/>
        <v>289720.78163605661</v>
      </c>
      <c r="P344" s="124">
        <f t="shared" si="31"/>
        <v>744.18761589446024</v>
      </c>
      <c r="Q344" s="124">
        <f t="shared" si="27"/>
        <v>606.83963062345947</v>
      </c>
      <c r="R344" s="124">
        <f t="shared" si="28"/>
        <v>291071.80888257455</v>
      </c>
      <c r="Z344" s="2"/>
    </row>
    <row r="345" spans="13:26" x14ac:dyDescent="0.25">
      <c r="M345" s="2"/>
      <c r="N345" s="1">
        <f t="shared" si="29"/>
        <v>287</v>
      </c>
      <c r="O345" s="124">
        <f t="shared" si="30"/>
        <v>291071.80888257455</v>
      </c>
      <c r="P345" s="124">
        <f t="shared" si="31"/>
        <v>744.18761589446024</v>
      </c>
      <c r="Q345" s="124">
        <f t="shared" si="27"/>
        <v>609.66944790687785</v>
      </c>
      <c r="R345" s="124">
        <f t="shared" si="28"/>
        <v>292425.66594637593</v>
      </c>
      <c r="Z345" s="2"/>
    </row>
    <row r="346" spans="13:26" x14ac:dyDescent="0.25">
      <c r="M346" s="2"/>
      <c r="N346" s="1">
        <f t="shared" si="29"/>
        <v>288</v>
      </c>
      <c r="O346" s="124">
        <f t="shared" si="30"/>
        <v>292425.66594637593</v>
      </c>
      <c r="P346" s="124">
        <f t="shared" si="31"/>
        <v>744.18761589446024</v>
      </c>
      <c r="Q346" s="124">
        <f t="shared" si="27"/>
        <v>612.50519243260624</v>
      </c>
      <c r="R346" s="124">
        <f t="shared" si="28"/>
        <v>293782.35875470302</v>
      </c>
      <c r="Z346" s="2"/>
    </row>
    <row r="347" spans="13:26" x14ac:dyDescent="0.25">
      <c r="M347" s="2"/>
      <c r="N347" s="163" t="s">
        <v>216</v>
      </c>
      <c r="O347" s="163" t="s">
        <v>216</v>
      </c>
      <c r="P347" s="163" t="s">
        <v>216</v>
      </c>
      <c r="Q347" s="163" t="s">
        <v>216</v>
      </c>
      <c r="R347" s="163" t="s">
        <v>216</v>
      </c>
      <c r="Z347" s="2"/>
    </row>
    <row r="348" spans="13:26" x14ac:dyDescent="0.25">
      <c r="M348" s="2"/>
      <c r="N348" s="134"/>
      <c r="O348" s="134" t="s">
        <v>231</v>
      </c>
      <c r="P348" s="196">
        <f>SUM(P59:P346)</f>
        <v>214326.03337760383</v>
      </c>
      <c r="Q348" s="196">
        <f>SUM(Q59:Q346)</f>
        <v>79456.325377098838</v>
      </c>
      <c r="R348" s="196">
        <f>P348+Q348</f>
        <v>293782.35875470267</v>
      </c>
      <c r="S348" s="124">
        <f>R348-P54</f>
        <v>-4.3655745685100555E-9</v>
      </c>
      <c r="Z348" s="2"/>
    </row>
    <row r="349" spans="13:26" x14ac:dyDescent="0.25"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3:26" x14ac:dyDescent="0.25">
      <c r="O350" s="124"/>
      <c r="P350" s="124"/>
      <c r="Q350" s="124"/>
      <c r="R350" s="124"/>
      <c r="S350" s="124"/>
    </row>
    <row r="351" spans="13:26" x14ac:dyDescent="0.25">
      <c r="O351" s="124"/>
      <c r="P351" s="124"/>
      <c r="Q351" s="124"/>
      <c r="R351" s="124"/>
      <c r="S351" s="124"/>
    </row>
    <row r="352" spans="13:26" x14ac:dyDescent="0.25">
      <c r="O352" s="124"/>
      <c r="P352" s="124"/>
      <c r="Q352" s="124"/>
      <c r="R352" s="124"/>
      <c r="S352" s="124"/>
    </row>
    <row r="353" spans="15:19" x14ac:dyDescent="0.25">
      <c r="O353" s="124"/>
      <c r="P353" s="124"/>
      <c r="Q353" s="124"/>
      <c r="R353" s="124"/>
      <c r="S353" s="124"/>
    </row>
    <row r="354" spans="15:19" x14ac:dyDescent="0.25">
      <c r="O354" s="124"/>
      <c r="P354" s="124"/>
      <c r="Q354" s="124"/>
      <c r="R354" s="124"/>
      <c r="S354" s="124"/>
    </row>
    <row r="355" spans="15:19" x14ac:dyDescent="0.25">
      <c r="O355" s="124"/>
      <c r="P355" s="124"/>
      <c r="Q355" s="124"/>
      <c r="R355" s="124"/>
      <c r="S355" s="124"/>
    </row>
    <row r="356" spans="15:19" x14ac:dyDescent="0.25">
      <c r="O356" s="124"/>
      <c r="P356" s="124"/>
      <c r="Q356" s="124"/>
      <c r="R356" s="124"/>
      <c r="S356" s="124"/>
    </row>
    <row r="357" spans="15:19" x14ac:dyDescent="0.25">
      <c r="O357" s="124"/>
      <c r="P357" s="124"/>
      <c r="Q357" s="124"/>
      <c r="R357" s="124"/>
      <c r="S357" s="124"/>
    </row>
    <row r="358" spans="15:19" x14ac:dyDescent="0.25">
      <c r="O358" s="124"/>
      <c r="P358" s="124"/>
      <c r="Q358" s="124"/>
      <c r="R358" s="124"/>
      <c r="S358" s="124"/>
    </row>
    <row r="359" spans="15:19" x14ac:dyDescent="0.25">
      <c r="O359" s="124"/>
      <c r="P359" s="124"/>
      <c r="Q359" s="124"/>
      <c r="R359" s="124"/>
      <c r="S359" s="124"/>
    </row>
    <row r="360" spans="15:19" x14ac:dyDescent="0.25">
      <c r="O360" s="124"/>
      <c r="P360" s="124"/>
      <c r="Q360" s="124"/>
      <c r="R360" s="124"/>
      <c r="S360" s="124"/>
    </row>
    <row r="361" spans="15:19" x14ac:dyDescent="0.25">
      <c r="O361" s="124"/>
      <c r="P361" s="124"/>
      <c r="Q361" s="124"/>
      <c r="R361" s="124"/>
      <c r="S361" s="124"/>
    </row>
    <row r="362" spans="15:19" x14ac:dyDescent="0.25">
      <c r="O362" s="124"/>
      <c r="P362" s="124"/>
      <c r="Q362" s="124"/>
      <c r="R362" s="124"/>
      <c r="S362" s="124"/>
    </row>
    <row r="363" spans="15:19" x14ac:dyDescent="0.25">
      <c r="O363" s="124"/>
      <c r="P363" s="124"/>
      <c r="Q363" s="124"/>
      <c r="R363" s="124"/>
      <c r="S363" s="124"/>
    </row>
    <row r="364" spans="15:19" x14ac:dyDescent="0.25">
      <c r="O364" s="124"/>
      <c r="P364" s="124"/>
      <c r="Q364" s="124"/>
      <c r="R364" s="124"/>
      <c r="S364" s="124"/>
    </row>
    <row r="365" spans="15:19" x14ac:dyDescent="0.25">
      <c r="O365" s="124"/>
      <c r="P365" s="124"/>
      <c r="Q365" s="124"/>
      <c r="R365" s="124"/>
      <c r="S365" s="124"/>
    </row>
    <row r="366" spans="15:19" x14ac:dyDescent="0.25">
      <c r="O366" s="124"/>
      <c r="P366" s="124"/>
      <c r="Q366" s="124"/>
      <c r="R366" s="124"/>
      <c r="S366" s="124"/>
    </row>
    <row r="367" spans="15:19" x14ac:dyDescent="0.25">
      <c r="O367" s="124"/>
      <c r="P367" s="124"/>
      <c r="Q367" s="124"/>
      <c r="R367" s="124"/>
      <c r="S367" s="124"/>
    </row>
    <row r="368" spans="15:19" x14ac:dyDescent="0.25">
      <c r="O368" s="124"/>
      <c r="P368" s="124"/>
      <c r="Q368" s="124"/>
      <c r="R368" s="124"/>
      <c r="S368" s="124"/>
    </row>
    <row r="369" spans="15:19" x14ac:dyDescent="0.25">
      <c r="O369" s="124"/>
      <c r="P369" s="124"/>
      <c r="Q369" s="124"/>
      <c r="R369" s="124"/>
      <c r="S369" s="124"/>
    </row>
    <row r="370" spans="15:19" x14ac:dyDescent="0.25">
      <c r="O370" s="124"/>
      <c r="P370" s="124"/>
      <c r="Q370" s="124"/>
      <c r="R370" s="124"/>
      <c r="S370" s="124"/>
    </row>
    <row r="371" spans="15:19" x14ac:dyDescent="0.25">
      <c r="O371" s="124"/>
      <c r="P371" s="124"/>
      <c r="Q371" s="124"/>
      <c r="R371" s="124"/>
      <c r="S371" s="124"/>
    </row>
    <row r="372" spans="15:19" x14ac:dyDescent="0.25">
      <c r="O372" s="124"/>
      <c r="P372" s="124"/>
      <c r="Q372" s="124"/>
      <c r="R372" s="124"/>
      <c r="S372" s="124"/>
    </row>
    <row r="373" spans="15:19" x14ac:dyDescent="0.25">
      <c r="O373" s="124"/>
      <c r="P373" s="124"/>
      <c r="Q373" s="124"/>
      <c r="R373" s="124"/>
      <c r="S373" s="124"/>
    </row>
    <row r="374" spans="15:19" x14ac:dyDescent="0.25">
      <c r="O374" s="124"/>
      <c r="P374" s="124"/>
      <c r="Q374" s="124"/>
      <c r="R374" s="124"/>
      <c r="S374" s="124"/>
    </row>
    <row r="375" spans="15:19" x14ac:dyDescent="0.25">
      <c r="O375" s="124"/>
      <c r="P375" s="124"/>
      <c r="Q375" s="124"/>
      <c r="R375" s="124"/>
      <c r="S375" s="124"/>
    </row>
    <row r="376" spans="15:19" x14ac:dyDescent="0.25">
      <c r="O376" s="124"/>
      <c r="P376" s="124"/>
      <c r="Q376" s="124"/>
      <c r="R376" s="124"/>
      <c r="S376" s="124"/>
    </row>
    <row r="377" spans="15:19" x14ac:dyDescent="0.25">
      <c r="O377" s="124"/>
      <c r="P377" s="124"/>
      <c r="Q377" s="124"/>
      <c r="R377" s="124"/>
      <c r="S377" s="124"/>
    </row>
    <row r="378" spans="15:19" x14ac:dyDescent="0.25">
      <c r="O378" s="124"/>
      <c r="P378" s="124"/>
      <c r="Q378" s="124"/>
      <c r="R378" s="124"/>
      <c r="S378" s="124"/>
    </row>
    <row r="379" spans="15:19" x14ac:dyDescent="0.25">
      <c r="O379" s="124"/>
      <c r="P379" s="124"/>
      <c r="Q379" s="124"/>
      <c r="R379" s="124"/>
      <c r="S379" s="124"/>
    </row>
    <row r="380" spans="15:19" x14ac:dyDescent="0.25">
      <c r="O380" s="124"/>
      <c r="P380" s="124"/>
      <c r="Q380" s="124"/>
      <c r="R380" s="124"/>
      <c r="S380" s="124"/>
    </row>
    <row r="381" spans="15:19" x14ac:dyDescent="0.25">
      <c r="O381" s="124"/>
      <c r="P381" s="124"/>
      <c r="Q381" s="124"/>
      <c r="R381" s="124"/>
      <c r="S381" s="124"/>
    </row>
    <row r="382" spans="15:19" x14ac:dyDescent="0.25">
      <c r="O382" s="124"/>
      <c r="P382" s="124"/>
      <c r="Q382" s="124"/>
      <c r="R382" s="124"/>
      <c r="S382" s="124"/>
    </row>
    <row r="383" spans="15:19" x14ac:dyDescent="0.25">
      <c r="O383" s="124"/>
      <c r="P383" s="124"/>
      <c r="Q383" s="124"/>
      <c r="R383" s="124"/>
      <c r="S383" s="124"/>
    </row>
    <row r="384" spans="15:19" x14ac:dyDescent="0.25">
      <c r="O384" s="124"/>
      <c r="P384" s="124"/>
      <c r="Q384" s="124"/>
      <c r="R384" s="124"/>
      <c r="S384" s="124"/>
    </row>
    <row r="385" spans="15:19" x14ac:dyDescent="0.25">
      <c r="O385" s="124"/>
      <c r="P385" s="124"/>
      <c r="Q385" s="124"/>
      <c r="R385" s="124"/>
      <c r="S385" s="124"/>
    </row>
    <row r="386" spans="15:19" x14ac:dyDescent="0.25">
      <c r="O386" s="124"/>
      <c r="P386" s="124"/>
      <c r="Q386" s="124"/>
      <c r="R386" s="124"/>
      <c r="S386" s="124"/>
    </row>
    <row r="387" spans="15:19" x14ac:dyDescent="0.25">
      <c r="O387" s="124"/>
      <c r="P387" s="124"/>
      <c r="Q387" s="124"/>
      <c r="R387" s="124"/>
      <c r="S387" s="124"/>
    </row>
    <row r="388" spans="15:19" x14ac:dyDescent="0.25">
      <c r="O388" s="124"/>
      <c r="P388" s="124"/>
      <c r="Q388" s="124"/>
      <c r="R388" s="124"/>
      <c r="S388" s="124"/>
    </row>
    <row r="389" spans="15:19" x14ac:dyDescent="0.25">
      <c r="O389" s="124"/>
      <c r="P389" s="124"/>
      <c r="Q389" s="124"/>
      <c r="R389" s="124"/>
      <c r="S389" s="124"/>
    </row>
  </sheetData>
  <mergeCells count="1">
    <mergeCell ref="AF7:AF8"/>
  </mergeCells>
  <printOptions horizontalCentered="1"/>
  <pageMargins left="0.75" right="0.75" top="0.75" bottom="0.75" header="1" footer="1"/>
  <pageSetup scale="70" orientation="portrait" blackAndWhite="1" r:id="rId1"/>
  <headerFooter alignWithMargins="0"/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92AE2-E991-4221-8133-AA1FBCCA0831}">
  <sheetPr>
    <tabColor theme="9" tint="0.39997558519241921"/>
    <pageSetUpPr fitToPage="1"/>
  </sheetPr>
  <dimension ref="A1:AH509"/>
  <sheetViews>
    <sheetView workbookViewId="0">
      <pane ySplit="15" topLeftCell="A16" activePane="bottomLeft" state="frozen"/>
      <selection activeCell="A4" sqref="A4"/>
      <selection pane="bottomLeft" activeCell="A19" sqref="A19"/>
    </sheetView>
  </sheetViews>
  <sheetFormatPr defaultColWidth="9.109375" defaultRowHeight="13.2" x14ac:dyDescent="0.25"/>
  <cols>
    <col min="1" max="1" width="32.6640625" style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8.441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9.66406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1" width="15.5546875" style="1" customWidth="1"/>
    <col min="32" max="32" width="26.5546875" style="1" bestFit="1" customWidth="1"/>
    <col min="33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Big Bend Common (Handling)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2057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71469012.352453753</v>
      </c>
      <c r="Q8" s="184">
        <f>G10</f>
        <v>2623044.9674193608</v>
      </c>
      <c r="R8" s="184">
        <f>G11</f>
        <v>4056080.8015550217</v>
      </c>
      <c r="S8" s="184">
        <f>G12</f>
        <v>65526922.648998082</v>
      </c>
      <c r="T8" s="184">
        <f>G13</f>
        <v>-737036.0655187025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143711277.32632977</v>
      </c>
      <c r="Q9" s="184">
        <f>L10</f>
        <v>6494341.4032295346</v>
      </c>
      <c r="R9" s="184">
        <f>L11</f>
        <v>10156074.029558342</v>
      </c>
      <c r="S9" s="184">
        <f>L12</f>
        <v>128906336.18512715</v>
      </c>
      <c r="T9" s="184">
        <f>L13</f>
        <v>-1845474.2915852671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72</v>
      </c>
      <c r="B10" s="170">
        <f>'Escalation Factors'!$A$10</f>
        <v>2023</v>
      </c>
      <c r="C10" s="201">
        <f>C17</f>
        <v>2057</v>
      </c>
      <c r="D10" s="10" t="s">
        <v>155</v>
      </c>
      <c r="E10" s="184">
        <f>VLOOKUP($A$10,'Cost Estimates in 2023'!$A:$F,2,FALSE)</f>
        <v>2487450</v>
      </c>
      <c r="F10" s="164">
        <f>VLOOKUP(G$7,Multiplier_Labor,3,FALSE)</f>
        <v>1.0545116353773385</v>
      </c>
      <c r="G10" s="185">
        <f>E10*F10</f>
        <v>2623044.9674193608</v>
      </c>
      <c r="H10" s="137"/>
      <c r="J10" s="165">
        <f>C10+1</f>
        <v>2058</v>
      </c>
      <c r="K10" s="164">
        <f>VLOOKUP(J$10,Multiplier_Labor,4,FALSE)</f>
        <v>2.4758787912122164</v>
      </c>
      <c r="L10" s="185">
        <f>G10*K10</f>
        <v>6494341.4032295346</v>
      </c>
      <c r="M10" s="2"/>
      <c r="O10" s="134" t="s">
        <v>235</v>
      </c>
      <c r="P10" s="184">
        <f>SUM(Q10:T10)</f>
        <v>70287181.326329768</v>
      </c>
      <c r="Q10" s="184">
        <f>Q9-Q16</f>
        <v>706789.40322953463</v>
      </c>
      <c r="R10" s="184">
        <f>R9-R16</f>
        <v>8395604.029558342</v>
      </c>
      <c r="S10" s="184">
        <f>S9-S16</f>
        <v>60809498.185127154</v>
      </c>
      <c r="T10" s="184">
        <f>T9-T16</f>
        <v>375289.70841473294</v>
      </c>
      <c r="Z10" s="2"/>
      <c r="AA10" s="186" t="str">
        <f>A10</f>
        <v>Big Bend Common (Handling)</v>
      </c>
      <c r="AB10" s="182">
        <f>P12</f>
        <v>32</v>
      </c>
      <c r="AC10" s="187">
        <f>G7</f>
        <v>2025</v>
      </c>
      <c r="AD10" s="187">
        <f>C10</f>
        <v>2057</v>
      </c>
      <c r="AE10" s="182">
        <f>G15</f>
        <v>71469012.352453753</v>
      </c>
      <c r="AF10" s="182">
        <f>P16</f>
        <v>73424096</v>
      </c>
      <c r="AG10" s="182">
        <f>L15</f>
        <v>143711277.32632977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4000850</v>
      </c>
      <c r="F11" s="164">
        <f>VLOOKUP(G$7,Multiplier_Materials,3,FALSE)</f>
        <v>1.0138047668757943</v>
      </c>
      <c r="G11" s="185">
        <f>E11*F11</f>
        <v>4056080.8015550217</v>
      </c>
      <c r="H11" s="137"/>
      <c r="K11" s="164">
        <f>VLOOKUP(J$10,Multiplier_Materials,4,FALSE)</f>
        <v>2.5039131433635897</v>
      </c>
      <c r="L11" s="185">
        <f>G11*K11</f>
        <v>10156074.029558342</v>
      </c>
      <c r="M11" s="2"/>
      <c r="O11" s="134" t="s">
        <v>234</v>
      </c>
      <c r="P11" s="184">
        <f>SUM(Q11:T11)</f>
        <v>34699620.306083605</v>
      </c>
      <c r="Q11" s="184">
        <f>Q10/((1+Q13)^(P12))</f>
        <v>285470.11499035661</v>
      </c>
      <c r="R11" s="184">
        <f>R10/((1+R13)^(P12))</f>
        <v>3352993.3144087535</v>
      </c>
      <c r="S11" s="184">
        <f>S10/((1+S13)^(P12))</f>
        <v>30911275.59609399</v>
      </c>
      <c r="T11" s="184">
        <f>T10/((1+T13)^(P12))</f>
        <v>149881.28059050519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62905000</v>
      </c>
      <c r="F12" s="164">
        <f>VLOOKUP(G$7,Multiplier_GDP,3,FALSE)</f>
        <v>1.0416806716317952</v>
      </c>
      <c r="G12" s="185">
        <f>E12*F12</f>
        <v>65526922.648998082</v>
      </c>
      <c r="H12" s="137"/>
      <c r="K12" s="164">
        <f>VLOOKUP(J$10,Multiplier_GDP,4,FALSE)</f>
        <v>1.9672270720788709</v>
      </c>
      <c r="L12" s="185">
        <f>G12*K12</f>
        <v>128906336.18512715</v>
      </c>
      <c r="M12" s="2"/>
      <c r="O12" s="134" t="s">
        <v>244</v>
      </c>
      <c r="P12" s="184">
        <f>(P7-P6)</f>
        <v>32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-727000</v>
      </c>
      <c r="F13" s="164">
        <f>F11</f>
        <v>1.0138047668757943</v>
      </c>
      <c r="G13" s="185">
        <f>E13*F13</f>
        <v>-737036.0655187025</v>
      </c>
      <c r="H13" s="137"/>
      <c r="K13" s="164">
        <f>K11</f>
        <v>2.5039131433635897</v>
      </c>
      <c r="L13" s="185">
        <f>G13*K13</f>
        <v>-1845474.2915852671</v>
      </c>
      <c r="M13" s="2"/>
      <c r="O13" s="180" t="s">
        <v>237</v>
      </c>
      <c r="P13" s="189">
        <f>IF(P8=0,0,((P9/P8)^(1/($P7-$P6))-1))</f>
        <v>2.206945266280802E-2</v>
      </c>
      <c r="Q13" s="189">
        <f>IF(Q8=0,0,((Q9/Q8)^(1/($P7-$P6))-1))</f>
        <v>2.8736249043439965E-2</v>
      </c>
      <c r="R13" s="189">
        <f>IF(R8=0,0,((R9/R8)^(1/($P7-$P6))-1))</f>
        <v>2.9098278894851504E-2</v>
      </c>
      <c r="S13" s="189">
        <f>IF(S8=0,0,((S9/S8)^(1/($P7-$P6))-1))</f>
        <v>2.1369659959988407E-2</v>
      </c>
      <c r="T13" s="189">
        <f>IF(T8=0,0,((T9/T8)^(1/($P7-$P6))-1))</f>
        <v>2.9098278894851504E-2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1526973.1994598466</v>
      </c>
      <c r="Q14" s="185">
        <f>PMT(Q13,$P12,-Q11)</f>
        <v>13761.615407310137</v>
      </c>
      <c r="R14" s="185">
        <f>PMT(R13,$P12,-R11)</f>
        <v>162441.31426130151</v>
      </c>
      <c r="S14" s="185">
        <f>PMT(S13,$P12,-S11)</f>
        <v>1343509.0229233503</v>
      </c>
      <c r="T14" s="185">
        <f>PMT(T13,$P12,-T11)</f>
        <v>7261.2468678845999</v>
      </c>
      <c r="U14" s="190"/>
      <c r="Z14" s="2"/>
    </row>
    <row r="15" spans="1:34" x14ac:dyDescent="0.25">
      <c r="E15" s="185">
        <f>SUM(E10:E13)</f>
        <v>68666300</v>
      </c>
      <c r="F15" s="124"/>
      <c r="G15" s="185">
        <f>SUM(G10:G13)</f>
        <v>71469012.352453753</v>
      </c>
      <c r="H15" s="137"/>
      <c r="L15" s="185">
        <f>SUM(L10:L13)</f>
        <v>143711277.32632977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124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52" si="0">SUM(Q16:T16)</f>
        <v>73424096</v>
      </c>
      <c r="Q16" s="185">
        <f>VLOOKUP($A$10,'Reserves Dec 31, 2024'!$A:$F,2,FALSE)</f>
        <v>5787552</v>
      </c>
      <c r="R16" s="185">
        <f>VLOOKUP($A$10,'Reserves Dec 31, 2024'!$A:$F,3,FALSE)</f>
        <v>1760470</v>
      </c>
      <c r="S16" s="185">
        <f>VLOOKUP($A$10,'Reserves Dec 31, 2024'!$A:$F,4,FALSE)</f>
        <v>68096838</v>
      </c>
      <c r="T16" s="185">
        <f>VLOOKUP($A$10,'Reserves Dec 31, 2024'!$A:$F,5,FALSE)</f>
        <v>-2220764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80" t="s">
        <v>239</v>
      </c>
      <c r="C17" s="201">
        <f>'Big Bend GT''s 5-6 (and Unit 1 C'!C10</f>
        <v>2057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1526973.1994598466</v>
      </c>
      <c r="Q17" s="124">
        <f>IF($N17&lt;=TRUNC($P$12),Q14*(1+0),0)</f>
        <v>13761.615407310137</v>
      </c>
      <c r="R17" s="124">
        <f>IF($N17&lt;=TRUNC($P$12),R14*(1+0),0)</f>
        <v>162441.31426130151</v>
      </c>
      <c r="S17" s="124">
        <f>IF($N17&lt;=TRUNC($P$12),S14*(1+0),0)</f>
        <v>1343509.0229233503</v>
      </c>
      <c r="T17" s="124">
        <f>IF($N17&lt;=TRUNC($P$12),T14*(1+0),0)</f>
        <v>7261.2468678845999</v>
      </c>
      <c r="Z17" s="2"/>
    </row>
    <row r="18" spans="2:26" x14ac:dyDescent="0.25">
      <c r="B18" s="134" t="s">
        <v>238</v>
      </c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1561017.0400933868</v>
      </c>
      <c r="Q18" s="124">
        <f t="shared" ref="Q18:Q52" si="3">IF($N18&lt;=TRUNC($P$12),Q17*(1+Q$13),0)</f>
        <v>14157.072614894641</v>
      </c>
      <c r="R18" s="124">
        <f t="shared" ref="R18:R52" si="4">IF($N18&lt;=TRUNC($P$12),R17*(1+R$13),0)</f>
        <v>167168.07692772307</v>
      </c>
      <c r="S18" s="124">
        <f t="shared" ref="S18:S52" si="5">IF($N18&lt;=TRUNC($P$12),S17*(1+S$13),0)</f>
        <v>1372219.3538963986</v>
      </c>
      <c r="T18" s="124">
        <f t="shared" ref="T18:T52" si="6">IF($N18&lt;=TRUNC($P$12),T17*(1+T$13),0)</f>
        <v>7472.5366543706732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1595829.4635214354</v>
      </c>
      <c r="Q19" s="124">
        <f t="shared" si="3"/>
        <v>14563.893779282318</v>
      </c>
      <c r="R19" s="124">
        <f t="shared" si="4"/>
        <v>172032.38025248196</v>
      </c>
      <c r="S19" s="124">
        <f t="shared" si="5"/>
        <v>1401543.2148796795</v>
      </c>
      <c r="T19" s="124">
        <f t="shared" si="6"/>
        <v>7689.9746099915519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1631428.0883267543</v>
      </c>
      <c r="Q20" s="124">
        <f t="shared" si="3"/>
        <v>14982.405457965981</v>
      </c>
      <c r="R20" s="124">
        <f t="shared" si="4"/>
        <v>177038.22643201382</v>
      </c>
      <c r="S20" s="124">
        <f t="shared" si="5"/>
        <v>1431493.7168008871</v>
      </c>
      <c r="T20" s="124">
        <f t="shared" si="6"/>
        <v>7913.739635887413</v>
      </c>
      <c r="U20" s="196">
        <f>SUM(Q17:T20)/4</f>
        <v>1578811.9478503561</v>
      </c>
      <c r="V20" s="124">
        <f>SUM(Q17:Q20)/4</f>
        <v>14366.246814863269</v>
      </c>
      <c r="W20" s="124">
        <f>SUM(R17:R20)/4</f>
        <v>169669.99946838009</v>
      </c>
      <c r="X20" s="124">
        <f>SUM(S17:S20)/4</f>
        <v>1387191.327125079</v>
      </c>
      <c r="Y20" s="124">
        <f>SUM(T17:T20)/4</f>
        <v>7584.3744420335597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1667830.9443149539</v>
      </c>
      <c r="Q21" s="124">
        <f t="shared" si="3"/>
        <v>15412.943592475885</v>
      </c>
      <c r="R21" s="124">
        <f t="shared" si="4"/>
        <v>182189.73411978243</v>
      </c>
      <c r="S21" s="124">
        <f t="shared" si="5"/>
        <v>1462084.2507637821</v>
      </c>
      <c r="T21" s="124">
        <f t="shared" si="6"/>
        <v>8144.0158389137059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1705056.4823115973</v>
      </c>
      <c r="Q22" s="124">
        <f t="shared" si="3"/>
        <v>15855.853778041765</v>
      </c>
      <c r="R22" s="124">
        <f t="shared" si="4"/>
        <v>187491.14181497871</v>
      </c>
      <c r="S22" s="124">
        <f t="shared" si="5"/>
        <v>1493328.4940354584</v>
      </c>
      <c r="T22" s="124">
        <f t="shared" si="6"/>
        <v>8380.9926831185057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1743123.5841980143</v>
      </c>
      <c r="Q23" s="124">
        <f t="shared" si="3"/>
        <v>16311.491541003941</v>
      </c>
      <c r="R23" s="124">
        <f t="shared" si="4"/>
        <v>192946.81134982512</v>
      </c>
      <c r="S23" s="124">
        <f t="shared" si="5"/>
        <v>1525240.4161615577</v>
      </c>
      <c r="T23" s="124">
        <f t="shared" si="6"/>
        <v>8624.8651456275984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1782051.5731917776</v>
      </c>
      <c r="Q24" s="124">
        <f t="shared" si="3"/>
        <v>16780.222624196194</v>
      </c>
      <c r="R24" s="124">
        <f t="shared" si="4"/>
        <v>198561.23147835463</v>
      </c>
      <c r="S24" s="124">
        <f t="shared" si="5"/>
        <v>1557834.2852121613</v>
      </c>
      <c r="T24" s="124">
        <f t="shared" si="6"/>
        <v>8875.8338770655537</v>
      </c>
      <c r="U24" s="196">
        <f>SUM(Q21:T24)/4</f>
        <v>1724515.6460040854</v>
      </c>
      <c r="V24" s="124">
        <f>SUM(Q21:Q24)/4</f>
        <v>16090.127883929446</v>
      </c>
      <c r="W24" s="124">
        <f>SUM(R21:R24)/4</f>
        <v>190297.22969073523</v>
      </c>
      <c r="X24" s="124">
        <f>SUM(S21:S24)/4</f>
        <v>1509621.8615432398</v>
      </c>
      <c r="Y24" s="124">
        <f>SUM(T21:T24)/4</f>
        <v>8506.4268861813398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1821860.2243779479</v>
      </c>
      <c r="Q25" s="124">
        <f t="shared" si="3"/>
        <v>17262.423280529463</v>
      </c>
      <c r="R25" s="124">
        <f t="shared" si="4"/>
        <v>204339.02156961698</v>
      </c>
      <c r="S25" s="124">
        <f t="shared" si="5"/>
        <v>1591124.6741611566</v>
      </c>
      <c r="T25" s="124">
        <f t="shared" si="6"/>
        <v>9134.1053666447788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1862569.775497349</v>
      </c>
      <c r="Q26" s="124">
        <f t="shared" si="3"/>
        <v>17758.480575012032</v>
      </c>
      <c r="R26" s="124">
        <f t="shared" si="4"/>
        <v>210284.93540835078</v>
      </c>
      <c r="S26" s="124">
        <f t="shared" si="5"/>
        <v>1625126.4674019278</v>
      </c>
      <c r="T26" s="124">
        <f t="shared" si="6"/>
        <v>9399.8921120583691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1904200.9379982983</v>
      </c>
      <c r="Q27" s="124">
        <f t="shared" si="3"/>
        <v>18268.792695448668</v>
      </c>
      <c r="R27" s="124">
        <f t="shared" si="4"/>
        <v>216403.86510624879</v>
      </c>
      <c r="S27" s="124">
        <f t="shared" si="5"/>
        <v>1659854.8674022842</v>
      </c>
      <c r="T27" s="124">
        <f t="shared" si="6"/>
        <v>9673.4127943165586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1946774.9083583755</v>
      </c>
      <c r="Q28" s="124">
        <f t="shared" si="3"/>
        <v>18793.769272068057</v>
      </c>
      <c r="R28" s="124">
        <f t="shared" si="4"/>
        <v>222700.84512703423</v>
      </c>
      <c r="S28" s="124">
        <f t="shared" si="5"/>
        <v>1695325.4015016027</v>
      </c>
      <c r="T28" s="124">
        <f t="shared" si="6"/>
        <v>9954.8924576706067</v>
      </c>
      <c r="U28" s="196">
        <f>SUM(Q25:T28)/4</f>
        <v>1883851.4615579925</v>
      </c>
      <c r="V28" s="124">
        <f>SUM(Q25:Q28)/4</f>
        <v>18020.866455764553</v>
      </c>
      <c r="W28" s="124">
        <f>SUM(R25:R28)/4</f>
        <v>213432.16680281269</v>
      </c>
      <c r="X28" s="124">
        <f>SUM(S25:S28)/4</f>
        <v>1642857.8526167427</v>
      </c>
      <c r="Y28" s="124">
        <f>SUM(T25:T28)/4</f>
        <v>9540.5756826725774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1990313.37968299</v>
      </c>
      <c r="Q29" s="124">
        <f t="shared" si="3"/>
        <v>19333.831706335153</v>
      </c>
      <c r="R29" s="124">
        <f t="shared" si="4"/>
        <v>229181.05642865979</v>
      </c>
      <c r="S29" s="124">
        <f t="shared" si="5"/>
        <v>1731553.9288532229</v>
      </c>
      <c r="T29" s="124">
        <f t="shared" si="6"/>
        <v>10244.562694772159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2034838.5535876686</v>
      </c>
      <c r="Q30" s="124">
        <f t="shared" si="3"/>
        <v>19889.413509212358</v>
      </c>
      <c r="R30" s="124">
        <f t="shared" si="4"/>
        <v>235849.83072603765</v>
      </c>
      <c r="S30" s="124">
        <f t="shared" si="5"/>
        <v>1768556.6475151982</v>
      </c>
      <c r="T30" s="124">
        <f t="shared" si="6"/>
        <v>10542.66183722043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2080373.1523711777</v>
      </c>
      <c r="Q31" s="124">
        <f t="shared" si="3"/>
        <v>20460.960649141045</v>
      </c>
      <c r="R31" s="124">
        <f t="shared" si="4"/>
        <v>242712.65487780742</v>
      </c>
      <c r="S31" s="124">
        <f t="shared" si="5"/>
        <v>1806350.101692575</v>
      </c>
      <c r="T31" s="124">
        <f t="shared" si="6"/>
        <v>10849.435151653977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2126940.4314867589</v>
      </c>
      <c r="Q32" s="124">
        <f t="shared" si="3"/>
        <v>21048.931910022788</v>
      </c>
      <c r="R32" s="124">
        <f t="shared" si="4"/>
        <v>249775.1754007517</v>
      </c>
      <c r="S32" s="124">
        <f t="shared" si="5"/>
        <v>1844951.1891344357</v>
      </c>
      <c r="T32" s="124">
        <f t="shared" si="6"/>
        <v>11165.13504154841</v>
      </c>
      <c r="U32" s="196">
        <f>SUM(Q29:T32)/4</f>
        <v>2058116.379282149</v>
      </c>
      <c r="V32" s="124">
        <f>SUM(Q29:Q32)/4</f>
        <v>20183.284443677836</v>
      </c>
      <c r="W32" s="124">
        <f>SUM(R29:R32)/4</f>
        <v>239379.67935831414</v>
      </c>
      <c r="X32" s="124">
        <f>SUM(S29:S32)/4</f>
        <v>1787852.966798858</v>
      </c>
      <c r="Y32" s="124">
        <f>SUM(T29:T32)/4</f>
        <v>10700.448681298745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2174564.1923189615</v>
      </c>
      <c r="Q33" s="124">
        <f t="shared" si="3"/>
        <v>21653.799259487612</v>
      </c>
      <c r="R33" s="124">
        <f t="shared" si="4"/>
        <v>257043.20311557324</v>
      </c>
      <c r="S33" s="124">
        <f t="shared" si="5"/>
        <v>1884377.1686890149</v>
      </c>
      <c r="T33" s="124">
        <f t="shared" si="6"/>
        <v>11490.021254886065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2223268.7952737343</v>
      </c>
      <c r="Q34" s="124">
        <f t="shared" si="3"/>
        <v>22276.048227744905</v>
      </c>
      <c r="R34" s="124">
        <f t="shared" si="4"/>
        <v>264522.71792785614</v>
      </c>
      <c r="S34" s="124">
        <f t="shared" si="5"/>
        <v>1924645.6680202647</v>
      </c>
      <c r="T34" s="124">
        <f t="shared" si="6"/>
        <v>11824.361097868512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2273079.1731896363</v>
      </c>
      <c r="Q35" s="124">
        <f t="shared" si="3"/>
        <v>22916.178297321061</v>
      </c>
      <c r="R35" s="124">
        <f t="shared" si="4"/>
        <v>272219.87374814501</v>
      </c>
      <c r="S35" s="124">
        <f t="shared" si="5"/>
        <v>1965774.6914893226</v>
      </c>
      <c r="T35" s="124">
        <f t="shared" si="6"/>
        <v>12168.429654847723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2324020.8450782439</v>
      </c>
      <c r="Q36" s="124">
        <f t="shared" si="3"/>
        <v>23574.703303996754</v>
      </c>
      <c r="R36" s="124">
        <f t="shared" si="4"/>
        <v>280141.00355518982</v>
      </c>
      <c r="S36" s="124">
        <f t="shared" si="5"/>
        <v>2007782.6282044004</v>
      </c>
      <c r="T36" s="124">
        <f t="shared" si="6"/>
        <v>12522.510014656864</v>
      </c>
      <c r="U36" s="196">
        <f>SUM(Q33:T36)/4</f>
        <v>2248733.2514651436</v>
      </c>
      <c r="V36" s="124">
        <f>SUM(Q33:Q36)/4</f>
        <v>22605.182272137583</v>
      </c>
      <c r="W36" s="124">
        <f>SUM(R33:R36)/4</f>
        <v>268481.69958669104</v>
      </c>
      <c r="X36" s="124">
        <f>SUM(S33:S36)/4</f>
        <v>1945645.0391007506</v>
      </c>
      <c r="Y36" s="124">
        <f>SUM(T33:T36)/4</f>
        <v>12001.330505564791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2376119.9302020152</v>
      </c>
      <c r="Q37" s="124">
        <f t="shared" si="3"/>
        <v>24252.151849265611</v>
      </c>
      <c r="R37" s="124">
        <f t="shared" si="4"/>
        <v>288292.62460652232</v>
      </c>
      <c r="S37" s="124">
        <f t="shared" si="5"/>
        <v>2050688.2602427003</v>
      </c>
      <c r="T37" s="124">
        <f t="shared" si="6"/>
        <v>12886.893503526921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2429403.1624981049</v>
      </c>
      <c r="Q38" s="124">
        <f t="shared" si="3"/>
        <v>24949.067724645429</v>
      </c>
      <c r="R38" s="124">
        <f t="shared" si="4"/>
        <v>296681.44380065164</v>
      </c>
      <c r="S38" s="124">
        <f t="shared" si="5"/>
        <v>2094510.7710480271</v>
      </c>
      <c r="T38" s="124">
        <f t="shared" si="6"/>
        <v>13261.879924780797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2483897.9053568314</v>
      </c>
      <c r="Q39" s="124">
        <f t="shared" si="3"/>
        <v>25666.010348182492</v>
      </c>
      <c r="R39" s="124">
        <f t="shared" si="4"/>
        <v>305314.36319529021</v>
      </c>
      <c r="S39" s="124">
        <f t="shared" si="5"/>
        <v>2139269.7540078564</v>
      </c>
      <c r="T39" s="124">
        <f t="shared" si="6"/>
        <v>13647.777805502101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2539632.1667637243</v>
      </c>
      <c r="Q40" s="124">
        <f t="shared" si="3"/>
        <v>26403.55521349937</v>
      </c>
      <c r="R40" s="124">
        <f t="shared" si="4"/>
        <v>314198.48568615073</v>
      </c>
      <c r="S40" s="124">
        <f t="shared" si="5"/>
        <v>2184985.2212136923</v>
      </c>
      <c r="T40" s="124">
        <f t="shared" si="6"/>
        <v>14044.904650381566</v>
      </c>
      <c r="U40" s="196">
        <f>SUM(Q37:T40)/4</f>
        <v>2457263.2912051687</v>
      </c>
      <c r="V40" s="124">
        <f>SUM(Q37:Q40)/4</f>
        <v>25317.696283898229</v>
      </c>
      <c r="W40" s="124">
        <f>SUM(R37:R40)/4</f>
        <v>301121.72932215373</v>
      </c>
      <c r="X40" s="124">
        <f>SUM(S37:S40)/4</f>
        <v>2117363.5016280692</v>
      </c>
      <c r="Y40" s="124">
        <f>SUM(T37:T40)/4</f>
        <v>13460.363971047846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2596634.6148143122</v>
      </c>
      <c r="Q41" s="124">
        <f t="shared" si="3"/>
        <v>27162.294351746707</v>
      </c>
      <c r="R41" s="124">
        <f t="shared" si="4"/>
        <v>323341.12085098634</v>
      </c>
      <c r="S41" s="124">
        <f t="shared" si="5"/>
        <v>2231677.6124086292</v>
      </c>
      <c r="T41" s="124">
        <f t="shared" si="6"/>
        <v>14453.587202949966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2654934.5936110443</v>
      </c>
      <c r="Q42" s="124">
        <f t="shared" si="3"/>
        <v>27942.836806829724</v>
      </c>
      <c r="R42" s="124">
        <f t="shared" si="4"/>
        <v>332749.79096368223</v>
      </c>
      <c r="S42" s="124">
        <f t="shared" si="5"/>
        <v>2279367.8041261202</v>
      </c>
      <c r="T42" s="124">
        <f t="shared" si="6"/>
        <v>14874.161714412461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2714562.1395519841</v>
      </c>
      <c r="Q43" s="124">
        <f t="shared" si="3"/>
        <v>28745.809124290983</v>
      </c>
      <c r="R43" s="124">
        <f t="shared" si="4"/>
        <v>342432.237183347</v>
      </c>
      <c r="S43" s="124">
        <f t="shared" si="5"/>
        <v>2328077.1190240406</v>
      </c>
      <c r="T43" s="124">
        <f t="shared" si="6"/>
        <v>15306.974220305558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2775547.9980211556</v>
      </c>
      <c r="Q44" s="124">
        <f t="shared" si="3"/>
        <v>29571.8558542418</v>
      </c>
      <c r="R44" s="124">
        <f t="shared" si="4"/>
        <v>352396.42592349596</v>
      </c>
      <c r="S44" s="124">
        <f t="shared" si="5"/>
        <v>2377827.3354182136</v>
      </c>
      <c r="T44" s="124">
        <f t="shared" si="6"/>
        <v>15752.380825204311</v>
      </c>
      <c r="U44" s="196">
        <f>SUM(Q41:T44)/4</f>
        <v>2685419.836499624</v>
      </c>
      <c r="V44" s="124">
        <f>SUM(Q41:Q44)/4</f>
        <v>28355.699034277306</v>
      </c>
      <c r="W44" s="124">
        <f>SUM(R41:R44)/4</f>
        <v>337729.89373037789</v>
      </c>
      <c r="X44" s="124">
        <f>SUM(S41:S44)/4</f>
        <v>2304237.4677442508</v>
      </c>
      <c r="Y44" s="124">
        <f>SUM(T41:T44)/4</f>
        <v>15096.775990718073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2837923.640490693</v>
      </c>
      <c r="Q45" s="124">
        <f t="shared" si="3"/>
        <v>30421.640068746001</v>
      </c>
      <c r="R45" s="124">
        <f t="shared" si="4"/>
        <v>362650.55540656671</v>
      </c>
      <c r="S45" s="124">
        <f t="shared" si="5"/>
        <v>2428640.697019666</v>
      </c>
      <c r="T45" s="124">
        <f t="shared" si="6"/>
        <v>16210.747995714017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2901721.2820451842</v>
      </c>
      <c r="Q46" s="124">
        <f t="shared" si="3"/>
        <v>31295.843894071379</v>
      </c>
      <c r="R46" s="124">
        <f t="shared" si="4"/>
        <v>373203.06240915979</v>
      </c>
      <c r="S46" s="124">
        <f t="shared" si="5"/>
        <v>2480539.9228799655</v>
      </c>
      <c r="T46" s="124">
        <f t="shared" si="6"/>
        <v>16682.452861987458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2966973.8993388917</v>
      </c>
      <c r="Q47" s="124">
        <f t="shared" si="3"/>
        <v>32195.169058236035</v>
      </c>
      <c r="R47" s="124">
        <f t="shared" si="4"/>
        <v>384062.62920355418</v>
      </c>
      <c r="S47" s="124">
        <f t="shared" si="5"/>
        <v>2533548.2175490861</v>
      </c>
      <c r="T47" s="124">
        <f t="shared" si="6"/>
        <v>17167.883528015784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3033715.2489967914</v>
      </c>
      <c r="Q48" s="124">
        <f t="shared" si="3"/>
        <v>33120.337454289162</v>
      </c>
      <c r="R48" s="124">
        <f t="shared" si="4"/>
        <v>395238.19070120913</v>
      </c>
      <c r="S48" s="124">
        <f t="shared" si="5"/>
        <v>2587689.2814503447</v>
      </c>
      <c r="T48" s="124">
        <f t="shared" si="6"/>
        <v>17667.439390948315</v>
      </c>
      <c r="U48" s="196">
        <f>SUM(Q45:T48)/4</f>
        <v>2935083.51771789</v>
      </c>
      <c r="V48" s="124">
        <f>SUM(Q45:Q48)/4</f>
        <v>31758.247618835645</v>
      </c>
      <c r="W48" s="124">
        <f>SUM(R45:R48)/4</f>
        <v>378788.60943012242</v>
      </c>
      <c r="X48" s="124">
        <f>SUM(S45:S48)/4</f>
        <v>2507604.5297247656</v>
      </c>
      <c r="Y48" s="124">
        <f>SUM(T45:T48)/4</f>
        <v>16932.130944166394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0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0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0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0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70287181.326329634</v>
      </c>
      <c r="Q54" s="196">
        <f>SUM(Q$17:Q$52)</f>
        <v>706789.40322953556</v>
      </c>
      <c r="R54" s="196">
        <f>SUM(R$17:R$52)</f>
        <v>8395604.0295583494</v>
      </c>
      <c r="S54" s="196">
        <f>SUM(S$17:S$52)</f>
        <v>60809498.18512702</v>
      </c>
      <c r="T54" s="196">
        <f>SUM(T$17:T$52)</f>
        <v>375289.70841473335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-1.3411045074462891E-7</v>
      </c>
      <c r="Q55" s="188">
        <f>Q54-Q$10</f>
        <v>9.3132257461547852E-10</v>
      </c>
      <c r="R55" s="188">
        <f>R54-R$10</f>
        <v>0</v>
      </c>
      <c r="S55" s="188">
        <f>S54-S$10</f>
        <v>-1.3411045074462891E-7</v>
      </c>
      <c r="T55" s="188">
        <f>T54-T$10</f>
        <v>0</v>
      </c>
      <c r="U55" s="188">
        <f>SUM(Q54:T54)-P$10</f>
        <v>-1.3411045074462891E-7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2.206945266280802E-2</v>
      </c>
      <c r="Z56" s="2"/>
    </row>
    <row r="57" spans="13:26" x14ac:dyDescent="0.25">
      <c r="M57" s="2"/>
      <c r="O57" s="134" t="s">
        <v>236</v>
      </c>
      <c r="P57" s="197">
        <f>((1+P56)^(1/12))-1</f>
        <v>1.820776192637652E-3</v>
      </c>
      <c r="Z57" s="2"/>
    </row>
    <row r="58" spans="13:26" x14ac:dyDescent="0.25">
      <c r="M58" s="2"/>
      <c r="O58" s="134" t="s">
        <v>235</v>
      </c>
      <c r="P58" s="196">
        <f>P10</f>
        <v>70287181.326329768</v>
      </c>
      <c r="Z58" s="2"/>
    </row>
    <row r="59" spans="13:26" x14ac:dyDescent="0.25">
      <c r="M59" s="2"/>
      <c r="O59" s="134" t="s">
        <v>234</v>
      </c>
      <c r="P59" s="196">
        <f>P58/(1+P57)^P60</f>
        <v>34954497.127067544</v>
      </c>
      <c r="Z59" s="2"/>
    </row>
    <row r="60" spans="13:26" x14ac:dyDescent="0.25">
      <c r="M60" s="2"/>
      <c r="O60" s="134" t="s">
        <v>233</v>
      </c>
      <c r="P60" s="124">
        <f>$P$12*12</f>
        <v>384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126607.40880967554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126607.40880967554</v>
      </c>
      <c r="Q63" s="124">
        <f t="shared" ref="Q63:Q64" si="7">O63*$P$57</f>
        <v>0</v>
      </c>
      <c r="R63" s="124">
        <f t="shared" ref="R63:R64" si="8">O63+P63+Q63</f>
        <v>126607.40880967554</v>
      </c>
      <c r="Z63" s="2"/>
    </row>
    <row r="64" spans="13:26" x14ac:dyDescent="0.25">
      <c r="M64" s="2"/>
      <c r="N64" s="1">
        <f t="shared" ref="N64:N127" si="9">N63+1</f>
        <v>2</v>
      </c>
      <c r="O64" s="124">
        <f t="shared" ref="O64" si="10">R63</f>
        <v>126607.40880967554</v>
      </c>
      <c r="P64" s="124">
        <f t="shared" ref="P64:P127" si="11">P63</f>
        <v>126607.40880967554</v>
      </c>
      <c r="Q64" s="124">
        <f t="shared" si="7"/>
        <v>230.52375577219976</v>
      </c>
      <c r="R64" s="124">
        <f t="shared" si="8"/>
        <v>253445.3413751233</v>
      </c>
      <c r="Z64" s="2"/>
    </row>
    <row r="65" spans="13:26" x14ac:dyDescent="0.25">
      <c r="M65" s="2"/>
      <c r="N65" s="1">
        <f t="shared" si="9"/>
        <v>3</v>
      </c>
      <c r="O65" s="124">
        <f t="shared" ref="O65:O128" si="12">R64</f>
        <v>253445.3413751233</v>
      </c>
      <c r="P65" s="124">
        <f t="shared" si="11"/>
        <v>126607.40880967554</v>
      </c>
      <c r="Q65" s="124">
        <f t="shared" ref="Q65:Q128" si="13">O65*$P$57</f>
        <v>461.46724371074697</v>
      </c>
      <c r="R65" s="124">
        <f t="shared" ref="R65:R128" si="14">O65+P65+Q65</f>
        <v>380514.21742850961</v>
      </c>
      <c r="Z65" s="2"/>
    </row>
    <row r="66" spans="13:26" x14ac:dyDescent="0.25">
      <c r="M66" s="2"/>
      <c r="N66" s="1">
        <f t="shared" si="9"/>
        <v>4</v>
      </c>
      <c r="O66" s="124">
        <f t="shared" si="12"/>
        <v>380514.21742850961</v>
      </c>
      <c r="P66" s="124">
        <f t="shared" si="11"/>
        <v>126607.40880967554</v>
      </c>
      <c r="Q66" s="124">
        <f t="shared" si="13"/>
        <v>692.83122805397738</v>
      </c>
      <c r="R66" s="124">
        <f t="shared" si="14"/>
        <v>507814.45746623911</v>
      </c>
      <c r="Z66" s="2"/>
    </row>
    <row r="67" spans="13:26" x14ac:dyDescent="0.25">
      <c r="M67" s="2"/>
      <c r="N67" s="1">
        <f t="shared" si="9"/>
        <v>5</v>
      </c>
      <c r="O67" s="124">
        <f t="shared" si="12"/>
        <v>507814.45746623911</v>
      </c>
      <c r="P67" s="124">
        <f t="shared" si="11"/>
        <v>126607.40880967554</v>
      </c>
      <c r="Q67" s="124">
        <f t="shared" si="13"/>
        <v>924.61647443173376</v>
      </c>
      <c r="R67" s="124">
        <f t="shared" si="14"/>
        <v>635346.48275034642</v>
      </c>
      <c r="Z67" s="2"/>
    </row>
    <row r="68" spans="13:26" x14ac:dyDescent="0.25">
      <c r="M68" s="2"/>
      <c r="N68" s="1">
        <f t="shared" si="9"/>
        <v>6</v>
      </c>
      <c r="O68" s="124">
        <f t="shared" si="12"/>
        <v>635346.48275034642</v>
      </c>
      <c r="P68" s="124">
        <f t="shared" si="11"/>
        <v>126607.40880967554</v>
      </c>
      <c r="Q68" s="124">
        <f t="shared" si="13"/>
        <v>1156.8237498678993</v>
      </c>
      <c r="R68" s="124">
        <f t="shared" si="14"/>
        <v>763110.71530988987</v>
      </c>
      <c r="Z68" s="2"/>
    </row>
    <row r="69" spans="13:26" x14ac:dyDescent="0.25">
      <c r="M69" s="2"/>
      <c r="N69" s="1">
        <f t="shared" si="9"/>
        <v>7</v>
      </c>
      <c r="O69" s="124">
        <f t="shared" si="12"/>
        <v>763110.71530988987</v>
      </c>
      <c r="P69" s="124">
        <f t="shared" si="11"/>
        <v>126607.40880967554</v>
      </c>
      <c r="Q69" s="124">
        <f t="shared" si="13"/>
        <v>1389.4538227829364</v>
      </c>
      <c r="R69" s="124">
        <f t="shared" si="14"/>
        <v>891107.57794234832</v>
      </c>
      <c r="Z69" s="2"/>
    </row>
    <row r="70" spans="13:26" x14ac:dyDescent="0.25">
      <c r="M70" s="2"/>
      <c r="N70" s="1">
        <f t="shared" si="9"/>
        <v>8</v>
      </c>
      <c r="O70" s="124">
        <f t="shared" si="12"/>
        <v>891107.57794234832</v>
      </c>
      <c r="P70" s="124">
        <f t="shared" si="11"/>
        <v>126607.40880967554</v>
      </c>
      <c r="Q70" s="124">
        <f t="shared" si="13"/>
        <v>1622.5074629964288</v>
      </c>
      <c r="R70" s="124">
        <f t="shared" si="14"/>
        <v>1019337.4942150203</v>
      </c>
      <c r="Z70" s="2"/>
    </row>
    <row r="71" spans="13:26" x14ac:dyDescent="0.25">
      <c r="M71" s="2"/>
      <c r="N71" s="1">
        <f t="shared" si="9"/>
        <v>9</v>
      </c>
      <c r="O71" s="124">
        <f t="shared" si="12"/>
        <v>1019337.4942150203</v>
      </c>
      <c r="P71" s="124">
        <f t="shared" si="11"/>
        <v>126607.40880967554</v>
      </c>
      <c r="Q71" s="124">
        <f t="shared" si="13"/>
        <v>1855.9854417296294</v>
      </c>
      <c r="R71" s="124">
        <f t="shared" si="14"/>
        <v>1147800.8884664255</v>
      </c>
      <c r="Z71" s="2"/>
    </row>
    <row r="72" spans="13:26" x14ac:dyDescent="0.25">
      <c r="M72" s="2"/>
      <c r="N72" s="1">
        <f t="shared" si="9"/>
        <v>10</v>
      </c>
      <c r="O72" s="124">
        <f t="shared" si="12"/>
        <v>1147800.8884664255</v>
      </c>
      <c r="P72" s="124">
        <f t="shared" si="11"/>
        <v>126607.40880967554</v>
      </c>
      <c r="Q72" s="124">
        <f t="shared" si="13"/>
        <v>2089.8885316080123</v>
      </c>
      <c r="R72" s="124">
        <f t="shared" si="14"/>
        <v>1276498.1858077091</v>
      </c>
      <c r="Z72" s="2"/>
    </row>
    <row r="73" spans="13:26" x14ac:dyDescent="0.25">
      <c r="M73" s="2"/>
      <c r="N73" s="1">
        <f t="shared" si="9"/>
        <v>11</v>
      </c>
      <c r="O73" s="124">
        <f t="shared" si="12"/>
        <v>1276498.1858077091</v>
      </c>
      <c r="P73" s="124">
        <f t="shared" si="11"/>
        <v>126607.40880967554</v>
      </c>
      <c r="Q73" s="124">
        <f t="shared" si="13"/>
        <v>2324.2175066638306</v>
      </c>
      <c r="R73" s="124">
        <f t="shared" si="14"/>
        <v>1405429.8121240486</v>
      </c>
      <c r="Z73" s="2"/>
    </row>
    <row r="74" spans="13:26" x14ac:dyDescent="0.25">
      <c r="M74" s="2"/>
      <c r="N74" s="1">
        <f t="shared" si="9"/>
        <v>12</v>
      </c>
      <c r="O74" s="124">
        <f t="shared" si="12"/>
        <v>1405429.8121240486</v>
      </c>
      <c r="P74" s="124">
        <f t="shared" si="11"/>
        <v>126607.40880967554</v>
      </c>
      <c r="Q74" s="124">
        <f t="shared" si="13"/>
        <v>2558.9731423386756</v>
      </c>
      <c r="R74" s="124">
        <f t="shared" si="14"/>
        <v>1534596.1940760629</v>
      </c>
      <c r="Z74" s="2"/>
    </row>
    <row r="75" spans="13:26" x14ac:dyDescent="0.25">
      <c r="M75" s="2"/>
      <c r="N75" s="1">
        <f t="shared" si="9"/>
        <v>13</v>
      </c>
      <c r="O75" s="124">
        <f t="shared" si="12"/>
        <v>1534596.1940760629</v>
      </c>
      <c r="P75" s="124">
        <f t="shared" si="11"/>
        <v>126607.40880967554</v>
      </c>
      <c r="Q75" s="124">
        <f t="shared" si="13"/>
        <v>2794.1562154860449</v>
      </c>
      <c r="R75" s="124">
        <f t="shared" si="14"/>
        <v>1663997.7591012246</v>
      </c>
      <c r="Z75" s="2"/>
    </row>
    <row r="76" spans="13:26" x14ac:dyDescent="0.25">
      <c r="M76" s="2"/>
      <c r="N76" s="1">
        <f t="shared" si="9"/>
        <v>14</v>
      </c>
      <c r="O76" s="124">
        <f t="shared" si="12"/>
        <v>1663997.7591012246</v>
      </c>
      <c r="P76" s="124">
        <f t="shared" si="11"/>
        <v>126607.40880967554</v>
      </c>
      <c r="Q76" s="124">
        <f t="shared" si="13"/>
        <v>3029.7675043739127</v>
      </c>
      <c r="R76" s="124">
        <f t="shared" si="14"/>
        <v>1793634.935415274</v>
      </c>
      <c r="Z76" s="2"/>
    </row>
    <row r="77" spans="13:26" x14ac:dyDescent="0.25">
      <c r="M77" s="2"/>
      <c r="N77" s="1">
        <f t="shared" si="9"/>
        <v>15</v>
      </c>
      <c r="O77" s="124">
        <f t="shared" si="12"/>
        <v>1793634.935415274</v>
      </c>
      <c r="P77" s="124">
        <f t="shared" si="11"/>
        <v>126607.40880967554</v>
      </c>
      <c r="Q77" s="124">
        <f t="shared" si="13"/>
        <v>3265.8077886873034</v>
      </c>
      <c r="R77" s="124">
        <f t="shared" si="14"/>
        <v>1923508.1520136369</v>
      </c>
      <c r="Z77" s="2"/>
    </row>
    <row r="78" spans="13:26" x14ac:dyDescent="0.25">
      <c r="M78" s="2"/>
      <c r="N78" s="1">
        <f t="shared" si="9"/>
        <v>16</v>
      </c>
      <c r="O78" s="124">
        <f t="shared" si="12"/>
        <v>1923508.1520136369</v>
      </c>
      <c r="P78" s="124">
        <f t="shared" si="11"/>
        <v>126607.40880967554</v>
      </c>
      <c r="Q78" s="124">
        <f t="shared" si="13"/>
        <v>3502.2778495308758</v>
      </c>
      <c r="R78" s="124">
        <f t="shared" si="14"/>
        <v>2053617.8386728433</v>
      </c>
      <c r="Z78" s="2"/>
    </row>
    <row r="79" spans="13:26" x14ac:dyDescent="0.25">
      <c r="M79" s="2"/>
      <c r="N79" s="1">
        <f t="shared" si="9"/>
        <v>17</v>
      </c>
      <c r="O79" s="124">
        <f t="shared" si="12"/>
        <v>2053617.8386728433</v>
      </c>
      <c r="P79" s="124">
        <f t="shared" si="11"/>
        <v>126607.40880967554</v>
      </c>
      <c r="Q79" s="124">
        <f t="shared" si="13"/>
        <v>3739.1784694315033</v>
      </c>
      <c r="R79" s="124">
        <f t="shared" si="14"/>
        <v>2183964.4259519503</v>
      </c>
      <c r="Z79" s="2"/>
    </row>
    <row r="80" spans="13:26" x14ac:dyDescent="0.25">
      <c r="M80" s="2"/>
      <c r="N80" s="1">
        <f t="shared" si="9"/>
        <v>18</v>
      </c>
      <c r="O80" s="124">
        <f t="shared" si="12"/>
        <v>2183964.4259519503</v>
      </c>
      <c r="P80" s="124">
        <f t="shared" si="11"/>
        <v>126607.40880967554</v>
      </c>
      <c r="Q80" s="124">
        <f t="shared" si="13"/>
        <v>3976.5104323408673</v>
      </c>
      <c r="R80" s="124">
        <f t="shared" si="14"/>
        <v>2314548.3451939663</v>
      </c>
      <c r="Z80" s="2"/>
    </row>
    <row r="81" spans="13:26" x14ac:dyDescent="0.25">
      <c r="M81" s="2"/>
      <c r="N81" s="1">
        <f t="shared" si="9"/>
        <v>19</v>
      </c>
      <c r="O81" s="124">
        <f t="shared" si="12"/>
        <v>2314548.3451939663</v>
      </c>
      <c r="P81" s="124">
        <f t="shared" si="11"/>
        <v>126607.40880967554</v>
      </c>
      <c r="Q81" s="124">
        <f t="shared" si="13"/>
        <v>4214.2745236380479</v>
      </c>
      <c r="R81" s="124">
        <f t="shared" si="14"/>
        <v>2445370.0285272799</v>
      </c>
      <c r="Z81" s="2"/>
    </row>
    <row r="82" spans="13:26" x14ac:dyDescent="0.25">
      <c r="M82" s="2"/>
      <c r="N82" s="1">
        <f t="shared" si="9"/>
        <v>20</v>
      </c>
      <c r="O82" s="124">
        <f t="shared" si="12"/>
        <v>2445370.0285272799</v>
      </c>
      <c r="P82" s="124">
        <f t="shared" si="11"/>
        <v>126607.40880967554</v>
      </c>
      <c r="Q82" s="124">
        <f t="shared" si="13"/>
        <v>4452.4715301321266</v>
      </c>
      <c r="R82" s="124">
        <f t="shared" si="14"/>
        <v>2576429.9088670872</v>
      </c>
      <c r="Z82" s="2"/>
    </row>
    <row r="83" spans="13:26" x14ac:dyDescent="0.25">
      <c r="M83" s="2"/>
      <c r="N83" s="1">
        <f t="shared" si="9"/>
        <v>21</v>
      </c>
      <c r="O83" s="124">
        <f t="shared" si="12"/>
        <v>2576429.9088670872</v>
      </c>
      <c r="P83" s="124">
        <f t="shared" si="11"/>
        <v>126607.40880967554</v>
      </c>
      <c r="Q83" s="124">
        <f t="shared" si="13"/>
        <v>4691.102240064788</v>
      </c>
      <c r="R83" s="124">
        <f t="shared" si="14"/>
        <v>2707728.4199168272</v>
      </c>
      <c r="Z83" s="2"/>
    </row>
    <row r="84" spans="13:26" x14ac:dyDescent="0.25">
      <c r="M84" s="2"/>
      <c r="N84" s="1">
        <f t="shared" si="9"/>
        <v>22</v>
      </c>
      <c r="O84" s="124">
        <f t="shared" si="12"/>
        <v>2707728.4199168272</v>
      </c>
      <c r="P84" s="124">
        <f t="shared" si="11"/>
        <v>126607.40880967554</v>
      </c>
      <c r="Q84" s="124">
        <f t="shared" si="13"/>
        <v>4930.1674431129259</v>
      </c>
      <c r="R84" s="124">
        <f t="shared" si="14"/>
        <v>2839265.9961696155</v>
      </c>
      <c r="Z84" s="2"/>
    </row>
    <row r="85" spans="13:26" x14ac:dyDescent="0.25">
      <c r="M85" s="2"/>
      <c r="N85" s="1">
        <f t="shared" si="9"/>
        <v>23</v>
      </c>
      <c r="O85" s="124">
        <f t="shared" si="12"/>
        <v>2839265.9961696155</v>
      </c>
      <c r="P85" s="124">
        <f t="shared" si="11"/>
        <v>126607.40880967554</v>
      </c>
      <c r="Q85" s="124">
        <f t="shared" si="13"/>
        <v>5169.6679303912624</v>
      </c>
      <c r="R85" s="124">
        <f t="shared" si="14"/>
        <v>2971043.0729096821</v>
      </c>
      <c r="Z85" s="2"/>
    </row>
    <row r="86" spans="13:26" x14ac:dyDescent="0.25">
      <c r="M86" s="2"/>
      <c r="N86" s="1">
        <f t="shared" si="9"/>
        <v>24</v>
      </c>
      <c r="O86" s="124">
        <f t="shared" si="12"/>
        <v>2971043.0729096821</v>
      </c>
      <c r="P86" s="124">
        <f t="shared" si="11"/>
        <v>126607.40880967554</v>
      </c>
      <c r="Q86" s="124">
        <f t="shared" si="13"/>
        <v>5409.6044944549612</v>
      </c>
      <c r="R86" s="124">
        <f t="shared" si="14"/>
        <v>3103060.0862138122</v>
      </c>
      <c r="Z86" s="2"/>
    </row>
    <row r="87" spans="13:26" x14ac:dyDescent="0.25">
      <c r="M87" s="2"/>
      <c r="N87" s="1">
        <f t="shared" si="9"/>
        <v>25</v>
      </c>
      <c r="O87" s="124">
        <f t="shared" si="12"/>
        <v>3103060.0862138122</v>
      </c>
      <c r="P87" s="124">
        <f t="shared" si="11"/>
        <v>126607.40880967554</v>
      </c>
      <c r="Q87" s="124">
        <f t="shared" si="13"/>
        <v>5649.9779293022493</v>
      </c>
      <c r="R87" s="124">
        <f t="shared" si="14"/>
        <v>3235317.4729527896</v>
      </c>
      <c r="Z87" s="2"/>
    </row>
    <row r="88" spans="13:26" x14ac:dyDescent="0.25">
      <c r="M88" s="2"/>
      <c r="N88" s="1">
        <f t="shared" si="9"/>
        <v>26</v>
      </c>
      <c r="O88" s="124">
        <f t="shared" si="12"/>
        <v>3235317.4729527896</v>
      </c>
      <c r="P88" s="124">
        <f t="shared" si="11"/>
        <v>126607.40880967554</v>
      </c>
      <c r="Q88" s="124">
        <f t="shared" si="13"/>
        <v>5890.78903037705</v>
      </c>
      <c r="R88" s="124">
        <f t="shared" si="14"/>
        <v>3367815.6707928418</v>
      </c>
      <c r="Z88" s="2"/>
    </row>
    <row r="89" spans="13:26" x14ac:dyDescent="0.25">
      <c r="M89" s="2"/>
      <c r="N89" s="1">
        <f t="shared" si="9"/>
        <v>27</v>
      </c>
      <c r="O89" s="124">
        <f t="shared" si="12"/>
        <v>3367815.6707928418</v>
      </c>
      <c r="P89" s="124">
        <f t="shared" si="11"/>
        <v>126607.40880967554</v>
      </c>
      <c r="Q89" s="124">
        <f t="shared" si="13"/>
        <v>6132.0385945716107</v>
      </c>
      <c r="R89" s="124">
        <f t="shared" si="14"/>
        <v>3500555.1181970886</v>
      </c>
      <c r="Z89" s="2"/>
    </row>
    <row r="90" spans="13:26" x14ac:dyDescent="0.25">
      <c r="M90" s="2"/>
      <c r="N90" s="1">
        <f t="shared" si="9"/>
        <v>28</v>
      </c>
      <c r="O90" s="124">
        <f t="shared" si="12"/>
        <v>3500555.1181970886</v>
      </c>
      <c r="P90" s="124">
        <f t="shared" si="11"/>
        <v>126607.40880967554</v>
      </c>
      <c r="Q90" s="124">
        <f t="shared" si="13"/>
        <v>6373.727420229141</v>
      </c>
      <c r="R90" s="124">
        <f t="shared" si="14"/>
        <v>3633536.254426993</v>
      </c>
      <c r="Z90" s="2"/>
    </row>
    <row r="91" spans="13:26" x14ac:dyDescent="0.25">
      <c r="M91" s="2"/>
      <c r="N91" s="1">
        <f t="shared" si="9"/>
        <v>29</v>
      </c>
      <c r="O91" s="124">
        <f t="shared" si="12"/>
        <v>3633536.254426993</v>
      </c>
      <c r="P91" s="124">
        <f t="shared" si="11"/>
        <v>126607.40880967554</v>
      </c>
      <c r="Q91" s="124">
        <f t="shared" si="13"/>
        <v>6615.856307146455</v>
      </c>
      <c r="R91" s="124">
        <f t="shared" si="14"/>
        <v>3766759.5195438149</v>
      </c>
      <c r="Z91" s="2"/>
    </row>
    <row r="92" spans="13:26" x14ac:dyDescent="0.25">
      <c r="M92" s="2"/>
      <c r="N92" s="1">
        <f t="shared" si="9"/>
        <v>30</v>
      </c>
      <c r="O92" s="124">
        <f t="shared" si="12"/>
        <v>3766759.5195438149</v>
      </c>
      <c r="P92" s="124">
        <f t="shared" si="11"/>
        <v>126607.40880967554</v>
      </c>
      <c r="Q92" s="124">
        <f t="shared" si="13"/>
        <v>6858.426056576619</v>
      </c>
      <c r="R92" s="124">
        <f t="shared" si="14"/>
        <v>3900225.3544100667</v>
      </c>
      <c r="Z92" s="2"/>
    </row>
    <row r="93" spans="13:26" x14ac:dyDescent="0.25">
      <c r="M93" s="2"/>
      <c r="N93" s="1">
        <f t="shared" si="9"/>
        <v>31</v>
      </c>
      <c r="O93" s="124">
        <f t="shared" si="12"/>
        <v>3900225.3544100667</v>
      </c>
      <c r="P93" s="124">
        <f t="shared" si="11"/>
        <v>126607.40880967554</v>
      </c>
      <c r="Q93" s="124">
        <f t="shared" si="13"/>
        <v>7101.4374712315985</v>
      </c>
      <c r="R93" s="124">
        <f t="shared" si="14"/>
        <v>4033934.2006909736</v>
      </c>
      <c r="Z93" s="2"/>
    </row>
    <row r="94" spans="13:26" x14ac:dyDescent="0.25">
      <c r="M94" s="2"/>
      <c r="N94" s="1">
        <f t="shared" si="9"/>
        <v>32</v>
      </c>
      <c r="O94" s="124">
        <f t="shared" si="12"/>
        <v>4033934.2006909736</v>
      </c>
      <c r="P94" s="124">
        <f t="shared" si="11"/>
        <v>126607.40880967554</v>
      </c>
      <c r="Q94" s="124">
        <f t="shared" si="13"/>
        <v>7344.8913552849208</v>
      </c>
      <c r="R94" s="124">
        <f t="shared" si="14"/>
        <v>4167886.5008559339</v>
      </c>
      <c r="Z94" s="2"/>
    </row>
    <row r="95" spans="13:26" x14ac:dyDescent="0.25">
      <c r="M95" s="2"/>
      <c r="N95" s="1">
        <f t="shared" si="9"/>
        <v>33</v>
      </c>
      <c r="O95" s="124">
        <f t="shared" si="12"/>
        <v>4167886.5008559339</v>
      </c>
      <c r="P95" s="124">
        <f t="shared" si="11"/>
        <v>126607.40880967554</v>
      </c>
      <c r="Q95" s="124">
        <f t="shared" si="13"/>
        <v>7588.7885143743333</v>
      </c>
      <c r="R95" s="124">
        <f t="shared" si="14"/>
        <v>4302082.6981799845</v>
      </c>
      <c r="Z95" s="2"/>
    </row>
    <row r="96" spans="13:26" x14ac:dyDescent="0.25">
      <c r="M96" s="2"/>
      <c r="N96" s="1">
        <f t="shared" si="9"/>
        <v>34</v>
      </c>
      <c r="O96" s="124">
        <f t="shared" si="12"/>
        <v>4302082.6981799845</v>
      </c>
      <c r="P96" s="124">
        <f t="shared" si="11"/>
        <v>126607.40880967554</v>
      </c>
      <c r="Q96" s="124">
        <f t="shared" si="13"/>
        <v>7833.1297556044692</v>
      </c>
      <c r="R96" s="124">
        <f t="shared" si="14"/>
        <v>4436523.2367452644</v>
      </c>
      <c r="Z96" s="2"/>
    </row>
    <row r="97" spans="13:26" x14ac:dyDescent="0.25">
      <c r="M97" s="2"/>
      <c r="N97" s="1">
        <f t="shared" si="9"/>
        <v>35</v>
      </c>
      <c r="O97" s="124">
        <f t="shared" si="12"/>
        <v>4436523.2367452644</v>
      </c>
      <c r="P97" s="124">
        <f t="shared" si="11"/>
        <v>126607.40880967554</v>
      </c>
      <c r="Q97" s="124">
        <f t="shared" si="13"/>
        <v>8077.915887549515</v>
      </c>
      <c r="R97" s="124">
        <f t="shared" si="14"/>
        <v>4571208.5614424897</v>
      </c>
      <c r="Z97" s="2"/>
    </row>
    <row r="98" spans="13:26" x14ac:dyDescent="0.25">
      <c r="M98" s="2"/>
      <c r="N98" s="1">
        <f t="shared" si="9"/>
        <v>36</v>
      </c>
      <c r="O98" s="124">
        <f t="shared" si="12"/>
        <v>4571208.5614424897</v>
      </c>
      <c r="P98" s="124">
        <f t="shared" si="11"/>
        <v>126607.40880967554</v>
      </c>
      <c r="Q98" s="124">
        <f t="shared" si="13"/>
        <v>8323.1477202558945</v>
      </c>
      <c r="R98" s="124">
        <f t="shared" si="14"/>
        <v>4706139.1179724215</v>
      </c>
      <c r="Z98" s="2"/>
    </row>
    <row r="99" spans="13:26" x14ac:dyDescent="0.25">
      <c r="M99" s="2"/>
      <c r="N99" s="1">
        <f t="shared" si="9"/>
        <v>37</v>
      </c>
      <c r="O99" s="124">
        <f t="shared" si="12"/>
        <v>4706139.1179724215</v>
      </c>
      <c r="P99" s="124">
        <f t="shared" si="11"/>
        <v>126607.40880967554</v>
      </c>
      <c r="Q99" s="124">
        <f t="shared" si="13"/>
        <v>8568.8260652449426</v>
      </c>
      <c r="R99" s="124">
        <f t="shared" si="14"/>
        <v>4841315.3528473424</v>
      </c>
      <c r="Z99" s="2"/>
    </row>
    <row r="100" spans="13:26" x14ac:dyDescent="0.25">
      <c r="M100" s="2"/>
      <c r="N100" s="1">
        <f t="shared" si="9"/>
        <v>38</v>
      </c>
      <c r="O100" s="124">
        <f t="shared" si="12"/>
        <v>4841315.3528473424</v>
      </c>
      <c r="P100" s="124">
        <f t="shared" si="11"/>
        <v>126607.40880967554</v>
      </c>
      <c r="Q100" s="124">
        <f t="shared" si="13"/>
        <v>8814.9517355155949</v>
      </c>
      <c r="R100" s="124">
        <f t="shared" si="14"/>
        <v>4976737.7133925334</v>
      </c>
      <c r="Z100" s="2"/>
    </row>
    <row r="101" spans="13:26" x14ac:dyDescent="0.25">
      <c r="M101" s="2"/>
      <c r="N101" s="1">
        <f t="shared" si="9"/>
        <v>39</v>
      </c>
      <c r="O101" s="124">
        <f t="shared" si="12"/>
        <v>4976737.7133925334</v>
      </c>
      <c r="P101" s="124">
        <f t="shared" si="11"/>
        <v>126607.40880967554</v>
      </c>
      <c r="Q101" s="124">
        <f t="shared" si="13"/>
        <v>9061.5255455470706</v>
      </c>
      <c r="R101" s="124">
        <f t="shared" si="14"/>
        <v>5112406.647747756</v>
      </c>
      <c r="Z101" s="2"/>
    </row>
    <row r="102" spans="13:26" x14ac:dyDescent="0.25">
      <c r="M102" s="2"/>
      <c r="N102" s="1">
        <f t="shared" si="9"/>
        <v>40</v>
      </c>
      <c r="O102" s="124">
        <f t="shared" si="12"/>
        <v>5112406.647747756</v>
      </c>
      <c r="P102" s="124">
        <f t="shared" si="11"/>
        <v>126607.40880967554</v>
      </c>
      <c r="Q102" s="124">
        <f t="shared" si="13"/>
        <v>9308.5483113015816</v>
      </c>
      <c r="R102" s="124">
        <f t="shared" si="14"/>
        <v>5248322.6048687333</v>
      </c>
      <c r="Z102" s="2"/>
    </row>
    <row r="103" spans="13:26" x14ac:dyDescent="0.25">
      <c r="M103" s="2"/>
      <c r="N103" s="1">
        <f t="shared" si="9"/>
        <v>41</v>
      </c>
      <c r="O103" s="124">
        <f t="shared" si="12"/>
        <v>5248322.6048687333</v>
      </c>
      <c r="P103" s="124">
        <f t="shared" si="11"/>
        <v>126607.40880967554</v>
      </c>
      <c r="Q103" s="124">
        <f t="shared" si="13"/>
        <v>9556.0208502270161</v>
      </c>
      <c r="R103" s="124">
        <f t="shared" si="14"/>
        <v>5384486.0345286364</v>
      </c>
      <c r="Z103" s="2"/>
    </row>
    <row r="104" spans="13:26" x14ac:dyDescent="0.25">
      <c r="M104" s="2"/>
      <c r="N104" s="1">
        <f t="shared" si="9"/>
        <v>42</v>
      </c>
      <c r="O104" s="124">
        <f t="shared" si="12"/>
        <v>5384486.0345286364</v>
      </c>
      <c r="P104" s="124">
        <f t="shared" si="11"/>
        <v>126607.40880967554</v>
      </c>
      <c r="Q104" s="124">
        <f t="shared" si="13"/>
        <v>9803.9439812596593</v>
      </c>
      <c r="R104" s="124">
        <f t="shared" si="14"/>
        <v>5520897.3873195723</v>
      </c>
      <c r="Z104" s="2"/>
    </row>
    <row r="105" spans="13:26" x14ac:dyDescent="0.25">
      <c r="M105" s="2"/>
      <c r="N105" s="1">
        <f t="shared" si="9"/>
        <v>43</v>
      </c>
      <c r="O105" s="124">
        <f t="shared" si="12"/>
        <v>5520897.3873195723</v>
      </c>
      <c r="P105" s="124">
        <f t="shared" si="11"/>
        <v>126607.40880967554</v>
      </c>
      <c r="Q105" s="124">
        <f t="shared" si="13"/>
        <v>10052.318524826891</v>
      </c>
      <c r="R105" s="124">
        <f t="shared" si="14"/>
        <v>5657557.1146540754</v>
      </c>
      <c r="Z105" s="2"/>
    </row>
    <row r="106" spans="13:26" x14ac:dyDescent="0.25">
      <c r="M106" s="2"/>
      <c r="N106" s="1">
        <f t="shared" si="9"/>
        <v>44</v>
      </c>
      <c r="O106" s="124">
        <f t="shared" si="12"/>
        <v>5657557.1146540754</v>
      </c>
      <c r="P106" s="124">
        <f t="shared" si="11"/>
        <v>126607.40880967554</v>
      </c>
      <c r="Q106" s="124">
        <f t="shared" si="13"/>
        <v>10301.145302849907</v>
      </c>
      <c r="R106" s="124">
        <f t="shared" si="14"/>
        <v>5794465.668766601</v>
      </c>
      <c r="Z106" s="2"/>
    </row>
    <row r="107" spans="13:26" x14ac:dyDescent="0.25">
      <c r="M107" s="2"/>
      <c r="N107" s="1">
        <f t="shared" si="9"/>
        <v>45</v>
      </c>
      <c r="O107" s="124">
        <f t="shared" si="12"/>
        <v>5794465.668766601</v>
      </c>
      <c r="P107" s="124">
        <f t="shared" si="11"/>
        <v>126607.40880967554</v>
      </c>
      <c r="Q107" s="124">
        <f t="shared" si="13"/>
        <v>10550.425138746437</v>
      </c>
      <c r="R107" s="124">
        <f t="shared" si="14"/>
        <v>5931623.5027150232</v>
      </c>
      <c r="Z107" s="2"/>
    </row>
    <row r="108" spans="13:26" x14ac:dyDescent="0.25">
      <c r="M108" s="2"/>
      <c r="N108" s="1">
        <f t="shared" si="9"/>
        <v>46</v>
      </c>
      <c r="O108" s="124">
        <f t="shared" si="12"/>
        <v>5931623.5027150232</v>
      </c>
      <c r="P108" s="124">
        <f t="shared" si="11"/>
        <v>126607.40880967554</v>
      </c>
      <c r="Q108" s="124">
        <f t="shared" si="13"/>
        <v>10800.158857433473</v>
      </c>
      <c r="R108" s="124">
        <f t="shared" si="14"/>
        <v>6069031.0703821322</v>
      </c>
      <c r="Z108" s="2"/>
    </row>
    <row r="109" spans="13:26" x14ac:dyDescent="0.25">
      <c r="M109" s="2"/>
      <c r="N109" s="1">
        <f t="shared" si="9"/>
        <v>47</v>
      </c>
      <c r="O109" s="124">
        <f t="shared" si="12"/>
        <v>6069031.0703821322</v>
      </c>
      <c r="P109" s="124">
        <f t="shared" si="11"/>
        <v>126607.40880967554</v>
      </c>
      <c r="Q109" s="124">
        <f t="shared" si="13"/>
        <v>11050.347285329992</v>
      </c>
      <c r="R109" s="124">
        <f t="shared" si="14"/>
        <v>6206688.8264771383</v>
      </c>
      <c r="Z109" s="2"/>
    </row>
    <row r="110" spans="13:26" x14ac:dyDescent="0.25">
      <c r="M110" s="2"/>
      <c r="N110" s="1">
        <f t="shared" si="9"/>
        <v>48</v>
      </c>
      <c r="O110" s="124">
        <f t="shared" si="12"/>
        <v>6206688.8264771383</v>
      </c>
      <c r="P110" s="124">
        <f t="shared" si="11"/>
        <v>126607.40880967554</v>
      </c>
      <c r="Q110" s="124">
        <f t="shared" si="13"/>
        <v>11300.991250359701</v>
      </c>
      <c r="R110" s="124">
        <f t="shared" si="14"/>
        <v>6344597.2265371736</v>
      </c>
      <c r="Z110" s="2"/>
    </row>
    <row r="111" spans="13:26" x14ac:dyDescent="0.25">
      <c r="M111" s="2"/>
      <c r="N111" s="1">
        <f t="shared" si="9"/>
        <v>49</v>
      </c>
      <c r="O111" s="124">
        <f t="shared" si="12"/>
        <v>6344597.2265371736</v>
      </c>
      <c r="P111" s="124">
        <f t="shared" si="11"/>
        <v>126607.40880967554</v>
      </c>
      <c r="Q111" s="124">
        <f t="shared" si="13"/>
        <v>11552.091581953762</v>
      </c>
      <c r="R111" s="124">
        <f t="shared" si="14"/>
        <v>6482756.7269288031</v>
      </c>
      <c r="Z111" s="2"/>
    </row>
    <row r="112" spans="13:26" x14ac:dyDescent="0.25">
      <c r="M112" s="2"/>
      <c r="N112" s="1">
        <f t="shared" si="9"/>
        <v>50</v>
      </c>
      <c r="O112" s="124">
        <f t="shared" si="12"/>
        <v>6482756.7269288031</v>
      </c>
      <c r="P112" s="124">
        <f t="shared" si="11"/>
        <v>126607.40880967554</v>
      </c>
      <c r="Q112" s="124">
        <f t="shared" si="13"/>
        <v>11803.649111053553</v>
      </c>
      <c r="R112" s="124">
        <f t="shared" si="14"/>
        <v>6621167.7848495329</v>
      </c>
      <c r="Z112" s="2"/>
    </row>
    <row r="113" spans="13:26" x14ac:dyDescent="0.25">
      <c r="M113" s="2"/>
      <c r="N113" s="1">
        <f t="shared" si="9"/>
        <v>51</v>
      </c>
      <c r="O113" s="124">
        <f t="shared" si="12"/>
        <v>6621167.7848495329</v>
      </c>
      <c r="P113" s="124">
        <f t="shared" si="11"/>
        <v>126607.40880967554</v>
      </c>
      <c r="Q113" s="124">
        <f t="shared" si="13"/>
        <v>12055.664670113409</v>
      </c>
      <c r="R113" s="124">
        <f t="shared" si="14"/>
        <v>6759830.8583293222</v>
      </c>
      <c r="Z113" s="2"/>
    </row>
    <row r="114" spans="13:26" x14ac:dyDescent="0.25">
      <c r="M114" s="2"/>
      <c r="N114" s="1">
        <f t="shared" si="9"/>
        <v>52</v>
      </c>
      <c r="O114" s="124">
        <f t="shared" si="12"/>
        <v>6759830.8583293222</v>
      </c>
      <c r="P114" s="124">
        <f t="shared" si="11"/>
        <v>126607.40880967554</v>
      </c>
      <c r="Q114" s="124">
        <f t="shared" si="13"/>
        <v>12308.139093103375</v>
      </c>
      <c r="R114" s="124">
        <f t="shared" si="14"/>
        <v>6898746.4062321018</v>
      </c>
      <c r="Z114" s="2"/>
    </row>
    <row r="115" spans="13:26" x14ac:dyDescent="0.25">
      <c r="M115" s="2"/>
      <c r="N115" s="1">
        <f t="shared" si="9"/>
        <v>53</v>
      </c>
      <c r="O115" s="124">
        <f t="shared" si="12"/>
        <v>6898746.4062321018</v>
      </c>
      <c r="P115" s="124">
        <f t="shared" si="11"/>
        <v>126607.40880967554</v>
      </c>
      <c r="Q115" s="124">
        <f t="shared" si="13"/>
        <v>12561.073215511971</v>
      </c>
      <c r="R115" s="124">
        <f t="shared" si="14"/>
        <v>7037914.8882572893</v>
      </c>
      <c r="Z115" s="2"/>
    </row>
    <row r="116" spans="13:26" x14ac:dyDescent="0.25">
      <c r="M116" s="2"/>
      <c r="N116" s="1">
        <f t="shared" si="9"/>
        <v>54</v>
      </c>
      <c r="O116" s="124">
        <f t="shared" si="12"/>
        <v>7037914.8882572893</v>
      </c>
      <c r="P116" s="124">
        <f t="shared" si="11"/>
        <v>126607.40880967554</v>
      </c>
      <c r="Q116" s="124">
        <f t="shared" si="13"/>
        <v>12814.467874348953</v>
      </c>
      <c r="R116" s="124">
        <f t="shared" si="14"/>
        <v>7177336.7649413142</v>
      </c>
      <c r="Z116" s="2"/>
    </row>
    <row r="117" spans="13:26" x14ac:dyDescent="0.25">
      <c r="M117" s="2"/>
      <c r="N117" s="1">
        <f t="shared" si="9"/>
        <v>55</v>
      </c>
      <c r="O117" s="124">
        <f t="shared" si="12"/>
        <v>7177336.7649413142</v>
      </c>
      <c r="P117" s="124">
        <f t="shared" si="11"/>
        <v>126607.40880967554</v>
      </c>
      <c r="Q117" s="124">
        <f t="shared" si="13"/>
        <v>13068.323908148088</v>
      </c>
      <c r="R117" s="124">
        <f t="shared" si="14"/>
        <v>7317012.4976591384</v>
      </c>
      <c r="Z117" s="2"/>
    </row>
    <row r="118" spans="13:26" x14ac:dyDescent="0.25">
      <c r="M118" s="2"/>
      <c r="N118" s="1">
        <f t="shared" si="9"/>
        <v>56</v>
      </c>
      <c r="O118" s="124">
        <f t="shared" si="12"/>
        <v>7317012.4976591384</v>
      </c>
      <c r="P118" s="124">
        <f t="shared" si="11"/>
        <v>126607.40880967554</v>
      </c>
      <c r="Q118" s="124">
        <f t="shared" si="13"/>
        <v>13322.642156969923</v>
      </c>
      <c r="R118" s="124">
        <f t="shared" si="14"/>
        <v>7456942.548625784</v>
      </c>
      <c r="Z118" s="2"/>
    </row>
    <row r="119" spans="13:26" x14ac:dyDescent="0.25">
      <c r="M119" s="2"/>
      <c r="N119" s="1">
        <f t="shared" si="9"/>
        <v>57</v>
      </c>
      <c r="O119" s="124">
        <f t="shared" si="12"/>
        <v>7456942.548625784</v>
      </c>
      <c r="P119" s="124">
        <f t="shared" si="11"/>
        <v>126607.40880967554</v>
      </c>
      <c r="Q119" s="124">
        <f t="shared" si="13"/>
        <v>13577.423462404564</v>
      </c>
      <c r="R119" s="124">
        <f t="shared" si="14"/>
        <v>7597127.3808978647</v>
      </c>
      <c r="Z119" s="2"/>
    </row>
    <row r="120" spans="13:26" x14ac:dyDescent="0.25">
      <c r="M120" s="2"/>
      <c r="N120" s="1">
        <f t="shared" si="9"/>
        <v>58</v>
      </c>
      <c r="O120" s="124">
        <f t="shared" si="12"/>
        <v>7597127.3808978647</v>
      </c>
      <c r="P120" s="124">
        <f t="shared" si="11"/>
        <v>126607.40880967554</v>
      </c>
      <c r="Q120" s="124">
        <f t="shared" si="13"/>
        <v>13832.668667574471</v>
      </c>
      <c r="R120" s="124">
        <f t="shared" si="14"/>
        <v>7737567.4583751149</v>
      </c>
      <c r="Z120" s="2"/>
    </row>
    <row r="121" spans="13:26" x14ac:dyDescent="0.25">
      <c r="M121" s="2"/>
      <c r="N121" s="1">
        <f t="shared" si="9"/>
        <v>59</v>
      </c>
      <c r="O121" s="124">
        <f t="shared" si="12"/>
        <v>7737567.4583751149</v>
      </c>
      <c r="P121" s="124">
        <f t="shared" si="11"/>
        <v>126607.40880967554</v>
      </c>
      <c r="Q121" s="124">
        <f t="shared" si="13"/>
        <v>14088.378617137236</v>
      </c>
      <c r="R121" s="124">
        <f t="shared" si="14"/>
        <v>7878263.2458019285</v>
      </c>
      <c r="Z121" s="2"/>
    </row>
    <row r="122" spans="13:26" x14ac:dyDescent="0.25">
      <c r="M122" s="2"/>
      <c r="N122" s="1">
        <f t="shared" si="9"/>
        <v>60</v>
      </c>
      <c r="O122" s="124">
        <f t="shared" si="12"/>
        <v>7878263.2458019285</v>
      </c>
      <c r="P122" s="124">
        <f t="shared" si="11"/>
        <v>126607.40880967554</v>
      </c>
      <c r="Q122" s="124">
        <f t="shared" si="13"/>
        <v>14344.554157288385</v>
      </c>
      <c r="R122" s="124">
        <f t="shared" si="14"/>
        <v>8019215.208768893</v>
      </c>
      <c r="Z122" s="2"/>
    </row>
    <row r="123" spans="13:26" x14ac:dyDescent="0.25">
      <c r="M123" s="2"/>
      <c r="N123" s="1">
        <f t="shared" si="9"/>
        <v>61</v>
      </c>
      <c r="O123" s="124">
        <f t="shared" si="12"/>
        <v>8019215.208768893</v>
      </c>
      <c r="P123" s="124">
        <f t="shared" si="11"/>
        <v>126607.40880967554</v>
      </c>
      <c r="Q123" s="124">
        <f t="shared" si="13"/>
        <v>14601.196135764179</v>
      </c>
      <c r="R123" s="124">
        <f t="shared" si="14"/>
        <v>8160423.8137143329</v>
      </c>
      <c r="Z123" s="2"/>
    </row>
    <row r="124" spans="13:26" x14ac:dyDescent="0.25">
      <c r="M124" s="2"/>
      <c r="N124" s="1">
        <f t="shared" si="9"/>
        <v>62</v>
      </c>
      <c r="O124" s="124">
        <f t="shared" si="12"/>
        <v>8160423.8137143329</v>
      </c>
      <c r="P124" s="124">
        <f t="shared" si="11"/>
        <v>126607.40880967554</v>
      </c>
      <c r="Q124" s="124">
        <f t="shared" si="13"/>
        <v>14858.305401844411</v>
      </c>
      <c r="R124" s="124">
        <f t="shared" si="14"/>
        <v>8301889.5279258527</v>
      </c>
      <c r="Z124" s="2"/>
    </row>
    <row r="125" spans="13:26" x14ac:dyDescent="0.25">
      <c r="M125" s="2"/>
      <c r="N125" s="1">
        <f t="shared" si="9"/>
        <v>63</v>
      </c>
      <c r="O125" s="124">
        <f t="shared" si="12"/>
        <v>8301889.5279258527</v>
      </c>
      <c r="P125" s="124">
        <f t="shared" si="11"/>
        <v>126607.40880967554</v>
      </c>
      <c r="Q125" s="124">
        <f t="shared" si="13"/>
        <v>15115.882806355228</v>
      </c>
      <c r="R125" s="124">
        <f t="shared" si="14"/>
        <v>8443612.8195418827</v>
      </c>
      <c r="Z125" s="2"/>
    </row>
    <row r="126" spans="13:26" x14ac:dyDescent="0.25">
      <c r="M126" s="2"/>
      <c r="N126" s="1">
        <f t="shared" si="9"/>
        <v>64</v>
      </c>
      <c r="O126" s="124">
        <f t="shared" si="12"/>
        <v>8443612.8195418827</v>
      </c>
      <c r="P126" s="124">
        <f t="shared" si="11"/>
        <v>126607.40880967554</v>
      </c>
      <c r="Q126" s="124">
        <f t="shared" si="13"/>
        <v>15373.929201671939</v>
      </c>
      <c r="R126" s="124">
        <f t="shared" si="14"/>
        <v>8585594.1575532295</v>
      </c>
      <c r="Z126" s="2"/>
    </row>
    <row r="127" spans="13:26" x14ac:dyDescent="0.25">
      <c r="M127" s="2"/>
      <c r="N127" s="1">
        <f t="shared" si="9"/>
        <v>65</v>
      </c>
      <c r="O127" s="124">
        <f t="shared" si="12"/>
        <v>8585594.1575532295</v>
      </c>
      <c r="P127" s="124">
        <f t="shared" si="11"/>
        <v>126607.40880967554</v>
      </c>
      <c r="Q127" s="124">
        <f t="shared" si="13"/>
        <v>15632.445441721839</v>
      </c>
      <c r="R127" s="124">
        <f t="shared" si="14"/>
        <v>8727834.0118046254</v>
      </c>
      <c r="Z127" s="2"/>
    </row>
    <row r="128" spans="13:26" x14ac:dyDescent="0.25">
      <c r="M128" s="2"/>
      <c r="N128" s="1">
        <f t="shared" ref="N128:N191" si="15">N127+1</f>
        <v>66</v>
      </c>
      <c r="O128" s="124">
        <f t="shared" si="12"/>
        <v>8727834.0118046254</v>
      </c>
      <c r="P128" s="124">
        <f t="shared" ref="P128:P191" si="16">P127</f>
        <v>126607.40880967554</v>
      </c>
      <c r="Q128" s="124">
        <f t="shared" si="13"/>
        <v>15891.43238198703</v>
      </c>
      <c r="R128" s="124">
        <f t="shared" si="14"/>
        <v>8870332.8529962879</v>
      </c>
      <c r="Z128" s="2"/>
    </row>
    <row r="129" spans="13:26" x14ac:dyDescent="0.25">
      <c r="M129" s="2"/>
      <c r="N129" s="1">
        <f t="shared" si="15"/>
        <v>67</v>
      </c>
      <c r="O129" s="124">
        <f t="shared" ref="O129:O192" si="17">R128</f>
        <v>8870332.8529962879</v>
      </c>
      <c r="P129" s="124">
        <f t="shared" si="16"/>
        <v>126607.40880967554</v>
      </c>
      <c r="Q129" s="124">
        <f t="shared" ref="Q129:Q192" si="18">O129*$P$57</f>
        <v>16150.890879507262</v>
      </c>
      <c r="R129" s="124">
        <f t="shared" ref="R129:R192" si="19">O129+P129+Q129</f>
        <v>9013091.1526854709</v>
      </c>
      <c r="Z129" s="2"/>
    </row>
    <row r="130" spans="13:26" x14ac:dyDescent="0.25">
      <c r="M130" s="2"/>
      <c r="N130" s="1">
        <f t="shared" si="15"/>
        <v>68</v>
      </c>
      <c r="O130" s="124">
        <f t="shared" si="17"/>
        <v>9013091.1526854709</v>
      </c>
      <c r="P130" s="124">
        <f t="shared" si="16"/>
        <v>126607.40880967554</v>
      </c>
      <c r="Q130" s="124">
        <f t="shared" si="18"/>
        <v>16410.821792882758</v>
      </c>
      <c r="R130" s="124">
        <f t="shared" si="19"/>
        <v>9156109.3832880277</v>
      </c>
      <c r="Z130" s="2"/>
    </row>
    <row r="131" spans="13:26" x14ac:dyDescent="0.25">
      <c r="M131" s="2"/>
      <c r="N131" s="1">
        <f t="shared" si="15"/>
        <v>69</v>
      </c>
      <c r="O131" s="124">
        <f t="shared" si="17"/>
        <v>9156109.3832880277</v>
      </c>
      <c r="P131" s="124">
        <f t="shared" si="16"/>
        <v>126607.40880967554</v>
      </c>
      <c r="Q131" s="124">
        <f t="shared" si="18"/>
        <v>16671.225982277054</v>
      </c>
      <c r="R131" s="124">
        <f t="shared" si="19"/>
        <v>9299388.0180799793</v>
      </c>
      <c r="Z131" s="2"/>
    </row>
    <row r="132" spans="13:26" x14ac:dyDescent="0.25">
      <c r="M132" s="2"/>
      <c r="N132" s="1">
        <f t="shared" si="15"/>
        <v>70</v>
      </c>
      <c r="O132" s="124">
        <f t="shared" si="17"/>
        <v>9299388.0180799793</v>
      </c>
      <c r="P132" s="124">
        <f t="shared" si="16"/>
        <v>126607.40880967554</v>
      </c>
      <c r="Q132" s="124">
        <f t="shared" si="18"/>
        <v>16932.104309419865</v>
      </c>
      <c r="R132" s="124">
        <f t="shared" si="19"/>
        <v>9442927.5311990734</v>
      </c>
      <c r="Z132" s="2"/>
    </row>
    <row r="133" spans="13:26" x14ac:dyDescent="0.25">
      <c r="M133" s="2"/>
      <c r="N133" s="1">
        <f t="shared" si="15"/>
        <v>71</v>
      </c>
      <c r="O133" s="124">
        <f t="shared" si="17"/>
        <v>9442927.5311990734</v>
      </c>
      <c r="P133" s="124">
        <f t="shared" si="16"/>
        <v>126607.40880967554</v>
      </c>
      <c r="Q133" s="124">
        <f t="shared" si="18"/>
        <v>17193.45763760991</v>
      </c>
      <c r="R133" s="124">
        <f t="shared" si="19"/>
        <v>9586728.3976463582</v>
      </c>
      <c r="Z133" s="2"/>
    </row>
    <row r="134" spans="13:26" x14ac:dyDescent="0.25">
      <c r="M134" s="2"/>
      <c r="N134" s="1">
        <f t="shared" si="15"/>
        <v>72</v>
      </c>
      <c r="O134" s="124">
        <f t="shared" si="17"/>
        <v>9586728.3976463582</v>
      </c>
      <c r="P134" s="124">
        <f t="shared" si="16"/>
        <v>126607.40880967554</v>
      </c>
      <c r="Q134" s="124">
        <f t="shared" si="18"/>
        <v>17455.286831717793</v>
      </c>
      <c r="R134" s="124">
        <f t="shared" si="19"/>
        <v>9730791.0932877511</v>
      </c>
      <c r="Z134" s="2"/>
    </row>
    <row r="135" spans="13:26" x14ac:dyDescent="0.25">
      <c r="M135" s="2"/>
      <c r="N135" s="1">
        <f t="shared" si="15"/>
        <v>73</v>
      </c>
      <c r="O135" s="124">
        <f t="shared" si="17"/>
        <v>9730791.0932877511</v>
      </c>
      <c r="P135" s="124">
        <f t="shared" si="16"/>
        <v>126607.40880967554</v>
      </c>
      <c r="Q135" s="124">
        <f t="shared" si="18"/>
        <v>17717.592758188846</v>
      </c>
      <c r="R135" s="124">
        <f t="shared" si="19"/>
        <v>9875116.094855614</v>
      </c>
      <c r="Z135" s="2"/>
    </row>
    <row r="136" spans="13:26" x14ac:dyDescent="0.25">
      <c r="M136" s="2"/>
      <c r="N136" s="1">
        <f t="shared" si="15"/>
        <v>74</v>
      </c>
      <c r="O136" s="124">
        <f t="shared" si="17"/>
        <v>9875116.094855614</v>
      </c>
      <c r="P136" s="124">
        <f t="shared" si="16"/>
        <v>126607.40880967554</v>
      </c>
      <c r="Q136" s="124">
        <f t="shared" si="18"/>
        <v>17980.376285046004</v>
      </c>
      <c r="R136" s="124">
        <f t="shared" si="19"/>
        <v>10019703.879950335</v>
      </c>
      <c r="Z136" s="2"/>
    </row>
    <row r="137" spans="13:26" x14ac:dyDescent="0.25">
      <c r="M137" s="2"/>
      <c r="N137" s="1">
        <f t="shared" si="15"/>
        <v>75</v>
      </c>
      <c r="O137" s="124">
        <f t="shared" si="17"/>
        <v>10019703.879950335</v>
      </c>
      <c r="P137" s="124">
        <f t="shared" si="16"/>
        <v>126607.40880967554</v>
      </c>
      <c r="Q137" s="124">
        <f t="shared" si="18"/>
        <v>18243.63828189268</v>
      </c>
      <c r="R137" s="124">
        <f t="shared" si="19"/>
        <v>10164554.927041903</v>
      </c>
      <c r="Z137" s="2"/>
    </row>
    <row r="138" spans="13:26" x14ac:dyDescent="0.25">
      <c r="M138" s="2"/>
      <c r="N138" s="1">
        <f t="shared" si="15"/>
        <v>76</v>
      </c>
      <c r="O138" s="124">
        <f t="shared" si="17"/>
        <v>10164554.927041903</v>
      </c>
      <c r="P138" s="124">
        <f t="shared" si="16"/>
        <v>126607.40880967554</v>
      </c>
      <c r="Q138" s="124">
        <f t="shared" si="18"/>
        <v>18507.379619915642</v>
      </c>
      <c r="R138" s="124">
        <f t="shared" si="19"/>
        <v>10309669.715471493</v>
      </c>
      <c r="Z138" s="2"/>
    </row>
    <row r="139" spans="13:26" x14ac:dyDescent="0.25">
      <c r="M139" s="2"/>
      <c r="N139" s="1">
        <f t="shared" si="15"/>
        <v>77</v>
      </c>
      <c r="O139" s="124">
        <f t="shared" si="17"/>
        <v>10309669.715471493</v>
      </c>
      <c r="P139" s="124">
        <f t="shared" si="16"/>
        <v>126607.40880967554</v>
      </c>
      <c r="Q139" s="124">
        <f t="shared" si="18"/>
        <v>18771.601171887891</v>
      </c>
      <c r="R139" s="124">
        <f t="shared" si="19"/>
        <v>10455048.725453056</v>
      </c>
      <c r="Z139" s="2"/>
    </row>
    <row r="140" spans="13:26" x14ac:dyDescent="0.25">
      <c r="M140" s="2"/>
      <c r="N140" s="1">
        <f t="shared" si="15"/>
        <v>78</v>
      </c>
      <c r="O140" s="124">
        <f t="shared" si="17"/>
        <v>10455048.725453056</v>
      </c>
      <c r="P140" s="124">
        <f t="shared" si="16"/>
        <v>126607.40880967554</v>
      </c>
      <c r="Q140" s="124">
        <f t="shared" si="18"/>
        <v>19036.303812171551</v>
      </c>
      <c r="R140" s="124">
        <f t="shared" si="19"/>
        <v>10600692.438074904</v>
      </c>
      <c r="Z140" s="2"/>
    </row>
    <row r="141" spans="13:26" x14ac:dyDescent="0.25">
      <c r="M141" s="2"/>
      <c r="N141" s="1">
        <f t="shared" si="15"/>
        <v>79</v>
      </c>
      <c r="O141" s="124">
        <f t="shared" si="17"/>
        <v>10600692.438074904</v>
      </c>
      <c r="P141" s="124">
        <f t="shared" si="16"/>
        <v>126607.40880967554</v>
      </c>
      <c r="Q141" s="124">
        <f t="shared" si="18"/>
        <v>19301.488416720771</v>
      </c>
      <c r="R141" s="124">
        <f t="shared" si="19"/>
        <v>10746601.335301299</v>
      </c>
      <c r="Z141" s="2"/>
    </row>
    <row r="142" spans="13:26" x14ac:dyDescent="0.25">
      <c r="M142" s="2"/>
      <c r="N142" s="1">
        <f t="shared" si="15"/>
        <v>80</v>
      </c>
      <c r="O142" s="124">
        <f t="shared" si="17"/>
        <v>10746601.335301299</v>
      </c>
      <c r="P142" s="124">
        <f t="shared" si="16"/>
        <v>126607.40880967554</v>
      </c>
      <c r="Q142" s="124">
        <f t="shared" si="18"/>
        <v>19567.155863084605</v>
      </c>
      <c r="R142" s="124">
        <f t="shared" si="19"/>
        <v>10892775.899974057</v>
      </c>
      <c r="Z142" s="2"/>
    </row>
    <row r="143" spans="13:26" x14ac:dyDescent="0.25">
      <c r="M143" s="2"/>
      <c r="N143" s="1">
        <f t="shared" si="15"/>
        <v>81</v>
      </c>
      <c r="O143" s="124">
        <f t="shared" si="17"/>
        <v>10892775.899974057</v>
      </c>
      <c r="P143" s="124">
        <f t="shared" si="16"/>
        <v>126607.40880967554</v>
      </c>
      <c r="Q143" s="124">
        <f t="shared" si="18"/>
        <v>19833.307030409938</v>
      </c>
      <c r="R143" s="124">
        <f t="shared" si="19"/>
        <v>11039216.615814142</v>
      </c>
      <c r="Z143" s="2"/>
    </row>
    <row r="144" spans="13:26" x14ac:dyDescent="0.25">
      <c r="M144" s="2"/>
      <c r="N144" s="1">
        <f t="shared" si="15"/>
        <v>82</v>
      </c>
      <c r="O144" s="124">
        <f t="shared" si="17"/>
        <v>11039216.615814142</v>
      </c>
      <c r="P144" s="124">
        <f t="shared" si="16"/>
        <v>126607.40880967554</v>
      </c>
      <c r="Q144" s="124">
        <f t="shared" si="18"/>
        <v>20099.942799444379</v>
      </c>
      <c r="R144" s="124">
        <f t="shared" si="19"/>
        <v>11185923.967423262</v>
      </c>
      <c r="Z144" s="2"/>
    </row>
    <row r="145" spans="13:26" x14ac:dyDescent="0.25">
      <c r="M145" s="2"/>
      <c r="N145" s="1">
        <f t="shared" si="15"/>
        <v>83</v>
      </c>
      <c r="O145" s="124">
        <f t="shared" si="17"/>
        <v>11185923.967423262</v>
      </c>
      <c r="P145" s="124">
        <f t="shared" si="16"/>
        <v>126607.40880967554</v>
      </c>
      <c r="Q145" s="124">
        <f t="shared" si="18"/>
        <v>20367.064052539186</v>
      </c>
      <c r="R145" s="124">
        <f t="shared" si="19"/>
        <v>11332898.440285476</v>
      </c>
      <c r="Z145" s="2"/>
    </row>
    <row r="146" spans="13:26" x14ac:dyDescent="0.25">
      <c r="M146" s="2"/>
      <c r="N146" s="1">
        <f t="shared" si="15"/>
        <v>84</v>
      </c>
      <c r="O146" s="124">
        <f t="shared" si="17"/>
        <v>11332898.440285476</v>
      </c>
      <c r="P146" s="124">
        <f t="shared" si="16"/>
        <v>126607.40880967554</v>
      </c>
      <c r="Q146" s="124">
        <f t="shared" si="18"/>
        <v>20634.671673652174</v>
      </c>
      <c r="R146" s="124">
        <f t="shared" si="19"/>
        <v>11480140.520768803</v>
      </c>
      <c r="Z146" s="2"/>
    </row>
    <row r="147" spans="13:26" x14ac:dyDescent="0.25">
      <c r="M147" s="2"/>
      <c r="N147" s="1">
        <f t="shared" si="15"/>
        <v>85</v>
      </c>
      <c r="O147" s="124">
        <f t="shared" si="17"/>
        <v>11480140.520768803</v>
      </c>
      <c r="P147" s="124">
        <f t="shared" si="16"/>
        <v>126607.40880967554</v>
      </c>
      <c r="Q147" s="124">
        <f t="shared" si="18"/>
        <v>20902.766548350653</v>
      </c>
      <c r="R147" s="124">
        <f t="shared" si="19"/>
        <v>11627650.696126828</v>
      </c>
      <c r="Z147" s="2"/>
    </row>
    <row r="148" spans="13:26" x14ac:dyDescent="0.25">
      <c r="M148" s="2"/>
      <c r="N148" s="1">
        <f t="shared" si="15"/>
        <v>86</v>
      </c>
      <c r="O148" s="124">
        <f t="shared" si="17"/>
        <v>11627650.696126828</v>
      </c>
      <c r="P148" s="124">
        <f t="shared" si="16"/>
        <v>126607.40880967554</v>
      </c>
      <c r="Q148" s="124">
        <f t="shared" si="18"/>
        <v>21171.34956381435</v>
      </c>
      <c r="R148" s="124">
        <f t="shared" si="19"/>
        <v>11775429.454500318</v>
      </c>
      <c r="Z148" s="2"/>
    </row>
    <row r="149" spans="13:26" x14ac:dyDescent="0.25">
      <c r="M149" s="2"/>
      <c r="N149" s="1">
        <f t="shared" si="15"/>
        <v>87</v>
      </c>
      <c r="O149" s="124">
        <f t="shared" si="17"/>
        <v>11775429.454500318</v>
      </c>
      <c r="P149" s="124">
        <f t="shared" si="16"/>
        <v>126607.40880967554</v>
      </c>
      <c r="Q149" s="124">
        <f t="shared" si="18"/>
        <v>21440.421608838351</v>
      </c>
      <c r="R149" s="124">
        <f t="shared" si="19"/>
        <v>11923477.284918832</v>
      </c>
      <c r="Z149" s="2"/>
    </row>
    <row r="150" spans="13:26" x14ac:dyDescent="0.25">
      <c r="M150" s="2"/>
      <c r="N150" s="1">
        <f t="shared" si="15"/>
        <v>88</v>
      </c>
      <c r="O150" s="124">
        <f t="shared" si="17"/>
        <v>11923477.284918832</v>
      </c>
      <c r="P150" s="124">
        <f t="shared" si="16"/>
        <v>126607.40880967554</v>
      </c>
      <c r="Q150" s="124">
        <f t="shared" si="18"/>
        <v>21709.983573836038</v>
      </c>
      <c r="R150" s="124">
        <f t="shared" si="19"/>
        <v>12071794.677302342</v>
      </c>
      <c r="Z150" s="2"/>
    </row>
    <row r="151" spans="13:26" x14ac:dyDescent="0.25">
      <c r="M151" s="2"/>
      <c r="N151" s="1">
        <f t="shared" si="15"/>
        <v>89</v>
      </c>
      <c r="O151" s="124">
        <f t="shared" si="17"/>
        <v>12071794.677302342</v>
      </c>
      <c r="P151" s="124">
        <f t="shared" si="16"/>
        <v>126607.40880967554</v>
      </c>
      <c r="Q151" s="124">
        <f t="shared" si="18"/>
        <v>21980.036350842031</v>
      </c>
      <c r="R151" s="124">
        <f t="shared" si="19"/>
        <v>12220382.122462859</v>
      </c>
      <c r="Z151" s="2"/>
    </row>
    <row r="152" spans="13:26" x14ac:dyDescent="0.25">
      <c r="M152" s="2"/>
      <c r="N152" s="1">
        <f t="shared" si="15"/>
        <v>90</v>
      </c>
      <c r="O152" s="124">
        <f t="shared" si="17"/>
        <v>12220382.122462859</v>
      </c>
      <c r="P152" s="124">
        <f t="shared" si="16"/>
        <v>126607.40880967554</v>
      </c>
      <c r="Q152" s="124">
        <f t="shared" si="18"/>
        <v>22250.580833515152</v>
      </c>
      <c r="R152" s="124">
        <f t="shared" si="19"/>
        <v>12369240.112106049</v>
      </c>
      <c r="Z152" s="2"/>
    </row>
    <row r="153" spans="13:26" x14ac:dyDescent="0.25">
      <c r="M153" s="2"/>
      <c r="N153" s="1">
        <f t="shared" si="15"/>
        <v>91</v>
      </c>
      <c r="O153" s="124">
        <f t="shared" si="17"/>
        <v>12369240.112106049</v>
      </c>
      <c r="P153" s="124">
        <f t="shared" si="16"/>
        <v>126607.40880967554</v>
      </c>
      <c r="Q153" s="124">
        <f t="shared" si="18"/>
        <v>22521.617917141375</v>
      </c>
      <c r="R153" s="124">
        <f t="shared" si="19"/>
        <v>12518369.138832865</v>
      </c>
      <c r="Z153" s="2"/>
    </row>
    <row r="154" spans="13:26" x14ac:dyDescent="0.25">
      <c r="M154" s="2"/>
      <c r="N154" s="1">
        <f t="shared" si="15"/>
        <v>92</v>
      </c>
      <c r="O154" s="124">
        <f t="shared" si="17"/>
        <v>12518369.138832865</v>
      </c>
      <c r="P154" s="124">
        <f t="shared" si="16"/>
        <v>126607.40880967554</v>
      </c>
      <c r="Q154" s="124">
        <f t="shared" si="18"/>
        <v>22793.148498636787</v>
      </c>
      <c r="R154" s="124">
        <f t="shared" si="19"/>
        <v>12667769.696141178</v>
      </c>
      <c r="Z154" s="2"/>
    </row>
    <row r="155" spans="13:26" x14ac:dyDescent="0.25">
      <c r="M155" s="2"/>
      <c r="N155" s="1">
        <f t="shared" si="15"/>
        <v>93</v>
      </c>
      <c r="O155" s="124">
        <f t="shared" si="17"/>
        <v>12667769.696141178</v>
      </c>
      <c r="P155" s="124">
        <f t="shared" si="16"/>
        <v>126607.40880967554</v>
      </c>
      <c r="Q155" s="124">
        <f t="shared" si="18"/>
        <v>23065.173476550561</v>
      </c>
      <c r="R155" s="124">
        <f t="shared" si="19"/>
        <v>12817442.278427403</v>
      </c>
      <c r="Z155" s="2"/>
    </row>
    <row r="156" spans="13:26" x14ac:dyDescent="0.25">
      <c r="M156" s="2"/>
      <c r="N156" s="1">
        <f t="shared" si="15"/>
        <v>94</v>
      </c>
      <c r="O156" s="124">
        <f t="shared" si="17"/>
        <v>12817442.278427403</v>
      </c>
      <c r="P156" s="124">
        <f t="shared" si="16"/>
        <v>126607.40880967554</v>
      </c>
      <c r="Q156" s="124">
        <f t="shared" si="18"/>
        <v>23337.69375106792</v>
      </c>
      <c r="R156" s="124">
        <f t="shared" si="19"/>
        <v>12967387.380988147</v>
      </c>
      <c r="Z156" s="2"/>
    </row>
    <row r="157" spans="13:26" x14ac:dyDescent="0.25">
      <c r="M157" s="2"/>
      <c r="N157" s="1">
        <f t="shared" si="15"/>
        <v>95</v>
      </c>
      <c r="O157" s="124">
        <f t="shared" si="17"/>
        <v>12967387.380988147</v>
      </c>
      <c r="P157" s="124">
        <f t="shared" si="16"/>
        <v>126607.40880967554</v>
      </c>
      <c r="Q157" s="124">
        <f t="shared" si="18"/>
        <v>23610.710224013132</v>
      </c>
      <c r="R157" s="124">
        <f t="shared" si="19"/>
        <v>13117605.500021836</v>
      </c>
      <c r="Z157" s="2"/>
    </row>
    <row r="158" spans="13:26" x14ac:dyDescent="0.25">
      <c r="M158" s="2"/>
      <c r="N158" s="1">
        <f t="shared" si="15"/>
        <v>96</v>
      </c>
      <c r="O158" s="124">
        <f t="shared" si="17"/>
        <v>13117605.500021836</v>
      </c>
      <c r="P158" s="124">
        <f t="shared" si="16"/>
        <v>126607.40880967554</v>
      </c>
      <c r="Q158" s="124">
        <f t="shared" si="18"/>
        <v>23884.223798852483</v>
      </c>
      <c r="R158" s="124">
        <f t="shared" si="19"/>
        <v>13268097.132630363</v>
      </c>
      <c r="Z158" s="2"/>
    </row>
    <row r="159" spans="13:26" x14ac:dyDescent="0.25">
      <c r="M159" s="2"/>
      <c r="N159" s="1">
        <f t="shared" si="15"/>
        <v>97</v>
      </c>
      <c r="O159" s="124">
        <f t="shared" si="17"/>
        <v>13268097.132630363</v>
      </c>
      <c r="P159" s="124">
        <f t="shared" si="16"/>
        <v>126607.40880967554</v>
      </c>
      <c r="Q159" s="124">
        <f t="shared" si="18"/>
        <v>24158.235380697261</v>
      </c>
      <c r="R159" s="124">
        <f t="shared" si="19"/>
        <v>13418862.776820736</v>
      </c>
      <c r="Z159" s="2"/>
    </row>
    <row r="160" spans="13:26" x14ac:dyDescent="0.25">
      <c r="M160" s="2"/>
      <c r="N160" s="1">
        <f t="shared" si="15"/>
        <v>98</v>
      </c>
      <c r="O160" s="124">
        <f t="shared" si="17"/>
        <v>13418862.776820736</v>
      </c>
      <c r="P160" s="124">
        <f t="shared" si="16"/>
        <v>126607.40880967554</v>
      </c>
      <c r="Q160" s="124">
        <f t="shared" si="18"/>
        <v>24432.74587630677</v>
      </c>
      <c r="R160" s="124">
        <f t="shared" si="19"/>
        <v>13569902.931506718</v>
      </c>
      <c r="Z160" s="2"/>
    </row>
    <row r="161" spans="13:26" x14ac:dyDescent="0.25">
      <c r="M161" s="2"/>
      <c r="N161" s="1">
        <f t="shared" si="15"/>
        <v>99</v>
      </c>
      <c r="O161" s="124">
        <f t="shared" si="17"/>
        <v>13569902.931506718</v>
      </c>
      <c r="P161" s="124">
        <f t="shared" si="16"/>
        <v>126607.40880967554</v>
      </c>
      <c r="Q161" s="124">
        <f t="shared" si="18"/>
        <v>24707.756194091315</v>
      </c>
      <c r="R161" s="124">
        <f t="shared" si="19"/>
        <v>13721218.096510483</v>
      </c>
      <c r="Z161" s="2"/>
    </row>
    <row r="162" spans="13:26" x14ac:dyDescent="0.25">
      <c r="M162" s="2"/>
      <c r="N162" s="1">
        <f t="shared" si="15"/>
        <v>100</v>
      </c>
      <c r="O162" s="124">
        <f t="shared" si="17"/>
        <v>13721218.096510483</v>
      </c>
      <c r="P162" s="124">
        <f t="shared" si="16"/>
        <v>126607.40880967554</v>
      </c>
      <c r="Q162" s="124">
        <f t="shared" si="18"/>
        <v>24983.267244115206</v>
      </c>
      <c r="R162" s="124">
        <f t="shared" si="19"/>
        <v>13872808.772564273</v>
      </c>
      <c r="Z162" s="2"/>
    </row>
    <row r="163" spans="13:26" x14ac:dyDescent="0.25">
      <c r="M163" s="2"/>
      <c r="N163" s="1">
        <f t="shared" si="15"/>
        <v>101</v>
      </c>
      <c r="O163" s="124">
        <f t="shared" si="17"/>
        <v>13872808.772564273</v>
      </c>
      <c r="P163" s="124">
        <f t="shared" si="16"/>
        <v>126607.40880967554</v>
      </c>
      <c r="Q163" s="124">
        <f t="shared" si="18"/>
        <v>25259.279938099797</v>
      </c>
      <c r="R163" s="124">
        <f t="shared" si="19"/>
        <v>14024675.461312048</v>
      </c>
      <c r="Z163" s="2"/>
    </row>
    <row r="164" spans="13:26" x14ac:dyDescent="0.25">
      <c r="M164" s="2"/>
      <c r="N164" s="1">
        <f t="shared" si="15"/>
        <v>102</v>
      </c>
      <c r="O164" s="124">
        <f t="shared" si="17"/>
        <v>14024675.461312048</v>
      </c>
      <c r="P164" s="124">
        <f t="shared" si="16"/>
        <v>126607.40880967554</v>
      </c>
      <c r="Q164" s="124">
        <f t="shared" si="18"/>
        <v>25535.795189426455</v>
      </c>
      <c r="R164" s="124">
        <f t="shared" si="19"/>
        <v>14176818.66531115</v>
      </c>
      <c r="Z164" s="2"/>
    </row>
    <row r="165" spans="13:26" x14ac:dyDescent="0.25">
      <c r="M165" s="2"/>
      <c r="N165" s="1">
        <f t="shared" si="15"/>
        <v>103</v>
      </c>
      <c r="O165" s="124">
        <f t="shared" si="17"/>
        <v>14176818.66531115</v>
      </c>
      <c r="P165" s="124">
        <f t="shared" si="16"/>
        <v>126607.40880967554</v>
      </c>
      <c r="Q165" s="124">
        <f t="shared" si="18"/>
        <v>25812.813913139635</v>
      </c>
      <c r="R165" s="124">
        <f t="shared" si="19"/>
        <v>14329238.888033966</v>
      </c>
      <c r="Z165" s="2"/>
    </row>
    <row r="166" spans="13:26" x14ac:dyDescent="0.25">
      <c r="M166" s="2"/>
      <c r="N166" s="1">
        <f t="shared" si="15"/>
        <v>104</v>
      </c>
      <c r="O166" s="124">
        <f t="shared" si="17"/>
        <v>14329238.888033966</v>
      </c>
      <c r="P166" s="124">
        <f t="shared" si="16"/>
        <v>126607.40880967554</v>
      </c>
      <c r="Q166" s="124">
        <f t="shared" si="18"/>
        <v>26090.337025949866</v>
      </c>
      <c r="R166" s="124">
        <f t="shared" si="19"/>
        <v>14481936.63386959</v>
      </c>
      <c r="Z166" s="2"/>
    </row>
    <row r="167" spans="13:26" x14ac:dyDescent="0.25">
      <c r="M167" s="2"/>
      <c r="N167" s="1">
        <f t="shared" si="15"/>
        <v>105</v>
      </c>
      <c r="O167" s="124">
        <f t="shared" si="17"/>
        <v>14481936.63386959</v>
      </c>
      <c r="P167" s="124">
        <f t="shared" si="16"/>
        <v>126607.40880967554</v>
      </c>
      <c r="Q167" s="124">
        <f t="shared" si="18"/>
        <v>26368.365446236807</v>
      </c>
      <c r="R167" s="124">
        <f t="shared" si="19"/>
        <v>14634912.408125501</v>
      </c>
      <c r="Z167" s="2"/>
    </row>
    <row r="168" spans="13:26" x14ac:dyDescent="0.25">
      <c r="M168" s="2"/>
      <c r="N168" s="1">
        <f t="shared" si="15"/>
        <v>106</v>
      </c>
      <c r="O168" s="124">
        <f t="shared" si="17"/>
        <v>14634912.408125501</v>
      </c>
      <c r="P168" s="124">
        <f t="shared" si="16"/>
        <v>126607.40880967554</v>
      </c>
      <c r="Q168" s="124">
        <f t="shared" si="18"/>
        <v>26646.900094052282</v>
      </c>
      <c r="R168" s="124">
        <f t="shared" si="19"/>
        <v>14788166.717029229</v>
      </c>
      <c r="Z168" s="2"/>
    </row>
    <row r="169" spans="13:26" x14ac:dyDescent="0.25">
      <c r="M169" s="2"/>
      <c r="N169" s="1">
        <f t="shared" si="15"/>
        <v>107</v>
      </c>
      <c r="O169" s="124">
        <f t="shared" si="17"/>
        <v>14788166.717029229</v>
      </c>
      <c r="P169" s="124">
        <f t="shared" si="16"/>
        <v>126607.40880967554</v>
      </c>
      <c r="Q169" s="124">
        <f t="shared" si="18"/>
        <v>26925.941891123326</v>
      </c>
      <c r="R169" s="124">
        <f t="shared" si="19"/>
        <v>14941700.067730026</v>
      </c>
      <c r="Z169" s="2"/>
    </row>
    <row r="170" spans="13:26" x14ac:dyDescent="0.25">
      <c r="M170" s="2"/>
      <c r="N170" s="1">
        <f t="shared" si="15"/>
        <v>108</v>
      </c>
      <c r="O170" s="124">
        <f t="shared" si="17"/>
        <v>14941700.067730026</v>
      </c>
      <c r="P170" s="124">
        <f t="shared" si="16"/>
        <v>126607.40880967554</v>
      </c>
      <c r="Q170" s="124">
        <f t="shared" si="18"/>
        <v>27205.491760855224</v>
      </c>
      <c r="R170" s="124">
        <f t="shared" si="19"/>
        <v>15095512.968300557</v>
      </c>
      <c r="Z170" s="2"/>
    </row>
    <row r="171" spans="13:26" x14ac:dyDescent="0.25">
      <c r="M171" s="2"/>
      <c r="N171" s="1">
        <f t="shared" si="15"/>
        <v>109</v>
      </c>
      <c r="O171" s="124">
        <f t="shared" si="17"/>
        <v>15095512.968300557</v>
      </c>
      <c r="P171" s="124">
        <f t="shared" si="16"/>
        <v>126607.40880967554</v>
      </c>
      <c r="Q171" s="124">
        <f t="shared" si="18"/>
        <v>27485.550628334589</v>
      </c>
      <c r="R171" s="124">
        <f t="shared" si="19"/>
        <v>15249605.927738566</v>
      </c>
      <c r="Z171" s="2"/>
    </row>
    <row r="172" spans="13:26" x14ac:dyDescent="0.25">
      <c r="M172" s="2"/>
      <c r="N172" s="1">
        <f t="shared" si="15"/>
        <v>110</v>
      </c>
      <c r="O172" s="124">
        <f t="shared" si="17"/>
        <v>15249605.927738566</v>
      </c>
      <c r="P172" s="124">
        <f t="shared" si="16"/>
        <v>126607.40880967554</v>
      </c>
      <c r="Q172" s="124">
        <f t="shared" si="18"/>
        <v>27766.119420332394</v>
      </c>
      <c r="R172" s="124">
        <f t="shared" si="19"/>
        <v>15403979.455968574</v>
      </c>
      <c r="Z172" s="2"/>
    </row>
    <row r="173" spans="13:26" x14ac:dyDescent="0.25">
      <c r="M173" s="2"/>
      <c r="N173" s="1">
        <f t="shared" si="15"/>
        <v>111</v>
      </c>
      <c r="O173" s="124">
        <f t="shared" si="17"/>
        <v>15403979.455968574</v>
      </c>
      <c r="P173" s="124">
        <f t="shared" si="16"/>
        <v>126607.40880967554</v>
      </c>
      <c r="Q173" s="124">
        <f t="shared" si="18"/>
        <v>28047.199065307068</v>
      </c>
      <c r="R173" s="124">
        <f t="shared" si="19"/>
        <v>15558634.063843556</v>
      </c>
      <c r="Z173" s="2"/>
    </row>
    <row r="174" spans="13:26" x14ac:dyDescent="0.25">
      <c r="M174" s="2"/>
      <c r="N174" s="1">
        <f t="shared" si="15"/>
        <v>112</v>
      </c>
      <c r="O174" s="124">
        <f t="shared" si="17"/>
        <v>15558634.063843556</v>
      </c>
      <c r="P174" s="124">
        <f t="shared" si="16"/>
        <v>126607.40880967554</v>
      </c>
      <c r="Q174" s="124">
        <f t="shared" si="18"/>
        <v>28328.790493407549</v>
      </c>
      <c r="R174" s="124">
        <f t="shared" si="19"/>
        <v>15713570.263146639</v>
      </c>
      <c r="Z174" s="2"/>
    </row>
    <row r="175" spans="13:26" x14ac:dyDescent="0.25">
      <c r="M175" s="2"/>
      <c r="N175" s="1">
        <f t="shared" si="15"/>
        <v>113</v>
      </c>
      <c r="O175" s="124">
        <f t="shared" si="17"/>
        <v>15713570.263146639</v>
      </c>
      <c r="P175" s="124">
        <f t="shared" si="16"/>
        <v>126607.40880967554</v>
      </c>
      <c r="Q175" s="124">
        <f t="shared" si="18"/>
        <v>28610.894636476365</v>
      </c>
      <c r="R175" s="124">
        <f t="shared" si="19"/>
        <v>15868788.56659279</v>
      </c>
      <c r="Z175" s="2"/>
    </row>
    <row r="176" spans="13:26" x14ac:dyDescent="0.25">
      <c r="M176" s="2"/>
      <c r="N176" s="1">
        <f t="shared" si="15"/>
        <v>114</v>
      </c>
      <c r="O176" s="124">
        <f t="shared" si="17"/>
        <v>15868788.56659279</v>
      </c>
      <c r="P176" s="124">
        <f t="shared" si="16"/>
        <v>126607.40880967554</v>
      </c>
      <c r="Q176" s="124">
        <f t="shared" si="18"/>
        <v>28893.512428052723</v>
      </c>
      <c r="R176" s="124">
        <f t="shared" si="19"/>
        <v>16024289.487830518</v>
      </c>
      <c r="Z176" s="2"/>
    </row>
    <row r="177" spans="13:26" x14ac:dyDescent="0.25">
      <c r="M177" s="2"/>
      <c r="N177" s="1">
        <f t="shared" si="15"/>
        <v>115</v>
      </c>
      <c r="O177" s="124">
        <f t="shared" si="17"/>
        <v>16024289.487830518</v>
      </c>
      <c r="P177" s="124">
        <f t="shared" si="16"/>
        <v>126607.40880967554</v>
      </c>
      <c r="Q177" s="124">
        <f t="shared" si="18"/>
        <v>29176.644803375602</v>
      </c>
      <c r="R177" s="124">
        <f t="shared" si="19"/>
        <v>16180073.541443568</v>
      </c>
      <c r="Z177" s="2"/>
    </row>
    <row r="178" spans="13:26" x14ac:dyDescent="0.25">
      <c r="M178" s="2"/>
      <c r="N178" s="1">
        <f t="shared" si="15"/>
        <v>116</v>
      </c>
      <c r="O178" s="124">
        <f t="shared" si="17"/>
        <v>16180073.541443568</v>
      </c>
      <c r="P178" s="124">
        <f t="shared" si="16"/>
        <v>126607.40880967554</v>
      </c>
      <c r="Q178" s="124">
        <f t="shared" si="18"/>
        <v>29460.292699386831</v>
      </c>
      <c r="R178" s="124">
        <f t="shared" si="19"/>
        <v>16336141.24295263</v>
      </c>
      <c r="Z178" s="2"/>
    </row>
    <row r="179" spans="13:26" x14ac:dyDescent="0.25">
      <c r="M179" s="2"/>
      <c r="N179" s="1">
        <f t="shared" si="15"/>
        <v>117</v>
      </c>
      <c r="O179" s="124">
        <f t="shared" si="17"/>
        <v>16336141.24295263</v>
      </c>
      <c r="P179" s="124">
        <f t="shared" si="16"/>
        <v>126607.40880967554</v>
      </c>
      <c r="Q179" s="124">
        <f t="shared" si="18"/>
        <v>29744.457054734208</v>
      </c>
      <c r="R179" s="124">
        <f t="shared" si="19"/>
        <v>16492493.108817039</v>
      </c>
      <c r="Z179" s="2"/>
    </row>
    <row r="180" spans="13:26" x14ac:dyDescent="0.25">
      <c r="M180" s="2"/>
      <c r="N180" s="1">
        <f t="shared" si="15"/>
        <v>118</v>
      </c>
      <c r="O180" s="124">
        <f t="shared" si="17"/>
        <v>16492493.108817039</v>
      </c>
      <c r="P180" s="124">
        <f t="shared" si="16"/>
        <v>126607.40880967554</v>
      </c>
      <c r="Q180" s="124">
        <f t="shared" si="18"/>
        <v>30029.138809774602</v>
      </c>
      <c r="R180" s="124">
        <f t="shared" si="19"/>
        <v>16649129.656436488</v>
      </c>
      <c r="Z180" s="2"/>
    </row>
    <row r="181" spans="13:26" x14ac:dyDescent="0.25">
      <c r="M181" s="2"/>
      <c r="N181" s="1">
        <f t="shared" si="15"/>
        <v>119</v>
      </c>
      <c r="O181" s="124">
        <f t="shared" si="17"/>
        <v>16649129.656436488</v>
      </c>
      <c r="P181" s="124">
        <f t="shared" si="16"/>
        <v>126607.40880967554</v>
      </c>
      <c r="Q181" s="124">
        <f t="shared" si="18"/>
        <v>30314.338906577046</v>
      </c>
      <c r="R181" s="124">
        <f t="shared" si="19"/>
        <v>16806051.40415274</v>
      </c>
      <c r="Z181" s="2"/>
    </row>
    <row r="182" spans="13:26" x14ac:dyDescent="0.25">
      <c r="M182" s="2"/>
      <c r="N182" s="1">
        <f t="shared" si="15"/>
        <v>120</v>
      </c>
      <c r="O182" s="124">
        <f t="shared" si="17"/>
        <v>16806051.40415274</v>
      </c>
      <c r="P182" s="124">
        <f t="shared" si="16"/>
        <v>126607.40880967554</v>
      </c>
      <c r="Q182" s="124">
        <f t="shared" si="18"/>
        <v>30600.058288925891</v>
      </c>
      <c r="R182" s="124">
        <f t="shared" si="19"/>
        <v>16963258.871251341</v>
      </c>
      <c r="Z182" s="2"/>
    </row>
    <row r="183" spans="13:26" x14ac:dyDescent="0.25">
      <c r="M183" s="2"/>
      <c r="N183" s="1">
        <f t="shared" si="15"/>
        <v>121</v>
      </c>
      <c r="O183" s="124">
        <f t="shared" si="17"/>
        <v>16963258.871251341</v>
      </c>
      <c r="P183" s="124">
        <f t="shared" si="16"/>
        <v>126607.40880967554</v>
      </c>
      <c r="Q183" s="124">
        <f t="shared" si="18"/>
        <v>30886.297902323891</v>
      </c>
      <c r="R183" s="124">
        <f t="shared" si="19"/>
        <v>17120752.577963341</v>
      </c>
      <c r="Z183" s="2"/>
    </row>
    <row r="184" spans="13:26" x14ac:dyDescent="0.25">
      <c r="M184" s="2"/>
      <c r="N184" s="1">
        <f t="shared" si="15"/>
        <v>122</v>
      </c>
      <c r="O184" s="124">
        <f t="shared" si="17"/>
        <v>17120752.577963341</v>
      </c>
      <c r="P184" s="124">
        <f t="shared" si="16"/>
        <v>126607.40880967554</v>
      </c>
      <c r="Q184" s="124">
        <f t="shared" si="18"/>
        <v>31173.058693995357</v>
      </c>
      <c r="R184" s="124">
        <f t="shared" si="19"/>
        <v>17278533.045467012</v>
      </c>
      <c r="Z184" s="2"/>
    </row>
    <row r="185" spans="13:26" x14ac:dyDescent="0.25">
      <c r="M185" s="2"/>
      <c r="N185" s="1">
        <f t="shared" si="15"/>
        <v>123</v>
      </c>
      <c r="O185" s="124">
        <f t="shared" si="17"/>
        <v>17278533.045467012</v>
      </c>
      <c r="P185" s="124">
        <f t="shared" si="16"/>
        <v>126607.40880967554</v>
      </c>
      <c r="Q185" s="124">
        <f t="shared" si="18"/>
        <v>31460.341612889279</v>
      </c>
      <c r="R185" s="124">
        <f t="shared" si="19"/>
        <v>17436600.795889579</v>
      </c>
      <c r="Z185" s="2"/>
    </row>
    <row r="186" spans="13:26" x14ac:dyDescent="0.25">
      <c r="M186" s="2"/>
      <c r="N186" s="1">
        <f t="shared" si="15"/>
        <v>124</v>
      </c>
      <c r="O186" s="124">
        <f t="shared" si="17"/>
        <v>17436600.795889579</v>
      </c>
      <c r="P186" s="124">
        <f t="shared" si="16"/>
        <v>126607.40880967554</v>
      </c>
      <c r="Q186" s="124">
        <f t="shared" si="18"/>
        <v>31748.147609682481</v>
      </c>
      <c r="R186" s="124">
        <f t="shared" si="19"/>
        <v>17594956.352308936</v>
      </c>
      <c r="Z186" s="2"/>
    </row>
    <row r="187" spans="13:26" x14ac:dyDescent="0.25">
      <c r="M187" s="2"/>
      <c r="N187" s="1">
        <f t="shared" si="15"/>
        <v>125</v>
      </c>
      <c r="O187" s="124">
        <f t="shared" si="17"/>
        <v>17594956.352308936</v>
      </c>
      <c r="P187" s="124">
        <f t="shared" si="16"/>
        <v>126607.40880967554</v>
      </c>
      <c r="Q187" s="124">
        <f t="shared" si="18"/>
        <v>32036.477636782736</v>
      </c>
      <c r="R187" s="124">
        <f t="shared" si="19"/>
        <v>17753600.238755397</v>
      </c>
      <c r="Z187" s="2"/>
    </row>
    <row r="188" spans="13:26" x14ac:dyDescent="0.25">
      <c r="M188" s="2"/>
      <c r="N188" s="1">
        <f t="shared" si="15"/>
        <v>126</v>
      </c>
      <c r="O188" s="124">
        <f t="shared" si="17"/>
        <v>17753600.238755397</v>
      </c>
      <c r="P188" s="124">
        <f t="shared" si="16"/>
        <v>126607.40880967554</v>
      </c>
      <c r="Q188" s="124">
        <f t="shared" si="18"/>
        <v>32325.332648331962</v>
      </c>
      <c r="R188" s="124">
        <f t="shared" si="19"/>
        <v>17912532.980213407</v>
      </c>
      <c r="Z188" s="2"/>
    </row>
    <row r="189" spans="13:26" x14ac:dyDescent="0.25">
      <c r="M189" s="2"/>
      <c r="N189" s="1">
        <f t="shared" si="15"/>
        <v>127</v>
      </c>
      <c r="O189" s="124">
        <f t="shared" si="17"/>
        <v>17912532.980213407</v>
      </c>
      <c r="P189" s="124">
        <f t="shared" si="16"/>
        <v>126607.40880967554</v>
      </c>
      <c r="Q189" s="124">
        <f t="shared" si="18"/>
        <v>32614.713600209343</v>
      </c>
      <c r="R189" s="124">
        <f t="shared" si="19"/>
        <v>18071755.102623295</v>
      </c>
      <c r="Z189" s="2"/>
    </row>
    <row r="190" spans="13:26" x14ac:dyDescent="0.25">
      <c r="M190" s="2"/>
      <c r="N190" s="1">
        <f t="shared" si="15"/>
        <v>128</v>
      </c>
      <c r="O190" s="124">
        <f t="shared" si="17"/>
        <v>18071755.102623295</v>
      </c>
      <c r="P190" s="124">
        <f t="shared" si="16"/>
        <v>126607.40880967554</v>
      </c>
      <c r="Q190" s="124">
        <f t="shared" si="18"/>
        <v>32904.621450034501</v>
      </c>
      <c r="R190" s="124">
        <f t="shared" si="19"/>
        <v>18231267.132883005</v>
      </c>
      <c r="Z190" s="2"/>
    </row>
    <row r="191" spans="13:26" x14ac:dyDescent="0.25">
      <c r="M191" s="2"/>
      <c r="N191" s="1">
        <f t="shared" si="15"/>
        <v>129</v>
      </c>
      <c r="O191" s="124">
        <f t="shared" si="17"/>
        <v>18231267.132883005</v>
      </c>
      <c r="P191" s="124">
        <f t="shared" si="16"/>
        <v>126607.40880967554</v>
      </c>
      <c r="Q191" s="124">
        <f t="shared" si="18"/>
        <v>33195.057157170682</v>
      </c>
      <c r="R191" s="124">
        <f t="shared" si="19"/>
        <v>18391069.598849852</v>
      </c>
      <c r="Z191" s="2"/>
    </row>
    <row r="192" spans="13:26" x14ac:dyDescent="0.25">
      <c r="M192" s="2"/>
      <c r="N192" s="1">
        <f t="shared" ref="N192:N255" si="20">N191+1</f>
        <v>130</v>
      </c>
      <c r="O192" s="124">
        <f t="shared" si="17"/>
        <v>18391069.598849852</v>
      </c>
      <c r="P192" s="124">
        <f t="shared" ref="P192:P255" si="21">P191</f>
        <v>126607.40880967554</v>
      </c>
      <c r="Q192" s="124">
        <f t="shared" si="18"/>
        <v>33486.0216827279</v>
      </c>
      <c r="R192" s="124">
        <f t="shared" si="19"/>
        <v>18551163.029342256</v>
      </c>
      <c r="Z192" s="2"/>
    </row>
    <row r="193" spans="13:26" x14ac:dyDescent="0.25">
      <c r="M193" s="2"/>
      <c r="N193" s="1">
        <f t="shared" si="20"/>
        <v>131</v>
      </c>
      <c r="O193" s="124">
        <f t="shared" ref="O193:O256" si="22">R192</f>
        <v>18551163.029342256</v>
      </c>
      <c r="P193" s="124">
        <f t="shared" si="21"/>
        <v>126607.40880967554</v>
      </c>
      <c r="Q193" s="124">
        <f t="shared" ref="Q193:Q256" si="23">O193*$P$57</f>
        <v>33777.515989566164</v>
      </c>
      <c r="R193" s="124">
        <f t="shared" ref="R193:R256" si="24">O193+P193+Q193</f>
        <v>18711547.954141498</v>
      </c>
      <c r="Z193" s="2"/>
    </row>
    <row r="194" spans="13:26" x14ac:dyDescent="0.25">
      <c r="M194" s="2"/>
      <c r="N194" s="1">
        <f t="shared" si="20"/>
        <v>132</v>
      </c>
      <c r="O194" s="124">
        <f t="shared" si="22"/>
        <v>18711547.954141498</v>
      </c>
      <c r="P194" s="124">
        <f t="shared" si="21"/>
        <v>126607.40880967554</v>
      </c>
      <c r="Q194" s="124">
        <f t="shared" si="23"/>
        <v>34069.541042298602</v>
      </c>
      <c r="R194" s="124">
        <f t="shared" si="24"/>
        <v>18872224.903993472</v>
      </c>
      <c r="Z194" s="2"/>
    </row>
    <row r="195" spans="13:26" x14ac:dyDescent="0.25">
      <c r="M195" s="2"/>
      <c r="N195" s="1">
        <f t="shared" si="20"/>
        <v>133</v>
      </c>
      <c r="O195" s="124">
        <f t="shared" si="22"/>
        <v>18872224.903993472</v>
      </c>
      <c r="P195" s="124">
        <f t="shared" si="21"/>
        <v>126607.40880967554</v>
      </c>
      <c r="Q195" s="124">
        <f t="shared" si="23"/>
        <v>34362.097807294711</v>
      </c>
      <c r="R195" s="124">
        <f t="shared" si="24"/>
        <v>19033194.410610445</v>
      </c>
      <c r="Z195" s="2"/>
    </row>
    <row r="196" spans="13:26" x14ac:dyDescent="0.25">
      <c r="M196" s="2"/>
      <c r="N196" s="1">
        <f t="shared" si="20"/>
        <v>134</v>
      </c>
      <c r="O196" s="124">
        <f t="shared" si="22"/>
        <v>19033194.410610445</v>
      </c>
      <c r="P196" s="124">
        <f t="shared" si="21"/>
        <v>126607.40880967554</v>
      </c>
      <c r="Q196" s="124">
        <f t="shared" si="23"/>
        <v>34655.187252683521</v>
      </c>
      <c r="R196" s="124">
        <f t="shared" si="24"/>
        <v>19194457.006672803</v>
      </c>
      <c r="Z196" s="2"/>
    </row>
    <row r="197" spans="13:26" x14ac:dyDescent="0.25">
      <c r="M197" s="2"/>
      <c r="N197" s="1">
        <f t="shared" si="20"/>
        <v>135</v>
      </c>
      <c r="O197" s="124">
        <f t="shared" si="22"/>
        <v>19194457.006672803</v>
      </c>
      <c r="P197" s="124">
        <f t="shared" si="21"/>
        <v>126607.40880967554</v>
      </c>
      <c r="Q197" s="124">
        <f t="shared" si="23"/>
        <v>34948.810348356812</v>
      </c>
      <c r="R197" s="124">
        <f t="shared" si="24"/>
        <v>19356013.225830838</v>
      </c>
      <c r="Z197" s="2"/>
    </row>
    <row r="198" spans="13:26" x14ac:dyDescent="0.25">
      <c r="M198" s="2"/>
      <c r="N198" s="1">
        <f t="shared" si="20"/>
        <v>136</v>
      </c>
      <c r="O198" s="124">
        <f t="shared" si="22"/>
        <v>19356013.225830838</v>
      </c>
      <c r="P198" s="124">
        <f t="shared" si="21"/>
        <v>126607.40880967554</v>
      </c>
      <c r="Q198" s="124">
        <f t="shared" si="23"/>
        <v>35242.968065972309</v>
      </c>
      <c r="R198" s="124">
        <f t="shared" si="24"/>
        <v>19517863.602706488</v>
      </c>
      <c r="Z198" s="2"/>
    </row>
    <row r="199" spans="13:26" x14ac:dyDescent="0.25">
      <c r="M199" s="2"/>
      <c r="N199" s="1">
        <f t="shared" si="20"/>
        <v>137</v>
      </c>
      <c r="O199" s="124">
        <f t="shared" si="22"/>
        <v>19517863.602706488</v>
      </c>
      <c r="P199" s="124">
        <f t="shared" si="21"/>
        <v>126607.40880967554</v>
      </c>
      <c r="Q199" s="124">
        <f t="shared" si="23"/>
        <v>35537.661378956924</v>
      </c>
      <c r="R199" s="124">
        <f t="shared" si="24"/>
        <v>19680008.672895122</v>
      </c>
      <c r="Z199" s="2"/>
    </row>
    <row r="200" spans="13:26" x14ac:dyDescent="0.25">
      <c r="M200" s="2"/>
      <c r="N200" s="1">
        <f t="shared" si="20"/>
        <v>138</v>
      </c>
      <c r="O200" s="124">
        <f t="shared" si="22"/>
        <v>19680008.672895122</v>
      </c>
      <c r="P200" s="124">
        <f t="shared" si="21"/>
        <v>126607.40880967554</v>
      </c>
      <c r="Q200" s="124">
        <f t="shared" si="23"/>
        <v>35832.891262509955</v>
      </c>
      <c r="R200" s="124">
        <f t="shared" si="24"/>
        <v>19842448.972967308</v>
      </c>
      <c r="Z200" s="2"/>
    </row>
    <row r="201" spans="13:26" x14ac:dyDescent="0.25">
      <c r="M201" s="2"/>
      <c r="N201" s="1">
        <f t="shared" si="20"/>
        <v>139</v>
      </c>
      <c r="O201" s="124">
        <f t="shared" si="22"/>
        <v>19842448.972967308</v>
      </c>
      <c r="P201" s="124">
        <f t="shared" si="21"/>
        <v>126607.40880967554</v>
      </c>
      <c r="Q201" s="124">
        <f t="shared" si="23"/>
        <v>36128.658693606303</v>
      </c>
      <c r="R201" s="124">
        <f t="shared" si="24"/>
        <v>20005185.040470593</v>
      </c>
      <c r="Z201" s="2"/>
    </row>
    <row r="202" spans="13:26" x14ac:dyDescent="0.25">
      <c r="M202" s="2"/>
      <c r="N202" s="1">
        <f t="shared" si="20"/>
        <v>140</v>
      </c>
      <c r="O202" s="124">
        <f t="shared" si="22"/>
        <v>20005185.040470593</v>
      </c>
      <c r="P202" s="124">
        <f t="shared" si="21"/>
        <v>126607.40880967554</v>
      </c>
      <c r="Q202" s="124">
        <f t="shared" si="23"/>
        <v>36424.964650999755</v>
      </c>
      <c r="R202" s="124">
        <f t="shared" si="24"/>
        <v>20168217.413931269</v>
      </c>
      <c r="Z202" s="2"/>
    </row>
    <row r="203" spans="13:26" x14ac:dyDescent="0.25">
      <c r="M203" s="2"/>
      <c r="N203" s="1">
        <f t="shared" si="20"/>
        <v>141</v>
      </c>
      <c r="O203" s="124">
        <f t="shared" si="22"/>
        <v>20168217.413931269</v>
      </c>
      <c r="P203" s="124">
        <f t="shared" si="21"/>
        <v>126607.40880967554</v>
      </c>
      <c r="Q203" s="124">
        <f t="shared" si="23"/>
        <v>36721.810115226166</v>
      </c>
      <c r="R203" s="124">
        <f t="shared" si="24"/>
        <v>20331546.632856172</v>
      </c>
      <c r="Z203" s="2"/>
    </row>
    <row r="204" spans="13:26" x14ac:dyDescent="0.25">
      <c r="M204" s="2"/>
      <c r="N204" s="1">
        <f t="shared" si="20"/>
        <v>142</v>
      </c>
      <c r="O204" s="124">
        <f t="shared" si="22"/>
        <v>20331546.632856172</v>
      </c>
      <c r="P204" s="124">
        <f t="shared" si="21"/>
        <v>126607.40880967554</v>
      </c>
      <c r="Q204" s="124">
        <f t="shared" si="23"/>
        <v>37019.196068606732</v>
      </c>
      <c r="R204" s="124">
        <f t="shared" si="24"/>
        <v>20495173.237734456</v>
      </c>
      <c r="Z204" s="2"/>
    </row>
    <row r="205" spans="13:26" x14ac:dyDescent="0.25">
      <c r="M205" s="2"/>
      <c r="N205" s="1">
        <f t="shared" si="20"/>
        <v>143</v>
      </c>
      <c r="O205" s="124">
        <f t="shared" si="22"/>
        <v>20495173.237734456</v>
      </c>
      <c r="P205" s="124">
        <f t="shared" si="21"/>
        <v>126607.40880967554</v>
      </c>
      <c r="Q205" s="124">
        <f t="shared" si="23"/>
        <v>37317.123495251239</v>
      </c>
      <c r="R205" s="124">
        <f t="shared" si="24"/>
        <v>20659097.770039383</v>
      </c>
      <c r="Z205" s="2"/>
    </row>
    <row r="206" spans="13:26" x14ac:dyDescent="0.25">
      <c r="M206" s="2"/>
      <c r="N206" s="1">
        <f t="shared" si="20"/>
        <v>144</v>
      </c>
      <c r="O206" s="124">
        <f t="shared" si="22"/>
        <v>20659097.770039383</v>
      </c>
      <c r="P206" s="124">
        <f t="shared" si="21"/>
        <v>126607.40880967554</v>
      </c>
      <c r="Q206" s="124">
        <f t="shared" si="23"/>
        <v>37615.593381061313</v>
      </c>
      <c r="R206" s="124">
        <f t="shared" si="24"/>
        <v>20823320.772230122</v>
      </c>
      <c r="Z206" s="2"/>
    </row>
    <row r="207" spans="13:26" x14ac:dyDescent="0.25">
      <c r="M207" s="2"/>
      <c r="N207" s="1">
        <f t="shared" si="20"/>
        <v>145</v>
      </c>
      <c r="O207" s="124">
        <f t="shared" si="22"/>
        <v>20823320.772230122</v>
      </c>
      <c r="P207" s="124">
        <f t="shared" si="21"/>
        <v>126607.40880967554</v>
      </c>
      <c r="Q207" s="124">
        <f t="shared" si="23"/>
        <v>37914.606713733694</v>
      </c>
      <c r="R207" s="124">
        <f t="shared" si="24"/>
        <v>20987842.787753534</v>
      </c>
      <c r="Z207" s="2"/>
    </row>
    <row r="208" spans="13:26" x14ac:dyDescent="0.25">
      <c r="M208" s="2"/>
      <c r="N208" s="1">
        <f t="shared" si="20"/>
        <v>146</v>
      </c>
      <c r="O208" s="124">
        <f t="shared" si="22"/>
        <v>20987842.787753534</v>
      </c>
      <c r="P208" s="124">
        <f t="shared" si="21"/>
        <v>126607.40880967554</v>
      </c>
      <c r="Q208" s="124">
        <f t="shared" si="23"/>
        <v>38214.164482763481</v>
      </c>
      <c r="R208" s="124">
        <f t="shared" si="24"/>
        <v>21152664.361045975</v>
      </c>
      <c r="Z208" s="2"/>
    </row>
    <row r="209" spans="13:26" x14ac:dyDescent="0.25">
      <c r="M209" s="2"/>
      <c r="N209" s="1">
        <f t="shared" si="20"/>
        <v>147</v>
      </c>
      <c r="O209" s="124">
        <f t="shared" si="22"/>
        <v>21152664.361045975</v>
      </c>
      <c r="P209" s="124">
        <f t="shared" si="21"/>
        <v>126607.40880967554</v>
      </c>
      <c r="Q209" s="124">
        <f t="shared" si="23"/>
        <v>38514.267679447439</v>
      </c>
      <c r="R209" s="124">
        <f t="shared" si="24"/>
        <v>21317786.037535101</v>
      </c>
      <c r="Z209" s="2"/>
    </row>
    <row r="210" spans="13:26" x14ac:dyDescent="0.25">
      <c r="M210" s="2"/>
      <c r="N210" s="1">
        <f t="shared" si="20"/>
        <v>148</v>
      </c>
      <c r="O210" s="124">
        <f t="shared" si="22"/>
        <v>21317786.037535101</v>
      </c>
      <c r="P210" s="124">
        <f t="shared" si="21"/>
        <v>126607.40880967554</v>
      </c>
      <c r="Q210" s="124">
        <f t="shared" si="23"/>
        <v>38814.917296887259</v>
      </c>
      <c r="R210" s="124">
        <f t="shared" si="24"/>
        <v>21483208.363641664</v>
      </c>
      <c r="Z210" s="2"/>
    </row>
    <row r="211" spans="13:26" x14ac:dyDescent="0.25">
      <c r="M211" s="2"/>
      <c r="N211" s="1">
        <f t="shared" si="20"/>
        <v>149</v>
      </c>
      <c r="O211" s="124">
        <f t="shared" si="22"/>
        <v>21483208.363641664</v>
      </c>
      <c r="P211" s="124">
        <f t="shared" si="21"/>
        <v>126607.40880967554</v>
      </c>
      <c r="Q211" s="124">
        <f t="shared" si="23"/>
        <v>39116.11432999283</v>
      </c>
      <c r="R211" s="124">
        <f t="shared" si="24"/>
        <v>21648931.886781335</v>
      </c>
      <c r="Z211" s="2"/>
    </row>
    <row r="212" spans="13:26" x14ac:dyDescent="0.25">
      <c r="M212" s="2"/>
      <c r="N212" s="1">
        <f t="shared" si="20"/>
        <v>150</v>
      </c>
      <c r="O212" s="124">
        <f t="shared" si="22"/>
        <v>21648931.886781335</v>
      </c>
      <c r="P212" s="124">
        <f t="shared" si="21"/>
        <v>126607.40880967554</v>
      </c>
      <c r="Q212" s="124">
        <f t="shared" si="23"/>
        <v>39417.85977548558</v>
      </c>
      <c r="R212" s="124">
        <f t="shared" si="24"/>
        <v>21814957.155366499</v>
      </c>
      <c r="Z212" s="2"/>
    </row>
    <row r="213" spans="13:26" x14ac:dyDescent="0.25">
      <c r="M213" s="2"/>
      <c r="N213" s="1">
        <f t="shared" si="20"/>
        <v>151</v>
      </c>
      <c r="O213" s="124">
        <f t="shared" si="22"/>
        <v>21814957.155366499</v>
      </c>
      <c r="P213" s="124">
        <f t="shared" si="21"/>
        <v>126607.40880967554</v>
      </c>
      <c r="Q213" s="124">
        <f t="shared" si="23"/>
        <v>39720.154631901714</v>
      </c>
      <c r="R213" s="124">
        <f t="shared" si="24"/>
        <v>21981284.718808077</v>
      </c>
      <c r="Z213" s="2"/>
    </row>
    <row r="214" spans="13:26" x14ac:dyDescent="0.25">
      <c r="M214" s="2"/>
      <c r="N214" s="1">
        <f t="shared" si="20"/>
        <v>152</v>
      </c>
      <c r="O214" s="124">
        <f t="shared" si="22"/>
        <v>21981284.718808077</v>
      </c>
      <c r="P214" s="124">
        <f t="shared" si="21"/>
        <v>126607.40880967554</v>
      </c>
      <c r="Q214" s="124">
        <f t="shared" si="23"/>
        <v>40022.999899595568</v>
      </c>
      <c r="R214" s="124">
        <f t="shared" si="24"/>
        <v>22147915.12751735</v>
      </c>
      <c r="Z214" s="2"/>
    </row>
    <row r="215" spans="13:26" x14ac:dyDescent="0.25">
      <c r="M215" s="2"/>
      <c r="N215" s="1">
        <f t="shared" si="20"/>
        <v>153</v>
      </c>
      <c r="O215" s="124">
        <f t="shared" si="22"/>
        <v>22147915.12751735</v>
      </c>
      <c r="P215" s="124">
        <f t="shared" si="21"/>
        <v>126607.40880967554</v>
      </c>
      <c r="Q215" s="124">
        <f t="shared" si="23"/>
        <v>40326.396580742898</v>
      </c>
      <c r="R215" s="124">
        <f t="shared" si="24"/>
        <v>22314848.932907771</v>
      </c>
      <c r="Z215" s="2"/>
    </row>
    <row r="216" spans="13:26" x14ac:dyDescent="0.25">
      <c r="M216" s="2"/>
      <c r="N216" s="1">
        <f t="shared" si="20"/>
        <v>154</v>
      </c>
      <c r="O216" s="124">
        <f t="shared" si="22"/>
        <v>22314848.932907771</v>
      </c>
      <c r="P216" s="124">
        <f t="shared" si="21"/>
        <v>126607.40880967554</v>
      </c>
      <c r="Q216" s="124">
        <f t="shared" si="23"/>
        <v>40630.34567934418</v>
      </c>
      <c r="R216" s="124">
        <f t="shared" si="24"/>
        <v>22482086.687396791</v>
      </c>
      <c r="Z216" s="2"/>
    </row>
    <row r="217" spans="13:26" x14ac:dyDescent="0.25">
      <c r="M217" s="2"/>
      <c r="N217" s="1">
        <f t="shared" si="20"/>
        <v>155</v>
      </c>
      <c r="O217" s="124">
        <f t="shared" si="22"/>
        <v>22482086.687396791</v>
      </c>
      <c r="P217" s="124">
        <f t="shared" si="21"/>
        <v>126607.40880967554</v>
      </c>
      <c r="Q217" s="124">
        <f t="shared" si="23"/>
        <v>40934.848201227971</v>
      </c>
      <c r="R217" s="124">
        <f t="shared" si="24"/>
        <v>22649628.944407694</v>
      </c>
      <c r="Z217" s="2"/>
    </row>
    <row r="218" spans="13:26" x14ac:dyDescent="0.25">
      <c r="M218" s="2"/>
      <c r="N218" s="1">
        <f t="shared" si="20"/>
        <v>156</v>
      </c>
      <c r="O218" s="124">
        <f t="shared" si="22"/>
        <v>22649628.944407694</v>
      </c>
      <c r="P218" s="124">
        <f t="shared" si="21"/>
        <v>126607.40880967554</v>
      </c>
      <c r="Q218" s="124">
        <f t="shared" si="23"/>
        <v>41239.905154054199</v>
      </c>
      <c r="R218" s="124">
        <f t="shared" si="24"/>
        <v>22817476.258371424</v>
      </c>
      <c r="Z218" s="2"/>
    </row>
    <row r="219" spans="13:26" x14ac:dyDescent="0.25">
      <c r="M219" s="2"/>
      <c r="N219" s="1">
        <f t="shared" si="20"/>
        <v>157</v>
      </c>
      <c r="O219" s="124">
        <f t="shared" si="22"/>
        <v>22817476.258371424</v>
      </c>
      <c r="P219" s="124">
        <f t="shared" si="21"/>
        <v>126607.40880967554</v>
      </c>
      <c r="Q219" s="124">
        <f t="shared" si="23"/>
        <v>41545.51754731754</v>
      </c>
      <c r="R219" s="124">
        <f t="shared" si="24"/>
        <v>22985629.184728418</v>
      </c>
      <c r="Z219" s="2"/>
    </row>
    <row r="220" spans="13:26" x14ac:dyDescent="0.25">
      <c r="M220" s="2"/>
      <c r="N220" s="1">
        <f t="shared" si="20"/>
        <v>158</v>
      </c>
      <c r="O220" s="124">
        <f t="shared" si="22"/>
        <v>22985629.184728418</v>
      </c>
      <c r="P220" s="124">
        <f t="shared" si="21"/>
        <v>126607.40880967554</v>
      </c>
      <c r="Q220" s="124">
        <f t="shared" si="23"/>
        <v>41851.686392350704</v>
      </c>
      <c r="R220" s="124">
        <f t="shared" si="24"/>
        <v>23154088.279930446</v>
      </c>
      <c r="Z220" s="2"/>
    </row>
    <row r="221" spans="13:26" x14ac:dyDescent="0.25">
      <c r="M221" s="2"/>
      <c r="N221" s="1">
        <f t="shared" si="20"/>
        <v>159</v>
      </c>
      <c r="O221" s="124">
        <f t="shared" si="22"/>
        <v>23154088.279930446</v>
      </c>
      <c r="P221" s="124">
        <f t="shared" si="21"/>
        <v>126607.40880967554</v>
      </c>
      <c r="Q221" s="124">
        <f t="shared" si="23"/>
        <v>42158.412702327842</v>
      </c>
      <c r="R221" s="124">
        <f t="shared" si="24"/>
        <v>23322854.101442453</v>
      </c>
      <c r="Z221" s="2"/>
    </row>
    <row r="222" spans="13:26" x14ac:dyDescent="0.25">
      <c r="M222" s="2"/>
      <c r="N222" s="1">
        <f t="shared" si="20"/>
        <v>160</v>
      </c>
      <c r="O222" s="124">
        <f t="shared" si="22"/>
        <v>23322854.101442453</v>
      </c>
      <c r="P222" s="124">
        <f t="shared" si="21"/>
        <v>126607.40880967554</v>
      </c>
      <c r="Q222" s="124">
        <f t="shared" si="23"/>
        <v>42465.697492267835</v>
      </c>
      <c r="R222" s="124">
        <f t="shared" si="24"/>
        <v>23491927.207744397</v>
      </c>
      <c r="Z222" s="2"/>
    </row>
    <row r="223" spans="13:26" x14ac:dyDescent="0.25">
      <c r="M223" s="2"/>
      <c r="N223" s="1">
        <f t="shared" si="20"/>
        <v>161</v>
      </c>
      <c r="O223" s="124">
        <f t="shared" si="22"/>
        <v>23491927.207744397</v>
      </c>
      <c r="P223" s="124">
        <f t="shared" si="21"/>
        <v>126607.40880967554</v>
      </c>
      <c r="Q223" s="124">
        <f t="shared" si="23"/>
        <v>42773.541779037711</v>
      </c>
      <c r="R223" s="124">
        <f t="shared" si="24"/>
        <v>23661308.158333112</v>
      </c>
      <c r="Z223" s="2"/>
    </row>
    <row r="224" spans="13:26" x14ac:dyDescent="0.25">
      <c r="M224" s="2"/>
      <c r="N224" s="1">
        <f t="shared" si="20"/>
        <v>162</v>
      </c>
      <c r="O224" s="124">
        <f t="shared" si="22"/>
        <v>23661308.158333112</v>
      </c>
      <c r="P224" s="124">
        <f t="shared" si="21"/>
        <v>126607.40880967554</v>
      </c>
      <c r="Q224" s="124">
        <f t="shared" si="23"/>
        <v>43081.94658135598</v>
      </c>
      <c r="R224" s="124">
        <f t="shared" si="24"/>
        <v>23830997.513724145</v>
      </c>
      <c r="Z224" s="2"/>
    </row>
    <row r="225" spans="13:26" x14ac:dyDescent="0.25">
      <c r="M225" s="2"/>
      <c r="N225" s="1">
        <f t="shared" si="20"/>
        <v>163</v>
      </c>
      <c r="O225" s="124">
        <f t="shared" si="22"/>
        <v>23830997.513724145</v>
      </c>
      <c r="P225" s="124">
        <f t="shared" si="21"/>
        <v>126607.40880967554</v>
      </c>
      <c r="Q225" s="124">
        <f t="shared" si="23"/>
        <v>43390.912919795999</v>
      </c>
      <c r="R225" s="124">
        <f t="shared" si="24"/>
        <v>24000995.835453618</v>
      </c>
      <c r="Z225" s="2"/>
    </row>
    <row r="226" spans="13:26" x14ac:dyDescent="0.25">
      <c r="M226" s="2"/>
      <c r="N226" s="1">
        <f t="shared" si="20"/>
        <v>164</v>
      </c>
      <c r="O226" s="124">
        <f t="shared" si="22"/>
        <v>24000995.835453618</v>
      </c>
      <c r="P226" s="124">
        <f t="shared" si="21"/>
        <v>126607.40880967554</v>
      </c>
      <c r="Q226" s="124">
        <f t="shared" si="23"/>
        <v>43700.441816789382</v>
      </c>
      <c r="R226" s="124">
        <f t="shared" si="24"/>
        <v>24171303.686080083</v>
      </c>
      <c r="Z226" s="2"/>
    </row>
    <row r="227" spans="13:26" x14ac:dyDescent="0.25">
      <c r="M227" s="2"/>
      <c r="N227" s="1">
        <f t="shared" si="20"/>
        <v>165</v>
      </c>
      <c r="O227" s="124">
        <f t="shared" si="22"/>
        <v>24171303.686080083</v>
      </c>
      <c r="P227" s="124">
        <f t="shared" si="21"/>
        <v>126607.40880967554</v>
      </c>
      <c r="Q227" s="124">
        <f t="shared" si="23"/>
        <v>44010.534296629339</v>
      </c>
      <c r="R227" s="124">
        <f t="shared" si="24"/>
        <v>24341921.629186388</v>
      </c>
      <c r="Z227" s="2"/>
    </row>
    <row r="228" spans="13:26" x14ac:dyDescent="0.25">
      <c r="M228" s="2"/>
      <c r="N228" s="1">
        <f t="shared" si="20"/>
        <v>166</v>
      </c>
      <c r="O228" s="124">
        <f t="shared" si="22"/>
        <v>24341921.629186388</v>
      </c>
      <c r="P228" s="124">
        <f t="shared" si="21"/>
        <v>126607.40880967554</v>
      </c>
      <c r="Q228" s="124">
        <f t="shared" si="23"/>
        <v>44321.1913854741</v>
      </c>
      <c r="R228" s="124">
        <f t="shared" si="24"/>
        <v>24512850.229381539</v>
      </c>
      <c r="Z228" s="2"/>
    </row>
    <row r="229" spans="13:26" x14ac:dyDescent="0.25">
      <c r="M229" s="2"/>
      <c r="N229" s="1">
        <f t="shared" si="20"/>
        <v>167</v>
      </c>
      <c r="O229" s="124">
        <f t="shared" si="22"/>
        <v>24512850.229381539</v>
      </c>
      <c r="P229" s="124">
        <f t="shared" si="21"/>
        <v>126607.40880967554</v>
      </c>
      <c r="Q229" s="124">
        <f t="shared" si="23"/>
        <v>44632.414111350314</v>
      </c>
      <c r="R229" s="124">
        <f t="shared" si="24"/>
        <v>24684090.052302565</v>
      </c>
      <c r="Z229" s="2"/>
    </row>
    <row r="230" spans="13:26" x14ac:dyDescent="0.25">
      <c r="M230" s="2"/>
      <c r="N230" s="1">
        <f t="shared" si="20"/>
        <v>168</v>
      </c>
      <c r="O230" s="124">
        <f t="shared" si="22"/>
        <v>24684090.052302565</v>
      </c>
      <c r="P230" s="124">
        <f t="shared" si="21"/>
        <v>126607.40880967554</v>
      </c>
      <c r="Q230" s="124">
        <f t="shared" si="23"/>
        <v>44944.203504156409</v>
      </c>
      <c r="R230" s="124">
        <f t="shared" si="24"/>
        <v>24855641.664616399</v>
      </c>
      <c r="Z230" s="2"/>
    </row>
    <row r="231" spans="13:26" x14ac:dyDescent="0.25">
      <c r="M231" s="2"/>
      <c r="N231" s="1">
        <f t="shared" si="20"/>
        <v>169</v>
      </c>
      <c r="O231" s="124">
        <f t="shared" si="22"/>
        <v>24855641.664616399</v>
      </c>
      <c r="P231" s="124">
        <f t="shared" si="21"/>
        <v>126607.40880967554</v>
      </c>
      <c r="Q231" s="124">
        <f t="shared" si="23"/>
        <v>45256.560595666037</v>
      </c>
      <c r="R231" s="124">
        <f t="shared" si="24"/>
        <v>25027505.63402174</v>
      </c>
      <c r="Z231" s="2"/>
    </row>
    <row r="232" spans="13:26" x14ac:dyDescent="0.25">
      <c r="M232" s="2"/>
      <c r="N232" s="1">
        <f t="shared" si="20"/>
        <v>170</v>
      </c>
      <c r="O232" s="124">
        <f t="shared" si="22"/>
        <v>25027505.63402174</v>
      </c>
      <c r="P232" s="124">
        <f t="shared" si="21"/>
        <v>126607.40880967554</v>
      </c>
      <c r="Q232" s="124">
        <f t="shared" si="23"/>
        <v>45569.486419531488</v>
      </c>
      <c r="R232" s="124">
        <f t="shared" si="24"/>
        <v>25199682.52925095</v>
      </c>
      <c r="Z232" s="2"/>
    </row>
    <row r="233" spans="13:26" x14ac:dyDescent="0.25">
      <c r="M233" s="2"/>
      <c r="N233" s="1">
        <f t="shared" si="20"/>
        <v>171</v>
      </c>
      <c r="O233" s="124">
        <f t="shared" si="22"/>
        <v>25199682.52925095</v>
      </c>
      <c r="P233" s="124">
        <f t="shared" si="21"/>
        <v>126607.40880967554</v>
      </c>
      <c r="Q233" s="124">
        <f t="shared" si="23"/>
        <v>45882.982011287102</v>
      </c>
      <c r="R233" s="124">
        <f t="shared" si="24"/>
        <v>25372172.920071915</v>
      </c>
      <c r="Z233" s="2"/>
    </row>
    <row r="234" spans="13:26" x14ac:dyDescent="0.25">
      <c r="M234" s="2"/>
      <c r="N234" s="1">
        <f t="shared" si="20"/>
        <v>172</v>
      </c>
      <c r="O234" s="124">
        <f t="shared" si="22"/>
        <v>25372172.920071915</v>
      </c>
      <c r="P234" s="124">
        <f t="shared" si="21"/>
        <v>126607.40880967554</v>
      </c>
      <c r="Q234" s="124">
        <f t="shared" si="23"/>
        <v>46197.048408352675</v>
      </c>
      <c r="R234" s="124">
        <f t="shared" si="24"/>
        <v>25544977.377289943</v>
      </c>
      <c r="Z234" s="2"/>
    </row>
    <row r="235" spans="13:26" x14ac:dyDescent="0.25">
      <c r="M235" s="2"/>
      <c r="N235" s="1">
        <f t="shared" si="20"/>
        <v>173</v>
      </c>
      <c r="O235" s="124">
        <f t="shared" si="22"/>
        <v>25544977.377289943</v>
      </c>
      <c r="P235" s="124">
        <f t="shared" si="21"/>
        <v>126607.40880967554</v>
      </c>
      <c r="Q235" s="124">
        <f t="shared" si="23"/>
        <v>46511.686650036936</v>
      </c>
      <c r="R235" s="124">
        <f t="shared" si="24"/>
        <v>25718096.472749658</v>
      </c>
      <c r="Z235" s="2"/>
    </row>
    <row r="236" spans="13:26" x14ac:dyDescent="0.25">
      <c r="M236" s="2"/>
      <c r="N236" s="1">
        <f t="shared" si="20"/>
        <v>174</v>
      </c>
      <c r="O236" s="124">
        <f t="shared" si="22"/>
        <v>25718096.472749658</v>
      </c>
      <c r="P236" s="124">
        <f t="shared" si="21"/>
        <v>126607.40880967554</v>
      </c>
      <c r="Q236" s="124">
        <f t="shared" si="23"/>
        <v>46826.897777540951</v>
      </c>
      <c r="R236" s="124">
        <f t="shared" si="24"/>
        <v>25891530.779336877</v>
      </c>
      <c r="Z236" s="2"/>
    </row>
    <row r="237" spans="13:26" x14ac:dyDescent="0.25">
      <c r="M237" s="2"/>
      <c r="N237" s="1">
        <f t="shared" si="20"/>
        <v>175</v>
      </c>
      <c r="O237" s="124">
        <f t="shared" si="22"/>
        <v>25891530.779336877</v>
      </c>
      <c r="P237" s="124">
        <f t="shared" si="21"/>
        <v>126607.40880967554</v>
      </c>
      <c r="Q237" s="124">
        <f t="shared" si="23"/>
        <v>47142.682833961575</v>
      </c>
      <c r="R237" s="124">
        <f t="shared" si="24"/>
        <v>26065280.870980516</v>
      </c>
      <c r="Z237" s="2"/>
    </row>
    <row r="238" spans="13:26" x14ac:dyDescent="0.25">
      <c r="M238" s="2"/>
      <c r="N238" s="1">
        <f t="shared" si="20"/>
        <v>176</v>
      </c>
      <c r="O238" s="124">
        <f t="shared" si="22"/>
        <v>26065280.870980516</v>
      </c>
      <c r="P238" s="124">
        <f t="shared" si="21"/>
        <v>126607.40880967554</v>
      </c>
      <c r="Q238" s="124">
        <f t="shared" si="23"/>
        <v>47459.042864294926</v>
      </c>
      <c r="R238" s="124">
        <f t="shared" si="24"/>
        <v>26239347.322654489</v>
      </c>
      <c r="Z238" s="2"/>
    </row>
    <row r="239" spans="13:26" x14ac:dyDescent="0.25">
      <c r="M239" s="2"/>
      <c r="N239" s="1">
        <f t="shared" si="20"/>
        <v>177</v>
      </c>
      <c r="O239" s="124">
        <f t="shared" si="22"/>
        <v>26239347.322654489</v>
      </c>
      <c r="P239" s="124">
        <f t="shared" si="21"/>
        <v>126607.40880967554</v>
      </c>
      <c r="Q239" s="124">
        <f t="shared" si="23"/>
        <v>47775.978915439809</v>
      </c>
      <c r="R239" s="124">
        <f t="shared" si="24"/>
        <v>26413730.710379604</v>
      </c>
      <c r="Z239" s="2"/>
    </row>
    <row r="240" spans="13:26" x14ac:dyDescent="0.25">
      <c r="M240" s="2"/>
      <c r="N240" s="1">
        <f t="shared" si="20"/>
        <v>178</v>
      </c>
      <c r="O240" s="124">
        <f t="shared" si="22"/>
        <v>26413730.710379604</v>
      </c>
      <c r="P240" s="124">
        <f t="shared" si="21"/>
        <v>126607.40880967554</v>
      </c>
      <c r="Q240" s="124">
        <f t="shared" si="23"/>
        <v>48093.492036201198</v>
      </c>
      <c r="R240" s="124">
        <f t="shared" si="24"/>
        <v>26588431.611225482</v>
      </c>
      <c r="Z240" s="2"/>
    </row>
    <row r="241" spans="13:26" x14ac:dyDescent="0.25">
      <c r="M241" s="2"/>
      <c r="N241" s="1">
        <f t="shared" si="20"/>
        <v>179</v>
      </c>
      <c r="O241" s="124">
        <f t="shared" si="22"/>
        <v>26588431.611225482</v>
      </c>
      <c r="P241" s="124">
        <f t="shared" si="21"/>
        <v>126607.40880967554</v>
      </c>
      <c r="Q241" s="124">
        <f t="shared" si="23"/>
        <v>48411.583277293721</v>
      </c>
      <c r="R241" s="124">
        <f t="shared" si="24"/>
        <v>26763450.603312451</v>
      </c>
      <c r="Z241" s="2"/>
    </row>
    <row r="242" spans="13:26" x14ac:dyDescent="0.25">
      <c r="M242" s="2"/>
      <c r="N242" s="1">
        <f t="shared" si="20"/>
        <v>180</v>
      </c>
      <c r="O242" s="124">
        <f t="shared" si="22"/>
        <v>26763450.603312451</v>
      </c>
      <c r="P242" s="124">
        <f t="shared" si="21"/>
        <v>126607.40880967554</v>
      </c>
      <c r="Q242" s="124">
        <f t="shared" si="23"/>
        <v>48730.253691345119</v>
      </c>
      <c r="R242" s="124">
        <f t="shared" si="24"/>
        <v>26938788.265813474</v>
      </c>
      <c r="Z242" s="2"/>
    </row>
    <row r="243" spans="13:26" x14ac:dyDescent="0.25">
      <c r="M243" s="2"/>
      <c r="N243" s="1">
        <f t="shared" si="20"/>
        <v>181</v>
      </c>
      <c r="O243" s="124">
        <f t="shared" si="22"/>
        <v>26938788.265813474</v>
      </c>
      <c r="P243" s="124">
        <f t="shared" si="21"/>
        <v>126607.40880967554</v>
      </c>
      <c r="Q243" s="124">
        <f t="shared" si="23"/>
        <v>49049.504332899713</v>
      </c>
      <c r="R243" s="124">
        <f t="shared" si="24"/>
        <v>27114445.17895605</v>
      </c>
      <c r="Z243" s="2"/>
    </row>
    <row r="244" spans="13:26" x14ac:dyDescent="0.25">
      <c r="M244" s="2"/>
      <c r="N244" s="1">
        <f t="shared" si="20"/>
        <v>182</v>
      </c>
      <c r="O244" s="124">
        <f t="shared" si="22"/>
        <v>27114445.17895605</v>
      </c>
      <c r="P244" s="124">
        <f t="shared" si="21"/>
        <v>126607.40880967554</v>
      </c>
      <c r="Q244" s="124">
        <f t="shared" si="23"/>
        <v>49369.336258421936</v>
      </c>
      <c r="R244" s="124">
        <f t="shared" si="24"/>
        <v>27290421.92402415</v>
      </c>
      <c r="Z244" s="2"/>
    </row>
    <row r="245" spans="13:26" x14ac:dyDescent="0.25">
      <c r="M245" s="2"/>
      <c r="N245" s="1">
        <f t="shared" si="20"/>
        <v>183</v>
      </c>
      <c r="O245" s="124">
        <f t="shared" si="22"/>
        <v>27290421.92402415</v>
      </c>
      <c r="P245" s="124">
        <f t="shared" si="21"/>
        <v>126607.40880967554</v>
      </c>
      <c r="Q245" s="124">
        <f t="shared" si="23"/>
        <v>49689.750526299795</v>
      </c>
      <c r="R245" s="124">
        <f t="shared" si="24"/>
        <v>27466719.083360128</v>
      </c>
      <c r="Z245" s="2"/>
    </row>
    <row r="246" spans="13:26" x14ac:dyDescent="0.25">
      <c r="M246" s="2"/>
      <c r="N246" s="1">
        <f t="shared" si="20"/>
        <v>184</v>
      </c>
      <c r="O246" s="124">
        <f t="shared" si="22"/>
        <v>27466719.083360128</v>
      </c>
      <c r="P246" s="124">
        <f t="shared" si="21"/>
        <v>126607.40880967554</v>
      </c>
      <c r="Q246" s="124">
        <f t="shared" si="23"/>
        <v>50010.748196848392</v>
      </c>
      <c r="R246" s="124">
        <f t="shared" si="24"/>
        <v>27643337.240366653</v>
      </c>
      <c r="Z246" s="2"/>
    </row>
    <row r="247" spans="13:26" x14ac:dyDescent="0.25">
      <c r="M247" s="2"/>
      <c r="N247" s="1">
        <f t="shared" si="20"/>
        <v>185</v>
      </c>
      <c r="O247" s="124">
        <f t="shared" si="22"/>
        <v>27643337.240366653</v>
      </c>
      <c r="P247" s="124">
        <f t="shared" si="21"/>
        <v>126607.40880967554</v>
      </c>
      <c r="Q247" s="124">
        <f t="shared" si="23"/>
        <v>50332.33033231341</v>
      </c>
      <c r="R247" s="124">
        <f t="shared" si="24"/>
        <v>27820276.979508642</v>
      </c>
      <c r="Z247" s="2"/>
    </row>
    <row r="248" spans="13:26" x14ac:dyDescent="0.25">
      <c r="M248" s="2"/>
      <c r="N248" s="1">
        <f t="shared" si="20"/>
        <v>186</v>
      </c>
      <c r="O248" s="124">
        <f t="shared" si="22"/>
        <v>27820276.979508642</v>
      </c>
      <c r="P248" s="124">
        <f t="shared" si="21"/>
        <v>126607.40880967554</v>
      </c>
      <c r="Q248" s="124">
        <f t="shared" si="23"/>
        <v>50654.497996874663</v>
      </c>
      <c r="R248" s="124">
        <f t="shared" si="24"/>
        <v>27997538.886315193</v>
      </c>
      <c r="Z248" s="2"/>
    </row>
    <row r="249" spans="13:26" x14ac:dyDescent="0.25">
      <c r="M249" s="2"/>
      <c r="N249" s="1">
        <f t="shared" si="20"/>
        <v>187</v>
      </c>
      <c r="O249" s="124">
        <f t="shared" si="22"/>
        <v>27997538.886315193</v>
      </c>
      <c r="P249" s="124">
        <f t="shared" si="21"/>
        <v>126607.40880967554</v>
      </c>
      <c r="Q249" s="124">
        <f t="shared" si="23"/>
        <v>50977.252256649583</v>
      </c>
      <c r="R249" s="124">
        <f t="shared" si="24"/>
        <v>28175123.54738152</v>
      </c>
      <c r="Z249" s="2"/>
    </row>
    <row r="250" spans="13:26" x14ac:dyDescent="0.25">
      <c r="M250" s="2"/>
      <c r="N250" s="1">
        <f t="shared" si="20"/>
        <v>188</v>
      </c>
      <c r="O250" s="124">
        <f t="shared" si="22"/>
        <v>28175123.54738152</v>
      </c>
      <c r="P250" s="124">
        <f t="shared" si="21"/>
        <v>126607.40880967554</v>
      </c>
      <c r="Q250" s="124">
        <f t="shared" si="23"/>
        <v>51300.594179696782</v>
      </c>
      <c r="R250" s="124">
        <f t="shared" si="24"/>
        <v>28353031.550370894</v>
      </c>
      <c r="Z250" s="2"/>
    </row>
    <row r="251" spans="13:26" x14ac:dyDescent="0.25">
      <c r="M251" s="2"/>
      <c r="N251" s="1">
        <f t="shared" si="20"/>
        <v>189</v>
      </c>
      <c r="O251" s="124">
        <f t="shared" si="22"/>
        <v>28353031.550370894</v>
      </c>
      <c r="P251" s="124">
        <f t="shared" si="21"/>
        <v>126607.40880967554</v>
      </c>
      <c r="Q251" s="124">
        <f t="shared" si="23"/>
        <v>51624.52483601954</v>
      </c>
      <c r="R251" s="124">
        <f t="shared" si="24"/>
        <v>28531263.48401659</v>
      </c>
      <c r="Z251" s="2"/>
    </row>
    <row r="252" spans="13:26" x14ac:dyDescent="0.25">
      <c r="M252" s="2"/>
      <c r="N252" s="1">
        <f t="shared" si="20"/>
        <v>190</v>
      </c>
      <c r="O252" s="124">
        <f t="shared" si="22"/>
        <v>28531263.48401659</v>
      </c>
      <c r="P252" s="124">
        <f t="shared" si="21"/>
        <v>126607.40880967554</v>
      </c>
      <c r="Q252" s="124">
        <f t="shared" si="23"/>
        <v>51949.045297569399</v>
      </c>
      <c r="R252" s="124">
        <f t="shared" si="24"/>
        <v>28709819.938123837</v>
      </c>
      <c r="Z252" s="2"/>
    </row>
    <row r="253" spans="13:26" x14ac:dyDescent="0.25">
      <c r="M253" s="2"/>
      <c r="N253" s="1">
        <f t="shared" si="20"/>
        <v>191</v>
      </c>
      <c r="O253" s="124">
        <f t="shared" si="22"/>
        <v>28709819.938123837</v>
      </c>
      <c r="P253" s="124">
        <f t="shared" si="21"/>
        <v>126607.40880967554</v>
      </c>
      <c r="Q253" s="124">
        <f t="shared" si="23"/>
        <v>52274.156638249668</v>
      </c>
      <c r="R253" s="124">
        <f t="shared" si="24"/>
        <v>28888701.503571764</v>
      </c>
      <c r="Z253" s="2"/>
    </row>
    <row r="254" spans="13:26" x14ac:dyDescent="0.25">
      <c r="M254" s="2"/>
      <c r="N254" s="1">
        <f t="shared" si="20"/>
        <v>192</v>
      </c>
      <c r="O254" s="124">
        <f t="shared" si="22"/>
        <v>28888701.503571764</v>
      </c>
      <c r="P254" s="124">
        <f t="shared" si="21"/>
        <v>126607.40880967554</v>
      </c>
      <c r="Q254" s="124">
        <f t="shared" si="23"/>
        <v>52599.859933919011</v>
      </c>
      <c r="R254" s="124">
        <f t="shared" si="24"/>
        <v>29067908.772315361</v>
      </c>
      <c r="Z254" s="2"/>
    </row>
    <row r="255" spans="13:26" x14ac:dyDescent="0.25">
      <c r="M255" s="2"/>
      <c r="N255" s="1">
        <f t="shared" si="20"/>
        <v>193</v>
      </c>
      <c r="O255" s="124">
        <f t="shared" si="22"/>
        <v>29067908.772315361</v>
      </c>
      <c r="P255" s="124">
        <f t="shared" si="21"/>
        <v>126607.40880967554</v>
      </c>
      <c r="Q255" s="124">
        <f t="shared" si="23"/>
        <v>52926.156262394965</v>
      </c>
      <c r="R255" s="124">
        <f t="shared" si="24"/>
        <v>29247442.337387431</v>
      </c>
      <c r="Z255" s="2"/>
    </row>
    <row r="256" spans="13:26" x14ac:dyDescent="0.25">
      <c r="M256" s="2"/>
      <c r="N256" s="1">
        <f t="shared" ref="N256:N319" si="25">N255+1</f>
        <v>194</v>
      </c>
      <c r="O256" s="124">
        <f t="shared" si="22"/>
        <v>29247442.337387431</v>
      </c>
      <c r="P256" s="124">
        <f t="shared" ref="P256:P319" si="26">P255</f>
        <v>126607.40880967554</v>
      </c>
      <c r="Q256" s="124">
        <f t="shared" si="23"/>
        <v>53253.046703457556</v>
      </c>
      <c r="R256" s="124">
        <f t="shared" si="24"/>
        <v>29427302.792900566</v>
      </c>
      <c r="Z256" s="2"/>
    </row>
    <row r="257" spans="13:26" x14ac:dyDescent="0.25">
      <c r="M257" s="2"/>
      <c r="N257" s="1">
        <f t="shared" si="25"/>
        <v>195</v>
      </c>
      <c r="O257" s="124">
        <f t="shared" ref="O257:O320" si="27">R256</f>
        <v>29427302.792900566</v>
      </c>
      <c r="P257" s="124">
        <f t="shared" si="26"/>
        <v>126607.40880967554</v>
      </c>
      <c r="Q257" s="124">
        <f t="shared" ref="Q257:Q320" si="28">O257*$P$57</f>
        <v>53580.532338852834</v>
      </c>
      <c r="R257" s="124">
        <f t="shared" ref="R257:R320" si="29">O257+P257+Q257</f>
        <v>29607490.734049097</v>
      </c>
      <c r="Z257" s="2"/>
    </row>
    <row r="258" spans="13:26" x14ac:dyDescent="0.25">
      <c r="M258" s="2"/>
      <c r="N258" s="1">
        <f t="shared" si="25"/>
        <v>196</v>
      </c>
      <c r="O258" s="124">
        <f t="shared" si="27"/>
        <v>29607490.734049097</v>
      </c>
      <c r="P258" s="124">
        <f t="shared" si="26"/>
        <v>126607.40880967554</v>
      </c>
      <c r="Q258" s="124">
        <f t="shared" si="28"/>
        <v>53908.614252296473</v>
      </c>
      <c r="R258" s="124">
        <f t="shared" si="29"/>
        <v>29788006.757111069</v>
      </c>
      <c r="Z258" s="2"/>
    </row>
    <row r="259" spans="13:26" x14ac:dyDescent="0.25">
      <c r="M259" s="2"/>
      <c r="N259" s="1">
        <f t="shared" si="25"/>
        <v>197</v>
      </c>
      <c r="O259" s="124">
        <f t="shared" si="27"/>
        <v>29788006.757111069</v>
      </c>
      <c r="P259" s="124">
        <f t="shared" si="26"/>
        <v>126607.40880967554</v>
      </c>
      <c r="Q259" s="124">
        <f t="shared" si="28"/>
        <v>54237.293529477342</v>
      </c>
      <c r="R259" s="124">
        <f t="shared" si="29"/>
        <v>29968851.459450223</v>
      </c>
      <c r="Z259" s="2"/>
    </row>
    <row r="260" spans="13:26" x14ac:dyDescent="0.25">
      <c r="M260" s="2"/>
      <c r="N260" s="1">
        <f t="shared" si="25"/>
        <v>198</v>
      </c>
      <c r="O260" s="124">
        <f t="shared" si="27"/>
        <v>29968851.459450223</v>
      </c>
      <c r="P260" s="124">
        <f t="shared" si="26"/>
        <v>126607.40880967554</v>
      </c>
      <c r="Q260" s="124">
        <f t="shared" si="28"/>
        <v>54566.571258061114</v>
      </c>
      <c r="R260" s="124">
        <f t="shared" si="29"/>
        <v>30150025.43951796</v>
      </c>
      <c r="Z260" s="2"/>
    </row>
    <row r="261" spans="13:26" x14ac:dyDescent="0.25">
      <c r="M261" s="2"/>
      <c r="N261" s="1">
        <f t="shared" si="25"/>
        <v>199</v>
      </c>
      <c r="O261" s="124">
        <f t="shared" si="27"/>
        <v>30150025.43951796</v>
      </c>
      <c r="P261" s="124">
        <f t="shared" si="26"/>
        <v>126607.40880967554</v>
      </c>
      <c r="Q261" s="124">
        <f t="shared" si="28"/>
        <v>54896.448527693865</v>
      </c>
      <c r="R261" s="124">
        <f t="shared" si="29"/>
        <v>30331529.29685533</v>
      </c>
      <c r="Z261" s="2"/>
    </row>
    <row r="262" spans="13:26" x14ac:dyDescent="0.25">
      <c r="M262" s="2"/>
      <c r="N262" s="1">
        <f t="shared" si="25"/>
        <v>200</v>
      </c>
      <c r="O262" s="124">
        <f t="shared" si="27"/>
        <v>30331529.29685533</v>
      </c>
      <c r="P262" s="124">
        <f t="shared" si="26"/>
        <v>126607.40880967554</v>
      </c>
      <c r="Q262" s="124">
        <f t="shared" si="28"/>
        <v>55226.926430005646</v>
      </c>
      <c r="R262" s="124">
        <f t="shared" si="29"/>
        <v>30513363.632095013</v>
      </c>
      <c r="Z262" s="2"/>
    </row>
    <row r="263" spans="13:26" x14ac:dyDescent="0.25">
      <c r="M263" s="2"/>
      <c r="N263" s="1">
        <f t="shared" si="25"/>
        <v>201</v>
      </c>
      <c r="O263" s="124">
        <f t="shared" si="27"/>
        <v>30513363.632095013</v>
      </c>
      <c r="P263" s="124">
        <f t="shared" si="26"/>
        <v>126607.40880967554</v>
      </c>
      <c r="Q263" s="124">
        <f t="shared" si="28"/>
        <v>55558.006058614155</v>
      </c>
      <c r="R263" s="124">
        <f t="shared" si="29"/>
        <v>30695529.046963304</v>
      </c>
      <c r="Z263" s="2"/>
    </row>
    <row r="264" spans="13:26" x14ac:dyDescent="0.25">
      <c r="M264" s="2"/>
      <c r="N264" s="1">
        <f t="shared" si="25"/>
        <v>202</v>
      </c>
      <c r="O264" s="124">
        <f t="shared" si="27"/>
        <v>30695529.046963304</v>
      </c>
      <c r="P264" s="124">
        <f t="shared" si="26"/>
        <v>126607.40880967554</v>
      </c>
      <c r="Q264" s="124">
        <f t="shared" si="28"/>
        <v>55889.688509128297</v>
      </c>
      <c r="R264" s="124">
        <f t="shared" si="29"/>
        <v>30878026.14428211</v>
      </c>
      <c r="Z264" s="2"/>
    </row>
    <row r="265" spans="13:26" x14ac:dyDescent="0.25">
      <c r="M265" s="2"/>
      <c r="N265" s="1">
        <f t="shared" si="25"/>
        <v>203</v>
      </c>
      <c r="O265" s="124">
        <f t="shared" si="27"/>
        <v>30878026.14428211</v>
      </c>
      <c r="P265" s="124">
        <f t="shared" si="26"/>
        <v>126607.40880967554</v>
      </c>
      <c r="Q265" s="124">
        <f t="shared" si="28"/>
        <v>56221.974879151858</v>
      </c>
      <c r="R265" s="124">
        <f t="shared" si="29"/>
        <v>31060855.52797094</v>
      </c>
      <c r="Z265" s="2"/>
    </row>
    <row r="266" spans="13:26" x14ac:dyDescent="0.25">
      <c r="M266" s="2"/>
      <c r="N266" s="1">
        <f t="shared" si="25"/>
        <v>204</v>
      </c>
      <c r="O266" s="124">
        <f t="shared" si="27"/>
        <v>31060855.52797094</v>
      </c>
      <c r="P266" s="124">
        <f t="shared" si="26"/>
        <v>126607.40880967554</v>
      </c>
      <c r="Q266" s="124">
        <f t="shared" si="28"/>
        <v>56554.866268287093</v>
      </c>
      <c r="R266" s="124">
        <f t="shared" si="29"/>
        <v>31244017.803048905</v>
      </c>
      <c r="Z266" s="2"/>
    </row>
    <row r="267" spans="13:26" x14ac:dyDescent="0.25">
      <c r="M267" s="2"/>
      <c r="N267" s="1">
        <f t="shared" si="25"/>
        <v>205</v>
      </c>
      <c r="O267" s="124">
        <f t="shared" si="27"/>
        <v>31244017.803048905</v>
      </c>
      <c r="P267" s="124">
        <f t="shared" si="26"/>
        <v>126607.40880967554</v>
      </c>
      <c r="Q267" s="124">
        <f t="shared" si="28"/>
        <v>56888.363778138402</v>
      </c>
      <c r="R267" s="124">
        <f t="shared" si="29"/>
        <v>31427513.575636718</v>
      </c>
      <c r="Z267" s="2"/>
    </row>
    <row r="268" spans="13:26" x14ac:dyDescent="0.25">
      <c r="M268" s="2"/>
      <c r="N268" s="1">
        <f t="shared" si="25"/>
        <v>206</v>
      </c>
      <c r="O268" s="124">
        <f t="shared" si="27"/>
        <v>31427513.575636718</v>
      </c>
      <c r="P268" s="124">
        <f t="shared" si="26"/>
        <v>126607.40880967554</v>
      </c>
      <c r="Q268" s="124">
        <f t="shared" si="28"/>
        <v>57222.468512315943</v>
      </c>
      <c r="R268" s="124">
        <f t="shared" si="29"/>
        <v>31611343.45295871</v>
      </c>
      <c r="Z268" s="2"/>
    </row>
    <row r="269" spans="13:26" x14ac:dyDescent="0.25">
      <c r="M269" s="2"/>
      <c r="N269" s="1">
        <f t="shared" si="25"/>
        <v>207</v>
      </c>
      <c r="O269" s="124">
        <f t="shared" si="27"/>
        <v>31611343.45295871</v>
      </c>
      <c r="P269" s="124">
        <f t="shared" si="26"/>
        <v>126607.40880967554</v>
      </c>
      <c r="Q269" s="124">
        <f t="shared" si="28"/>
        <v>57557.181576439325</v>
      </c>
      <c r="R269" s="124">
        <f t="shared" si="29"/>
        <v>31795508.043344826</v>
      </c>
      <c r="Z269" s="2"/>
    </row>
    <row r="270" spans="13:26" x14ac:dyDescent="0.25">
      <c r="M270" s="2"/>
      <c r="N270" s="1">
        <f t="shared" si="25"/>
        <v>208</v>
      </c>
      <c r="O270" s="124">
        <f t="shared" si="27"/>
        <v>31795508.043344826</v>
      </c>
      <c r="P270" s="124">
        <f t="shared" si="26"/>
        <v>126607.40880967554</v>
      </c>
      <c r="Q270" s="124">
        <f t="shared" si="28"/>
        <v>57892.504078141232</v>
      </c>
      <c r="R270" s="124">
        <f t="shared" si="29"/>
        <v>31980007.956232645</v>
      </c>
      <c r="Z270" s="2"/>
    </row>
    <row r="271" spans="13:26" x14ac:dyDescent="0.25">
      <c r="M271" s="2"/>
      <c r="N271" s="1">
        <f t="shared" si="25"/>
        <v>209</v>
      </c>
      <c r="O271" s="124">
        <f t="shared" si="27"/>
        <v>31980007.956232645</v>
      </c>
      <c r="P271" s="124">
        <f t="shared" si="26"/>
        <v>126607.40880967554</v>
      </c>
      <c r="Q271" s="124">
        <f t="shared" si="28"/>
        <v>58228.437127071091</v>
      </c>
      <c r="R271" s="124">
        <f t="shared" si="29"/>
        <v>32164843.802169394</v>
      </c>
      <c r="Z271" s="2"/>
    </row>
    <row r="272" spans="13:26" x14ac:dyDescent="0.25">
      <c r="M272" s="2"/>
      <c r="N272" s="1">
        <f t="shared" si="25"/>
        <v>210</v>
      </c>
      <c r="O272" s="124">
        <f t="shared" si="27"/>
        <v>32164843.802169394</v>
      </c>
      <c r="P272" s="124">
        <f t="shared" si="26"/>
        <v>126607.40880967554</v>
      </c>
      <c r="Q272" s="124">
        <f t="shared" si="28"/>
        <v>58564.981834898768</v>
      </c>
      <c r="R272" s="124">
        <f t="shared" si="29"/>
        <v>32350016.19281397</v>
      </c>
      <c r="Z272" s="2"/>
    </row>
    <row r="273" spans="13:26" x14ac:dyDescent="0.25">
      <c r="M273" s="2"/>
      <c r="N273" s="1">
        <f t="shared" si="25"/>
        <v>211</v>
      </c>
      <c r="O273" s="124">
        <f t="shared" si="27"/>
        <v>32350016.19281397</v>
      </c>
      <c r="P273" s="124">
        <f t="shared" si="26"/>
        <v>126607.40880967554</v>
      </c>
      <c r="Q273" s="124">
        <f t="shared" si="28"/>
        <v>58902.139315318214</v>
      </c>
      <c r="R273" s="124">
        <f t="shared" si="29"/>
        <v>32535525.740938965</v>
      </c>
      <c r="Z273" s="2"/>
    </row>
    <row r="274" spans="13:26" x14ac:dyDescent="0.25">
      <c r="M274" s="2"/>
      <c r="N274" s="1">
        <f t="shared" si="25"/>
        <v>212</v>
      </c>
      <c r="O274" s="124">
        <f t="shared" si="27"/>
        <v>32535525.740938965</v>
      </c>
      <c r="P274" s="124">
        <f t="shared" si="26"/>
        <v>126607.40880967554</v>
      </c>
      <c r="Q274" s="124">
        <f t="shared" si="28"/>
        <v>59239.910684051174</v>
      </c>
      <c r="R274" s="124">
        <f t="shared" si="29"/>
        <v>32721373.060432695</v>
      </c>
      <c r="Z274" s="2"/>
    </row>
    <row r="275" spans="13:26" x14ac:dyDescent="0.25">
      <c r="M275" s="2"/>
      <c r="N275" s="1">
        <f t="shared" si="25"/>
        <v>213</v>
      </c>
      <c r="O275" s="124">
        <f t="shared" si="27"/>
        <v>32721373.060432695</v>
      </c>
      <c r="P275" s="124">
        <f t="shared" si="26"/>
        <v>126607.40880967554</v>
      </c>
      <c r="Q275" s="124">
        <f t="shared" si="28"/>
        <v>59578.297058850876</v>
      </c>
      <c r="R275" s="124">
        <f t="shared" si="29"/>
        <v>32907558.766301222</v>
      </c>
      <c r="Z275" s="2"/>
    </row>
    <row r="276" spans="13:26" x14ac:dyDescent="0.25">
      <c r="M276" s="2"/>
      <c r="N276" s="1">
        <f t="shared" si="25"/>
        <v>214</v>
      </c>
      <c r="O276" s="124">
        <f t="shared" si="27"/>
        <v>32907558.766301222</v>
      </c>
      <c r="P276" s="124">
        <f t="shared" si="26"/>
        <v>126607.40880967554</v>
      </c>
      <c r="Q276" s="124">
        <f t="shared" si="28"/>
        <v>59917.299559505729</v>
      </c>
      <c r="R276" s="124">
        <f t="shared" si="29"/>
        <v>33094083.474670406</v>
      </c>
      <c r="Z276" s="2"/>
    </row>
    <row r="277" spans="13:26" x14ac:dyDescent="0.25">
      <c r="M277" s="2"/>
      <c r="N277" s="1">
        <f t="shared" si="25"/>
        <v>215</v>
      </c>
      <c r="O277" s="124">
        <f t="shared" si="27"/>
        <v>33094083.474670406</v>
      </c>
      <c r="P277" s="124">
        <f t="shared" si="26"/>
        <v>126607.40880967554</v>
      </c>
      <c r="Q277" s="124">
        <f t="shared" si="28"/>
        <v>60256.919307843018</v>
      </c>
      <c r="R277" s="124">
        <f t="shared" si="29"/>
        <v>33280947.802787926</v>
      </c>
      <c r="Z277" s="2"/>
    </row>
    <row r="278" spans="13:26" x14ac:dyDescent="0.25">
      <c r="M278" s="2"/>
      <c r="N278" s="1">
        <f t="shared" si="25"/>
        <v>216</v>
      </c>
      <c r="O278" s="124">
        <f t="shared" si="27"/>
        <v>33280947.802787926</v>
      </c>
      <c r="P278" s="124">
        <f t="shared" si="26"/>
        <v>126607.40880967554</v>
      </c>
      <c r="Q278" s="124">
        <f t="shared" si="28"/>
        <v>60597.157427732629</v>
      </c>
      <c r="R278" s="124">
        <f t="shared" si="29"/>
        <v>33468152.369025335</v>
      </c>
      <c r="Z278" s="2"/>
    </row>
    <row r="279" spans="13:26" x14ac:dyDescent="0.25">
      <c r="M279" s="2"/>
      <c r="N279" s="1">
        <f t="shared" si="25"/>
        <v>217</v>
      </c>
      <c r="O279" s="124">
        <f t="shared" si="27"/>
        <v>33468152.369025335</v>
      </c>
      <c r="P279" s="124">
        <f t="shared" si="26"/>
        <v>126607.40880967554</v>
      </c>
      <c r="Q279" s="124">
        <f t="shared" si="28"/>
        <v>60938.01504509076</v>
      </c>
      <c r="R279" s="124">
        <f t="shared" si="29"/>
        <v>33655697.792880103</v>
      </c>
      <c r="Z279" s="2"/>
    </row>
    <row r="280" spans="13:26" x14ac:dyDescent="0.25">
      <c r="M280" s="2"/>
      <c r="N280" s="1">
        <f t="shared" si="25"/>
        <v>218</v>
      </c>
      <c r="O280" s="124">
        <f t="shared" si="27"/>
        <v>33655697.792880103</v>
      </c>
      <c r="P280" s="124">
        <f t="shared" si="26"/>
        <v>126607.40880967554</v>
      </c>
      <c r="Q280" s="124">
        <f t="shared" si="28"/>
        <v>61279.493287883663</v>
      </c>
      <c r="R280" s="124">
        <f t="shared" si="29"/>
        <v>33843584.694977663</v>
      </c>
      <c r="Z280" s="2"/>
    </row>
    <row r="281" spans="13:26" x14ac:dyDescent="0.25">
      <c r="M281" s="2"/>
      <c r="N281" s="1">
        <f t="shared" si="25"/>
        <v>219</v>
      </c>
      <c r="O281" s="124">
        <f t="shared" si="27"/>
        <v>33843584.694977663</v>
      </c>
      <c r="P281" s="124">
        <f t="shared" si="26"/>
        <v>126607.40880967554</v>
      </c>
      <c r="Q281" s="124">
        <f t="shared" si="28"/>
        <v>61621.593286131341</v>
      </c>
      <c r="R281" s="124">
        <f t="shared" si="29"/>
        <v>34031813.697073475</v>
      </c>
      <c r="Z281" s="2"/>
    </row>
    <row r="282" spans="13:26" x14ac:dyDescent="0.25">
      <c r="M282" s="2"/>
      <c r="N282" s="1">
        <f t="shared" si="25"/>
        <v>220</v>
      </c>
      <c r="O282" s="124">
        <f t="shared" si="27"/>
        <v>34031813.697073475</v>
      </c>
      <c r="P282" s="124">
        <f t="shared" si="26"/>
        <v>126607.40880967554</v>
      </c>
      <c r="Q282" s="124">
        <f t="shared" si="28"/>
        <v>61964.316171911334</v>
      </c>
      <c r="R282" s="124">
        <f t="shared" si="29"/>
        <v>34220385.422055066</v>
      </c>
      <c r="Z282" s="2"/>
    </row>
    <row r="283" spans="13:26" x14ac:dyDescent="0.25">
      <c r="M283" s="2"/>
      <c r="N283" s="1">
        <f t="shared" si="25"/>
        <v>221</v>
      </c>
      <c r="O283" s="124">
        <f t="shared" si="27"/>
        <v>34220385.422055066</v>
      </c>
      <c r="P283" s="124">
        <f t="shared" si="26"/>
        <v>126607.40880967554</v>
      </c>
      <c r="Q283" s="124">
        <f t="shared" si="28"/>
        <v>62307.663079362435</v>
      </c>
      <c r="R283" s="124">
        <f t="shared" si="29"/>
        <v>34409300.493944108</v>
      </c>
      <c r="Z283" s="2"/>
    </row>
    <row r="284" spans="13:26" x14ac:dyDescent="0.25">
      <c r="M284" s="2"/>
      <c r="N284" s="1">
        <f t="shared" si="25"/>
        <v>222</v>
      </c>
      <c r="O284" s="124">
        <f t="shared" si="27"/>
        <v>34409300.493944108</v>
      </c>
      <c r="P284" s="124">
        <f t="shared" si="26"/>
        <v>126607.40880967554</v>
      </c>
      <c r="Q284" s="124">
        <f t="shared" si="28"/>
        <v>62651.635144688429</v>
      </c>
      <c r="R284" s="124">
        <f t="shared" si="29"/>
        <v>34598559.537898473</v>
      </c>
      <c r="Z284" s="2"/>
    </row>
    <row r="285" spans="13:26" x14ac:dyDescent="0.25">
      <c r="M285" s="2"/>
      <c r="N285" s="1">
        <f t="shared" si="25"/>
        <v>223</v>
      </c>
      <c r="O285" s="124">
        <f t="shared" si="27"/>
        <v>34598559.537898473</v>
      </c>
      <c r="P285" s="124">
        <f t="shared" si="26"/>
        <v>126607.40880967554</v>
      </c>
      <c r="Q285" s="124">
        <f t="shared" si="28"/>
        <v>62996.233506161901</v>
      </c>
      <c r="R285" s="124">
        <f t="shared" si="29"/>
        <v>34788163.180214316</v>
      </c>
      <c r="Z285" s="2"/>
    </row>
    <row r="286" spans="13:26" x14ac:dyDescent="0.25">
      <c r="M286" s="2"/>
      <c r="N286" s="1">
        <f t="shared" si="25"/>
        <v>224</v>
      </c>
      <c r="O286" s="124">
        <f t="shared" si="27"/>
        <v>34788163.180214316</v>
      </c>
      <c r="P286" s="124">
        <f t="shared" si="26"/>
        <v>126607.40880967554</v>
      </c>
      <c r="Q286" s="124">
        <f t="shared" si="28"/>
        <v>63341.459304127973</v>
      </c>
      <c r="R286" s="124">
        <f t="shared" si="29"/>
        <v>34978112.048328124</v>
      </c>
      <c r="Z286" s="2"/>
    </row>
    <row r="287" spans="13:26" x14ac:dyDescent="0.25">
      <c r="M287" s="2"/>
      <c r="N287" s="1">
        <f t="shared" si="25"/>
        <v>225</v>
      </c>
      <c r="O287" s="124">
        <f t="shared" si="27"/>
        <v>34978112.048328124</v>
      </c>
      <c r="P287" s="124">
        <f t="shared" si="26"/>
        <v>126607.40880967554</v>
      </c>
      <c r="Q287" s="124">
        <f t="shared" si="28"/>
        <v>63687.313681008061</v>
      </c>
      <c r="R287" s="124">
        <f t="shared" si="29"/>
        <v>35168406.770818807</v>
      </c>
      <c r="Z287" s="2"/>
    </row>
    <row r="288" spans="13:26" x14ac:dyDescent="0.25">
      <c r="M288" s="2"/>
      <c r="N288" s="1">
        <f t="shared" si="25"/>
        <v>226</v>
      </c>
      <c r="O288" s="124">
        <f t="shared" si="27"/>
        <v>35168406.770818807</v>
      </c>
      <c r="P288" s="124">
        <f t="shared" si="26"/>
        <v>126607.40880967554</v>
      </c>
      <c r="Q288" s="124">
        <f t="shared" si="28"/>
        <v>64033.797781303692</v>
      </c>
      <c r="R288" s="124">
        <f t="shared" si="29"/>
        <v>35359047.977409787</v>
      </c>
      <c r="Z288" s="2"/>
    </row>
    <row r="289" spans="13:26" x14ac:dyDescent="0.25">
      <c r="M289" s="2"/>
      <c r="N289" s="1">
        <f t="shared" si="25"/>
        <v>227</v>
      </c>
      <c r="O289" s="124">
        <f t="shared" si="27"/>
        <v>35359047.977409787</v>
      </c>
      <c r="P289" s="124">
        <f t="shared" si="26"/>
        <v>126607.40880967554</v>
      </c>
      <c r="Q289" s="124">
        <f t="shared" si="28"/>
        <v>64380.912751600263</v>
      </c>
      <c r="R289" s="124">
        <f t="shared" si="29"/>
        <v>35550036.298971064</v>
      </c>
      <c r="Z289" s="2"/>
    </row>
    <row r="290" spans="13:26" x14ac:dyDescent="0.25">
      <c r="M290" s="2"/>
      <c r="N290" s="1">
        <f t="shared" si="25"/>
        <v>228</v>
      </c>
      <c r="O290" s="124">
        <f t="shared" si="27"/>
        <v>35550036.298971064</v>
      </c>
      <c r="P290" s="124">
        <f t="shared" si="26"/>
        <v>126607.40880967554</v>
      </c>
      <c r="Q290" s="124">
        <f t="shared" si="28"/>
        <v>64728.65974057086</v>
      </c>
      <c r="R290" s="124">
        <f t="shared" si="29"/>
        <v>35741372.367521308</v>
      </c>
      <c r="Z290" s="2"/>
    </row>
    <row r="291" spans="13:26" x14ac:dyDescent="0.25">
      <c r="M291" s="2"/>
      <c r="N291" s="1">
        <f t="shared" si="25"/>
        <v>229</v>
      </c>
      <c r="O291" s="124">
        <f t="shared" si="27"/>
        <v>35741372.367521308</v>
      </c>
      <c r="P291" s="124">
        <f t="shared" si="26"/>
        <v>126607.40880967554</v>
      </c>
      <c r="Q291" s="124">
        <f t="shared" si="28"/>
        <v>65077.039898980031</v>
      </c>
      <c r="R291" s="124">
        <f t="shared" si="29"/>
        <v>35933056.816229962</v>
      </c>
      <c r="Z291" s="2"/>
    </row>
    <row r="292" spans="13:26" x14ac:dyDescent="0.25">
      <c r="M292" s="2"/>
      <c r="N292" s="1">
        <f t="shared" si="25"/>
        <v>230</v>
      </c>
      <c r="O292" s="124">
        <f t="shared" si="27"/>
        <v>35933056.816229962</v>
      </c>
      <c r="P292" s="124">
        <f t="shared" si="26"/>
        <v>126607.40880967554</v>
      </c>
      <c r="Q292" s="124">
        <f t="shared" si="28"/>
        <v>65426.054379687623</v>
      </c>
      <c r="R292" s="124">
        <f t="shared" si="29"/>
        <v>36125090.279419325</v>
      </c>
      <c r="Z292" s="2"/>
    </row>
    <row r="293" spans="13:26" x14ac:dyDescent="0.25">
      <c r="M293" s="2"/>
      <c r="N293" s="1">
        <f t="shared" si="25"/>
        <v>231</v>
      </c>
      <c r="O293" s="124">
        <f t="shared" si="27"/>
        <v>36125090.279419325</v>
      </c>
      <c r="P293" s="124">
        <f t="shared" si="26"/>
        <v>126607.40880967554</v>
      </c>
      <c r="Q293" s="124">
        <f t="shared" si="28"/>
        <v>65775.704337652569</v>
      </c>
      <c r="R293" s="124">
        <f t="shared" si="29"/>
        <v>36317473.392566651</v>
      </c>
      <c r="Z293" s="2"/>
    </row>
    <row r="294" spans="13:26" x14ac:dyDescent="0.25">
      <c r="M294" s="2"/>
      <c r="N294" s="1">
        <f t="shared" si="25"/>
        <v>232</v>
      </c>
      <c r="O294" s="124">
        <f t="shared" si="27"/>
        <v>36317473.392566651</v>
      </c>
      <c r="P294" s="124">
        <f t="shared" si="26"/>
        <v>126607.40880967554</v>
      </c>
      <c r="Q294" s="124">
        <f t="shared" si="28"/>
        <v>66125.990929936743</v>
      </c>
      <c r="R294" s="124">
        <f t="shared" si="29"/>
        <v>36510206.792306267</v>
      </c>
      <c r="Z294" s="2"/>
    </row>
    <row r="295" spans="13:26" x14ac:dyDescent="0.25">
      <c r="M295" s="2"/>
      <c r="N295" s="1">
        <f t="shared" si="25"/>
        <v>233</v>
      </c>
      <c r="O295" s="124">
        <f t="shared" si="27"/>
        <v>36510206.792306267</v>
      </c>
      <c r="P295" s="124">
        <f t="shared" si="26"/>
        <v>126607.40880967554</v>
      </c>
      <c r="Q295" s="124">
        <f t="shared" si="28"/>
        <v>66476.915315708742</v>
      </c>
      <c r="R295" s="124">
        <f t="shared" si="29"/>
        <v>36703291.116431653</v>
      </c>
      <c r="Z295" s="2"/>
    </row>
    <row r="296" spans="13:26" x14ac:dyDescent="0.25">
      <c r="M296" s="2"/>
      <c r="N296" s="1">
        <f t="shared" si="25"/>
        <v>234</v>
      </c>
      <c r="O296" s="124">
        <f t="shared" si="27"/>
        <v>36703291.116431653</v>
      </c>
      <c r="P296" s="124">
        <f t="shared" si="26"/>
        <v>126607.40880967554</v>
      </c>
      <c r="Q296" s="124">
        <f t="shared" si="28"/>
        <v>66828.478656247782</v>
      </c>
      <c r="R296" s="124">
        <f t="shared" si="29"/>
        <v>36896727.003897578</v>
      </c>
      <c r="Z296" s="2"/>
    </row>
    <row r="297" spans="13:26" x14ac:dyDescent="0.25">
      <c r="M297" s="2"/>
      <c r="N297" s="1">
        <f t="shared" si="25"/>
        <v>235</v>
      </c>
      <c r="O297" s="124">
        <f t="shared" si="27"/>
        <v>36896727.003897578</v>
      </c>
      <c r="P297" s="124">
        <f t="shared" si="26"/>
        <v>126607.40880967554</v>
      </c>
      <c r="Q297" s="124">
        <f t="shared" si="28"/>
        <v>67180.682114947471</v>
      </c>
      <c r="R297" s="124">
        <f t="shared" si="29"/>
        <v>37090515.094822198</v>
      </c>
      <c r="Z297" s="2"/>
    </row>
    <row r="298" spans="13:26" x14ac:dyDescent="0.25">
      <c r="M298" s="2"/>
      <c r="N298" s="1">
        <f t="shared" si="25"/>
        <v>236</v>
      </c>
      <c r="O298" s="124">
        <f t="shared" si="27"/>
        <v>37090515.094822198</v>
      </c>
      <c r="P298" s="124">
        <f t="shared" si="26"/>
        <v>126607.40880967554</v>
      </c>
      <c r="Q298" s="124">
        <f t="shared" si="28"/>
        <v>67533.526857319725</v>
      </c>
      <c r="R298" s="124">
        <f t="shared" si="29"/>
        <v>37284656.030489191</v>
      </c>
      <c r="Z298" s="2"/>
    </row>
    <row r="299" spans="13:26" x14ac:dyDescent="0.25">
      <c r="M299" s="2"/>
      <c r="N299" s="1">
        <f t="shared" si="25"/>
        <v>237</v>
      </c>
      <c r="O299" s="124">
        <f t="shared" si="27"/>
        <v>37284656.030489191</v>
      </c>
      <c r="P299" s="124">
        <f t="shared" si="26"/>
        <v>126607.40880967554</v>
      </c>
      <c r="Q299" s="124">
        <f t="shared" si="28"/>
        <v>67887.014050998579</v>
      </c>
      <c r="R299" s="124">
        <f t="shared" si="29"/>
        <v>37479150.453349866</v>
      </c>
      <c r="Z299" s="2"/>
    </row>
    <row r="300" spans="13:26" x14ac:dyDescent="0.25">
      <c r="M300" s="2"/>
      <c r="N300" s="1">
        <f t="shared" si="25"/>
        <v>238</v>
      </c>
      <c r="O300" s="124">
        <f t="shared" si="27"/>
        <v>37479150.453349866</v>
      </c>
      <c r="P300" s="124">
        <f t="shared" si="26"/>
        <v>126607.40880967554</v>
      </c>
      <c r="Q300" s="124">
        <f t="shared" si="28"/>
        <v>68241.144865744092</v>
      </c>
      <c r="R300" s="124">
        <f t="shared" si="29"/>
        <v>37673999.007025287</v>
      </c>
      <c r="Z300" s="2"/>
    </row>
    <row r="301" spans="13:26" x14ac:dyDescent="0.25">
      <c r="M301" s="2"/>
      <c r="N301" s="1">
        <f t="shared" si="25"/>
        <v>239</v>
      </c>
      <c r="O301" s="124">
        <f t="shared" si="27"/>
        <v>37673999.007025287</v>
      </c>
      <c r="P301" s="124">
        <f t="shared" si="26"/>
        <v>126607.40880967554</v>
      </c>
      <c r="Q301" s="124">
        <f t="shared" si="28"/>
        <v>68595.920473446182</v>
      </c>
      <c r="R301" s="124">
        <f t="shared" si="29"/>
        <v>37869202.336308412</v>
      </c>
      <c r="Z301" s="2"/>
    </row>
    <row r="302" spans="13:26" x14ac:dyDescent="0.25">
      <c r="M302" s="2"/>
      <c r="N302" s="1">
        <f t="shared" si="25"/>
        <v>240</v>
      </c>
      <c r="O302" s="124">
        <f t="shared" si="27"/>
        <v>37869202.336308412</v>
      </c>
      <c r="P302" s="124">
        <f t="shared" si="26"/>
        <v>126607.40880967554</v>
      </c>
      <c r="Q302" s="124">
        <f t="shared" si="28"/>
        <v>68951.342048128514</v>
      </c>
      <c r="R302" s="124">
        <f t="shared" si="29"/>
        <v>38064761.08716622</v>
      </c>
      <c r="Z302" s="2"/>
    </row>
    <row r="303" spans="13:26" x14ac:dyDescent="0.25">
      <c r="M303" s="2"/>
      <c r="N303" s="1">
        <f t="shared" si="25"/>
        <v>241</v>
      </c>
      <c r="O303" s="124">
        <f t="shared" si="27"/>
        <v>38064761.08716622</v>
      </c>
      <c r="P303" s="124">
        <f t="shared" si="26"/>
        <v>126607.40880967554</v>
      </c>
      <c r="Q303" s="124">
        <f t="shared" si="28"/>
        <v>69307.410765952358</v>
      </c>
      <c r="R303" s="124">
        <f t="shared" si="29"/>
        <v>38260675.90674185</v>
      </c>
      <c r="Z303" s="2"/>
    </row>
    <row r="304" spans="13:26" x14ac:dyDescent="0.25">
      <c r="M304" s="2"/>
      <c r="N304" s="1">
        <f t="shared" si="25"/>
        <v>242</v>
      </c>
      <c r="O304" s="124">
        <f t="shared" si="27"/>
        <v>38260675.90674185</v>
      </c>
      <c r="P304" s="124">
        <f t="shared" si="26"/>
        <v>126607.40880967554</v>
      </c>
      <c r="Q304" s="124">
        <f t="shared" si="28"/>
        <v>69664.127805220574</v>
      </c>
      <c r="R304" s="124">
        <f t="shared" si="29"/>
        <v>38456947.443356745</v>
      </c>
      <c r="Z304" s="2"/>
    </row>
    <row r="305" spans="13:26" x14ac:dyDescent="0.25">
      <c r="M305" s="2"/>
      <c r="N305" s="1">
        <f t="shared" si="25"/>
        <v>243</v>
      </c>
      <c r="O305" s="124">
        <f t="shared" si="27"/>
        <v>38456947.443356745</v>
      </c>
      <c r="P305" s="124">
        <f t="shared" si="26"/>
        <v>126607.40880967554</v>
      </c>
      <c r="Q305" s="124">
        <f t="shared" si="28"/>
        <v>70021.494346381383</v>
      </c>
      <c r="R305" s="124">
        <f t="shared" si="29"/>
        <v>38653576.346512802</v>
      </c>
      <c r="Z305" s="2"/>
    </row>
    <row r="306" spans="13:26" x14ac:dyDescent="0.25">
      <c r="M306" s="2"/>
      <c r="N306" s="1">
        <f t="shared" si="25"/>
        <v>244</v>
      </c>
      <c r="O306" s="124">
        <f t="shared" si="27"/>
        <v>38653576.346512802</v>
      </c>
      <c r="P306" s="124">
        <f t="shared" si="26"/>
        <v>126607.40880967554</v>
      </c>
      <c r="Q306" s="124">
        <f t="shared" si="28"/>
        <v>70379.511572032381</v>
      </c>
      <c r="R306" s="124">
        <f t="shared" si="29"/>
        <v>38850563.266894512</v>
      </c>
      <c r="Z306" s="2"/>
    </row>
    <row r="307" spans="13:26" x14ac:dyDescent="0.25">
      <c r="M307" s="2"/>
      <c r="N307" s="1">
        <f t="shared" si="25"/>
        <v>245</v>
      </c>
      <c r="O307" s="124">
        <f t="shared" si="27"/>
        <v>38850563.266894512</v>
      </c>
      <c r="P307" s="124">
        <f t="shared" si="26"/>
        <v>126607.40880967554</v>
      </c>
      <c r="Q307" s="124">
        <f t="shared" si="28"/>
        <v>70738.180666924411</v>
      </c>
      <c r="R307" s="124">
        <f t="shared" si="29"/>
        <v>39047908.856371112</v>
      </c>
      <c r="Z307" s="2"/>
    </row>
    <row r="308" spans="13:26" x14ac:dyDescent="0.25">
      <c r="M308" s="2"/>
      <c r="N308" s="1">
        <f t="shared" si="25"/>
        <v>246</v>
      </c>
      <c r="O308" s="124">
        <f t="shared" si="27"/>
        <v>39047908.856371112</v>
      </c>
      <c r="P308" s="124">
        <f t="shared" si="26"/>
        <v>126607.40880967554</v>
      </c>
      <c r="Q308" s="124">
        <f t="shared" si="28"/>
        <v>71097.502817965447</v>
      </c>
      <c r="R308" s="124">
        <f t="shared" si="29"/>
        <v>39245613.767998755</v>
      </c>
      <c r="Z308" s="2"/>
    </row>
    <row r="309" spans="13:26" x14ac:dyDescent="0.25">
      <c r="M309" s="2"/>
      <c r="N309" s="1">
        <f t="shared" si="25"/>
        <v>247</v>
      </c>
      <c r="O309" s="124">
        <f t="shared" si="27"/>
        <v>39245613.767998755</v>
      </c>
      <c r="P309" s="124">
        <f t="shared" si="26"/>
        <v>126607.40880967554</v>
      </c>
      <c r="Q309" s="124">
        <f t="shared" si="28"/>
        <v>71457.479214224586</v>
      </c>
      <c r="R309" s="124">
        <f t="shared" si="29"/>
        <v>39443678.656022653</v>
      </c>
      <c r="Z309" s="2"/>
    </row>
    <row r="310" spans="13:26" x14ac:dyDescent="0.25">
      <c r="M310" s="2"/>
      <c r="N310" s="1">
        <f t="shared" si="25"/>
        <v>248</v>
      </c>
      <c r="O310" s="124">
        <f t="shared" si="27"/>
        <v>39443678.656022653</v>
      </c>
      <c r="P310" s="124">
        <f t="shared" si="26"/>
        <v>126607.40880967554</v>
      </c>
      <c r="Q310" s="124">
        <f t="shared" si="28"/>
        <v>71818.111046935941</v>
      </c>
      <c r="R310" s="124">
        <f t="shared" si="29"/>
        <v>39642104.175879262</v>
      </c>
      <c r="Z310" s="2"/>
    </row>
    <row r="311" spans="13:26" x14ac:dyDescent="0.25">
      <c r="M311" s="2"/>
      <c r="N311" s="1">
        <f t="shared" si="25"/>
        <v>249</v>
      </c>
      <c r="O311" s="124">
        <f t="shared" si="27"/>
        <v>39642104.175879262</v>
      </c>
      <c r="P311" s="124">
        <f t="shared" si="26"/>
        <v>126607.40880967554</v>
      </c>
      <c r="Q311" s="124">
        <f t="shared" si="28"/>
        <v>72179.399509502604</v>
      </c>
      <c r="R311" s="124">
        <f t="shared" si="29"/>
        <v>39840890.984198444</v>
      </c>
      <c r="Z311" s="2"/>
    </row>
    <row r="312" spans="13:26" x14ac:dyDescent="0.25">
      <c r="M312" s="2"/>
      <c r="N312" s="1">
        <f t="shared" si="25"/>
        <v>250</v>
      </c>
      <c r="O312" s="124">
        <f t="shared" si="27"/>
        <v>39840890.984198444</v>
      </c>
      <c r="P312" s="124">
        <f t="shared" si="26"/>
        <v>126607.40880967554</v>
      </c>
      <c r="Q312" s="124">
        <f t="shared" si="28"/>
        <v>72541.345797500602</v>
      </c>
      <c r="R312" s="124">
        <f t="shared" si="29"/>
        <v>40040039.738805622</v>
      </c>
      <c r="Z312" s="2"/>
    </row>
    <row r="313" spans="13:26" x14ac:dyDescent="0.25">
      <c r="M313" s="2"/>
      <c r="N313" s="1">
        <f t="shared" si="25"/>
        <v>251</v>
      </c>
      <c r="O313" s="124">
        <f t="shared" si="27"/>
        <v>40040039.738805622</v>
      </c>
      <c r="P313" s="124">
        <f t="shared" si="26"/>
        <v>126607.40880967554</v>
      </c>
      <c r="Q313" s="124">
        <f t="shared" si="28"/>
        <v>72903.951108682784</v>
      </c>
      <c r="R313" s="124">
        <f t="shared" si="29"/>
        <v>40239551.098723978</v>
      </c>
      <c r="Z313" s="2"/>
    </row>
    <row r="314" spans="13:26" x14ac:dyDescent="0.25">
      <c r="M314" s="2"/>
      <c r="N314" s="1">
        <f t="shared" si="25"/>
        <v>252</v>
      </c>
      <c r="O314" s="124">
        <f t="shared" si="27"/>
        <v>40239551.098723978</v>
      </c>
      <c r="P314" s="124">
        <f t="shared" si="26"/>
        <v>126607.40880967554</v>
      </c>
      <c r="Q314" s="124">
        <f t="shared" si="28"/>
        <v>73267.216642982894</v>
      </c>
      <c r="R314" s="124">
        <f t="shared" si="29"/>
        <v>40439425.724176638</v>
      </c>
      <c r="Z314" s="2"/>
    </row>
    <row r="315" spans="13:26" x14ac:dyDescent="0.25">
      <c r="M315" s="2"/>
      <c r="N315" s="1">
        <f t="shared" si="25"/>
        <v>253</v>
      </c>
      <c r="O315" s="124">
        <f t="shared" si="27"/>
        <v>40439425.724176638</v>
      </c>
      <c r="P315" s="124">
        <f t="shared" si="26"/>
        <v>126607.40880967554</v>
      </c>
      <c r="Q315" s="124">
        <f t="shared" si="28"/>
        <v>73631.143602519456</v>
      </c>
      <c r="R315" s="124">
        <f t="shared" si="29"/>
        <v>40639664.276588835</v>
      </c>
      <c r="Z315" s="2"/>
    </row>
    <row r="316" spans="13:26" x14ac:dyDescent="0.25">
      <c r="M316" s="2"/>
      <c r="N316" s="1">
        <f t="shared" si="25"/>
        <v>254</v>
      </c>
      <c r="O316" s="124">
        <f t="shared" si="27"/>
        <v>40639664.276588835</v>
      </c>
      <c r="P316" s="124">
        <f t="shared" si="26"/>
        <v>126607.40880967554</v>
      </c>
      <c r="Q316" s="124">
        <f t="shared" si="28"/>
        <v>73995.733191599822</v>
      </c>
      <c r="R316" s="124">
        <f t="shared" si="29"/>
        <v>40840267.418590114</v>
      </c>
      <c r="Z316" s="2"/>
    </row>
    <row r="317" spans="13:26" x14ac:dyDescent="0.25">
      <c r="M317" s="2"/>
      <c r="N317" s="1">
        <f t="shared" si="25"/>
        <v>255</v>
      </c>
      <c r="O317" s="124">
        <f t="shared" si="27"/>
        <v>40840267.418590114</v>
      </c>
      <c r="P317" s="124">
        <f t="shared" si="26"/>
        <v>126607.40880967554</v>
      </c>
      <c r="Q317" s="124">
        <f t="shared" si="28"/>
        <v>74360.986616724054</v>
      </c>
      <c r="R317" s="124">
        <f t="shared" si="29"/>
        <v>41041235.814016514</v>
      </c>
      <c r="Z317" s="2"/>
    </row>
    <row r="318" spans="13:26" x14ac:dyDescent="0.25">
      <c r="M318" s="2"/>
      <c r="N318" s="1">
        <f t="shared" si="25"/>
        <v>256</v>
      </c>
      <c r="O318" s="124">
        <f t="shared" si="27"/>
        <v>41041235.814016514</v>
      </c>
      <c r="P318" s="124">
        <f t="shared" si="26"/>
        <v>126607.40880967554</v>
      </c>
      <c r="Q318" s="124">
        <f t="shared" si="28"/>
        <v>74726.905086589031</v>
      </c>
      <c r="R318" s="124">
        <f t="shared" si="29"/>
        <v>41242570.127912782</v>
      </c>
      <c r="Z318" s="2"/>
    </row>
    <row r="319" spans="13:26" x14ac:dyDescent="0.25">
      <c r="M319" s="2"/>
      <c r="N319" s="1">
        <f t="shared" si="25"/>
        <v>257</v>
      </c>
      <c r="O319" s="124">
        <f t="shared" si="27"/>
        <v>41242570.127912782</v>
      </c>
      <c r="P319" s="124">
        <f t="shared" si="26"/>
        <v>126607.40880967554</v>
      </c>
      <c r="Q319" s="124">
        <f t="shared" si="28"/>
        <v>75093.48981209239</v>
      </c>
      <c r="R319" s="124">
        <f t="shared" si="29"/>
        <v>41444271.02653455</v>
      </c>
      <c r="Z319" s="2"/>
    </row>
    <row r="320" spans="13:26" x14ac:dyDescent="0.25">
      <c r="M320" s="2"/>
      <c r="N320" s="1">
        <f t="shared" ref="N320:N383" si="30">N319+1</f>
        <v>258</v>
      </c>
      <c r="O320" s="124">
        <f t="shared" si="27"/>
        <v>41444271.02653455</v>
      </c>
      <c r="P320" s="124">
        <f t="shared" ref="P320:P383" si="31">P319</f>
        <v>126607.40880967554</v>
      </c>
      <c r="Q320" s="124">
        <f t="shared" si="28"/>
        <v>75460.742006336528</v>
      </c>
      <c r="R320" s="124">
        <f t="shared" si="29"/>
        <v>41646339.177350566</v>
      </c>
      <c r="Z320" s="2"/>
    </row>
    <row r="321" spans="13:26" x14ac:dyDescent="0.25">
      <c r="M321" s="2"/>
      <c r="N321" s="1">
        <f t="shared" si="30"/>
        <v>259</v>
      </c>
      <c r="O321" s="124">
        <f t="shared" ref="O321:O384" si="32">R320</f>
        <v>41646339.177350566</v>
      </c>
      <c r="P321" s="124">
        <f t="shared" si="31"/>
        <v>126607.40880967554</v>
      </c>
      <c r="Q321" s="124">
        <f t="shared" ref="Q321:Q384" si="33">O321*$P$57</f>
        <v>75828.662884632649</v>
      </c>
      <c r="R321" s="124">
        <f t="shared" ref="R321:R384" si="34">O321+P321+Q321</f>
        <v>41848775.249044873</v>
      </c>
      <c r="Z321" s="2"/>
    </row>
    <row r="322" spans="13:26" x14ac:dyDescent="0.25">
      <c r="M322" s="2"/>
      <c r="N322" s="1">
        <f t="shared" si="30"/>
        <v>260</v>
      </c>
      <c r="O322" s="124">
        <f t="shared" si="32"/>
        <v>41848775.249044873</v>
      </c>
      <c r="P322" s="124">
        <f t="shared" si="31"/>
        <v>126607.40880967554</v>
      </c>
      <c r="Q322" s="124">
        <f t="shared" si="33"/>
        <v>76197.253664504737</v>
      </c>
      <c r="R322" s="124">
        <f t="shared" si="34"/>
        <v>42051579.911519051</v>
      </c>
      <c r="Z322" s="2"/>
    </row>
    <row r="323" spans="13:26" x14ac:dyDescent="0.25">
      <c r="M323" s="2"/>
      <c r="N323" s="1">
        <f t="shared" si="30"/>
        <v>261</v>
      </c>
      <c r="O323" s="124">
        <f t="shared" si="32"/>
        <v>42051579.911519051</v>
      </c>
      <c r="P323" s="124">
        <f t="shared" si="31"/>
        <v>126607.40880967554</v>
      </c>
      <c r="Q323" s="124">
        <f t="shared" si="33"/>
        <v>76566.515565693626</v>
      </c>
      <c r="R323" s="124">
        <f t="shared" si="34"/>
        <v>42254753.835894421</v>
      </c>
      <c r="Z323" s="2"/>
    </row>
    <row r="324" spans="13:26" x14ac:dyDescent="0.25">
      <c r="M324" s="2"/>
      <c r="N324" s="1">
        <f t="shared" si="30"/>
        <v>262</v>
      </c>
      <c r="O324" s="124">
        <f t="shared" si="32"/>
        <v>42254753.835894421</v>
      </c>
      <c r="P324" s="124">
        <f t="shared" si="31"/>
        <v>126607.40880967554</v>
      </c>
      <c r="Q324" s="124">
        <f t="shared" si="33"/>
        <v>76936.449810161066</v>
      </c>
      <c r="R324" s="124">
        <f t="shared" si="34"/>
        <v>42458297.69451426</v>
      </c>
      <c r="Z324" s="2"/>
    </row>
    <row r="325" spans="13:26" x14ac:dyDescent="0.25">
      <c r="M325" s="2"/>
      <c r="N325" s="1">
        <f t="shared" si="30"/>
        <v>263</v>
      </c>
      <c r="O325" s="124">
        <f t="shared" si="32"/>
        <v>42458297.69451426</v>
      </c>
      <c r="P325" s="124">
        <f t="shared" si="31"/>
        <v>126607.40880967554</v>
      </c>
      <c r="Q325" s="124">
        <f t="shared" si="33"/>
        <v>77307.057622093678</v>
      </c>
      <c r="R325" s="124">
        <f t="shared" si="34"/>
        <v>42662212.160946026</v>
      </c>
      <c r="Z325" s="2"/>
    </row>
    <row r="326" spans="13:26" x14ac:dyDescent="0.25">
      <c r="M326" s="2"/>
      <c r="N326" s="1">
        <f t="shared" si="30"/>
        <v>264</v>
      </c>
      <c r="O326" s="124">
        <f t="shared" si="32"/>
        <v>42662212.160946026</v>
      </c>
      <c r="P326" s="124">
        <f t="shared" si="31"/>
        <v>126607.40880967554</v>
      </c>
      <c r="Q326" s="124">
        <f t="shared" si="33"/>
        <v>77678.340227907043</v>
      </c>
      <c r="R326" s="124">
        <f t="shared" si="34"/>
        <v>42866497.909983613</v>
      </c>
      <c r="Z326" s="2"/>
    </row>
    <row r="327" spans="13:26" x14ac:dyDescent="0.25">
      <c r="M327" s="2"/>
      <c r="N327" s="1">
        <f t="shared" si="30"/>
        <v>265</v>
      </c>
      <c r="O327" s="124">
        <f t="shared" si="32"/>
        <v>42866497.909983613</v>
      </c>
      <c r="P327" s="124">
        <f t="shared" si="31"/>
        <v>126607.40880967554</v>
      </c>
      <c r="Q327" s="124">
        <f t="shared" si="33"/>
        <v>78050.298856249836</v>
      </c>
      <c r="R327" s="124">
        <f t="shared" si="34"/>
        <v>43071155.61764954</v>
      </c>
      <c r="Z327" s="2"/>
    </row>
    <row r="328" spans="13:26" x14ac:dyDescent="0.25">
      <c r="M328" s="2"/>
      <c r="N328" s="1">
        <f t="shared" si="30"/>
        <v>266</v>
      </c>
      <c r="O328" s="124">
        <f t="shared" si="32"/>
        <v>43071155.61764954</v>
      </c>
      <c r="P328" s="124">
        <f t="shared" si="31"/>
        <v>126607.40880967554</v>
      </c>
      <c r="Q328" s="124">
        <f t="shared" si="33"/>
        <v>78422.934738007752</v>
      </c>
      <c r="R328" s="124">
        <f t="shared" si="34"/>
        <v>43276185.961197227</v>
      </c>
      <c r="Z328" s="2"/>
    </row>
    <row r="329" spans="13:26" x14ac:dyDescent="0.25">
      <c r="M329" s="2"/>
      <c r="N329" s="1">
        <f t="shared" si="30"/>
        <v>267</v>
      </c>
      <c r="O329" s="124">
        <f t="shared" si="32"/>
        <v>43276185.961197227</v>
      </c>
      <c r="P329" s="124">
        <f t="shared" si="31"/>
        <v>126607.40880967554</v>
      </c>
      <c r="Q329" s="124">
        <f t="shared" si="33"/>
        <v>78796.249106307689</v>
      </c>
      <c r="R329" s="124">
        <f t="shared" si="34"/>
        <v>43481589.619113214</v>
      </c>
      <c r="Z329" s="2"/>
    </row>
    <row r="330" spans="13:26" x14ac:dyDescent="0.25">
      <c r="M330" s="2"/>
      <c r="N330" s="1">
        <f t="shared" si="30"/>
        <v>268</v>
      </c>
      <c r="O330" s="124">
        <f t="shared" si="32"/>
        <v>43481589.619113214</v>
      </c>
      <c r="P330" s="124">
        <f t="shared" si="31"/>
        <v>126607.40880967554</v>
      </c>
      <c r="Q330" s="124">
        <f t="shared" si="33"/>
        <v>79170.243196521813</v>
      </c>
      <c r="R330" s="124">
        <f t="shared" si="34"/>
        <v>43687367.271119416</v>
      </c>
      <c r="Z330" s="2"/>
    </row>
    <row r="331" spans="13:26" x14ac:dyDescent="0.25">
      <c r="M331" s="2"/>
      <c r="N331" s="1">
        <f t="shared" si="30"/>
        <v>269</v>
      </c>
      <c r="O331" s="124">
        <f t="shared" si="32"/>
        <v>43687367.271119416</v>
      </c>
      <c r="P331" s="124">
        <f t="shared" si="31"/>
        <v>126607.40880967554</v>
      </c>
      <c r="Q331" s="124">
        <f t="shared" si="33"/>
        <v>79544.918246271583</v>
      </c>
      <c r="R331" s="124">
        <f t="shared" si="34"/>
        <v>43893519.598175362</v>
      </c>
      <c r="Z331" s="2"/>
    </row>
    <row r="332" spans="13:26" x14ac:dyDescent="0.25">
      <c r="M332" s="2"/>
      <c r="N332" s="1">
        <f t="shared" si="30"/>
        <v>270</v>
      </c>
      <c r="O332" s="124">
        <f t="shared" si="32"/>
        <v>43893519.598175362</v>
      </c>
      <c r="P332" s="124">
        <f t="shared" si="31"/>
        <v>126607.40880967554</v>
      </c>
      <c r="Q332" s="124">
        <f t="shared" si="33"/>
        <v>79920.275495431895</v>
      </c>
      <c r="R332" s="124">
        <f t="shared" si="34"/>
        <v>44100047.282480471</v>
      </c>
      <c r="Z332" s="2"/>
    </row>
    <row r="333" spans="13:26" x14ac:dyDescent="0.25">
      <c r="M333" s="2"/>
      <c r="N333" s="1">
        <f t="shared" si="30"/>
        <v>271</v>
      </c>
      <c r="O333" s="124">
        <f t="shared" si="32"/>
        <v>44100047.282480471</v>
      </c>
      <c r="P333" s="124">
        <f t="shared" si="31"/>
        <v>126607.40880967554</v>
      </c>
      <c r="Q333" s="124">
        <f t="shared" si="33"/>
        <v>80296.316186135227</v>
      </c>
      <c r="R333" s="124">
        <f t="shared" si="34"/>
        <v>44306951.007476285</v>
      </c>
      <c r="Z333" s="2"/>
    </row>
    <row r="334" spans="13:26" x14ac:dyDescent="0.25">
      <c r="M334" s="2"/>
      <c r="N334" s="1">
        <f t="shared" si="30"/>
        <v>272</v>
      </c>
      <c r="O334" s="124">
        <f t="shared" si="32"/>
        <v>44306951.007476285</v>
      </c>
      <c r="P334" s="124">
        <f t="shared" si="31"/>
        <v>126607.40880967554</v>
      </c>
      <c r="Q334" s="124">
        <f t="shared" si="33"/>
        <v>80673.041562775645</v>
      </c>
      <c r="R334" s="124">
        <f t="shared" si="34"/>
        <v>44514231.457848735</v>
      </c>
      <c r="Z334" s="2"/>
    </row>
    <row r="335" spans="13:26" x14ac:dyDescent="0.25">
      <c r="M335" s="2"/>
      <c r="N335" s="1">
        <f t="shared" si="30"/>
        <v>273</v>
      </c>
      <c r="O335" s="124">
        <f t="shared" si="32"/>
        <v>44514231.457848735</v>
      </c>
      <c r="P335" s="124">
        <f t="shared" si="31"/>
        <v>126607.40880967554</v>
      </c>
      <c r="Q335" s="124">
        <f t="shared" si="33"/>
        <v>81050.452872013018</v>
      </c>
      <c r="R335" s="124">
        <f t="shared" si="34"/>
        <v>44721889.319530427</v>
      </c>
      <c r="Z335" s="2"/>
    </row>
    <row r="336" spans="13:26" x14ac:dyDescent="0.25">
      <c r="M336" s="2"/>
      <c r="N336" s="1">
        <f t="shared" si="30"/>
        <v>274</v>
      </c>
      <c r="O336" s="124">
        <f t="shared" si="32"/>
        <v>44721889.319530427</v>
      </c>
      <c r="P336" s="124">
        <f t="shared" si="31"/>
        <v>126607.40880967554</v>
      </c>
      <c r="Q336" s="124">
        <f t="shared" si="33"/>
        <v>81428.551362777085</v>
      </c>
      <c r="R336" s="124">
        <f t="shared" si="34"/>
        <v>44929925.279702879</v>
      </c>
      <c r="Z336" s="2"/>
    </row>
    <row r="337" spans="13:26" x14ac:dyDescent="0.25">
      <c r="M337" s="2"/>
      <c r="N337" s="1">
        <f t="shared" si="30"/>
        <v>275</v>
      </c>
      <c r="O337" s="124">
        <f t="shared" si="32"/>
        <v>44929925.279702879</v>
      </c>
      <c r="P337" s="124">
        <f t="shared" si="31"/>
        <v>126607.40880967554</v>
      </c>
      <c r="Q337" s="124">
        <f t="shared" si="33"/>
        <v>81807.338286271595</v>
      </c>
      <c r="R337" s="124">
        <f t="shared" si="34"/>
        <v>45138340.026798829</v>
      </c>
      <c r="Z337" s="2"/>
    </row>
    <row r="338" spans="13:26" x14ac:dyDescent="0.25">
      <c r="M338" s="2"/>
      <c r="N338" s="1">
        <f t="shared" si="30"/>
        <v>276</v>
      </c>
      <c r="O338" s="124">
        <f t="shared" si="32"/>
        <v>45138340.026798829</v>
      </c>
      <c r="P338" s="124">
        <f t="shared" si="31"/>
        <v>126607.40880967554</v>
      </c>
      <c r="Q338" s="124">
        <f t="shared" si="33"/>
        <v>82186.814895978503</v>
      </c>
      <c r="R338" s="124">
        <f t="shared" si="34"/>
        <v>45347134.250504486</v>
      </c>
      <c r="Z338" s="2"/>
    </row>
    <row r="339" spans="13:26" x14ac:dyDescent="0.25">
      <c r="M339" s="2"/>
      <c r="N339" s="1">
        <f t="shared" si="30"/>
        <v>277</v>
      </c>
      <c r="O339" s="124">
        <f t="shared" si="32"/>
        <v>45347134.250504486</v>
      </c>
      <c r="P339" s="124">
        <f t="shared" si="31"/>
        <v>126607.40880967554</v>
      </c>
      <c r="Q339" s="124">
        <f t="shared" si="33"/>
        <v>82566.982447662027</v>
      </c>
      <c r="R339" s="124">
        <f t="shared" si="34"/>
        <v>45556308.641761824</v>
      </c>
      <c r="Z339" s="2"/>
    </row>
    <row r="340" spans="13:26" x14ac:dyDescent="0.25">
      <c r="M340" s="2"/>
      <c r="N340" s="1">
        <f t="shared" si="30"/>
        <v>278</v>
      </c>
      <c r="O340" s="124">
        <f t="shared" si="32"/>
        <v>45556308.641761824</v>
      </c>
      <c r="P340" s="124">
        <f t="shared" si="31"/>
        <v>126607.40880967554</v>
      </c>
      <c r="Q340" s="124">
        <f t="shared" si="33"/>
        <v>82947.842199372855</v>
      </c>
      <c r="R340" s="124">
        <f t="shared" si="34"/>
        <v>45765863.892770872</v>
      </c>
      <c r="Z340" s="2"/>
    </row>
    <row r="341" spans="13:26" x14ac:dyDescent="0.25">
      <c r="M341" s="2"/>
      <c r="N341" s="1">
        <f t="shared" si="30"/>
        <v>279</v>
      </c>
      <c r="O341" s="124">
        <f t="shared" si="32"/>
        <v>45765863.892770872</v>
      </c>
      <c r="P341" s="124">
        <f t="shared" si="31"/>
        <v>126607.40880967554</v>
      </c>
      <c r="Q341" s="124">
        <f t="shared" si="33"/>
        <v>83329.395411452337</v>
      </c>
      <c r="R341" s="124">
        <f t="shared" si="34"/>
        <v>45975800.696992002</v>
      </c>
      <c r="Z341" s="2"/>
    </row>
    <row r="342" spans="13:26" x14ac:dyDescent="0.25">
      <c r="M342" s="2"/>
      <c r="N342" s="1">
        <f t="shared" si="30"/>
        <v>280</v>
      </c>
      <c r="O342" s="124">
        <f t="shared" si="32"/>
        <v>45975800.696992002</v>
      </c>
      <c r="P342" s="124">
        <f t="shared" si="31"/>
        <v>126607.40880967554</v>
      </c>
      <c r="Q342" s="124">
        <f t="shared" si="33"/>
        <v>83711.643346536599</v>
      </c>
      <c r="R342" s="124">
        <f t="shared" si="34"/>
        <v>46186119.749148212</v>
      </c>
      <c r="Z342" s="2"/>
    </row>
    <row r="343" spans="13:26" x14ac:dyDescent="0.25">
      <c r="M343" s="2"/>
      <c r="N343" s="1">
        <f t="shared" si="30"/>
        <v>281</v>
      </c>
      <c r="O343" s="124">
        <f t="shared" si="32"/>
        <v>46186119.749148212</v>
      </c>
      <c r="P343" s="124">
        <f t="shared" si="31"/>
        <v>126607.40880967554</v>
      </c>
      <c r="Q343" s="124">
        <f t="shared" si="33"/>
        <v>84094.587269560754</v>
      </c>
      <c r="R343" s="124">
        <f t="shared" si="34"/>
        <v>46396821.745227449</v>
      </c>
      <c r="Z343" s="2"/>
    </row>
    <row r="344" spans="13:26" x14ac:dyDescent="0.25">
      <c r="M344" s="2"/>
      <c r="N344" s="1">
        <f t="shared" si="30"/>
        <v>282</v>
      </c>
      <c r="O344" s="124">
        <f t="shared" si="32"/>
        <v>46396821.745227449</v>
      </c>
      <c r="P344" s="124">
        <f t="shared" si="31"/>
        <v>126607.40880967554</v>
      </c>
      <c r="Q344" s="124">
        <f t="shared" si="33"/>
        <v>84478.22844776306</v>
      </c>
      <c r="R344" s="124">
        <f t="shared" si="34"/>
        <v>46607907.382484891</v>
      </c>
      <c r="Z344" s="2"/>
    </row>
    <row r="345" spans="13:26" x14ac:dyDescent="0.25">
      <c r="M345" s="2"/>
      <c r="N345" s="1">
        <f t="shared" si="30"/>
        <v>283</v>
      </c>
      <c r="O345" s="124">
        <f t="shared" si="32"/>
        <v>46607907.382484891</v>
      </c>
      <c r="P345" s="124">
        <f t="shared" si="31"/>
        <v>126607.40880967554</v>
      </c>
      <c r="Q345" s="124">
        <f t="shared" si="33"/>
        <v>84862.568150689156</v>
      </c>
      <c r="R345" s="124">
        <f t="shared" si="34"/>
        <v>46819377.359445259</v>
      </c>
      <c r="Z345" s="2"/>
    </row>
    <row r="346" spans="13:26" x14ac:dyDescent="0.25">
      <c r="M346" s="2"/>
      <c r="N346" s="1">
        <f t="shared" si="30"/>
        <v>284</v>
      </c>
      <c r="O346" s="124">
        <f t="shared" si="32"/>
        <v>46819377.359445259</v>
      </c>
      <c r="P346" s="124">
        <f t="shared" si="31"/>
        <v>126607.40880967554</v>
      </c>
      <c r="Q346" s="124">
        <f t="shared" si="33"/>
        <v>85247.607650196223</v>
      </c>
      <c r="R346" s="124">
        <f t="shared" si="34"/>
        <v>47031232.375905134</v>
      </c>
      <c r="Z346" s="2"/>
    </row>
    <row r="347" spans="13:26" x14ac:dyDescent="0.25">
      <c r="M347" s="2"/>
      <c r="N347" s="1">
        <f t="shared" si="30"/>
        <v>285</v>
      </c>
      <c r="O347" s="124">
        <f t="shared" si="32"/>
        <v>47031232.375905134</v>
      </c>
      <c r="P347" s="124">
        <f t="shared" si="31"/>
        <v>126607.40880967554</v>
      </c>
      <c r="Q347" s="124">
        <f t="shared" si="33"/>
        <v>85633.348220457221</v>
      </c>
      <c r="R347" s="124">
        <f t="shared" si="34"/>
        <v>47243473.132935271</v>
      </c>
      <c r="Z347" s="2"/>
    </row>
    <row r="348" spans="13:26" x14ac:dyDescent="0.25">
      <c r="M348" s="2"/>
      <c r="N348" s="1">
        <f t="shared" si="30"/>
        <v>286</v>
      </c>
      <c r="O348" s="124">
        <f t="shared" si="32"/>
        <v>47243473.132935271</v>
      </c>
      <c r="P348" s="124">
        <f t="shared" si="31"/>
        <v>126607.40880967554</v>
      </c>
      <c r="Q348" s="124">
        <f t="shared" si="33"/>
        <v>86019.79113796509</v>
      </c>
      <c r="R348" s="124">
        <f t="shared" si="34"/>
        <v>47456100.332882911</v>
      </c>
      <c r="Z348" s="2"/>
    </row>
    <row r="349" spans="13:26" x14ac:dyDescent="0.25">
      <c r="M349" s="2"/>
      <c r="N349" s="1">
        <f t="shared" si="30"/>
        <v>287</v>
      </c>
      <c r="O349" s="124">
        <f t="shared" si="32"/>
        <v>47456100.332882911</v>
      </c>
      <c r="P349" s="124">
        <f t="shared" si="31"/>
        <v>126607.40880967554</v>
      </c>
      <c r="Q349" s="124">
        <f t="shared" si="33"/>
        <v>86406.937681536961</v>
      </c>
      <c r="R349" s="124">
        <f t="shared" si="34"/>
        <v>47669114.679374121</v>
      </c>
      <c r="Z349" s="2"/>
    </row>
    <row r="350" spans="13:26" x14ac:dyDescent="0.25">
      <c r="M350" s="2"/>
      <c r="N350" s="1">
        <f t="shared" si="30"/>
        <v>288</v>
      </c>
      <c r="O350" s="124">
        <f t="shared" si="32"/>
        <v>47669114.679374121</v>
      </c>
      <c r="P350" s="124">
        <f t="shared" si="31"/>
        <v>126607.40880967554</v>
      </c>
      <c r="Q350" s="124">
        <f t="shared" si="33"/>
        <v>86794.789132318416</v>
      </c>
      <c r="R350" s="124">
        <f t="shared" si="34"/>
        <v>47882516.877316117</v>
      </c>
      <c r="Z350" s="2"/>
    </row>
    <row r="351" spans="13:26" x14ac:dyDescent="0.25">
      <c r="M351" s="2"/>
      <c r="N351" s="1">
        <f t="shared" si="30"/>
        <v>289</v>
      </c>
      <c r="O351" s="124">
        <f t="shared" si="32"/>
        <v>47882516.877316117</v>
      </c>
      <c r="P351" s="124">
        <f t="shared" si="31"/>
        <v>126607.40880967554</v>
      </c>
      <c r="Q351" s="124">
        <f t="shared" si="33"/>
        <v>87183.346773787751</v>
      </c>
      <c r="R351" s="124">
        <f t="shared" si="34"/>
        <v>48096307.632899582</v>
      </c>
      <c r="Z351" s="2"/>
    </row>
    <row r="352" spans="13:26" x14ac:dyDescent="0.25">
      <c r="M352" s="2"/>
      <c r="N352" s="1">
        <f t="shared" si="30"/>
        <v>290</v>
      </c>
      <c r="O352" s="124">
        <f t="shared" si="32"/>
        <v>48096307.632899582</v>
      </c>
      <c r="P352" s="124">
        <f t="shared" si="31"/>
        <v>126607.40880967554</v>
      </c>
      <c r="Q352" s="124">
        <f t="shared" si="33"/>
        <v>87572.611891760142</v>
      </c>
      <c r="R352" s="124">
        <f t="shared" si="34"/>
        <v>48310487.653601021</v>
      </c>
      <c r="Z352" s="2"/>
    </row>
    <row r="353" spans="13:26" x14ac:dyDescent="0.25">
      <c r="M353" s="2"/>
      <c r="N353" s="1">
        <f t="shared" si="30"/>
        <v>291</v>
      </c>
      <c r="O353" s="124">
        <f t="shared" si="32"/>
        <v>48310487.653601021</v>
      </c>
      <c r="P353" s="124">
        <f t="shared" si="31"/>
        <v>126607.40880967554</v>
      </c>
      <c r="Q353" s="124">
        <f t="shared" si="33"/>
        <v>87962.585774391962</v>
      </c>
      <c r="R353" s="124">
        <f t="shared" si="34"/>
        <v>48525057.648185089</v>
      </c>
      <c r="Z353" s="2"/>
    </row>
    <row r="354" spans="13:26" x14ac:dyDescent="0.25">
      <c r="M354" s="2"/>
      <c r="N354" s="1">
        <f t="shared" si="30"/>
        <v>292</v>
      </c>
      <c r="O354" s="124">
        <f t="shared" si="32"/>
        <v>48525057.648185089</v>
      </c>
      <c r="P354" s="124">
        <f t="shared" si="31"/>
        <v>126607.40880967554</v>
      </c>
      <c r="Q354" s="124">
        <f t="shared" si="33"/>
        <v>88353.269712185021</v>
      </c>
      <c r="R354" s="124">
        <f t="shared" si="34"/>
        <v>48740018.326706953</v>
      </c>
      <c r="Z354" s="2"/>
    </row>
    <row r="355" spans="13:26" x14ac:dyDescent="0.25">
      <c r="M355" s="2"/>
      <c r="N355" s="1">
        <f t="shared" si="30"/>
        <v>293</v>
      </c>
      <c r="O355" s="124">
        <f t="shared" si="32"/>
        <v>48740018.326706953</v>
      </c>
      <c r="P355" s="124">
        <f t="shared" si="31"/>
        <v>126607.40880967554</v>
      </c>
      <c r="Q355" s="124">
        <f t="shared" si="33"/>
        <v>88744.664997990869</v>
      </c>
      <c r="R355" s="124">
        <f t="shared" si="34"/>
        <v>48955370.400514618</v>
      </c>
      <c r="Z355" s="2"/>
    </row>
    <row r="356" spans="13:26" x14ac:dyDescent="0.25">
      <c r="M356" s="2"/>
      <c r="N356" s="1">
        <f t="shared" si="30"/>
        <v>294</v>
      </c>
      <c r="O356" s="124">
        <f t="shared" si="32"/>
        <v>48955370.400514618</v>
      </c>
      <c r="P356" s="124">
        <f t="shared" si="31"/>
        <v>126607.40880967554</v>
      </c>
      <c r="Q356" s="124">
        <f t="shared" si="33"/>
        <v>89136.772927015016</v>
      </c>
      <c r="R356" s="124">
        <f t="shared" si="34"/>
        <v>49171114.58225131</v>
      </c>
      <c r="Z356" s="2"/>
    </row>
    <row r="357" spans="13:26" x14ac:dyDescent="0.25">
      <c r="M357" s="2"/>
      <c r="N357" s="1">
        <f t="shared" si="30"/>
        <v>295</v>
      </c>
      <c r="O357" s="124">
        <f t="shared" si="32"/>
        <v>49171114.58225131</v>
      </c>
      <c r="P357" s="124">
        <f t="shared" si="31"/>
        <v>126607.40880967554</v>
      </c>
      <c r="Q357" s="124">
        <f t="shared" si="33"/>
        <v>89529.594796821271</v>
      </c>
      <c r="R357" s="124">
        <f t="shared" si="34"/>
        <v>49387251.585857809</v>
      </c>
      <c r="Z357" s="2"/>
    </row>
    <row r="358" spans="13:26" x14ac:dyDescent="0.25">
      <c r="M358" s="2"/>
      <c r="N358" s="1">
        <f t="shared" si="30"/>
        <v>296</v>
      </c>
      <c r="O358" s="124">
        <f t="shared" si="32"/>
        <v>49387251.585857809</v>
      </c>
      <c r="P358" s="124">
        <f t="shared" si="31"/>
        <v>126607.40880967554</v>
      </c>
      <c r="Q358" s="124">
        <f t="shared" si="33"/>
        <v>89923.131907336021</v>
      </c>
      <c r="R358" s="124">
        <f t="shared" si="34"/>
        <v>49603782.126574822</v>
      </c>
      <c r="Z358" s="2"/>
    </row>
    <row r="359" spans="13:26" x14ac:dyDescent="0.25">
      <c r="M359" s="2"/>
      <c r="N359" s="1">
        <f t="shared" si="30"/>
        <v>297</v>
      </c>
      <c r="O359" s="124">
        <f t="shared" si="32"/>
        <v>49603782.126574822</v>
      </c>
      <c r="P359" s="124">
        <f t="shared" si="31"/>
        <v>126607.40880967554</v>
      </c>
      <c r="Q359" s="124">
        <f t="shared" si="33"/>
        <v>90317.385560852519</v>
      </c>
      <c r="R359" s="124">
        <f t="shared" si="34"/>
        <v>49820706.920945354</v>
      </c>
      <c r="Z359" s="2"/>
    </row>
    <row r="360" spans="13:26" x14ac:dyDescent="0.25">
      <c r="M360" s="2"/>
      <c r="N360" s="1">
        <f t="shared" si="30"/>
        <v>298</v>
      </c>
      <c r="O360" s="124">
        <f t="shared" si="32"/>
        <v>49820706.920945354</v>
      </c>
      <c r="P360" s="124">
        <f t="shared" si="31"/>
        <v>126607.40880967554</v>
      </c>
      <c r="Q360" s="124">
        <f t="shared" si="33"/>
        <v>90712.357062035197</v>
      </c>
      <c r="R360" s="124">
        <f t="shared" si="34"/>
        <v>50038026.686817065</v>
      </c>
      <c r="Z360" s="2"/>
    </row>
    <row r="361" spans="13:26" x14ac:dyDescent="0.25">
      <c r="M361" s="2"/>
      <c r="N361" s="1">
        <f t="shared" si="30"/>
        <v>299</v>
      </c>
      <c r="O361" s="124">
        <f t="shared" si="32"/>
        <v>50038026.686817065</v>
      </c>
      <c r="P361" s="124">
        <f t="shared" si="31"/>
        <v>126607.40880967554</v>
      </c>
      <c r="Q361" s="124">
        <f t="shared" si="33"/>
        <v>91108.047717923997</v>
      </c>
      <c r="R361" s="124">
        <f t="shared" si="34"/>
        <v>50255742.143344663</v>
      </c>
      <c r="Z361" s="2"/>
    </row>
    <row r="362" spans="13:26" x14ac:dyDescent="0.25">
      <c r="M362" s="2"/>
      <c r="N362" s="1">
        <f t="shared" si="30"/>
        <v>300</v>
      </c>
      <c r="O362" s="124">
        <f t="shared" si="32"/>
        <v>50255742.143344663</v>
      </c>
      <c r="P362" s="124">
        <f t="shared" si="31"/>
        <v>126607.40880967554</v>
      </c>
      <c r="Q362" s="124">
        <f t="shared" si="33"/>
        <v>91504.458837938684</v>
      </c>
      <c r="R362" s="124">
        <f t="shared" si="34"/>
        <v>50473854.010992281</v>
      </c>
      <c r="Z362" s="2"/>
    </row>
    <row r="363" spans="13:26" x14ac:dyDescent="0.25">
      <c r="M363" s="2"/>
      <c r="N363" s="1">
        <f t="shared" si="30"/>
        <v>301</v>
      </c>
      <c r="O363" s="124">
        <f t="shared" si="32"/>
        <v>50473854.010992281</v>
      </c>
      <c r="P363" s="124">
        <f t="shared" si="31"/>
        <v>126607.40880967554</v>
      </c>
      <c r="Q363" s="124">
        <f t="shared" si="33"/>
        <v>91901.591733883208</v>
      </c>
      <c r="R363" s="124">
        <f t="shared" si="34"/>
        <v>50692363.011535838</v>
      </c>
      <c r="Z363" s="2"/>
    </row>
    <row r="364" spans="13:26" x14ac:dyDescent="0.25">
      <c r="M364" s="2"/>
      <c r="N364" s="1">
        <f t="shared" si="30"/>
        <v>302</v>
      </c>
      <c r="O364" s="124">
        <f t="shared" si="32"/>
        <v>50692363.011535838</v>
      </c>
      <c r="P364" s="124">
        <f t="shared" si="31"/>
        <v>126607.40880967554</v>
      </c>
      <c r="Q364" s="124">
        <f t="shared" si="33"/>
        <v>92299.447719949967</v>
      </c>
      <c r="R364" s="124">
        <f t="shared" si="34"/>
        <v>50911269.868065462</v>
      </c>
      <c r="Z364" s="2"/>
    </row>
    <row r="365" spans="13:26" x14ac:dyDescent="0.25">
      <c r="M365" s="2"/>
      <c r="N365" s="1">
        <f t="shared" si="30"/>
        <v>303</v>
      </c>
      <c r="O365" s="124">
        <f t="shared" si="32"/>
        <v>50911269.868065462</v>
      </c>
      <c r="P365" s="124">
        <f t="shared" si="31"/>
        <v>126607.40880967554</v>
      </c>
      <c r="Q365" s="124">
        <f t="shared" si="33"/>
        <v>92698.028112724249</v>
      </c>
      <c r="R365" s="124">
        <f t="shared" si="34"/>
        <v>51130575.304987863</v>
      </c>
      <c r="Z365" s="2"/>
    </row>
    <row r="366" spans="13:26" x14ac:dyDescent="0.25">
      <c r="M366" s="2"/>
      <c r="N366" s="1">
        <f t="shared" si="30"/>
        <v>304</v>
      </c>
      <c r="O366" s="124">
        <f t="shared" si="32"/>
        <v>51130575.304987863</v>
      </c>
      <c r="P366" s="124">
        <f t="shared" si="31"/>
        <v>126607.40880967554</v>
      </c>
      <c r="Q366" s="124">
        <f t="shared" si="33"/>
        <v>93097.33423118855</v>
      </c>
      <c r="R366" s="124">
        <f t="shared" si="34"/>
        <v>51350280.04802873</v>
      </c>
      <c r="Z366" s="2"/>
    </row>
    <row r="367" spans="13:26" x14ac:dyDescent="0.25">
      <c r="M367" s="2"/>
      <c r="N367" s="1">
        <f t="shared" si="30"/>
        <v>305</v>
      </c>
      <c r="O367" s="124">
        <f t="shared" si="32"/>
        <v>51350280.04802873</v>
      </c>
      <c r="P367" s="124">
        <f t="shared" si="31"/>
        <v>126607.40880967554</v>
      </c>
      <c r="Q367" s="124">
        <f t="shared" si="33"/>
        <v>93497.367396726942</v>
      </c>
      <c r="R367" s="124">
        <f t="shared" si="34"/>
        <v>51570384.824235134</v>
      </c>
      <c r="Z367" s="2"/>
    </row>
    <row r="368" spans="13:26" x14ac:dyDescent="0.25">
      <c r="M368" s="2"/>
      <c r="N368" s="1">
        <f t="shared" si="30"/>
        <v>306</v>
      </c>
      <c r="O368" s="124">
        <f t="shared" si="32"/>
        <v>51570384.824235134</v>
      </c>
      <c r="P368" s="124">
        <f t="shared" si="31"/>
        <v>126607.40880967554</v>
      </c>
      <c r="Q368" s="124">
        <f t="shared" si="33"/>
        <v>93898.128933129396</v>
      </c>
      <c r="R368" s="124">
        <f t="shared" si="34"/>
        <v>51790890.361977942</v>
      </c>
      <c r="Z368" s="2"/>
    </row>
    <row r="369" spans="13:26" x14ac:dyDescent="0.25">
      <c r="M369" s="2"/>
      <c r="N369" s="1">
        <f t="shared" si="30"/>
        <v>307</v>
      </c>
      <c r="O369" s="124">
        <f t="shared" si="32"/>
        <v>51790890.361977942</v>
      </c>
      <c r="P369" s="124">
        <f t="shared" si="31"/>
        <v>126607.40880967554</v>
      </c>
      <c r="Q369" s="124">
        <f t="shared" si="33"/>
        <v>94299.620166596258</v>
      </c>
      <c r="R369" s="124">
        <f t="shared" si="34"/>
        <v>52011797.390954219</v>
      </c>
      <c r="Z369" s="2"/>
    </row>
    <row r="370" spans="13:26" x14ac:dyDescent="0.25">
      <c r="M370" s="2"/>
      <c r="N370" s="1">
        <f t="shared" si="30"/>
        <v>308</v>
      </c>
      <c r="O370" s="124">
        <f t="shared" si="32"/>
        <v>52011797.390954219</v>
      </c>
      <c r="P370" s="124">
        <f t="shared" si="31"/>
        <v>126607.40880967554</v>
      </c>
      <c r="Q370" s="124">
        <f t="shared" si="33"/>
        <v>94701.84242574258</v>
      </c>
      <c r="R370" s="124">
        <f t="shared" si="34"/>
        <v>52233106.642189637</v>
      </c>
      <c r="Z370" s="2"/>
    </row>
    <row r="371" spans="13:26" x14ac:dyDescent="0.25">
      <c r="M371" s="2"/>
      <c r="N371" s="1">
        <f t="shared" si="30"/>
        <v>309</v>
      </c>
      <c r="O371" s="124">
        <f t="shared" si="32"/>
        <v>52233106.642189637</v>
      </c>
      <c r="P371" s="124">
        <f t="shared" si="31"/>
        <v>126607.40880967554</v>
      </c>
      <c r="Q371" s="124">
        <f t="shared" si="33"/>
        <v>95104.797041602505</v>
      </c>
      <c r="R371" s="124">
        <f t="shared" si="34"/>
        <v>52454818.848040916</v>
      </c>
      <c r="Z371" s="2"/>
    </row>
    <row r="372" spans="13:26" x14ac:dyDescent="0.25">
      <c r="M372" s="2"/>
      <c r="N372" s="1">
        <f t="shared" si="30"/>
        <v>310</v>
      </c>
      <c r="O372" s="124">
        <f t="shared" si="32"/>
        <v>52454818.848040916</v>
      </c>
      <c r="P372" s="124">
        <f t="shared" si="31"/>
        <v>126607.40880967554</v>
      </c>
      <c r="Q372" s="124">
        <f t="shared" si="33"/>
        <v>95508.485347633687</v>
      </c>
      <c r="R372" s="124">
        <f t="shared" si="34"/>
        <v>52676934.742198229</v>
      </c>
      <c r="Z372" s="2"/>
    </row>
    <row r="373" spans="13:26" x14ac:dyDescent="0.25">
      <c r="M373" s="2"/>
      <c r="N373" s="1">
        <f t="shared" si="30"/>
        <v>311</v>
      </c>
      <c r="O373" s="124">
        <f t="shared" si="32"/>
        <v>52676934.742198229</v>
      </c>
      <c r="P373" s="124">
        <f t="shared" si="31"/>
        <v>126607.40880967554</v>
      </c>
      <c r="Q373" s="124">
        <f t="shared" si="33"/>
        <v>95912.908679721746</v>
      </c>
      <c r="R373" s="124">
        <f t="shared" si="34"/>
        <v>52899455.059687629</v>
      </c>
      <c r="Z373" s="2"/>
    </row>
    <row r="374" spans="13:26" x14ac:dyDescent="0.25">
      <c r="M374" s="2"/>
      <c r="N374" s="1">
        <f t="shared" si="30"/>
        <v>312</v>
      </c>
      <c r="O374" s="124">
        <f t="shared" si="32"/>
        <v>52899455.059687629</v>
      </c>
      <c r="P374" s="124">
        <f t="shared" si="31"/>
        <v>126607.40880967554</v>
      </c>
      <c r="Q374" s="124">
        <f t="shared" si="33"/>
        <v>96318.068376184616</v>
      </c>
      <c r="R374" s="124">
        <f t="shared" si="34"/>
        <v>53122380.53687349</v>
      </c>
      <c r="Z374" s="2"/>
    </row>
    <row r="375" spans="13:26" x14ac:dyDescent="0.25">
      <c r="M375" s="2"/>
      <c r="N375" s="1">
        <f t="shared" si="30"/>
        <v>313</v>
      </c>
      <c r="O375" s="124">
        <f t="shared" si="32"/>
        <v>53122380.53687349</v>
      </c>
      <c r="P375" s="124">
        <f t="shared" si="31"/>
        <v>126607.40880967554</v>
      </c>
      <c r="Q375" s="124">
        <f t="shared" si="33"/>
        <v>96723.965777777019</v>
      </c>
      <c r="R375" s="124">
        <f t="shared" si="34"/>
        <v>53345711.911460944</v>
      </c>
      <c r="Z375" s="2"/>
    </row>
    <row r="376" spans="13:26" x14ac:dyDescent="0.25">
      <c r="M376" s="2"/>
      <c r="N376" s="1">
        <f t="shared" si="30"/>
        <v>314</v>
      </c>
      <c r="O376" s="124">
        <f t="shared" si="32"/>
        <v>53345711.911460944</v>
      </c>
      <c r="P376" s="124">
        <f t="shared" si="31"/>
        <v>126607.40880967554</v>
      </c>
      <c r="Q376" s="124">
        <f t="shared" si="33"/>
        <v>97130.602227694893</v>
      </c>
      <c r="R376" s="124">
        <f t="shared" si="34"/>
        <v>53569449.922498316</v>
      </c>
      <c r="Z376" s="2"/>
    </row>
    <row r="377" spans="13:26" x14ac:dyDescent="0.25">
      <c r="M377" s="2"/>
      <c r="N377" s="1">
        <f t="shared" si="30"/>
        <v>315</v>
      </c>
      <c r="O377" s="124">
        <f t="shared" si="32"/>
        <v>53569449.922498316</v>
      </c>
      <c r="P377" s="124">
        <f t="shared" si="31"/>
        <v>126607.40880967554</v>
      </c>
      <c r="Q377" s="124">
        <f t="shared" si="33"/>
        <v>97537.979071579844</v>
      </c>
      <c r="R377" s="124">
        <f t="shared" si="34"/>
        <v>53793595.310379572</v>
      </c>
      <c r="Z377" s="2"/>
    </row>
    <row r="378" spans="13:26" x14ac:dyDescent="0.25">
      <c r="M378" s="2"/>
      <c r="N378" s="1">
        <f t="shared" si="30"/>
        <v>316</v>
      </c>
      <c r="O378" s="124">
        <f t="shared" si="32"/>
        <v>53793595.310379572</v>
      </c>
      <c r="P378" s="124">
        <f t="shared" si="31"/>
        <v>126607.40880967554</v>
      </c>
      <c r="Q378" s="124">
        <f t="shared" si="33"/>
        <v>97946.097657523569</v>
      </c>
      <c r="R378" s="124">
        <f t="shared" si="34"/>
        <v>54018148.816846773</v>
      </c>
      <c r="Z378" s="2"/>
    </row>
    <row r="379" spans="13:26" x14ac:dyDescent="0.25">
      <c r="M379" s="2"/>
      <c r="N379" s="1">
        <f t="shared" si="30"/>
        <v>317</v>
      </c>
      <c r="O379" s="124">
        <f t="shared" si="32"/>
        <v>54018148.816846773</v>
      </c>
      <c r="P379" s="124">
        <f t="shared" si="31"/>
        <v>126607.40880967554</v>
      </c>
      <c r="Q379" s="124">
        <f t="shared" si="33"/>
        <v>98354.959336072352</v>
      </c>
      <c r="R379" s="124">
        <f t="shared" si="34"/>
        <v>54243111.184992522</v>
      </c>
      <c r="Z379" s="2"/>
    </row>
    <row r="380" spans="13:26" x14ac:dyDescent="0.25">
      <c r="M380" s="2"/>
      <c r="N380" s="1">
        <f t="shared" si="30"/>
        <v>318</v>
      </c>
      <c r="O380" s="124">
        <f t="shared" si="32"/>
        <v>54243111.184992522</v>
      </c>
      <c r="P380" s="124">
        <f t="shared" si="31"/>
        <v>126607.40880967554</v>
      </c>
      <c r="Q380" s="124">
        <f t="shared" si="33"/>
        <v>98764.565460231519</v>
      </c>
      <c r="R380" s="124">
        <f t="shared" si="34"/>
        <v>54468483.159262434</v>
      </c>
      <c r="Z380" s="2"/>
    </row>
    <row r="381" spans="13:26" x14ac:dyDescent="0.25">
      <c r="M381" s="2"/>
      <c r="N381" s="1">
        <f t="shared" si="30"/>
        <v>319</v>
      </c>
      <c r="O381" s="124">
        <f t="shared" si="32"/>
        <v>54468483.159262434</v>
      </c>
      <c r="P381" s="124">
        <f t="shared" si="31"/>
        <v>126607.40880967554</v>
      </c>
      <c r="Q381" s="124">
        <f t="shared" si="33"/>
        <v>99174.917385469918</v>
      </c>
      <c r="R381" s="124">
        <f t="shared" si="34"/>
        <v>54694265.485457577</v>
      </c>
      <c r="Z381" s="2"/>
    </row>
    <row r="382" spans="13:26" x14ac:dyDescent="0.25">
      <c r="M382" s="2"/>
      <c r="N382" s="1">
        <f t="shared" si="30"/>
        <v>320</v>
      </c>
      <c r="O382" s="124">
        <f t="shared" si="32"/>
        <v>54694265.485457577</v>
      </c>
      <c r="P382" s="124">
        <f t="shared" si="31"/>
        <v>126607.40880967554</v>
      </c>
      <c r="Q382" s="124">
        <f t="shared" si="33"/>
        <v>99586.016469724389</v>
      </c>
      <c r="R382" s="124">
        <f t="shared" si="34"/>
        <v>54920458.910736978</v>
      </c>
      <c r="Z382" s="2"/>
    </row>
    <row r="383" spans="13:26" x14ac:dyDescent="0.25">
      <c r="M383" s="2"/>
      <c r="N383" s="1">
        <f t="shared" si="30"/>
        <v>321</v>
      </c>
      <c r="O383" s="124">
        <f t="shared" si="32"/>
        <v>54920458.910736978</v>
      </c>
      <c r="P383" s="124">
        <f t="shared" si="31"/>
        <v>126607.40880967554</v>
      </c>
      <c r="Q383" s="124">
        <f t="shared" si="33"/>
        <v>99997.864073404286</v>
      </c>
      <c r="R383" s="124">
        <f t="shared" si="34"/>
        <v>55147064.183620058</v>
      </c>
      <c r="Z383" s="2"/>
    </row>
    <row r="384" spans="13:26" x14ac:dyDescent="0.25">
      <c r="M384" s="2"/>
      <c r="N384" s="1">
        <f t="shared" ref="N384:N446" si="35">N383+1</f>
        <v>322</v>
      </c>
      <c r="O384" s="124">
        <f t="shared" si="32"/>
        <v>55147064.183620058</v>
      </c>
      <c r="P384" s="124">
        <f t="shared" ref="P384:P446" si="36">P383</f>
        <v>126607.40880967554</v>
      </c>
      <c r="Q384" s="124">
        <f t="shared" si="33"/>
        <v>100410.46155939596</v>
      </c>
      <c r="R384" s="124">
        <f t="shared" si="34"/>
        <v>55374082.053989127</v>
      </c>
      <c r="Z384" s="2"/>
    </row>
    <row r="385" spans="13:26" x14ac:dyDescent="0.25">
      <c r="M385" s="2"/>
      <c r="N385" s="1">
        <f t="shared" si="35"/>
        <v>323</v>
      </c>
      <c r="O385" s="124">
        <f t="shared" ref="O385:O446" si="37">R384</f>
        <v>55374082.053989127</v>
      </c>
      <c r="P385" s="124">
        <f t="shared" si="36"/>
        <v>126607.40880967554</v>
      </c>
      <c r="Q385" s="124">
        <f t="shared" ref="Q385:Q446" si="38">O385*$P$57</f>
        <v>100823.81029306726</v>
      </c>
      <c r="R385" s="124">
        <f t="shared" ref="R385:R446" si="39">O385+P385+Q385</f>
        <v>55601513.273091875</v>
      </c>
      <c r="Z385" s="2"/>
    </row>
    <row r="386" spans="13:26" x14ac:dyDescent="0.25">
      <c r="M386" s="2"/>
      <c r="N386" s="1">
        <f t="shared" si="35"/>
        <v>324</v>
      </c>
      <c r="O386" s="124">
        <f t="shared" si="37"/>
        <v>55601513.273091875</v>
      </c>
      <c r="P386" s="124">
        <f t="shared" si="36"/>
        <v>126607.40880967554</v>
      </c>
      <c r="Q386" s="124">
        <f t="shared" si="38"/>
        <v>101237.9116422721</v>
      </c>
      <c r="R386" s="124">
        <f t="shared" si="39"/>
        <v>55829358.593543828</v>
      </c>
      <c r="Z386" s="2"/>
    </row>
    <row r="387" spans="13:26" x14ac:dyDescent="0.25">
      <c r="M387" s="2"/>
      <c r="N387" s="1">
        <f t="shared" si="35"/>
        <v>325</v>
      </c>
      <c r="O387" s="124">
        <f t="shared" si="37"/>
        <v>55829358.593543828</v>
      </c>
      <c r="P387" s="124">
        <f t="shared" si="36"/>
        <v>126607.40880967554</v>
      </c>
      <c r="Q387" s="124">
        <f t="shared" si="38"/>
        <v>101652.76697735491</v>
      </c>
      <c r="R387" s="124">
        <f t="shared" si="39"/>
        <v>56057618.769330859</v>
      </c>
      <c r="Z387" s="2"/>
    </row>
    <row r="388" spans="13:26" x14ac:dyDescent="0.25">
      <c r="M388" s="2"/>
      <c r="N388" s="1">
        <f t="shared" si="35"/>
        <v>326</v>
      </c>
      <c r="O388" s="124">
        <f t="shared" si="37"/>
        <v>56057618.769330859</v>
      </c>
      <c r="P388" s="124">
        <f t="shared" si="36"/>
        <v>126607.40880967554</v>
      </c>
      <c r="Q388" s="124">
        <f t="shared" si="38"/>
        <v>102068.37767115522</v>
      </c>
      <c r="R388" s="124">
        <f t="shared" si="39"/>
        <v>56286294.555811688</v>
      </c>
      <c r="Z388" s="2"/>
    </row>
    <row r="389" spans="13:26" x14ac:dyDescent="0.25">
      <c r="M389" s="2"/>
      <c r="N389" s="1">
        <f t="shared" si="35"/>
        <v>327</v>
      </c>
      <c r="O389" s="124">
        <f t="shared" si="37"/>
        <v>56286294.555811688</v>
      </c>
      <c r="P389" s="124">
        <f t="shared" si="36"/>
        <v>126607.40880967554</v>
      </c>
      <c r="Q389" s="124">
        <f t="shared" si="38"/>
        <v>102484.7450990122</v>
      </c>
      <c r="R389" s="124">
        <f t="shared" si="39"/>
        <v>56515386.709720381</v>
      </c>
      <c r="Z389" s="2"/>
    </row>
    <row r="390" spans="13:26" x14ac:dyDescent="0.25">
      <c r="M390" s="2"/>
      <c r="N390" s="1">
        <f t="shared" si="35"/>
        <v>328</v>
      </c>
      <c r="O390" s="124">
        <f t="shared" si="37"/>
        <v>56515386.709720381</v>
      </c>
      <c r="P390" s="124">
        <f t="shared" si="36"/>
        <v>126607.40880967554</v>
      </c>
      <c r="Q390" s="124">
        <f t="shared" si="38"/>
        <v>102901.87063876924</v>
      </c>
      <c r="R390" s="124">
        <f t="shared" si="39"/>
        <v>56744895.98916883</v>
      </c>
      <c r="Z390" s="2"/>
    </row>
    <row r="391" spans="13:26" x14ac:dyDescent="0.25">
      <c r="M391" s="2"/>
      <c r="N391" s="1">
        <f t="shared" si="35"/>
        <v>329</v>
      </c>
      <c r="O391" s="124">
        <f t="shared" si="37"/>
        <v>56744895.98916883</v>
      </c>
      <c r="P391" s="124">
        <f t="shared" si="36"/>
        <v>126607.40880967554</v>
      </c>
      <c r="Q391" s="124">
        <f t="shared" si="38"/>
        <v>103319.7556707784</v>
      </c>
      <c r="R391" s="124">
        <f t="shared" si="39"/>
        <v>56974823.153649285</v>
      </c>
      <c r="Z391" s="2"/>
    </row>
    <row r="392" spans="13:26" x14ac:dyDescent="0.25">
      <c r="M392" s="2"/>
      <c r="N392" s="1">
        <f t="shared" si="35"/>
        <v>330</v>
      </c>
      <c r="O392" s="124">
        <f t="shared" si="37"/>
        <v>56974823.153649285</v>
      </c>
      <c r="P392" s="124">
        <f t="shared" si="36"/>
        <v>126607.40880967554</v>
      </c>
      <c r="Q392" s="124">
        <f t="shared" si="38"/>
        <v>103738.40157790508</v>
      </c>
      <c r="R392" s="124">
        <f t="shared" si="39"/>
        <v>57205168.964036867</v>
      </c>
      <c r="Z392" s="2"/>
    </row>
    <row r="393" spans="13:26" x14ac:dyDescent="0.25">
      <c r="M393" s="2"/>
      <c r="N393" s="1">
        <f t="shared" si="35"/>
        <v>331</v>
      </c>
      <c r="O393" s="124">
        <f t="shared" si="37"/>
        <v>57205168.964036867</v>
      </c>
      <c r="P393" s="124">
        <f t="shared" si="36"/>
        <v>126607.40880967554</v>
      </c>
      <c r="Q393" s="124">
        <f t="shared" si="38"/>
        <v>104157.80974553262</v>
      </c>
      <c r="R393" s="124">
        <f t="shared" si="39"/>
        <v>57435934.182592079</v>
      </c>
      <c r="Z393" s="2"/>
    </row>
    <row r="394" spans="13:26" x14ac:dyDescent="0.25">
      <c r="M394" s="2"/>
      <c r="N394" s="1">
        <f t="shared" si="35"/>
        <v>332</v>
      </c>
      <c r="O394" s="124">
        <f t="shared" si="37"/>
        <v>57435934.182592079</v>
      </c>
      <c r="P394" s="124">
        <f t="shared" si="36"/>
        <v>126607.40880967554</v>
      </c>
      <c r="Q394" s="124">
        <f t="shared" si="38"/>
        <v>104577.98156156678</v>
      </c>
      <c r="R394" s="124">
        <f t="shared" si="39"/>
        <v>57667119.57296332</v>
      </c>
      <c r="Z394" s="2"/>
    </row>
    <row r="395" spans="13:26" x14ac:dyDescent="0.25">
      <c r="M395" s="2"/>
      <c r="N395" s="1">
        <f t="shared" si="35"/>
        <v>333</v>
      </c>
      <c r="O395" s="124">
        <f t="shared" si="37"/>
        <v>57667119.57296332</v>
      </c>
      <c r="P395" s="124">
        <f t="shared" si="36"/>
        <v>126607.40880967554</v>
      </c>
      <c r="Q395" s="124">
        <f t="shared" si="38"/>
        <v>104998.91841644037</v>
      </c>
      <c r="R395" s="124">
        <f t="shared" si="39"/>
        <v>57898725.900189437</v>
      </c>
      <c r="Z395" s="2"/>
    </row>
    <row r="396" spans="13:26" x14ac:dyDescent="0.25">
      <c r="M396" s="2"/>
      <c r="N396" s="1">
        <f t="shared" si="35"/>
        <v>334</v>
      </c>
      <c r="O396" s="124">
        <f t="shared" si="37"/>
        <v>57898725.900189437</v>
      </c>
      <c r="P396" s="124">
        <f t="shared" si="36"/>
        <v>126607.40880967554</v>
      </c>
      <c r="Q396" s="124">
        <f t="shared" si="38"/>
        <v>105420.62170311794</v>
      </c>
      <c r="R396" s="124">
        <f t="shared" si="39"/>
        <v>58130753.930702232</v>
      </c>
      <c r="Z396" s="2"/>
    </row>
    <row r="397" spans="13:26" x14ac:dyDescent="0.25">
      <c r="M397" s="2"/>
      <c r="N397" s="1">
        <f t="shared" si="35"/>
        <v>335</v>
      </c>
      <c r="O397" s="124">
        <f t="shared" si="37"/>
        <v>58130753.930702232</v>
      </c>
      <c r="P397" s="124">
        <f t="shared" si="36"/>
        <v>126607.40880967554</v>
      </c>
      <c r="Q397" s="124">
        <f t="shared" si="38"/>
        <v>105843.09281710023</v>
      </c>
      <c r="R397" s="124">
        <f t="shared" si="39"/>
        <v>58363204.432329006</v>
      </c>
      <c r="Z397" s="2"/>
    </row>
    <row r="398" spans="13:26" x14ac:dyDescent="0.25">
      <c r="M398" s="2"/>
      <c r="N398" s="1">
        <f t="shared" si="35"/>
        <v>336</v>
      </c>
      <c r="O398" s="124">
        <f t="shared" si="37"/>
        <v>58363204.432329006</v>
      </c>
      <c r="P398" s="124">
        <f t="shared" si="36"/>
        <v>126607.40880967554</v>
      </c>
      <c r="Q398" s="124">
        <f t="shared" si="38"/>
        <v>106266.33315642894</v>
      </c>
      <c r="R398" s="124">
        <f t="shared" si="39"/>
        <v>58596078.174295112</v>
      </c>
      <c r="Z398" s="2"/>
    </row>
    <row r="399" spans="13:26" x14ac:dyDescent="0.25">
      <c r="M399" s="2"/>
      <c r="N399" s="1">
        <f t="shared" si="35"/>
        <v>337</v>
      </c>
      <c r="O399" s="124">
        <f t="shared" si="37"/>
        <v>58596078.174295112</v>
      </c>
      <c r="P399" s="124">
        <f t="shared" si="36"/>
        <v>126607.40880967554</v>
      </c>
      <c r="Q399" s="124">
        <f t="shared" si="38"/>
        <v>106690.34412169128</v>
      </c>
      <c r="R399" s="124">
        <f t="shared" si="39"/>
        <v>58829375.927226484</v>
      </c>
      <c r="Z399" s="2"/>
    </row>
    <row r="400" spans="13:26" x14ac:dyDescent="0.25">
      <c r="M400" s="2"/>
      <c r="N400" s="1">
        <f t="shared" si="35"/>
        <v>338</v>
      </c>
      <c r="O400" s="124">
        <f t="shared" si="37"/>
        <v>58829375.927226484</v>
      </c>
      <c r="P400" s="124">
        <f t="shared" si="36"/>
        <v>126607.40880967554</v>
      </c>
      <c r="Q400" s="124">
        <f t="shared" si="38"/>
        <v>107115.12711602458</v>
      </c>
      <c r="R400" s="124">
        <f t="shared" si="39"/>
        <v>59063098.463152185</v>
      </c>
      <c r="Z400" s="2"/>
    </row>
    <row r="401" spans="13:26" x14ac:dyDescent="0.25">
      <c r="M401" s="2"/>
      <c r="N401" s="1">
        <f t="shared" si="35"/>
        <v>339</v>
      </c>
      <c r="O401" s="124">
        <f t="shared" si="37"/>
        <v>59063098.463152185</v>
      </c>
      <c r="P401" s="124">
        <f t="shared" si="36"/>
        <v>126607.40880967554</v>
      </c>
      <c r="Q401" s="124">
        <f t="shared" si="38"/>
        <v>107540.68354512099</v>
      </c>
      <c r="R401" s="124">
        <f t="shared" si="39"/>
        <v>59297246.555506982</v>
      </c>
      <c r="Z401" s="2"/>
    </row>
    <row r="402" spans="13:26" x14ac:dyDescent="0.25">
      <c r="M402" s="2"/>
      <c r="N402" s="1">
        <f t="shared" si="35"/>
        <v>340</v>
      </c>
      <c r="O402" s="124">
        <f t="shared" si="37"/>
        <v>59297246.555506982</v>
      </c>
      <c r="P402" s="124">
        <f t="shared" si="36"/>
        <v>126607.40880967554</v>
      </c>
      <c r="Q402" s="124">
        <f t="shared" si="38"/>
        <v>107967.01481723212</v>
      </c>
      <c r="R402" s="124">
        <f t="shared" si="39"/>
        <v>59531820.979133889</v>
      </c>
      <c r="Z402" s="2"/>
    </row>
    <row r="403" spans="13:26" x14ac:dyDescent="0.25">
      <c r="M403" s="2"/>
      <c r="N403" s="1">
        <f t="shared" si="35"/>
        <v>341</v>
      </c>
      <c r="O403" s="124">
        <f t="shared" si="37"/>
        <v>59531820.979133889</v>
      </c>
      <c r="P403" s="124">
        <f t="shared" si="36"/>
        <v>126607.40880967554</v>
      </c>
      <c r="Q403" s="124">
        <f t="shared" si="38"/>
        <v>108394.1223431737</v>
      </c>
      <c r="R403" s="124">
        <f t="shared" si="39"/>
        <v>59766822.510286741</v>
      </c>
      <c r="Z403" s="2"/>
    </row>
    <row r="404" spans="13:26" x14ac:dyDescent="0.25">
      <c r="M404" s="2"/>
      <c r="N404" s="1">
        <f t="shared" si="35"/>
        <v>342</v>
      </c>
      <c r="O404" s="124">
        <f t="shared" si="37"/>
        <v>59766822.510286741</v>
      </c>
      <c r="P404" s="124">
        <f t="shared" si="36"/>
        <v>126607.40880967554</v>
      </c>
      <c r="Q404" s="124">
        <f t="shared" si="38"/>
        <v>108822.0075363302</v>
      </c>
      <c r="R404" s="124">
        <f t="shared" si="39"/>
        <v>60002251.926632747</v>
      </c>
      <c r="Z404" s="2"/>
    </row>
    <row r="405" spans="13:26" x14ac:dyDescent="0.25">
      <c r="M405" s="2"/>
      <c r="N405" s="1">
        <f t="shared" si="35"/>
        <v>343</v>
      </c>
      <c r="O405" s="124">
        <f t="shared" si="37"/>
        <v>60002251.926632747</v>
      </c>
      <c r="P405" s="124">
        <f t="shared" si="36"/>
        <v>126607.40880967554</v>
      </c>
      <c r="Q405" s="124">
        <f t="shared" si="38"/>
        <v>109250.6718126596</v>
      </c>
      <c r="R405" s="124">
        <f t="shared" si="39"/>
        <v>60238110.007255085</v>
      </c>
      <c r="Z405" s="2"/>
    </row>
    <row r="406" spans="13:26" x14ac:dyDescent="0.25">
      <c r="M406" s="2"/>
      <c r="N406" s="1">
        <f t="shared" si="35"/>
        <v>344</v>
      </c>
      <c r="O406" s="124">
        <f t="shared" si="37"/>
        <v>60238110.007255085</v>
      </c>
      <c r="P406" s="124">
        <f t="shared" si="36"/>
        <v>126607.40880967554</v>
      </c>
      <c r="Q406" s="124">
        <f t="shared" si="38"/>
        <v>109680.11659069796</v>
      </c>
      <c r="R406" s="124">
        <f t="shared" si="39"/>
        <v>60474397.532655463</v>
      </c>
      <c r="Z406" s="2"/>
    </row>
    <row r="407" spans="13:26" x14ac:dyDescent="0.25">
      <c r="M407" s="2"/>
      <c r="N407" s="1">
        <f t="shared" si="35"/>
        <v>345</v>
      </c>
      <c r="O407" s="124">
        <f t="shared" si="37"/>
        <v>60474397.532655463</v>
      </c>
      <c r="P407" s="124">
        <f t="shared" si="36"/>
        <v>126607.40880967554</v>
      </c>
      <c r="Q407" s="124">
        <f t="shared" si="38"/>
        <v>110110.34329156423</v>
      </c>
      <c r="R407" s="124">
        <f t="shared" si="39"/>
        <v>60711115.284756705</v>
      </c>
      <c r="Z407" s="2"/>
    </row>
    <row r="408" spans="13:26" x14ac:dyDescent="0.25">
      <c r="M408" s="2"/>
      <c r="N408" s="1">
        <f t="shared" si="35"/>
        <v>346</v>
      </c>
      <c r="O408" s="124">
        <f t="shared" si="37"/>
        <v>60711115.284756705</v>
      </c>
      <c r="P408" s="124">
        <f t="shared" si="36"/>
        <v>126607.40880967554</v>
      </c>
      <c r="Q408" s="124">
        <f t="shared" si="38"/>
        <v>110541.35333896488</v>
      </c>
      <c r="R408" s="124">
        <f t="shared" si="39"/>
        <v>60948264.046905346</v>
      </c>
      <c r="Z408" s="2"/>
    </row>
    <row r="409" spans="13:26" x14ac:dyDescent="0.25">
      <c r="M409" s="2"/>
      <c r="N409" s="1">
        <f t="shared" si="35"/>
        <v>347</v>
      </c>
      <c r="O409" s="124">
        <f t="shared" si="37"/>
        <v>60948264.046905346</v>
      </c>
      <c r="P409" s="124">
        <f t="shared" si="36"/>
        <v>126607.40880967554</v>
      </c>
      <c r="Q409" s="124">
        <f t="shared" si="38"/>
        <v>110973.14815919861</v>
      </c>
      <c r="R409" s="124">
        <f t="shared" si="39"/>
        <v>61185844.603874221</v>
      </c>
      <c r="Z409" s="2"/>
    </row>
    <row r="410" spans="13:26" x14ac:dyDescent="0.25">
      <c r="M410" s="2"/>
      <c r="N410" s="1">
        <f t="shared" si="35"/>
        <v>348</v>
      </c>
      <c r="O410" s="124">
        <f t="shared" si="37"/>
        <v>61185844.603874221</v>
      </c>
      <c r="P410" s="124">
        <f t="shared" si="36"/>
        <v>126607.40880967554</v>
      </c>
      <c r="Q410" s="124">
        <f t="shared" si="38"/>
        <v>111405.72918116114</v>
      </c>
      <c r="R410" s="124">
        <f t="shared" si="39"/>
        <v>61423857.741865061</v>
      </c>
      <c r="Z410" s="2"/>
    </row>
    <row r="411" spans="13:26" x14ac:dyDescent="0.25">
      <c r="M411" s="2"/>
      <c r="N411" s="1">
        <f t="shared" si="35"/>
        <v>349</v>
      </c>
      <c r="O411" s="124">
        <f t="shared" si="37"/>
        <v>61423857.741865061</v>
      </c>
      <c r="P411" s="124">
        <f t="shared" si="36"/>
        <v>126607.40880967554</v>
      </c>
      <c r="Q411" s="124">
        <f t="shared" si="38"/>
        <v>111839.09783634983</v>
      </c>
      <c r="R411" s="124">
        <f t="shared" si="39"/>
        <v>61662304.248511091</v>
      </c>
      <c r="Z411" s="2"/>
    </row>
    <row r="412" spans="13:26" x14ac:dyDescent="0.25">
      <c r="M412" s="2"/>
      <c r="N412" s="1">
        <f t="shared" si="35"/>
        <v>350</v>
      </c>
      <c r="O412" s="124">
        <f t="shared" si="37"/>
        <v>61662304.248511091</v>
      </c>
      <c r="P412" s="124">
        <f t="shared" si="36"/>
        <v>126607.40880967554</v>
      </c>
      <c r="Q412" s="124">
        <f t="shared" si="38"/>
        <v>112273.25555886854</v>
      </c>
      <c r="R412" s="124">
        <f t="shared" si="39"/>
        <v>61901184.912879638</v>
      </c>
      <c r="Z412" s="2"/>
    </row>
    <row r="413" spans="13:26" x14ac:dyDescent="0.25">
      <c r="M413" s="2"/>
      <c r="N413" s="1">
        <f t="shared" si="35"/>
        <v>351</v>
      </c>
      <c r="O413" s="124">
        <f t="shared" si="37"/>
        <v>61901184.912879638</v>
      </c>
      <c r="P413" s="124">
        <f t="shared" si="36"/>
        <v>126607.40880967554</v>
      </c>
      <c r="Q413" s="124">
        <f t="shared" si="38"/>
        <v>112708.20378543226</v>
      </c>
      <c r="R413" s="124">
        <f t="shared" si="39"/>
        <v>62140500.52547475</v>
      </c>
      <c r="Z413" s="2"/>
    </row>
    <row r="414" spans="13:26" x14ac:dyDescent="0.25">
      <c r="M414" s="2"/>
      <c r="N414" s="1">
        <f t="shared" si="35"/>
        <v>352</v>
      </c>
      <c r="O414" s="124">
        <f t="shared" si="37"/>
        <v>62140500.52547475</v>
      </c>
      <c r="P414" s="124">
        <f t="shared" si="36"/>
        <v>126607.40880967554</v>
      </c>
      <c r="Q414" s="124">
        <f t="shared" si="38"/>
        <v>113143.94395537193</v>
      </c>
      <c r="R414" s="124">
        <f t="shared" si="39"/>
        <v>62380251.878239796</v>
      </c>
      <c r="Z414" s="2"/>
    </row>
    <row r="415" spans="13:26" x14ac:dyDescent="0.25">
      <c r="M415" s="2"/>
      <c r="N415" s="1">
        <f t="shared" si="35"/>
        <v>353</v>
      </c>
      <c r="O415" s="124">
        <f t="shared" si="37"/>
        <v>62380251.878239796</v>
      </c>
      <c r="P415" s="124">
        <f t="shared" si="36"/>
        <v>126607.40880967554</v>
      </c>
      <c r="Q415" s="124">
        <f t="shared" si="38"/>
        <v>113580.47751063919</v>
      </c>
      <c r="R415" s="124">
        <f t="shared" si="39"/>
        <v>62620439.764560111</v>
      </c>
      <c r="Z415" s="2"/>
    </row>
    <row r="416" spans="13:26" x14ac:dyDescent="0.25">
      <c r="M416" s="2"/>
      <c r="N416" s="1">
        <f t="shared" si="35"/>
        <v>354</v>
      </c>
      <c r="O416" s="124">
        <f t="shared" si="37"/>
        <v>62620439.764560111</v>
      </c>
      <c r="P416" s="124">
        <f t="shared" si="36"/>
        <v>126607.40880967554</v>
      </c>
      <c r="Q416" s="124">
        <f t="shared" si="38"/>
        <v>114017.80589581118</v>
      </c>
      <c r="R416" s="124">
        <f t="shared" si="39"/>
        <v>62861064.9792656</v>
      </c>
      <c r="Z416" s="2"/>
    </row>
    <row r="417" spans="13:26" x14ac:dyDescent="0.25">
      <c r="M417" s="2"/>
      <c r="N417" s="1">
        <f t="shared" si="35"/>
        <v>355</v>
      </c>
      <c r="O417" s="124">
        <f t="shared" si="37"/>
        <v>62861064.9792656</v>
      </c>
      <c r="P417" s="124">
        <f t="shared" si="36"/>
        <v>126607.40880967554</v>
      </c>
      <c r="Q417" s="124">
        <f t="shared" si="38"/>
        <v>114455.93055809526</v>
      </c>
      <c r="R417" s="124">
        <f t="shared" si="39"/>
        <v>63102128.31863337</v>
      </c>
      <c r="Z417" s="2"/>
    </row>
    <row r="418" spans="13:26" x14ac:dyDescent="0.25">
      <c r="M418" s="2"/>
      <c r="N418" s="1">
        <f t="shared" si="35"/>
        <v>356</v>
      </c>
      <c r="O418" s="124">
        <f t="shared" si="37"/>
        <v>63102128.31863337</v>
      </c>
      <c r="P418" s="124">
        <f t="shared" si="36"/>
        <v>126607.40880967554</v>
      </c>
      <c r="Q418" s="124">
        <f t="shared" si="38"/>
        <v>114894.85294733383</v>
      </c>
      <c r="R418" s="124">
        <f t="shared" si="39"/>
        <v>63343630.580390379</v>
      </c>
      <c r="Z418" s="2"/>
    </row>
    <row r="419" spans="13:26" x14ac:dyDescent="0.25">
      <c r="M419" s="2"/>
      <c r="N419" s="1">
        <f t="shared" si="35"/>
        <v>357</v>
      </c>
      <c r="O419" s="124">
        <f t="shared" si="37"/>
        <v>63343630.580390379</v>
      </c>
      <c r="P419" s="124">
        <f t="shared" si="36"/>
        <v>126607.40880967554</v>
      </c>
      <c r="Q419" s="124">
        <f t="shared" si="38"/>
        <v>115334.57451600913</v>
      </c>
      <c r="R419" s="124">
        <f t="shared" si="39"/>
        <v>63585572.563716061</v>
      </c>
      <c r="Z419" s="2"/>
    </row>
    <row r="420" spans="13:26" x14ac:dyDescent="0.25">
      <c r="M420" s="2"/>
      <c r="N420" s="1">
        <f t="shared" si="35"/>
        <v>358</v>
      </c>
      <c r="O420" s="124">
        <f t="shared" si="37"/>
        <v>63585572.563716061</v>
      </c>
      <c r="P420" s="124">
        <f t="shared" si="36"/>
        <v>126607.40880967554</v>
      </c>
      <c r="Q420" s="124">
        <f t="shared" si="38"/>
        <v>115775.09671924807</v>
      </c>
      <c r="R420" s="124">
        <f t="shared" si="39"/>
        <v>63827955.069244988</v>
      </c>
      <c r="Z420" s="2"/>
    </row>
    <row r="421" spans="13:26" x14ac:dyDescent="0.25">
      <c r="M421" s="2"/>
      <c r="N421" s="1">
        <f t="shared" si="35"/>
        <v>359</v>
      </c>
      <c r="O421" s="124">
        <f t="shared" si="37"/>
        <v>63827955.069244988</v>
      </c>
      <c r="P421" s="124">
        <f t="shared" si="36"/>
        <v>126607.40880967554</v>
      </c>
      <c r="Q421" s="124">
        <f t="shared" si="38"/>
        <v>116216.42101482701</v>
      </c>
      <c r="R421" s="124">
        <f t="shared" si="39"/>
        <v>64070778.899069495</v>
      </c>
      <c r="Z421" s="2"/>
    </row>
    <row r="422" spans="13:26" x14ac:dyDescent="0.25">
      <c r="M422" s="2"/>
      <c r="N422" s="1">
        <f t="shared" si="35"/>
        <v>360</v>
      </c>
      <c r="O422" s="124">
        <f t="shared" si="37"/>
        <v>64070778.899069495</v>
      </c>
      <c r="P422" s="124">
        <f t="shared" si="36"/>
        <v>126607.40880967554</v>
      </c>
      <c r="Q422" s="124">
        <f t="shared" si="38"/>
        <v>116658.54886317656</v>
      </c>
      <c r="R422" s="124">
        <f t="shared" si="39"/>
        <v>64314044.856742352</v>
      </c>
      <c r="Z422" s="2"/>
    </row>
    <row r="423" spans="13:26" x14ac:dyDescent="0.25">
      <c r="M423" s="2"/>
      <c r="N423" s="1">
        <f t="shared" si="35"/>
        <v>361</v>
      </c>
      <c r="O423" s="124">
        <f t="shared" si="37"/>
        <v>64314044.856742352</v>
      </c>
      <c r="P423" s="124">
        <f t="shared" si="36"/>
        <v>126607.40880967554</v>
      </c>
      <c r="Q423" s="124">
        <f t="shared" si="38"/>
        <v>117101.4817273865</v>
      </c>
      <c r="R423" s="124">
        <f t="shared" si="39"/>
        <v>64557753.747279413</v>
      </c>
      <c r="Z423" s="2"/>
    </row>
    <row r="424" spans="13:26" x14ac:dyDescent="0.25">
      <c r="M424" s="2"/>
      <c r="N424" s="1">
        <f t="shared" si="35"/>
        <v>362</v>
      </c>
      <c r="O424" s="124">
        <f t="shared" si="37"/>
        <v>64557753.747279413</v>
      </c>
      <c r="P424" s="124">
        <f t="shared" si="36"/>
        <v>126607.40880967554</v>
      </c>
      <c r="Q424" s="124">
        <f t="shared" si="38"/>
        <v>117545.22107321052</v>
      </c>
      <c r="R424" s="124">
        <f t="shared" si="39"/>
        <v>64801906.3771623</v>
      </c>
      <c r="Z424" s="2"/>
    </row>
    <row r="425" spans="13:26" x14ac:dyDescent="0.25">
      <c r="M425" s="2"/>
      <c r="N425" s="1">
        <f t="shared" si="35"/>
        <v>363</v>
      </c>
      <c r="O425" s="124">
        <f t="shared" si="37"/>
        <v>64801906.3771623</v>
      </c>
      <c r="P425" s="124">
        <f t="shared" si="36"/>
        <v>126607.40880967554</v>
      </c>
      <c r="Q425" s="124">
        <f t="shared" si="38"/>
        <v>117989.76836907116</v>
      </c>
      <c r="R425" s="124">
        <f t="shared" si="39"/>
        <v>65046503.554341048</v>
      </c>
      <c r="Z425" s="2"/>
    </row>
    <row r="426" spans="13:26" x14ac:dyDescent="0.25">
      <c r="M426" s="2"/>
      <c r="N426" s="1">
        <f t="shared" si="35"/>
        <v>364</v>
      </c>
      <c r="O426" s="124">
        <f t="shared" si="37"/>
        <v>65046503.554341048</v>
      </c>
      <c r="P426" s="124">
        <f t="shared" si="36"/>
        <v>126607.40880967554</v>
      </c>
      <c r="Q426" s="124">
        <f t="shared" si="38"/>
        <v>118435.1250860646</v>
      </c>
      <c r="R426" s="124">
        <f t="shared" si="39"/>
        <v>65291546.088236786</v>
      </c>
      <c r="Z426" s="2"/>
    </row>
    <row r="427" spans="13:26" x14ac:dyDescent="0.25">
      <c r="M427" s="2"/>
      <c r="N427" s="1">
        <f t="shared" si="35"/>
        <v>365</v>
      </c>
      <c r="O427" s="124">
        <f t="shared" si="37"/>
        <v>65291546.088236786</v>
      </c>
      <c r="P427" s="124">
        <f t="shared" si="36"/>
        <v>126607.40880967554</v>
      </c>
      <c r="Q427" s="124">
        <f t="shared" si="38"/>
        <v>118881.29269796556</v>
      </c>
      <c r="R427" s="124">
        <f t="shared" si="39"/>
        <v>65537034.789744429</v>
      </c>
      <c r="Z427" s="2"/>
    </row>
    <row r="428" spans="13:26" x14ac:dyDescent="0.25">
      <c r="M428" s="2"/>
      <c r="N428" s="1">
        <f t="shared" si="35"/>
        <v>366</v>
      </c>
      <c r="O428" s="124">
        <f t="shared" si="37"/>
        <v>65537034.789744429</v>
      </c>
      <c r="P428" s="124">
        <f t="shared" si="36"/>
        <v>126607.40880967554</v>
      </c>
      <c r="Q428" s="124">
        <f t="shared" si="38"/>
        <v>119328.27268123221</v>
      </c>
      <c r="R428" s="124">
        <f t="shared" si="39"/>
        <v>65782970.471235335</v>
      </c>
      <c r="Z428" s="2"/>
    </row>
    <row r="429" spans="13:26" x14ac:dyDescent="0.25">
      <c r="M429" s="2"/>
      <c r="N429" s="1">
        <f t="shared" si="35"/>
        <v>367</v>
      </c>
      <c r="O429" s="124">
        <f t="shared" si="37"/>
        <v>65782970.471235335</v>
      </c>
      <c r="P429" s="124">
        <f t="shared" si="36"/>
        <v>126607.40880967554</v>
      </c>
      <c r="Q429" s="124">
        <f t="shared" si="38"/>
        <v>119776.06651501096</v>
      </c>
      <c r="R429" s="124">
        <f t="shared" si="39"/>
        <v>66029353.946560025</v>
      </c>
      <c r="Z429" s="2"/>
    </row>
    <row r="430" spans="13:26" x14ac:dyDescent="0.25">
      <c r="M430" s="2"/>
      <c r="N430" s="1">
        <f t="shared" si="35"/>
        <v>368</v>
      </c>
      <c r="O430" s="124">
        <f t="shared" si="37"/>
        <v>66029353.946560025</v>
      </c>
      <c r="P430" s="124">
        <f t="shared" si="36"/>
        <v>126607.40880967554</v>
      </c>
      <c r="Q430" s="124">
        <f t="shared" si="38"/>
        <v>120224.67568114148</v>
      </c>
      <c r="R430" s="124">
        <f t="shared" si="39"/>
        <v>66276186.031050846</v>
      </c>
      <c r="Z430" s="2"/>
    </row>
    <row r="431" spans="13:26" x14ac:dyDescent="0.25">
      <c r="M431" s="2"/>
      <c r="N431" s="1">
        <f t="shared" si="35"/>
        <v>369</v>
      </c>
      <c r="O431" s="124">
        <f t="shared" si="37"/>
        <v>66276186.031050846</v>
      </c>
      <c r="P431" s="124">
        <f t="shared" si="36"/>
        <v>126607.40880967554</v>
      </c>
      <c r="Q431" s="124">
        <f t="shared" si="38"/>
        <v>120674.1016641615</v>
      </c>
      <c r="R431" s="124">
        <f t="shared" si="39"/>
        <v>66523467.541524686</v>
      </c>
      <c r="Z431" s="2"/>
    </row>
    <row r="432" spans="13:26" x14ac:dyDescent="0.25">
      <c r="M432" s="2"/>
      <c r="N432" s="1">
        <f t="shared" si="35"/>
        <v>370</v>
      </c>
      <c r="O432" s="124">
        <f t="shared" si="37"/>
        <v>66523467.541524686</v>
      </c>
      <c r="P432" s="124">
        <f t="shared" si="36"/>
        <v>126607.40880967554</v>
      </c>
      <c r="Q432" s="124">
        <f t="shared" si="38"/>
        <v>121124.34595131174</v>
      </c>
      <c r="R432" s="124">
        <f t="shared" si="39"/>
        <v>66771199.296285674</v>
      </c>
      <c r="Z432" s="2"/>
    </row>
    <row r="433" spans="13:26" x14ac:dyDescent="0.25">
      <c r="M433" s="2"/>
      <c r="N433" s="1">
        <f t="shared" si="35"/>
        <v>371</v>
      </c>
      <c r="O433" s="124">
        <f t="shared" si="37"/>
        <v>66771199.296285674</v>
      </c>
      <c r="P433" s="124">
        <f t="shared" si="36"/>
        <v>126607.40880967554</v>
      </c>
      <c r="Q433" s="124">
        <f t="shared" si="38"/>
        <v>121575.41003254089</v>
      </c>
      <c r="R433" s="124">
        <f t="shared" si="39"/>
        <v>67019382.115127891</v>
      </c>
      <c r="Z433" s="2"/>
    </row>
    <row r="434" spans="13:26" x14ac:dyDescent="0.25">
      <c r="M434" s="2"/>
      <c r="N434" s="1">
        <f t="shared" si="35"/>
        <v>372</v>
      </c>
      <c r="O434" s="124">
        <f t="shared" si="37"/>
        <v>67019382.115127891</v>
      </c>
      <c r="P434" s="124">
        <f t="shared" si="36"/>
        <v>126607.40880967554</v>
      </c>
      <c r="Q434" s="124">
        <f t="shared" si="38"/>
        <v>122027.29540051051</v>
      </c>
      <c r="R434" s="124">
        <f t="shared" si="39"/>
        <v>67268016.819338083</v>
      </c>
      <c r="Z434" s="2"/>
    </row>
    <row r="435" spans="13:26" x14ac:dyDescent="0.25">
      <c r="M435" s="2"/>
      <c r="N435" s="1">
        <f t="shared" si="35"/>
        <v>373</v>
      </c>
      <c r="O435" s="124">
        <f t="shared" si="37"/>
        <v>67268016.819338083</v>
      </c>
      <c r="P435" s="124">
        <f t="shared" si="36"/>
        <v>126607.40880967554</v>
      </c>
      <c r="Q435" s="124">
        <f t="shared" si="38"/>
        <v>122480.00355059993</v>
      </c>
      <c r="R435" s="124">
        <f t="shared" si="39"/>
        <v>67517104.231698364</v>
      </c>
      <c r="Z435" s="2"/>
    </row>
    <row r="436" spans="13:26" x14ac:dyDescent="0.25">
      <c r="M436" s="2"/>
      <c r="N436" s="1">
        <f t="shared" si="35"/>
        <v>374</v>
      </c>
      <c r="O436" s="124">
        <f t="shared" si="37"/>
        <v>67517104.231698364</v>
      </c>
      <c r="P436" s="124">
        <f t="shared" si="36"/>
        <v>126607.40880967554</v>
      </c>
      <c r="Q436" s="124">
        <f t="shared" si="38"/>
        <v>122933.53598091126</v>
      </c>
      <c r="R436" s="124">
        <f t="shared" si="39"/>
        <v>67766645.176488951</v>
      </c>
      <c r="Z436" s="2"/>
    </row>
    <row r="437" spans="13:26" x14ac:dyDescent="0.25">
      <c r="M437" s="2"/>
      <c r="N437" s="1">
        <f t="shared" si="35"/>
        <v>375</v>
      </c>
      <c r="O437" s="124">
        <f t="shared" si="37"/>
        <v>67766645.176488951</v>
      </c>
      <c r="P437" s="124">
        <f t="shared" si="36"/>
        <v>126607.40880967554</v>
      </c>
      <c r="Q437" s="124">
        <f t="shared" si="38"/>
        <v>123387.89419227425</v>
      </c>
      <c r="R437" s="124">
        <f t="shared" si="39"/>
        <v>68016640.479490906</v>
      </c>
      <c r="Z437" s="2"/>
    </row>
    <row r="438" spans="13:26" x14ac:dyDescent="0.25">
      <c r="M438" s="2"/>
      <c r="N438" s="1">
        <f t="shared" si="35"/>
        <v>376</v>
      </c>
      <c r="O438" s="124">
        <f t="shared" si="37"/>
        <v>68016640.479490906</v>
      </c>
      <c r="P438" s="124">
        <f t="shared" si="36"/>
        <v>126607.40880967554</v>
      </c>
      <c r="Q438" s="124">
        <f t="shared" si="38"/>
        <v>123843.07968825146</v>
      </c>
      <c r="R438" s="124">
        <f t="shared" si="39"/>
        <v>68267090.967988834</v>
      </c>
      <c r="Z438" s="2"/>
    </row>
    <row r="439" spans="13:26" x14ac:dyDescent="0.25">
      <c r="M439" s="2"/>
      <c r="N439" s="1">
        <f t="shared" si="35"/>
        <v>377</v>
      </c>
      <c r="O439" s="124">
        <f t="shared" si="37"/>
        <v>68267090.967988834</v>
      </c>
      <c r="P439" s="124">
        <f t="shared" si="36"/>
        <v>126607.40880967554</v>
      </c>
      <c r="Q439" s="124">
        <f t="shared" si="38"/>
        <v>124299.09397514295</v>
      </c>
      <c r="R439" s="124">
        <f t="shared" si="39"/>
        <v>68517997.470773652</v>
      </c>
      <c r="Z439" s="2"/>
    </row>
    <row r="440" spans="13:26" x14ac:dyDescent="0.25">
      <c r="M440" s="2"/>
      <c r="N440" s="1">
        <f t="shared" si="35"/>
        <v>378</v>
      </c>
      <c r="O440" s="124">
        <f t="shared" si="37"/>
        <v>68517997.470773652</v>
      </c>
      <c r="P440" s="124">
        <f t="shared" si="36"/>
        <v>126607.40880967554</v>
      </c>
      <c r="Q440" s="124">
        <f t="shared" si="38"/>
        <v>124755.93856199153</v>
      </c>
      <c r="R440" s="124">
        <f t="shared" si="39"/>
        <v>68769360.81814532</v>
      </c>
      <c r="Z440" s="2"/>
    </row>
    <row r="441" spans="13:26" x14ac:dyDescent="0.25">
      <c r="M441" s="2"/>
      <c r="N441" s="1">
        <f t="shared" si="35"/>
        <v>379</v>
      </c>
      <c r="O441" s="124">
        <f t="shared" si="37"/>
        <v>68769360.81814532</v>
      </c>
      <c r="P441" s="124">
        <f t="shared" si="36"/>
        <v>126607.40880967554</v>
      </c>
      <c r="Q441" s="124">
        <f t="shared" si="38"/>
        <v>125213.61496058755</v>
      </c>
      <c r="R441" s="124">
        <f t="shared" si="39"/>
        <v>69021181.841915578</v>
      </c>
      <c r="Z441" s="2"/>
    </row>
    <row r="442" spans="13:26" x14ac:dyDescent="0.25">
      <c r="M442" s="2"/>
      <c r="N442" s="1">
        <f t="shared" si="35"/>
        <v>380</v>
      </c>
      <c r="O442" s="124">
        <f t="shared" si="37"/>
        <v>69021181.841915578</v>
      </c>
      <c r="P442" s="124">
        <f t="shared" si="36"/>
        <v>126607.40880967554</v>
      </c>
      <c r="Q442" s="124">
        <f t="shared" si="38"/>
        <v>125672.12468547409</v>
      </c>
      <c r="R442" s="124">
        <f t="shared" si="39"/>
        <v>69273461.375410736</v>
      </c>
      <c r="Z442" s="2"/>
    </row>
    <row r="443" spans="13:26" x14ac:dyDescent="0.25">
      <c r="M443" s="2"/>
      <c r="N443" s="1">
        <f t="shared" si="35"/>
        <v>381</v>
      </c>
      <c r="O443" s="124">
        <f t="shared" si="37"/>
        <v>69273461.375410736</v>
      </c>
      <c r="P443" s="124">
        <f t="shared" si="36"/>
        <v>126607.40880967554</v>
      </c>
      <c r="Q443" s="124">
        <f t="shared" si="38"/>
        <v>126131.4692539518</v>
      </c>
      <c r="R443" s="124">
        <f t="shared" si="39"/>
        <v>69526200.25347437</v>
      </c>
      <c r="Z443" s="2"/>
    </row>
    <row r="444" spans="13:26" x14ac:dyDescent="0.25">
      <c r="M444" s="2"/>
      <c r="N444" s="1">
        <f t="shared" si="35"/>
        <v>382</v>
      </c>
      <c r="O444" s="124">
        <f t="shared" si="37"/>
        <v>69526200.25347437</v>
      </c>
      <c r="P444" s="124">
        <f t="shared" si="36"/>
        <v>126607.40880967554</v>
      </c>
      <c r="Q444" s="124">
        <f t="shared" si="38"/>
        <v>126591.65018608402</v>
      </c>
      <c r="R444" s="124">
        <f t="shared" si="39"/>
        <v>69779399.312470123</v>
      </c>
      <c r="Z444" s="2"/>
    </row>
    <row r="445" spans="13:26" x14ac:dyDescent="0.25">
      <c r="M445" s="2"/>
      <c r="N445" s="1">
        <f t="shared" si="35"/>
        <v>383</v>
      </c>
      <c r="O445" s="124">
        <f t="shared" si="37"/>
        <v>69779399.312470123</v>
      </c>
      <c r="P445" s="124">
        <f t="shared" si="36"/>
        <v>126607.40880967554</v>
      </c>
      <c r="Q445" s="124">
        <f t="shared" si="38"/>
        <v>127052.66900470175</v>
      </c>
      <c r="R445" s="124">
        <f t="shared" si="39"/>
        <v>70033059.390284508</v>
      </c>
      <c r="Z445" s="2"/>
    </row>
    <row r="446" spans="13:26" x14ac:dyDescent="0.25">
      <c r="M446" s="2"/>
      <c r="N446" s="1">
        <f t="shared" si="35"/>
        <v>384</v>
      </c>
      <c r="O446" s="124">
        <f t="shared" si="37"/>
        <v>70033059.390284508</v>
      </c>
      <c r="P446" s="124">
        <f t="shared" si="36"/>
        <v>126607.40880967554</v>
      </c>
      <c r="Q446" s="124">
        <f t="shared" si="38"/>
        <v>127514.52723540879</v>
      </c>
      <c r="R446" s="124">
        <f t="shared" si="39"/>
        <v>70287181.326329589</v>
      </c>
      <c r="Z446" s="2"/>
    </row>
    <row r="447" spans="13:26" x14ac:dyDescent="0.25">
      <c r="M447" s="2"/>
      <c r="O447" s="124"/>
      <c r="P447" s="124"/>
      <c r="Q447" s="124"/>
      <c r="R447" s="124"/>
      <c r="Z447" s="2"/>
    </row>
    <row r="448" spans="13:26" x14ac:dyDescent="0.25">
      <c r="M448" s="2"/>
      <c r="O448" s="124"/>
      <c r="P448" s="124"/>
      <c r="Q448" s="124"/>
      <c r="R448" s="124"/>
      <c r="Z448" s="2"/>
    </row>
    <row r="449" spans="13:26" x14ac:dyDescent="0.25">
      <c r="M449" s="2"/>
      <c r="O449" s="124"/>
      <c r="P449" s="124"/>
      <c r="Q449" s="124"/>
      <c r="R449" s="124"/>
      <c r="Z449" s="2"/>
    </row>
    <row r="450" spans="13:26" x14ac:dyDescent="0.25">
      <c r="M450" s="2"/>
      <c r="O450" s="124"/>
      <c r="P450" s="124"/>
      <c r="Q450" s="124"/>
      <c r="R450" s="124"/>
      <c r="Z450" s="2"/>
    </row>
    <row r="451" spans="13:26" x14ac:dyDescent="0.25">
      <c r="M451" s="2"/>
      <c r="O451" s="124"/>
      <c r="P451" s="124"/>
      <c r="Q451" s="124"/>
      <c r="R451" s="124"/>
      <c r="Z451" s="2"/>
    </row>
    <row r="452" spans="13:26" x14ac:dyDescent="0.25">
      <c r="M452" s="2"/>
      <c r="O452" s="124"/>
      <c r="P452" s="124"/>
      <c r="Q452" s="124"/>
      <c r="R452" s="124"/>
      <c r="Z452" s="2"/>
    </row>
    <row r="453" spans="13:26" x14ac:dyDescent="0.25">
      <c r="M453" s="2"/>
      <c r="O453" s="124"/>
      <c r="P453" s="124"/>
      <c r="Q453" s="124"/>
      <c r="R453" s="124"/>
      <c r="Z453" s="2"/>
    </row>
    <row r="454" spans="13:26" x14ac:dyDescent="0.25">
      <c r="M454" s="2"/>
      <c r="O454" s="124"/>
      <c r="P454" s="124"/>
      <c r="Q454" s="124"/>
      <c r="R454" s="124"/>
      <c r="Z454" s="2"/>
    </row>
    <row r="455" spans="13:26" x14ac:dyDescent="0.25">
      <c r="M455" s="2"/>
      <c r="O455" s="124"/>
      <c r="P455" s="124"/>
      <c r="Q455" s="124"/>
      <c r="R455" s="124"/>
      <c r="Z455" s="2"/>
    </row>
    <row r="456" spans="13:26" x14ac:dyDescent="0.25">
      <c r="M456" s="2"/>
      <c r="O456" s="124"/>
      <c r="P456" s="124"/>
      <c r="Q456" s="124"/>
      <c r="R456" s="124"/>
      <c r="Z456" s="2"/>
    </row>
    <row r="457" spans="13:26" x14ac:dyDescent="0.25">
      <c r="M457" s="2"/>
      <c r="O457" s="124"/>
      <c r="P457" s="124"/>
      <c r="Q457" s="124"/>
      <c r="R457" s="124"/>
      <c r="Z457" s="2"/>
    </row>
    <row r="458" spans="13:26" x14ac:dyDescent="0.25">
      <c r="M458" s="2"/>
      <c r="O458" s="124"/>
      <c r="P458" s="124"/>
      <c r="Q458" s="124"/>
      <c r="R458" s="124"/>
      <c r="Z458" s="2"/>
    </row>
    <row r="459" spans="13:26" x14ac:dyDescent="0.25">
      <c r="M459" s="2"/>
      <c r="O459" s="124"/>
      <c r="P459" s="124"/>
      <c r="Q459" s="124"/>
      <c r="R459" s="124"/>
      <c r="Z459" s="2"/>
    </row>
    <row r="460" spans="13:26" x14ac:dyDescent="0.25">
      <c r="M460" s="2"/>
      <c r="O460" s="124"/>
      <c r="P460" s="124"/>
      <c r="Q460" s="124"/>
      <c r="R460" s="124"/>
      <c r="Z460" s="2"/>
    </row>
    <row r="461" spans="13:26" x14ac:dyDescent="0.25">
      <c r="M461" s="2"/>
      <c r="O461" s="124"/>
      <c r="P461" s="124"/>
      <c r="Q461" s="124"/>
      <c r="R461" s="124"/>
      <c r="Z461" s="2"/>
    </row>
    <row r="462" spans="13:26" x14ac:dyDescent="0.25">
      <c r="M462" s="2"/>
      <c r="O462" s="124"/>
      <c r="P462" s="124"/>
      <c r="Q462" s="124"/>
      <c r="R462" s="124"/>
      <c r="Z462" s="2"/>
    </row>
    <row r="463" spans="13:26" x14ac:dyDescent="0.25">
      <c r="M463" s="2"/>
      <c r="O463" s="124"/>
      <c r="P463" s="124"/>
      <c r="Q463" s="124"/>
      <c r="R463" s="124"/>
      <c r="Z463" s="2"/>
    </row>
    <row r="464" spans="13:26" x14ac:dyDescent="0.25">
      <c r="M464" s="2"/>
      <c r="O464" s="124"/>
      <c r="P464" s="124"/>
      <c r="Q464" s="124"/>
      <c r="R464" s="124"/>
      <c r="Z464" s="2"/>
    </row>
    <row r="465" spans="13:26" x14ac:dyDescent="0.25">
      <c r="M465" s="2"/>
      <c r="O465" s="124"/>
      <c r="P465" s="124"/>
      <c r="Q465" s="124"/>
      <c r="R465" s="124"/>
      <c r="Z465" s="2"/>
    </row>
    <row r="466" spans="13:26" x14ac:dyDescent="0.25">
      <c r="M466" s="2"/>
      <c r="O466" s="124"/>
      <c r="P466" s="124"/>
      <c r="Q466" s="124"/>
      <c r="R466" s="124"/>
      <c r="Z466" s="2"/>
    </row>
    <row r="467" spans="13:26" x14ac:dyDescent="0.25">
      <c r="M467" s="2"/>
      <c r="O467" s="124"/>
      <c r="P467" s="124"/>
      <c r="Q467" s="124"/>
      <c r="R467" s="124"/>
      <c r="Z467" s="2"/>
    </row>
    <row r="468" spans="13:26" x14ac:dyDescent="0.25">
      <c r="M468" s="2"/>
      <c r="O468" s="124"/>
      <c r="P468" s="124"/>
      <c r="Q468" s="124"/>
      <c r="R468" s="124"/>
      <c r="Z468" s="2"/>
    </row>
    <row r="469" spans="13:26" x14ac:dyDescent="0.25">
      <c r="M469" s="2"/>
      <c r="O469" s="124"/>
      <c r="P469" s="124"/>
      <c r="Q469" s="124"/>
      <c r="R469" s="124"/>
      <c r="Z469" s="2"/>
    </row>
    <row r="470" spans="13:26" x14ac:dyDescent="0.25">
      <c r="M470" s="2"/>
      <c r="O470" s="124"/>
      <c r="P470" s="124"/>
      <c r="Q470" s="124"/>
      <c r="R470" s="124"/>
      <c r="Z470" s="2"/>
    </row>
    <row r="471" spans="13:26" x14ac:dyDescent="0.25">
      <c r="M471" s="2"/>
      <c r="O471" s="124"/>
      <c r="P471" s="124"/>
      <c r="Q471" s="124"/>
      <c r="R471" s="124"/>
      <c r="Z471" s="2"/>
    </row>
    <row r="472" spans="13:26" x14ac:dyDescent="0.25">
      <c r="M472" s="2"/>
      <c r="O472" s="124"/>
      <c r="P472" s="124"/>
      <c r="Q472" s="124"/>
      <c r="R472" s="124"/>
      <c r="Z472" s="2"/>
    </row>
    <row r="473" spans="13:26" x14ac:dyDescent="0.25">
      <c r="M473" s="2"/>
      <c r="O473" s="124"/>
      <c r="P473" s="124"/>
      <c r="Q473" s="124"/>
      <c r="R473" s="124"/>
      <c r="Z473" s="2"/>
    </row>
    <row r="474" spans="13:26" x14ac:dyDescent="0.25">
      <c r="M474" s="2"/>
      <c r="O474" s="124"/>
      <c r="P474" s="124"/>
      <c r="Q474" s="124"/>
      <c r="R474" s="124"/>
      <c r="Z474" s="2"/>
    </row>
    <row r="475" spans="13:26" x14ac:dyDescent="0.25">
      <c r="M475" s="2"/>
      <c r="O475" s="124"/>
      <c r="P475" s="124"/>
      <c r="Q475" s="124"/>
      <c r="R475" s="124"/>
      <c r="Z475" s="2"/>
    </row>
    <row r="476" spans="13:26" x14ac:dyDescent="0.25">
      <c r="M476" s="2"/>
      <c r="O476" s="124"/>
      <c r="P476" s="124"/>
      <c r="Q476" s="124"/>
      <c r="R476" s="124"/>
      <c r="Z476" s="2"/>
    </row>
    <row r="477" spans="13:26" x14ac:dyDescent="0.25">
      <c r="M477" s="2"/>
      <c r="O477" s="124"/>
      <c r="P477" s="124"/>
      <c r="Q477" s="124"/>
      <c r="R477" s="124"/>
      <c r="Z477" s="2"/>
    </row>
    <row r="478" spans="13:26" x14ac:dyDescent="0.25">
      <c r="M478" s="2"/>
      <c r="O478" s="124"/>
      <c r="P478" s="124"/>
      <c r="Q478" s="124"/>
      <c r="R478" s="124"/>
      <c r="Z478" s="2"/>
    </row>
    <row r="479" spans="13:26" x14ac:dyDescent="0.25">
      <c r="M479" s="2"/>
      <c r="O479" s="124"/>
      <c r="P479" s="124"/>
      <c r="Q479" s="124"/>
      <c r="R479" s="124"/>
      <c r="Z479" s="2"/>
    </row>
    <row r="480" spans="13:26" x14ac:dyDescent="0.25">
      <c r="M480" s="2"/>
      <c r="O480" s="124"/>
      <c r="P480" s="124"/>
      <c r="Q480" s="124"/>
      <c r="R480" s="124"/>
      <c r="Z480" s="2"/>
    </row>
    <row r="481" spans="13:26" x14ac:dyDescent="0.25">
      <c r="M481" s="2"/>
      <c r="O481" s="124"/>
      <c r="P481" s="124"/>
      <c r="Q481" s="124"/>
      <c r="R481" s="124"/>
      <c r="Z481" s="2"/>
    </row>
    <row r="482" spans="13:26" x14ac:dyDescent="0.25">
      <c r="M482" s="2"/>
      <c r="O482" s="124"/>
      <c r="P482" s="124"/>
      <c r="Q482" s="124"/>
      <c r="R482" s="124"/>
      <c r="Z482" s="2"/>
    </row>
    <row r="483" spans="13:26" x14ac:dyDescent="0.25">
      <c r="M483" s="2"/>
      <c r="O483" s="124"/>
      <c r="P483" s="124"/>
      <c r="Q483" s="124"/>
      <c r="R483" s="124"/>
      <c r="Z483" s="2"/>
    </row>
    <row r="484" spans="13:26" x14ac:dyDescent="0.25">
      <c r="M484" s="2"/>
      <c r="O484" s="124"/>
      <c r="P484" s="124"/>
      <c r="Q484" s="124"/>
      <c r="R484" s="124"/>
      <c r="Z484" s="2"/>
    </row>
    <row r="485" spans="13:26" x14ac:dyDescent="0.25">
      <c r="M485" s="2"/>
      <c r="O485" s="124"/>
      <c r="P485" s="124"/>
      <c r="Q485" s="124"/>
      <c r="R485" s="124"/>
      <c r="Z485" s="2"/>
    </row>
    <row r="486" spans="13:26" x14ac:dyDescent="0.25">
      <c r="M486" s="2"/>
      <c r="O486" s="124"/>
      <c r="P486" s="124"/>
      <c r="Q486" s="124"/>
      <c r="R486" s="124"/>
      <c r="Z486" s="2"/>
    </row>
    <row r="487" spans="13:26" x14ac:dyDescent="0.25">
      <c r="M487" s="2"/>
      <c r="O487" s="124"/>
      <c r="P487" s="124"/>
      <c r="Q487" s="124"/>
      <c r="R487" s="124"/>
      <c r="Z487" s="2"/>
    </row>
    <row r="488" spans="13:26" x14ac:dyDescent="0.25">
      <c r="M488" s="2"/>
      <c r="O488" s="124"/>
      <c r="P488" s="124"/>
      <c r="Q488" s="124"/>
      <c r="R488" s="124"/>
      <c r="Z488" s="2"/>
    </row>
    <row r="489" spans="13:26" x14ac:dyDescent="0.25">
      <c r="M489" s="2"/>
      <c r="O489" s="124"/>
      <c r="P489" s="124"/>
      <c r="Q489" s="124"/>
      <c r="R489" s="124"/>
      <c r="Z489" s="2"/>
    </row>
    <row r="490" spans="13:26" x14ac:dyDescent="0.25">
      <c r="M490" s="2"/>
      <c r="O490" s="124"/>
      <c r="P490" s="124"/>
      <c r="Q490" s="124"/>
      <c r="R490" s="124"/>
      <c r="Z490" s="2"/>
    </row>
    <row r="491" spans="13:26" x14ac:dyDescent="0.25">
      <c r="M491" s="2"/>
      <c r="O491" s="124"/>
      <c r="P491" s="124"/>
      <c r="Q491" s="124"/>
      <c r="R491" s="124"/>
      <c r="Z491" s="2"/>
    </row>
    <row r="492" spans="13:26" x14ac:dyDescent="0.25">
      <c r="M492" s="2"/>
      <c r="O492" s="124"/>
      <c r="P492" s="124"/>
      <c r="Q492" s="124"/>
      <c r="R492" s="124"/>
      <c r="Z492" s="2"/>
    </row>
    <row r="493" spans="13:26" x14ac:dyDescent="0.25">
      <c r="M493" s="2"/>
      <c r="O493" s="124"/>
      <c r="P493" s="124"/>
      <c r="Q493" s="124"/>
      <c r="R493" s="124"/>
      <c r="Z493" s="2"/>
    </row>
    <row r="494" spans="13:26" x14ac:dyDescent="0.25">
      <c r="M494" s="2"/>
      <c r="O494" s="124"/>
      <c r="P494" s="124"/>
      <c r="Q494" s="124"/>
      <c r="R494" s="124"/>
      <c r="Z494" s="2"/>
    </row>
    <row r="495" spans="13:26" x14ac:dyDescent="0.25">
      <c r="M495" s="2"/>
      <c r="O495" s="124"/>
      <c r="P495" s="124"/>
      <c r="Q495" s="124"/>
      <c r="R495" s="124"/>
      <c r="Z495" s="2"/>
    </row>
    <row r="496" spans="13:26" x14ac:dyDescent="0.25">
      <c r="M496" s="2"/>
      <c r="O496" s="124"/>
      <c r="P496" s="124"/>
      <c r="Q496" s="124"/>
      <c r="R496" s="124"/>
      <c r="Z496" s="2"/>
    </row>
    <row r="497" spans="13:26" x14ac:dyDescent="0.25">
      <c r="M497" s="2"/>
      <c r="O497" s="124"/>
      <c r="P497" s="124"/>
      <c r="Q497" s="124"/>
      <c r="R497" s="124"/>
      <c r="Z497" s="2"/>
    </row>
    <row r="498" spans="13:26" x14ac:dyDescent="0.25">
      <c r="M498" s="2"/>
      <c r="O498" s="124"/>
      <c r="P498" s="124"/>
      <c r="Q498" s="124"/>
      <c r="R498" s="124"/>
      <c r="Z498" s="2"/>
    </row>
    <row r="499" spans="13:26" x14ac:dyDescent="0.25">
      <c r="M499" s="2"/>
      <c r="O499" s="124"/>
      <c r="P499" s="124"/>
      <c r="Q499" s="124"/>
      <c r="R499" s="124"/>
      <c r="Z499" s="2"/>
    </row>
    <row r="500" spans="13:26" x14ac:dyDescent="0.25">
      <c r="M500" s="2"/>
      <c r="O500" s="124"/>
      <c r="P500" s="124"/>
      <c r="Q500" s="124"/>
      <c r="R500" s="124"/>
      <c r="Z500" s="2"/>
    </row>
    <row r="501" spans="13:26" x14ac:dyDescent="0.25">
      <c r="M501" s="2"/>
      <c r="O501" s="124"/>
      <c r="P501" s="124"/>
      <c r="Q501" s="124"/>
      <c r="R501" s="124"/>
      <c r="Z501" s="2"/>
    </row>
    <row r="502" spans="13:26" x14ac:dyDescent="0.25">
      <c r="M502" s="2"/>
      <c r="O502" s="124"/>
      <c r="P502" s="124"/>
      <c r="Q502" s="124"/>
      <c r="R502" s="124"/>
      <c r="Z502" s="2"/>
    </row>
    <row r="503" spans="13:26" x14ac:dyDescent="0.25">
      <c r="M503" s="2"/>
      <c r="O503" s="124"/>
      <c r="P503" s="124"/>
      <c r="Q503" s="124"/>
      <c r="R503" s="124"/>
      <c r="Z503" s="2"/>
    </row>
    <row r="504" spans="13:26" x14ac:dyDescent="0.25">
      <c r="M504" s="2"/>
      <c r="O504" s="124"/>
      <c r="P504" s="124"/>
      <c r="Q504" s="124"/>
      <c r="R504" s="124"/>
      <c r="Z504" s="2"/>
    </row>
    <row r="505" spans="13:26" x14ac:dyDescent="0.25">
      <c r="M505" s="2"/>
      <c r="O505" s="124"/>
      <c r="P505" s="124"/>
      <c r="Q505" s="124"/>
      <c r="R505" s="124"/>
      <c r="Z505" s="2"/>
    </row>
    <row r="506" spans="13:26" x14ac:dyDescent="0.25">
      <c r="M506" s="2"/>
      <c r="O506" s="124"/>
      <c r="P506" s="124"/>
      <c r="Q506" s="124"/>
      <c r="R506" s="124"/>
      <c r="Z506" s="2"/>
    </row>
    <row r="507" spans="13:26" x14ac:dyDescent="0.25">
      <c r="M507" s="2"/>
      <c r="N507" s="163" t="s">
        <v>216</v>
      </c>
      <c r="O507" s="163" t="s">
        <v>216</v>
      </c>
      <c r="P507" s="163" t="s">
        <v>216</v>
      </c>
      <c r="Q507" s="163" t="s">
        <v>216</v>
      </c>
      <c r="R507" s="163" t="s">
        <v>216</v>
      </c>
      <c r="Z507" s="2"/>
    </row>
    <row r="508" spans="13:26" x14ac:dyDescent="0.25">
      <c r="M508" s="2"/>
      <c r="N508" s="134"/>
      <c r="O508" s="134" t="s">
        <v>231</v>
      </c>
      <c r="P508" s="196">
        <f>SUM(P63:P506)</f>
        <v>48617244.982915677</v>
      </c>
      <c r="Q508" s="196">
        <f>SUM(Q63:Q506)</f>
        <v>21669936.343413837</v>
      </c>
      <c r="R508" s="196">
        <f>P508+Q508</f>
        <v>70287181.326329514</v>
      </c>
      <c r="S508" s="124">
        <f>R508-P58</f>
        <v>-2.5331974029541016E-7</v>
      </c>
      <c r="Z508" s="2"/>
    </row>
    <row r="509" spans="13:26" x14ac:dyDescent="0.25"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</sheetData>
  <mergeCells count="1">
    <mergeCell ref="AF7:AF8"/>
  </mergeCells>
  <printOptions horizontalCentered="1"/>
  <pageMargins left="0.75" right="0.75" top="0.75" bottom="0.75" header="1" footer="1"/>
  <pageSetup scale="64" orientation="portrait" blackAndWhite="1" r:id="rId1"/>
  <headerFooter alignWithMargins="0"/>
  <customProperties>
    <customPr name="EpmWorksheetKeyString_GU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45257-CB5D-4631-90C8-5D14C728FF5A}">
  <sheetPr>
    <tabColor theme="9" tint="0.39997558519241921"/>
    <pageSetUpPr fitToPage="1"/>
  </sheetPr>
  <dimension ref="A1:AH237"/>
  <sheetViews>
    <sheetView workbookViewId="0">
      <pane ySplit="15" topLeftCell="A16" activePane="bottomLeft" state="frozen"/>
      <selection activeCell="A16" sqref="A16"/>
      <selection pane="bottomLeft" activeCell="A16" sqref="A16"/>
    </sheetView>
  </sheetViews>
  <sheetFormatPr defaultColWidth="9.109375" defaultRowHeight="13.2" x14ac:dyDescent="0.25"/>
  <cols>
    <col min="1" max="1" width="23.44140625" style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17.441406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3.1093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Big Bend Unit #4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2040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10261139.18928891</v>
      </c>
      <c r="Q8" s="184">
        <f>G10</f>
        <v>5002339.5703212498</v>
      </c>
      <c r="R8" s="184">
        <f>G11</f>
        <v>7729754.4450444942</v>
      </c>
      <c r="S8" s="184">
        <f>G12</f>
        <v>1871170.9904521937</v>
      </c>
      <c r="T8" s="184">
        <f>G13</f>
        <v>-4342125.8165290272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14959252.392927848</v>
      </c>
      <c r="Q9" s="184">
        <f>L10</f>
        <v>7389291.7407992659</v>
      </c>
      <c r="R9" s="184">
        <f>L11</f>
        <v>11449814.455567639</v>
      </c>
      <c r="S9" s="184">
        <f>L12</f>
        <v>2551985.0467407806</v>
      </c>
      <c r="T9" s="184">
        <f>L13</f>
        <v>-6431838.8501798408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71</v>
      </c>
      <c r="B10" s="170">
        <f>'Escalation Factors'!$A$10</f>
        <v>2023</v>
      </c>
      <c r="C10" s="201">
        <v>2040</v>
      </c>
      <c r="D10" s="10" t="s">
        <v>155</v>
      </c>
      <c r="E10" s="184">
        <f>VLOOKUP($A$10,'Cost Estimates in 2023'!$A:$F,2,FALSE)</f>
        <v>4743750</v>
      </c>
      <c r="F10" s="164">
        <f>VLOOKUP(G$7,Multiplier_Labor,3,FALSE)</f>
        <v>1.0545116353773385</v>
      </c>
      <c r="G10" s="185">
        <f>E10*F10</f>
        <v>5002339.5703212498</v>
      </c>
      <c r="H10" s="137"/>
      <c r="J10" s="165">
        <f>C10+1</f>
        <v>2041</v>
      </c>
      <c r="K10" s="164">
        <f>VLOOKUP(J$10,Multiplier_Labor,4,FALSE)</f>
        <v>1.4771671608700339</v>
      </c>
      <c r="L10" s="185">
        <f>G10*K10</f>
        <v>7389291.7407992659</v>
      </c>
      <c r="M10" s="2"/>
      <c r="O10" s="134" t="s">
        <v>235</v>
      </c>
      <c r="P10" s="184">
        <f>SUM(Q10:T10)</f>
        <v>12528382.392927848</v>
      </c>
      <c r="Q10" s="184">
        <f>Q9-Q16</f>
        <v>2820448.2407992659</v>
      </c>
      <c r="R10" s="184">
        <f>R9-R16</f>
        <v>9531728.4555676393</v>
      </c>
      <c r="S10" s="184">
        <f>S9-S16</f>
        <v>1776407.0467407806</v>
      </c>
      <c r="T10" s="184">
        <f>T9-T16</f>
        <v>-1600201.3501798408</v>
      </c>
      <c r="Z10" s="2"/>
      <c r="AA10" s="186" t="str">
        <f>A10</f>
        <v>Big Bend Unit #4</v>
      </c>
      <c r="AB10" s="182">
        <f>P12</f>
        <v>15</v>
      </c>
      <c r="AC10" s="187">
        <f>G7</f>
        <v>2025</v>
      </c>
      <c r="AD10" s="187">
        <f>C10</f>
        <v>2040</v>
      </c>
      <c r="AE10" s="182">
        <f>G15</f>
        <v>10261139.18928891</v>
      </c>
      <c r="AF10" s="182">
        <f>P16</f>
        <v>2430870</v>
      </c>
      <c r="AG10" s="182">
        <f>L15</f>
        <v>14959252.392927848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7624500</v>
      </c>
      <c r="F11" s="164">
        <f>VLOOKUP(G$7,Multiplier_Materials,3,FALSE)</f>
        <v>1.0138047668757943</v>
      </c>
      <c r="G11" s="185">
        <f>E11*F11</f>
        <v>7729754.4450444942</v>
      </c>
      <c r="H11" s="137"/>
      <c r="K11" s="164">
        <f>VLOOKUP(J$10,Multiplier_Materials,4,FALSE)</f>
        <v>1.4812649660440451</v>
      </c>
      <c r="L11" s="185">
        <f>G11*K11</f>
        <v>11449814.455567639</v>
      </c>
      <c r="M11" s="2"/>
      <c r="O11" s="134" t="s">
        <v>234</v>
      </c>
      <c r="P11" s="184">
        <f>SUM(Q11:T11)</f>
        <v>8566426.616901949</v>
      </c>
      <c r="Q11" s="184">
        <f>Q10/((1+Q13)^(P12))</f>
        <v>1909362.9451781572</v>
      </c>
      <c r="R11" s="184">
        <f>R10/((1+R13)^(P12))</f>
        <v>6434857.1484976411</v>
      </c>
      <c r="S11" s="184">
        <f>S10/((1+S13)^(P12))</f>
        <v>1302500.3172888265</v>
      </c>
      <c r="T11" s="184">
        <f>T10/((1+T13)^(P12))</f>
        <v>-1080293.794062675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1796300</v>
      </c>
      <c r="F12" s="164">
        <f>VLOOKUP(G$7,Multiplier_GDP,3,FALSE)</f>
        <v>1.0416806716317952</v>
      </c>
      <c r="G12" s="185">
        <f>E12*F12</f>
        <v>1871170.9904521937</v>
      </c>
      <c r="H12" s="137"/>
      <c r="K12" s="164">
        <f>VLOOKUP(J$10,Multiplier_GDP,4,FALSE)</f>
        <v>1.3638438495265786</v>
      </c>
      <c r="L12" s="185">
        <f>G12*K12</f>
        <v>2551985.0467407806</v>
      </c>
      <c r="M12" s="2"/>
      <c r="O12" s="134" t="s">
        <v>244</v>
      </c>
      <c r="P12" s="184">
        <f>(P7-P6)</f>
        <v>15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-4283000</v>
      </c>
      <c r="F13" s="164">
        <f>F11</f>
        <v>1.0138047668757943</v>
      </c>
      <c r="G13" s="185">
        <f>E13*F13</f>
        <v>-4342125.8165290272</v>
      </c>
      <c r="H13" s="137"/>
      <c r="K13" s="164">
        <f>K11</f>
        <v>1.4812649660440451</v>
      </c>
      <c r="L13" s="185">
        <f>G13*K13</f>
        <v>-6431838.8501798408</v>
      </c>
      <c r="M13" s="2"/>
      <c r="O13" s="180" t="s">
        <v>237</v>
      </c>
      <c r="P13" s="189">
        <f>IF(P8=0,0,((P9/P8)^(1/($P7-$P6))-1))</f>
        <v>2.5449522983010286E-2</v>
      </c>
      <c r="Q13" s="189">
        <f>IF(Q8=0,0,((Q9/Q8)^(1/($P7-$P6))-1))</f>
        <v>2.6349581616997186E-2</v>
      </c>
      <c r="R13" s="189">
        <f>IF(R8=0,0,((R9/R8)^(1/($P7-$P6))-1))</f>
        <v>2.6539149222585268E-2</v>
      </c>
      <c r="S13" s="189">
        <f>IF(S8=0,0,((S9/S8)^(1/($P7-$P6))-1))</f>
        <v>2.0902600246245129E-2</v>
      </c>
      <c r="T13" s="189">
        <f>IF(T8=0,0,((T9/T8)^(1/($P7-$P6))-1))</f>
        <v>2.6539149222585268E-2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695181.69369990239</v>
      </c>
      <c r="Q14" s="185">
        <f>PMT(Q13,$P12,-Q11)</f>
        <v>155747.58116621166</v>
      </c>
      <c r="R14" s="185">
        <f>PMT(R13,$P12,-R11)</f>
        <v>525623.05939452152</v>
      </c>
      <c r="S14" s="185">
        <f>PMT(S13,$P12,-S11)</f>
        <v>102053.46722488209</v>
      </c>
      <c r="T14" s="185">
        <f>PMT(T13,$P12,-T11)</f>
        <v>-88242.41408571288</v>
      </c>
      <c r="U14" s="190"/>
      <c r="Z14" s="2"/>
    </row>
    <row r="15" spans="1:34" x14ac:dyDescent="0.25">
      <c r="E15" s="185">
        <f>SUM(E10:E13)</f>
        <v>9881550</v>
      </c>
      <c r="F15" s="124"/>
      <c r="G15" s="185">
        <f>SUM(G10:G13)</f>
        <v>10261139.18928891</v>
      </c>
      <c r="H15" s="137"/>
      <c r="L15" s="185">
        <f>SUM(L10:L13)</f>
        <v>14959252.392927848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4" si="0">SUM(Q16:T16)</f>
        <v>2430870</v>
      </c>
      <c r="Q16" s="185">
        <f>VLOOKUP($A$10,'Reserves Dec 31, 2024'!$A:$F,2,FALSE)</f>
        <v>4568843.5</v>
      </c>
      <c r="R16" s="185">
        <f>VLOOKUP($A$10,'Reserves Dec 31, 2024'!$A:$F,3,FALSE)</f>
        <v>1918086</v>
      </c>
      <c r="S16" s="185">
        <f>VLOOKUP($A$10,'Reserves Dec 31, 2024'!$A:$F,4,FALSE)</f>
        <v>775578</v>
      </c>
      <c r="T16" s="185">
        <f>VLOOKUP($A$10,'Reserves Dec 31, 2024'!$A:$F,5,FALSE)</f>
        <v>-4831637.5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5:26" x14ac:dyDescent="0.25">
      <c r="E17" s="184">
        <f>VLOOKUP($A$10,'Cost Estimates in 2023'!$A:$F,6,FALSE)-E15</f>
        <v>0</v>
      </c>
      <c r="M17" s="2"/>
      <c r="N17" s="1">
        <f t="shared" ref="N17:N44" si="1">N16+1</f>
        <v>1</v>
      </c>
      <c r="O17" s="195">
        <f>P6</f>
        <v>2025</v>
      </c>
      <c r="P17" s="124">
        <f t="shared" si="0"/>
        <v>695181.69369990239</v>
      </c>
      <c r="Q17" s="124">
        <f>IF($N17&lt;=TRUNC($P$12),Q14*(1+0),0)</f>
        <v>155747.58116621166</v>
      </c>
      <c r="R17" s="124">
        <f>IF($N17&lt;=TRUNC($P$12),R14*(1+0),0)</f>
        <v>525623.05939452152</v>
      </c>
      <c r="S17" s="124">
        <f>IF($N17&lt;=TRUNC($P$12),S14*(1+0),0)</f>
        <v>102053.46722488209</v>
      </c>
      <c r="T17" s="124">
        <f>IF($N17&lt;=TRUNC($P$12),T14*(1+0),0)</f>
        <v>-88242.41408571288</v>
      </c>
      <c r="Z17" s="2"/>
    </row>
    <row r="18" spans="5:26" x14ac:dyDescent="0.25">
      <c r="M18" s="2"/>
      <c r="N18" s="1">
        <f t="shared" si="1"/>
        <v>2</v>
      </c>
      <c r="O18" s="195">
        <f t="shared" ref="O18:O44" si="2">O17+1</f>
        <v>2026</v>
      </c>
      <c r="P18" s="124">
        <f t="shared" si="0"/>
        <v>713026.47034355742</v>
      </c>
      <c r="Q18" s="124">
        <f t="shared" ref="Q18:Q44" si="3">IF($N18&lt;=TRUNC($P$12),Q17*(1+Q$13),0)</f>
        <v>159851.46476780064</v>
      </c>
      <c r="R18" s="124">
        <f t="shared" ref="R18:R44" si="4">IF($N18&lt;=TRUNC($P$12),R17*(1+R$13),0)</f>
        <v>539572.64820262452</v>
      </c>
      <c r="S18" s="124">
        <f t="shared" ref="S18:S44" si="5">IF($N18&lt;=TRUNC($P$12),S17*(1+S$13),0)</f>
        <v>104186.65005402708</v>
      </c>
      <c r="T18" s="124">
        <f t="shared" ref="T18:T44" si="6">IF($N18&lt;=TRUNC($P$12),T17*(1+T$13),0)</f>
        <v>-90584.292680894781</v>
      </c>
      <c r="Z18" s="2"/>
    </row>
    <row r="19" spans="5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731332.03042452224</v>
      </c>
      <c r="Q19" s="124">
        <f t="shared" si="3"/>
        <v>164063.48398529636</v>
      </c>
      <c r="R19" s="124">
        <f t="shared" si="4"/>
        <v>553892.44722969946</v>
      </c>
      <c r="S19" s="124">
        <f t="shared" si="5"/>
        <v>106364.42195110185</v>
      </c>
      <c r="T19" s="124">
        <f t="shared" si="6"/>
        <v>-92988.322741575394</v>
      </c>
      <c r="Z19" s="124"/>
    </row>
    <row r="20" spans="5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750110.33091572393</v>
      </c>
      <c r="Q20" s="124">
        <f t="shared" si="3"/>
        <v>168386.48814693585</v>
      </c>
      <c r="R20" s="124">
        <f t="shared" si="4"/>
        <v>568592.28153999138</v>
      </c>
      <c r="S20" s="124">
        <f t="shared" si="5"/>
        <v>108587.71494356867</v>
      </c>
      <c r="T20" s="124">
        <f t="shared" si="6"/>
        <v>-95456.153714771979</v>
      </c>
      <c r="U20" s="196">
        <f>SUM(Q17:T20)/4</f>
        <v>722412.63134592655</v>
      </c>
      <c r="V20" s="124">
        <f>SUM(Q17:Q20)/4</f>
        <v>162012.25451656111</v>
      </c>
      <c r="W20" s="124">
        <f>SUM(R17:R20)/4</f>
        <v>546920.10909170925</v>
      </c>
      <c r="X20" s="124">
        <f>SUM(S17:S20)/4</f>
        <v>105298.06354339492</v>
      </c>
      <c r="Y20" s="124">
        <f>SUM(T17:T20)/4</f>
        <v>-91817.795805738744</v>
      </c>
      <c r="Z20" s="188">
        <f>SUM(Q20:T20)-P20</f>
        <v>0</v>
      </c>
    </row>
    <row r="21" spans="5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769373.64032441948</v>
      </c>
      <c r="Q21" s="124">
        <f t="shared" si="3"/>
        <v>172823.40165956307</v>
      </c>
      <c r="R21" s="124">
        <f t="shared" si="4"/>
        <v>583682.23694659141</v>
      </c>
      <c r="S21" s="124">
        <f t="shared" si="5"/>
        <v>110857.48054068731</v>
      </c>
      <c r="T21" s="124">
        <f t="shared" si="6"/>
        <v>-97989.478822422345</v>
      </c>
      <c r="Z21" s="2"/>
    </row>
    <row r="22" spans="5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789134.54683600948</v>
      </c>
      <c r="Q22" s="124">
        <f t="shared" si="3"/>
        <v>177377.22598691881</v>
      </c>
      <c r="R22" s="124">
        <f t="shared" si="4"/>
        <v>599172.66693148937</v>
      </c>
      <c r="S22" s="124">
        <f t="shared" si="5"/>
        <v>113174.6901407352</v>
      </c>
      <c r="T22" s="124">
        <f t="shared" si="6"/>
        <v>-100590.03622313397</v>
      </c>
      <c r="Z22" s="2"/>
    </row>
    <row r="23" spans="5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809405.96667131083</v>
      </c>
      <c r="Q23" s="124">
        <f t="shared" si="3"/>
        <v>182051.04168005768</v>
      </c>
      <c r="R23" s="124">
        <f t="shared" si="4"/>
        <v>615074.19974927849</v>
      </c>
      <c r="S23" s="124">
        <f t="shared" si="5"/>
        <v>115540.33544673964</v>
      </c>
      <c r="T23" s="124">
        <f t="shared" si="6"/>
        <v>-103259.61020476498</v>
      </c>
      <c r="Z23" s="124"/>
    </row>
    <row r="24" spans="5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830201.15266289713</v>
      </c>
      <c r="Q24" s="124">
        <f t="shared" si="3"/>
        <v>186848.01046126572</v>
      </c>
      <c r="R24" s="124">
        <f t="shared" si="4"/>
        <v>631397.74571938685</v>
      </c>
      <c r="S24" s="124">
        <f t="shared" si="5"/>
        <v>117955.4288908999</v>
      </c>
      <c r="T24" s="124">
        <f t="shared" si="6"/>
        <v>-106000.03240865523</v>
      </c>
      <c r="U24" s="196">
        <f>SUM(Q21:T24)/4</f>
        <v>799528.82662365912</v>
      </c>
      <c r="V24" s="124">
        <f>SUM(Q21:Q24)/4</f>
        <v>179774.9199469513</v>
      </c>
      <c r="W24" s="124">
        <f>SUM(R21:R24)/4</f>
        <v>607331.71233668644</v>
      </c>
      <c r="X24" s="124">
        <f>SUM(S21:S24)/4</f>
        <v>114381.9837547655</v>
      </c>
      <c r="Y24" s="124">
        <f>SUM(T21:T24)/4</f>
        <v>-101959.78941474413</v>
      </c>
      <c r="Z24" s="188">
        <f>SUM(Q24:T24)-P24</f>
        <v>0</v>
      </c>
    </row>
    <row r="25" spans="5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851533.70305625943</v>
      </c>
      <c r="Q25" s="124">
        <f t="shared" si="3"/>
        <v>191771.37736288839</v>
      </c>
      <c r="R25" s="124">
        <f t="shared" si="4"/>
        <v>648154.50471183762</v>
      </c>
      <c r="S25" s="124">
        <f t="shared" si="5"/>
        <v>120421.00406788077</v>
      </c>
      <c r="T25" s="124">
        <f t="shared" si="6"/>
        <v>-108813.1830863474</v>
      </c>
      <c r="Z25" s="2"/>
    </row>
    <row r="26" spans="5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873417.57054169441</v>
      </c>
      <c r="Q26" s="124">
        <f t="shared" si="3"/>
        <v>196824.47292251579</v>
      </c>
      <c r="R26" s="124">
        <f t="shared" si="4"/>
        <v>665355.97383167595</v>
      </c>
      <c r="S26" s="124">
        <f t="shared" si="5"/>
        <v>122938.11617716315</v>
      </c>
      <c r="T26" s="124">
        <f t="shared" si="6"/>
        <v>-111700.99238966047</v>
      </c>
      <c r="Z26" s="2"/>
    </row>
    <row r="27" spans="5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895867.07152298372</v>
      </c>
      <c r="Q27" s="124">
        <f t="shared" si="3"/>
        <v>202010.71543601007</v>
      </c>
      <c r="R27" s="124">
        <f t="shared" si="4"/>
        <v>683013.95530733338</v>
      </c>
      <c r="S27" s="124">
        <f t="shared" si="5"/>
        <v>125507.84247464083</v>
      </c>
      <c r="T27" s="124">
        <f t="shared" si="6"/>
        <v>-114665.44169500054</v>
      </c>
      <c r="Z27" s="124"/>
    </row>
    <row r="28" spans="5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918896.89562908118</v>
      </c>
      <c r="Q28" s="124">
        <f t="shared" si="3"/>
        <v>207333.61326989922</v>
      </c>
      <c r="R28" s="124">
        <f t="shared" si="4"/>
        <v>701140.56458834291</v>
      </c>
      <c r="S28" s="124">
        <f t="shared" si="5"/>
        <v>128131.28273365695</v>
      </c>
      <c r="T28" s="124">
        <f t="shared" si="6"/>
        <v>-117708.56496281781</v>
      </c>
      <c r="U28" s="196">
        <f>SUM(Q25:T28)/4</f>
        <v>884928.81018750463</v>
      </c>
      <c r="V28" s="124">
        <f>SUM(Q25:Q28)/4</f>
        <v>199485.04474782839</v>
      </c>
      <c r="W28" s="124">
        <f>SUM(R25:R28)/4</f>
        <v>674416.24960979738</v>
      </c>
      <c r="X28" s="124">
        <f>SUM(S25:S28)/4</f>
        <v>124249.56136333542</v>
      </c>
      <c r="Y28" s="124">
        <f>SUM(T25:T28)/4</f>
        <v>-113222.04553345655</v>
      </c>
      <c r="Z28" s="188">
        <f>SUM(Q28:T28)-P28</f>
        <v>0</v>
      </c>
    </row>
    <row r="29" spans="5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942522.11547519674</v>
      </c>
      <c r="Q29" s="124">
        <f t="shared" si="3"/>
        <v>212796.76723470134</v>
      </c>
      <c r="R29" s="124">
        <f t="shared" si="4"/>
        <v>719748.23865796067</v>
      </c>
      <c r="S29" s="124">
        <f t="shared" si="5"/>
        <v>130809.55971567718</v>
      </c>
      <c r="T29" s="124">
        <f t="shared" si="6"/>
        <v>-120832.4501331424</v>
      </c>
      <c r="Z29" s="2"/>
    </row>
    <row r="30" spans="5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966758.19667982729</v>
      </c>
      <c r="Q30" s="124">
        <f t="shared" si="3"/>
        <v>218403.87302078525</v>
      </c>
      <c r="R30" s="124">
        <f t="shared" si="4"/>
        <v>738849.74456639716</v>
      </c>
      <c r="S30" s="124">
        <f t="shared" si="5"/>
        <v>133543.81965080131</v>
      </c>
      <c r="T30" s="124">
        <f t="shared" si="6"/>
        <v>-124039.24055815645</v>
      </c>
      <c r="Z30" s="2"/>
    </row>
    <row r="31" spans="5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991621.00814446167</v>
      </c>
      <c r="Q31" s="124">
        <f t="shared" si="3"/>
        <v>224158.72369841472</v>
      </c>
      <c r="R31" s="124">
        <f t="shared" si="4"/>
        <v>758458.18819051376</v>
      </c>
      <c r="S31" s="124">
        <f t="shared" si="5"/>
        <v>136335.23272831866</v>
      </c>
      <c r="T31" s="124">
        <f t="shared" si="6"/>
        <v>-127331.13647278551</v>
      </c>
      <c r="Z31" s="124"/>
    </row>
    <row r="32" spans="5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0</v>
      </c>
      <c r="Q32" s="124">
        <f t="shared" si="3"/>
        <v>0</v>
      </c>
      <c r="R32" s="124">
        <f t="shared" si="4"/>
        <v>0</v>
      </c>
      <c r="S32" s="124">
        <f t="shared" si="5"/>
        <v>0</v>
      </c>
      <c r="T32" s="124">
        <f t="shared" si="6"/>
        <v>0</v>
      </c>
      <c r="U32" s="196">
        <f>SUM(Q29:T32)/4</f>
        <v>725225.33007487142</v>
      </c>
      <c r="V32" s="124">
        <f>SUM(Q29:Q32)/4</f>
        <v>163839.84098847533</v>
      </c>
      <c r="W32" s="124">
        <f>SUM(R29:R32)/4</f>
        <v>554264.04285371793</v>
      </c>
      <c r="X32" s="124">
        <f>SUM(S29:S32)/4</f>
        <v>100172.15302369928</v>
      </c>
      <c r="Y32" s="124">
        <f>SUM(T29:T32)/4</f>
        <v>-93050.70679102109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0</v>
      </c>
      <c r="Q33" s="124">
        <f t="shared" si="3"/>
        <v>0</v>
      </c>
      <c r="R33" s="124">
        <f t="shared" si="4"/>
        <v>0</v>
      </c>
      <c r="S33" s="124">
        <f t="shared" si="5"/>
        <v>0</v>
      </c>
      <c r="T33" s="124">
        <f t="shared" si="6"/>
        <v>0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0</v>
      </c>
      <c r="Q34" s="124">
        <f t="shared" si="3"/>
        <v>0</v>
      </c>
      <c r="R34" s="124">
        <f t="shared" si="4"/>
        <v>0</v>
      </c>
      <c r="S34" s="124">
        <f t="shared" si="5"/>
        <v>0</v>
      </c>
      <c r="T34" s="124">
        <f t="shared" si="6"/>
        <v>0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0</v>
      </c>
      <c r="Q35" s="124">
        <f t="shared" si="3"/>
        <v>0</v>
      </c>
      <c r="R35" s="124">
        <f t="shared" si="4"/>
        <v>0</v>
      </c>
      <c r="S35" s="124">
        <f t="shared" si="5"/>
        <v>0</v>
      </c>
      <c r="T35" s="124">
        <f t="shared" si="6"/>
        <v>0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0</v>
      </c>
      <c r="Q36" s="124">
        <f t="shared" si="3"/>
        <v>0</v>
      </c>
      <c r="R36" s="124">
        <f t="shared" si="4"/>
        <v>0</v>
      </c>
      <c r="S36" s="124">
        <f t="shared" si="5"/>
        <v>0</v>
      </c>
      <c r="T36" s="124">
        <f t="shared" si="6"/>
        <v>0</v>
      </c>
      <c r="U36" s="196">
        <f>SUM(Q33:T36)/4</f>
        <v>0</v>
      </c>
      <c r="V36" s="124">
        <f>SUM(Q33:Q36)/4</f>
        <v>0</v>
      </c>
      <c r="W36" s="124">
        <f>SUM(R33:R36)/4</f>
        <v>0</v>
      </c>
      <c r="X36" s="124">
        <f>SUM(S33:S36)/4</f>
        <v>0</v>
      </c>
      <c r="Y36" s="124">
        <f>SUM(T33:T36)/4</f>
        <v>0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0</v>
      </c>
      <c r="Q37" s="124">
        <f t="shared" si="3"/>
        <v>0</v>
      </c>
      <c r="R37" s="124">
        <f t="shared" si="4"/>
        <v>0</v>
      </c>
      <c r="S37" s="124">
        <f t="shared" si="5"/>
        <v>0</v>
      </c>
      <c r="T37" s="124">
        <f t="shared" si="6"/>
        <v>0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0</v>
      </c>
      <c r="Q38" s="124">
        <f t="shared" si="3"/>
        <v>0</v>
      </c>
      <c r="R38" s="124">
        <f t="shared" si="4"/>
        <v>0</v>
      </c>
      <c r="S38" s="124">
        <f t="shared" si="5"/>
        <v>0</v>
      </c>
      <c r="T38" s="124">
        <f t="shared" si="6"/>
        <v>0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0</v>
      </c>
      <c r="Q39" s="124">
        <f t="shared" si="3"/>
        <v>0</v>
      </c>
      <c r="R39" s="124">
        <f t="shared" si="4"/>
        <v>0</v>
      </c>
      <c r="S39" s="124">
        <f t="shared" si="5"/>
        <v>0</v>
      </c>
      <c r="T39" s="124">
        <f t="shared" si="6"/>
        <v>0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0</v>
      </c>
      <c r="Q40" s="124">
        <f t="shared" si="3"/>
        <v>0</v>
      </c>
      <c r="R40" s="124">
        <f t="shared" si="4"/>
        <v>0</v>
      </c>
      <c r="S40" s="124">
        <f t="shared" si="5"/>
        <v>0</v>
      </c>
      <c r="T40" s="124">
        <f t="shared" si="6"/>
        <v>0</v>
      </c>
      <c r="U40" s="196">
        <f>SUM(Q37:T40)/4</f>
        <v>0</v>
      </c>
      <c r="V40" s="124">
        <f>SUM(Q37:Q40)/4</f>
        <v>0</v>
      </c>
      <c r="W40" s="124">
        <f>SUM(R37:R40)/4</f>
        <v>0</v>
      </c>
      <c r="X40" s="124">
        <f>SUM(S37:S40)/4</f>
        <v>0</v>
      </c>
      <c r="Y40" s="124">
        <f>SUM(T37:T40)/4</f>
        <v>0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0</v>
      </c>
      <c r="Q41" s="124">
        <f t="shared" si="3"/>
        <v>0</v>
      </c>
      <c r="R41" s="124">
        <f t="shared" si="4"/>
        <v>0</v>
      </c>
      <c r="S41" s="124">
        <f t="shared" si="5"/>
        <v>0</v>
      </c>
      <c r="T41" s="124">
        <f t="shared" si="6"/>
        <v>0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0</v>
      </c>
      <c r="V44" s="124">
        <f>SUM(Q41:Q44)/4</f>
        <v>0</v>
      </c>
      <c r="W44" s="124">
        <f>SUM(R41:R44)/4</f>
        <v>0</v>
      </c>
      <c r="X44" s="124">
        <f>SUM(S41:S44)/4</f>
        <v>0</v>
      </c>
      <c r="Y44" s="124">
        <f>SUM(T41:T44)/4</f>
        <v>0</v>
      </c>
      <c r="Z44" s="188">
        <f>SUM(Q44:T44)-P44</f>
        <v>0</v>
      </c>
    </row>
    <row r="45" spans="13:26" x14ac:dyDescent="0.25">
      <c r="M45" s="2"/>
      <c r="O45" s="163" t="s">
        <v>216</v>
      </c>
      <c r="P45" s="163" t="s">
        <v>216</v>
      </c>
      <c r="Q45" s="163" t="s">
        <v>216</v>
      </c>
      <c r="R45" s="163" t="s">
        <v>216</v>
      </c>
      <c r="S45" s="163" t="s">
        <v>216</v>
      </c>
      <c r="T45" s="163" t="s">
        <v>216</v>
      </c>
      <c r="U45" s="196"/>
      <c r="V45" s="196"/>
      <c r="W45" s="196"/>
      <c r="X45" s="196"/>
      <c r="Y45" s="196"/>
      <c r="Z45" s="2"/>
    </row>
    <row r="46" spans="13:26" x14ac:dyDescent="0.25">
      <c r="M46" s="2"/>
      <c r="O46" s="134" t="s">
        <v>231</v>
      </c>
      <c r="P46" s="196">
        <f>SUM(Q46:T46)</f>
        <v>12528382.39292785</v>
      </c>
      <c r="Q46" s="196">
        <f>SUM(Q$17:Q$44)</f>
        <v>2820448.2407992645</v>
      </c>
      <c r="R46" s="196">
        <f>SUM(R$17:R$44)</f>
        <v>9531728.4555676449</v>
      </c>
      <c r="S46" s="196">
        <f>SUM(S$17:S$44)</f>
        <v>1776407.0467407806</v>
      </c>
      <c r="T46" s="196">
        <f>SUM(T$17:T$44)</f>
        <v>-1600201.3501798422</v>
      </c>
      <c r="U46" s="124"/>
      <c r="V46" s="196"/>
      <c r="W46" s="196"/>
      <c r="X46" s="196"/>
      <c r="Y46" s="196"/>
      <c r="Z46" s="2"/>
    </row>
    <row r="47" spans="13:26" x14ac:dyDescent="0.25">
      <c r="M47" s="2"/>
      <c r="N47" s="2"/>
      <c r="O47" s="2"/>
      <c r="P47" s="188">
        <f>P46-P$10</f>
        <v>0</v>
      </c>
      <c r="Q47" s="188">
        <f>Q46-Q$10</f>
        <v>0</v>
      </c>
      <c r="R47" s="188">
        <f>R46-R$10</f>
        <v>0</v>
      </c>
      <c r="S47" s="188">
        <f>S46-S$10</f>
        <v>0</v>
      </c>
      <c r="T47" s="188">
        <f>T46-T$10</f>
        <v>0</v>
      </c>
      <c r="U47" s="188">
        <f>SUM(Q46:T46)-P$10</f>
        <v>0</v>
      </c>
      <c r="V47" s="2"/>
      <c r="W47" s="2"/>
      <c r="X47" s="2"/>
      <c r="Y47" s="2"/>
      <c r="Z47" s="2"/>
    </row>
    <row r="48" spans="13:26" x14ac:dyDescent="0.25">
      <c r="M48" s="2"/>
      <c r="O48" s="180" t="s">
        <v>279</v>
      </c>
      <c r="P48" s="197">
        <f>$P$13</f>
        <v>2.5449522983010286E-2</v>
      </c>
      <c r="Z48" s="2"/>
    </row>
    <row r="49" spans="13:26" x14ac:dyDescent="0.25">
      <c r="M49" s="2"/>
      <c r="O49" s="134" t="s">
        <v>236</v>
      </c>
      <c r="P49" s="197">
        <f>((1+P48)^(1/12))-1</f>
        <v>2.0964507746463745E-3</v>
      </c>
      <c r="Z49" s="2"/>
    </row>
    <row r="50" spans="13:26" x14ac:dyDescent="0.25">
      <c r="M50" s="2"/>
      <c r="O50" s="134" t="s">
        <v>235</v>
      </c>
      <c r="P50" s="196">
        <f>P10</f>
        <v>12528382.392927848</v>
      </c>
      <c r="Z50" s="2"/>
    </row>
    <row r="51" spans="13:26" x14ac:dyDescent="0.25">
      <c r="M51" s="2"/>
      <c r="O51" s="134" t="s">
        <v>234</v>
      </c>
      <c r="P51" s="196">
        <f>P50/(1+P49)^P52</f>
        <v>8593709.9110142998</v>
      </c>
      <c r="Z51" s="2"/>
    </row>
    <row r="52" spans="13:26" x14ac:dyDescent="0.25">
      <c r="M52" s="2"/>
      <c r="O52" s="134" t="s">
        <v>233</v>
      </c>
      <c r="P52" s="124">
        <f>$P$12*12</f>
        <v>180</v>
      </c>
      <c r="Q52" s="198"/>
      <c r="Z52" s="2"/>
    </row>
    <row r="53" spans="13:26" x14ac:dyDescent="0.25">
      <c r="M53" s="2"/>
      <c r="O53" s="134" t="s">
        <v>232</v>
      </c>
      <c r="P53" s="196">
        <f>PMT(P49,P52,-P51)</f>
        <v>57365.630545910346</v>
      </c>
      <c r="Z53" s="2"/>
    </row>
    <row r="54" spans="13:26" x14ac:dyDescent="0.25">
      <c r="M54" s="2"/>
      <c r="N54" s="163"/>
      <c r="O54" s="163" t="s">
        <v>216</v>
      </c>
      <c r="P54" s="163" t="s">
        <v>216</v>
      </c>
      <c r="Q54" s="163" t="s">
        <v>216</v>
      </c>
      <c r="R54" s="163" t="s">
        <v>216</v>
      </c>
      <c r="Z54" s="2"/>
    </row>
    <row r="55" spans="13:26" x14ac:dyDescent="0.25">
      <c r="M55" s="2"/>
      <c r="N55" s="1">
        <v>1</v>
      </c>
      <c r="O55" s="124">
        <v>0</v>
      </c>
      <c r="P55" s="124">
        <f>P53</f>
        <v>57365.630545910346</v>
      </c>
      <c r="Q55" s="124">
        <f t="shared" ref="Q55:Q86" si="7">O55*$P$49</f>
        <v>0</v>
      </c>
      <c r="R55" s="124">
        <f t="shared" ref="R55:R86" si="8">O55+P55+Q55</f>
        <v>57365.630545910346</v>
      </c>
      <c r="Z55" s="2"/>
    </row>
    <row r="56" spans="13:26" x14ac:dyDescent="0.25">
      <c r="M56" s="2"/>
      <c r="N56" s="1">
        <f t="shared" ref="N56:N87" si="9">N55+1</f>
        <v>2</v>
      </c>
      <c r="O56" s="124">
        <f t="shared" ref="O56:O87" si="10">R55</f>
        <v>57365.630545910346</v>
      </c>
      <c r="P56" s="124">
        <f t="shared" ref="P56:P87" si="11">P55</f>
        <v>57365.630545910346</v>
      </c>
      <c r="Q56" s="124">
        <f t="shared" si="7"/>
        <v>120.26422059605147</v>
      </c>
      <c r="R56" s="124">
        <f t="shared" si="8"/>
        <v>114851.52531241675</v>
      </c>
      <c r="Z56" s="2"/>
    </row>
    <row r="57" spans="13:26" x14ac:dyDescent="0.25">
      <c r="M57" s="2"/>
      <c r="N57" s="1">
        <f t="shared" si="9"/>
        <v>3</v>
      </c>
      <c r="O57" s="124">
        <f t="shared" si="10"/>
        <v>114851.52531241675</v>
      </c>
      <c r="P57" s="124">
        <f t="shared" si="11"/>
        <v>57365.630545910346</v>
      </c>
      <c r="Q57" s="124">
        <f t="shared" si="7"/>
        <v>240.7805692105338</v>
      </c>
      <c r="R57" s="124">
        <f t="shared" si="8"/>
        <v>172457.93642753764</v>
      </c>
      <c r="Z57" s="2"/>
    </row>
    <row r="58" spans="13:26" x14ac:dyDescent="0.25">
      <c r="M58" s="2"/>
      <c r="N58" s="1">
        <f t="shared" si="9"/>
        <v>4</v>
      </c>
      <c r="O58" s="124">
        <f t="shared" si="10"/>
        <v>172457.93642753764</v>
      </c>
      <c r="P58" s="124">
        <f t="shared" si="11"/>
        <v>57365.630545910346</v>
      </c>
      <c r="Q58" s="124">
        <f t="shared" si="7"/>
        <v>361.54957441742653</v>
      </c>
      <c r="R58" s="124">
        <f t="shared" si="8"/>
        <v>230185.11654786541</v>
      </c>
      <c r="Z58" s="2"/>
    </row>
    <row r="59" spans="13:26" x14ac:dyDescent="0.25">
      <c r="M59" s="2"/>
      <c r="N59" s="1">
        <f t="shared" si="9"/>
        <v>5</v>
      </c>
      <c r="O59" s="124">
        <f t="shared" si="10"/>
        <v>230185.11654786541</v>
      </c>
      <c r="P59" s="124">
        <f t="shared" si="11"/>
        <v>57365.630545910346</v>
      </c>
      <c r="Q59" s="124">
        <f t="shared" si="7"/>
        <v>482.57176589883846</v>
      </c>
      <c r="R59" s="124">
        <f t="shared" si="8"/>
        <v>288033.31885967462</v>
      </c>
      <c r="Z59" s="2"/>
    </row>
    <row r="60" spans="13:26" x14ac:dyDescent="0.25">
      <c r="M60" s="2"/>
      <c r="N60" s="1">
        <f t="shared" si="9"/>
        <v>6</v>
      </c>
      <c r="O60" s="124">
        <f t="shared" si="10"/>
        <v>288033.31885967462</v>
      </c>
      <c r="P60" s="124">
        <f t="shared" si="11"/>
        <v>57365.630545910346</v>
      </c>
      <c r="Q60" s="124">
        <f t="shared" si="7"/>
        <v>603.84767444733109</v>
      </c>
      <c r="R60" s="124">
        <f t="shared" si="8"/>
        <v>346002.79708003229</v>
      </c>
      <c r="Z60" s="2"/>
    </row>
    <row r="61" spans="13:26" x14ac:dyDescent="0.25">
      <c r="M61" s="2"/>
      <c r="N61" s="1">
        <f t="shared" si="9"/>
        <v>7</v>
      </c>
      <c r="O61" s="124">
        <f t="shared" si="10"/>
        <v>346002.79708003229</v>
      </c>
      <c r="P61" s="124">
        <f t="shared" si="11"/>
        <v>57365.630545910346</v>
      </c>
      <c r="Q61" s="124">
        <f t="shared" si="7"/>
        <v>725.37783196824603</v>
      </c>
      <c r="R61" s="124">
        <f t="shared" si="8"/>
        <v>404093.80545791087</v>
      </c>
      <c r="Z61" s="2"/>
    </row>
    <row r="62" spans="13:26" x14ac:dyDescent="0.25">
      <c r="M62" s="2"/>
      <c r="N62" s="1">
        <f t="shared" si="9"/>
        <v>8</v>
      </c>
      <c r="O62" s="124">
        <f t="shared" si="10"/>
        <v>404093.80545791087</v>
      </c>
      <c r="P62" s="124">
        <f t="shared" si="11"/>
        <v>57365.630545910346</v>
      </c>
      <c r="Q62" s="124">
        <f t="shared" si="7"/>
        <v>847.16277148203858</v>
      </c>
      <c r="R62" s="124">
        <f t="shared" si="8"/>
        <v>462306.59877530322</v>
      </c>
      <c r="Z62" s="2"/>
    </row>
    <row r="63" spans="13:26" x14ac:dyDescent="0.25">
      <c r="M63" s="2"/>
      <c r="N63" s="1">
        <f t="shared" si="9"/>
        <v>9</v>
      </c>
      <c r="O63" s="124">
        <f t="shared" si="10"/>
        <v>462306.59877530322</v>
      </c>
      <c r="P63" s="124">
        <f t="shared" si="11"/>
        <v>57365.630545910346</v>
      </c>
      <c r="Q63" s="124">
        <f t="shared" si="7"/>
        <v>969.2030271266151</v>
      </c>
      <c r="R63" s="124">
        <f t="shared" si="8"/>
        <v>520641.43234834017</v>
      </c>
      <c r="Z63" s="2"/>
    </row>
    <row r="64" spans="13:26" x14ac:dyDescent="0.25">
      <c r="M64" s="2"/>
      <c r="N64" s="1">
        <f t="shared" si="9"/>
        <v>10</v>
      </c>
      <c r="O64" s="124">
        <f t="shared" si="10"/>
        <v>520641.43234834017</v>
      </c>
      <c r="P64" s="124">
        <f t="shared" si="11"/>
        <v>57365.630545910346</v>
      </c>
      <c r="Q64" s="124">
        <f t="shared" si="7"/>
        <v>1091.4991341596758</v>
      </c>
      <c r="R64" s="124">
        <f t="shared" si="8"/>
        <v>579098.56202841015</v>
      </c>
      <c r="Z64" s="2"/>
    </row>
    <row r="65" spans="13:26" x14ac:dyDescent="0.25">
      <c r="M65" s="2"/>
      <c r="N65" s="1">
        <f t="shared" si="9"/>
        <v>11</v>
      </c>
      <c r="O65" s="124">
        <f t="shared" si="10"/>
        <v>579098.56202841015</v>
      </c>
      <c r="P65" s="124">
        <f t="shared" si="11"/>
        <v>57365.630545910346</v>
      </c>
      <c r="Q65" s="124">
        <f t="shared" si="7"/>
        <v>1214.0516289610621</v>
      </c>
      <c r="R65" s="124">
        <f t="shared" si="8"/>
        <v>637678.24420328159</v>
      </c>
      <c r="Z65" s="2"/>
    </row>
    <row r="66" spans="13:26" x14ac:dyDescent="0.25">
      <c r="M66" s="2"/>
      <c r="N66" s="1">
        <f t="shared" si="9"/>
        <v>12</v>
      </c>
      <c r="O66" s="124">
        <f t="shared" si="10"/>
        <v>637678.24420328159</v>
      </c>
      <c r="P66" s="124">
        <f t="shared" si="11"/>
        <v>57365.630545910346</v>
      </c>
      <c r="Q66" s="124">
        <f t="shared" si="7"/>
        <v>1336.8610490351098</v>
      </c>
      <c r="R66" s="124">
        <f t="shared" si="8"/>
        <v>696380.73579822702</v>
      </c>
      <c r="Z66" s="2"/>
    </row>
    <row r="67" spans="13:26" x14ac:dyDescent="0.25">
      <c r="M67" s="2"/>
      <c r="N67" s="1">
        <f t="shared" si="9"/>
        <v>13</v>
      </c>
      <c r="O67" s="124">
        <f t="shared" si="10"/>
        <v>696380.73579822702</v>
      </c>
      <c r="P67" s="124">
        <f t="shared" si="11"/>
        <v>57365.630545910346</v>
      </c>
      <c r="Q67" s="124">
        <f t="shared" si="7"/>
        <v>1459.9279330130053</v>
      </c>
      <c r="R67" s="124">
        <f t="shared" si="8"/>
        <v>755206.2942771503</v>
      </c>
      <c r="Z67" s="2"/>
    </row>
    <row r="68" spans="13:26" x14ac:dyDescent="0.25">
      <c r="M68" s="2"/>
      <c r="N68" s="1">
        <f t="shared" si="9"/>
        <v>14</v>
      </c>
      <c r="O68" s="124">
        <f t="shared" si="10"/>
        <v>755206.2942771503</v>
      </c>
      <c r="P68" s="124">
        <f t="shared" si="11"/>
        <v>57365.630545910346</v>
      </c>
      <c r="Q68" s="124">
        <f t="shared" si="7"/>
        <v>1583.2528206551497</v>
      </c>
      <c r="R68" s="124">
        <f t="shared" si="8"/>
        <v>814155.17764371575</v>
      </c>
      <c r="Z68" s="2"/>
    </row>
    <row r="69" spans="13:26" x14ac:dyDescent="0.25">
      <c r="M69" s="2"/>
      <c r="N69" s="1">
        <f t="shared" si="9"/>
        <v>15</v>
      </c>
      <c r="O69" s="124">
        <f t="shared" si="10"/>
        <v>814155.17764371575</v>
      </c>
      <c r="P69" s="124">
        <f t="shared" si="11"/>
        <v>57365.630545910346</v>
      </c>
      <c r="Q69" s="124">
        <f t="shared" si="7"/>
        <v>1706.8362528535245</v>
      </c>
      <c r="R69" s="124">
        <f t="shared" si="8"/>
        <v>873227.64444247959</v>
      </c>
      <c r="Z69" s="2"/>
    </row>
    <row r="70" spans="13:26" x14ac:dyDescent="0.25">
      <c r="M70" s="2"/>
      <c r="N70" s="1">
        <f t="shared" si="9"/>
        <v>16</v>
      </c>
      <c r="O70" s="124">
        <f t="shared" si="10"/>
        <v>873227.64444247959</v>
      </c>
      <c r="P70" s="124">
        <f t="shared" si="11"/>
        <v>57365.630545910346</v>
      </c>
      <c r="Q70" s="124">
        <f t="shared" si="7"/>
        <v>1830.6787716340652</v>
      </c>
      <c r="R70" s="124">
        <f t="shared" si="8"/>
        <v>932423.95376002404</v>
      </c>
      <c r="Z70" s="2"/>
    </row>
    <row r="71" spans="13:26" x14ac:dyDescent="0.25">
      <c r="M71" s="2"/>
      <c r="N71" s="1">
        <f t="shared" si="9"/>
        <v>17</v>
      </c>
      <c r="O71" s="124">
        <f t="shared" si="10"/>
        <v>932423.95376002404</v>
      </c>
      <c r="P71" s="124">
        <f t="shared" si="11"/>
        <v>57365.630545910346</v>
      </c>
      <c r="Q71" s="124">
        <f t="shared" si="7"/>
        <v>1954.7809201590378</v>
      </c>
      <c r="R71" s="124">
        <f t="shared" si="8"/>
        <v>991744.36522609345</v>
      </c>
      <c r="Z71" s="2"/>
    </row>
    <row r="72" spans="13:26" x14ac:dyDescent="0.25">
      <c r="M72" s="2"/>
      <c r="N72" s="1">
        <f t="shared" si="9"/>
        <v>18</v>
      </c>
      <c r="O72" s="124">
        <f t="shared" si="10"/>
        <v>991744.36522609345</v>
      </c>
      <c r="P72" s="124">
        <f t="shared" si="11"/>
        <v>57365.630545910346</v>
      </c>
      <c r="Q72" s="124">
        <f t="shared" si="7"/>
        <v>2079.1432427294208</v>
      </c>
      <c r="R72" s="124">
        <f t="shared" si="8"/>
        <v>1051189.1390147333</v>
      </c>
      <c r="Z72" s="2"/>
    </row>
    <row r="73" spans="13:26" x14ac:dyDescent="0.25">
      <c r="M73" s="2"/>
      <c r="N73" s="1">
        <f t="shared" si="9"/>
        <v>19</v>
      </c>
      <c r="O73" s="124">
        <f t="shared" si="10"/>
        <v>1051189.1390147333</v>
      </c>
      <c r="P73" s="124">
        <f t="shared" si="11"/>
        <v>57365.630545910346</v>
      </c>
      <c r="Q73" s="124">
        <f t="shared" si="7"/>
        <v>2203.766284787293</v>
      </c>
      <c r="R73" s="124">
        <f t="shared" si="8"/>
        <v>1110758.535845431</v>
      </c>
      <c r="Z73" s="2"/>
    </row>
    <row r="74" spans="13:26" x14ac:dyDescent="0.25">
      <c r="M74" s="2"/>
      <c r="N74" s="1">
        <f t="shared" si="9"/>
        <v>20</v>
      </c>
      <c r="O74" s="124">
        <f t="shared" si="10"/>
        <v>1110758.535845431</v>
      </c>
      <c r="P74" s="124">
        <f t="shared" si="11"/>
        <v>57365.630545910346</v>
      </c>
      <c r="Q74" s="124">
        <f t="shared" si="7"/>
        <v>2328.6505929182267</v>
      </c>
      <c r="R74" s="124">
        <f t="shared" si="8"/>
        <v>1170452.8169842598</v>
      </c>
      <c r="Z74" s="2"/>
    </row>
    <row r="75" spans="13:26" x14ac:dyDescent="0.25">
      <c r="M75" s="2"/>
      <c r="N75" s="1">
        <f t="shared" si="9"/>
        <v>21</v>
      </c>
      <c r="O75" s="124">
        <f t="shared" si="10"/>
        <v>1170452.8169842598</v>
      </c>
      <c r="P75" s="124">
        <f t="shared" si="11"/>
        <v>57365.630545910346</v>
      </c>
      <c r="Q75" s="124">
        <f t="shared" si="7"/>
        <v>2453.7967148536827</v>
      </c>
      <c r="R75" s="124">
        <f t="shared" si="8"/>
        <v>1230272.2442450239</v>
      </c>
      <c r="Z75" s="2"/>
    </row>
    <row r="76" spans="13:26" x14ac:dyDescent="0.25">
      <c r="M76" s="2"/>
      <c r="N76" s="1">
        <f t="shared" si="9"/>
        <v>22</v>
      </c>
      <c r="O76" s="124">
        <f t="shared" si="10"/>
        <v>1230272.2442450239</v>
      </c>
      <c r="P76" s="124">
        <f t="shared" si="11"/>
        <v>57365.630545910346</v>
      </c>
      <c r="Q76" s="124">
        <f t="shared" si="7"/>
        <v>2579.2051994734143</v>
      </c>
      <c r="R76" s="124">
        <f t="shared" si="8"/>
        <v>1290217.0799904077</v>
      </c>
      <c r="Z76" s="2"/>
    </row>
    <row r="77" spans="13:26" x14ac:dyDescent="0.25">
      <c r="M77" s="2"/>
      <c r="N77" s="1">
        <f t="shared" si="9"/>
        <v>23</v>
      </c>
      <c r="O77" s="124">
        <f t="shared" si="10"/>
        <v>1290217.0799904077</v>
      </c>
      <c r="P77" s="124">
        <f t="shared" si="11"/>
        <v>57365.630545910346</v>
      </c>
      <c r="Q77" s="124">
        <f t="shared" si="7"/>
        <v>2704.8765968078737</v>
      </c>
      <c r="R77" s="124">
        <f t="shared" si="8"/>
        <v>1350287.5871331261</v>
      </c>
      <c r="Z77" s="2"/>
    </row>
    <row r="78" spans="13:26" x14ac:dyDescent="0.25">
      <c r="M78" s="2"/>
      <c r="N78" s="1">
        <f t="shared" si="9"/>
        <v>24</v>
      </c>
      <c r="O78" s="124">
        <f t="shared" si="10"/>
        <v>1350287.5871331261</v>
      </c>
      <c r="P78" s="124">
        <f t="shared" si="11"/>
        <v>57365.630545910346</v>
      </c>
      <c r="Q78" s="124">
        <f t="shared" si="7"/>
        <v>2830.8114580406263</v>
      </c>
      <c r="R78" s="124">
        <f t="shared" si="8"/>
        <v>1410484.0291370773</v>
      </c>
      <c r="Z78" s="2"/>
    </row>
    <row r="79" spans="13:26" x14ac:dyDescent="0.25">
      <c r="M79" s="2"/>
      <c r="N79" s="1">
        <f t="shared" si="9"/>
        <v>25</v>
      </c>
      <c r="O79" s="124">
        <f t="shared" si="10"/>
        <v>1410484.0291370773</v>
      </c>
      <c r="P79" s="124">
        <f t="shared" si="11"/>
        <v>57365.630545910346</v>
      </c>
      <c r="Q79" s="124">
        <f t="shared" si="7"/>
        <v>2957.0103355107653</v>
      </c>
      <c r="R79" s="124">
        <f t="shared" si="8"/>
        <v>1470806.6700184986</v>
      </c>
      <c r="Z79" s="2"/>
    </row>
    <row r="80" spans="13:26" x14ac:dyDescent="0.25">
      <c r="M80" s="2"/>
      <c r="N80" s="1">
        <f t="shared" si="9"/>
        <v>26</v>
      </c>
      <c r="O80" s="124">
        <f t="shared" si="10"/>
        <v>1470806.6700184986</v>
      </c>
      <c r="P80" s="124">
        <f t="shared" si="11"/>
        <v>57365.630545910346</v>
      </c>
      <c r="Q80" s="124">
        <f t="shared" si="7"/>
        <v>3083.4737827153358</v>
      </c>
      <c r="R80" s="124">
        <f t="shared" si="8"/>
        <v>1531255.7743471244</v>
      </c>
      <c r="Z80" s="2"/>
    </row>
    <row r="81" spans="13:26" x14ac:dyDescent="0.25">
      <c r="M81" s="2"/>
      <c r="N81" s="1">
        <f t="shared" si="9"/>
        <v>27</v>
      </c>
      <c r="O81" s="124">
        <f t="shared" si="10"/>
        <v>1531255.7743471244</v>
      </c>
      <c r="P81" s="124">
        <f t="shared" si="11"/>
        <v>57365.630545910346</v>
      </c>
      <c r="Q81" s="124">
        <f t="shared" si="7"/>
        <v>3210.202354311763</v>
      </c>
      <c r="R81" s="124">
        <f t="shared" si="8"/>
        <v>1591831.6072473465</v>
      </c>
      <c r="Z81" s="2"/>
    </row>
    <row r="82" spans="13:26" x14ac:dyDescent="0.25">
      <c r="M82" s="2"/>
      <c r="N82" s="1">
        <f t="shared" si="9"/>
        <v>28</v>
      </c>
      <c r="O82" s="124">
        <f t="shared" si="10"/>
        <v>1591831.6072473465</v>
      </c>
      <c r="P82" s="124">
        <f t="shared" si="11"/>
        <v>57365.630545910346</v>
      </c>
      <c r="Q82" s="124">
        <f t="shared" si="7"/>
        <v>3337.1966061202829</v>
      </c>
      <c r="R82" s="124">
        <f t="shared" si="8"/>
        <v>1652534.4343993773</v>
      </c>
      <c r="Z82" s="2"/>
    </row>
    <row r="83" spans="13:26" x14ac:dyDescent="0.25">
      <c r="M83" s="2"/>
      <c r="N83" s="1">
        <f t="shared" si="9"/>
        <v>29</v>
      </c>
      <c r="O83" s="124">
        <f t="shared" si="10"/>
        <v>1652534.4343993773</v>
      </c>
      <c r="P83" s="124">
        <f t="shared" si="11"/>
        <v>57365.630545910346</v>
      </c>
      <c r="Q83" s="124">
        <f t="shared" si="7"/>
        <v>3464.4570951263831</v>
      </c>
      <c r="R83" s="124">
        <f t="shared" si="8"/>
        <v>1713364.5220404142</v>
      </c>
      <c r="Z83" s="2"/>
    </row>
    <row r="84" spans="13:26" x14ac:dyDescent="0.25">
      <c r="M84" s="2"/>
      <c r="N84" s="1">
        <f t="shared" si="9"/>
        <v>30</v>
      </c>
      <c r="O84" s="124">
        <f t="shared" si="10"/>
        <v>1713364.5220404142</v>
      </c>
      <c r="P84" s="124">
        <f t="shared" si="11"/>
        <v>57365.630545910346</v>
      </c>
      <c r="Q84" s="124">
        <f t="shared" si="7"/>
        <v>3591.9843794832414</v>
      </c>
      <c r="R84" s="124">
        <f t="shared" si="8"/>
        <v>1774322.1369658078</v>
      </c>
      <c r="Z84" s="2"/>
    </row>
    <row r="85" spans="13:26" x14ac:dyDescent="0.25">
      <c r="M85" s="2"/>
      <c r="N85" s="1">
        <f t="shared" si="9"/>
        <v>31</v>
      </c>
      <c r="O85" s="124">
        <f t="shared" si="10"/>
        <v>1774322.1369658078</v>
      </c>
      <c r="P85" s="124">
        <f t="shared" si="11"/>
        <v>57365.630545910346</v>
      </c>
      <c r="Q85" s="124">
        <f t="shared" si="7"/>
        <v>3719.7790185141785</v>
      </c>
      <c r="R85" s="124">
        <f t="shared" si="8"/>
        <v>1835407.5465302323</v>
      </c>
      <c r="Z85" s="2"/>
    </row>
    <row r="86" spans="13:26" x14ac:dyDescent="0.25">
      <c r="M86" s="2"/>
      <c r="N86" s="1">
        <f t="shared" si="9"/>
        <v>32</v>
      </c>
      <c r="O86" s="124">
        <f t="shared" si="10"/>
        <v>1835407.5465302323</v>
      </c>
      <c r="P86" s="124">
        <f t="shared" si="11"/>
        <v>57365.630545910346</v>
      </c>
      <c r="Q86" s="124">
        <f t="shared" si="7"/>
        <v>3847.8415727151073</v>
      </c>
      <c r="R86" s="124">
        <f t="shared" si="8"/>
        <v>1896621.0186488579</v>
      </c>
      <c r="Z86" s="2"/>
    </row>
    <row r="87" spans="13:26" x14ac:dyDescent="0.25">
      <c r="M87" s="2"/>
      <c r="N87" s="1">
        <f t="shared" si="9"/>
        <v>33</v>
      </c>
      <c r="O87" s="124">
        <f t="shared" si="10"/>
        <v>1896621.0186488579</v>
      </c>
      <c r="P87" s="124">
        <f t="shared" si="11"/>
        <v>57365.630545910346</v>
      </c>
      <c r="Q87" s="124">
        <f t="shared" ref="Q87:Q118" si="12">O87*$P$49</f>
        <v>3976.1726037569942</v>
      </c>
      <c r="R87" s="124">
        <f t="shared" ref="R87:R118" si="13">O87+P87+Q87</f>
        <v>1957962.8217985253</v>
      </c>
      <c r="Z87" s="2"/>
    </row>
    <row r="88" spans="13:26" x14ac:dyDescent="0.25">
      <c r="M88" s="2"/>
      <c r="N88" s="1">
        <f t="shared" ref="N88:N119" si="14">N87+1</f>
        <v>34</v>
      </c>
      <c r="O88" s="124">
        <f t="shared" ref="O88:O119" si="15">R87</f>
        <v>1957962.8217985253</v>
      </c>
      <c r="P88" s="124">
        <f t="shared" ref="P88:P119" si="16">P87</f>
        <v>57365.630545910346</v>
      </c>
      <c r="Q88" s="124">
        <f t="shared" si="12"/>
        <v>4104.7726744883194</v>
      </c>
      <c r="R88" s="124">
        <f t="shared" si="13"/>
        <v>2019433.2250189241</v>
      </c>
      <c r="Z88" s="2"/>
    </row>
    <row r="89" spans="13:26" x14ac:dyDescent="0.25">
      <c r="M89" s="2"/>
      <c r="N89" s="1">
        <f t="shared" si="14"/>
        <v>35</v>
      </c>
      <c r="O89" s="124">
        <f t="shared" si="15"/>
        <v>2019433.2250189241</v>
      </c>
      <c r="P89" s="124">
        <f t="shared" si="16"/>
        <v>57365.630545910346</v>
      </c>
      <c r="Q89" s="124">
        <f t="shared" si="12"/>
        <v>4233.6423489375502</v>
      </c>
      <c r="R89" s="124">
        <f t="shared" si="13"/>
        <v>2081032.497913772</v>
      </c>
      <c r="Z89" s="2"/>
    </row>
    <row r="90" spans="13:26" x14ac:dyDescent="0.25">
      <c r="M90" s="2"/>
      <c r="N90" s="1">
        <f t="shared" si="14"/>
        <v>36</v>
      </c>
      <c r="O90" s="124">
        <f t="shared" si="15"/>
        <v>2081032.497913772</v>
      </c>
      <c r="P90" s="124">
        <f t="shared" si="16"/>
        <v>57365.630545910346</v>
      </c>
      <c r="Q90" s="124">
        <f t="shared" si="12"/>
        <v>4362.7821923156071</v>
      </c>
      <c r="R90" s="124">
        <f t="shared" si="13"/>
        <v>2142760.9106519977</v>
      </c>
      <c r="Z90" s="2"/>
    </row>
    <row r="91" spans="13:26" x14ac:dyDescent="0.25">
      <c r="M91" s="2"/>
      <c r="N91" s="1">
        <f t="shared" si="14"/>
        <v>37</v>
      </c>
      <c r="O91" s="124">
        <f t="shared" si="15"/>
        <v>2142760.9106519977</v>
      </c>
      <c r="P91" s="124">
        <f t="shared" si="16"/>
        <v>57365.630545910346</v>
      </c>
      <c r="Q91" s="124">
        <f t="shared" si="12"/>
        <v>4492.1927710183518</v>
      </c>
      <c r="R91" s="124">
        <f t="shared" si="13"/>
        <v>2204618.7339689266</v>
      </c>
      <c r="Z91" s="2"/>
    </row>
    <row r="92" spans="13:26" x14ac:dyDescent="0.25">
      <c r="M92" s="2"/>
      <c r="N92" s="1">
        <f t="shared" si="14"/>
        <v>38</v>
      </c>
      <c r="O92" s="124">
        <f t="shared" si="15"/>
        <v>2204618.7339689266</v>
      </c>
      <c r="P92" s="124">
        <f t="shared" si="16"/>
        <v>57365.630545910346</v>
      </c>
      <c r="Q92" s="124">
        <f t="shared" si="12"/>
        <v>4621.8746526290661</v>
      </c>
      <c r="R92" s="124">
        <f t="shared" si="13"/>
        <v>2266606.2391674663</v>
      </c>
      <c r="Z92" s="2"/>
    </row>
    <row r="93" spans="13:26" x14ac:dyDescent="0.25">
      <c r="M93" s="2"/>
      <c r="N93" s="1">
        <f t="shared" si="14"/>
        <v>39</v>
      </c>
      <c r="O93" s="124">
        <f t="shared" si="15"/>
        <v>2266606.2391674663</v>
      </c>
      <c r="P93" s="124">
        <f t="shared" si="16"/>
        <v>57365.630545910346</v>
      </c>
      <c r="Q93" s="124">
        <f t="shared" si="12"/>
        <v>4751.82840592094</v>
      </c>
      <c r="R93" s="124">
        <f t="shared" si="13"/>
        <v>2328723.6981192976</v>
      </c>
      <c r="Z93" s="2"/>
    </row>
    <row r="94" spans="13:26" x14ac:dyDescent="0.25">
      <c r="M94" s="2"/>
      <c r="N94" s="1">
        <f t="shared" si="14"/>
        <v>40</v>
      </c>
      <c r="O94" s="124">
        <f t="shared" si="15"/>
        <v>2328723.6981192976</v>
      </c>
      <c r="P94" s="124">
        <f t="shared" si="16"/>
        <v>57365.630545910346</v>
      </c>
      <c r="Q94" s="124">
        <f t="shared" si="12"/>
        <v>4882.0546008595711</v>
      </c>
      <c r="R94" s="124">
        <f t="shared" si="13"/>
        <v>2390971.3832660676</v>
      </c>
      <c r="Z94" s="2"/>
    </row>
    <row r="95" spans="13:26" x14ac:dyDescent="0.25">
      <c r="M95" s="2"/>
      <c r="N95" s="1">
        <f t="shared" si="14"/>
        <v>41</v>
      </c>
      <c r="O95" s="124">
        <f t="shared" si="15"/>
        <v>2390971.3832660676</v>
      </c>
      <c r="P95" s="124">
        <f t="shared" si="16"/>
        <v>57365.630545910346</v>
      </c>
      <c r="Q95" s="124">
        <f t="shared" si="12"/>
        <v>5012.5538086054612</v>
      </c>
      <c r="R95" s="124">
        <f t="shared" si="13"/>
        <v>2453349.5676205833</v>
      </c>
      <c r="Z95" s="2"/>
    </row>
    <row r="96" spans="13:26" x14ac:dyDescent="0.25">
      <c r="M96" s="2"/>
      <c r="N96" s="1">
        <f t="shared" si="14"/>
        <v>42</v>
      </c>
      <c r="O96" s="124">
        <f t="shared" si="15"/>
        <v>2453349.5676205833</v>
      </c>
      <c r="P96" s="124">
        <f t="shared" si="16"/>
        <v>57365.630545910346</v>
      </c>
      <c r="Q96" s="124">
        <f t="shared" si="12"/>
        <v>5143.32660151652</v>
      </c>
      <c r="R96" s="124">
        <f t="shared" si="13"/>
        <v>2515858.5247680102</v>
      </c>
      <c r="Z96" s="2"/>
    </row>
    <row r="97" spans="13:26" x14ac:dyDescent="0.25">
      <c r="M97" s="2"/>
      <c r="N97" s="1">
        <f t="shared" si="14"/>
        <v>43</v>
      </c>
      <c r="O97" s="124">
        <f t="shared" si="15"/>
        <v>2515858.5247680102</v>
      </c>
      <c r="P97" s="124">
        <f t="shared" si="16"/>
        <v>57365.630545910346</v>
      </c>
      <c r="Q97" s="124">
        <f t="shared" si="12"/>
        <v>5274.3735531505799</v>
      </c>
      <c r="R97" s="124">
        <f t="shared" si="13"/>
        <v>2578498.5288670715</v>
      </c>
      <c r="Z97" s="2"/>
    </row>
    <row r="98" spans="13:26" x14ac:dyDescent="0.25">
      <c r="M98" s="2"/>
      <c r="N98" s="1">
        <f t="shared" si="14"/>
        <v>44</v>
      </c>
      <c r="O98" s="124">
        <f t="shared" si="15"/>
        <v>2578498.5288670715</v>
      </c>
      <c r="P98" s="124">
        <f t="shared" si="16"/>
        <v>57365.630545910346</v>
      </c>
      <c r="Q98" s="124">
        <f t="shared" si="12"/>
        <v>5405.6952382679092</v>
      </c>
      <c r="R98" s="124">
        <f t="shared" si="13"/>
        <v>2641269.8546512499</v>
      </c>
      <c r="Z98" s="2"/>
    </row>
    <row r="99" spans="13:26" x14ac:dyDescent="0.25">
      <c r="M99" s="2"/>
      <c r="N99" s="1">
        <f t="shared" si="14"/>
        <v>45</v>
      </c>
      <c r="O99" s="124">
        <f t="shared" si="15"/>
        <v>2641269.8546512499</v>
      </c>
      <c r="P99" s="124">
        <f t="shared" si="16"/>
        <v>57365.630545910346</v>
      </c>
      <c r="Q99" s="124">
        <f t="shared" si="12"/>
        <v>5537.2922328337299</v>
      </c>
      <c r="R99" s="124">
        <f t="shared" si="13"/>
        <v>2704172.7774299942</v>
      </c>
      <c r="Z99" s="2"/>
    </row>
    <row r="100" spans="13:26" x14ac:dyDescent="0.25">
      <c r="M100" s="2"/>
      <c r="N100" s="1">
        <f t="shared" si="14"/>
        <v>46</v>
      </c>
      <c r="O100" s="124">
        <f t="shared" si="15"/>
        <v>2704172.7774299942</v>
      </c>
      <c r="P100" s="124">
        <f t="shared" si="16"/>
        <v>57365.630545910346</v>
      </c>
      <c r="Q100" s="124">
        <f t="shared" si="12"/>
        <v>5669.1651140207496</v>
      </c>
      <c r="R100" s="124">
        <f t="shared" si="13"/>
        <v>2767207.5730899256</v>
      </c>
      <c r="Z100" s="2"/>
    </row>
    <row r="101" spans="13:26" x14ac:dyDescent="0.25">
      <c r="M101" s="2"/>
      <c r="N101" s="1">
        <f t="shared" si="14"/>
        <v>47</v>
      </c>
      <c r="O101" s="124">
        <f t="shared" si="15"/>
        <v>2767207.5730899256</v>
      </c>
      <c r="P101" s="124">
        <f t="shared" si="16"/>
        <v>57365.630545910346</v>
      </c>
      <c r="Q101" s="124">
        <f t="shared" si="12"/>
        <v>5801.3144602116881</v>
      </c>
      <c r="R101" s="124">
        <f t="shared" si="13"/>
        <v>2830374.5180960479</v>
      </c>
      <c r="Z101" s="2"/>
    </row>
    <row r="102" spans="13:26" x14ac:dyDescent="0.25">
      <c r="M102" s="2"/>
      <c r="N102" s="1">
        <f t="shared" si="14"/>
        <v>48</v>
      </c>
      <c r="O102" s="124">
        <f t="shared" si="15"/>
        <v>2830374.5180960479</v>
      </c>
      <c r="P102" s="124">
        <f t="shared" si="16"/>
        <v>57365.630545910346</v>
      </c>
      <c r="Q102" s="124">
        <f t="shared" si="12"/>
        <v>5933.7408510018186</v>
      </c>
      <c r="R102" s="124">
        <f t="shared" si="13"/>
        <v>2893673.8894929602</v>
      </c>
      <c r="Z102" s="2"/>
    </row>
    <row r="103" spans="13:26" x14ac:dyDescent="0.25">
      <c r="M103" s="2"/>
      <c r="N103" s="1">
        <f t="shared" si="14"/>
        <v>49</v>
      </c>
      <c r="O103" s="124">
        <f t="shared" si="15"/>
        <v>2893673.8894929602</v>
      </c>
      <c r="P103" s="124">
        <f t="shared" si="16"/>
        <v>57365.630545910346</v>
      </c>
      <c r="Q103" s="124">
        <f t="shared" si="12"/>
        <v>6066.4448672015042</v>
      </c>
      <c r="R103" s="124">
        <f t="shared" si="13"/>
        <v>2957105.9649060722</v>
      </c>
      <c r="Z103" s="2"/>
    </row>
    <row r="104" spans="13:26" x14ac:dyDescent="0.25">
      <c r="M104" s="2"/>
      <c r="N104" s="1">
        <f t="shared" si="14"/>
        <v>50</v>
      </c>
      <c r="O104" s="124">
        <f t="shared" si="15"/>
        <v>2957105.9649060722</v>
      </c>
      <c r="P104" s="124">
        <f t="shared" si="16"/>
        <v>57365.630545910346</v>
      </c>
      <c r="Q104" s="124">
        <f t="shared" si="12"/>
        <v>6199.4270908387498</v>
      </c>
      <c r="R104" s="124">
        <f t="shared" si="13"/>
        <v>3020671.0225428212</v>
      </c>
      <c r="Z104" s="2"/>
    </row>
    <row r="105" spans="13:26" x14ac:dyDescent="0.25">
      <c r="M105" s="2"/>
      <c r="N105" s="1">
        <f t="shared" si="14"/>
        <v>51</v>
      </c>
      <c r="O105" s="124">
        <f t="shared" si="15"/>
        <v>3020671.0225428212</v>
      </c>
      <c r="P105" s="124">
        <f t="shared" si="16"/>
        <v>57365.630545910346</v>
      </c>
      <c r="Q105" s="124">
        <f t="shared" si="12"/>
        <v>6332.6881051617538</v>
      </c>
      <c r="R105" s="124">
        <f t="shared" si="13"/>
        <v>3084369.3411938935</v>
      </c>
      <c r="Z105" s="2"/>
    </row>
    <row r="106" spans="13:26" x14ac:dyDescent="0.25">
      <c r="M106" s="2"/>
      <c r="N106" s="1">
        <f t="shared" si="14"/>
        <v>52</v>
      </c>
      <c r="O106" s="124">
        <f t="shared" si="15"/>
        <v>3084369.3411938935</v>
      </c>
      <c r="P106" s="124">
        <f t="shared" si="16"/>
        <v>57365.630545910346</v>
      </c>
      <c r="Q106" s="124">
        <f t="shared" si="12"/>
        <v>6466.2284946414657</v>
      </c>
      <c r="R106" s="124">
        <f t="shared" si="13"/>
        <v>3148201.2002344453</v>
      </c>
      <c r="Z106" s="2"/>
    </row>
    <row r="107" spans="13:26" x14ac:dyDescent="0.25">
      <c r="M107" s="2"/>
      <c r="N107" s="1">
        <f t="shared" si="14"/>
        <v>53</v>
      </c>
      <c r="O107" s="124">
        <f t="shared" si="15"/>
        <v>3148201.2002344453</v>
      </c>
      <c r="P107" s="124">
        <f t="shared" si="16"/>
        <v>57365.630545910346</v>
      </c>
      <c r="Q107" s="124">
        <f t="shared" si="12"/>
        <v>6600.0488449741488</v>
      </c>
      <c r="R107" s="124">
        <f t="shared" si="13"/>
        <v>3212166.8796253297</v>
      </c>
      <c r="Z107" s="2"/>
    </row>
    <row r="108" spans="13:26" x14ac:dyDescent="0.25">
      <c r="M108" s="2"/>
      <c r="N108" s="1">
        <f t="shared" si="14"/>
        <v>54</v>
      </c>
      <c r="O108" s="124">
        <f t="shared" si="15"/>
        <v>3212166.8796253297</v>
      </c>
      <c r="P108" s="124">
        <f t="shared" si="16"/>
        <v>57365.630545910346</v>
      </c>
      <c r="Q108" s="124">
        <f t="shared" si="12"/>
        <v>6734.1497430839499</v>
      </c>
      <c r="R108" s="124">
        <f t="shared" si="13"/>
        <v>3276266.6599143241</v>
      </c>
      <c r="Z108" s="2"/>
    </row>
    <row r="109" spans="13:26" x14ac:dyDescent="0.25">
      <c r="M109" s="2"/>
      <c r="N109" s="1">
        <f t="shared" si="14"/>
        <v>55</v>
      </c>
      <c r="O109" s="124">
        <f t="shared" si="15"/>
        <v>3276266.6599143241</v>
      </c>
      <c r="P109" s="124">
        <f t="shared" si="16"/>
        <v>57365.630545910346</v>
      </c>
      <c r="Q109" s="124">
        <f t="shared" si="12"/>
        <v>6868.5317771254749</v>
      </c>
      <c r="R109" s="124">
        <f t="shared" si="13"/>
        <v>3340500.8222373598</v>
      </c>
      <c r="Z109" s="2"/>
    </row>
    <row r="110" spans="13:26" x14ac:dyDescent="0.25">
      <c r="M110" s="2"/>
      <c r="N110" s="1">
        <f t="shared" si="14"/>
        <v>56</v>
      </c>
      <c r="O110" s="124">
        <f t="shared" si="15"/>
        <v>3340500.8222373598</v>
      </c>
      <c r="P110" s="124">
        <f t="shared" si="16"/>
        <v>57365.630545910346</v>
      </c>
      <c r="Q110" s="124">
        <f t="shared" si="12"/>
        <v>7003.1955364863643</v>
      </c>
      <c r="R110" s="124">
        <f t="shared" si="13"/>
        <v>3404869.6483197566</v>
      </c>
      <c r="Z110" s="2"/>
    </row>
    <row r="111" spans="13:26" x14ac:dyDescent="0.25">
      <c r="M111" s="2"/>
      <c r="N111" s="1">
        <f t="shared" si="14"/>
        <v>57</v>
      </c>
      <c r="O111" s="124">
        <f t="shared" si="15"/>
        <v>3404869.6483197566</v>
      </c>
      <c r="P111" s="124">
        <f t="shared" si="16"/>
        <v>57365.630545910346</v>
      </c>
      <c r="Q111" s="124">
        <f t="shared" si="12"/>
        <v>7138.1416117898825</v>
      </c>
      <c r="R111" s="124">
        <f t="shared" si="13"/>
        <v>3469373.4204774569</v>
      </c>
      <c r="Z111" s="2"/>
    </row>
    <row r="112" spans="13:26" x14ac:dyDescent="0.25">
      <c r="M112" s="2"/>
      <c r="N112" s="1">
        <f t="shared" si="14"/>
        <v>58</v>
      </c>
      <c r="O112" s="124">
        <f t="shared" si="15"/>
        <v>3469373.4204774569</v>
      </c>
      <c r="P112" s="124">
        <f t="shared" si="16"/>
        <v>57365.630545910346</v>
      </c>
      <c r="Q112" s="124">
        <f t="shared" si="12"/>
        <v>7273.3705948975066</v>
      </c>
      <c r="R112" s="124">
        <f t="shared" si="13"/>
        <v>3534012.4216182646</v>
      </c>
      <c r="Z112" s="2"/>
    </row>
    <row r="113" spans="13:26" x14ac:dyDescent="0.25">
      <c r="M113" s="2"/>
      <c r="N113" s="1">
        <f t="shared" si="14"/>
        <v>59</v>
      </c>
      <c r="O113" s="124">
        <f t="shared" si="15"/>
        <v>3534012.4216182646</v>
      </c>
      <c r="P113" s="124">
        <f t="shared" si="16"/>
        <v>57365.630545910346</v>
      </c>
      <c r="Q113" s="124">
        <f t="shared" si="12"/>
        <v>7408.8830789115209</v>
      </c>
      <c r="R113" s="124">
        <f t="shared" si="13"/>
        <v>3598786.9352430864</v>
      </c>
      <c r="Z113" s="2"/>
    </row>
    <row r="114" spans="13:26" x14ac:dyDescent="0.25">
      <c r="M114" s="2"/>
      <c r="N114" s="1">
        <f t="shared" si="14"/>
        <v>60</v>
      </c>
      <c r="O114" s="124">
        <f t="shared" si="15"/>
        <v>3598786.9352430864</v>
      </c>
      <c r="P114" s="124">
        <f t="shared" si="16"/>
        <v>57365.630545910346</v>
      </c>
      <c r="Q114" s="124">
        <f t="shared" si="12"/>
        <v>7544.6796581776207</v>
      </c>
      <c r="R114" s="124">
        <f t="shared" si="13"/>
        <v>3663697.2454471746</v>
      </c>
      <c r="Z114" s="2"/>
    </row>
    <row r="115" spans="13:26" x14ac:dyDescent="0.25">
      <c r="M115" s="2"/>
      <c r="N115" s="1">
        <f t="shared" si="14"/>
        <v>61</v>
      </c>
      <c r="O115" s="124">
        <f t="shared" si="15"/>
        <v>3663697.2454471746</v>
      </c>
      <c r="P115" s="124">
        <f t="shared" si="16"/>
        <v>57365.630545910346</v>
      </c>
      <c r="Q115" s="124">
        <f t="shared" si="12"/>
        <v>7680.7609282875183</v>
      </c>
      <c r="R115" s="124">
        <f t="shared" si="13"/>
        <v>3728743.6369213727</v>
      </c>
      <c r="Z115" s="2"/>
    </row>
    <row r="116" spans="13:26" x14ac:dyDescent="0.25">
      <c r="M116" s="2"/>
      <c r="N116" s="1">
        <f t="shared" si="14"/>
        <v>62</v>
      </c>
      <c r="O116" s="124">
        <f t="shared" si="15"/>
        <v>3728743.6369213727</v>
      </c>
      <c r="P116" s="124">
        <f t="shared" si="16"/>
        <v>57365.630545910346</v>
      </c>
      <c r="Q116" s="124">
        <f t="shared" si="12"/>
        <v>7817.127486081552</v>
      </c>
      <c r="R116" s="124">
        <f t="shared" si="13"/>
        <v>3793926.3949533645</v>
      </c>
      <c r="Z116" s="2"/>
    </row>
    <row r="117" spans="13:26" x14ac:dyDescent="0.25">
      <c r="M117" s="2"/>
      <c r="N117" s="1">
        <f t="shared" si="14"/>
        <v>63</v>
      </c>
      <c r="O117" s="124">
        <f t="shared" si="15"/>
        <v>3793926.3949533645</v>
      </c>
      <c r="P117" s="124">
        <f t="shared" si="16"/>
        <v>57365.630545910346</v>
      </c>
      <c r="Q117" s="124">
        <f t="shared" si="12"/>
        <v>7953.7799296513085</v>
      </c>
      <c r="R117" s="124">
        <f t="shared" si="13"/>
        <v>3859245.8054289264</v>
      </c>
      <c r="Z117" s="2"/>
    </row>
    <row r="118" spans="13:26" x14ac:dyDescent="0.25">
      <c r="M118" s="2"/>
      <c r="N118" s="1">
        <f t="shared" si="14"/>
        <v>64</v>
      </c>
      <c r="O118" s="124">
        <f t="shared" si="15"/>
        <v>3859245.8054289264</v>
      </c>
      <c r="P118" s="124">
        <f t="shared" si="16"/>
        <v>57365.630545910346</v>
      </c>
      <c r="Q118" s="124">
        <f t="shared" si="12"/>
        <v>8090.7188583422439</v>
      </c>
      <c r="R118" s="124">
        <f t="shared" si="13"/>
        <v>3924702.154833179</v>
      </c>
      <c r="Z118" s="2"/>
    </row>
    <row r="119" spans="13:26" x14ac:dyDescent="0.25">
      <c r="M119" s="2"/>
      <c r="N119" s="1">
        <f t="shared" si="14"/>
        <v>65</v>
      </c>
      <c r="O119" s="124">
        <f t="shared" si="15"/>
        <v>3924702.154833179</v>
      </c>
      <c r="P119" s="124">
        <f t="shared" si="16"/>
        <v>57365.630545910346</v>
      </c>
      <c r="Q119" s="124">
        <f t="shared" ref="Q119:Q150" si="17">O119*$P$49</f>
        <v>8227.944872756314</v>
      </c>
      <c r="R119" s="124">
        <f t="shared" ref="R119:R150" si="18">O119+P119+Q119</f>
        <v>3990295.7302518459</v>
      </c>
      <c r="Z119" s="2"/>
    </row>
    <row r="120" spans="13:26" x14ac:dyDescent="0.25">
      <c r="M120" s="2"/>
      <c r="N120" s="1">
        <f t="shared" ref="N120:N151" si="19">N119+1</f>
        <v>66</v>
      </c>
      <c r="O120" s="124">
        <f t="shared" ref="O120:O151" si="20">R119</f>
        <v>3990295.7302518459</v>
      </c>
      <c r="P120" s="124">
        <f t="shared" ref="P120:P151" si="21">P119</f>
        <v>57365.630545910346</v>
      </c>
      <c r="Q120" s="124">
        <f t="shared" si="17"/>
        <v>8365.4585747546025</v>
      </c>
      <c r="R120" s="124">
        <f t="shared" si="18"/>
        <v>4056026.819372511</v>
      </c>
      <c r="Z120" s="2"/>
    </row>
    <row r="121" spans="13:26" x14ac:dyDescent="0.25">
      <c r="M121" s="2"/>
      <c r="N121" s="1">
        <f t="shared" si="19"/>
        <v>67</v>
      </c>
      <c r="O121" s="124">
        <f t="shared" si="20"/>
        <v>4056026.819372511</v>
      </c>
      <c r="P121" s="124">
        <f t="shared" si="21"/>
        <v>57365.630545910346</v>
      </c>
      <c r="Q121" s="124">
        <f t="shared" si="17"/>
        <v>8503.2605674599708</v>
      </c>
      <c r="R121" s="124">
        <f t="shared" si="18"/>
        <v>4121895.7104858812</v>
      </c>
      <c r="Z121" s="2"/>
    </row>
    <row r="122" spans="13:26" x14ac:dyDescent="0.25">
      <c r="M122" s="2"/>
      <c r="N122" s="1">
        <f t="shared" si="19"/>
        <v>68</v>
      </c>
      <c r="O122" s="124">
        <f t="shared" si="20"/>
        <v>4121895.7104858812</v>
      </c>
      <c r="P122" s="124">
        <f t="shared" si="21"/>
        <v>57365.630545910346</v>
      </c>
      <c r="Q122" s="124">
        <f t="shared" si="17"/>
        <v>8641.3514552596935</v>
      </c>
      <c r="R122" s="124">
        <f t="shared" si="18"/>
        <v>4187902.6924870512</v>
      </c>
      <c r="Z122" s="2"/>
    </row>
    <row r="123" spans="13:26" x14ac:dyDescent="0.25">
      <c r="M123" s="2"/>
      <c r="N123" s="1">
        <f t="shared" si="19"/>
        <v>69</v>
      </c>
      <c r="O123" s="124">
        <f t="shared" si="20"/>
        <v>4187902.6924870512</v>
      </c>
      <c r="P123" s="124">
        <f t="shared" si="21"/>
        <v>57365.630545910346</v>
      </c>
      <c r="Q123" s="124">
        <f t="shared" si="17"/>
        <v>8779.7318438081165</v>
      </c>
      <c r="R123" s="124">
        <f t="shared" si="18"/>
        <v>4254048.054876769</v>
      </c>
      <c r="Z123" s="2"/>
    </row>
    <row r="124" spans="13:26" x14ac:dyDescent="0.25">
      <c r="M124" s="2"/>
      <c r="N124" s="1">
        <f t="shared" si="19"/>
        <v>70</v>
      </c>
      <c r="O124" s="124">
        <f t="shared" si="20"/>
        <v>4254048.054876769</v>
      </c>
      <c r="P124" s="124">
        <f t="shared" si="21"/>
        <v>57365.630545910346</v>
      </c>
      <c r="Q124" s="124">
        <f t="shared" si="17"/>
        <v>8918.4023400293045</v>
      </c>
      <c r="R124" s="124">
        <f t="shared" si="18"/>
        <v>4320332.0877627088</v>
      </c>
      <c r="Z124" s="2"/>
    </row>
    <row r="125" spans="13:26" x14ac:dyDescent="0.25">
      <c r="M125" s="2"/>
      <c r="N125" s="1">
        <f t="shared" si="19"/>
        <v>71</v>
      </c>
      <c r="O125" s="124">
        <f t="shared" si="20"/>
        <v>4320332.0877627088</v>
      </c>
      <c r="P125" s="124">
        <f t="shared" si="21"/>
        <v>57365.630545910346</v>
      </c>
      <c r="Q125" s="124">
        <f t="shared" si="17"/>
        <v>9057.3635521197193</v>
      </c>
      <c r="R125" s="124">
        <f t="shared" si="18"/>
        <v>4386755.0818607388</v>
      </c>
      <c r="Z125" s="2"/>
    </row>
    <row r="126" spans="13:26" x14ac:dyDescent="0.25">
      <c r="M126" s="2"/>
      <c r="N126" s="1">
        <f t="shared" si="19"/>
        <v>72</v>
      </c>
      <c r="O126" s="124">
        <f t="shared" si="20"/>
        <v>4386755.0818607388</v>
      </c>
      <c r="P126" s="124">
        <f t="shared" si="21"/>
        <v>57365.630545910346</v>
      </c>
      <c r="Q126" s="124">
        <f t="shared" si="17"/>
        <v>9196.6160895508656</v>
      </c>
      <c r="R126" s="124">
        <f t="shared" si="18"/>
        <v>4453317.3284962</v>
      </c>
      <c r="Z126" s="2"/>
    </row>
    <row r="127" spans="13:26" x14ac:dyDescent="0.25">
      <c r="M127" s="2"/>
      <c r="N127" s="1">
        <f t="shared" si="19"/>
        <v>73</v>
      </c>
      <c r="O127" s="124">
        <f t="shared" si="20"/>
        <v>4453317.3284962</v>
      </c>
      <c r="P127" s="124">
        <f t="shared" si="21"/>
        <v>57365.630545910346</v>
      </c>
      <c r="Q127" s="124">
        <f t="shared" si="17"/>
        <v>9336.1605630719823</v>
      </c>
      <c r="R127" s="124">
        <f t="shared" si="18"/>
        <v>4520019.1196051827</v>
      </c>
      <c r="Z127" s="2"/>
    </row>
    <row r="128" spans="13:26" x14ac:dyDescent="0.25">
      <c r="M128" s="2"/>
      <c r="N128" s="1">
        <f t="shared" si="19"/>
        <v>74</v>
      </c>
      <c r="O128" s="124">
        <f t="shared" si="20"/>
        <v>4520019.1196051827</v>
      </c>
      <c r="P128" s="124">
        <f t="shared" si="21"/>
        <v>57365.630545910346</v>
      </c>
      <c r="Q128" s="124">
        <f t="shared" si="17"/>
        <v>9475.9975847127098</v>
      </c>
      <c r="R128" s="124">
        <f t="shared" si="18"/>
        <v>4586860.7477358058</v>
      </c>
      <c r="Z128" s="2"/>
    </row>
    <row r="129" spans="13:26" x14ac:dyDescent="0.25">
      <c r="M129" s="2"/>
      <c r="N129" s="1">
        <f t="shared" si="19"/>
        <v>75</v>
      </c>
      <c r="O129" s="124">
        <f t="shared" si="20"/>
        <v>4586860.7477358058</v>
      </c>
      <c r="P129" s="124">
        <f t="shared" si="21"/>
        <v>57365.630545910346</v>
      </c>
      <c r="Q129" s="124">
        <f t="shared" si="17"/>
        <v>9616.1277677857779</v>
      </c>
      <c r="R129" s="124">
        <f t="shared" si="18"/>
        <v>4653842.5060495017</v>
      </c>
      <c r="Z129" s="2"/>
    </row>
    <row r="130" spans="13:26" x14ac:dyDescent="0.25">
      <c r="M130" s="2"/>
      <c r="N130" s="1">
        <f t="shared" si="19"/>
        <v>76</v>
      </c>
      <c r="O130" s="124">
        <f t="shared" si="20"/>
        <v>4653842.5060495017</v>
      </c>
      <c r="P130" s="124">
        <f t="shared" si="21"/>
        <v>57365.630545910346</v>
      </c>
      <c r="Q130" s="124">
        <f t="shared" si="17"/>
        <v>9756.551726889702</v>
      </c>
      <c r="R130" s="124">
        <f t="shared" si="18"/>
        <v>4720964.688322302</v>
      </c>
      <c r="Z130" s="2"/>
    </row>
    <row r="131" spans="13:26" x14ac:dyDescent="0.25">
      <c r="M131" s="2"/>
      <c r="N131" s="1">
        <f t="shared" si="19"/>
        <v>77</v>
      </c>
      <c r="O131" s="124">
        <f t="shared" si="20"/>
        <v>4720964.688322302</v>
      </c>
      <c r="P131" s="124">
        <f t="shared" si="21"/>
        <v>57365.630545910346</v>
      </c>
      <c r="Q131" s="124">
        <f t="shared" si="17"/>
        <v>9897.2700779114693</v>
      </c>
      <c r="R131" s="124">
        <f t="shared" si="18"/>
        <v>4788227.5889461236</v>
      </c>
      <c r="Z131" s="2"/>
    </row>
    <row r="132" spans="13:26" x14ac:dyDescent="0.25">
      <c r="M132" s="2"/>
      <c r="N132" s="1">
        <f t="shared" si="19"/>
        <v>78</v>
      </c>
      <c r="O132" s="124">
        <f t="shared" si="20"/>
        <v>4788227.5889461236</v>
      </c>
      <c r="P132" s="124">
        <f t="shared" si="21"/>
        <v>57365.630545910346</v>
      </c>
      <c r="Q132" s="124">
        <f t="shared" si="17"/>
        <v>10038.283438029242</v>
      </c>
      <c r="R132" s="124">
        <f t="shared" si="18"/>
        <v>4855631.5029300638</v>
      </c>
      <c r="Z132" s="2"/>
    </row>
    <row r="133" spans="13:26" x14ac:dyDescent="0.25">
      <c r="M133" s="2"/>
      <c r="N133" s="1">
        <f t="shared" si="19"/>
        <v>79</v>
      </c>
      <c r="O133" s="124">
        <f t="shared" si="20"/>
        <v>4855631.5029300638</v>
      </c>
      <c r="P133" s="124">
        <f t="shared" si="21"/>
        <v>57365.630545910346</v>
      </c>
      <c r="Q133" s="124">
        <f t="shared" si="17"/>
        <v>10179.592425715073</v>
      </c>
      <c r="R133" s="124">
        <f t="shared" si="18"/>
        <v>4923176.7259016894</v>
      </c>
      <c r="Z133" s="2"/>
    </row>
    <row r="134" spans="13:26" x14ac:dyDescent="0.25">
      <c r="M134" s="2"/>
      <c r="N134" s="1">
        <f t="shared" si="19"/>
        <v>80</v>
      </c>
      <c r="O134" s="124">
        <f t="shared" si="20"/>
        <v>4923176.7259016894</v>
      </c>
      <c r="P134" s="124">
        <f t="shared" si="21"/>
        <v>57365.630545910346</v>
      </c>
      <c r="Q134" s="124">
        <f t="shared" si="17"/>
        <v>10321.197660737598</v>
      </c>
      <c r="R134" s="124">
        <f t="shared" si="18"/>
        <v>4990863.5541083375</v>
      </c>
      <c r="Z134" s="2"/>
    </row>
    <row r="135" spans="13:26" x14ac:dyDescent="0.25">
      <c r="M135" s="2"/>
      <c r="N135" s="1">
        <f t="shared" si="19"/>
        <v>81</v>
      </c>
      <c r="O135" s="124">
        <f t="shared" si="20"/>
        <v>4990863.5541083375</v>
      </c>
      <c r="P135" s="124">
        <f t="shared" si="21"/>
        <v>57365.630545910346</v>
      </c>
      <c r="Q135" s="124">
        <f t="shared" si="17"/>
        <v>10463.099764164783</v>
      </c>
      <c r="R135" s="124">
        <f t="shared" si="18"/>
        <v>5058692.2844184125</v>
      </c>
      <c r="Z135" s="2"/>
    </row>
    <row r="136" spans="13:26" x14ac:dyDescent="0.25">
      <c r="M136" s="2"/>
      <c r="N136" s="1">
        <f t="shared" si="19"/>
        <v>82</v>
      </c>
      <c r="O136" s="124">
        <f t="shared" si="20"/>
        <v>5058692.2844184125</v>
      </c>
      <c r="P136" s="124">
        <f t="shared" si="21"/>
        <v>57365.630545910346</v>
      </c>
      <c r="Q136" s="124">
        <f t="shared" si="17"/>
        <v>10605.299358366619</v>
      </c>
      <c r="R136" s="124">
        <f t="shared" si="18"/>
        <v>5126663.2143226899</v>
      </c>
      <c r="Z136" s="2"/>
    </row>
    <row r="137" spans="13:26" x14ac:dyDescent="0.25">
      <c r="M137" s="2"/>
      <c r="N137" s="1">
        <f t="shared" si="19"/>
        <v>83</v>
      </c>
      <c r="O137" s="124">
        <f t="shared" si="20"/>
        <v>5126663.2143226899</v>
      </c>
      <c r="P137" s="124">
        <f t="shared" si="21"/>
        <v>57365.630545910346</v>
      </c>
      <c r="Q137" s="124">
        <f t="shared" si="17"/>
        <v>10747.797067017877</v>
      </c>
      <c r="R137" s="124">
        <f t="shared" si="18"/>
        <v>5194776.6419356186</v>
      </c>
      <c r="Z137" s="2"/>
    </row>
    <row r="138" spans="13:26" x14ac:dyDescent="0.25">
      <c r="M138" s="2"/>
      <c r="N138" s="1">
        <f t="shared" si="19"/>
        <v>84</v>
      </c>
      <c r="O138" s="124">
        <f t="shared" si="20"/>
        <v>5194776.6419356186</v>
      </c>
      <c r="P138" s="124">
        <f t="shared" si="21"/>
        <v>57365.630545910346</v>
      </c>
      <c r="Q138" s="124">
        <f t="shared" si="17"/>
        <v>10890.59351510082</v>
      </c>
      <c r="R138" s="124">
        <f t="shared" si="18"/>
        <v>5263032.8659966299</v>
      </c>
      <c r="Z138" s="2"/>
    </row>
    <row r="139" spans="13:26" x14ac:dyDescent="0.25">
      <c r="M139" s="2"/>
      <c r="N139" s="1">
        <f t="shared" si="19"/>
        <v>85</v>
      </c>
      <c r="O139" s="124">
        <f t="shared" si="20"/>
        <v>5263032.8659966299</v>
      </c>
      <c r="P139" s="124">
        <f t="shared" si="21"/>
        <v>57365.630545910346</v>
      </c>
      <c r="Q139" s="124">
        <f t="shared" si="17"/>
        <v>11033.689328907963</v>
      </c>
      <c r="R139" s="124">
        <f t="shared" si="18"/>
        <v>5331432.1858714484</v>
      </c>
      <c r="Z139" s="2"/>
    </row>
    <row r="140" spans="13:26" x14ac:dyDescent="0.25">
      <c r="M140" s="2"/>
      <c r="N140" s="1">
        <f t="shared" si="19"/>
        <v>86</v>
      </c>
      <c r="O140" s="124">
        <f t="shared" si="20"/>
        <v>5331432.1858714484</v>
      </c>
      <c r="P140" s="124">
        <f t="shared" si="21"/>
        <v>57365.630545910346</v>
      </c>
      <c r="Q140" s="124">
        <f t="shared" si="17"/>
        <v>11177.085136044812</v>
      </c>
      <c r="R140" s="124">
        <f t="shared" si="18"/>
        <v>5399974.9015534036</v>
      </c>
      <c r="Z140" s="2"/>
    </row>
    <row r="141" spans="13:26" x14ac:dyDescent="0.25">
      <c r="M141" s="2"/>
      <c r="N141" s="1">
        <f t="shared" si="19"/>
        <v>87</v>
      </c>
      <c r="O141" s="124">
        <f t="shared" si="20"/>
        <v>5399974.9015534036</v>
      </c>
      <c r="P141" s="124">
        <f t="shared" si="21"/>
        <v>57365.630545910346</v>
      </c>
      <c r="Q141" s="124">
        <f t="shared" si="17"/>
        <v>11320.781565432613</v>
      </c>
      <c r="R141" s="124">
        <f t="shared" si="18"/>
        <v>5468661.3136647465</v>
      </c>
      <c r="Z141" s="2"/>
    </row>
    <row r="142" spans="13:26" x14ac:dyDescent="0.25">
      <c r="M142" s="2"/>
      <c r="N142" s="1">
        <f t="shared" si="19"/>
        <v>88</v>
      </c>
      <c r="O142" s="124">
        <f t="shared" si="20"/>
        <v>5468661.3136647465</v>
      </c>
      <c r="P142" s="124">
        <f t="shared" si="21"/>
        <v>57365.630545910346</v>
      </c>
      <c r="Q142" s="124">
        <f t="shared" si="17"/>
        <v>11464.779247311119</v>
      </c>
      <c r="R142" s="124">
        <f t="shared" si="18"/>
        <v>5537491.7234579679</v>
      </c>
      <c r="Z142" s="2"/>
    </row>
    <row r="143" spans="13:26" x14ac:dyDescent="0.25">
      <c r="M143" s="2"/>
      <c r="N143" s="1">
        <f t="shared" si="19"/>
        <v>89</v>
      </c>
      <c r="O143" s="124">
        <f t="shared" si="20"/>
        <v>5537491.7234579679</v>
      </c>
      <c r="P143" s="124">
        <f t="shared" si="21"/>
        <v>57365.630545910346</v>
      </c>
      <c r="Q143" s="124">
        <f t="shared" si="17"/>
        <v>11609.078813241344</v>
      </c>
      <c r="R143" s="124">
        <f t="shared" si="18"/>
        <v>5606466.4328171201</v>
      </c>
      <c r="Z143" s="2"/>
    </row>
    <row r="144" spans="13:26" x14ac:dyDescent="0.25">
      <c r="M144" s="2"/>
      <c r="N144" s="1">
        <f t="shared" si="19"/>
        <v>90</v>
      </c>
      <c r="O144" s="124">
        <f t="shared" si="20"/>
        <v>5606466.4328171201</v>
      </c>
      <c r="P144" s="124">
        <f t="shared" si="21"/>
        <v>57365.630545910346</v>
      </c>
      <c r="Q144" s="124">
        <f t="shared" si="17"/>
        <v>11753.680896108348</v>
      </c>
      <c r="R144" s="124">
        <f t="shared" si="18"/>
        <v>5675585.7442591386</v>
      </c>
      <c r="Z144" s="2"/>
    </row>
    <row r="145" spans="13:26" x14ac:dyDescent="0.25">
      <c r="M145" s="2"/>
      <c r="N145" s="1">
        <f t="shared" si="19"/>
        <v>91</v>
      </c>
      <c r="O145" s="124">
        <f t="shared" si="20"/>
        <v>5675585.7442591386</v>
      </c>
      <c r="P145" s="124">
        <f t="shared" si="21"/>
        <v>57365.630545910346</v>
      </c>
      <c r="Q145" s="124">
        <f t="shared" si="17"/>
        <v>11898.586130123991</v>
      </c>
      <c r="R145" s="124">
        <f t="shared" si="18"/>
        <v>5744849.9609351726</v>
      </c>
      <c r="Z145" s="2"/>
    </row>
    <row r="146" spans="13:26" x14ac:dyDescent="0.25">
      <c r="M146" s="2"/>
      <c r="N146" s="1">
        <f t="shared" si="19"/>
        <v>92</v>
      </c>
      <c r="O146" s="124">
        <f t="shared" si="20"/>
        <v>5744849.9609351726</v>
      </c>
      <c r="P146" s="124">
        <f t="shared" si="21"/>
        <v>57365.630545910346</v>
      </c>
      <c r="Q146" s="124">
        <f t="shared" si="17"/>
        <v>12043.795150829737</v>
      </c>
      <c r="R146" s="124">
        <f t="shared" si="18"/>
        <v>5814259.3866319126</v>
      </c>
      <c r="Z146" s="2"/>
    </row>
    <row r="147" spans="13:26" x14ac:dyDescent="0.25">
      <c r="M147" s="2"/>
      <c r="N147" s="1">
        <f t="shared" si="19"/>
        <v>93</v>
      </c>
      <c r="O147" s="124">
        <f t="shared" si="20"/>
        <v>5814259.3866319126</v>
      </c>
      <c r="P147" s="124">
        <f t="shared" si="21"/>
        <v>57365.630545910346</v>
      </c>
      <c r="Q147" s="124">
        <f t="shared" si="17"/>
        <v>12189.308595099428</v>
      </c>
      <c r="R147" s="124">
        <f t="shared" si="18"/>
        <v>5883814.3257729225</v>
      </c>
      <c r="Z147" s="2"/>
    </row>
    <row r="148" spans="13:26" x14ac:dyDescent="0.25">
      <c r="M148" s="2"/>
      <c r="N148" s="1">
        <f t="shared" si="19"/>
        <v>94</v>
      </c>
      <c r="O148" s="124">
        <f t="shared" si="20"/>
        <v>5883814.3257729225</v>
      </c>
      <c r="P148" s="124">
        <f t="shared" si="21"/>
        <v>57365.630545910346</v>
      </c>
      <c r="Q148" s="124">
        <f t="shared" si="17"/>
        <v>12335.127101142079</v>
      </c>
      <c r="R148" s="124">
        <f t="shared" si="18"/>
        <v>5953515.0834199749</v>
      </c>
      <c r="Z148" s="2"/>
    </row>
    <row r="149" spans="13:26" x14ac:dyDescent="0.25">
      <c r="M149" s="2"/>
      <c r="N149" s="1">
        <f t="shared" si="19"/>
        <v>95</v>
      </c>
      <c r="O149" s="124">
        <f t="shared" si="20"/>
        <v>5953515.0834199749</v>
      </c>
      <c r="P149" s="124">
        <f t="shared" si="21"/>
        <v>57365.630545910346</v>
      </c>
      <c r="Q149" s="124">
        <f t="shared" si="17"/>
        <v>12481.251308504681</v>
      </c>
      <c r="R149" s="124">
        <f t="shared" si="18"/>
        <v>6023361.9652743898</v>
      </c>
      <c r="Z149" s="2"/>
    </row>
    <row r="150" spans="13:26" x14ac:dyDescent="0.25">
      <c r="M150" s="2"/>
      <c r="N150" s="1">
        <f t="shared" si="19"/>
        <v>96</v>
      </c>
      <c r="O150" s="124">
        <f t="shared" si="20"/>
        <v>6023361.9652743898</v>
      </c>
      <c r="P150" s="124">
        <f t="shared" si="21"/>
        <v>57365.630545910346</v>
      </c>
      <c r="Q150" s="124">
        <f t="shared" si="17"/>
        <v>12627.681858075004</v>
      </c>
      <c r="R150" s="124">
        <f t="shared" si="18"/>
        <v>6093355.2776783751</v>
      </c>
      <c r="Z150" s="2"/>
    </row>
    <row r="151" spans="13:26" x14ac:dyDescent="0.25">
      <c r="M151" s="2"/>
      <c r="N151" s="1">
        <f t="shared" si="19"/>
        <v>97</v>
      </c>
      <c r="O151" s="124">
        <f t="shared" si="20"/>
        <v>6093355.2776783751</v>
      </c>
      <c r="P151" s="124">
        <f t="shared" si="21"/>
        <v>57365.630545910346</v>
      </c>
      <c r="Q151" s="124">
        <f t="shared" ref="Q151:Q182" si="22">O151*$P$49</f>
        <v>12774.419392084405</v>
      </c>
      <c r="R151" s="124">
        <f t="shared" ref="R151:R182" si="23">O151+P151+Q151</f>
        <v>6163495.3276163703</v>
      </c>
      <c r="Z151" s="2"/>
    </row>
    <row r="152" spans="13:26" x14ac:dyDescent="0.25">
      <c r="M152" s="2"/>
      <c r="N152" s="1">
        <f t="shared" ref="N152:N183" si="24">N151+1</f>
        <v>98</v>
      </c>
      <c r="O152" s="124">
        <f t="shared" ref="O152:O183" si="25">R151</f>
        <v>6163495.3276163703</v>
      </c>
      <c r="P152" s="124">
        <f t="shared" ref="P152:P183" si="26">P151</f>
        <v>57365.630545910346</v>
      </c>
      <c r="Q152" s="124">
        <f t="shared" si="22"/>
        <v>12921.464554110649</v>
      </c>
      <c r="R152" s="124">
        <f t="shared" si="23"/>
        <v>6233782.4227163913</v>
      </c>
      <c r="Z152" s="2"/>
    </row>
    <row r="153" spans="13:26" x14ac:dyDescent="0.25">
      <c r="M153" s="2"/>
      <c r="N153" s="1">
        <f t="shared" si="24"/>
        <v>99</v>
      </c>
      <c r="O153" s="124">
        <f t="shared" si="25"/>
        <v>6233782.4227163913</v>
      </c>
      <c r="P153" s="124">
        <f t="shared" si="26"/>
        <v>57365.630545910346</v>
      </c>
      <c r="Q153" s="124">
        <f t="shared" si="22"/>
        <v>13068.817989080731</v>
      </c>
      <c r="R153" s="124">
        <f t="shared" si="23"/>
        <v>6304216.8712513829</v>
      </c>
      <c r="Z153" s="2"/>
    </row>
    <row r="154" spans="13:26" x14ac:dyDescent="0.25">
      <c r="M154" s="2"/>
      <c r="N154" s="1">
        <f t="shared" si="24"/>
        <v>100</v>
      </c>
      <c r="O154" s="124">
        <f t="shared" si="25"/>
        <v>6304216.8712513829</v>
      </c>
      <c r="P154" s="124">
        <f t="shared" si="26"/>
        <v>57365.630545910346</v>
      </c>
      <c r="Q154" s="124">
        <f t="shared" si="22"/>
        <v>13216.480343273704</v>
      </c>
      <c r="R154" s="124">
        <f t="shared" si="23"/>
        <v>6374798.9821405672</v>
      </c>
      <c r="Z154" s="2"/>
    </row>
    <row r="155" spans="13:26" x14ac:dyDescent="0.25">
      <c r="M155" s="2"/>
      <c r="N155" s="1">
        <f t="shared" si="24"/>
        <v>101</v>
      </c>
      <c r="O155" s="124">
        <f t="shared" si="25"/>
        <v>6374798.9821405672</v>
      </c>
      <c r="P155" s="124">
        <f t="shared" si="26"/>
        <v>57365.630545910346</v>
      </c>
      <c r="Q155" s="124">
        <f t="shared" si="22"/>
        <v>13364.452264323512</v>
      </c>
      <c r="R155" s="124">
        <f t="shared" si="23"/>
        <v>6445529.0649508014</v>
      </c>
      <c r="Z155" s="2"/>
    </row>
    <row r="156" spans="13:26" x14ac:dyDescent="0.25">
      <c r="M156" s="2"/>
      <c r="N156" s="1">
        <f t="shared" si="24"/>
        <v>102</v>
      </c>
      <c r="O156" s="124">
        <f t="shared" si="25"/>
        <v>6445529.0649508014</v>
      </c>
      <c r="P156" s="124">
        <f t="shared" si="26"/>
        <v>57365.630545910346</v>
      </c>
      <c r="Q156" s="124">
        <f t="shared" si="22"/>
        <v>13512.734401221829</v>
      </c>
      <c r="R156" s="124">
        <f t="shared" si="23"/>
        <v>6516407.4298979333</v>
      </c>
      <c r="Z156" s="2"/>
    </row>
    <row r="157" spans="13:26" x14ac:dyDescent="0.25">
      <c r="M157" s="2"/>
      <c r="N157" s="1">
        <f t="shared" si="24"/>
        <v>103</v>
      </c>
      <c r="O157" s="124">
        <f t="shared" si="25"/>
        <v>6516407.4298979333</v>
      </c>
      <c r="P157" s="124">
        <f t="shared" si="26"/>
        <v>57365.630545910346</v>
      </c>
      <c r="Q157" s="124">
        <f t="shared" si="22"/>
        <v>13661.327404320913</v>
      </c>
      <c r="R157" s="124">
        <f t="shared" si="23"/>
        <v>6587434.3878481649</v>
      </c>
      <c r="Z157" s="2"/>
    </row>
    <row r="158" spans="13:26" x14ac:dyDescent="0.25">
      <c r="M158" s="2"/>
      <c r="N158" s="1">
        <f t="shared" si="24"/>
        <v>104</v>
      </c>
      <c r="O158" s="124">
        <f t="shared" si="25"/>
        <v>6587434.3878481649</v>
      </c>
      <c r="P158" s="124">
        <f t="shared" si="26"/>
        <v>57365.630545910346</v>
      </c>
      <c r="Q158" s="124">
        <f t="shared" si="22"/>
        <v>13810.231925336451</v>
      </c>
      <c r="R158" s="124">
        <f t="shared" si="23"/>
        <v>6658610.250319412</v>
      </c>
      <c r="Z158" s="2"/>
    </row>
    <row r="159" spans="13:26" x14ac:dyDescent="0.25">
      <c r="M159" s="2"/>
      <c r="N159" s="1">
        <f t="shared" si="24"/>
        <v>105</v>
      </c>
      <c r="O159" s="124">
        <f t="shared" si="25"/>
        <v>6658610.250319412</v>
      </c>
      <c r="P159" s="124">
        <f t="shared" si="26"/>
        <v>57365.630545910346</v>
      </c>
      <c r="Q159" s="124">
        <f t="shared" si="22"/>
        <v>13959.448617350421</v>
      </c>
      <c r="R159" s="124">
        <f t="shared" si="23"/>
        <v>6729935.3294826727</v>
      </c>
      <c r="Z159" s="2"/>
    </row>
    <row r="160" spans="13:26" x14ac:dyDescent="0.25">
      <c r="M160" s="2"/>
      <c r="N160" s="1">
        <f t="shared" si="24"/>
        <v>106</v>
      </c>
      <c r="O160" s="124">
        <f t="shared" si="25"/>
        <v>6729935.3294826727</v>
      </c>
      <c r="P160" s="124">
        <f t="shared" si="26"/>
        <v>57365.630545910346</v>
      </c>
      <c r="Q160" s="124">
        <f t="shared" si="22"/>
        <v>14108.978134813953</v>
      </c>
      <c r="R160" s="124">
        <f t="shared" si="23"/>
        <v>6801409.9381633969</v>
      </c>
      <c r="Z160" s="2"/>
    </row>
    <row r="161" spans="13:26" x14ac:dyDescent="0.25">
      <c r="M161" s="2"/>
      <c r="N161" s="1">
        <f t="shared" si="24"/>
        <v>107</v>
      </c>
      <c r="O161" s="124">
        <f t="shared" si="25"/>
        <v>6801409.9381633969</v>
      </c>
      <c r="P161" s="124">
        <f t="shared" si="26"/>
        <v>57365.630545910346</v>
      </c>
      <c r="Q161" s="124">
        <f t="shared" si="22"/>
        <v>14258.821133550204</v>
      </c>
      <c r="R161" s="124">
        <f t="shared" si="23"/>
        <v>6873034.3898428576</v>
      </c>
      <c r="Z161" s="2"/>
    </row>
    <row r="162" spans="13:26" x14ac:dyDescent="0.25">
      <c r="M162" s="2"/>
      <c r="N162" s="1">
        <f t="shared" si="24"/>
        <v>108</v>
      </c>
      <c r="O162" s="124">
        <f t="shared" si="25"/>
        <v>6873034.3898428576</v>
      </c>
      <c r="P162" s="124">
        <f t="shared" si="26"/>
        <v>57365.630545910346</v>
      </c>
      <c r="Q162" s="124">
        <f t="shared" si="22"/>
        <v>14408.97827075723</v>
      </c>
      <c r="R162" s="124">
        <f t="shared" si="23"/>
        <v>6944808.9986595251</v>
      </c>
      <c r="Z162" s="2"/>
    </row>
    <row r="163" spans="13:26" x14ac:dyDescent="0.25">
      <c r="M163" s="2"/>
      <c r="N163" s="1">
        <f t="shared" si="24"/>
        <v>109</v>
      </c>
      <c r="O163" s="124">
        <f t="shared" si="25"/>
        <v>6944808.9986595251</v>
      </c>
      <c r="P163" s="124">
        <f t="shared" si="26"/>
        <v>57365.630545910346</v>
      </c>
      <c r="Q163" s="124">
        <f t="shared" si="22"/>
        <v>14559.450205010873</v>
      </c>
      <c r="R163" s="124">
        <f t="shared" si="23"/>
        <v>7016734.0794104468</v>
      </c>
      <c r="Z163" s="2"/>
    </row>
    <row r="164" spans="13:26" x14ac:dyDescent="0.25">
      <c r="M164" s="2"/>
      <c r="N164" s="1">
        <f t="shared" si="24"/>
        <v>110</v>
      </c>
      <c r="O164" s="124">
        <f t="shared" si="25"/>
        <v>7016734.0794104468</v>
      </c>
      <c r="P164" s="124">
        <f t="shared" si="26"/>
        <v>57365.630545910346</v>
      </c>
      <c r="Q164" s="124">
        <f t="shared" si="22"/>
        <v>14710.237596267647</v>
      </c>
      <c r="R164" s="124">
        <f t="shared" si="23"/>
        <v>7088809.9475526251</v>
      </c>
      <c r="Z164" s="2"/>
    </row>
    <row r="165" spans="13:26" x14ac:dyDescent="0.25">
      <c r="M165" s="2"/>
      <c r="N165" s="1">
        <f t="shared" si="24"/>
        <v>111</v>
      </c>
      <c r="O165" s="124">
        <f t="shared" si="25"/>
        <v>7088809.9475526251</v>
      </c>
      <c r="P165" s="124">
        <f t="shared" si="26"/>
        <v>57365.630545910346</v>
      </c>
      <c r="Q165" s="124">
        <f t="shared" si="22"/>
        <v>14861.341105867627</v>
      </c>
      <c r="R165" s="124">
        <f t="shared" si="23"/>
        <v>7161036.9192044027</v>
      </c>
      <c r="Z165" s="2"/>
    </row>
    <row r="166" spans="13:26" x14ac:dyDescent="0.25">
      <c r="M166" s="2"/>
      <c r="N166" s="1">
        <f t="shared" si="24"/>
        <v>112</v>
      </c>
      <c r="O166" s="124">
        <f t="shared" si="25"/>
        <v>7161036.9192044027</v>
      </c>
      <c r="P166" s="124">
        <f t="shared" si="26"/>
        <v>57365.630545910346</v>
      </c>
      <c r="Q166" s="124">
        <f t="shared" si="22"/>
        <v>15012.761396537357</v>
      </c>
      <c r="R166" s="124">
        <f t="shared" si="23"/>
        <v>7233415.3111468507</v>
      </c>
      <c r="Z166" s="2"/>
    </row>
    <row r="167" spans="13:26" x14ac:dyDescent="0.25">
      <c r="M167" s="2"/>
      <c r="N167" s="1">
        <f t="shared" si="24"/>
        <v>113</v>
      </c>
      <c r="O167" s="124">
        <f t="shared" si="25"/>
        <v>7233415.3111468507</v>
      </c>
      <c r="P167" s="124">
        <f t="shared" si="26"/>
        <v>57365.630545910346</v>
      </c>
      <c r="Q167" s="124">
        <f t="shared" si="22"/>
        <v>15164.499132392761</v>
      </c>
      <c r="R167" s="124">
        <f t="shared" si="23"/>
        <v>7305945.4408251541</v>
      </c>
      <c r="Z167" s="2"/>
    </row>
    <row r="168" spans="13:26" x14ac:dyDescent="0.25">
      <c r="M168" s="2"/>
      <c r="N168" s="1">
        <f t="shared" si="24"/>
        <v>114</v>
      </c>
      <c r="O168" s="124">
        <f t="shared" si="25"/>
        <v>7305945.4408251541</v>
      </c>
      <c r="P168" s="124">
        <f t="shared" si="26"/>
        <v>57365.630545910346</v>
      </c>
      <c r="Q168" s="124">
        <f t="shared" si="22"/>
        <v>15316.554978942042</v>
      </c>
      <c r="R168" s="124">
        <f t="shared" si="23"/>
        <v>7378627.626350007</v>
      </c>
      <c r="Z168" s="2"/>
    </row>
    <row r="169" spans="13:26" x14ac:dyDescent="0.25">
      <c r="M169" s="2"/>
      <c r="N169" s="1">
        <f t="shared" si="24"/>
        <v>115</v>
      </c>
      <c r="O169" s="124">
        <f t="shared" si="25"/>
        <v>7378627.626350007</v>
      </c>
      <c r="P169" s="124">
        <f t="shared" si="26"/>
        <v>57365.630545910346</v>
      </c>
      <c r="Q169" s="124">
        <f t="shared" si="22"/>
        <v>15468.929603088613</v>
      </c>
      <c r="R169" s="124">
        <f t="shared" si="23"/>
        <v>7451462.1864990061</v>
      </c>
      <c r="Z169" s="2"/>
    </row>
    <row r="170" spans="13:26" x14ac:dyDescent="0.25">
      <c r="M170" s="2"/>
      <c r="N170" s="1">
        <f t="shared" si="24"/>
        <v>116</v>
      </c>
      <c r="O170" s="124">
        <f t="shared" si="25"/>
        <v>7451462.1864990061</v>
      </c>
      <c r="P170" s="124">
        <f t="shared" si="26"/>
        <v>57365.630545910346</v>
      </c>
      <c r="Q170" s="124">
        <f t="shared" si="22"/>
        <v>15621.623673134009</v>
      </c>
      <c r="R170" s="124">
        <f t="shared" si="23"/>
        <v>7524449.4407180501</v>
      </c>
      <c r="Z170" s="2"/>
    </row>
    <row r="171" spans="13:26" x14ac:dyDescent="0.25">
      <c r="M171" s="2"/>
      <c r="N171" s="1">
        <f t="shared" si="24"/>
        <v>117</v>
      </c>
      <c r="O171" s="124">
        <f t="shared" si="25"/>
        <v>7524449.4407180501</v>
      </c>
      <c r="P171" s="124">
        <f t="shared" si="26"/>
        <v>57365.630545910346</v>
      </c>
      <c r="Q171" s="124">
        <f t="shared" si="22"/>
        <v>15774.637858780836</v>
      </c>
      <c r="R171" s="124">
        <f t="shared" si="23"/>
        <v>7597589.7091227416</v>
      </c>
      <c r="Z171" s="2"/>
    </row>
    <row r="172" spans="13:26" x14ac:dyDescent="0.25">
      <c r="M172" s="2"/>
      <c r="N172" s="1">
        <f t="shared" si="24"/>
        <v>118</v>
      </c>
      <c r="O172" s="124">
        <f t="shared" si="25"/>
        <v>7597589.7091227416</v>
      </c>
      <c r="P172" s="124">
        <f t="shared" si="26"/>
        <v>57365.630545910346</v>
      </c>
      <c r="Q172" s="124">
        <f t="shared" si="22"/>
        <v>15927.972831135696</v>
      </c>
      <c r="R172" s="124">
        <f t="shared" si="23"/>
        <v>7670883.3124997877</v>
      </c>
      <c r="Z172" s="2"/>
    </row>
    <row r="173" spans="13:26" x14ac:dyDescent="0.25">
      <c r="M173" s="2"/>
      <c r="N173" s="1">
        <f t="shared" si="24"/>
        <v>119</v>
      </c>
      <c r="O173" s="124">
        <f t="shared" si="25"/>
        <v>7670883.3124997877</v>
      </c>
      <c r="P173" s="124">
        <f t="shared" si="26"/>
        <v>57365.630545910346</v>
      </c>
      <c r="Q173" s="124">
        <f t="shared" si="22"/>
        <v>16081.629262712127</v>
      </c>
      <c r="R173" s="124">
        <f t="shared" si="23"/>
        <v>7744330.57230841</v>
      </c>
      <c r="Z173" s="2"/>
    </row>
    <row r="174" spans="13:26" x14ac:dyDescent="0.25">
      <c r="M174" s="2"/>
      <c r="N174" s="1">
        <f t="shared" si="24"/>
        <v>120</v>
      </c>
      <c r="O174" s="124">
        <f t="shared" si="25"/>
        <v>7744330.57230841</v>
      </c>
      <c r="P174" s="124">
        <f t="shared" si="26"/>
        <v>57365.630545910346</v>
      </c>
      <c r="Q174" s="124">
        <f t="shared" si="22"/>
        <v>16235.607827433567</v>
      </c>
      <c r="R174" s="124">
        <f t="shared" si="23"/>
        <v>7817931.8106817538</v>
      </c>
      <c r="Z174" s="2"/>
    </row>
    <row r="175" spans="13:26" x14ac:dyDescent="0.25">
      <c r="M175" s="2"/>
      <c r="N175" s="1">
        <f t="shared" si="24"/>
        <v>121</v>
      </c>
      <c r="O175" s="124">
        <f t="shared" si="25"/>
        <v>7817931.8106817538</v>
      </c>
      <c r="P175" s="124">
        <f t="shared" si="26"/>
        <v>57365.630545910346</v>
      </c>
      <c r="Q175" s="124">
        <f t="shared" si="22"/>
        <v>16389.909200636295</v>
      </c>
      <c r="R175" s="124">
        <f t="shared" si="23"/>
        <v>7891687.3504283009</v>
      </c>
      <c r="Z175" s="2"/>
    </row>
    <row r="176" spans="13:26" x14ac:dyDescent="0.25">
      <c r="M176" s="2"/>
      <c r="N176" s="1">
        <f t="shared" si="24"/>
        <v>122</v>
      </c>
      <c r="O176" s="124">
        <f t="shared" si="25"/>
        <v>7891687.3504283009</v>
      </c>
      <c r="P176" s="124">
        <f t="shared" si="26"/>
        <v>57365.630545910346</v>
      </c>
      <c r="Q176" s="124">
        <f t="shared" si="22"/>
        <v>16544.534059072408</v>
      </c>
      <c r="R176" s="124">
        <f t="shared" si="23"/>
        <v>7965597.5150332842</v>
      </c>
      <c r="Z176" s="2"/>
    </row>
    <row r="177" spans="13:26" x14ac:dyDescent="0.25">
      <c r="M177" s="2"/>
      <c r="N177" s="1">
        <f t="shared" si="24"/>
        <v>123</v>
      </c>
      <c r="O177" s="124">
        <f t="shared" si="25"/>
        <v>7965597.5150332842</v>
      </c>
      <c r="P177" s="124">
        <f t="shared" si="26"/>
        <v>57365.630545910346</v>
      </c>
      <c r="Q177" s="124">
        <f t="shared" si="22"/>
        <v>16699.483080912763</v>
      </c>
      <c r="R177" s="124">
        <f t="shared" si="23"/>
        <v>8039662.628660107</v>
      </c>
      <c r="Z177" s="2"/>
    </row>
    <row r="178" spans="13:26" x14ac:dyDescent="0.25">
      <c r="M178" s="2"/>
      <c r="N178" s="1">
        <f t="shared" si="24"/>
        <v>124</v>
      </c>
      <c r="O178" s="124">
        <f t="shared" si="25"/>
        <v>8039662.628660107</v>
      </c>
      <c r="P178" s="124">
        <f t="shared" si="26"/>
        <v>57365.630545910346</v>
      </c>
      <c r="Q178" s="124">
        <f t="shared" si="22"/>
        <v>16854.756945749989</v>
      </c>
      <c r="R178" s="124">
        <f t="shared" si="23"/>
        <v>8113883.0161517672</v>
      </c>
      <c r="Z178" s="2"/>
    </row>
    <row r="179" spans="13:26" x14ac:dyDescent="0.25">
      <c r="M179" s="2"/>
      <c r="N179" s="1">
        <f t="shared" si="24"/>
        <v>125</v>
      </c>
      <c r="O179" s="124">
        <f t="shared" si="25"/>
        <v>8113883.0161517672</v>
      </c>
      <c r="P179" s="124">
        <f t="shared" si="26"/>
        <v>57365.630545910346</v>
      </c>
      <c r="Q179" s="124">
        <f t="shared" si="22"/>
        <v>17010.356334601434</v>
      </c>
      <c r="R179" s="124">
        <f t="shared" si="23"/>
        <v>8188259.0030322792</v>
      </c>
      <c r="Z179" s="2"/>
    </row>
    <row r="180" spans="13:26" x14ac:dyDescent="0.25">
      <c r="M180" s="2"/>
      <c r="N180" s="1">
        <f t="shared" si="24"/>
        <v>126</v>
      </c>
      <c r="O180" s="124">
        <f t="shared" si="25"/>
        <v>8188259.0030322792</v>
      </c>
      <c r="P180" s="124">
        <f t="shared" si="26"/>
        <v>57365.630545910346</v>
      </c>
      <c r="Q180" s="124">
        <f t="shared" si="22"/>
        <v>17166.281929912173</v>
      </c>
      <c r="R180" s="124">
        <f t="shared" si="23"/>
        <v>8262790.9155081017</v>
      </c>
      <c r="Z180" s="2"/>
    </row>
    <row r="181" spans="13:26" x14ac:dyDescent="0.25">
      <c r="M181" s="2"/>
      <c r="N181" s="1">
        <f t="shared" si="24"/>
        <v>127</v>
      </c>
      <c r="O181" s="124">
        <f t="shared" si="25"/>
        <v>8262790.9155081017</v>
      </c>
      <c r="P181" s="124">
        <f t="shared" si="26"/>
        <v>57365.630545910346</v>
      </c>
      <c r="Q181" s="124">
        <f t="shared" si="22"/>
        <v>17322.534415557984</v>
      </c>
      <c r="R181" s="124">
        <f t="shared" si="23"/>
        <v>8337479.0804695701</v>
      </c>
      <c r="Z181" s="2"/>
    </row>
    <row r="182" spans="13:26" x14ac:dyDescent="0.25">
      <c r="M182" s="2"/>
      <c r="N182" s="1">
        <f t="shared" si="24"/>
        <v>128</v>
      </c>
      <c r="O182" s="124">
        <f t="shared" si="25"/>
        <v>8337479.0804695701</v>
      </c>
      <c r="P182" s="124">
        <f t="shared" si="26"/>
        <v>57365.630545910346</v>
      </c>
      <c r="Q182" s="124">
        <f t="shared" si="22"/>
        <v>17479.114476848372</v>
      </c>
      <c r="R182" s="124">
        <f t="shared" si="23"/>
        <v>8412323.825492328</v>
      </c>
      <c r="Z182" s="2"/>
    </row>
    <row r="183" spans="13:26" x14ac:dyDescent="0.25">
      <c r="M183" s="2"/>
      <c r="N183" s="1">
        <f t="shared" si="24"/>
        <v>129</v>
      </c>
      <c r="O183" s="124">
        <f t="shared" si="25"/>
        <v>8412323.825492328</v>
      </c>
      <c r="P183" s="124">
        <f t="shared" si="26"/>
        <v>57365.630545910346</v>
      </c>
      <c r="Q183" s="124">
        <f t="shared" ref="Q183:Q214" si="27">O183*$P$49</f>
        <v>17636.022800529543</v>
      </c>
      <c r="R183" s="124">
        <f t="shared" ref="R183:R214" si="28">O183+P183+Q183</f>
        <v>8487325.4788387679</v>
      </c>
      <c r="Z183" s="2"/>
    </row>
    <row r="184" spans="13:26" x14ac:dyDescent="0.25">
      <c r="M184" s="2"/>
      <c r="N184" s="1">
        <f t="shared" ref="N184:N215" si="29">N183+1</f>
        <v>130</v>
      </c>
      <c r="O184" s="124">
        <f t="shared" ref="O184:O215" si="30">R183</f>
        <v>8487325.4788387679</v>
      </c>
      <c r="P184" s="124">
        <f t="shared" ref="P184:P215" si="31">P183</f>
        <v>57365.630545910346</v>
      </c>
      <c r="Q184" s="124">
        <f t="shared" si="27"/>
        <v>17793.260074787446</v>
      </c>
      <c r="R184" s="124">
        <f t="shared" si="28"/>
        <v>8562484.3694594651</v>
      </c>
      <c r="Z184" s="2"/>
    </row>
    <row r="185" spans="13:26" x14ac:dyDescent="0.25">
      <c r="M185" s="2"/>
      <c r="N185" s="1">
        <f t="shared" si="29"/>
        <v>131</v>
      </c>
      <c r="O185" s="124">
        <f t="shared" si="30"/>
        <v>8562484.3694594651</v>
      </c>
      <c r="P185" s="124">
        <f t="shared" si="31"/>
        <v>57365.630545910346</v>
      </c>
      <c r="Q185" s="124">
        <f t="shared" si="27"/>
        <v>17950.826989250771</v>
      </c>
      <c r="R185" s="124">
        <f t="shared" si="28"/>
        <v>8637800.8269946259</v>
      </c>
      <c r="Z185" s="2"/>
    </row>
    <row r="186" spans="13:26" x14ac:dyDescent="0.25">
      <c r="M186" s="2"/>
      <c r="N186" s="1">
        <f t="shared" si="29"/>
        <v>132</v>
      </c>
      <c r="O186" s="124">
        <f t="shared" si="30"/>
        <v>8637800.8269946259</v>
      </c>
      <c r="P186" s="124">
        <f t="shared" si="31"/>
        <v>57365.630545910346</v>
      </c>
      <c r="Q186" s="124">
        <f t="shared" si="27"/>
        <v>18108.724234993977</v>
      </c>
      <c r="R186" s="124">
        <f t="shared" si="28"/>
        <v>8713275.1817755308</v>
      </c>
      <c r="Z186" s="2"/>
    </row>
    <row r="187" spans="13:26" x14ac:dyDescent="0.25">
      <c r="M187" s="2"/>
      <c r="N187" s="1">
        <f t="shared" si="29"/>
        <v>133</v>
      </c>
      <c r="O187" s="124">
        <f t="shared" si="30"/>
        <v>8713275.1817755308</v>
      </c>
      <c r="P187" s="124">
        <f t="shared" si="31"/>
        <v>57365.630545910346</v>
      </c>
      <c r="Q187" s="124">
        <f t="shared" si="27"/>
        <v>18266.952504540342</v>
      </c>
      <c r="R187" s="124">
        <f t="shared" si="28"/>
        <v>8788907.7648259811</v>
      </c>
      <c r="Z187" s="2"/>
    </row>
    <row r="188" spans="13:26" x14ac:dyDescent="0.25">
      <c r="M188" s="2"/>
      <c r="N188" s="1">
        <f t="shared" si="29"/>
        <v>134</v>
      </c>
      <c r="O188" s="124">
        <f t="shared" si="30"/>
        <v>8788907.7648259811</v>
      </c>
      <c r="P188" s="124">
        <f t="shared" si="31"/>
        <v>57365.630545910346</v>
      </c>
      <c r="Q188" s="124">
        <f t="shared" si="27"/>
        <v>18425.512491864964</v>
      </c>
      <c r="R188" s="124">
        <f t="shared" si="28"/>
        <v>8864698.9078637566</v>
      </c>
      <c r="Z188" s="2"/>
    </row>
    <row r="189" spans="13:26" x14ac:dyDescent="0.25">
      <c r="M189" s="2"/>
      <c r="N189" s="1">
        <f t="shared" si="29"/>
        <v>135</v>
      </c>
      <c r="O189" s="124">
        <f t="shared" si="30"/>
        <v>8864698.9078637566</v>
      </c>
      <c r="P189" s="124">
        <f t="shared" si="31"/>
        <v>57365.630545910346</v>
      </c>
      <c r="Q189" s="124">
        <f t="shared" si="27"/>
        <v>18584.404892397844</v>
      </c>
      <c r="R189" s="124">
        <f t="shared" si="28"/>
        <v>8940648.9433020651</v>
      </c>
      <c r="Z189" s="2"/>
    </row>
    <row r="190" spans="13:26" x14ac:dyDescent="0.25">
      <c r="M190" s="2"/>
      <c r="N190" s="1">
        <f t="shared" si="29"/>
        <v>136</v>
      </c>
      <c r="O190" s="124">
        <f t="shared" si="30"/>
        <v>8940648.9433020651</v>
      </c>
      <c r="P190" s="124">
        <f t="shared" si="31"/>
        <v>57365.630545910346</v>
      </c>
      <c r="Q190" s="124">
        <f t="shared" si="27"/>
        <v>18743.630403026906</v>
      </c>
      <c r="R190" s="124">
        <f t="shared" si="28"/>
        <v>9016758.2042510025</v>
      </c>
      <c r="Z190" s="2"/>
    </row>
    <row r="191" spans="13:26" x14ac:dyDescent="0.25">
      <c r="M191" s="2"/>
      <c r="N191" s="1">
        <f t="shared" si="29"/>
        <v>137</v>
      </c>
      <c r="O191" s="124">
        <f t="shared" si="30"/>
        <v>9016758.2042510025</v>
      </c>
      <c r="P191" s="124">
        <f t="shared" si="31"/>
        <v>57365.630545910346</v>
      </c>
      <c r="Q191" s="124">
        <f t="shared" si="27"/>
        <v>18903.189722101066</v>
      </c>
      <c r="R191" s="124">
        <f t="shared" si="28"/>
        <v>9093027.0245190132</v>
      </c>
      <c r="Z191" s="2"/>
    </row>
    <row r="192" spans="13:26" x14ac:dyDescent="0.25">
      <c r="M192" s="2"/>
      <c r="N192" s="1">
        <f t="shared" si="29"/>
        <v>138</v>
      </c>
      <c r="O192" s="124">
        <f t="shared" si="30"/>
        <v>9093027.0245190132</v>
      </c>
      <c r="P192" s="124">
        <f t="shared" si="31"/>
        <v>57365.630545910346</v>
      </c>
      <c r="Q192" s="124">
        <f t="shared" si="27"/>
        <v>19063.083549433304</v>
      </c>
      <c r="R192" s="124">
        <f t="shared" si="28"/>
        <v>9169455.7386143561</v>
      </c>
      <c r="Z192" s="2"/>
    </row>
    <row r="193" spans="13:26" x14ac:dyDescent="0.25">
      <c r="M193" s="2"/>
      <c r="N193" s="1">
        <f t="shared" si="29"/>
        <v>139</v>
      </c>
      <c r="O193" s="124">
        <f t="shared" si="30"/>
        <v>9169455.7386143561</v>
      </c>
      <c r="P193" s="124">
        <f t="shared" si="31"/>
        <v>57365.630545910346</v>
      </c>
      <c r="Q193" s="124">
        <f t="shared" si="27"/>
        <v>19223.312586303713</v>
      </c>
      <c r="R193" s="124">
        <f t="shared" si="28"/>
        <v>9246044.6817465704</v>
      </c>
      <c r="Z193" s="2"/>
    </row>
    <row r="194" spans="13:26" x14ac:dyDescent="0.25">
      <c r="M194" s="2"/>
      <c r="N194" s="1">
        <f t="shared" si="29"/>
        <v>140</v>
      </c>
      <c r="O194" s="124">
        <f t="shared" si="30"/>
        <v>9246044.6817465704</v>
      </c>
      <c r="P194" s="124">
        <f t="shared" si="31"/>
        <v>57365.630545910346</v>
      </c>
      <c r="Q194" s="124">
        <f t="shared" si="27"/>
        <v>19383.87753546259</v>
      </c>
      <c r="R194" s="124">
        <f t="shared" si="28"/>
        <v>9322794.1898279432</v>
      </c>
      <c r="Z194" s="2"/>
    </row>
    <row r="195" spans="13:26" x14ac:dyDescent="0.25">
      <c r="M195" s="2"/>
      <c r="N195" s="1">
        <f t="shared" si="29"/>
        <v>141</v>
      </c>
      <c r="O195" s="124">
        <f t="shared" si="30"/>
        <v>9322794.1898279432</v>
      </c>
      <c r="P195" s="124">
        <f t="shared" si="31"/>
        <v>57365.630545910346</v>
      </c>
      <c r="Q195" s="124">
        <f t="shared" si="27"/>
        <v>19544.77910113351</v>
      </c>
      <c r="R195" s="124">
        <f t="shared" si="28"/>
        <v>9399704.599474987</v>
      </c>
      <c r="Z195" s="2"/>
    </row>
    <row r="196" spans="13:26" x14ac:dyDescent="0.25">
      <c r="M196" s="2"/>
      <c r="N196" s="1">
        <f t="shared" si="29"/>
        <v>142</v>
      </c>
      <c r="O196" s="124">
        <f t="shared" si="30"/>
        <v>9399704.599474987</v>
      </c>
      <c r="P196" s="124">
        <f t="shared" si="31"/>
        <v>57365.630545910346</v>
      </c>
      <c r="Q196" s="124">
        <f t="shared" si="27"/>
        <v>19706.017989016425</v>
      </c>
      <c r="R196" s="124">
        <f t="shared" si="28"/>
        <v>9476776.2480099145</v>
      </c>
      <c r="Z196" s="2"/>
    </row>
    <row r="197" spans="13:26" x14ac:dyDescent="0.25">
      <c r="M197" s="2"/>
      <c r="N197" s="1">
        <f t="shared" si="29"/>
        <v>143</v>
      </c>
      <c r="O197" s="124">
        <f t="shared" si="30"/>
        <v>9476776.2480099145</v>
      </c>
      <c r="P197" s="124">
        <f t="shared" si="31"/>
        <v>57365.630545910346</v>
      </c>
      <c r="Q197" s="124">
        <f t="shared" si="27"/>
        <v>19867.594906290749</v>
      </c>
      <c r="R197" s="124">
        <f t="shared" si="28"/>
        <v>9554009.473462116</v>
      </c>
      <c r="Z197" s="2"/>
    </row>
    <row r="198" spans="13:26" x14ac:dyDescent="0.25">
      <c r="M198" s="2"/>
      <c r="N198" s="1">
        <f t="shared" si="29"/>
        <v>144</v>
      </c>
      <c r="O198" s="124">
        <f t="shared" si="30"/>
        <v>9554009.473462116</v>
      </c>
      <c r="P198" s="124">
        <f t="shared" si="31"/>
        <v>57365.630545910346</v>
      </c>
      <c r="Q198" s="124">
        <f t="shared" si="27"/>
        <v>20029.510561618456</v>
      </c>
      <c r="R198" s="124">
        <f t="shared" si="28"/>
        <v>9631404.6145696454</v>
      </c>
      <c r="Z198" s="2"/>
    </row>
    <row r="199" spans="13:26" x14ac:dyDescent="0.25">
      <c r="M199" s="2"/>
      <c r="N199" s="1">
        <f t="shared" si="29"/>
        <v>145</v>
      </c>
      <c r="O199" s="124">
        <f t="shared" si="30"/>
        <v>9631404.6145696454</v>
      </c>
      <c r="P199" s="124">
        <f t="shared" si="31"/>
        <v>57365.630545910346</v>
      </c>
      <c r="Q199" s="124">
        <f t="shared" si="27"/>
        <v>20191.765665147199</v>
      </c>
      <c r="R199" s="124">
        <f t="shared" si="28"/>
        <v>9708962.0107807033</v>
      </c>
      <c r="Z199" s="2"/>
    </row>
    <row r="200" spans="13:26" x14ac:dyDescent="0.25">
      <c r="M200" s="2"/>
      <c r="N200" s="1">
        <f t="shared" si="29"/>
        <v>146</v>
      </c>
      <c r="O200" s="124">
        <f t="shared" si="30"/>
        <v>9708962.0107807033</v>
      </c>
      <c r="P200" s="124">
        <f t="shared" si="31"/>
        <v>57365.630545910346</v>
      </c>
      <c r="Q200" s="124">
        <f t="shared" si="27"/>
        <v>20354.360928513426</v>
      </c>
      <c r="R200" s="124">
        <f t="shared" si="28"/>
        <v>9786682.0022551268</v>
      </c>
      <c r="Z200" s="2"/>
    </row>
    <row r="201" spans="13:26" x14ac:dyDescent="0.25">
      <c r="M201" s="2"/>
      <c r="N201" s="1">
        <f t="shared" si="29"/>
        <v>147</v>
      </c>
      <c r="O201" s="124">
        <f t="shared" si="30"/>
        <v>9786682.0022551268</v>
      </c>
      <c r="P201" s="124">
        <f t="shared" si="31"/>
        <v>57365.630545910346</v>
      </c>
      <c r="Q201" s="124">
        <f t="shared" si="27"/>
        <v>20517.297064845494</v>
      </c>
      <c r="R201" s="124">
        <f t="shared" si="28"/>
        <v>9864564.9298658837</v>
      </c>
      <c r="Z201" s="2"/>
    </row>
    <row r="202" spans="13:26" x14ac:dyDescent="0.25">
      <c r="M202" s="2"/>
      <c r="N202" s="1">
        <f t="shared" si="29"/>
        <v>148</v>
      </c>
      <c r="O202" s="124">
        <f t="shared" si="30"/>
        <v>9864564.9298658837</v>
      </c>
      <c r="P202" s="124">
        <f t="shared" si="31"/>
        <v>57365.630545910346</v>
      </c>
      <c r="Q202" s="124">
        <f t="shared" si="27"/>
        <v>20680.574788766789</v>
      </c>
      <c r="R202" s="124">
        <f t="shared" si="28"/>
        <v>9942611.1352005601</v>
      </c>
      <c r="Z202" s="2"/>
    </row>
    <row r="203" spans="13:26" x14ac:dyDescent="0.25">
      <c r="M203" s="2"/>
      <c r="N203" s="1">
        <f t="shared" si="29"/>
        <v>149</v>
      </c>
      <c r="O203" s="124">
        <f t="shared" si="30"/>
        <v>9942611.1352005601</v>
      </c>
      <c r="P203" s="124">
        <f t="shared" si="31"/>
        <v>57365.630545910346</v>
      </c>
      <c r="Q203" s="124">
        <f t="shared" si="27"/>
        <v>20844.194816398882</v>
      </c>
      <c r="R203" s="124">
        <f t="shared" si="28"/>
        <v>10020820.96056287</v>
      </c>
      <c r="Z203" s="2"/>
    </row>
    <row r="204" spans="13:26" x14ac:dyDescent="0.25">
      <c r="M204" s="2"/>
      <c r="N204" s="1">
        <f t="shared" si="29"/>
        <v>150</v>
      </c>
      <c r="O204" s="124">
        <f t="shared" si="30"/>
        <v>10020820.96056287</v>
      </c>
      <c r="P204" s="124">
        <f t="shared" si="31"/>
        <v>57365.630545910346</v>
      </c>
      <c r="Q204" s="124">
        <f t="shared" si="27"/>
        <v>21008.157865364654</v>
      </c>
      <c r="R204" s="124">
        <f t="shared" si="28"/>
        <v>10099194.748974144</v>
      </c>
      <c r="Z204" s="2"/>
    </row>
    <row r="205" spans="13:26" x14ac:dyDescent="0.25">
      <c r="M205" s="2"/>
      <c r="N205" s="1">
        <f t="shared" si="29"/>
        <v>151</v>
      </c>
      <c r="O205" s="124">
        <f t="shared" si="30"/>
        <v>10099194.748974144</v>
      </c>
      <c r="P205" s="124">
        <f t="shared" si="31"/>
        <v>57365.630545910346</v>
      </c>
      <c r="Q205" s="124">
        <f t="shared" si="27"/>
        <v>21172.464654791442</v>
      </c>
      <c r="R205" s="124">
        <f t="shared" si="28"/>
        <v>10177732.844174847</v>
      </c>
      <c r="Z205" s="2"/>
    </row>
    <row r="206" spans="13:26" x14ac:dyDescent="0.25">
      <c r="M206" s="2"/>
      <c r="N206" s="1">
        <f t="shared" si="29"/>
        <v>152</v>
      </c>
      <c r="O206" s="124">
        <f t="shared" si="30"/>
        <v>10177732.844174847</v>
      </c>
      <c r="P206" s="124">
        <f t="shared" si="31"/>
        <v>57365.630545910346</v>
      </c>
      <c r="Q206" s="124">
        <f t="shared" si="27"/>
        <v>21337.115905314207</v>
      </c>
      <c r="R206" s="124">
        <f t="shared" si="28"/>
        <v>10256435.590626072</v>
      </c>
      <c r="Z206" s="2"/>
    </row>
    <row r="207" spans="13:26" x14ac:dyDescent="0.25">
      <c r="M207" s="2"/>
      <c r="N207" s="1">
        <f t="shared" si="29"/>
        <v>153</v>
      </c>
      <c r="O207" s="124">
        <f t="shared" si="30"/>
        <v>10256435.590626072</v>
      </c>
      <c r="P207" s="124">
        <f t="shared" si="31"/>
        <v>57365.630545910346</v>
      </c>
      <c r="Q207" s="124">
        <f t="shared" si="27"/>
        <v>21502.112339078674</v>
      </c>
      <c r="R207" s="124">
        <f t="shared" si="28"/>
        <v>10335303.333511062</v>
      </c>
      <c r="Z207" s="2"/>
    </row>
    <row r="208" spans="13:26" x14ac:dyDescent="0.25">
      <c r="M208" s="2"/>
      <c r="N208" s="1">
        <f t="shared" si="29"/>
        <v>154</v>
      </c>
      <c r="O208" s="124">
        <f t="shared" si="30"/>
        <v>10335303.333511062</v>
      </c>
      <c r="P208" s="124">
        <f t="shared" si="31"/>
        <v>57365.630545910346</v>
      </c>
      <c r="Q208" s="124">
        <f t="shared" si="27"/>
        <v>21667.454679744522</v>
      </c>
      <c r="R208" s="124">
        <f t="shared" si="28"/>
        <v>10414336.418736717</v>
      </c>
      <c r="Z208" s="2"/>
    </row>
    <row r="209" spans="13:26" x14ac:dyDescent="0.25">
      <c r="M209" s="2"/>
      <c r="N209" s="1">
        <f t="shared" si="29"/>
        <v>155</v>
      </c>
      <c r="O209" s="124">
        <f t="shared" si="30"/>
        <v>10414336.418736717</v>
      </c>
      <c r="P209" s="124">
        <f t="shared" si="31"/>
        <v>57365.630545910346</v>
      </c>
      <c r="Q209" s="124">
        <f t="shared" si="27"/>
        <v>21833.143652488539</v>
      </c>
      <c r="R209" s="124">
        <f t="shared" si="28"/>
        <v>10493535.192935117</v>
      </c>
      <c r="Z209" s="2"/>
    </row>
    <row r="210" spans="13:26" x14ac:dyDescent="0.25">
      <c r="M210" s="2"/>
      <c r="N210" s="1">
        <f t="shared" si="29"/>
        <v>156</v>
      </c>
      <c r="O210" s="124">
        <f t="shared" si="30"/>
        <v>10493535.192935117</v>
      </c>
      <c r="P210" s="124">
        <f t="shared" si="31"/>
        <v>57365.630545910346</v>
      </c>
      <c r="Q210" s="124">
        <f t="shared" si="27"/>
        <v>21999.179984007817</v>
      </c>
      <c r="R210" s="124">
        <f t="shared" si="28"/>
        <v>10572900.003465034</v>
      </c>
      <c r="Z210" s="2"/>
    </row>
    <row r="211" spans="13:26" x14ac:dyDescent="0.25">
      <c r="M211" s="2"/>
      <c r="N211" s="1">
        <f t="shared" si="29"/>
        <v>157</v>
      </c>
      <c r="O211" s="124">
        <f t="shared" si="30"/>
        <v>10572900.003465034</v>
      </c>
      <c r="P211" s="124">
        <f t="shared" si="31"/>
        <v>57365.630545910346</v>
      </c>
      <c r="Q211" s="124">
        <f t="shared" si="27"/>
        <v>22165.564402522927</v>
      </c>
      <c r="R211" s="124">
        <f t="shared" si="28"/>
        <v>10652431.198413467</v>
      </c>
      <c r="Z211" s="2"/>
    </row>
    <row r="212" spans="13:26" x14ac:dyDescent="0.25">
      <c r="M212" s="2"/>
      <c r="N212" s="1">
        <f t="shared" si="29"/>
        <v>158</v>
      </c>
      <c r="O212" s="124">
        <f t="shared" si="30"/>
        <v>10652431.198413467</v>
      </c>
      <c r="P212" s="124">
        <f t="shared" si="31"/>
        <v>57365.630545910346</v>
      </c>
      <c r="Q212" s="124">
        <f t="shared" si="27"/>
        <v>22332.297637781121</v>
      </c>
      <c r="R212" s="124">
        <f t="shared" si="28"/>
        <v>10732129.126597159</v>
      </c>
      <c r="Z212" s="2"/>
    </row>
    <row r="213" spans="13:26" x14ac:dyDescent="0.25">
      <c r="M213" s="2"/>
      <c r="N213" s="1">
        <f t="shared" si="29"/>
        <v>159</v>
      </c>
      <c r="O213" s="124">
        <f t="shared" si="30"/>
        <v>10732129.126597159</v>
      </c>
      <c r="P213" s="124">
        <f t="shared" si="31"/>
        <v>57365.630545910346</v>
      </c>
      <c r="Q213" s="124">
        <f t="shared" si="27"/>
        <v>22499.380421059534</v>
      </c>
      <c r="R213" s="124">
        <f t="shared" si="28"/>
        <v>10811994.137564128</v>
      </c>
      <c r="Z213" s="2"/>
    </row>
    <row r="214" spans="13:26" x14ac:dyDescent="0.25">
      <c r="M214" s="2"/>
      <c r="N214" s="1">
        <f t="shared" si="29"/>
        <v>160</v>
      </c>
      <c r="O214" s="124">
        <f t="shared" si="30"/>
        <v>10811994.137564128</v>
      </c>
      <c r="P214" s="124">
        <f t="shared" si="31"/>
        <v>57365.630545910346</v>
      </c>
      <c r="Q214" s="124">
        <f t="shared" si="27"/>
        <v>22666.813485168375</v>
      </c>
      <c r="R214" s="124">
        <f t="shared" si="28"/>
        <v>10892026.581595207</v>
      </c>
      <c r="Z214" s="2"/>
    </row>
    <row r="215" spans="13:26" x14ac:dyDescent="0.25">
      <c r="M215" s="2"/>
      <c r="N215" s="1">
        <f t="shared" si="29"/>
        <v>161</v>
      </c>
      <c r="O215" s="124">
        <f t="shared" si="30"/>
        <v>10892026.581595207</v>
      </c>
      <c r="P215" s="124">
        <f t="shared" si="31"/>
        <v>57365.630545910346</v>
      </c>
      <c r="Q215" s="124">
        <f t="shared" ref="Q215:Q234" si="32">O215*$P$49</f>
        <v>22834.597564454172</v>
      </c>
      <c r="R215" s="124">
        <f t="shared" ref="R215:R234" si="33">O215+P215+Q215</f>
        <v>10972226.80970557</v>
      </c>
      <c r="Z215" s="2"/>
    </row>
    <row r="216" spans="13:26" x14ac:dyDescent="0.25">
      <c r="M216" s="2"/>
      <c r="N216" s="1">
        <f t="shared" ref="N216:N234" si="34">N215+1</f>
        <v>162</v>
      </c>
      <c r="O216" s="124">
        <f t="shared" ref="O216:O234" si="35">R215</f>
        <v>10972226.80970557</v>
      </c>
      <c r="P216" s="124">
        <f t="shared" ref="P216:P234" si="36">P215</f>
        <v>57365.630545910346</v>
      </c>
      <c r="Q216" s="124">
        <f t="shared" si="32"/>
        <v>23002.733394802963</v>
      </c>
      <c r="R216" s="124">
        <f t="shared" si="33"/>
        <v>11052595.173646284</v>
      </c>
      <c r="Z216" s="2"/>
    </row>
    <row r="217" spans="13:26" x14ac:dyDescent="0.25">
      <c r="M217" s="2"/>
      <c r="N217" s="1">
        <f t="shared" si="34"/>
        <v>163</v>
      </c>
      <c r="O217" s="124">
        <f t="shared" si="35"/>
        <v>11052595.173646284</v>
      </c>
      <c r="P217" s="124">
        <f t="shared" si="36"/>
        <v>57365.630545910346</v>
      </c>
      <c r="Q217" s="124">
        <f t="shared" si="32"/>
        <v>23171.221713643532</v>
      </c>
      <c r="R217" s="124">
        <f t="shared" si="33"/>
        <v>11133132.025905838</v>
      </c>
      <c r="Z217" s="2"/>
    </row>
    <row r="218" spans="13:26" x14ac:dyDescent="0.25">
      <c r="M218" s="2"/>
      <c r="N218" s="1">
        <f t="shared" si="34"/>
        <v>164</v>
      </c>
      <c r="O218" s="124">
        <f t="shared" si="35"/>
        <v>11133132.025905838</v>
      </c>
      <c r="P218" s="124">
        <f t="shared" si="36"/>
        <v>57365.630545910346</v>
      </c>
      <c r="Q218" s="124">
        <f t="shared" si="32"/>
        <v>23340.063259950657</v>
      </c>
      <c r="R218" s="124">
        <f t="shared" si="33"/>
        <v>11213837.719711699</v>
      </c>
      <c r="Z218" s="2"/>
    </row>
    <row r="219" spans="13:26" x14ac:dyDescent="0.25">
      <c r="M219" s="2"/>
      <c r="N219" s="1">
        <f t="shared" si="34"/>
        <v>165</v>
      </c>
      <c r="O219" s="124">
        <f t="shared" si="35"/>
        <v>11213837.719711699</v>
      </c>
      <c r="P219" s="124">
        <f t="shared" si="36"/>
        <v>57365.630545910346</v>
      </c>
      <c r="Q219" s="124">
        <f t="shared" si="32"/>
        <v>23509.258774248323</v>
      </c>
      <c r="R219" s="124">
        <f t="shared" si="33"/>
        <v>11294712.609031858</v>
      </c>
      <c r="Z219" s="2"/>
    </row>
    <row r="220" spans="13:26" x14ac:dyDescent="0.25">
      <c r="M220" s="2"/>
      <c r="N220" s="1">
        <f t="shared" si="34"/>
        <v>166</v>
      </c>
      <c r="O220" s="124">
        <f t="shared" si="35"/>
        <v>11294712.609031858</v>
      </c>
      <c r="P220" s="124">
        <f t="shared" si="36"/>
        <v>57365.630545910346</v>
      </c>
      <c r="Q220" s="124">
        <f t="shared" si="32"/>
        <v>23678.808998613011</v>
      </c>
      <c r="R220" s="124">
        <f t="shared" si="33"/>
        <v>11375757.048576381</v>
      </c>
      <c r="Z220" s="2"/>
    </row>
    <row r="221" spans="13:26" x14ac:dyDescent="0.25">
      <c r="M221" s="2"/>
      <c r="N221" s="1">
        <f t="shared" si="34"/>
        <v>167</v>
      </c>
      <c r="O221" s="124">
        <f t="shared" si="35"/>
        <v>11375757.048576381</v>
      </c>
      <c r="P221" s="124">
        <f t="shared" si="36"/>
        <v>57365.630545910346</v>
      </c>
      <c r="Q221" s="124">
        <f t="shared" si="32"/>
        <v>23848.714676676911</v>
      </c>
      <c r="R221" s="124">
        <f t="shared" si="33"/>
        <v>11456971.393798968</v>
      </c>
      <c r="Z221" s="2"/>
    </row>
    <row r="222" spans="13:26" x14ac:dyDescent="0.25">
      <c r="M222" s="2"/>
      <c r="N222" s="1">
        <f t="shared" si="34"/>
        <v>168</v>
      </c>
      <c r="O222" s="124">
        <f t="shared" si="35"/>
        <v>11456971.393798968</v>
      </c>
      <c r="P222" s="124">
        <f t="shared" si="36"/>
        <v>57365.630545910346</v>
      </c>
      <c r="Q222" s="124">
        <f t="shared" si="32"/>
        <v>24018.976553631201</v>
      </c>
      <c r="R222" s="124">
        <f t="shared" si="33"/>
        <v>11538356.00089851</v>
      </c>
      <c r="Z222" s="2"/>
    </row>
    <row r="223" spans="13:26" x14ac:dyDescent="0.25">
      <c r="M223" s="2"/>
      <c r="N223" s="1">
        <f t="shared" si="34"/>
        <v>169</v>
      </c>
      <c r="O223" s="124">
        <f t="shared" si="35"/>
        <v>11538356.00089851</v>
      </c>
      <c r="P223" s="124">
        <f t="shared" si="36"/>
        <v>57365.630545910346</v>
      </c>
      <c r="Q223" s="124">
        <f t="shared" si="32"/>
        <v>24189.595376229325</v>
      </c>
      <c r="R223" s="124">
        <f t="shared" si="33"/>
        <v>11619911.22682065</v>
      </c>
      <c r="Z223" s="2"/>
    </row>
    <row r="224" spans="13:26" x14ac:dyDescent="0.25">
      <c r="M224" s="2"/>
      <c r="N224" s="1">
        <f t="shared" si="34"/>
        <v>170</v>
      </c>
      <c r="O224" s="124">
        <f t="shared" si="35"/>
        <v>11619911.22682065</v>
      </c>
      <c r="P224" s="124">
        <f t="shared" si="36"/>
        <v>57365.630545910346</v>
      </c>
      <c r="Q224" s="124">
        <f t="shared" si="32"/>
        <v>24360.571892790256</v>
      </c>
      <c r="R224" s="124">
        <f t="shared" si="33"/>
        <v>11701637.429259351</v>
      </c>
      <c r="Z224" s="2"/>
    </row>
    <row r="225" spans="13:26" x14ac:dyDescent="0.25">
      <c r="M225" s="2"/>
      <c r="N225" s="1">
        <f t="shared" si="34"/>
        <v>171</v>
      </c>
      <c r="O225" s="124">
        <f t="shared" si="35"/>
        <v>11701637.429259351</v>
      </c>
      <c r="P225" s="124">
        <f t="shared" si="36"/>
        <v>57365.630545910346</v>
      </c>
      <c r="Q225" s="124">
        <f t="shared" si="32"/>
        <v>24531.906853201777</v>
      </c>
      <c r="R225" s="124">
        <f t="shared" si="33"/>
        <v>11783534.966658462</v>
      </c>
      <c r="Z225" s="2"/>
    </row>
    <row r="226" spans="13:26" x14ac:dyDescent="0.25">
      <c r="M226" s="2"/>
      <c r="N226" s="1">
        <f t="shared" si="34"/>
        <v>172</v>
      </c>
      <c r="O226" s="124">
        <f t="shared" si="35"/>
        <v>11783534.966658462</v>
      </c>
      <c r="P226" s="124">
        <f t="shared" si="36"/>
        <v>57365.630545910346</v>
      </c>
      <c r="Q226" s="124">
        <f t="shared" si="32"/>
        <v>24703.601008923772</v>
      </c>
      <c r="R226" s="124">
        <f t="shared" si="33"/>
        <v>11865604.198213296</v>
      </c>
      <c r="Z226" s="2"/>
    </row>
    <row r="227" spans="13:26" x14ac:dyDescent="0.25">
      <c r="M227" s="2"/>
      <c r="N227" s="1">
        <f t="shared" si="34"/>
        <v>173</v>
      </c>
      <c r="O227" s="124">
        <f t="shared" si="35"/>
        <v>11865604.198213296</v>
      </c>
      <c r="P227" s="124">
        <f t="shared" si="36"/>
        <v>57365.630545910346</v>
      </c>
      <c r="Q227" s="124">
        <f t="shared" si="32"/>
        <v>24875.655112991539</v>
      </c>
      <c r="R227" s="124">
        <f t="shared" si="33"/>
        <v>11947845.483872198</v>
      </c>
      <c r="Z227" s="2"/>
    </row>
    <row r="228" spans="13:26" x14ac:dyDescent="0.25">
      <c r="M228" s="2"/>
      <c r="N228" s="1">
        <f t="shared" si="34"/>
        <v>174</v>
      </c>
      <c r="O228" s="124">
        <f t="shared" si="35"/>
        <v>11947845.483872198</v>
      </c>
      <c r="P228" s="124">
        <f t="shared" si="36"/>
        <v>57365.630545910346</v>
      </c>
      <c r="Q228" s="124">
        <f t="shared" si="32"/>
        <v>25048.069920019057</v>
      </c>
      <c r="R228" s="124">
        <f t="shared" si="33"/>
        <v>12030259.184338126</v>
      </c>
      <c r="Z228" s="2"/>
    </row>
    <row r="229" spans="13:26" x14ac:dyDescent="0.25">
      <c r="M229" s="2"/>
      <c r="N229" s="1">
        <f t="shared" si="34"/>
        <v>175</v>
      </c>
      <c r="O229" s="124">
        <f t="shared" si="35"/>
        <v>12030259.184338126</v>
      </c>
      <c r="P229" s="124">
        <f t="shared" si="36"/>
        <v>57365.630545910346</v>
      </c>
      <c r="Q229" s="124">
        <f t="shared" si="32"/>
        <v>25220.846186202325</v>
      </c>
      <c r="R229" s="124">
        <f t="shared" si="33"/>
        <v>12112845.661070239</v>
      </c>
      <c r="Z229" s="2"/>
    </row>
    <row r="230" spans="13:26" x14ac:dyDescent="0.25">
      <c r="M230" s="2"/>
      <c r="N230" s="1">
        <f t="shared" si="34"/>
        <v>176</v>
      </c>
      <c r="O230" s="124">
        <f t="shared" si="35"/>
        <v>12112845.661070239</v>
      </c>
      <c r="P230" s="124">
        <f t="shared" si="36"/>
        <v>57365.630545910346</v>
      </c>
      <c r="Q230" s="124">
        <f t="shared" si="32"/>
        <v>25393.984669322679</v>
      </c>
      <c r="R230" s="124">
        <f t="shared" si="33"/>
        <v>12195605.276285471</v>
      </c>
      <c r="Z230" s="2"/>
    </row>
    <row r="231" spans="13:26" x14ac:dyDescent="0.25">
      <c r="M231" s="2"/>
      <c r="N231" s="1">
        <f t="shared" si="34"/>
        <v>177</v>
      </c>
      <c r="O231" s="124">
        <f t="shared" si="35"/>
        <v>12195605.276285471</v>
      </c>
      <c r="P231" s="124">
        <f t="shared" si="36"/>
        <v>57365.630545910346</v>
      </c>
      <c r="Q231" s="124">
        <f t="shared" si="32"/>
        <v>25567.48612875009</v>
      </c>
      <c r="R231" s="124">
        <f t="shared" si="33"/>
        <v>12278538.392960131</v>
      </c>
      <c r="Z231" s="2"/>
    </row>
    <row r="232" spans="13:26" x14ac:dyDescent="0.25">
      <c r="M232" s="2"/>
      <c r="N232" s="1">
        <f t="shared" si="34"/>
        <v>178</v>
      </c>
      <c r="O232" s="124">
        <f t="shared" si="35"/>
        <v>12278538.392960131</v>
      </c>
      <c r="P232" s="124">
        <f t="shared" si="36"/>
        <v>57365.630545910346</v>
      </c>
      <c r="Q232" s="124">
        <f t="shared" si="32"/>
        <v>25741.351325446518</v>
      </c>
      <c r="R232" s="124">
        <f t="shared" si="33"/>
        <v>12361645.374831488</v>
      </c>
      <c r="Z232" s="2"/>
    </row>
    <row r="233" spans="13:26" x14ac:dyDescent="0.25">
      <c r="M233" s="2"/>
      <c r="N233" s="1">
        <f t="shared" si="34"/>
        <v>179</v>
      </c>
      <c r="O233" s="124">
        <f t="shared" si="35"/>
        <v>12361645.374831488</v>
      </c>
      <c r="P233" s="124">
        <f t="shared" si="36"/>
        <v>57365.630545910346</v>
      </c>
      <c r="Q233" s="124">
        <f t="shared" si="32"/>
        <v>25915.581021969247</v>
      </c>
      <c r="R233" s="124">
        <f t="shared" si="33"/>
        <v>12444926.586399369</v>
      </c>
      <c r="Z233" s="2"/>
    </row>
    <row r="234" spans="13:26" x14ac:dyDescent="0.25">
      <c r="M234" s="2"/>
      <c r="N234" s="1">
        <f t="shared" si="34"/>
        <v>180</v>
      </c>
      <c r="O234" s="124">
        <f t="shared" si="35"/>
        <v>12444926.586399369</v>
      </c>
      <c r="P234" s="124">
        <f t="shared" si="36"/>
        <v>57365.630545910346</v>
      </c>
      <c r="Q234" s="124">
        <f t="shared" si="32"/>
        <v>26090.175982474218</v>
      </c>
      <c r="R234" s="124">
        <f t="shared" si="33"/>
        <v>12528382.392927753</v>
      </c>
      <c r="Z234" s="2"/>
    </row>
    <row r="235" spans="13:26" x14ac:dyDescent="0.25">
      <c r="M235" s="2"/>
      <c r="N235" s="163" t="s">
        <v>216</v>
      </c>
      <c r="O235" s="163" t="s">
        <v>216</v>
      </c>
      <c r="P235" s="163" t="s">
        <v>216</v>
      </c>
      <c r="Q235" s="163" t="s">
        <v>216</v>
      </c>
      <c r="R235" s="163" t="s">
        <v>216</v>
      </c>
      <c r="Z235" s="2"/>
    </row>
    <row r="236" spans="13:26" x14ac:dyDescent="0.25">
      <c r="M236" s="2"/>
      <c r="N236" s="134"/>
      <c r="O236" s="134" t="s">
        <v>231</v>
      </c>
      <c r="P236" s="196">
        <f>SUM(P55:P234)</f>
        <v>10325813.498263877</v>
      </c>
      <c r="Q236" s="196">
        <f>SUM(Q55:Q234)</f>
        <v>2202568.894663882</v>
      </c>
      <c r="R236" s="196">
        <f>P236+Q236</f>
        <v>12528382.392927758</v>
      </c>
      <c r="S236" s="124">
        <f>R236-P50</f>
        <v>-8.9406967163085938E-8</v>
      </c>
      <c r="Z236" s="2"/>
    </row>
    <row r="237" spans="13:26" x14ac:dyDescent="0.25"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  <customProperties>
    <customPr name="EpmWorksheetKeyString_GU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C7DD5-C5FE-41EB-A69D-80A41585FCDB}">
  <sheetPr>
    <tabColor theme="9" tint="0.39997558519241921"/>
    <pageSetUpPr fitToPage="1"/>
  </sheetPr>
  <dimension ref="A1:AH389"/>
  <sheetViews>
    <sheetView workbookViewId="0">
      <pane ySplit="15" topLeftCell="A16" activePane="bottomLeft" state="frozen"/>
      <selection activeCell="A4" sqref="A4"/>
      <selection pane="bottomLeft" activeCell="A16" sqref="A16"/>
    </sheetView>
  </sheetViews>
  <sheetFormatPr defaultColWidth="9.109375" defaultRowHeight="13.2" x14ac:dyDescent="0.25"/>
  <cols>
    <col min="1" max="1" width="20.109375" style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15.332031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Big Bend GT 4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2049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160417.01159043924</v>
      </c>
      <c r="Q8" s="184">
        <f>G10</f>
        <v>202518.95957421785</v>
      </c>
      <c r="R8" s="184">
        <f>G11</f>
        <v>312454.62915111979</v>
      </c>
      <c r="S8" s="184">
        <f>G12</f>
        <v>8385.5294066359511</v>
      </c>
      <c r="T8" s="184">
        <f>G13</f>
        <v>-362942.10654153436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303398.65949219768</v>
      </c>
      <c r="Q9" s="184">
        <f>L10</f>
        <v>388218.0072649002</v>
      </c>
      <c r="R9" s="184">
        <f>L11</f>
        <v>610788.34921602882</v>
      </c>
      <c r="S9" s="184">
        <f>L12</f>
        <v>13873.902684657036</v>
      </c>
      <c r="T9" s="184">
        <f>L13</f>
        <v>-709481.59967338841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70</v>
      </c>
      <c r="B10" s="170">
        <f>'Escalation Factors'!$A$10</f>
        <v>2023</v>
      </c>
      <c r="C10" s="201">
        <v>2049</v>
      </c>
      <c r="D10" s="10" t="s">
        <v>155</v>
      </c>
      <c r="E10" s="184">
        <f>VLOOKUP($A$10,'Cost Estimates in 2023'!$A:$F,2,FALSE)</f>
        <v>192050</v>
      </c>
      <c r="F10" s="164">
        <f>VLOOKUP(G$7,Multiplier_Labor,3,FALSE)</f>
        <v>1.0545116353773385</v>
      </c>
      <c r="G10" s="185">
        <f>E10*F10</f>
        <v>202518.95957421785</v>
      </c>
      <c r="H10" s="137"/>
      <c r="J10" s="165">
        <f>C10+1</f>
        <v>2050</v>
      </c>
      <c r="K10" s="164">
        <f>VLOOKUP(J$10,Multiplier_Labor,4,FALSE)</f>
        <v>1.9169464828433931</v>
      </c>
      <c r="L10" s="185">
        <f>G10*K10</f>
        <v>388218.0072649002</v>
      </c>
      <c r="M10" s="2"/>
      <c r="O10" s="134" t="s">
        <v>235</v>
      </c>
      <c r="P10" s="184">
        <f>SUM(Q10:T10)</f>
        <v>230405.65949219768</v>
      </c>
      <c r="Q10" s="184">
        <f>Q9-Q16</f>
        <v>295579.0072649002</v>
      </c>
      <c r="R10" s="184">
        <f>R9-R16</f>
        <v>538528.34921602882</v>
      </c>
      <c r="S10" s="184">
        <f>S9-S16</f>
        <v>-11573.097315342964</v>
      </c>
      <c r="T10" s="184">
        <f>T9-T16</f>
        <v>-592128.59967338841</v>
      </c>
      <c r="Z10" s="2"/>
      <c r="AA10" s="186" t="str">
        <f>A10</f>
        <v>Big Bend GT 4</v>
      </c>
      <c r="AB10" s="182">
        <f>P12</f>
        <v>24</v>
      </c>
      <c r="AC10" s="187">
        <f>G7</f>
        <v>2025</v>
      </c>
      <c r="AD10" s="187">
        <f>C10</f>
        <v>2049</v>
      </c>
      <c r="AE10" s="182">
        <f>G15</f>
        <v>160417.01159043924</v>
      </c>
      <c r="AF10" s="182">
        <f>P16</f>
        <v>72993</v>
      </c>
      <c r="AG10" s="182">
        <f>L15</f>
        <v>303398.65949219768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308200</v>
      </c>
      <c r="F11" s="164">
        <f>VLOOKUP(G$7,Multiplier_Materials,3,FALSE)</f>
        <v>1.0138047668757943</v>
      </c>
      <c r="G11" s="185">
        <f>E11*F11</f>
        <v>312454.62915111979</v>
      </c>
      <c r="H11" s="137"/>
      <c r="K11" s="164">
        <f>VLOOKUP(J$10,Multiplier_Materials,4,FALSE)</f>
        <v>1.9548065294325303</v>
      </c>
      <c r="L11" s="185">
        <f>G11*K11</f>
        <v>610788.34921602882</v>
      </c>
      <c r="M11" s="2"/>
      <c r="O11" s="134" t="s">
        <v>234</v>
      </c>
      <c r="P11" s="184">
        <f>SUM(Q11:T11)</f>
        <v>119778.00307821593</v>
      </c>
      <c r="Q11" s="184">
        <f>Q10/((1+Q13)^(P12))</f>
        <v>154192.62348235733</v>
      </c>
      <c r="R11" s="184">
        <f>R10/((1+R13)^(P12))</f>
        <v>275489.33416564792</v>
      </c>
      <c r="S11" s="184">
        <f>S10/((1+S13)^(P12))</f>
        <v>-6994.8989890919993</v>
      </c>
      <c r="T11" s="184">
        <f>T10/((1+T13)^(P12))</f>
        <v>-302909.05558069731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8050</v>
      </c>
      <c r="F12" s="164">
        <f>VLOOKUP(G$7,Multiplier_GDP,3,FALSE)</f>
        <v>1.0416806716317952</v>
      </c>
      <c r="G12" s="185">
        <f>E12*F12</f>
        <v>8385.5294066359511</v>
      </c>
      <c r="H12" s="137"/>
      <c r="K12" s="164">
        <f>VLOOKUP(J$10,Multiplier_GDP,4,FALSE)</f>
        <v>1.6545052806895912</v>
      </c>
      <c r="L12" s="185">
        <f>G12*K12</f>
        <v>13873.902684657036</v>
      </c>
      <c r="M12" s="2"/>
      <c r="O12" s="134" t="s">
        <v>244</v>
      </c>
      <c r="P12" s="184">
        <f>(P7-P6)</f>
        <v>24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-358000</v>
      </c>
      <c r="F13" s="164">
        <f>F11</f>
        <v>1.0138047668757943</v>
      </c>
      <c r="G13" s="185">
        <f>E13*F13</f>
        <v>-362942.10654153436</v>
      </c>
      <c r="H13" s="137"/>
      <c r="K13" s="164">
        <f>K11</f>
        <v>1.9548065294325303</v>
      </c>
      <c r="L13" s="185">
        <f>G13*K13</f>
        <v>-709481.59967338841</v>
      </c>
      <c r="M13" s="2"/>
      <c r="O13" s="180" t="s">
        <v>237</v>
      </c>
      <c r="P13" s="189">
        <f>IF(P8=0,0,((P9/P8)^(1/($P7-$P6))-1))</f>
        <v>2.6908624977141971E-2</v>
      </c>
      <c r="Q13" s="189">
        <f>IF(Q8=0,0,((Q9/Q8)^(1/($P7-$P6))-1))</f>
        <v>2.7484824331636348E-2</v>
      </c>
      <c r="R13" s="189">
        <f>IF(R8=0,0,((R9/R8)^(1/($P7-$P6))-1))</f>
        <v>2.8322466395616308E-2</v>
      </c>
      <c r="S13" s="189">
        <f>IF(S8=0,0,((S9/S8)^(1/($P7-$P6))-1))</f>
        <v>2.1200863205538489E-2</v>
      </c>
      <c r="T13" s="189">
        <f>IF(T8=0,0,((T9/T8)^(1/($P7-$P6))-1))</f>
        <v>2.8322466395616308E-2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6894.9478186207052</v>
      </c>
      <c r="Q14" s="185">
        <f>PMT(Q13,$P12,-Q11)</f>
        <v>8859.7723452773935</v>
      </c>
      <c r="R14" s="185">
        <f>PMT(R13,$P12,-R11)</f>
        <v>15974.389160097877</v>
      </c>
      <c r="S14" s="185">
        <f>PMT(S13,$P12,-S11)</f>
        <v>-374.87803427416185</v>
      </c>
      <c r="T14" s="185">
        <f>PMT(T13,$P12,-T11)</f>
        <v>-17564.3356524804</v>
      </c>
      <c r="U14" s="190"/>
      <c r="Z14" s="2"/>
    </row>
    <row r="15" spans="1:34" x14ac:dyDescent="0.25">
      <c r="E15" s="185">
        <f>SUM(E10:E13)</f>
        <v>150300</v>
      </c>
      <c r="F15" s="124"/>
      <c r="G15" s="185">
        <f>SUM(G10:G13)</f>
        <v>160417.01159043924</v>
      </c>
      <c r="H15" s="137"/>
      <c r="L15" s="185">
        <f>SUM(L10:L13)</f>
        <v>303398.65949219768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72993</v>
      </c>
      <c r="Q16" s="185">
        <f>VLOOKUP($A$10,'Reserves Dec 31, 2024'!$A:$F,2,FALSE)</f>
        <v>92639</v>
      </c>
      <c r="R16" s="185">
        <f>VLOOKUP($A$10,'Reserves Dec 31, 2024'!$A:$F,3,FALSE)</f>
        <v>72260</v>
      </c>
      <c r="S16" s="185">
        <f>VLOOKUP($A$10,'Reserves Dec 31, 2024'!$A:$F,4,FALSE)</f>
        <v>25447</v>
      </c>
      <c r="T16" s="185">
        <f>VLOOKUP($A$10,'Reserves Dec 31, 2024'!$A:$F,5,FALSE)</f>
        <v>-117353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5:26" x14ac:dyDescent="0.25"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6894.9478186207052</v>
      </c>
      <c r="Q17" s="124">
        <f>IF($N17&lt;=TRUNC($P$12),Q14*(1+0),0)</f>
        <v>8859.7723452773935</v>
      </c>
      <c r="R17" s="124">
        <f>IF($N17&lt;=TRUNC($P$12),R14*(1+0),0)</f>
        <v>15974.389160097877</v>
      </c>
      <c r="S17" s="124">
        <f>IF($N17&lt;=TRUNC($P$12),S14*(1+0),0)</f>
        <v>-374.87803427416185</v>
      </c>
      <c r="T17" s="124">
        <f>IF($N17&lt;=TRUNC($P$12),T14*(1+0),0)</f>
        <v>-17564.3356524804</v>
      </c>
      <c r="Z17" s="124"/>
    </row>
    <row r="18" spans="5:26" x14ac:dyDescent="0.25"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7085.4781611242106</v>
      </c>
      <c r="Q18" s="124">
        <f t="shared" ref="Q18:Q48" si="3">IF($N18&lt;=TRUNC($P$12),Q17*(1+Q$13),0)</f>
        <v>9103.2816318056321</v>
      </c>
      <c r="R18" s="124">
        <f t="shared" ref="R18:R48" si="4">IF($N18&lt;=TRUNC($P$12),R17*(1+R$13),0)</f>
        <v>16426.823260275247</v>
      </c>
      <c r="S18" s="124">
        <f t="shared" ref="S18:S48" si="5">IF($N18&lt;=TRUNC($P$12),S17*(1+S$13),0)</f>
        <v>-382.82577219756951</v>
      </c>
      <c r="T18" s="124">
        <f t="shared" ref="T18:T48" si="6">IF($N18&lt;=TRUNC($P$12),T17*(1+T$13),0)</f>
        <v>-18061.8009587591</v>
      </c>
      <c r="U18" s="196"/>
      <c r="V18" s="124"/>
      <c r="W18" s="124"/>
      <c r="X18" s="124"/>
      <c r="Y18" s="124"/>
      <c r="Z18" s="2"/>
    </row>
    <row r="19" spans="5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7281.2574198649927</v>
      </c>
      <c r="Q19" s="124">
        <f t="shared" si="3"/>
        <v>9353.4837282972221</v>
      </c>
      <c r="R19" s="124">
        <f t="shared" si="4"/>
        <v>16892.071410051121</v>
      </c>
      <c r="S19" s="124">
        <f t="shared" si="5"/>
        <v>-390.94200902548482</v>
      </c>
      <c r="T19" s="124">
        <f t="shared" si="6"/>
        <v>-18573.355709457865</v>
      </c>
      <c r="Z19" s="124"/>
    </row>
    <row r="20" spans="5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7482.4298508999891</v>
      </c>
      <c r="Q20" s="124">
        <f t="shared" si="3"/>
        <v>9610.5625854582904</v>
      </c>
      <c r="R20" s="124">
        <f t="shared" si="4"/>
        <v>17370.496534914644</v>
      </c>
      <c r="S20" s="124">
        <f t="shared" si="5"/>
        <v>-399.23031708013252</v>
      </c>
      <c r="T20" s="124">
        <f t="shared" si="6"/>
        <v>-19099.398952392814</v>
      </c>
      <c r="U20" s="196">
        <f>SUM(Q17:T20)/4</f>
        <v>7186.0283126274744</v>
      </c>
      <c r="V20" s="124">
        <f>SUM(Q17:Q20)/4</f>
        <v>9231.7750727096354</v>
      </c>
      <c r="W20" s="124">
        <f>SUM(R17:R20)/4</f>
        <v>16665.945091334725</v>
      </c>
      <c r="X20" s="124">
        <f>SUM(S17:S20)/4</f>
        <v>-386.96903314433712</v>
      </c>
      <c r="Y20" s="124">
        <f>SUM(T17:T20)/4</f>
        <v>-18324.722818272545</v>
      </c>
      <c r="Z20" s="188">
        <f>SUM(Q20:T20)-P20</f>
        <v>0</v>
      </c>
    </row>
    <row r="21" spans="5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7689.1436673292628</v>
      </c>
      <c r="Q21" s="124">
        <f t="shared" si="3"/>
        <v>9874.7072098478075</v>
      </c>
      <c r="R21" s="124">
        <f t="shared" si="4"/>
        <v>17862.471839299935</v>
      </c>
      <c r="S21" s="124">
        <f t="shared" si="5"/>
        <v>-407.69434442005218</v>
      </c>
      <c r="T21" s="124">
        <f t="shared" si="6"/>
        <v>-19640.34103739843</v>
      </c>
      <c r="Z21" s="2"/>
    </row>
    <row r="22" spans="5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7901.5511476736065</v>
      </c>
      <c r="Q22" s="124">
        <f t="shared" si="3"/>
        <v>10146.111802836818</v>
      </c>
      <c r="R22" s="124">
        <f t="shared" si="4"/>
        <v>18368.38109771115</v>
      </c>
      <c r="S22" s="124">
        <f t="shared" si="5"/>
        <v>-416.3378164457734</v>
      </c>
      <c r="T22" s="124">
        <f t="shared" si="6"/>
        <v>-20196.60393642859</v>
      </c>
      <c r="Z22" s="2"/>
    </row>
    <row r="23" spans="5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8119.8087472166844</v>
      </c>
      <c r="Q23" s="124">
        <f t="shared" si="3"/>
        <v>10424.97590338693</v>
      </c>
      <c r="R23" s="124">
        <f t="shared" si="4"/>
        <v>18888.618954092948</v>
      </c>
      <c r="S23" s="124">
        <f t="shared" si="5"/>
        <v>-425.16453753953283</v>
      </c>
      <c r="T23" s="124">
        <f t="shared" si="6"/>
        <v>-20768.621572723659</v>
      </c>
      <c r="Z23" s="124"/>
    </row>
    <row r="24" spans="5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8344.0772123927527</v>
      </c>
      <c r="Q24" s="124">
        <f t="shared" si="3"/>
        <v>10711.504534753061</v>
      </c>
      <c r="R24" s="124">
        <f t="shared" si="4"/>
        <v>19423.591229679845</v>
      </c>
      <c r="S24" s="124">
        <f t="shared" si="5"/>
        <v>-434.17839273975449</v>
      </c>
      <c r="T24" s="124">
        <f t="shared" si="6"/>
        <v>-21356.840159300398</v>
      </c>
      <c r="U24" s="196">
        <f>SUM(Q21:T24)/4</f>
        <v>8013.6451936530766</v>
      </c>
      <c r="V24" s="124">
        <f>SUM(Q21:Q24)/4</f>
        <v>10289.324862706155</v>
      </c>
      <c r="W24" s="124">
        <f>SUM(R21:R24)/4</f>
        <v>18635.765780195969</v>
      </c>
      <c r="X24" s="124">
        <f>SUM(S21:S24)/4</f>
        <v>-420.84377278627824</v>
      </c>
      <c r="Y24" s="124">
        <f>SUM(T21:T24)/4</f>
        <v>-20490.601676462768</v>
      </c>
      <c r="Z24" s="188">
        <f>SUM(Q24:T24)-P24</f>
        <v>0</v>
      </c>
    </row>
    <row r="25" spans="5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8574.5216983031532</v>
      </c>
      <c r="Q25" s="124">
        <f t="shared" si="3"/>
        <v>11005.908355218275</v>
      </c>
      <c r="R25" s="124">
        <f t="shared" si="4"/>
        <v>19973.715239564641</v>
      </c>
      <c r="S25" s="124">
        <f t="shared" si="5"/>
        <v>-443.3833494510306</v>
      </c>
      <c r="T25" s="124">
        <f t="shared" si="6"/>
        <v>-21961.718547028733</v>
      </c>
      <c r="Z25" s="2"/>
    </row>
    <row r="26" spans="5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8811.3118894470608</v>
      </c>
      <c r="Q26" s="124">
        <f t="shared" si="3"/>
        <v>11308.403812971537</v>
      </c>
      <c r="R26" s="124">
        <f t="shared" si="4"/>
        <v>20539.420118232818</v>
      </c>
      <c r="S26" s="124">
        <f t="shared" si="5"/>
        <v>-452.78345919035536</v>
      </c>
      <c r="T26" s="124">
        <f t="shared" si="6"/>
        <v>-22583.728582566939</v>
      </c>
      <c r="Z26" s="2"/>
    </row>
    <row r="27" spans="5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9054.6221237543905</v>
      </c>
      <c r="Q27" s="124">
        <f t="shared" si="3"/>
        <v>11619.213305242267</v>
      </c>
      <c r="R27" s="124">
        <f t="shared" si="4"/>
        <v>21121.147154316914</v>
      </c>
      <c r="S27" s="124">
        <f t="shared" si="5"/>
        <v>-462.38285937038063</v>
      </c>
      <c r="T27" s="124">
        <f t="shared" si="6"/>
        <v>-23223.355476434412</v>
      </c>
      <c r="Z27" s="124"/>
    </row>
    <row r="28" spans="5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9304.6315200109275</v>
      </c>
      <c r="Q28" s="124">
        <f t="shared" si="3"/>
        <v>11938.565341808662</v>
      </c>
      <c r="R28" s="124">
        <f t="shared" si="4"/>
        <v>21719.350134831922</v>
      </c>
      <c r="S28" s="124">
        <f t="shared" si="5"/>
        <v>-472.18577512047779</v>
      </c>
      <c r="T28" s="124">
        <f t="shared" si="6"/>
        <v>-23881.098181509176</v>
      </c>
      <c r="U28" s="196">
        <f>SUM(Q25:T28)/4</f>
        <v>8936.2718078788821</v>
      </c>
      <c r="V28" s="124">
        <f>SUM(Q25:Q28)/4</f>
        <v>11468.022703810184</v>
      </c>
      <c r="W28" s="124">
        <f>SUM(R25:R28)/4</f>
        <v>20838.408161736574</v>
      </c>
      <c r="X28" s="124">
        <f>SUM(S25:S28)/4</f>
        <v>-457.68386078306111</v>
      </c>
      <c r="Y28" s="124">
        <f>SUM(T25:T28)/4</f>
        <v>-22912.475196884818</v>
      </c>
      <c r="Z28" s="188">
        <f>SUM(Q28:T28)-P28</f>
        <v>0</v>
      </c>
    </row>
    <row r="29" spans="5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9561.5241087685681</v>
      </c>
      <c r="Q29" s="124">
        <f t="shared" si="3"/>
        <v>12266.694713000035</v>
      </c>
      <c r="R29" s="124">
        <f t="shared" si="4"/>
        <v>22334.495699160325</v>
      </c>
      <c r="S29" s="124">
        <f t="shared" si="5"/>
        <v>-482.1965211464082</v>
      </c>
      <c r="T29" s="124">
        <f t="shared" si="6"/>
        <v>-24557.469782245385</v>
      </c>
      <c r="Z29" s="2"/>
    </row>
    <row r="30" spans="5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9825.4889668356773</v>
      </c>
      <c r="Q30" s="124">
        <f t="shared" si="3"/>
        <v>12603.842662316654</v>
      </c>
      <c r="R30" s="124">
        <f t="shared" si="4"/>
        <v>22967.063703062831</v>
      </c>
      <c r="S30" s="124">
        <f t="shared" si="5"/>
        <v>-492.41950362941975</v>
      </c>
      <c r="T30" s="124">
        <f t="shared" si="6"/>
        <v>-25252.997894914392</v>
      </c>
      <c r="Z30" s="2"/>
    </row>
    <row r="31" spans="5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10096.720355445537</v>
      </c>
      <c r="Q31" s="124">
        <f t="shared" si="3"/>
        <v>12950.257063794012</v>
      </c>
      <c r="R31" s="124">
        <f t="shared" si="4"/>
        <v>23617.547592998806</v>
      </c>
      <c r="S31" s="124">
        <f t="shared" si="5"/>
        <v>-502.85922216560624</v>
      </c>
      <c r="T31" s="124">
        <f t="shared" si="6"/>
        <v>-25968.225079181673</v>
      </c>
      <c r="Z31" s="124"/>
    </row>
    <row r="32" spans="5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10375.417862203329</v>
      </c>
      <c r="Q32" s="124">
        <f t="shared" si="3"/>
        <v>13306.192604241924</v>
      </c>
      <c r="R32" s="124">
        <f t="shared" si="4"/>
        <v>24286.454791048385</v>
      </c>
      <c r="S32" s="124">
        <f t="shared" si="5"/>
        <v>-513.52027174638272</v>
      </c>
      <c r="T32" s="124">
        <f t="shared" si="6"/>
        <v>-26703.709261340598</v>
      </c>
      <c r="U32" s="196">
        <f>SUM(Q29:T32)/4</f>
        <v>9964.7878233132797</v>
      </c>
      <c r="V32" s="124">
        <f>SUM(Q29:Q32)/4</f>
        <v>12781.746760838156</v>
      </c>
      <c r="W32" s="124">
        <f>SUM(R29:R32)/4</f>
        <v>23301.390446567584</v>
      </c>
      <c r="X32" s="124">
        <f>SUM(S29:S32)/4</f>
        <v>-497.74887967195423</v>
      </c>
      <c r="Y32" s="124">
        <f>SUM(T29:T32)/4</f>
        <v>-25620.600504420512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10661.786546914762</v>
      </c>
      <c r="Q33" s="124">
        <f t="shared" si="3"/>
        <v>13671.910970492432</v>
      </c>
      <c r="R33" s="124">
        <f t="shared" si="4"/>
        <v>24974.307090736507</v>
      </c>
      <c r="S33" s="124">
        <f t="shared" si="5"/>
        <v>-524.40734478094873</v>
      </c>
      <c r="T33" s="124">
        <f t="shared" si="6"/>
        <v>-27460.024169533226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10956.03709140261</v>
      </c>
      <c r="Q34" s="124">
        <f t="shared" si="3"/>
        <v>14047.681041794189</v>
      </c>
      <c r="R34" s="124">
        <f t="shared" si="4"/>
        <v>25681.641064067695</v>
      </c>
      <c r="S34" s="124">
        <f t="shared" si="5"/>
        <v>-535.52523316162933</v>
      </c>
      <c r="T34" s="124">
        <f t="shared" si="6"/>
        <v>-28237.759781297642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11258.38595341986</v>
      </c>
      <c r="Q35" s="124">
        <f t="shared" si="3"/>
        <v>14433.77908749476</v>
      </c>
      <c r="R35" s="124">
        <f t="shared" si="4"/>
        <v>26409.008480089033</v>
      </c>
      <c r="S35" s="124">
        <f t="shared" si="5"/>
        <v>-546.8788303730031</v>
      </c>
      <c r="T35" s="124">
        <f t="shared" si="6"/>
        <v>-29037.52278379093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11569.05552477156</v>
      </c>
      <c r="Q36" s="124">
        <f t="shared" si="3"/>
        <v>14830.488970156201</v>
      </c>
      <c r="R36" s="124">
        <f t="shared" si="4"/>
        <v>27156.976735307901</v>
      </c>
      <c r="S36" s="124">
        <f t="shared" si="5"/>
        <v>-558.47313364574597</v>
      </c>
      <c r="T36" s="124">
        <f t="shared" si="6"/>
        <v>-29859.937047046791</v>
      </c>
      <c r="U36" s="196">
        <f>SUM(Q33:T36)/4</f>
        <v>11111.316279127199</v>
      </c>
      <c r="V36" s="124">
        <f>SUM(Q33:Q36)/4</f>
        <v>14245.965017484396</v>
      </c>
      <c r="W36" s="124">
        <f>SUM(R33:R36)/4</f>
        <v>26055.48334255028</v>
      </c>
      <c r="X36" s="124">
        <f>SUM(S33:S36)/4</f>
        <v>-541.3211354903317</v>
      </c>
      <c r="Y36" s="124">
        <f>SUM(T33:T36)/4</f>
        <v>-28648.81094541715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11888.274293760271</v>
      </c>
      <c r="Q37" s="124">
        <f t="shared" si="3"/>
        <v>15238.102354253215</v>
      </c>
      <c r="R37" s="124">
        <f t="shared" si="4"/>
        <v>27926.129296300191</v>
      </c>
      <c r="S37" s="124">
        <f t="shared" si="5"/>
        <v>-570.31324615613789</v>
      </c>
      <c r="T37" s="124">
        <f t="shared" si="6"/>
        <v>-30705.644110636993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12216.277012073184</v>
      </c>
      <c r="Q38" s="124">
        <f t="shared" si="3"/>
        <v>15656.918920607359</v>
      </c>
      <c r="R38" s="124">
        <f t="shared" si="4"/>
        <v>28717.066154854288</v>
      </c>
      <c r="S38" s="124">
        <f t="shared" si="5"/>
        <v>-582.4043792722008</v>
      </c>
      <c r="T38" s="124">
        <f t="shared" si="6"/>
        <v>-31575.303684116265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12553.304866232284</v>
      </c>
      <c r="Q39" s="124">
        <f t="shared" si="3"/>
        <v>16087.246586714926</v>
      </c>
      <c r="R39" s="124">
        <f t="shared" si="4"/>
        <v>29530.40429600584</v>
      </c>
      <c r="S39" s="124">
        <f t="shared" si="5"/>
        <v>-594.75185484745725</v>
      </c>
      <c r="T39" s="124">
        <f t="shared" si="6"/>
        <v>-32469.594161641027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12899.605653732207</v>
      </c>
      <c r="Q40" s="124">
        <f t="shared" si="3"/>
        <v>16529.4017331305</v>
      </c>
      <c r="R40" s="124">
        <f t="shared" si="4"/>
        <v>30366.778179328427</v>
      </c>
      <c r="S40" s="124">
        <f t="shared" si="5"/>
        <v>-607.36110756331846</v>
      </c>
      <c r="T40" s="124">
        <f t="shared" si="6"/>
        <v>-33389.213151163407</v>
      </c>
      <c r="U40" s="196">
        <f>SUM(Q37:T40)/4</f>
        <v>12389.365456449483</v>
      </c>
      <c r="V40" s="124">
        <f>SUM(Q37:Q40)/4</f>
        <v>15877.9173986765</v>
      </c>
      <c r="W40" s="124">
        <f>SUM(R37:R40)/4</f>
        <v>29135.094481622185</v>
      </c>
      <c r="X40" s="124">
        <f>SUM(S37:S40)/4</f>
        <v>-588.70764695977857</v>
      </c>
      <c r="Y40" s="124">
        <f>SUM(T37:T40)/4</f>
        <v>-32034.938776889423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0</v>
      </c>
      <c r="Q41" s="124">
        <f t="shared" si="3"/>
        <v>0</v>
      </c>
      <c r="R41" s="124">
        <f t="shared" si="4"/>
        <v>0</v>
      </c>
      <c r="S41" s="124">
        <f t="shared" si="5"/>
        <v>0</v>
      </c>
      <c r="T41" s="124">
        <f t="shared" si="6"/>
        <v>0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0</v>
      </c>
      <c r="V44" s="124">
        <f>SUM(Q41:Q44)/4</f>
        <v>0</v>
      </c>
      <c r="W44" s="124">
        <f>SUM(R41:R44)/4</f>
        <v>0</v>
      </c>
      <c r="X44" s="124">
        <f>SUM(S41:S44)/4</f>
        <v>0</v>
      </c>
      <c r="Y44" s="124">
        <f>SUM(T41:T44)/4</f>
        <v>0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5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5">
      <c r="M50" s="2"/>
      <c r="O50" s="134" t="s">
        <v>231</v>
      </c>
      <c r="P50" s="196">
        <f>SUM(Q50:T50)</f>
        <v>230405.65949219745</v>
      </c>
      <c r="Q50" s="196">
        <f>SUM(Q$17:Q$48)</f>
        <v>295579.00726490014</v>
      </c>
      <c r="R50" s="196">
        <f>SUM(R$17:R$48)</f>
        <v>538528.34921602928</v>
      </c>
      <c r="S50" s="196">
        <f>SUM(S$17:S$48)</f>
        <v>-11573.097315342964</v>
      </c>
      <c r="T50" s="196">
        <f>SUM(T$17:T$48)</f>
        <v>-592128.59967338899</v>
      </c>
      <c r="U50" s="124"/>
      <c r="V50" s="196"/>
      <c r="W50" s="196"/>
      <c r="X50" s="196"/>
      <c r="Y50" s="196"/>
      <c r="Z50" s="2"/>
    </row>
    <row r="51" spans="13:26" x14ac:dyDescent="0.25">
      <c r="M51" s="2"/>
      <c r="N51" s="2"/>
      <c r="O51" s="2"/>
      <c r="P51" s="188">
        <f>P50-P$10</f>
        <v>-2.3283064365386963E-10</v>
      </c>
      <c r="Q51" s="188">
        <f>Q50-Q$10</f>
        <v>0</v>
      </c>
      <c r="R51" s="188">
        <f>R50-R$10</f>
        <v>0</v>
      </c>
      <c r="S51" s="188">
        <f>S50-S$10</f>
        <v>0</v>
      </c>
      <c r="T51" s="188">
        <f>T50-T$10</f>
        <v>0</v>
      </c>
      <c r="U51" s="188">
        <f>SUM(Q50:T50)-P$10</f>
        <v>-2.3283064365386963E-10</v>
      </c>
      <c r="V51" s="2"/>
      <c r="W51" s="2"/>
      <c r="X51" s="2"/>
      <c r="Y51" s="2"/>
      <c r="Z51" s="2"/>
    </row>
    <row r="52" spans="13:26" x14ac:dyDescent="0.25">
      <c r="M52" s="2"/>
      <c r="O52" s="180" t="s">
        <v>279</v>
      </c>
      <c r="P52" s="197">
        <f>$P$13</f>
        <v>2.6908624977141971E-2</v>
      </c>
      <c r="Z52" s="2"/>
    </row>
    <row r="53" spans="13:26" x14ac:dyDescent="0.25">
      <c r="M53" s="2"/>
      <c r="O53" s="134" t="s">
        <v>236</v>
      </c>
      <c r="P53" s="197">
        <f>((1+P52)^(1/12))-1</f>
        <v>2.2151961153429323E-3</v>
      </c>
      <c r="Z53" s="2"/>
    </row>
    <row r="54" spans="13:26" x14ac:dyDescent="0.25">
      <c r="M54" s="2"/>
      <c r="O54" s="134" t="s">
        <v>235</v>
      </c>
      <c r="P54" s="196">
        <f>P10</f>
        <v>230405.65949219768</v>
      </c>
      <c r="Z54" s="2"/>
    </row>
    <row r="55" spans="13:26" x14ac:dyDescent="0.25">
      <c r="M55" s="2"/>
      <c r="O55" s="134" t="s">
        <v>234</v>
      </c>
      <c r="P55" s="196">
        <f>P54/(1+P53)^P56</f>
        <v>121823.17288785946</v>
      </c>
      <c r="Z55" s="2"/>
    </row>
    <row r="56" spans="13:26" x14ac:dyDescent="0.25">
      <c r="M56" s="2"/>
      <c r="O56" s="134" t="s">
        <v>233</v>
      </c>
      <c r="P56" s="124">
        <f>$P$12*12</f>
        <v>288</v>
      </c>
      <c r="Q56" s="198"/>
      <c r="Z56" s="2"/>
    </row>
    <row r="57" spans="13:26" x14ac:dyDescent="0.25">
      <c r="M57" s="2"/>
      <c r="O57" s="134" t="s">
        <v>232</v>
      </c>
      <c r="P57" s="196">
        <f>PMT(P53,P56,-P55)</f>
        <v>572.63178034976477</v>
      </c>
      <c r="Z57" s="2"/>
    </row>
    <row r="58" spans="13:26" x14ac:dyDescent="0.25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5">
      <c r="M59" s="2"/>
      <c r="N59" s="1">
        <v>1</v>
      </c>
      <c r="O59" s="124">
        <v>0</v>
      </c>
      <c r="P59" s="124">
        <f>P57</f>
        <v>572.63178034976477</v>
      </c>
      <c r="Q59" s="124">
        <f t="shared" ref="Q59:Q122" si="7">O59*$P$53</f>
        <v>0</v>
      </c>
      <c r="R59" s="124">
        <f t="shared" ref="R59:R122" si="8">O59+P59+Q59</f>
        <v>572.63178034976477</v>
      </c>
      <c r="Z59" s="2"/>
    </row>
    <row r="60" spans="13:26" x14ac:dyDescent="0.25">
      <c r="M60" s="2"/>
      <c r="N60" s="1">
        <f t="shared" ref="N60:N123" si="9">N59+1</f>
        <v>2</v>
      </c>
      <c r="O60" s="124">
        <f t="shared" ref="O60:O123" si="10">R59</f>
        <v>572.63178034976477</v>
      </c>
      <c r="P60" s="124">
        <f t="shared" ref="P60:P123" si="11">P59</f>
        <v>572.63178034976477</v>
      </c>
      <c r="Q60" s="124">
        <f t="shared" si="7"/>
        <v>1.2684916953527061</v>
      </c>
      <c r="R60" s="124">
        <f t="shared" si="8"/>
        <v>1146.5320523948822</v>
      </c>
      <c r="Z60" s="2"/>
    </row>
    <row r="61" spans="13:26" x14ac:dyDescent="0.25">
      <c r="M61" s="2"/>
      <c r="N61" s="1">
        <f t="shared" si="9"/>
        <v>3</v>
      </c>
      <c r="O61" s="124">
        <f t="shared" si="10"/>
        <v>1146.5320523948822</v>
      </c>
      <c r="P61" s="124">
        <f t="shared" si="11"/>
        <v>572.63178034976477</v>
      </c>
      <c r="Q61" s="124">
        <f t="shared" si="7"/>
        <v>2.539793348581302</v>
      </c>
      <c r="R61" s="124">
        <f t="shared" si="8"/>
        <v>1721.7036260932282</v>
      </c>
      <c r="Z61" s="2"/>
    </row>
    <row r="62" spans="13:26" x14ac:dyDescent="0.25">
      <c r="M62" s="2"/>
      <c r="N62" s="1">
        <f t="shared" si="9"/>
        <v>4</v>
      </c>
      <c r="O62" s="124">
        <f t="shared" si="10"/>
        <v>1721.7036260932282</v>
      </c>
      <c r="P62" s="124">
        <f t="shared" si="11"/>
        <v>572.63178034976477</v>
      </c>
      <c r="Q62" s="124">
        <f t="shared" si="7"/>
        <v>3.8139111842935596</v>
      </c>
      <c r="R62" s="124">
        <f t="shared" si="8"/>
        <v>2298.1493176272866</v>
      </c>
      <c r="Z62" s="2"/>
    </row>
    <row r="63" spans="13:26" x14ac:dyDescent="0.25">
      <c r="M63" s="2"/>
      <c r="N63" s="1">
        <f t="shared" si="9"/>
        <v>5</v>
      </c>
      <c r="O63" s="124">
        <f t="shared" si="10"/>
        <v>2298.1493176272866</v>
      </c>
      <c r="P63" s="124">
        <f t="shared" si="11"/>
        <v>572.63178034976477</v>
      </c>
      <c r="Q63" s="124">
        <f t="shared" si="7"/>
        <v>5.0908514408859755</v>
      </c>
      <c r="R63" s="124">
        <f t="shared" si="8"/>
        <v>2875.8719494179372</v>
      </c>
      <c r="Z63" s="2"/>
    </row>
    <row r="64" spans="13:26" x14ac:dyDescent="0.25">
      <c r="M64" s="2"/>
      <c r="N64" s="1">
        <f t="shared" si="9"/>
        <v>6</v>
      </c>
      <c r="O64" s="124">
        <f t="shared" si="10"/>
        <v>2875.8719494179372</v>
      </c>
      <c r="P64" s="124">
        <f t="shared" si="11"/>
        <v>572.63178034976477</v>
      </c>
      <c r="Q64" s="124">
        <f t="shared" si="7"/>
        <v>6.3706203705743203</v>
      </c>
      <c r="R64" s="124">
        <f t="shared" si="8"/>
        <v>3454.874350138276</v>
      </c>
      <c r="Z64" s="2"/>
    </row>
    <row r="65" spans="13:26" x14ac:dyDescent="0.25">
      <c r="M65" s="2"/>
      <c r="N65" s="1">
        <f t="shared" si="9"/>
        <v>7</v>
      </c>
      <c r="O65" s="124">
        <f t="shared" si="10"/>
        <v>3454.874350138276</v>
      </c>
      <c r="P65" s="124">
        <f t="shared" si="11"/>
        <v>572.63178034976477</v>
      </c>
      <c r="Q65" s="124">
        <f t="shared" si="7"/>
        <v>7.6532242394242465</v>
      </c>
      <c r="R65" s="124">
        <f t="shared" si="8"/>
        <v>4035.1593547274651</v>
      </c>
      <c r="Z65" s="2"/>
    </row>
    <row r="66" spans="13:26" x14ac:dyDescent="0.25">
      <c r="M66" s="2"/>
      <c r="N66" s="1">
        <f t="shared" si="9"/>
        <v>8</v>
      </c>
      <c r="O66" s="124">
        <f t="shared" si="10"/>
        <v>4035.1593547274651</v>
      </c>
      <c r="P66" s="124">
        <f t="shared" si="11"/>
        <v>572.63178034976477</v>
      </c>
      <c r="Q66" s="124">
        <f t="shared" si="7"/>
        <v>8.9386693273819748</v>
      </c>
      <c r="R66" s="124">
        <f t="shared" si="8"/>
        <v>4616.729804404612</v>
      </c>
      <c r="Z66" s="2"/>
    </row>
    <row r="67" spans="13:26" x14ac:dyDescent="0.25">
      <c r="M67" s="2"/>
      <c r="N67" s="1">
        <f t="shared" si="9"/>
        <v>9</v>
      </c>
      <c r="O67" s="124">
        <f t="shared" si="10"/>
        <v>4616.729804404612</v>
      </c>
      <c r="P67" s="124">
        <f t="shared" si="11"/>
        <v>572.63178034976477</v>
      </c>
      <c r="Q67" s="124">
        <f t="shared" si="7"/>
        <v>10.226961928305032</v>
      </c>
      <c r="R67" s="124">
        <f t="shared" si="8"/>
        <v>5199.5885466826821</v>
      </c>
      <c r="Z67" s="2"/>
    </row>
    <row r="68" spans="13:26" x14ac:dyDescent="0.25">
      <c r="M68" s="2"/>
      <c r="N68" s="1">
        <f t="shared" si="9"/>
        <v>10</v>
      </c>
      <c r="O68" s="124">
        <f t="shared" si="10"/>
        <v>5199.5885466826821</v>
      </c>
      <c r="P68" s="124">
        <f t="shared" si="11"/>
        <v>572.63178034976477</v>
      </c>
      <c r="Q68" s="124">
        <f t="shared" si="7"/>
        <v>11.51810834999308</v>
      </c>
      <c r="R68" s="124">
        <f t="shared" si="8"/>
        <v>5783.73843538244</v>
      </c>
      <c r="Z68" s="2"/>
    </row>
    <row r="69" spans="13:26" x14ac:dyDescent="0.25">
      <c r="M69" s="2"/>
      <c r="N69" s="1">
        <f t="shared" si="9"/>
        <v>11</v>
      </c>
      <c r="O69" s="124">
        <f t="shared" si="10"/>
        <v>5783.73843538244</v>
      </c>
      <c r="P69" s="124">
        <f t="shared" si="11"/>
        <v>572.63178034976477</v>
      </c>
      <c r="Q69" s="124">
        <f t="shared" si="7"/>
        <v>12.812114914218791</v>
      </c>
      <c r="R69" s="124">
        <f t="shared" si="8"/>
        <v>6369.1823306464239</v>
      </c>
      <c r="Z69" s="2"/>
    </row>
    <row r="70" spans="13:26" x14ac:dyDescent="0.25">
      <c r="M70" s="2"/>
      <c r="N70" s="1">
        <f t="shared" si="9"/>
        <v>12</v>
      </c>
      <c r="O70" s="124">
        <f t="shared" si="10"/>
        <v>6369.1823306464239</v>
      </c>
      <c r="P70" s="124">
        <f t="shared" si="11"/>
        <v>572.63178034976477</v>
      </c>
      <c r="Q70" s="124">
        <f t="shared" si="7"/>
        <v>14.108987956758801</v>
      </c>
      <c r="R70" s="124">
        <f t="shared" si="8"/>
        <v>6955.9230989529478</v>
      </c>
      <c r="Z70" s="2"/>
    </row>
    <row r="71" spans="13:26" x14ac:dyDescent="0.25">
      <c r="M71" s="2"/>
      <c r="N71" s="1">
        <f t="shared" si="9"/>
        <v>13</v>
      </c>
      <c r="O71" s="124">
        <f t="shared" si="10"/>
        <v>6955.9230989529478</v>
      </c>
      <c r="P71" s="124">
        <f t="shared" si="11"/>
        <v>572.63178034976477</v>
      </c>
      <c r="Q71" s="124">
        <f t="shared" si="7"/>
        <v>15.408733827424742</v>
      </c>
      <c r="R71" s="124">
        <f t="shared" si="8"/>
        <v>7543.9636131301377</v>
      </c>
      <c r="Z71" s="2"/>
    </row>
    <row r="72" spans="13:26" x14ac:dyDescent="0.25">
      <c r="M72" s="2"/>
      <c r="N72" s="1">
        <f t="shared" si="9"/>
        <v>14</v>
      </c>
      <c r="O72" s="124">
        <f t="shared" si="10"/>
        <v>7543.9636131301377</v>
      </c>
      <c r="P72" s="124">
        <f t="shared" si="11"/>
        <v>572.63178034976477</v>
      </c>
      <c r="Q72" s="124">
        <f t="shared" si="7"/>
        <v>16.711358890094314</v>
      </c>
      <c r="R72" s="124">
        <f t="shared" si="8"/>
        <v>8133.3067523699974</v>
      </c>
      <c r="Z72" s="2"/>
    </row>
    <row r="73" spans="13:26" x14ac:dyDescent="0.25">
      <c r="M73" s="2"/>
      <c r="N73" s="1">
        <f t="shared" si="9"/>
        <v>15</v>
      </c>
      <c r="O73" s="124">
        <f t="shared" si="10"/>
        <v>8133.3067523699974</v>
      </c>
      <c r="P73" s="124">
        <f t="shared" si="11"/>
        <v>572.63178034976477</v>
      </c>
      <c r="Q73" s="124">
        <f t="shared" si="7"/>
        <v>18.016869522742457</v>
      </c>
      <c r="R73" s="124">
        <f t="shared" si="8"/>
        <v>8723.9554022425036</v>
      </c>
      <c r="Z73" s="2"/>
    </row>
    <row r="74" spans="13:26" x14ac:dyDescent="0.25">
      <c r="M74" s="2"/>
      <c r="N74" s="1">
        <f t="shared" si="9"/>
        <v>16</v>
      </c>
      <c r="O74" s="124">
        <f t="shared" si="10"/>
        <v>8723.9554022425036</v>
      </c>
      <c r="P74" s="124">
        <f t="shared" si="11"/>
        <v>572.63178034976477</v>
      </c>
      <c r="Q74" s="124">
        <f t="shared" si="7"/>
        <v>19.325272117472583</v>
      </c>
      <c r="R74" s="124">
        <f t="shared" si="8"/>
        <v>9315.9124547097399</v>
      </c>
      <c r="Z74" s="2"/>
    </row>
    <row r="75" spans="13:26" x14ac:dyDescent="0.25">
      <c r="M75" s="2"/>
      <c r="N75" s="1">
        <f t="shared" si="9"/>
        <v>17</v>
      </c>
      <c r="O75" s="124">
        <f t="shared" si="10"/>
        <v>9315.9124547097399</v>
      </c>
      <c r="P75" s="124">
        <f t="shared" si="11"/>
        <v>572.63178034976477</v>
      </c>
      <c r="Q75" s="124">
        <f t="shared" si="7"/>
        <v>20.636573080547855</v>
      </c>
      <c r="R75" s="124">
        <f t="shared" si="8"/>
        <v>9909.1808081400522</v>
      </c>
      <c r="Z75" s="2"/>
    </row>
    <row r="76" spans="13:26" x14ac:dyDescent="0.25">
      <c r="M76" s="2"/>
      <c r="N76" s="1">
        <f t="shared" si="9"/>
        <v>18</v>
      </c>
      <c r="O76" s="124">
        <f t="shared" si="10"/>
        <v>9909.1808081400522</v>
      </c>
      <c r="P76" s="124">
        <f t="shared" si="11"/>
        <v>572.63178034976477</v>
      </c>
      <c r="Q76" s="124">
        <f t="shared" si="7"/>
        <v>21.950778832422582</v>
      </c>
      <c r="R76" s="124">
        <f t="shared" si="8"/>
        <v>10503.763367322239</v>
      </c>
      <c r="Z76" s="2"/>
    </row>
    <row r="77" spans="13:26" x14ac:dyDescent="0.25">
      <c r="M77" s="2"/>
      <c r="N77" s="1">
        <f t="shared" si="9"/>
        <v>19</v>
      </c>
      <c r="O77" s="124">
        <f t="shared" si="10"/>
        <v>10503.763367322239</v>
      </c>
      <c r="P77" s="124">
        <f t="shared" si="11"/>
        <v>572.63178034976477</v>
      </c>
      <c r="Q77" s="124">
        <f t="shared" si="7"/>
        <v>23.26789580777362</v>
      </c>
      <c r="R77" s="124">
        <f t="shared" si="8"/>
        <v>11099.663043479777</v>
      </c>
      <c r="Z77" s="2"/>
    </row>
    <row r="78" spans="13:26" x14ac:dyDescent="0.25">
      <c r="M78" s="2"/>
      <c r="N78" s="1">
        <f t="shared" si="9"/>
        <v>20</v>
      </c>
      <c r="O78" s="124">
        <f t="shared" si="10"/>
        <v>11099.663043479777</v>
      </c>
      <c r="P78" s="124">
        <f t="shared" si="11"/>
        <v>572.63178034976477</v>
      </c>
      <c r="Q78" s="124">
        <f t="shared" si="7"/>
        <v>24.587930455531911</v>
      </c>
      <c r="R78" s="124">
        <f t="shared" si="8"/>
        <v>11696.882754285072</v>
      </c>
      <c r="Z78" s="2"/>
    </row>
    <row r="79" spans="13:26" x14ac:dyDescent="0.25">
      <c r="M79" s="2"/>
      <c r="N79" s="1">
        <f t="shared" si="9"/>
        <v>21</v>
      </c>
      <c r="O79" s="124">
        <f t="shared" si="10"/>
        <v>11696.882754285072</v>
      </c>
      <c r="P79" s="124">
        <f t="shared" si="11"/>
        <v>572.63178034976477</v>
      </c>
      <c r="Q79" s="124">
        <f t="shared" si="7"/>
        <v>25.910889238914031</v>
      </c>
      <c r="R79" s="124">
        <f t="shared" si="8"/>
        <v>12295.42542387375</v>
      </c>
      <c r="Z79" s="2"/>
    </row>
    <row r="80" spans="13:26" x14ac:dyDescent="0.25">
      <c r="M80" s="2"/>
      <c r="N80" s="1">
        <f t="shared" si="9"/>
        <v>22</v>
      </c>
      <c r="O80" s="124">
        <f t="shared" si="10"/>
        <v>12295.42542387375</v>
      </c>
      <c r="P80" s="124">
        <f t="shared" si="11"/>
        <v>572.63178034976477</v>
      </c>
      <c r="Q80" s="124">
        <f t="shared" si="7"/>
        <v>27.236778635453859</v>
      </c>
      <c r="R80" s="124">
        <f t="shared" si="8"/>
        <v>12895.293982858968</v>
      </c>
      <c r="Z80" s="2"/>
    </row>
    <row r="81" spans="13:26" x14ac:dyDescent="0.25">
      <c r="M81" s="2"/>
      <c r="N81" s="1">
        <f t="shared" si="9"/>
        <v>23</v>
      </c>
      <c r="O81" s="124">
        <f t="shared" si="10"/>
        <v>12895.293982858968</v>
      </c>
      <c r="P81" s="124">
        <f t="shared" si="11"/>
        <v>572.63178034976477</v>
      </c>
      <c r="Q81" s="124">
        <f t="shared" si="7"/>
        <v>28.565605137034275</v>
      </c>
      <c r="R81" s="124">
        <f t="shared" si="8"/>
        <v>13496.491368345767</v>
      </c>
      <c r="Z81" s="2"/>
    </row>
    <row r="82" spans="13:26" x14ac:dyDescent="0.25">
      <c r="M82" s="2"/>
      <c r="N82" s="1">
        <f t="shared" si="9"/>
        <v>24</v>
      </c>
      <c r="O82" s="124">
        <f t="shared" si="10"/>
        <v>13496.491368345767</v>
      </c>
      <c r="P82" s="124">
        <f t="shared" si="11"/>
        <v>572.63178034976477</v>
      </c>
      <c r="Q82" s="124">
        <f t="shared" si="7"/>
        <v>29.897375249918959</v>
      </c>
      <c r="R82" s="124">
        <f t="shared" si="8"/>
        <v>14099.02052394545</v>
      </c>
      <c r="Z82" s="2"/>
    </row>
    <row r="83" spans="13:26" x14ac:dyDescent="0.25">
      <c r="M83" s="2"/>
      <c r="N83" s="1">
        <f t="shared" si="9"/>
        <v>25</v>
      </c>
      <c r="O83" s="124">
        <f t="shared" si="10"/>
        <v>14099.02052394545</v>
      </c>
      <c r="P83" s="124">
        <f t="shared" si="11"/>
        <v>572.63178034976477</v>
      </c>
      <c r="Q83" s="124">
        <f t="shared" si="7"/>
        <v>31.232095494784232</v>
      </c>
      <c r="R83" s="124">
        <f t="shared" si="8"/>
        <v>14702.884399789998</v>
      </c>
      <c r="Z83" s="2"/>
    </row>
    <row r="84" spans="13:26" x14ac:dyDescent="0.25">
      <c r="M84" s="2"/>
      <c r="N84" s="1">
        <f t="shared" si="9"/>
        <v>26</v>
      </c>
      <c r="O84" s="124">
        <f t="shared" si="10"/>
        <v>14702.884399789998</v>
      </c>
      <c r="P84" s="124">
        <f t="shared" si="11"/>
        <v>572.63178034976477</v>
      </c>
      <c r="Q84" s="124">
        <f t="shared" si="7"/>
        <v>32.569772406751007</v>
      </c>
      <c r="R84" s="124">
        <f t="shared" si="8"/>
        <v>15308.085952546513</v>
      </c>
      <c r="Z84" s="2"/>
    </row>
    <row r="85" spans="13:26" x14ac:dyDescent="0.25">
      <c r="M85" s="2"/>
      <c r="N85" s="1">
        <f t="shared" si="9"/>
        <v>27</v>
      </c>
      <c r="O85" s="124">
        <f t="shared" si="10"/>
        <v>15308.085952546513</v>
      </c>
      <c r="P85" s="124">
        <f t="shared" si="11"/>
        <v>572.63178034976477</v>
      </c>
      <c r="Q85" s="124">
        <f t="shared" si="7"/>
        <v>33.910412535416746</v>
      </c>
      <c r="R85" s="124">
        <f t="shared" si="8"/>
        <v>15914.628145431694</v>
      </c>
      <c r="Z85" s="2"/>
    </row>
    <row r="86" spans="13:26" x14ac:dyDescent="0.25">
      <c r="M86" s="2"/>
      <c r="N86" s="1">
        <f t="shared" si="9"/>
        <v>28</v>
      </c>
      <c r="O86" s="124">
        <f t="shared" si="10"/>
        <v>15914.628145431694</v>
      </c>
      <c r="P86" s="124">
        <f t="shared" si="11"/>
        <v>572.63178034976477</v>
      </c>
      <c r="Q86" s="124">
        <f t="shared" si="7"/>
        <v>35.254022444887582</v>
      </c>
      <c r="R86" s="124">
        <f t="shared" si="8"/>
        <v>16522.513948226344</v>
      </c>
      <c r="Z86" s="2"/>
    </row>
    <row r="87" spans="13:26" x14ac:dyDescent="0.25">
      <c r="M87" s="2"/>
      <c r="N87" s="1">
        <f t="shared" si="9"/>
        <v>29</v>
      </c>
      <c r="O87" s="124">
        <f t="shared" si="10"/>
        <v>16522.513948226344</v>
      </c>
      <c r="P87" s="124">
        <f t="shared" si="11"/>
        <v>572.63178034976477</v>
      </c>
      <c r="Q87" s="124">
        <f t="shared" si="7"/>
        <v>36.600608713810409</v>
      </c>
      <c r="R87" s="124">
        <f t="shared" si="8"/>
        <v>17131.746337289922</v>
      </c>
      <c r="Z87" s="2"/>
    </row>
    <row r="88" spans="13:26" x14ac:dyDescent="0.25">
      <c r="M88" s="2"/>
      <c r="N88" s="1">
        <f t="shared" si="9"/>
        <v>30</v>
      </c>
      <c r="O88" s="124">
        <f t="shared" si="10"/>
        <v>17131.746337289922</v>
      </c>
      <c r="P88" s="124">
        <f t="shared" si="11"/>
        <v>572.63178034976477</v>
      </c>
      <c r="Q88" s="124">
        <f t="shared" si="7"/>
        <v>37.950177935405144</v>
      </c>
      <c r="R88" s="124">
        <f t="shared" si="8"/>
        <v>17742.328295575095</v>
      </c>
      <c r="Z88" s="2"/>
    </row>
    <row r="89" spans="13:26" x14ac:dyDescent="0.25">
      <c r="M89" s="2"/>
      <c r="N89" s="1">
        <f t="shared" si="9"/>
        <v>31</v>
      </c>
      <c r="O89" s="124">
        <f t="shared" si="10"/>
        <v>17742.328295575095</v>
      </c>
      <c r="P89" s="124">
        <f t="shared" si="11"/>
        <v>572.63178034976477</v>
      </c>
      <c r="Q89" s="124">
        <f t="shared" si="7"/>
        <v>39.302736717496941</v>
      </c>
      <c r="R89" s="124">
        <f t="shared" si="8"/>
        <v>18354.262812642359</v>
      </c>
      <c r="Z89" s="2"/>
    </row>
    <row r="90" spans="13:26" x14ac:dyDescent="0.25">
      <c r="M90" s="2"/>
      <c r="N90" s="1">
        <f t="shared" si="9"/>
        <v>32</v>
      </c>
      <c r="O90" s="124">
        <f t="shared" si="10"/>
        <v>18354.262812642359</v>
      </c>
      <c r="P90" s="124">
        <f t="shared" si="11"/>
        <v>572.63178034976477</v>
      </c>
      <c r="Q90" s="124">
        <f t="shared" si="7"/>
        <v>40.658291682548594</v>
      </c>
      <c r="R90" s="124">
        <f t="shared" si="8"/>
        <v>18967.552884674675</v>
      </c>
      <c r="Z90" s="2"/>
    </row>
    <row r="91" spans="13:26" x14ac:dyDescent="0.25">
      <c r="M91" s="2"/>
      <c r="N91" s="1">
        <f t="shared" si="9"/>
        <v>33</v>
      </c>
      <c r="O91" s="124">
        <f t="shared" si="10"/>
        <v>18967.552884674675</v>
      </c>
      <c r="P91" s="124">
        <f t="shared" si="11"/>
        <v>572.63178034976477</v>
      </c>
      <c r="Q91" s="124">
        <f t="shared" si="7"/>
        <v>42.016849467692971</v>
      </c>
      <c r="R91" s="124">
        <f t="shared" si="8"/>
        <v>19582.201514492135</v>
      </c>
      <c r="Z91" s="2"/>
    </row>
    <row r="92" spans="13:26" x14ac:dyDescent="0.25">
      <c r="M92" s="2"/>
      <c r="N92" s="1">
        <f t="shared" si="9"/>
        <v>34</v>
      </c>
      <c r="O92" s="124">
        <f t="shared" si="10"/>
        <v>19582.201514492135</v>
      </c>
      <c r="P92" s="124">
        <f t="shared" si="11"/>
        <v>572.63178034976477</v>
      </c>
      <c r="Q92" s="124">
        <f t="shared" si="7"/>
        <v>43.378416724765465</v>
      </c>
      <c r="R92" s="124">
        <f t="shared" si="8"/>
        <v>20198.211711566666</v>
      </c>
      <c r="Z92" s="2"/>
    </row>
    <row r="93" spans="13:26" x14ac:dyDescent="0.25">
      <c r="M93" s="2"/>
      <c r="N93" s="1">
        <f t="shared" si="9"/>
        <v>35</v>
      </c>
      <c r="O93" s="124">
        <f t="shared" si="10"/>
        <v>20198.211711566666</v>
      </c>
      <c r="P93" s="124">
        <f t="shared" si="11"/>
        <v>572.63178034976477</v>
      </c>
      <c r="Q93" s="124">
        <f t="shared" si="7"/>
        <v>44.743000120336596</v>
      </c>
      <c r="R93" s="124">
        <f t="shared" si="8"/>
        <v>20815.586492036768</v>
      </c>
      <c r="Z93" s="2"/>
    </row>
    <row r="94" spans="13:26" x14ac:dyDescent="0.25">
      <c r="M94" s="2"/>
      <c r="N94" s="1">
        <f t="shared" si="9"/>
        <v>36</v>
      </c>
      <c r="O94" s="124">
        <f t="shared" si="10"/>
        <v>20815.586492036768</v>
      </c>
      <c r="P94" s="124">
        <f t="shared" si="11"/>
        <v>572.63178034976477</v>
      </c>
      <c r="Q94" s="124">
        <f t="shared" si="7"/>
        <v>46.110606335744663</v>
      </c>
      <c r="R94" s="124">
        <f t="shared" si="8"/>
        <v>21434.328878722277</v>
      </c>
      <c r="Z94" s="2"/>
    </row>
    <row r="95" spans="13:26" x14ac:dyDescent="0.25">
      <c r="M95" s="2"/>
      <c r="N95" s="1">
        <f t="shared" si="9"/>
        <v>37</v>
      </c>
      <c r="O95" s="124">
        <f t="shared" si="10"/>
        <v>21434.328878722277</v>
      </c>
      <c r="P95" s="124">
        <f t="shared" si="11"/>
        <v>572.63178034976477</v>
      </c>
      <c r="Q95" s="124">
        <f t="shared" si="7"/>
        <v>47.48124206712842</v>
      </c>
      <c r="R95" s="124">
        <f t="shared" si="8"/>
        <v>22054.441901139173</v>
      </c>
      <c r="Z95" s="2"/>
    </row>
    <row r="96" spans="13:26" x14ac:dyDescent="0.25">
      <c r="M96" s="2"/>
      <c r="N96" s="1">
        <f t="shared" si="9"/>
        <v>38</v>
      </c>
      <c r="O96" s="124">
        <f t="shared" si="10"/>
        <v>22054.441901139173</v>
      </c>
      <c r="P96" s="124">
        <f t="shared" si="11"/>
        <v>572.63178034976477</v>
      </c>
      <c r="Q96" s="124">
        <f t="shared" si="7"/>
        <v>48.854914025459891</v>
      </c>
      <c r="R96" s="124">
        <f t="shared" si="8"/>
        <v>22675.928595514397</v>
      </c>
      <c r="Z96" s="2"/>
    </row>
    <row r="97" spans="13:26" x14ac:dyDescent="0.25">
      <c r="M97" s="2"/>
      <c r="N97" s="1">
        <f t="shared" si="9"/>
        <v>39</v>
      </c>
      <c r="O97" s="124">
        <f t="shared" si="10"/>
        <v>22675.928595514397</v>
      </c>
      <c r="P97" s="124">
        <f t="shared" si="11"/>
        <v>572.63178034976477</v>
      </c>
      <c r="Q97" s="124">
        <f t="shared" si="7"/>
        <v>50.231628936577209</v>
      </c>
      <c r="R97" s="124">
        <f t="shared" si="8"/>
        <v>23298.79200480074</v>
      </c>
      <c r="Z97" s="2"/>
    </row>
    <row r="98" spans="13:26" x14ac:dyDescent="0.25">
      <c r="M98" s="2"/>
      <c r="N98" s="1">
        <f t="shared" si="9"/>
        <v>40</v>
      </c>
      <c r="O98" s="124">
        <f t="shared" si="10"/>
        <v>23298.79200480074</v>
      </c>
      <c r="P98" s="124">
        <f t="shared" si="11"/>
        <v>572.63178034976477</v>
      </c>
      <c r="Q98" s="124">
        <f t="shared" si="7"/>
        <v>51.611393541217566</v>
      </c>
      <c r="R98" s="124">
        <f t="shared" si="8"/>
        <v>23923.035178691724</v>
      </c>
      <c r="Z98" s="2"/>
    </row>
    <row r="99" spans="13:26" x14ac:dyDescent="0.25">
      <c r="M99" s="2"/>
      <c r="N99" s="1">
        <f t="shared" si="9"/>
        <v>41</v>
      </c>
      <c r="O99" s="124">
        <f t="shared" si="10"/>
        <v>23923.035178691724</v>
      </c>
      <c r="P99" s="124">
        <f t="shared" si="11"/>
        <v>572.63178034976477</v>
      </c>
      <c r="Q99" s="124">
        <f t="shared" si="7"/>
        <v>52.994214595050217</v>
      </c>
      <c r="R99" s="124">
        <f t="shared" si="8"/>
        <v>24548.661173636541</v>
      </c>
      <c r="Z99" s="2"/>
    </row>
    <row r="100" spans="13:26" x14ac:dyDescent="0.25">
      <c r="M100" s="2"/>
      <c r="N100" s="1">
        <f t="shared" si="9"/>
        <v>42</v>
      </c>
      <c r="O100" s="124">
        <f t="shared" si="10"/>
        <v>24548.661173636541</v>
      </c>
      <c r="P100" s="124">
        <f t="shared" si="11"/>
        <v>572.63178034976477</v>
      </c>
      <c r="Q100" s="124">
        <f t="shared" si="7"/>
        <v>54.380098868709531</v>
      </c>
      <c r="R100" s="124">
        <f t="shared" si="8"/>
        <v>25175.673052855018</v>
      </c>
      <c r="Z100" s="2"/>
    </row>
    <row r="101" spans="13:26" x14ac:dyDescent="0.25">
      <c r="M101" s="2"/>
      <c r="N101" s="1">
        <f t="shared" si="9"/>
        <v>43</v>
      </c>
      <c r="O101" s="124">
        <f t="shared" si="10"/>
        <v>25175.673052855018</v>
      </c>
      <c r="P101" s="124">
        <f t="shared" si="11"/>
        <v>572.63178034976477</v>
      </c>
      <c r="Q101" s="124">
        <f t="shared" si="7"/>
        <v>55.769053147828174</v>
      </c>
      <c r="R101" s="124">
        <f t="shared" si="8"/>
        <v>25804.073886352613</v>
      </c>
      <c r="Z101" s="2"/>
    </row>
    <row r="102" spans="13:26" x14ac:dyDescent="0.25">
      <c r="M102" s="2"/>
      <c r="N102" s="1">
        <f t="shared" si="9"/>
        <v>44</v>
      </c>
      <c r="O102" s="124">
        <f t="shared" si="10"/>
        <v>25804.073886352613</v>
      </c>
      <c r="P102" s="124">
        <f t="shared" si="11"/>
        <v>572.63178034976477</v>
      </c>
      <c r="Q102" s="124">
        <f t="shared" si="7"/>
        <v>57.161084233070312</v>
      </c>
      <c r="R102" s="124">
        <f t="shared" si="8"/>
        <v>26433.866750935449</v>
      </c>
      <c r="Z102" s="2"/>
    </row>
    <row r="103" spans="13:26" x14ac:dyDescent="0.25">
      <c r="M103" s="2"/>
      <c r="N103" s="1">
        <f t="shared" si="9"/>
        <v>45</v>
      </c>
      <c r="O103" s="124">
        <f t="shared" si="10"/>
        <v>26433.866750935449</v>
      </c>
      <c r="P103" s="124">
        <f t="shared" si="11"/>
        <v>572.63178034976477</v>
      </c>
      <c r="Q103" s="124">
        <f t="shared" si="7"/>
        <v>58.556198940164904</v>
      </c>
      <c r="R103" s="124">
        <f t="shared" si="8"/>
        <v>27065.05473022538</v>
      </c>
      <c r="Z103" s="2"/>
    </row>
    <row r="104" spans="13:26" x14ac:dyDescent="0.25">
      <c r="M104" s="2"/>
      <c r="N104" s="1">
        <f t="shared" si="9"/>
        <v>46</v>
      </c>
      <c r="O104" s="124">
        <f t="shared" si="10"/>
        <v>27065.05473022538</v>
      </c>
      <c r="P104" s="124">
        <f t="shared" si="11"/>
        <v>572.63178034976477</v>
      </c>
      <c r="Q104" s="124">
        <f t="shared" si="7"/>
        <v>59.954404099939111</v>
      </c>
      <c r="R104" s="124">
        <f t="shared" si="8"/>
        <v>27697.640914675085</v>
      </c>
      <c r="Z104" s="2"/>
    </row>
    <row r="105" spans="13:26" x14ac:dyDescent="0.25">
      <c r="M105" s="2"/>
      <c r="N105" s="1">
        <f t="shared" si="9"/>
        <v>47</v>
      </c>
      <c r="O105" s="124">
        <f t="shared" si="10"/>
        <v>27697.640914675085</v>
      </c>
      <c r="P105" s="124">
        <f t="shared" si="11"/>
        <v>572.63178034976477</v>
      </c>
      <c r="Q105" s="124">
        <f t="shared" si="7"/>
        <v>61.355706558351706</v>
      </c>
      <c r="R105" s="124">
        <f t="shared" si="8"/>
        <v>28331.628401583203</v>
      </c>
      <c r="Z105" s="2"/>
    </row>
    <row r="106" spans="13:26" x14ac:dyDescent="0.25">
      <c r="M106" s="2"/>
      <c r="N106" s="1">
        <f t="shared" si="9"/>
        <v>48</v>
      </c>
      <c r="O106" s="124">
        <f t="shared" si="10"/>
        <v>28331.628401583203</v>
      </c>
      <c r="P106" s="124">
        <f t="shared" si="11"/>
        <v>572.63178034976477</v>
      </c>
      <c r="Q106" s="124">
        <f t="shared" si="7"/>
        <v>62.760113176526602</v>
      </c>
      <c r="R106" s="124">
        <f t="shared" si="8"/>
        <v>28967.020295109494</v>
      </c>
      <c r="Z106" s="2"/>
    </row>
    <row r="107" spans="13:26" x14ac:dyDescent="0.25">
      <c r="M107" s="2"/>
      <c r="N107" s="1">
        <f t="shared" si="9"/>
        <v>49</v>
      </c>
      <c r="O107" s="124">
        <f t="shared" si="10"/>
        <v>28967.020295109494</v>
      </c>
      <c r="P107" s="124">
        <f t="shared" si="11"/>
        <v>572.63178034976477</v>
      </c>
      <c r="Q107" s="124">
        <f t="shared" si="7"/>
        <v>64.167630830786436</v>
      </c>
      <c r="R107" s="124">
        <f t="shared" si="8"/>
        <v>29603.819706290047</v>
      </c>
      <c r="Z107" s="2"/>
    </row>
    <row r="108" spans="13:26" x14ac:dyDescent="0.25">
      <c r="M108" s="2"/>
      <c r="N108" s="1">
        <f t="shared" si="9"/>
        <v>50</v>
      </c>
      <c r="O108" s="124">
        <f t="shared" si="10"/>
        <v>29603.819706290047</v>
      </c>
      <c r="P108" s="124">
        <f t="shared" si="11"/>
        <v>572.63178034976477</v>
      </c>
      <c r="Q108" s="124">
        <f t="shared" si="7"/>
        <v>65.578266412686261</v>
      </c>
      <c r="R108" s="124">
        <f t="shared" si="8"/>
        <v>30242.029753052499</v>
      </c>
      <c r="Z108" s="2"/>
    </row>
    <row r="109" spans="13:26" x14ac:dyDescent="0.25">
      <c r="M109" s="2"/>
      <c r="N109" s="1">
        <f t="shared" si="9"/>
        <v>51</v>
      </c>
      <c r="O109" s="124">
        <f t="shared" si="10"/>
        <v>30242.029753052499</v>
      </c>
      <c r="P109" s="124">
        <f t="shared" si="11"/>
        <v>572.63178034976477</v>
      </c>
      <c r="Q109" s="124">
        <f t="shared" si="7"/>
        <v>66.992026829047276</v>
      </c>
      <c r="R109" s="124">
        <f t="shared" si="8"/>
        <v>30881.653560231312</v>
      </c>
      <c r="Z109" s="2"/>
    </row>
    <row r="110" spans="13:26" x14ac:dyDescent="0.25">
      <c r="M110" s="2"/>
      <c r="N110" s="1">
        <f t="shared" si="9"/>
        <v>52</v>
      </c>
      <c r="O110" s="124">
        <f t="shared" si="10"/>
        <v>30881.653560231312</v>
      </c>
      <c r="P110" s="124">
        <f t="shared" si="11"/>
        <v>572.63178034976477</v>
      </c>
      <c r="Q110" s="124">
        <f t="shared" si="7"/>
        <v>68.40891900199064</v>
      </c>
      <c r="R110" s="124">
        <f t="shared" si="8"/>
        <v>31522.69425958307</v>
      </c>
      <c r="Z110" s="2"/>
    </row>
    <row r="111" spans="13:26" x14ac:dyDescent="0.25">
      <c r="M111" s="2"/>
      <c r="N111" s="1">
        <f t="shared" si="9"/>
        <v>53</v>
      </c>
      <c r="O111" s="124">
        <f t="shared" si="10"/>
        <v>31522.69425958307</v>
      </c>
      <c r="P111" s="124">
        <f t="shared" si="11"/>
        <v>572.63178034976477</v>
      </c>
      <c r="Q111" s="124">
        <f t="shared" si="7"/>
        <v>69.828949868971364</v>
      </c>
      <c r="R111" s="124">
        <f t="shared" si="8"/>
        <v>32165.154989801806</v>
      </c>
      <c r="Z111" s="2"/>
    </row>
    <row r="112" spans="13:26" x14ac:dyDescent="0.25">
      <c r="M112" s="2"/>
      <c r="N112" s="1">
        <f t="shared" si="9"/>
        <v>54</v>
      </c>
      <c r="O112" s="124">
        <f t="shared" si="10"/>
        <v>32165.154989801806</v>
      </c>
      <c r="P112" s="124">
        <f t="shared" si="11"/>
        <v>572.63178034976477</v>
      </c>
      <c r="Q112" s="124">
        <f t="shared" si="7"/>
        <v>71.252126382812293</v>
      </c>
      <c r="R112" s="124">
        <f t="shared" si="8"/>
        <v>32809.038896534381</v>
      </c>
      <c r="Z112" s="2"/>
    </row>
    <row r="113" spans="13:26" x14ac:dyDescent="0.25">
      <c r="M113" s="2"/>
      <c r="N113" s="1">
        <f t="shared" si="9"/>
        <v>55</v>
      </c>
      <c r="O113" s="124">
        <f t="shared" si="10"/>
        <v>32809.038896534381</v>
      </c>
      <c r="P113" s="124">
        <f t="shared" si="11"/>
        <v>572.63178034976477</v>
      </c>
      <c r="Q113" s="124">
        <f t="shared" si="7"/>
        <v>72.678455511738122</v>
      </c>
      <c r="R113" s="124">
        <f t="shared" si="8"/>
        <v>33454.349132395888</v>
      </c>
      <c r="Z113" s="2"/>
    </row>
    <row r="114" spans="13:26" x14ac:dyDescent="0.25">
      <c r="M114" s="2"/>
      <c r="N114" s="1">
        <f t="shared" si="9"/>
        <v>56</v>
      </c>
      <c r="O114" s="124">
        <f t="shared" si="10"/>
        <v>33454.349132395888</v>
      </c>
      <c r="P114" s="124">
        <f t="shared" si="11"/>
        <v>572.63178034976477</v>
      </c>
      <c r="Q114" s="124">
        <f t="shared" si="7"/>
        <v>74.107944239409562</v>
      </c>
      <c r="R114" s="124">
        <f t="shared" si="8"/>
        <v>34101.088856985065</v>
      </c>
      <c r="Z114" s="2"/>
    </row>
    <row r="115" spans="13:26" x14ac:dyDescent="0.25">
      <c r="M115" s="2"/>
      <c r="N115" s="1">
        <f t="shared" si="9"/>
        <v>57</v>
      </c>
      <c r="O115" s="124">
        <f t="shared" si="10"/>
        <v>34101.088856985065</v>
      </c>
      <c r="P115" s="124">
        <f t="shared" si="11"/>
        <v>572.63178034976477</v>
      </c>
      <c r="Q115" s="124">
        <f t="shared" si="7"/>
        <v>75.540599564957475</v>
      </c>
      <c r="R115" s="124">
        <f t="shared" si="8"/>
        <v>34749.261236899787</v>
      </c>
      <c r="Z115" s="2"/>
    </row>
    <row r="116" spans="13:26" x14ac:dyDescent="0.25">
      <c r="M116" s="2"/>
      <c r="N116" s="1">
        <f t="shared" si="9"/>
        <v>58</v>
      </c>
      <c r="O116" s="124">
        <f t="shared" si="10"/>
        <v>34749.261236899787</v>
      </c>
      <c r="P116" s="124">
        <f t="shared" si="11"/>
        <v>572.63178034976477</v>
      </c>
      <c r="Q116" s="124">
        <f t="shared" si="7"/>
        <v>76.976428503017146</v>
      </c>
      <c r="R116" s="124">
        <f t="shared" si="8"/>
        <v>35398.869445752571</v>
      </c>
      <c r="Z116" s="2"/>
    </row>
    <row r="117" spans="13:26" x14ac:dyDescent="0.25">
      <c r="M117" s="2"/>
      <c r="N117" s="1">
        <f t="shared" si="9"/>
        <v>59</v>
      </c>
      <c r="O117" s="124">
        <f t="shared" si="10"/>
        <v>35398.869445752571</v>
      </c>
      <c r="P117" s="124">
        <f t="shared" si="11"/>
        <v>572.63178034976477</v>
      </c>
      <c r="Q117" s="124">
        <f t="shared" si="7"/>
        <v>78.415438083762709</v>
      </c>
      <c r="R117" s="124">
        <f t="shared" si="8"/>
        <v>36049.916664186101</v>
      </c>
      <c r="Z117" s="2"/>
    </row>
    <row r="118" spans="13:26" x14ac:dyDescent="0.25">
      <c r="M118" s="2"/>
      <c r="N118" s="1">
        <f t="shared" si="9"/>
        <v>60</v>
      </c>
      <c r="O118" s="124">
        <f t="shared" si="10"/>
        <v>36049.916664186101</v>
      </c>
      <c r="P118" s="124">
        <f t="shared" si="11"/>
        <v>572.63178034976477</v>
      </c>
      <c r="Q118" s="124">
        <f t="shared" si="7"/>
        <v>79.857635352941486</v>
      </c>
      <c r="R118" s="124">
        <f t="shared" si="8"/>
        <v>36702.406079888809</v>
      </c>
      <c r="Z118" s="2"/>
    </row>
    <row r="119" spans="13:26" x14ac:dyDescent="0.25">
      <c r="M119" s="2"/>
      <c r="N119" s="1">
        <f t="shared" si="9"/>
        <v>61</v>
      </c>
      <c r="O119" s="124">
        <f t="shared" si="10"/>
        <v>36702.406079888809</v>
      </c>
      <c r="P119" s="124">
        <f t="shared" si="11"/>
        <v>572.63178034976477</v>
      </c>
      <c r="Q119" s="124">
        <f t="shared" si="7"/>
        <v>81.303027371908513</v>
      </c>
      <c r="R119" s="124">
        <f t="shared" si="8"/>
        <v>37356.34088761048</v>
      </c>
      <c r="Z119" s="2"/>
    </row>
    <row r="120" spans="13:26" x14ac:dyDescent="0.25">
      <c r="M120" s="2"/>
      <c r="N120" s="1">
        <f t="shared" si="9"/>
        <v>62</v>
      </c>
      <c r="O120" s="124">
        <f t="shared" si="10"/>
        <v>37356.34088761048</v>
      </c>
      <c r="P120" s="124">
        <f t="shared" si="11"/>
        <v>572.63178034976477</v>
      </c>
      <c r="Q120" s="124">
        <f t="shared" si="7"/>
        <v>82.751621217661082</v>
      </c>
      <c r="R120" s="124">
        <f t="shared" si="8"/>
        <v>38011.72428917791</v>
      </c>
      <c r="Z120" s="2"/>
    </row>
    <row r="121" spans="13:26" x14ac:dyDescent="0.25">
      <c r="M121" s="2"/>
      <c r="N121" s="1">
        <f t="shared" si="9"/>
        <v>63</v>
      </c>
      <c r="O121" s="124">
        <f t="shared" si="10"/>
        <v>38011.72428917791</v>
      </c>
      <c r="P121" s="124">
        <f t="shared" si="11"/>
        <v>572.63178034976477</v>
      </c>
      <c r="Q121" s="124">
        <f t="shared" si="7"/>
        <v>84.203423982873488</v>
      </c>
      <c r="R121" s="124">
        <f t="shared" si="8"/>
        <v>38668.559493510547</v>
      </c>
      <c r="Z121" s="2"/>
    </row>
    <row r="122" spans="13:26" x14ac:dyDescent="0.25">
      <c r="M122" s="2"/>
      <c r="N122" s="1">
        <f t="shared" si="9"/>
        <v>64</v>
      </c>
      <c r="O122" s="124">
        <f t="shared" si="10"/>
        <v>38668.559493510547</v>
      </c>
      <c r="P122" s="124">
        <f t="shared" si="11"/>
        <v>572.63178034976477</v>
      </c>
      <c r="Q122" s="124">
        <f t="shared" si="7"/>
        <v>85.658442775931633</v>
      </c>
      <c r="R122" s="124">
        <f t="shared" si="8"/>
        <v>39326.849716636243</v>
      </c>
      <c r="Z122" s="2"/>
    </row>
    <row r="123" spans="13:26" x14ac:dyDescent="0.25">
      <c r="M123" s="2"/>
      <c r="N123" s="1">
        <f t="shared" si="9"/>
        <v>65</v>
      </c>
      <c r="O123" s="124">
        <f t="shared" si="10"/>
        <v>39326.849716636243</v>
      </c>
      <c r="P123" s="124">
        <f t="shared" si="11"/>
        <v>572.63178034976477</v>
      </c>
      <c r="Q123" s="124">
        <f t="shared" ref="Q123:Q186" si="12">O123*$P$53</f>
        <v>87.116684720967896</v>
      </c>
      <c r="R123" s="124">
        <f t="shared" ref="R123:R186" si="13">O123+P123+Q123</f>
        <v>39986.598181706977</v>
      </c>
      <c r="Z123" s="2"/>
    </row>
    <row r="124" spans="13:26" x14ac:dyDescent="0.25">
      <c r="M124" s="2"/>
      <c r="N124" s="1">
        <f t="shared" ref="N124:N187" si="14">N123+1</f>
        <v>66</v>
      </c>
      <c r="O124" s="124">
        <f t="shared" ref="O124:O187" si="15">R123</f>
        <v>39986.598181706977</v>
      </c>
      <c r="P124" s="124">
        <f t="shared" ref="P124:P187" si="16">P123</f>
        <v>572.63178034976477</v>
      </c>
      <c r="Q124" s="124">
        <f t="shared" si="12"/>
        <v>88.578156957896056</v>
      </c>
      <c r="R124" s="124">
        <f t="shared" si="13"/>
        <v>40647.80811901464</v>
      </c>
      <c r="Z124" s="2"/>
    </row>
    <row r="125" spans="13:26" x14ac:dyDescent="0.25">
      <c r="M125" s="2"/>
      <c r="N125" s="1">
        <f t="shared" si="14"/>
        <v>67</v>
      </c>
      <c r="O125" s="124">
        <f t="shared" si="15"/>
        <v>40647.80811901464</v>
      </c>
      <c r="P125" s="124">
        <f t="shared" si="16"/>
        <v>572.63178034976477</v>
      </c>
      <c r="Q125" s="124">
        <f t="shared" si="12"/>
        <v>90.042866642446128</v>
      </c>
      <c r="R125" s="124">
        <f t="shared" si="13"/>
        <v>41310.482766006855</v>
      </c>
      <c r="Z125" s="2"/>
    </row>
    <row r="126" spans="13:26" x14ac:dyDescent="0.25">
      <c r="M126" s="2"/>
      <c r="N126" s="1">
        <f t="shared" si="14"/>
        <v>68</v>
      </c>
      <c r="O126" s="124">
        <f t="shared" si="15"/>
        <v>41310.482766006855</v>
      </c>
      <c r="P126" s="124">
        <f t="shared" si="16"/>
        <v>572.63178034976477</v>
      </c>
      <c r="Q126" s="124">
        <f t="shared" si="12"/>
        <v>91.51082094619953</v>
      </c>
      <c r="R126" s="124">
        <f t="shared" si="13"/>
        <v>41974.625367302819</v>
      </c>
      <c r="Z126" s="2"/>
    </row>
    <row r="127" spans="13:26" x14ac:dyDescent="0.25">
      <c r="M127" s="2"/>
      <c r="N127" s="1">
        <f t="shared" si="14"/>
        <v>69</v>
      </c>
      <c r="O127" s="124">
        <f t="shared" si="15"/>
        <v>41974.625367302819</v>
      </c>
      <c r="P127" s="124">
        <f t="shared" si="16"/>
        <v>572.63178034976477</v>
      </c>
      <c r="Q127" s="124">
        <f t="shared" si="12"/>
        <v>92.982027056624105</v>
      </c>
      <c r="R127" s="124">
        <f t="shared" si="13"/>
        <v>42640.239174709212</v>
      </c>
      <c r="Z127" s="2"/>
    </row>
    <row r="128" spans="13:26" x14ac:dyDescent="0.25">
      <c r="M128" s="2"/>
      <c r="N128" s="1">
        <f t="shared" si="14"/>
        <v>70</v>
      </c>
      <c r="O128" s="124">
        <f t="shared" si="15"/>
        <v>42640.239174709212</v>
      </c>
      <c r="P128" s="124">
        <f t="shared" si="16"/>
        <v>572.63178034976477</v>
      </c>
      <c r="Q128" s="124">
        <f t="shared" si="12"/>
        <v>94.456492177109368</v>
      </c>
      <c r="R128" s="124">
        <f t="shared" si="13"/>
        <v>43307.327447236086</v>
      </c>
      <c r="Z128" s="2"/>
    </row>
    <row r="129" spans="13:26" x14ac:dyDescent="0.25">
      <c r="M129" s="2"/>
      <c r="N129" s="1">
        <f t="shared" si="14"/>
        <v>71</v>
      </c>
      <c r="O129" s="124">
        <f t="shared" si="15"/>
        <v>43307.327447236086</v>
      </c>
      <c r="P129" s="124">
        <f t="shared" si="16"/>
        <v>572.63178034976477</v>
      </c>
      <c r="Q129" s="124">
        <f t="shared" si="12"/>
        <v>95.93422352700172</v>
      </c>
      <c r="R129" s="124">
        <f t="shared" si="13"/>
        <v>43975.893451112854</v>
      </c>
      <c r="Z129" s="2"/>
    </row>
    <row r="130" spans="13:26" x14ac:dyDescent="0.25">
      <c r="M130" s="2"/>
      <c r="N130" s="1">
        <f t="shared" si="14"/>
        <v>72</v>
      </c>
      <c r="O130" s="124">
        <f t="shared" si="15"/>
        <v>43975.893451112854</v>
      </c>
      <c r="P130" s="124">
        <f t="shared" si="16"/>
        <v>572.63178034976477</v>
      </c>
      <c r="Q130" s="124">
        <f t="shared" si="12"/>
        <v>97.415228341639889</v>
      </c>
      <c r="R130" s="124">
        <f t="shared" si="13"/>
        <v>44645.94045980426</v>
      </c>
      <c r="Z130" s="2"/>
    </row>
    <row r="131" spans="13:26" x14ac:dyDescent="0.25">
      <c r="M131" s="2"/>
      <c r="N131" s="1">
        <f t="shared" si="14"/>
        <v>73</v>
      </c>
      <c r="O131" s="124">
        <f t="shared" si="15"/>
        <v>44645.94045980426</v>
      </c>
      <c r="P131" s="124">
        <f t="shared" si="16"/>
        <v>572.63178034976477</v>
      </c>
      <c r="Q131" s="124">
        <f t="shared" si="12"/>
        <v>98.899513872390244</v>
      </c>
      <c r="R131" s="124">
        <f t="shared" si="13"/>
        <v>45317.471754026417</v>
      </c>
      <c r="Z131" s="2"/>
    </row>
    <row r="132" spans="13:26" x14ac:dyDescent="0.25">
      <c r="M132" s="2"/>
      <c r="N132" s="1">
        <f t="shared" si="14"/>
        <v>74</v>
      </c>
      <c r="O132" s="124">
        <f t="shared" si="15"/>
        <v>45317.471754026417</v>
      </c>
      <c r="P132" s="124">
        <f t="shared" si="16"/>
        <v>572.63178034976477</v>
      </c>
      <c r="Q132" s="124">
        <f t="shared" si="12"/>
        <v>100.38708738668238</v>
      </c>
      <c r="R132" s="124">
        <f t="shared" si="13"/>
        <v>45990.490621762867</v>
      </c>
      <c r="Z132" s="2"/>
    </row>
    <row r="133" spans="13:26" x14ac:dyDescent="0.25">
      <c r="M133" s="2"/>
      <c r="N133" s="1">
        <f t="shared" si="14"/>
        <v>75</v>
      </c>
      <c r="O133" s="124">
        <f t="shared" si="15"/>
        <v>45990.490621762867</v>
      </c>
      <c r="P133" s="124">
        <f t="shared" si="16"/>
        <v>572.63178034976477</v>
      </c>
      <c r="Q133" s="124">
        <f t="shared" si="12"/>
        <v>101.87795616804466</v>
      </c>
      <c r="R133" s="124">
        <f t="shared" si="13"/>
        <v>46665.000358280675</v>
      </c>
      <c r="Z133" s="2"/>
    </row>
    <row r="134" spans="13:26" x14ac:dyDescent="0.25">
      <c r="M134" s="2"/>
      <c r="N134" s="1">
        <f t="shared" si="14"/>
        <v>76</v>
      </c>
      <c r="O134" s="124">
        <f t="shared" si="15"/>
        <v>46665.000358280675</v>
      </c>
      <c r="P134" s="124">
        <f t="shared" si="16"/>
        <v>572.63178034976477</v>
      </c>
      <c r="Q134" s="124">
        <f t="shared" si="12"/>
        <v>103.3721275161399</v>
      </c>
      <c r="R134" s="124">
        <f t="shared" si="13"/>
        <v>47341.004266146578</v>
      </c>
      <c r="Z134" s="2"/>
    </row>
    <row r="135" spans="13:26" x14ac:dyDescent="0.25">
      <c r="M135" s="2"/>
      <c r="N135" s="1">
        <f t="shared" si="14"/>
        <v>77</v>
      </c>
      <c r="O135" s="124">
        <f t="shared" si="15"/>
        <v>47341.004266146578</v>
      </c>
      <c r="P135" s="124">
        <f t="shared" si="16"/>
        <v>572.63178034976477</v>
      </c>
      <c r="Q135" s="124">
        <f t="shared" si="12"/>
        <v>104.86960874680108</v>
      </c>
      <c r="R135" s="124">
        <f t="shared" si="13"/>
        <v>48018.505655243142</v>
      </c>
      <c r="Z135" s="2"/>
    </row>
    <row r="136" spans="13:26" x14ac:dyDescent="0.25">
      <c r="M136" s="2"/>
      <c r="N136" s="1">
        <f t="shared" si="14"/>
        <v>78</v>
      </c>
      <c r="O136" s="124">
        <f t="shared" si="15"/>
        <v>48018.505655243142</v>
      </c>
      <c r="P136" s="124">
        <f t="shared" si="16"/>
        <v>572.63178034976477</v>
      </c>
      <c r="Q136" s="124">
        <f t="shared" si="12"/>
        <v>106.37040719206723</v>
      </c>
      <c r="R136" s="124">
        <f t="shared" si="13"/>
        <v>48697.507842784973</v>
      </c>
      <c r="Z136" s="2"/>
    </row>
    <row r="137" spans="13:26" x14ac:dyDescent="0.25">
      <c r="M137" s="2"/>
      <c r="N137" s="1">
        <f t="shared" si="14"/>
        <v>79</v>
      </c>
      <c r="O137" s="124">
        <f t="shared" si="15"/>
        <v>48697.507842784973</v>
      </c>
      <c r="P137" s="124">
        <f t="shared" si="16"/>
        <v>572.63178034976477</v>
      </c>
      <c r="Q137" s="124">
        <f t="shared" si="12"/>
        <v>107.87453020021925</v>
      </c>
      <c r="R137" s="124">
        <f t="shared" si="13"/>
        <v>49378.01415333496</v>
      </c>
      <c r="Z137" s="2"/>
    </row>
    <row r="138" spans="13:26" x14ac:dyDescent="0.25">
      <c r="M138" s="2"/>
      <c r="N138" s="1">
        <f t="shared" si="14"/>
        <v>80</v>
      </c>
      <c r="O138" s="124">
        <f t="shared" si="15"/>
        <v>49378.01415333496</v>
      </c>
      <c r="P138" s="124">
        <f t="shared" si="16"/>
        <v>572.63178034976477</v>
      </c>
      <c r="Q138" s="124">
        <f t="shared" si="12"/>
        <v>109.38198513581592</v>
      </c>
      <c r="R138" s="124">
        <f t="shared" si="13"/>
        <v>50060.027918820539</v>
      </c>
      <c r="Z138" s="2"/>
    </row>
    <row r="139" spans="13:26" x14ac:dyDescent="0.25">
      <c r="M139" s="2"/>
      <c r="N139" s="1">
        <f t="shared" si="14"/>
        <v>81</v>
      </c>
      <c r="O139" s="124">
        <f t="shared" si="15"/>
        <v>50060.027918820539</v>
      </c>
      <c r="P139" s="124">
        <f t="shared" si="16"/>
        <v>572.63178034976477</v>
      </c>
      <c r="Q139" s="124">
        <f t="shared" si="12"/>
        <v>110.89277937972999</v>
      </c>
      <c r="R139" s="124">
        <f t="shared" si="13"/>
        <v>50743.552478550031</v>
      </c>
      <c r="Z139" s="2"/>
    </row>
    <row r="140" spans="13:26" x14ac:dyDescent="0.25">
      <c r="M140" s="2"/>
      <c r="N140" s="1">
        <f t="shared" si="14"/>
        <v>82</v>
      </c>
      <c r="O140" s="124">
        <f t="shared" si="15"/>
        <v>50743.552478550031</v>
      </c>
      <c r="P140" s="124">
        <f t="shared" si="16"/>
        <v>572.63178034976477</v>
      </c>
      <c r="Q140" s="124">
        <f t="shared" si="12"/>
        <v>112.40692032918425</v>
      </c>
      <c r="R140" s="124">
        <f t="shared" si="13"/>
        <v>51428.591179228984</v>
      </c>
      <c r="Z140" s="2"/>
    </row>
    <row r="141" spans="13:26" x14ac:dyDescent="0.25">
      <c r="M141" s="2"/>
      <c r="N141" s="1">
        <f t="shared" si="14"/>
        <v>83</v>
      </c>
      <c r="O141" s="124">
        <f t="shared" si="15"/>
        <v>51428.591179228984</v>
      </c>
      <c r="P141" s="124">
        <f t="shared" si="16"/>
        <v>572.63178034976477</v>
      </c>
      <c r="Q141" s="124">
        <f t="shared" si="12"/>
        <v>113.92441539778784</v>
      </c>
      <c r="R141" s="124">
        <f t="shared" si="13"/>
        <v>52115.147374976536</v>
      </c>
      <c r="Z141" s="2"/>
    </row>
    <row r="142" spans="13:26" x14ac:dyDescent="0.25">
      <c r="M142" s="2"/>
      <c r="N142" s="1">
        <f t="shared" si="14"/>
        <v>84</v>
      </c>
      <c r="O142" s="124">
        <f t="shared" si="15"/>
        <v>52115.147374976536</v>
      </c>
      <c r="P142" s="124">
        <f t="shared" si="16"/>
        <v>572.63178034976477</v>
      </c>
      <c r="Q142" s="124">
        <f t="shared" si="12"/>
        <v>115.44527201557243</v>
      </c>
      <c r="R142" s="124">
        <f t="shared" si="13"/>
        <v>52803.224427341876</v>
      </c>
      <c r="Z142" s="2"/>
    </row>
    <row r="143" spans="13:26" x14ac:dyDescent="0.25">
      <c r="M143" s="2"/>
      <c r="N143" s="1">
        <f t="shared" si="14"/>
        <v>85</v>
      </c>
      <c r="O143" s="124">
        <f t="shared" si="15"/>
        <v>52803.224427341876</v>
      </c>
      <c r="P143" s="124">
        <f t="shared" si="16"/>
        <v>572.63178034976477</v>
      </c>
      <c r="Q143" s="124">
        <f t="shared" si="12"/>
        <v>116.96949762902875</v>
      </c>
      <c r="R143" s="124">
        <f t="shared" si="13"/>
        <v>53492.825705320669</v>
      </c>
      <c r="Z143" s="2"/>
    </row>
    <row r="144" spans="13:26" x14ac:dyDescent="0.25">
      <c r="M144" s="2"/>
      <c r="N144" s="1">
        <f t="shared" si="14"/>
        <v>86</v>
      </c>
      <c r="O144" s="124">
        <f t="shared" si="15"/>
        <v>53492.825705320669</v>
      </c>
      <c r="P144" s="124">
        <f t="shared" si="16"/>
        <v>572.63178034976477</v>
      </c>
      <c r="Q144" s="124">
        <f t="shared" si="12"/>
        <v>118.4970997011429</v>
      </c>
      <c r="R144" s="124">
        <f t="shared" si="13"/>
        <v>54183.954585371575</v>
      </c>
      <c r="Z144" s="2"/>
    </row>
    <row r="145" spans="13:26" x14ac:dyDescent="0.25">
      <c r="M145" s="2"/>
      <c r="N145" s="1">
        <f t="shared" si="14"/>
        <v>87</v>
      </c>
      <c r="O145" s="124">
        <f t="shared" si="15"/>
        <v>54183.954585371575</v>
      </c>
      <c r="P145" s="124">
        <f t="shared" si="16"/>
        <v>572.63178034976477</v>
      </c>
      <c r="Q145" s="124">
        <f t="shared" si="12"/>
        <v>120.02808571143298</v>
      </c>
      <c r="R145" s="124">
        <f t="shared" si="13"/>
        <v>54876.614451432775</v>
      </c>
      <c r="Z145" s="2"/>
    </row>
    <row r="146" spans="13:26" x14ac:dyDescent="0.25">
      <c r="M146" s="2"/>
      <c r="N146" s="1">
        <f t="shared" si="14"/>
        <v>88</v>
      </c>
      <c r="O146" s="124">
        <f t="shared" si="15"/>
        <v>54876.614451432775</v>
      </c>
      <c r="P146" s="124">
        <f t="shared" si="16"/>
        <v>572.63178034976477</v>
      </c>
      <c r="Q146" s="124">
        <f t="shared" si="12"/>
        <v>121.5624631559857</v>
      </c>
      <c r="R146" s="124">
        <f t="shared" si="13"/>
        <v>55570.808694938525</v>
      </c>
      <c r="Z146" s="2"/>
    </row>
    <row r="147" spans="13:26" x14ac:dyDescent="0.25">
      <c r="M147" s="2"/>
      <c r="N147" s="1">
        <f t="shared" si="14"/>
        <v>89</v>
      </c>
      <c r="O147" s="124">
        <f t="shared" si="15"/>
        <v>55570.808694938525</v>
      </c>
      <c r="P147" s="124">
        <f t="shared" si="16"/>
        <v>572.63178034976477</v>
      </c>
      <c r="Q147" s="124">
        <f t="shared" si="12"/>
        <v>123.10023954749306</v>
      </c>
      <c r="R147" s="124">
        <f t="shared" si="13"/>
        <v>56266.540714835784</v>
      </c>
      <c r="Z147" s="2"/>
    </row>
    <row r="148" spans="13:26" x14ac:dyDescent="0.25">
      <c r="M148" s="2"/>
      <c r="N148" s="1">
        <f t="shared" si="14"/>
        <v>90</v>
      </c>
      <c r="O148" s="124">
        <f t="shared" si="15"/>
        <v>56266.540714835784</v>
      </c>
      <c r="P148" s="124">
        <f t="shared" si="16"/>
        <v>572.63178034976477</v>
      </c>
      <c r="Q148" s="124">
        <f t="shared" si="12"/>
        <v>124.64142241528917</v>
      </c>
      <c r="R148" s="124">
        <f t="shared" si="13"/>
        <v>56963.813917600841</v>
      </c>
      <c r="Z148" s="2"/>
    </row>
    <row r="149" spans="13:26" x14ac:dyDescent="0.25">
      <c r="M149" s="2"/>
      <c r="N149" s="1">
        <f t="shared" si="14"/>
        <v>91</v>
      </c>
      <c r="O149" s="124">
        <f t="shared" si="15"/>
        <v>56963.813917600841</v>
      </c>
      <c r="P149" s="124">
        <f t="shared" si="16"/>
        <v>572.63178034976477</v>
      </c>
      <c r="Q149" s="124">
        <f t="shared" si="12"/>
        <v>126.18601930538705</v>
      </c>
      <c r="R149" s="124">
        <f t="shared" si="13"/>
        <v>57662.631717255994</v>
      </c>
      <c r="Z149" s="2"/>
    </row>
    <row r="150" spans="13:26" x14ac:dyDescent="0.25">
      <c r="M150" s="2"/>
      <c r="N150" s="1">
        <f t="shared" si="14"/>
        <v>92</v>
      </c>
      <c r="O150" s="124">
        <f t="shared" si="15"/>
        <v>57662.631717255994</v>
      </c>
      <c r="P150" s="124">
        <f t="shared" si="16"/>
        <v>572.63178034976477</v>
      </c>
      <c r="Q150" s="124">
        <f t="shared" si="12"/>
        <v>127.73403778051564</v>
      </c>
      <c r="R150" s="124">
        <f t="shared" si="13"/>
        <v>58362.997535386276</v>
      </c>
      <c r="Z150" s="2"/>
    </row>
    <row r="151" spans="13:26" x14ac:dyDescent="0.25">
      <c r="M151" s="2"/>
      <c r="N151" s="1">
        <f t="shared" si="14"/>
        <v>93</v>
      </c>
      <c r="O151" s="124">
        <f t="shared" si="15"/>
        <v>58362.997535386276</v>
      </c>
      <c r="P151" s="124">
        <f t="shared" si="16"/>
        <v>572.63178034976477</v>
      </c>
      <c r="Q151" s="124">
        <f t="shared" si="12"/>
        <v>129.28548542015682</v>
      </c>
      <c r="R151" s="124">
        <f t="shared" si="13"/>
        <v>59064.914801156199</v>
      </c>
      <c r="Z151" s="2"/>
    </row>
    <row r="152" spans="13:26" x14ac:dyDescent="0.25">
      <c r="M152" s="2"/>
      <c r="N152" s="1">
        <f t="shared" si="14"/>
        <v>94</v>
      </c>
      <c r="O152" s="124">
        <f t="shared" si="15"/>
        <v>59064.914801156199</v>
      </c>
      <c r="P152" s="124">
        <f t="shared" si="16"/>
        <v>572.63178034976477</v>
      </c>
      <c r="Q152" s="124">
        <f t="shared" si="12"/>
        <v>130.84036982058248</v>
      </c>
      <c r="R152" s="124">
        <f t="shared" si="13"/>
        <v>59768.386951326545</v>
      </c>
      <c r="Z152" s="2"/>
    </row>
    <row r="153" spans="13:26" x14ac:dyDescent="0.25">
      <c r="M153" s="2"/>
      <c r="N153" s="1">
        <f t="shared" si="14"/>
        <v>95</v>
      </c>
      <c r="O153" s="124">
        <f t="shared" si="15"/>
        <v>59768.386951326545</v>
      </c>
      <c r="P153" s="124">
        <f t="shared" si="16"/>
        <v>572.63178034976477</v>
      </c>
      <c r="Q153" s="124">
        <f t="shared" si="12"/>
        <v>132.39869859489175</v>
      </c>
      <c r="R153" s="124">
        <f t="shared" si="13"/>
        <v>60473.417430271205</v>
      </c>
      <c r="Z153" s="2"/>
    </row>
    <row r="154" spans="13:26" x14ac:dyDescent="0.25">
      <c r="M154" s="2"/>
      <c r="N154" s="1">
        <f t="shared" si="14"/>
        <v>96</v>
      </c>
      <c r="O154" s="124">
        <f t="shared" si="15"/>
        <v>60473.417430271205</v>
      </c>
      <c r="P154" s="124">
        <f t="shared" si="16"/>
        <v>572.63178034976477</v>
      </c>
      <c r="Q154" s="124">
        <f t="shared" si="12"/>
        <v>133.96047937304834</v>
      </c>
      <c r="R154" s="124">
        <f t="shared" si="13"/>
        <v>61180.009689994018</v>
      </c>
      <c r="Z154" s="2"/>
    </row>
    <row r="155" spans="13:26" x14ac:dyDescent="0.25">
      <c r="M155" s="2"/>
      <c r="N155" s="1">
        <f t="shared" si="14"/>
        <v>97</v>
      </c>
      <c r="O155" s="124">
        <f t="shared" si="15"/>
        <v>61180.009689994018</v>
      </c>
      <c r="P155" s="124">
        <f t="shared" si="16"/>
        <v>572.63178034976477</v>
      </c>
      <c r="Q155" s="124">
        <f t="shared" si="12"/>
        <v>135.52571980191769</v>
      </c>
      <c r="R155" s="124">
        <f t="shared" si="13"/>
        <v>61888.167190145701</v>
      </c>
      <c r="Z155" s="2"/>
    </row>
    <row r="156" spans="13:26" x14ac:dyDescent="0.25">
      <c r="M156" s="2"/>
      <c r="N156" s="1">
        <f t="shared" si="14"/>
        <v>98</v>
      </c>
      <c r="O156" s="124">
        <f t="shared" si="15"/>
        <v>61888.167190145701</v>
      </c>
      <c r="P156" s="124">
        <f t="shared" si="16"/>
        <v>572.63178034976477</v>
      </c>
      <c r="Q156" s="124">
        <f t="shared" si="12"/>
        <v>137.09442754530468</v>
      </c>
      <c r="R156" s="124">
        <f t="shared" si="13"/>
        <v>62597.893398040775</v>
      </c>
      <c r="Z156" s="2"/>
    </row>
    <row r="157" spans="13:26" x14ac:dyDescent="0.25">
      <c r="M157" s="2"/>
      <c r="N157" s="1">
        <f t="shared" si="14"/>
        <v>99</v>
      </c>
      <c r="O157" s="124">
        <f t="shared" si="15"/>
        <v>62597.893398040775</v>
      </c>
      <c r="P157" s="124">
        <f t="shared" si="16"/>
        <v>572.63178034976477</v>
      </c>
      <c r="Q157" s="124">
        <f t="shared" si="12"/>
        <v>138.66661028399091</v>
      </c>
      <c r="R157" s="124">
        <f t="shared" si="13"/>
        <v>63309.191788674529</v>
      </c>
      <c r="Z157" s="2"/>
    </row>
    <row r="158" spans="13:26" x14ac:dyDescent="0.25">
      <c r="M158" s="2"/>
      <c r="N158" s="1">
        <f t="shared" si="14"/>
        <v>100</v>
      </c>
      <c r="O158" s="124">
        <f t="shared" si="15"/>
        <v>63309.191788674529</v>
      </c>
      <c r="P158" s="124">
        <f t="shared" si="16"/>
        <v>572.63178034976477</v>
      </c>
      <c r="Q158" s="124">
        <f t="shared" si="12"/>
        <v>140.24227571577248</v>
      </c>
      <c r="R158" s="124">
        <f t="shared" si="13"/>
        <v>64022.065844740064</v>
      </c>
      <c r="Z158" s="2"/>
    </row>
    <row r="159" spans="13:26" x14ac:dyDescent="0.25">
      <c r="M159" s="2"/>
      <c r="N159" s="1">
        <f t="shared" si="14"/>
        <v>101</v>
      </c>
      <c r="O159" s="124">
        <f t="shared" si="15"/>
        <v>64022.065844740064</v>
      </c>
      <c r="P159" s="124">
        <f t="shared" si="16"/>
        <v>572.63178034976477</v>
      </c>
      <c r="Q159" s="124">
        <f t="shared" si="12"/>
        <v>141.82143155549761</v>
      </c>
      <c r="R159" s="124">
        <f t="shared" si="13"/>
        <v>64736.519056645324</v>
      </c>
      <c r="Z159" s="2"/>
    </row>
    <row r="160" spans="13:26" x14ac:dyDescent="0.25">
      <c r="M160" s="2"/>
      <c r="N160" s="1">
        <f t="shared" si="14"/>
        <v>102</v>
      </c>
      <c r="O160" s="124">
        <f t="shared" si="15"/>
        <v>64736.519056645324</v>
      </c>
      <c r="P160" s="124">
        <f t="shared" si="16"/>
        <v>572.63178034976477</v>
      </c>
      <c r="Q160" s="124">
        <f t="shared" si="12"/>
        <v>143.40408553510443</v>
      </c>
      <c r="R160" s="124">
        <f t="shared" si="13"/>
        <v>65452.554922530195</v>
      </c>
      <c r="Z160" s="2"/>
    </row>
    <row r="161" spans="13:26" x14ac:dyDescent="0.25">
      <c r="M161" s="2"/>
      <c r="N161" s="1">
        <f t="shared" si="14"/>
        <v>103</v>
      </c>
      <c r="O161" s="124">
        <f t="shared" si="15"/>
        <v>65452.554922530195</v>
      </c>
      <c r="P161" s="124">
        <f t="shared" si="16"/>
        <v>572.63178034976477</v>
      </c>
      <c r="Q161" s="124">
        <f t="shared" si="12"/>
        <v>144.9902454036588</v>
      </c>
      <c r="R161" s="124">
        <f t="shared" si="13"/>
        <v>66170.176948283624</v>
      </c>
      <c r="Z161" s="2"/>
    </row>
    <row r="162" spans="13:26" x14ac:dyDescent="0.25">
      <c r="M162" s="2"/>
      <c r="N162" s="1">
        <f t="shared" si="14"/>
        <v>104</v>
      </c>
      <c r="O162" s="124">
        <f t="shared" si="15"/>
        <v>66170.176948283624</v>
      </c>
      <c r="P162" s="124">
        <f t="shared" si="16"/>
        <v>572.63178034976477</v>
      </c>
      <c r="Q162" s="124">
        <f t="shared" si="12"/>
        <v>146.57991892739233</v>
      </c>
      <c r="R162" s="124">
        <f t="shared" si="13"/>
        <v>66889.388647560787</v>
      </c>
      <c r="Z162" s="2"/>
    </row>
    <row r="163" spans="13:26" x14ac:dyDescent="0.25">
      <c r="M163" s="2"/>
      <c r="N163" s="1">
        <f t="shared" si="14"/>
        <v>105</v>
      </c>
      <c r="O163" s="124">
        <f t="shared" si="15"/>
        <v>66889.388647560787</v>
      </c>
      <c r="P163" s="124">
        <f t="shared" si="16"/>
        <v>572.63178034976477</v>
      </c>
      <c r="Q163" s="124">
        <f t="shared" si="12"/>
        <v>148.17311388974028</v>
      </c>
      <c r="R163" s="124">
        <f t="shared" si="13"/>
        <v>67610.193541800298</v>
      </c>
      <c r="Z163" s="2"/>
    </row>
    <row r="164" spans="13:26" x14ac:dyDescent="0.25">
      <c r="M164" s="2"/>
      <c r="N164" s="1">
        <f t="shared" si="14"/>
        <v>106</v>
      </c>
      <c r="O164" s="124">
        <f t="shared" si="15"/>
        <v>67610.193541800298</v>
      </c>
      <c r="P164" s="124">
        <f t="shared" si="16"/>
        <v>572.63178034976477</v>
      </c>
      <c r="Q164" s="124">
        <f t="shared" si="12"/>
        <v>149.76983809137982</v>
      </c>
      <c r="R164" s="124">
        <f t="shared" si="13"/>
        <v>68332.595160241442</v>
      </c>
      <c r="Z164" s="2"/>
    </row>
    <row r="165" spans="13:26" x14ac:dyDescent="0.25">
      <c r="M165" s="2"/>
      <c r="N165" s="1">
        <f t="shared" si="14"/>
        <v>107</v>
      </c>
      <c r="O165" s="124">
        <f t="shared" si="15"/>
        <v>68332.595160241442</v>
      </c>
      <c r="P165" s="124">
        <f t="shared" si="16"/>
        <v>572.63178034976477</v>
      </c>
      <c r="Q165" s="124">
        <f t="shared" si="12"/>
        <v>151.37009935026811</v>
      </c>
      <c r="R165" s="124">
        <f t="shared" si="13"/>
        <v>69056.59703994148</v>
      </c>
      <c r="Z165" s="2"/>
    </row>
    <row r="166" spans="13:26" x14ac:dyDescent="0.25">
      <c r="M166" s="2"/>
      <c r="N166" s="1">
        <f t="shared" si="14"/>
        <v>108</v>
      </c>
      <c r="O166" s="124">
        <f t="shared" si="15"/>
        <v>69056.59703994148</v>
      </c>
      <c r="P166" s="124">
        <f t="shared" si="16"/>
        <v>572.63178034976477</v>
      </c>
      <c r="Q166" s="124">
        <f t="shared" si="12"/>
        <v>152.9739055016806</v>
      </c>
      <c r="R166" s="124">
        <f t="shared" si="13"/>
        <v>69782.202725792929</v>
      </c>
      <c r="Z166" s="2"/>
    </row>
    <row r="167" spans="13:26" x14ac:dyDescent="0.25">
      <c r="M167" s="2"/>
      <c r="N167" s="1">
        <f t="shared" si="14"/>
        <v>109</v>
      </c>
      <c r="O167" s="124">
        <f t="shared" si="15"/>
        <v>69782.202725792929</v>
      </c>
      <c r="P167" s="124">
        <f t="shared" si="16"/>
        <v>572.63178034976477</v>
      </c>
      <c r="Q167" s="124">
        <f t="shared" si="12"/>
        <v>154.58126439824949</v>
      </c>
      <c r="R167" s="124">
        <f t="shared" si="13"/>
        <v>70509.415770540945</v>
      </c>
      <c r="Z167" s="2"/>
    </row>
    <row r="168" spans="13:26" x14ac:dyDescent="0.25">
      <c r="M168" s="2"/>
      <c r="N168" s="1">
        <f t="shared" si="14"/>
        <v>110</v>
      </c>
      <c r="O168" s="124">
        <f t="shared" si="15"/>
        <v>70509.415770540945</v>
      </c>
      <c r="P168" s="124">
        <f t="shared" si="16"/>
        <v>572.63178034976477</v>
      </c>
      <c r="Q168" s="124">
        <f t="shared" si="12"/>
        <v>156.19218391000197</v>
      </c>
      <c r="R168" s="124">
        <f t="shared" si="13"/>
        <v>71238.239734800707</v>
      </c>
      <c r="Z168" s="2"/>
    </row>
    <row r="169" spans="13:26" x14ac:dyDescent="0.25">
      <c r="M169" s="2"/>
      <c r="N169" s="1">
        <f t="shared" si="14"/>
        <v>111</v>
      </c>
      <c r="O169" s="124">
        <f t="shared" si="15"/>
        <v>71238.239734800707</v>
      </c>
      <c r="P169" s="124">
        <f t="shared" si="16"/>
        <v>572.63178034976477</v>
      </c>
      <c r="Q169" s="124">
        <f t="shared" si="12"/>
        <v>157.80667192439904</v>
      </c>
      <c r="R169" s="124">
        <f t="shared" si="13"/>
        <v>71968.678187074867</v>
      </c>
      <c r="Z169" s="2"/>
    </row>
    <row r="170" spans="13:26" x14ac:dyDescent="0.25">
      <c r="M170" s="2"/>
      <c r="N170" s="1">
        <f t="shared" si="14"/>
        <v>112</v>
      </c>
      <c r="O170" s="124">
        <f t="shared" si="15"/>
        <v>71968.678187074867</v>
      </c>
      <c r="P170" s="124">
        <f t="shared" si="16"/>
        <v>572.63178034976477</v>
      </c>
      <c r="Q170" s="124">
        <f t="shared" si="12"/>
        <v>159.42473634637386</v>
      </c>
      <c r="R170" s="124">
        <f t="shared" si="13"/>
        <v>72700.734703771013</v>
      </c>
      <c r="Z170" s="2"/>
    </row>
    <row r="171" spans="13:26" x14ac:dyDescent="0.25">
      <c r="M171" s="2"/>
      <c r="N171" s="1">
        <f t="shared" si="14"/>
        <v>113</v>
      </c>
      <c r="O171" s="124">
        <f t="shared" si="15"/>
        <v>72700.734703771013</v>
      </c>
      <c r="P171" s="124">
        <f t="shared" si="16"/>
        <v>572.63178034976477</v>
      </c>
      <c r="Q171" s="124">
        <f t="shared" si="12"/>
        <v>161.04638509837065</v>
      </c>
      <c r="R171" s="124">
        <f t="shared" si="13"/>
        <v>73434.412869219144</v>
      </c>
      <c r="Z171" s="2"/>
    </row>
    <row r="172" spans="13:26" x14ac:dyDescent="0.25">
      <c r="M172" s="2"/>
      <c r="N172" s="1">
        <f t="shared" si="14"/>
        <v>114</v>
      </c>
      <c r="O172" s="124">
        <f t="shared" si="15"/>
        <v>73434.412869219144</v>
      </c>
      <c r="P172" s="124">
        <f t="shared" si="16"/>
        <v>572.63178034976477</v>
      </c>
      <c r="Q172" s="124">
        <f t="shared" si="12"/>
        <v>162.67162612038328</v>
      </c>
      <c r="R172" s="124">
        <f t="shared" si="13"/>
        <v>74169.716275689294</v>
      </c>
      <c r="Z172" s="2"/>
    </row>
    <row r="173" spans="13:26" x14ac:dyDescent="0.25">
      <c r="M173" s="2"/>
      <c r="N173" s="1">
        <f t="shared" si="14"/>
        <v>115</v>
      </c>
      <c r="O173" s="124">
        <f t="shared" si="15"/>
        <v>74169.716275689294</v>
      </c>
      <c r="P173" s="124">
        <f t="shared" si="16"/>
        <v>572.63178034976477</v>
      </c>
      <c r="Q173" s="124">
        <f t="shared" si="12"/>
        <v>164.30046736999438</v>
      </c>
      <c r="R173" s="124">
        <f t="shared" si="13"/>
        <v>74906.648523409051</v>
      </c>
      <c r="Z173" s="2"/>
    </row>
    <row r="174" spans="13:26" x14ac:dyDescent="0.25">
      <c r="M174" s="2"/>
      <c r="N174" s="1">
        <f t="shared" si="14"/>
        <v>116</v>
      </c>
      <c r="O174" s="124">
        <f t="shared" si="15"/>
        <v>74906.648523409051</v>
      </c>
      <c r="P174" s="124">
        <f t="shared" si="16"/>
        <v>572.63178034976477</v>
      </c>
      <c r="Q174" s="124">
        <f t="shared" si="12"/>
        <v>165.93291682241411</v>
      </c>
      <c r="R174" s="124">
        <f t="shared" si="13"/>
        <v>75645.213220581238</v>
      </c>
      <c r="Z174" s="2"/>
    </row>
    <row r="175" spans="13:26" x14ac:dyDescent="0.25">
      <c r="M175" s="2"/>
      <c r="N175" s="1">
        <f t="shared" si="14"/>
        <v>117</v>
      </c>
      <c r="O175" s="124">
        <f t="shared" si="15"/>
        <v>75645.213220581238</v>
      </c>
      <c r="P175" s="124">
        <f t="shared" si="16"/>
        <v>572.63178034976477</v>
      </c>
      <c r="Q175" s="124">
        <f t="shared" si="12"/>
        <v>167.56898247051939</v>
      </c>
      <c r="R175" s="124">
        <f t="shared" si="13"/>
        <v>76385.413983401522</v>
      </c>
      <c r="Z175" s="2"/>
    </row>
    <row r="176" spans="13:26" x14ac:dyDescent="0.25">
      <c r="M176" s="2"/>
      <c r="N176" s="1">
        <f t="shared" si="14"/>
        <v>118</v>
      </c>
      <c r="O176" s="124">
        <f t="shared" si="15"/>
        <v>76385.413983401522</v>
      </c>
      <c r="P176" s="124">
        <f t="shared" si="16"/>
        <v>572.63178034976477</v>
      </c>
      <c r="Q176" s="124">
        <f t="shared" si="12"/>
        <v>169.20867232489275</v>
      </c>
      <c r="R176" s="124">
        <f t="shared" si="13"/>
        <v>77127.254436076182</v>
      </c>
      <c r="Z176" s="2"/>
    </row>
    <row r="177" spans="13:26" x14ac:dyDescent="0.25">
      <c r="M177" s="2"/>
      <c r="N177" s="1">
        <f t="shared" si="14"/>
        <v>119</v>
      </c>
      <c r="O177" s="124">
        <f t="shared" si="15"/>
        <v>77127.254436076182</v>
      </c>
      <c r="P177" s="124">
        <f t="shared" si="16"/>
        <v>572.63178034976477</v>
      </c>
      <c r="Q177" s="124">
        <f t="shared" si="12"/>
        <v>170.85199441386189</v>
      </c>
      <c r="R177" s="124">
        <f t="shared" si="13"/>
        <v>77870.738210839816</v>
      </c>
      <c r="Z177" s="2"/>
    </row>
    <row r="178" spans="13:26" x14ac:dyDescent="0.25">
      <c r="M178" s="2"/>
      <c r="N178" s="1">
        <f t="shared" si="14"/>
        <v>120</v>
      </c>
      <c r="O178" s="124">
        <f t="shared" si="15"/>
        <v>77870.738210839816</v>
      </c>
      <c r="P178" s="124">
        <f t="shared" si="16"/>
        <v>572.63178034976477</v>
      </c>
      <c r="Q178" s="124">
        <f t="shared" si="12"/>
        <v>172.4989567835388</v>
      </c>
      <c r="R178" s="124">
        <f t="shared" si="13"/>
        <v>78615.868947973126</v>
      </c>
      <c r="Z178" s="2"/>
    </row>
    <row r="179" spans="13:26" x14ac:dyDescent="0.25">
      <c r="M179" s="2"/>
      <c r="N179" s="1">
        <f t="shared" si="14"/>
        <v>121</v>
      </c>
      <c r="O179" s="124">
        <f t="shared" si="15"/>
        <v>78615.868947973126</v>
      </c>
      <c r="P179" s="124">
        <f t="shared" si="16"/>
        <v>572.63178034976477</v>
      </c>
      <c r="Q179" s="124">
        <f t="shared" si="12"/>
        <v>174.14956749785912</v>
      </c>
      <c r="R179" s="124">
        <f t="shared" si="13"/>
        <v>79362.650295820757</v>
      </c>
      <c r="Z179" s="2"/>
    </row>
    <row r="180" spans="13:26" x14ac:dyDescent="0.25">
      <c r="M180" s="2"/>
      <c r="N180" s="1">
        <f t="shared" si="14"/>
        <v>122</v>
      </c>
      <c r="O180" s="124">
        <f t="shared" si="15"/>
        <v>79362.650295820757</v>
      </c>
      <c r="P180" s="124">
        <f t="shared" si="16"/>
        <v>572.63178034976477</v>
      </c>
      <c r="Q180" s="124">
        <f t="shared" si="12"/>
        <v>175.80383463862177</v>
      </c>
      <c r="R180" s="124">
        <f t="shared" si="13"/>
        <v>80111.085910809139</v>
      </c>
      <c r="Z180" s="2"/>
    </row>
    <row r="181" spans="13:26" x14ac:dyDescent="0.25">
      <c r="M181" s="2"/>
      <c r="N181" s="1">
        <f t="shared" si="14"/>
        <v>123</v>
      </c>
      <c r="O181" s="124">
        <f t="shared" si="15"/>
        <v>80111.085910809139</v>
      </c>
      <c r="P181" s="124">
        <f t="shared" si="16"/>
        <v>572.63178034976477</v>
      </c>
      <c r="Q181" s="124">
        <f t="shared" si="12"/>
        <v>177.46176630552833</v>
      </c>
      <c r="R181" s="124">
        <f t="shared" si="13"/>
        <v>80861.17945746443</v>
      </c>
      <c r="Z181" s="2"/>
    </row>
    <row r="182" spans="13:26" x14ac:dyDescent="0.25">
      <c r="M182" s="2"/>
      <c r="N182" s="1">
        <f t="shared" si="14"/>
        <v>124</v>
      </c>
      <c r="O182" s="124">
        <f t="shared" si="15"/>
        <v>80861.17945746443</v>
      </c>
      <c r="P182" s="124">
        <f t="shared" si="16"/>
        <v>572.63178034976477</v>
      </c>
      <c r="Q182" s="124">
        <f t="shared" si="12"/>
        <v>179.12337061622293</v>
      </c>
      <c r="R182" s="124">
        <f t="shared" si="13"/>
        <v>81612.934608430412</v>
      </c>
      <c r="Z182" s="2"/>
    </row>
    <row r="183" spans="13:26" x14ac:dyDescent="0.25">
      <c r="M183" s="2"/>
      <c r="N183" s="1">
        <f t="shared" si="14"/>
        <v>125</v>
      </c>
      <c r="O183" s="124">
        <f t="shared" si="15"/>
        <v>81612.934608430412</v>
      </c>
      <c r="P183" s="124">
        <f t="shared" si="16"/>
        <v>572.63178034976477</v>
      </c>
      <c r="Q183" s="124">
        <f t="shared" si="12"/>
        <v>180.78865570633181</v>
      </c>
      <c r="R183" s="124">
        <f t="shared" si="13"/>
        <v>82366.35504448651</v>
      </c>
      <c r="Z183" s="2"/>
    </row>
    <row r="184" spans="13:26" x14ac:dyDescent="0.25">
      <c r="M184" s="2"/>
      <c r="N184" s="1">
        <f t="shared" si="14"/>
        <v>126</v>
      </c>
      <c r="O184" s="124">
        <f t="shared" si="15"/>
        <v>82366.35504448651</v>
      </c>
      <c r="P184" s="124">
        <f t="shared" si="16"/>
        <v>572.63178034976477</v>
      </c>
      <c r="Q184" s="124">
        <f t="shared" si="12"/>
        <v>182.45762972950325</v>
      </c>
      <c r="R184" s="124">
        <f t="shared" si="13"/>
        <v>83121.444454565775</v>
      </c>
      <c r="Z184" s="2"/>
    </row>
    <row r="185" spans="13:26" x14ac:dyDescent="0.25">
      <c r="M185" s="2"/>
      <c r="N185" s="1">
        <f t="shared" si="14"/>
        <v>127</v>
      </c>
      <c r="O185" s="124">
        <f t="shared" si="15"/>
        <v>83121.444454565775</v>
      </c>
      <c r="P185" s="124">
        <f t="shared" si="16"/>
        <v>572.63178034976477</v>
      </c>
      <c r="Q185" s="124">
        <f t="shared" si="12"/>
        <v>184.13030085744742</v>
      </c>
      <c r="R185" s="124">
        <f t="shared" si="13"/>
        <v>83878.206535772988</v>
      </c>
      <c r="Z185" s="2"/>
    </row>
    <row r="186" spans="13:26" x14ac:dyDescent="0.25">
      <c r="M186" s="2"/>
      <c r="N186" s="1">
        <f t="shared" si="14"/>
        <v>128</v>
      </c>
      <c r="O186" s="124">
        <f t="shared" si="15"/>
        <v>83878.206535772988</v>
      </c>
      <c r="P186" s="124">
        <f t="shared" si="16"/>
        <v>572.63178034976477</v>
      </c>
      <c r="Q186" s="124">
        <f t="shared" si="12"/>
        <v>185.80667727997647</v>
      </c>
      <c r="R186" s="124">
        <f t="shared" si="13"/>
        <v>84636.644993402733</v>
      </c>
      <c r="Z186" s="2"/>
    </row>
    <row r="187" spans="13:26" x14ac:dyDescent="0.25">
      <c r="M187" s="2"/>
      <c r="N187" s="1">
        <f t="shared" si="14"/>
        <v>129</v>
      </c>
      <c r="O187" s="124">
        <f t="shared" si="15"/>
        <v>84636.644993402733</v>
      </c>
      <c r="P187" s="124">
        <f t="shared" si="16"/>
        <v>572.63178034976477</v>
      </c>
      <c r="Q187" s="124">
        <f t="shared" ref="Q187:Q250" si="17">O187*$P$53</f>
        <v>187.48676720504457</v>
      </c>
      <c r="R187" s="124">
        <f t="shared" ref="R187:R250" si="18">O187+P187+Q187</f>
        <v>85396.763540957545</v>
      </c>
      <c r="Z187" s="2"/>
    </row>
    <row r="188" spans="13:26" x14ac:dyDescent="0.25">
      <c r="M188" s="2"/>
      <c r="N188" s="1">
        <f t="shared" ref="N188:N251" si="19">N187+1</f>
        <v>130</v>
      </c>
      <c r="O188" s="124">
        <f t="shared" ref="O188:O251" si="20">R187</f>
        <v>85396.763540957545</v>
      </c>
      <c r="P188" s="124">
        <f t="shared" ref="P188:P251" si="21">P187</f>
        <v>572.63178034976477</v>
      </c>
      <c r="Q188" s="124">
        <f t="shared" si="17"/>
        <v>189.1705788587881</v>
      </c>
      <c r="R188" s="124">
        <f t="shared" si="18"/>
        <v>86158.565900166097</v>
      </c>
      <c r="Z188" s="2"/>
    </row>
    <row r="189" spans="13:26" x14ac:dyDescent="0.25">
      <c r="M189" s="2"/>
      <c r="N189" s="1">
        <f t="shared" si="19"/>
        <v>131</v>
      </c>
      <c r="O189" s="124">
        <f t="shared" si="20"/>
        <v>86158.565900166097</v>
      </c>
      <c r="P189" s="124">
        <f t="shared" si="21"/>
        <v>572.63178034976477</v>
      </c>
      <c r="Q189" s="124">
        <f t="shared" si="17"/>
        <v>190.85812048556596</v>
      </c>
      <c r="R189" s="124">
        <f t="shared" si="18"/>
        <v>86922.055801001436</v>
      </c>
      <c r="Z189" s="2"/>
    </row>
    <row r="190" spans="13:26" x14ac:dyDescent="0.25">
      <c r="M190" s="2"/>
      <c r="N190" s="1">
        <f t="shared" si="19"/>
        <v>132</v>
      </c>
      <c r="O190" s="124">
        <f t="shared" si="20"/>
        <v>86922.055801001436</v>
      </c>
      <c r="P190" s="124">
        <f t="shared" si="21"/>
        <v>572.63178034976477</v>
      </c>
      <c r="Q190" s="124">
        <f t="shared" si="17"/>
        <v>192.54940034799998</v>
      </c>
      <c r="R190" s="124">
        <f t="shared" si="18"/>
        <v>87687.2369816992</v>
      </c>
      <c r="Z190" s="2"/>
    </row>
    <row r="191" spans="13:26" x14ac:dyDescent="0.25">
      <c r="M191" s="2"/>
      <c r="N191" s="1">
        <f t="shared" si="19"/>
        <v>133</v>
      </c>
      <c r="O191" s="124">
        <f t="shared" si="20"/>
        <v>87687.2369816992</v>
      </c>
      <c r="P191" s="124">
        <f t="shared" si="21"/>
        <v>572.63178034976477</v>
      </c>
      <c r="Q191" s="124">
        <f t="shared" si="17"/>
        <v>194.24442672701517</v>
      </c>
      <c r="R191" s="124">
        <f t="shared" si="18"/>
        <v>88454.113188775984</v>
      </c>
      <c r="Z191" s="2"/>
    </row>
    <row r="192" spans="13:26" x14ac:dyDescent="0.25">
      <c r="M192" s="2"/>
      <c r="N192" s="1">
        <f t="shared" si="19"/>
        <v>134</v>
      </c>
      <c r="O192" s="124">
        <f t="shared" si="20"/>
        <v>88454.113188775984</v>
      </c>
      <c r="P192" s="124">
        <f t="shared" si="21"/>
        <v>572.63178034976477</v>
      </c>
      <c r="Q192" s="124">
        <f t="shared" si="17"/>
        <v>195.9432079218806</v>
      </c>
      <c r="R192" s="124">
        <f t="shared" si="18"/>
        <v>89222.688177047632</v>
      </c>
      <c r="Z192" s="2"/>
    </row>
    <row r="193" spans="13:26" x14ac:dyDescent="0.25">
      <c r="M193" s="2"/>
      <c r="N193" s="1">
        <f t="shared" si="19"/>
        <v>135</v>
      </c>
      <c r="O193" s="124">
        <f t="shared" si="20"/>
        <v>89222.688177047632</v>
      </c>
      <c r="P193" s="124">
        <f t="shared" si="21"/>
        <v>572.63178034976477</v>
      </c>
      <c r="Q193" s="124">
        <f t="shared" si="17"/>
        <v>197.64575225024967</v>
      </c>
      <c r="R193" s="124">
        <f t="shared" si="18"/>
        <v>89992.965709647644</v>
      </c>
      <c r="Z193" s="2"/>
    </row>
    <row r="194" spans="13:26" x14ac:dyDescent="0.25">
      <c r="M194" s="2"/>
      <c r="N194" s="1">
        <f t="shared" si="19"/>
        <v>136</v>
      </c>
      <c r="O194" s="124">
        <f t="shared" si="20"/>
        <v>89992.965709647644</v>
      </c>
      <c r="P194" s="124">
        <f t="shared" si="21"/>
        <v>572.63178034976477</v>
      </c>
      <c r="Q194" s="124">
        <f t="shared" si="17"/>
        <v>199.35206804820118</v>
      </c>
      <c r="R194" s="124">
        <f t="shared" si="18"/>
        <v>90764.949558045613</v>
      </c>
      <c r="Z194" s="2"/>
    </row>
    <row r="195" spans="13:26" x14ac:dyDescent="0.25">
      <c r="M195" s="2"/>
      <c r="N195" s="1">
        <f t="shared" si="19"/>
        <v>137</v>
      </c>
      <c r="O195" s="124">
        <f t="shared" si="20"/>
        <v>90764.949558045613</v>
      </c>
      <c r="P195" s="124">
        <f t="shared" si="21"/>
        <v>572.63178034976477</v>
      </c>
      <c r="Q195" s="124">
        <f t="shared" si="17"/>
        <v>201.06216367027983</v>
      </c>
      <c r="R195" s="124">
        <f t="shared" si="18"/>
        <v>91538.643502065665</v>
      </c>
      <c r="Z195" s="2"/>
    </row>
    <row r="196" spans="13:26" x14ac:dyDescent="0.25">
      <c r="M196" s="2"/>
      <c r="N196" s="1">
        <f t="shared" si="19"/>
        <v>138</v>
      </c>
      <c r="O196" s="124">
        <f t="shared" si="20"/>
        <v>91538.643502065665</v>
      </c>
      <c r="P196" s="124">
        <f t="shared" si="21"/>
        <v>572.63178034976477</v>
      </c>
      <c r="Q196" s="124">
        <f t="shared" si="17"/>
        <v>202.7760474895374</v>
      </c>
      <c r="R196" s="124">
        <f t="shared" si="18"/>
        <v>92314.051329904963</v>
      </c>
      <c r="Z196" s="2"/>
    </row>
    <row r="197" spans="13:26" x14ac:dyDescent="0.25">
      <c r="M197" s="2"/>
      <c r="N197" s="1">
        <f t="shared" si="19"/>
        <v>139</v>
      </c>
      <c r="O197" s="124">
        <f t="shared" si="20"/>
        <v>92314.051329904963</v>
      </c>
      <c r="P197" s="124">
        <f t="shared" si="21"/>
        <v>572.63178034976477</v>
      </c>
      <c r="Q197" s="124">
        <f t="shared" si="17"/>
        <v>204.49372789757354</v>
      </c>
      <c r="R197" s="124">
        <f t="shared" si="18"/>
        <v>93091.1768381523</v>
      </c>
      <c r="Z197" s="2"/>
    </row>
    <row r="198" spans="13:26" x14ac:dyDescent="0.25">
      <c r="M198" s="2"/>
      <c r="N198" s="1">
        <f t="shared" si="19"/>
        <v>140</v>
      </c>
      <c r="O198" s="124">
        <f t="shared" si="20"/>
        <v>93091.1768381523</v>
      </c>
      <c r="P198" s="124">
        <f t="shared" si="21"/>
        <v>572.63178034976477</v>
      </c>
      <c r="Q198" s="124">
        <f t="shared" si="17"/>
        <v>206.21521330457693</v>
      </c>
      <c r="R198" s="124">
        <f t="shared" si="18"/>
        <v>93870.02383180664</v>
      </c>
      <c r="Z198" s="2"/>
    </row>
    <row r="199" spans="13:26" x14ac:dyDescent="0.25">
      <c r="M199" s="2"/>
      <c r="N199" s="1">
        <f t="shared" si="19"/>
        <v>141</v>
      </c>
      <c r="O199" s="124">
        <f t="shared" si="20"/>
        <v>93870.02383180664</v>
      </c>
      <c r="P199" s="124">
        <f t="shared" si="21"/>
        <v>572.63178034976477</v>
      </c>
      <c r="Q199" s="124">
        <f t="shared" si="17"/>
        <v>207.94051213936655</v>
      </c>
      <c r="R199" s="124">
        <f t="shared" si="18"/>
        <v>94650.596124295771</v>
      </c>
      <c r="Z199" s="2"/>
    </row>
    <row r="200" spans="13:26" x14ac:dyDescent="0.25">
      <c r="M200" s="2"/>
      <c r="N200" s="1">
        <f t="shared" si="19"/>
        <v>142</v>
      </c>
      <c r="O200" s="124">
        <f t="shared" si="20"/>
        <v>94650.596124295771</v>
      </c>
      <c r="P200" s="124">
        <f t="shared" si="21"/>
        <v>572.63178034976477</v>
      </c>
      <c r="Q200" s="124">
        <f t="shared" si="17"/>
        <v>209.66963284943279</v>
      </c>
      <c r="R200" s="124">
        <f t="shared" si="18"/>
        <v>95432.897537494966</v>
      </c>
      <c r="Z200" s="2"/>
    </row>
    <row r="201" spans="13:26" x14ac:dyDescent="0.25">
      <c r="M201" s="2"/>
      <c r="N201" s="1">
        <f t="shared" si="19"/>
        <v>143</v>
      </c>
      <c r="O201" s="124">
        <f t="shared" si="20"/>
        <v>95432.897537494966</v>
      </c>
      <c r="P201" s="124">
        <f t="shared" si="21"/>
        <v>572.63178034976477</v>
      </c>
      <c r="Q201" s="124">
        <f t="shared" si="17"/>
        <v>211.40258390097893</v>
      </c>
      <c r="R201" s="124">
        <f t="shared" si="18"/>
        <v>96216.931901745716</v>
      </c>
      <c r="Z201" s="2"/>
    </row>
    <row r="202" spans="13:26" x14ac:dyDescent="0.25">
      <c r="M202" s="2"/>
      <c r="N202" s="1">
        <f t="shared" si="19"/>
        <v>144</v>
      </c>
      <c r="O202" s="124">
        <f t="shared" si="20"/>
        <v>96216.931901745716</v>
      </c>
      <c r="P202" s="124">
        <f t="shared" si="21"/>
        <v>572.63178034976477</v>
      </c>
      <c r="Q202" s="124">
        <f t="shared" si="17"/>
        <v>213.13937377896255</v>
      </c>
      <c r="R202" s="124">
        <f t="shared" si="18"/>
        <v>97002.703055874445</v>
      </c>
      <c r="Z202" s="2"/>
    </row>
    <row r="203" spans="13:26" x14ac:dyDescent="0.25">
      <c r="M203" s="2"/>
      <c r="N203" s="1">
        <f t="shared" si="19"/>
        <v>145</v>
      </c>
      <c r="O203" s="124">
        <f t="shared" si="20"/>
        <v>97002.703055874445</v>
      </c>
      <c r="P203" s="124">
        <f t="shared" si="21"/>
        <v>572.63178034976477</v>
      </c>
      <c r="Q203" s="124">
        <f t="shared" si="17"/>
        <v>214.88001098713704</v>
      </c>
      <c r="R203" s="124">
        <f t="shared" si="18"/>
        <v>97790.214847211348</v>
      </c>
      <c r="Z203" s="2"/>
    </row>
    <row r="204" spans="13:26" x14ac:dyDescent="0.25">
      <c r="M204" s="2"/>
      <c r="N204" s="1">
        <f t="shared" si="19"/>
        <v>146</v>
      </c>
      <c r="O204" s="124">
        <f t="shared" si="20"/>
        <v>97790.214847211348</v>
      </c>
      <c r="P204" s="124">
        <f t="shared" si="21"/>
        <v>572.63178034976477</v>
      </c>
      <c r="Q204" s="124">
        <f t="shared" si="17"/>
        <v>216.62450404809331</v>
      </c>
      <c r="R204" s="124">
        <f t="shared" si="18"/>
        <v>98579.4711316092</v>
      </c>
      <c r="Z204" s="2"/>
    </row>
    <row r="205" spans="13:26" x14ac:dyDescent="0.25">
      <c r="M205" s="2"/>
      <c r="N205" s="1">
        <f t="shared" si="19"/>
        <v>147</v>
      </c>
      <c r="O205" s="124">
        <f t="shared" si="20"/>
        <v>98579.4711316092</v>
      </c>
      <c r="P205" s="124">
        <f t="shared" si="21"/>
        <v>572.63178034976477</v>
      </c>
      <c r="Q205" s="124">
        <f t="shared" si="17"/>
        <v>218.37286150330144</v>
      </c>
      <c r="R205" s="124">
        <f t="shared" si="18"/>
        <v>99370.475773462269</v>
      </c>
      <c r="Z205" s="2"/>
    </row>
    <row r="206" spans="13:26" x14ac:dyDescent="0.25">
      <c r="M206" s="2"/>
      <c r="N206" s="1">
        <f t="shared" si="19"/>
        <v>148</v>
      </c>
      <c r="O206" s="124">
        <f t="shared" si="20"/>
        <v>99370.475773462269</v>
      </c>
      <c r="P206" s="124">
        <f t="shared" si="21"/>
        <v>572.63178034976477</v>
      </c>
      <c r="Q206" s="124">
        <f t="shared" si="17"/>
        <v>220.12509191315257</v>
      </c>
      <c r="R206" s="124">
        <f t="shared" si="18"/>
        <v>100163.23264572519</v>
      </c>
      <c r="Z206" s="2"/>
    </row>
    <row r="207" spans="13:26" x14ac:dyDescent="0.25">
      <c r="M207" s="2"/>
      <c r="N207" s="1">
        <f t="shared" si="19"/>
        <v>149</v>
      </c>
      <c r="O207" s="124">
        <f t="shared" si="20"/>
        <v>100163.23264572519</v>
      </c>
      <c r="P207" s="124">
        <f t="shared" si="21"/>
        <v>572.63178034976477</v>
      </c>
      <c r="Q207" s="124">
        <f t="shared" si="17"/>
        <v>221.88120385700083</v>
      </c>
      <c r="R207" s="124">
        <f t="shared" si="18"/>
        <v>100957.74562993196</v>
      </c>
      <c r="Z207" s="2"/>
    </row>
    <row r="208" spans="13:26" x14ac:dyDescent="0.25">
      <c r="M208" s="2"/>
      <c r="N208" s="1">
        <f t="shared" si="19"/>
        <v>150</v>
      </c>
      <c r="O208" s="124">
        <f t="shared" si="20"/>
        <v>100957.74562993196</v>
      </c>
      <c r="P208" s="124">
        <f t="shared" si="21"/>
        <v>572.63178034976477</v>
      </c>
      <c r="Q208" s="124">
        <f t="shared" si="17"/>
        <v>223.64120593320519</v>
      </c>
      <c r="R208" s="124">
        <f t="shared" si="18"/>
        <v>101754.01861621493</v>
      </c>
      <c r="Z208" s="2"/>
    </row>
    <row r="209" spans="13:26" x14ac:dyDescent="0.25">
      <c r="M209" s="2"/>
      <c r="N209" s="1">
        <f t="shared" si="19"/>
        <v>151</v>
      </c>
      <c r="O209" s="124">
        <f t="shared" si="20"/>
        <v>101754.01861621493</v>
      </c>
      <c r="P209" s="124">
        <f t="shared" si="21"/>
        <v>572.63178034976477</v>
      </c>
      <c r="Q209" s="124">
        <f t="shared" si="17"/>
        <v>225.40510675917173</v>
      </c>
      <c r="R209" s="124">
        <f t="shared" si="18"/>
        <v>102552.05550332386</v>
      </c>
      <c r="Z209" s="2"/>
    </row>
    <row r="210" spans="13:26" x14ac:dyDescent="0.25">
      <c r="M210" s="2"/>
      <c r="N210" s="1">
        <f t="shared" si="19"/>
        <v>152</v>
      </c>
      <c r="O210" s="124">
        <f t="shared" si="20"/>
        <v>102552.05550332386</v>
      </c>
      <c r="P210" s="124">
        <f t="shared" si="21"/>
        <v>572.63178034976477</v>
      </c>
      <c r="Q210" s="124">
        <f t="shared" si="17"/>
        <v>227.17291497139581</v>
      </c>
      <c r="R210" s="124">
        <f t="shared" si="18"/>
        <v>103351.86019864502</v>
      </c>
      <c r="Z210" s="2"/>
    </row>
    <row r="211" spans="13:26" x14ac:dyDescent="0.25">
      <c r="M211" s="2"/>
      <c r="N211" s="1">
        <f t="shared" si="19"/>
        <v>153</v>
      </c>
      <c r="O211" s="124">
        <f t="shared" si="20"/>
        <v>103351.86019864502</v>
      </c>
      <c r="P211" s="124">
        <f t="shared" si="21"/>
        <v>572.63178034976477</v>
      </c>
      <c r="Q211" s="124">
        <f t="shared" si="17"/>
        <v>228.94463922550426</v>
      </c>
      <c r="R211" s="124">
        <f t="shared" si="18"/>
        <v>104153.43661822029</v>
      </c>
      <c r="Z211" s="2"/>
    </row>
    <row r="212" spans="13:26" x14ac:dyDescent="0.25">
      <c r="M212" s="2"/>
      <c r="N212" s="1">
        <f t="shared" si="19"/>
        <v>154</v>
      </c>
      <c r="O212" s="124">
        <f t="shared" si="20"/>
        <v>104153.43661822029</v>
      </c>
      <c r="P212" s="124">
        <f t="shared" si="21"/>
        <v>572.63178034976477</v>
      </c>
      <c r="Q212" s="124">
        <f t="shared" si="17"/>
        <v>230.7202881962979</v>
      </c>
      <c r="R212" s="124">
        <f t="shared" si="18"/>
        <v>104956.78868676636</v>
      </c>
      <c r="Z212" s="2"/>
    </row>
    <row r="213" spans="13:26" x14ac:dyDescent="0.25">
      <c r="M213" s="2"/>
      <c r="N213" s="1">
        <f t="shared" si="19"/>
        <v>155</v>
      </c>
      <c r="O213" s="124">
        <f t="shared" si="20"/>
        <v>104956.78868676636</v>
      </c>
      <c r="P213" s="124">
        <f t="shared" si="21"/>
        <v>572.63178034976477</v>
      </c>
      <c r="Q213" s="124">
        <f t="shared" si="17"/>
        <v>232.49987057779387</v>
      </c>
      <c r="R213" s="124">
        <f t="shared" si="18"/>
        <v>105761.92033769393</v>
      </c>
      <c r="Z213" s="2"/>
    </row>
    <row r="214" spans="13:26" x14ac:dyDescent="0.25">
      <c r="M214" s="2"/>
      <c r="N214" s="1">
        <f t="shared" si="19"/>
        <v>156</v>
      </c>
      <c r="O214" s="124">
        <f t="shared" si="20"/>
        <v>105761.92033769393</v>
      </c>
      <c r="P214" s="124">
        <f t="shared" si="21"/>
        <v>572.63178034976477</v>
      </c>
      <c r="Q214" s="124">
        <f t="shared" si="17"/>
        <v>234.28339508326826</v>
      </c>
      <c r="R214" s="124">
        <f t="shared" si="18"/>
        <v>106568.83551312696</v>
      </c>
      <c r="Z214" s="2"/>
    </row>
    <row r="215" spans="13:26" x14ac:dyDescent="0.25">
      <c r="M215" s="2"/>
      <c r="N215" s="1">
        <f t="shared" si="19"/>
        <v>157</v>
      </c>
      <c r="O215" s="124">
        <f t="shared" si="20"/>
        <v>106568.83551312696</v>
      </c>
      <c r="P215" s="124">
        <f t="shared" si="21"/>
        <v>572.63178034976477</v>
      </c>
      <c r="Q215" s="124">
        <f t="shared" si="17"/>
        <v>236.07087044529877</v>
      </c>
      <c r="R215" s="124">
        <f t="shared" si="18"/>
        <v>107377.53816392203</v>
      </c>
      <c r="Z215" s="2"/>
    </row>
    <row r="216" spans="13:26" x14ac:dyDescent="0.25">
      <c r="M216" s="2"/>
      <c r="N216" s="1">
        <f t="shared" si="19"/>
        <v>158</v>
      </c>
      <c r="O216" s="124">
        <f t="shared" si="20"/>
        <v>107377.53816392203</v>
      </c>
      <c r="P216" s="124">
        <f t="shared" si="21"/>
        <v>572.63178034976477</v>
      </c>
      <c r="Q216" s="124">
        <f t="shared" si="17"/>
        <v>237.86230541580753</v>
      </c>
      <c r="R216" s="124">
        <f t="shared" si="18"/>
        <v>108188.0322496876</v>
      </c>
      <c r="Z216" s="2"/>
    </row>
    <row r="217" spans="13:26" x14ac:dyDescent="0.25">
      <c r="M217" s="2"/>
      <c r="N217" s="1">
        <f t="shared" si="19"/>
        <v>159</v>
      </c>
      <c r="O217" s="124">
        <f t="shared" si="20"/>
        <v>108188.0322496876</v>
      </c>
      <c r="P217" s="124">
        <f t="shared" si="21"/>
        <v>572.63178034976477</v>
      </c>
      <c r="Q217" s="124">
        <f t="shared" si="17"/>
        <v>239.65770876610387</v>
      </c>
      <c r="R217" s="124">
        <f t="shared" si="18"/>
        <v>109000.32173880347</v>
      </c>
      <c r="Z217" s="2"/>
    </row>
    <row r="218" spans="13:26" x14ac:dyDescent="0.25">
      <c r="M218" s="2"/>
      <c r="N218" s="1">
        <f t="shared" si="19"/>
        <v>160</v>
      </c>
      <c r="O218" s="124">
        <f t="shared" si="20"/>
        <v>109000.32173880347</v>
      </c>
      <c r="P218" s="124">
        <f t="shared" si="21"/>
        <v>572.63178034976477</v>
      </c>
      <c r="Q218" s="124">
        <f t="shared" si="17"/>
        <v>241.45708928692721</v>
      </c>
      <c r="R218" s="124">
        <f t="shared" si="18"/>
        <v>109814.41060844016</v>
      </c>
      <c r="Z218" s="2"/>
    </row>
    <row r="219" spans="13:26" x14ac:dyDescent="0.25">
      <c r="M219" s="2"/>
      <c r="N219" s="1">
        <f t="shared" si="19"/>
        <v>161</v>
      </c>
      <c r="O219" s="124">
        <f t="shared" si="20"/>
        <v>109814.41060844016</v>
      </c>
      <c r="P219" s="124">
        <f t="shared" si="21"/>
        <v>572.63178034976477</v>
      </c>
      <c r="Q219" s="124">
        <f t="shared" si="17"/>
        <v>243.26045578849033</v>
      </c>
      <c r="R219" s="124">
        <f t="shared" si="18"/>
        <v>110630.30284457841</v>
      </c>
      <c r="Z219" s="2"/>
    </row>
    <row r="220" spans="13:26" x14ac:dyDescent="0.25">
      <c r="M220" s="2"/>
      <c r="N220" s="1">
        <f t="shared" si="19"/>
        <v>162</v>
      </c>
      <c r="O220" s="124">
        <f t="shared" si="20"/>
        <v>110630.30284457841</v>
      </c>
      <c r="P220" s="124">
        <f t="shared" si="21"/>
        <v>572.63178034976477</v>
      </c>
      <c r="Q220" s="124">
        <f t="shared" si="17"/>
        <v>245.06781710052226</v>
      </c>
      <c r="R220" s="124">
        <f t="shared" si="18"/>
        <v>111448.00244202871</v>
      </c>
      <c r="Z220" s="2"/>
    </row>
    <row r="221" spans="13:26" x14ac:dyDescent="0.25">
      <c r="M221" s="2"/>
      <c r="N221" s="1">
        <f t="shared" si="19"/>
        <v>163</v>
      </c>
      <c r="O221" s="124">
        <f t="shared" si="20"/>
        <v>111448.00244202871</v>
      </c>
      <c r="P221" s="124">
        <f t="shared" si="21"/>
        <v>572.63178034976477</v>
      </c>
      <c r="Q221" s="124">
        <f t="shared" si="17"/>
        <v>246.87918207231164</v>
      </c>
      <c r="R221" s="124">
        <f t="shared" si="18"/>
        <v>112267.51340445079</v>
      </c>
      <c r="Z221" s="2"/>
    </row>
    <row r="222" spans="13:26" x14ac:dyDescent="0.25">
      <c r="M222" s="2"/>
      <c r="N222" s="1">
        <f t="shared" si="19"/>
        <v>164</v>
      </c>
      <c r="O222" s="124">
        <f t="shared" si="20"/>
        <v>112267.51340445079</v>
      </c>
      <c r="P222" s="124">
        <f t="shared" si="21"/>
        <v>572.63178034976477</v>
      </c>
      <c r="Q222" s="124">
        <f t="shared" si="17"/>
        <v>248.69455957274997</v>
      </c>
      <c r="R222" s="124">
        <f t="shared" si="18"/>
        <v>113088.8397443733</v>
      </c>
      <c r="Z222" s="2"/>
    </row>
    <row r="223" spans="13:26" x14ac:dyDescent="0.25">
      <c r="M223" s="2"/>
      <c r="N223" s="1">
        <f t="shared" si="19"/>
        <v>165</v>
      </c>
      <c r="O223" s="124">
        <f t="shared" si="20"/>
        <v>113088.8397443733</v>
      </c>
      <c r="P223" s="124">
        <f t="shared" si="21"/>
        <v>572.63178034976477</v>
      </c>
      <c r="Q223" s="124">
        <f t="shared" si="17"/>
        <v>250.51395849037513</v>
      </c>
      <c r="R223" s="124">
        <f t="shared" si="18"/>
        <v>113911.98548321344</v>
      </c>
      <c r="Z223" s="2"/>
    </row>
    <row r="224" spans="13:26" x14ac:dyDescent="0.25">
      <c r="M224" s="2"/>
      <c r="N224" s="1">
        <f t="shared" si="19"/>
        <v>166</v>
      </c>
      <c r="O224" s="124">
        <f t="shared" si="20"/>
        <v>113911.98548321344</v>
      </c>
      <c r="P224" s="124">
        <f t="shared" si="21"/>
        <v>572.63178034976477</v>
      </c>
      <c r="Q224" s="124">
        <f t="shared" si="17"/>
        <v>252.33738773341491</v>
      </c>
      <c r="R224" s="124">
        <f t="shared" si="18"/>
        <v>114736.95465129662</v>
      </c>
      <c r="Z224" s="2"/>
    </row>
    <row r="225" spans="13:26" x14ac:dyDescent="0.25">
      <c r="M225" s="2"/>
      <c r="N225" s="1">
        <f t="shared" si="19"/>
        <v>167</v>
      </c>
      <c r="O225" s="124">
        <f t="shared" si="20"/>
        <v>114736.95465129662</v>
      </c>
      <c r="P225" s="124">
        <f t="shared" si="21"/>
        <v>572.63178034976477</v>
      </c>
      <c r="Q225" s="124">
        <f t="shared" si="17"/>
        <v>254.16485622983046</v>
      </c>
      <c r="R225" s="124">
        <f t="shared" si="18"/>
        <v>115563.75128787622</v>
      </c>
      <c r="Z225" s="2"/>
    </row>
    <row r="226" spans="13:26" x14ac:dyDescent="0.25">
      <c r="M226" s="2"/>
      <c r="N226" s="1">
        <f t="shared" si="19"/>
        <v>168</v>
      </c>
      <c r="O226" s="124">
        <f t="shared" si="20"/>
        <v>115563.75128787622</v>
      </c>
      <c r="P226" s="124">
        <f t="shared" si="21"/>
        <v>572.63178034976477</v>
      </c>
      <c r="Q226" s="124">
        <f t="shared" si="17"/>
        <v>255.9963729273602</v>
      </c>
      <c r="R226" s="124">
        <f t="shared" si="18"/>
        <v>116392.37944115335</v>
      </c>
      <c r="Z226" s="2"/>
    </row>
    <row r="227" spans="13:26" x14ac:dyDescent="0.25">
      <c r="M227" s="2"/>
      <c r="N227" s="1">
        <f t="shared" si="19"/>
        <v>169</v>
      </c>
      <c r="O227" s="124">
        <f t="shared" si="20"/>
        <v>116392.37944115335</v>
      </c>
      <c r="P227" s="124">
        <f t="shared" si="21"/>
        <v>572.63178034976477</v>
      </c>
      <c r="Q227" s="124">
        <f t="shared" si="17"/>
        <v>257.83194679356347</v>
      </c>
      <c r="R227" s="124">
        <f t="shared" si="18"/>
        <v>117222.84316829668</v>
      </c>
      <c r="Z227" s="2"/>
    </row>
    <row r="228" spans="13:26" x14ac:dyDescent="0.25">
      <c r="M228" s="2"/>
      <c r="N228" s="1">
        <f t="shared" si="19"/>
        <v>170</v>
      </c>
      <c r="O228" s="124">
        <f t="shared" si="20"/>
        <v>117222.84316829668</v>
      </c>
      <c r="P228" s="124">
        <f t="shared" si="21"/>
        <v>572.63178034976477</v>
      </c>
      <c r="Q228" s="124">
        <f t="shared" si="17"/>
        <v>259.6715868158646</v>
      </c>
      <c r="R228" s="124">
        <f t="shared" si="18"/>
        <v>118055.14653546231</v>
      </c>
      <c r="Z228" s="2"/>
    </row>
    <row r="229" spans="13:26" x14ac:dyDescent="0.25">
      <c r="M229" s="2"/>
      <c r="N229" s="1">
        <f t="shared" si="19"/>
        <v>171</v>
      </c>
      <c r="O229" s="124">
        <f t="shared" si="20"/>
        <v>118055.14653546231</v>
      </c>
      <c r="P229" s="124">
        <f t="shared" si="21"/>
        <v>572.63178034976477</v>
      </c>
      <c r="Q229" s="124">
        <f t="shared" si="17"/>
        <v>261.51530200159675</v>
      </c>
      <c r="R229" s="124">
        <f t="shared" si="18"/>
        <v>118889.29361781367</v>
      </c>
      <c r="Z229" s="2"/>
    </row>
    <row r="230" spans="13:26" x14ac:dyDescent="0.25">
      <c r="M230" s="2"/>
      <c r="N230" s="1">
        <f t="shared" si="19"/>
        <v>172</v>
      </c>
      <c r="O230" s="124">
        <f t="shared" si="20"/>
        <v>118889.29361781367</v>
      </c>
      <c r="P230" s="124">
        <f t="shared" si="21"/>
        <v>572.63178034976477</v>
      </c>
      <c r="Q230" s="124">
        <f t="shared" si="17"/>
        <v>263.36310137804611</v>
      </c>
      <c r="R230" s="124">
        <f t="shared" si="18"/>
        <v>119725.28849954148</v>
      </c>
      <c r="Z230" s="2"/>
    </row>
    <row r="231" spans="13:26" x14ac:dyDescent="0.25">
      <c r="M231" s="2"/>
      <c r="N231" s="1">
        <f t="shared" si="19"/>
        <v>173</v>
      </c>
      <c r="O231" s="124">
        <f t="shared" si="20"/>
        <v>119725.28849954148</v>
      </c>
      <c r="P231" s="124">
        <f t="shared" si="21"/>
        <v>572.63178034976477</v>
      </c>
      <c r="Q231" s="124">
        <f t="shared" si="17"/>
        <v>265.21499399249615</v>
      </c>
      <c r="R231" s="124">
        <f t="shared" si="18"/>
        <v>120563.13527388374</v>
      </c>
      <c r="Z231" s="2"/>
    </row>
    <row r="232" spans="13:26" x14ac:dyDescent="0.25">
      <c r="M232" s="2"/>
      <c r="N232" s="1">
        <f t="shared" si="19"/>
        <v>174</v>
      </c>
      <c r="O232" s="124">
        <f t="shared" si="20"/>
        <v>120563.13527388374</v>
      </c>
      <c r="P232" s="124">
        <f t="shared" si="21"/>
        <v>572.63178034976477</v>
      </c>
      <c r="Q232" s="124">
        <f t="shared" si="17"/>
        <v>267.07098891227173</v>
      </c>
      <c r="R232" s="124">
        <f t="shared" si="18"/>
        <v>121402.83804314578</v>
      </c>
      <c r="Z232" s="2"/>
    </row>
    <row r="233" spans="13:26" x14ac:dyDescent="0.25">
      <c r="M233" s="2"/>
      <c r="N233" s="1">
        <f t="shared" si="19"/>
        <v>175</v>
      </c>
      <c r="O233" s="124">
        <f t="shared" si="20"/>
        <v>121402.83804314578</v>
      </c>
      <c r="P233" s="124">
        <f t="shared" si="21"/>
        <v>572.63178034976477</v>
      </c>
      <c r="Q233" s="124">
        <f t="shared" si="17"/>
        <v>268.93109522478369</v>
      </c>
      <c r="R233" s="124">
        <f t="shared" si="18"/>
        <v>122244.40091872033</v>
      </c>
      <c r="Z233" s="2"/>
    </row>
    <row r="234" spans="13:26" x14ac:dyDescent="0.25">
      <c r="M234" s="2"/>
      <c r="N234" s="1">
        <f t="shared" si="19"/>
        <v>176</v>
      </c>
      <c r="O234" s="124">
        <f t="shared" si="20"/>
        <v>122244.40091872033</v>
      </c>
      <c r="P234" s="124">
        <f t="shared" si="21"/>
        <v>572.63178034976477</v>
      </c>
      <c r="Q234" s="124">
        <f t="shared" si="17"/>
        <v>270.79532203757327</v>
      </c>
      <c r="R234" s="124">
        <f t="shared" si="18"/>
        <v>123087.82802110768</v>
      </c>
      <c r="Z234" s="2"/>
    </row>
    <row r="235" spans="13:26" x14ac:dyDescent="0.25">
      <c r="M235" s="2"/>
      <c r="N235" s="1">
        <f t="shared" si="19"/>
        <v>177</v>
      </c>
      <c r="O235" s="124">
        <f t="shared" si="20"/>
        <v>123087.82802110768</v>
      </c>
      <c r="P235" s="124">
        <f t="shared" si="21"/>
        <v>572.63178034976477</v>
      </c>
      <c r="Q235" s="124">
        <f t="shared" si="17"/>
        <v>272.66367847835664</v>
      </c>
      <c r="R235" s="124">
        <f t="shared" si="18"/>
        <v>123933.12347993581</v>
      </c>
      <c r="Z235" s="2"/>
    </row>
    <row r="236" spans="13:26" x14ac:dyDescent="0.25">
      <c r="M236" s="2"/>
      <c r="N236" s="1">
        <f t="shared" si="19"/>
        <v>178</v>
      </c>
      <c r="O236" s="124">
        <f t="shared" si="20"/>
        <v>123933.12347993581</v>
      </c>
      <c r="P236" s="124">
        <f t="shared" si="21"/>
        <v>572.63178034976477</v>
      </c>
      <c r="Q236" s="124">
        <f t="shared" si="17"/>
        <v>274.53617369506975</v>
      </c>
      <c r="R236" s="124">
        <f t="shared" si="18"/>
        <v>124780.29143398064</v>
      </c>
      <c r="Z236" s="2"/>
    </row>
    <row r="237" spans="13:26" x14ac:dyDescent="0.25">
      <c r="M237" s="2"/>
      <c r="N237" s="1">
        <f t="shared" si="19"/>
        <v>179</v>
      </c>
      <c r="O237" s="124">
        <f t="shared" si="20"/>
        <v>124780.29143398064</v>
      </c>
      <c r="P237" s="124">
        <f t="shared" si="21"/>
        <v>572.63178034976477</v>
      </c>
      <c r="Q237" s="124">
        <f t="shared" si="17"/>
        <v>276.41281685591287</v>
      </c>
      <c r="R237" s="124">
        <f t="shared" si="18"/>
        <v>125629.33603118632</v>
      </c>
      <c r="Z237" s="2"/>
    </row>
    <row r="238" spans="13:26" x14ac:dyDescent="0.25">
      <c r="M238" s="2"/>
      <c r="N238" s="1">
        <f t="shared" si="19"/>
        <v>180</v>
      </c>
      <c r="O238" s="124">
        <f t="shared" si="20"/>
        <v>125629.33603118632</v>
      </c>
      <c r="P238" s="124">
        <f t="shared" si="21"/>
        <v>572.63178034976477</v>
      </c>
      <c r="Q238" s="124">
        <f t="shared" si="17"/>
        <v>278.2936171493958</v>
      </c>
      <c r="R238" s="124">
        <f t="shared" si="18"/>
        <v>126480.26142868548</v>
      </c>
      <c r="Z238" s="2"/>
    </row>
    <row r="239" spans="13:26" x14ac:dyDescent="0.25">
      <c r="M239" s="2"/>
      <c r="N239" s="1">
        <f t="shared" si="19"/>
        <v>181</v>
      </c>
      <c r="O239" s="124">
        <f t="shared" si="20"/>
        <v>126480.26142868548</v>
      </c>
      <c r="P239" s="124">
        <f t="shared" si="21"/>
        <v>572.63178034976477</v>
      </c>
      <c r="Q239" s="124">
        <f t="shared" si="17"/>
        <v>280.17858378438257</v>
      </c>
      <c r="R239" s="124">
        <f t="shared" si="18"/>
        <v>127333.07179281962</v>
      </c>
      <c r="Z239" s="2"/>
    </row>
    <row r="240" spans="13:26" x14ac:dyDescent="0.25">
      <c r="M240" s="2"/>
      <c r="N240" s="1">
        <f t="shared" si="19"/>
        <v>182</v>
      </c>
      <c r="O240" s="124">
        <f t="shared" si="20"/>
        <v>127333.07179281962</v>
      </c>
      <c r="P240" s="124">
        <f t="shared" si="21"/>
        <v>572.63178034976477</v>
      </c>
      <c r="Q240" s="124">
        <f t="shared" si="17"/>
        <v>282.06772599013675</v>
      </c>
      <c r="R240" s="124">
        <f t="shared" si="18"/>
        <v>128187.77129915953</v>
      </c>
      <c r="Z240" s="2"/>
    </row>
    <row r="241" spans="13:26" x14ac:dyDescent="0.25">
      <c r="M241" s="2"/>
      <c r="N241" s="1">
        <f t="shared" si="19"/>
        <v>183</v>
      </c>
      <c r="O241" s="124">
        <f t="shared" si="20"/>
        <v>128187.77129915953</v>
      </c>
      <c r="P241" s="124">
        <f t="shared" si="21"/>
        <v>572.63178034976477</v>
      </c>
      <c r="Q241" s="124">
        <f t="shared" si="17"/>
        <v>283.96105301636641</v>
      </c>
      <c r="R241" s="124">
        <f t="shared" si="18"/>
        <v>129044.36413252566</v>
      </c>
      <c r="Z241" s="2"/>
    </row>
    <row r="242" spans="13:26" x14ac:dyDescent="0.25">
      <c r="M242" s="2"/>
      <c r="N242" s="1">
        <f t="shared" si="19"/>
        <v>184</v>
      </c>
      <c r="O242" s="124">
        <f t="shared" si="20"/>
        <v>129044.36413252566</v>
      </c>
      <c r="P242" s="124">
        <f t="shared" si="21"/>
        <v>572.63178034976477</v>
      </c>
      <c r="Q242" s="124">
        <f t="shared" si="17"/>
        <v>285.85857413326966</v>
      </c>
      <c r="R242" s="124">
        <f t="shared" si="18"/>
        <v>129902.85448700869</v>
      </c>
      <c r="Z242" s="2"/>
    </row>
    <row r="243" spans="13:26" x14ac:dyDescent="0.25">
      <c r="M243" s="2"/>
      <c r="N243" s="1">
        <f t="shared" si="19"/>
        <v>185</v>
      </c>
      <c r="O243" s="124">
        <f t="shared" si="20"/>
        <v>129902.85448700869</v>
      </c>
      <c r="P243" s="124">
        <f t="shared" si="21"/>
        <v>572.63178034976477</v>
      </c>
      <c r="Q243" s="124">
        <f t="shared" si="17"/>
        <v>287.76029863157987</v>
      </c>
      <c r="R243" s="124">
        <f t="shared" si="18"/>
        <v>130763.24656599003</v>
      </c>
      <c r="Z243" s="2"/>
    </row>
    <row r="244" spans="13:26" x14ac:dyDescent="0.25">
      <c r="M244" s="2"/>
      <c r="N244" s="1">
        <f t="shared" si="19"/>
        <v>186</v>
      </c>
      <c r="O244" s="124">
        <f t="shared" si="20"/>
        <v>130763.24656599003</v>
      </c>
      <c r="P244" s="124">
        <f t="shared" si="21"/>
        <v>572.63178034976477</v>
      </c>
      <c r="Q244" s="124">
        <f t="shared" si="17"/>
        <v>289.66623582261116</v>
      </c>
      <c r="R244" s="124">
        <f t="shared" si="18"/>
        <v>131625.5445821624</v>
      </c>
      <c r="Z244" s="2"/>
    </row>
    <row r="245" spans="13:26" x14ac:dyDescent="0.25">
      <c r="M245" s="2"/>
      <c r="N245" s="1">
        <f t="shared" si="19"/>
        <v>187</v>
      </c>
      <c r="O245" s="124">
        <f t="shared" si="20"/>
        <v>131625.5445821624</v>
      </c>
      <c r="P245" s="124">
        <f t="shared" si="21"/>
        <v>572.63178034976477</v>
      </c>
      <c r="Q245" s="124">
        <f t="shared" si="17"/>
        <v>291.5763950383041</v>
      </c>
      <c r="R245" s="124">
        <f t="shared" si="18"/>
        <v>132489.75275755048</v>
      </c>
      <c r="Z245" s="2"/>
    </row>
    <row r="246" spans="13:26" x14ac:dyDescent="0.25">
      <c r="M246" s="2"/>
      <c r="N246" s="1">
        <f t="shared" si="19"/>
        <v>188</v>
      </c>
      <c r="O246" s="124">
        <f t="shared" si="20"/>
        <v>132489.75275755048</v>
      </c>
      <c r="P246" s="124">
        <f t="shared" si="21"/>
        <v>572.63178034976477</v>
      </c>
      <c r="Q246" s="124">
        <f t="shared" si="17"/>
        <v>293.49078563127136</v>
      </c>
      <c r="R246" s="124">
        <f t="shared" si="18"/>
        <v>133355.87532353151</v>
      </c>
      <c r="Z246" s="2"/>
    </row>
    <row r="247" spans="13:26" x14ac:dyDescent="0.25">
      <c r="M247" s="2"/>
      <c r="N247" s="1">
        <f t="shared" si="19"/>
        <v>189</v>
      </c>
      <c r="O247" s="124">
        <f t="shared" si="20"/>
        <v>133355.87532353151</v>
      </c>
      <c r="P247" s="124">
        <f t="shared" si="21"/>
        <v>572.63178034976477</v>
      </c>
      <c r="Q247" s="124">
        <f t="shared" si="17"/>
        <v>295.4094169748434</v>
      </c>
      <c r="R247" s="124">
        <f t="shared" si="18"/>
        <v>134223.91652085612</v>
      </c>
      <c r="Z247" s="2"/>
    </row>
    <row r="248" spans="13:26" x14ac:dyDescent="0.25">
      <c r="M248" s="2"/>
      <c r="N248" s="1">
        <f t="shared" si="19"/>
        <v>190</v>
      </c>
      <c r="O248" s="124">
        <f t="shared" si="20"/>
        <v>134223.91652085612</v>
      </c>
      <c r="P248" s="124">
        <f t="shared" si="21"/>
        <v>572.63178034976477</v>
      </c>
      <c r="Q248" s="124">
        <f t="shared" si="17"/>
        <v>297.33229846311451</v>
      </c>
      <c r="R248" s="124">
        <f t="shared" si="18"/>
        <v>135093.88059966901</v>
      </c>
      <c r="Z248" s="2"/>
    </row>
    <row r="249" spans="13:26" x14ac:dyDescent="0.25">
      <c r="M249" s="2"/>
      <c r="N249" s="1">
        <f t="shared" si="19"/>
        <v>191</v>
      </c>
      <c r="O249" s="124">
        <f t="shared" si="20"/>
        <v>135093.88059966901</v>
      </c>
      <c r="P249" s="124">
        <f t="shared" si="21"/>
        <v>572.63178034976477</v>
      </c>
      <c r="Q249" s="124">
        <f t="shared" si="17"/>
        <v>299.25943951098873</v>
      </c>
      <c r="R249" s="124">
        <f t="shared" si="18"/>
        <v>135965.77181952976</v>
      </c>
      <c r="Z249" s="2"/>
    </row>
    <row r="250" spans="13:26" x14ac:dyDescent="0.25">
      <c r="M250" s="2"/>
      <c r="N250" s="1">
        <f t="shared" si="19"/>
        <v>192</v>
      </c>
      <c r="O250" s="124">
        <f t="shared" si="20"/>
        <v>135965.77181952976</v>
      </c>
      <c r="P250" s="124">
        <f t="shared" si="21"/>
        <v>572.63178034976477</v>
      </c>
      <c r="Q250" s="124">
        <f t="shared" si="17"/>
        <v>301.19084955422585</v>
      </c>
      <c r="R250" s="124">
        <f t="shared" si="18"/>
        <v>136839.59444943376</v>
      </c>
      <c r="Z250" s="2"/>
    </row>
    <row r="251" spans="13:26" x14ac:dyDescent="0.25">
      <c r="M251" s="2"/>
      <c r="N251" s="1">
        <f t="shared" si="19"/>
        <v>193</v>
      </c>
      <c r="O251" s="124">
        <f t="shared" si="20"/>
        <v>136839.59444943376</v>
      </c>
      <c r="P251" s="124">
        <f t="shared" si="21"/>
        <v>572.63178034976477</v>
      </c>
      <c r="Q251" s="124">
        <f t="shared" ref="Q251:Q314" si="22">O251*$P$53</f>
        <v>303.12653804948792</v>
      </c>
      <c r="R251" s="124">
        <f t="shared" ref="R251:R314" si="23">O251+P251+Q251</f>
        <v>137715.35276783301</v>
      </c>
      <c r="Z251" s="2"/>
    </row>
    <row r="252" spans="13:26" x14ac:dyDescent="0.25">
      <c r="M252" s="2"/>
      <c r="N252" s="1">
        <f t="shared" ref="N252:N315" si="24">N251+1</f>
        <v>194</v>
      </c>
      <c r="O252" s="124">
        <f t="shared" ref="O252:O315" si="25">R251</f>
        <v>137715.35276783301</v>
      </c>
      <c r="P252" s="124">
        <f t="shared" ref="P252:P315" si="26">P251</f>
        <v>572.63178034976477</v>
      </c>
      <c r="Q252" s="124">
        <f t="shared" si="22"/>
        <v>305.0665144743852</v>
      </c>
      <c r="R252" s="124">
        <f t="shared" si="23"/>
        <v>138593.05106265718</v>
      </c>
      <c r="Z252" s="2"/>
    </row>
    <row r="253" spans="13:26" x14ac:dyDescent="0.25">
      <c r="M253" s="2"/>
      <c r="N253" s="1">
        <f t="shared" si="24"/>
        <v>195</v>
      </c>
      <c r="O253" s="124">
        <f t="shared" si="25"/>
        <v>138593.05106265718</v>
      </c>
      <c r="P253" s="124">
        <f t="shared" si="26"/>
        <v>572.63178034976477</v>
      </c>
      <c r="Q253" s="124">
        <f t="shared" si="22"/>
        <v>307.01078832752285</v>
      </c>
      <c r="R253" s="124">
        <f t="shared" si="23"/>
        <v>139472.69363133446</v>
      </c>
      <c r="Z253" s="2"/>
    </row>
    <row r="254" spans="13:26" x14ac:dyDescent="0.25">
      <c r="M254" s="2"/>
      <c r="N254" s="1">
        <f t="shared" si="24"/>
        <v>196</v>
      </c>
      <c r="O254" s="124">
        <f t="shared" si="25"/>
        <v>139472.69363133446</v>
      </c>
      <c r="P254" s="124">
        <f t="shared" si="26"/>
        <v>572.63178034976477</v>
      </c>
      <c r="Q254" s="124">
        <f t="shared" si="22"/>
        <v>308.95936912854705</v>
      </c>
      <c r="R254" s="124">
        <f t="shared" si="23"/>
        <v>140354.28478081277</v>
      </c>
      <c r="Z254" s="2"/>
    </row>
    <row r="255" spans="13:26" x14ac:dyDescent="0.25">
      <c r="M255" s="2"/>
      <c r="N255" s="1">
        <f t="shared" si="24"/>
        <v>197</v>
      </c>
      <c r="O255" s="124">
        <f t="shared" si="25"/>
        <v>140354.28478081277</v>
      </c>
      <c r="P255" s="124">
        <f t="shared" si="26"/>
        <v>572.63178034976477</v>
      </c>
      <c r="Q255" s="124">
        <f t="shared" si="22"/>
        <v>310.91226641819208</v>
      </c>
      <c r="R255" s="124">
        <f t="shared" si="23"/>
        <v>141237.82882758073</v>
      </c>
      <c r="Z255" s="2"/>
    </row>
    <row r="256" spans="13:26" x14ac:dyDescent="0.25">
      <c r="M256" s="2"/>
      <c r="N256" s="1">
        <f t="shared" si="24"/>
        <v>198</v>
      </c>
      <c r="O256" s="124">
        <f t="shared" si="25"/>
        <v>141237.82882758073</v>
      </c>
      <c r="P256" s="124">
        <f t="shared" si="26"/>
        <v>572.63178034976477</v>
      </c>
      <c r="Q256" s="124">
        <f t="shared" si="22"/>
        <v>312.86948975832684</v>
      </c>
      <c r="R256" s="124">
        <f t="shared" si="23"/>
        <v>142123.33009768883</v>
      </c>
      <c r="Z256" s="2"/>
    </row>
    <row r="257" spans="13:26" x14ac:dyDescent="0.25">
      <c r="M257" s="2"/>
      <c r="N257" s="1">
        <f t="shared" si="24"/>
        <v>199</v>
      </c>
      <c r="O257" s="124">
        <f t="shared" si="25"/>
        <v>142123.33009768883</v>
      </c>
      <c r="P257" s="124">
        <f t="shared" si="26"/>
        <v>572.63178034976477</v>
      </c>
      <c r="Q257" s="124">
        <f t="shared" si="22"/>
        <v>314.83104873200153</v>
      </c>
      <c r="R257" s="124">
        <f t="shared" si="23"/>
        <v>143010.79292677061</v>
      </c>
      <c r="Z257" s="2"/>
    </row>
    <row r="258" spans="13:26" x14ac:dyDescent="0.25">
      <c r="M258" s="2"/>
      <c r="N258" s="1">
        <f t="shared" si="24"/>
        <v>200</v>
      </c>
      <c r="O258" s="124">
        <f t="shared" si="25"/>
        <v>143010.79292677061</v>
      </c>
      <c r="P258" s="124">
        <f t="shared" si="26"/>
        <v>572.63178034976477</v>
      </c>
      <c r="Q258" s="124">
        <f t="shared" si="22"/>
        <v>316.79695294349472</v>
      </c>
      <c r="R258" s="124">
        <f t="shared" si="23"/>
        <v>143900.22166006386</v>
      </c>
      <c r="Z258" s="2"/>
    </row>
    <row r="259" spans="13:26" x14ac:dyDescent="0.25">
      <c r="M259" s="2"/>
      <c r="N259" s="1">
        <f t="shared" si="24"/>
        <v>201</v>
      </c>
      <c r="O259" s="124">
        <f t="shared" si="25"/>
        <v>143900.22166006386</v>
      </c>
      <c r="P259" s="124">
        <f t="shared" si="26"/>
        <v>572.63178034976477</v>
      </c>
      <c r="Q259" s="124">
        <f t="shared" si="22"/>
        <v>318.76721201836034</v>
      </c>
      <c r="R259" s="124">
        <f t="shared" si="23"/>
        <v>144791.620652432</v>
      </c>
      <c r="Z259" s="2"/>
    </row>
    <row r="260" spans="13:26" x14ac:dyDescent="0.25">
      <c r="M260" s="2"/>
      <c r="N260" s="1">
        <f t="shared" si="24"/>
        <v>202</v>
      </c>
      <c r="O260" s="124">
        <f t="shared" si="25"/>
        <v>144791.620652432</v>
      </c>
      <c r="P260" s="124">
        <f t="shared" si="26"/>
        <v>572.63178034976477</v>
      </c>
      <c r="Q260" s="124">
        <f t="shared" si="22"/>
        <v>320.74183560347484</v>
      </c>
      <c r="R260" s="124">
        <f t="shared" si="23"/>
        <v>145684.99426838523</v>
      </c>
      <c r="Z260" s="2"/>
    </row>
    <row r="261" spans="13:26" x14ac:dyDescent="0.25">
      <c r="M261" s="2"/>
      <c r="N261" s="1">
        <f t="shared" si="24"/>
        <v>203</v>
      </c>
      <c r="O261" s="124">
        <f t="shared" si="25"/>
        <v>145684.99426838523</v>
      </c>
      <c r="P261" s="124">
        <f t="shared" si="26"/>
        <v>572.63178034976477</v>
      </c>
      <c r="Q261" s="124">
        <f t="shared" si="22"/>
        <v>322.72083336708431</v>
      </c>
      <c r="R261" s="124">
        <f t="shared" si="23"/>
        <v>146580.34688210208</v>
      </c>
      <c r="Z261" s="2"/>
    </row>
    <row r="262" spans="13:26" x14ac:dyDescent="0.25">
      <c r="M262" s="2"/>
      <c r="N262" s="1">
        <f t="shared" si="24"/>
        <v>204</v>
      </c>
      <c r="O262" s="124">
        <f t="shared" si="25"/>
        <v>146580.34688210208</v>
      </c>
      <c r="P262" s="124">
        <f t="shared" si="26"/>
        <v>572.63178034976477</v>
      </c>
      <c r="Q262" s="124">
        <f t="shared" si="22"/>
        <v>324.70421499885202</v>
      </c>
      <c r="R262" s="124">
        <f t="shared" si="23"/>
        <v>147477.68287745069</v>
      </c>
      <c r="Z262" s="2"/>
    </row>
    <row r="263" spans="13:26" x14ac:dyDescent="0.25">
      <c r="M263" s="2"/>
      <c r="N263" s="1">
        <f t="shared" si="24"/>
        <v>205</v>
      </c>
      <c r="O263" s="124">
        <f t="shared" si="25"/>
        <v>147477.68287745069</v>
      </c>
      <c r="P263" s="124">
        <f t="shared" si="26"/>
        <v>572.63178034976477</v>
      </c>
      <c r="Q263" s="124">
        <f t="shared" si="22"/>
        <v>326.69199020990561</v>
      </c>
      <c r="R263" s="124">
        <f t="shared" si="23"/>
        <v>148377.00664801037</v>
      </c>
      <c r="Z263" s="2"/>
    </row>
    <row r="264" spans="13:26" x14ac:dyDescent="0.25">
      <c r="M264" s="2"/>
      <c r="N264" s="1">
        <f t="shared" si="24"/>
        <v>206</v>
      </c>
      <c r="O264" s="124">
        <f t="shared" si="25"/>
        <v>148377.00664801037</v>
      </c>
      <c r="P264" s="124">
        <f t="shared" si="26"/>
        <v>572.63178034976477</v>
      </c>
      <c r="Q264" s="124">
        <f t="shared" si="22"/>
        <v>328.68416873288498</v>
      </c>
      <c r="R264" s="124">
        <f t="shared" si="23"/>
        <v>149278.32259709301</v>
      </c>
      <c r="Z264" s="2"/>
    </row>
    <row r="265" spans="13:26" x14ac:dyDescent="0.25">
      <c r="M265" s="2"/>
      <c r="N265" s="1">
        <f t="shared" si="24"/>
        <v>207</v>
      </c>
      <c r="O265" s="124">
        <f t="shared" si="25"/>
        <v>149278.32259709301</v>
      </c>
      <c r="P265" s="124">
        <f t="shared" si="26"/>
        <v>572.63178034976477</v>
      </c>
      <c r="Q265" s="124">
        <f t="shared" si="22"/>
        <v>330.68076032198951</v>
      </c>
      <c r="R265" s="124">
        <f t="shared" si="23"/>
        <v>150181.63513776477</v>
      </c>
      <c r="Z265" s="2"/>
    </row>
    <row r="266" spans="13:26" x14ac:dyDescent="0.25">
      <c r="M266" s="2"/>
      <c r="N266" s="1">
        <f t="shared" si="24"/>
        <v>208</v>
      </c>
      <c r="O266" s="124">
        <f t="shared" si="25"/>
        <v>150181.63513776477</v>
      </c>
      <c r="P266" s="124">
        <f t="shared" si="26"/>
        <v>572.63178034976477</v>
      </c>
      <c r="Q266" s="124">
        <f t="shared" si="22"/>
        <v>332.6817747530261</v>
      </c>
      <c r="R266" s="124">
        <f t="shared" si="23"/>
        <v>151086.94869286756</v>
      </c>
      <c r="Z266" s="2"/>
    </row>
    <row r="267" spans="13:26" x14ac:dyDescent="0.25">
      <c r="M267" s="2"/>
      <c r="N267" s="1">
        <f t="shared" si="24"/>
        <v>209</v>
      </c>
      <c r="O267" s="124">
        <f t="shared" si="25"/>
        <v>151086.94869286756</v>
      </c>
      <c r="P267" s="124">
        <f t="shared" si="26"/>
        <v>572.63178034976477</v>
      </c>
      <c r="Q267" s="124">
        <f t="shared" si="22"/>
        <v>334.68722182345715</v>
      </c>
      <c r="R267" s="124">
        <f t="shared" si="23"/>
        <v>151994.26769504079</v>
      </c>
      <c r="Z267" s="2"/>
    </row>
    <row r="268" spans="13:26" x14ac:dyDescent="0.25">
      <c r="M268" s="2"/>
      <c r="N268" s="1">
        <f t="shared" si="24"/>
        <v>210</v>
      </c>
      <c r="O268" s="124">
        <f t="shared" si="25"/>
        <v>151994.26769504079</v>
      </c>
      <c r="P268" s="124">
        <f t="shared" si="26"/>
        <v>572.63178034976477</v>
      </c>
      <c r="Q268" s="124">
        <f t="shared" si="22"/>
        <v>336.69711135244808</v>
      </c>
      <c r="R268" s="124">
        <f t="shared" si="23"/>
        <v>152903.59658674299</v>
      </c>
      <c r="Z268" s="2"/>
    </row>
    <row r="269" spans="13:26" x14ac:dyDescent="0.25">
      <c r="M269" s="2"/>
      <c r="N269" s="1">
        <f t="shared" si="24"/>
        <v>211</v>
      </c>
      <c r="O269" s="124">
        <f t="shared" si="25"/>
        <v>152903.59658674299</v>
      </c>
      <c r="P269" s="124">
        <f t="shared" si="26"/>
        <v>572.63178034976477</v>
      </c>
      <c r="Q269" s="124">
        <f t="shared" si="22"/>
        <v>338.7114531809159</v>
      </c>
      <c r="R269" s="124">
        <f t="shared" si="23"/>
        <v>153814.93982027366</v>
      </c>
      <c r="Z269" s="2"/>
    </row>
    <row r="270" spans="13:26" x14ac:dyDescent="0.25">
      <c r="M270" s="2"/>
      <c r="N270" s="1">
        <f t="shared" si="24"/>
        <v>212</v>
      </c>
      <c r="O270" s="124">
        <f t="shared" si="25"/>
        <v>153814.93982027366</v>
      </c>
      <c r="P270" s="124">
        <f t="shared" si="26"/>
        <v>572.63178034976477</v>
      </c>
      <c r="Q270" s="124">
        <f t="shared" si="22"/>
        <v>340.73025717157714</v>
      </c>
      <c r="R270" s="124">
        <f t="shared" si="23"/>
        <v>154728.30185779501</v>
      </c>
      <c r="Z270" s="2"/>
    </row>
    <row r="271" spans="13:26" x14ac:dyDescent="0.25">
      <c r="M271" s="2"/>
      <c r="N271" s="1">
        <f t="shared" si="24"/>
        <v>213</v>
      </c>
      <c r="O271" s="124">
        <f t="shared" si="25"/>
        <v>154728.30185779501</v>
      </c>
      <c r="P271" s="124">
        <f t="shared" si="26"/>
        <v>572.63178034976477</v>
      </c>
      <c r="Q271" s="124">
        <f t="shared" si="22"/>
        <v>342.75353320899615</v>
      </c>
      <c r="R271" s="124">
        <f t="shared" si="23"/>
        <v>155643.68717135378</v>
      </c>
      <c r="Z271" s="2"/>
    </row>
    <row r="272" spans="13:26" x14ac:dyDescent="0.25">
      <c r="M272" s="2"/>
      <c r="N272" s="1">
        <f t="shared" si="24"/>
        <v>214</v>
      </c>
      <c r="O272" s="124">
        <f t="shared" si="25"/>
        <v>155643.68717135378</v>
      </c>
      <c r="P272" s="124">
        <f t="shared" si="26"/>
        <v>572.63178034976477</v>
      </c>
      <c r="Q272" s="124">
        <f t="shared" si="22"/>
        <v>344.78129119963347</v>
      </c>
      <c r="R272" s="124">
        <f t="shared" si="23"/>
        <v>156561.10024290319</v>
      </c>
      <c r="Z272" s="2"/>
    </row>
    <row r="273" spans="13:26" x14ac:dyDescent="0.25">
      <c r="M273" s="2"/>
      <c r="N273" s="1">
        <f t="shared" si="24"/>
        <v>215</v>
      </c>
      <c r="O273" s="124">
        <f t="shared" si="25"/>
        <v>156561.10024290319</v>
      </c>
      <c r="P273" s="124">
        <f t="shared" si="26"/>
        <v>572.63178034976477</v>
      </c>
      <c r="Q273" s="124">
        <f t="shared" si="22"/>
        <v>346.81354107189458</v>
      </c>
      <c r="R273" s="124">
        <f t="shared" si="23"/>
        <v>157480.54556432486</v>
      </c>
      <c r="Z273" s="2"/>
    </row>
    <row r="274" spans="13:26" x14ac:dyDescent="0.25">
      <c r="M274" s="2"/>
      <c r="N274" s="1">
        <f t="shared" si="24"/>
        <v>216</v>
      </c>
      <c r="O274" s="124">
        <f t="shared" si="25"/>
        <v>157480.54556432486</v>
      </c>
      <c r="P274" s="124">
        <f t="shared" si="26"/>
        <v>572.63178034976477</v>
      </c>
      <c r="Q274" s="124">
        <f t="shared" si="22"/>
        <v>348.85029277617804</v>
      </c>
      <c r="R274" s="124">
        <f t="shared" si="23"/>
        <v>158402.02763745081</v>
      </c>
      <c r="Z274" s="2"/>
    </row>
    <row r="275" spans="13:26" x14ac:dyDescent="0.25">
      <c r="M275" s="2"/>
      <c r="N275" s="1">
        <f t="shared" si="24"/>
        <v>217</v>
      </c>
      <c r="O275" s="124">
        <f t="shared" si="25"/>
        <v>158402.02763745081</v>
      </c>
      <c r="P275" s="124">
        <f t="shared" si="26"/>
        <v>572.63178034976477</v>
      </c>
      <c r="Q275" s="124">
        <f t="shared" si="22"/>
        <v>350.89155628492483</v>
      </c>
      <c r="R275" s="124">
        <f t="shared" si="23"/>
        <v>159325.55097408549</v>
      </c>
      <c r="Z275" s="2"/>
    </row>
    <row r="276" spans="13:26" x14ac:dyDescent="0.25">
      <c r="M276" s="2"/>
      <c r="N276" s="1">
        <f t="shared" si="24"/>
        <v>218</v>
      </c>
      <c r="O276" s="124">
        <f t="shared" si="25"/>
        <v>159325.55097408549</v>
      </c>
      <c r="P276" s="124">
        <f t="shared" si="26"/>
        <v>572.63178034976477</v>
      </c>
      <c r="Q276" s="124">
        <f t="shared" si="22"/>
        <v>352.93734159266654</v>
      </c>
      <c r="R276" s="124">
        <f t="shared" si="23"/>
        <v>160251.12009602791</v>
      </c>
      <c r="Z276" s="2"/>
    </row>
    <row r="277" spans="13:26" x14ac:dyDescent="0.25">
      <c r="M277" s="2"/>
      <c r="N277" s="1">
        <f t="shared" si="24"/>
        <v>219</v>
      </c>
      <c r="O277" s="124">
        <f t="shared" si="25"/>
        <v>160251.12009602791</v>
      </c>
      <c r="P277" s="124">
        <f t="shared" si="26"/>
        <v>572.63178034976477</v>
      </c>
      <c r="Q277" s="124">
        <f t="shared" si="22"/>
        <v>354.98765871607475</v>
      </c>
      <c r="R277" s="124">
        <f t="shared" si="23"/>
        <v>161178.73953509374</v>
      </c>
      <c r="Z277" s="2"/>
    </row>
    <row r="278" spans="13:26" x14ac:dyDescent="0.25">
      <c r="M278" s="2"/>
      <c r="N278" s="1">
        <f t="shared" si="24"/>
        <v>220</v>
      </c>
      <c r="O278" s="124">
        <f t="shared" si="25"/>
        <v>161178.73953509374</v>
      </c>
      <c r="P278" s="124">
        <f t="shared" si="26"/>
        <v>572.63178034976477</v>
      </c>
      <c r="Q278" s="124">
        <f t="shared" si="22"/>
        <v>357.04251769400997</v>
      </c>
      <c r="R278" s="124">
        <f t="shared" si="23"/>
        <v>162108.41383313751</v>
      </c>
      <c r="Z278" s="2"/>
    </row>
    <row r="279" spans="13:26" x14ac:dyDescent="0.25">
      <c r="M279" s="2"/>
      <c r="N279" s="1">
        <f t="shared" si="24"/>
        <v>221</v>
      </c>
      <c r="O279" s="124">
        <f t="shared" si="25"/>
        <v>162108.41383313751</v>
      </c>
      <c r="P279" s="124">
        <f t="shared" si="26"/>
        <v>572.63178034976477</v>
      </c>
      <c r="Q279" s="124">
        <f t="shared" si="22"/>
        <v>359.10192858757068</v>
      </c>
      <c r="R279" s="124">
        <f t="shared" si="23"/>
        <v>163040.14754207485</v>
      </c>
      <c r="Z279" s="2"/>
    </row>
    <row r="280" spans="13:26" x14ac:dyDescent="0.25">
      <c r="M280" s="2"/>
      <c r="N280" s="1">
        <f t="shared" si="24"/>
        <v>222</v>
      </c>
      <c r="O280" s="124">
        <f t="shared" si="25"/>
        <v>163040.14754207485</v>
      </c>
      <c r="P280" s="124">
        <f t="shared" si="26"/>
        <v>572.63178034976477</v>
      </c>
      <c r="Q280" s="124">
        <f t="shared" si="22"/>
        <v>361.16590148014274</v>
      </c>
      <c r="R280" s="124">
        <f t="shared" si="23"/>
        <v>163973.94522390477</v>
      </c>
      <c r="Z280" s="2"/>
    </row>
    <row r="281" spans="13:26" x14ac:dyDescent="0.25">
      <c r="M281" s="2"/>
      <c r="N281" s="1">
        <f t="shared" si="24"/>
        <v>223</v>
      </c>
      <c r="O281" s="124">
        <f t="shared" si="25"/>
        <v>163973.94522390477</v>
      </c>
      <c r="P281" s="124">
        <f t="shared" si="26"/>
        <v>572.63178034976477</v>
      </c>
      <c r="Q281" s="124">
        <f t="shared" si="22"/>
        <v>363.23444647744861</v>
      </c>
      <c r="R281" s="124">
        <f t="shared" si="23"/>
        <v>164909.81145073197</v>
      </c>
      <c r="Z281" s="2"/>
    </row>
    <row r="282" spans="13:26" x14ac:dyDescent="0.25">
      <c r="M282" s="2"/>
      <c r="N282" s="1">
        <f t="shared" si="24"/>
        <v>224</v>
      </c>
      <c r="O282" s="124">
        <f t="shared" si="25"/>
        <v>164909.81145073197</v>
      </c>
      <c r="P282" s="124">
        <f t="shared" si="26"/>
        <v>572.63178034976477</v>
      </c>
      <c r="Q282" s="124">
        <f t="shared" si="22"/>
        <v>365.30757370759687</v>
      </c>
      <c r="R282" s="124">
        <f t="shared" si="23"/>
        <v>165847.75080478934</v>
      </c>
      <c r="Z282" s="2"/>
    </row>
    <row r="283" spans="13:26" x14ac:dyDescent="0.25">
      <c r="M283" s="2"/>
      <c r="N283" s="1">
        <f t="shared" si="24"/>
        <v>225</v>
      </c>
      <c r="O283" s="124">
        <f t="shared" si="25"/>
        <v>165847.75080478934</v>
      </c>
      <c r="P283" s="124">
        <f t="shared" si="26"/>
        <v>572.63178034976477</v>
      </c>
      <c r="Q283" s="124">
        <f t="shared" si="22"/>
        <v>367.385293321132</v>
      </c>
      <c r="R283" s="124">
        <f t="shared" si="23"/>
        <v>166787.76787846023</v>
      </c>
      <c r="Z283" s="2"/>
    </row>
    <row r="284" spans="13:26" x14ac:dyDescent="0.25">
      <c r="M284" s="2"/>
      <c r="N284" s="1">
        <f t="shared" si="24"/>
        <v>226</v>
      </c>
      <c r="O284" s="124">
        <f t="shared" si="25"/>
        <v>166787.76787846023</v>
      </c>
      <c r="P284" s="124">
        <f t="shared" si="26"/>
        <v>572.63178034976477</v>
      </c>
      <c r="Q284" s="124">
        <f t="shared" si="22"/>
        <v>369.46761549108379</v>
      </c>
      <c r="R284" s="124">
        <f t="shared" si="23"/>
        <v>167729.86727430107</v>
      </c>
      <c r="Z284" s="2"/>
    </row>
    <row r="285" spans="13:26" x14ac:dyDescent="0.25">
      <c r="M285" s="2"/>
      <c r="N285" s="1">
        <f t="shared" si="24"/>
        <v>227</v>
      </c>
      <c r="O285" s="124">
        <f t="shared" si="25"/>
        <v>167729.86727430107</v>
      </c>
      <c r="P285" s="124">
        <f t="shared" si="26"/>
        <v>572.63178034976477</v>
      </c>
      <c r="Q285" s="124">
        <f t="shared" si="22"/>
        <v>371.55455041301735</v>
      </c>
      <c r="R285" s="124">
        <f t="shared" si="23"/>
        <v>168674.05360506385</v>
      </c>
      <c r="Z285" s="2"/>
    </row>
    <row r="286" spans="13:26" x14ac:dyDescent="0.25">
      <c r="M286" s="2"/>
      <c r="N286" s="1">
        <f t="shared" si="24"/>
        <v>228</v>
      </c>
      <c r="O286" s="124">
        <f t="shared" si="25"/>
        <v>168674.05360506385</v>
      </c>
      <c r="P286" s="124">
        <f t="shared" si="26"/>
        <v>572.63178034976477</v>
      </c>
      <c r="Q286" s="124">
        <f t="shared" si="22"/>
        <v>373.64610830508298</v>
      </c>
      <c r="R286" s="124">
        <f t="shared" si="23"/>
        <v>169620.3314937187</v>
      </c>
      <c r="Z286" s="2"/>
    </row>
    <row r="287" spans="13:26" x14ac:dyDescent="0.25">
      <c r="M287" s="2"/>
      <c r="N287" s="1">
        <f t="shared" si="24"/>
        <v>229</v>
      </c>
      <c r="O287" s="124">
        <f t="shared" si="25"/>
        <v>169620.3314937187</v>
      </c>
      <c r="P287" s="124">
        <f t="shared" si="26"/>
        <v>572.63178034976477</v>
      </c>
      <c r="Q287" s="124">
        <f t="shared" si="22"/>
        <v>375.74229940806606</v>
      </c>
      <c r="R287" s="124">
        <f t="shared" si="23"/>
        <v>170568.70557347653</v>
      </c>
      <c r="Z287" s="2"/>
    </row>
    <row r="288" spans="13:26" x14ac:dyDescent="0.25">
      <c r="M288" s="2"/>
      <c r="N288" s="1">
        <f t="shared" si="24"/>
        <v>230</v>
      </c>
      <c r="O288" s="124">
        <f t="shared" si="25"/>
        <v>170568.70557347653</v>
      </c>
      <c r="P288" s="124">
        <f t="shared" si="26"/>
        <v>572.63178034976477</v>
      </c>
      <c r="Q288" s="124">
        <f t="shared" si="22"/>
        <v>377.84313398543759</v>
      </c>
      <c r="R288" s="124">
        <f t="shared" si="23"/>
        <v>171519.18048781174</v>
      </c>
      <c r="Z288" s="2"/>
    </row>
    <row r="289" spans="13:26" x14ac:dyDescent="0.25">
      <c r="M289" s="2"/>
      <c r="N289" s="1">
        <f t="shared" si="24"/>
        <v>231</v>
      </c>
      <c r="O289" s="124">
        <f t="shared" si="25"/>
        <v>171519.18048781174</v>
      </c>
      <c r="P289" s="124">
        <f t="shared" si="26"/>
        <v>572.63178034976477</v>
      </c>
      <c r="Q289" s="124">
        <f t="shared" si="22"/>
        <v>379.94862232340381</v>
      </c>
      <c r="R289" s="124">
        <f t="shared" si="23"/>
        <v>172471.7608904849</v>
      </c>
      <c r="Z289" s="2"/>
    </row>
    <row r="290" spans="13:26" x14ac:dyDescent="0.25">
      <c r="M290" s="2"/>
      <c r="N290" s="1">
        <f t="shared" si="24"/>
        <v>232</v>
      </c>
      <c r="O290" s="124">
        <f t="shared" si="25"/>
        <v>172471.7608904849</v>
      </c>
      <c r="P290" s="124">
        <f t="shared" si="26"/>
        <v>572.63178034976477</v>
      </c>
      <c r="Q290" s="124">
        <f t="shared" si="22"/>
        <v>382.05877473095723</v>
      </c>
      <c r="R290" s="124">
        <f t="shared" si="23"/>
        <v>173426.45144556562</v>
      </c>
      <c r="Z290" s="2"/>
    </row>
    <row r="291" spans="13:26" x14ac:dyDescent="0.25">
      <c r="M291" s="2"/>
      <c r="N291" s="1">
        <f t="shared" si="24"/>
        <v>233</v>
      </c>
      <c r="O291" s="124">
        <f t="shared" si="25"/>
        <v>173426.45144556562</v>
      </c>
      <c r="P291" s="124">
        <f t="shared" si="26"/>
        <v>572.63178034976477</v>
      </c>
      <c r="Q291" s="124">
        <f t="shared" si="22"/>
        <v>384.17360153992661</v>
      </c>
      <c r="R291" s="124">
        <f t="shared" si="23"/>
        <v>174383.25682745531</v>
      </c>
      <c r="Z291" s="2"/>
    </row>
    <row r="292" spans="13:26" x14ac:dyDescent="0.25">
      <c r="M292" s="2"/>
      <c r="N292" s="1">
        <f t="shared" si="24"/>
        <v>234</v>
      </c>
      <c r="O292" s="124">
        <f t="shared" si="25"/>
        <v>174383.25682745531</v>
      </c>
      <c r="P292" s="124">
        <f t="shared" si="26"/>
        <v>572.63178034976477</v>
      </c>
      <c r="Q292" s="124">
        <f t="shared" si="22"/>
        <v>386.29311310502789</v>
      </c>
      <c r="R292" s="124">
        <f t="shared" si="23"/>
        <v>175342.1817209101</v>
      </c>
      <c r="Z292" s="2"/>
    </row>
    <row r="293" spans="13:26" x14ac:dyDescent="0.25">
      <c r="M293" s="2"/>
      <c r="N293" s="1">
        <f t="shared" si="24"/>
        <v>235</v>
      </c>
      <c r="O293" s="124">
        <f t="shared" si="25"/>
        <v>175342.1817209101</v>
      </c>
      <c r="P293" s="124">
        <f t="shared" si="26"/>
        <v>572.63178034976477</v>
      </c>
      <c r="Q293" s="124">
        <f t="shared" si="22"/>
        <v>388.41731980391455</v>
      </c>
      <c r="R293" s="124">
        <f t="shared" si="23"/>
        <v>176303.23082106377</v>
      </c>
      <c r="Z293" s="2"/>
    </row>
    <row r="294" spans="13:26" x14ac:dyDescent="0.25">
      <c r="M294" s="2"/>
      <c r="N294" s="1">
        <f t="shared" si="24"/>
        <v>236</v>
      </c>
      <c r="O294" s="124">
        <f t="shared" si="25"/>
        <v>176303.23082106377</v>
      </c>
      <c r="P294" s="124">
        <f t="shared" si="26"/>
        <v>572.63178034976477</v>
      </c>
      <c r="Q294" s="124">
        <f t="shared" si="22"/>
        <v>390.54623203722878</v>
      </c>
      <c r="R294" s="124">
        <f t="shared" si="23"/>
        <v>177266.40883345075</v>
      </c>
      <c r="Z294" s="2"/>
    </row>
    <row r="295" spans="13:26" x14ac:dyDescent="0.25">
      <c r="M295" s="2"/>
      <c r="N295" s="1">
        <f t="shared" si="24"/>
        <v>237</v>
      </c>
      <c r="O295" s="124">
        <f t="shared" si="25"/>
        <v>177266.40883345075</v>
      </c>
      <c r="P295" s="124">
        <f t="shared" si="26"/>
        <v>572.63178034976477</v>
      </c>
      <c r="Q295" s="124">
        <f t="shared" si="22"/>
        <v>392.67986022865216</v>
      </c>
      <c r="R295" s="124">
        <f t="shared" si="23"/>
        <v>178231.72047402916</v>
      </c>
      <c r="Z295" s="2"/>
    </row>
    <row r="296" spans="13:26" x14ac:dyDescent="0.25">
      <c r="M296" s="2"/>
      <c r="N296" s="1">
        <f t="shared" si="24"/>
        <v>238</v>
      </c>
      <c r="O296" s="124">
        <f t="shared" si="25"/>
        <v>178231.72047402916</v>
      </c>
      <c r="P296" s="124">
        <f t="shared" si="26"/>
        <v>572.63178034976477</v>
      </c>
      <c r="Q296" s="124">
        <f t="shared" si="22"/>
        <v>394.81821482495678</v>
      </c>
      <c r="R296" s="124">
        <f t="shared" si="23"/>
        <v>179199.17046920388</v>
      </c>
      <c r="Z296" s="2"/>
    </row>
    <row r="297" spans="13:26" x14ac:dyDescent="0.25">
      <c r="M297" s="2"/>
      <c r="N297" s="1">
        <f t="shared" si="24"/>
        <v>239</v>
      </c>
      <c r="O297" s="124">
        <f t="shared" si="25"/>
        <v>179199.17046920388</v>
      </c>
      <c r="P297" s="124">
        <f t="shared" si="26"/>
        <v>572.63178034976477</v>
      </c>
      <c r="Q297" s="124">
        <f t="shared" si="22"/>
        <v>396.96130629605631</v>
      </c>
      <c r="R297" s="124">
        <f t="shared" si="23"/>
        <v>180168.7635558497</v>
      </c>
      <c r="Z297" s="2"/>
    </row>
    <row r="298" spans="13:26" x14ac:dyDescent="0.25">
      <c r="M298" s="2"/>
      <c r="N298" s="1">
        <f t="shared" si="24"/>
        <v>240</v>
      </c>
      <c r="O298" s="124">
        <f t="shared" si="25"/>
        <v>180168.7635558497</v>
      </c>
      <c r="P298" s="124">
        <f t="shared" si="26"/>
        <v>572.63178034976477</v>
      </c>
      <c r="Q298" s="124">
        <f t="shared" si="22"/>
        <v>399.10914513505753</v>
      </c>
      <c r="R298" s="124">
        <f t="shared" si="23"/>
        <v>181140.50448133453</v>
      </c>
      <c r="Z298" s="2"/>
    </row>
    <row r="299" spans="13:26" x14ac:dyDescent="0.25">
      <c r="M299" s="2"/>
      <c r="N299" s="1">
        <f t="shared" si="24"/>
        <v>241</v>
      </c>
      <c r="O299" s="124">
        <f t="shared" si="25"/>
        <v>181140.50448133453</v>
      </c>
      <c r="P299" s="124">
        <f t="shared" si="26"/>
        <v>572.63178034976477</v>
      </c>
      <c r="Q299" s="124">
        <f t="shared" si="22"/>
        <v>401.26174185831127</v>
      </c>
      <c r="R299" s="124">
        <f t="shared" si="23"/>
        <v>182114.39800354262</v>
      </c>
      <c r="Z299" s="2"/>
    </row>
    <row r="300" spans="13:26" x14ac:dyDescent="0.25">
      <c r="M300" s="2"/>
      <c r="N300" s="1">
        <f t="shared" si="24"/>
        <v>242</v>
      </c>
      <c r="O300" s="124">
        <f t="shared" si="25"/>
        <v>182114.39800354262</v>
      </c>
      <c r="P300" s="124">
        <f t="shared" si="26"/>
        <v>572.63178034976477</v>
      </c>
      <c r="Q300" s="124">
        <f t="shared" si="22"/>
        <v>403.4191070054643</v>
      </c>
      <c r="R300" s="124">
        <f t="shared" si="23"/>
        <v>183090.44889089785</v>
      </c>
      <c r="Z300" s="2"/>
    </row>
    <row r="301" spans="13:26" x14ac:dyDescent="0.25">
      <c r="M301" s="2"/>
      <c r="N301" s="1">
        <f t="shared" si="24"/>
        <v>243</v>
      </c>
      <c r="O301" s="124">
        <f t="shared" si="25"/>
        <v>183090.44889089785</v>
      </c>
      <c r="P301" s="124">
        <f t="shared" si="26"/>
        <v>572.63178034976477</v>
      </c>
      <c r="Q301" s="124">
        <f t="shared" si="22"/>
        <v>405.58125113951058</v>
      </c>
      <c r="R301" s="124">
        <f t="shared" si="23"/>
        <v>184068.66192238714</v>
      </c>
      <c r="Z301" s="2"/>
    </row>
    <row r="302" spans="13:26" x14ac:dyDescent="0.25">
      <c r="M302" s="2"/>
      <c r="N302" s="1">
        <f t="shared" si="24"/>
        <v>244</v>
      </c>
      <c r="O302" s="124">
        <f t="shared" si="25"/>
        <v>184068.66192238714</v>
      </c>
      <c r="P302" s="124">
        <f t="shared" si="26"/>
        <v>572.63178034976477</v>
      </c>
      <c r="Q302" s="124">
        <f t="shared" si="22"/>
        <v>407.74818484684351</v>
      </c>
      <c r="R302" s="124">
        <f t="shared" si="23"/>
        <v>185049.04188758373</v>
      </c>
      <c r="Z302" s="2"/>
    </row>
    <row r="303" spans="13:26" x14ac:dyDescent="0.25">
      <c r="M303" s="2"/>
      <c r="N303" s="1">
        <f t="shared" si="24"/>
        <v>245</v>
      </c>
      <c r="O303" s="124">
        <f t="shared" si="25"/>
        <v>185049.04188758373</v>
      </c>
      <c r="P303" s="124">
        <f t="shared" si="26"/>
        <v>572.63178034976477</v>
      </c>
      <c r="Q303" s="124">
        <f t="shared" si="22"/>
        <v>409.91991873730706</v>
      </c>
      <c r="R303" s="124">
        <f t="shared" si="23"/>
        <v>186031.59358667082</v>
      </c>
      <c r="Z303" s="2"/>
    </row>
    <row r="304" spans="13:26" x14ac:dyDescent="0.25">
      <c r="M304" s="2"/>
      <c r="N304" s="1">
        <f t="shared" si="24"/>
        <v>246</v>
      </c>
      <c r="O304" s="124">
        <f t="shared" si="25"/>
        <v>186031.59358667082</v>
      </c>
      <c r="P304" s="124">
        <f t="shared" si="26"/>
        <v>572.63178034976477</v>
      </c>
      <c r="Q304" s="124">
        <f t="shared" si="22"/>
        <v>412.09646344424834</v>
      </c>
      <c r="R304" s="124">
        <f t="shared" si="23"/>
        <v>187016.32183046482</v>
      </c>
      <c r="Z304" s="2"/>
    </row>
    <row r="305" spans="13:26" x14ac:dyDescent="0.25">
      <c r="M305" s="2"/>
      <c r="N305" s="1">
        <f t="shared" si="24"/>
        <v>247</v>
      </c>
      <c r="O305" s="124">
        <f t="shared" si="25"/>
        <v>187016.32183046482</v>
      </c>
      <c r="P305" s="124">
        <f t="shared" si="26"/>
        <v>572.63178034976477</v>
      </c>
      <c r="Q305" s="124">
        <f t="shared" si="22"/>
        <v>414.27782962456928</v>
      </c>
      <c r="R305" s="124">
        <f t="shared" si="23"/>
        <v>188003.23144043915</v>
      </c>
      <c r="Z305" s="2"/>
    </row>
    <row r="306" spans="13:26" x14ac:dyDescent="0.25">
      <c r="M306" s="2"/>
      <c r="N306" s="1">
        <f t="shared" si="24"/>
        <v>248</v>
      </c>
      <c r="O306" s="124">
        <f t="shared" si="25"/>
        <v>188003.23144043915</v>
      </c>
      <c r="P306" s="124">
        <f t="shared" si="26"/>
        <v>572.63178034976477</v>
      </c>
      <c r="Q306" s="124">
        <f t="shared" si="22"/>
        <v>416.46402795877901</v>
      </c>
      <c r="R306" s="124">
        <f t="shared" si="23"/>
        <v>188992.32724874769</v>
      </c>
      <c r="Z306" s="2"/>
    </row>
    <row r="307" spans="13:26" x14ac:dyDescent="0.25">
      <c r="M307" s="2"/>
      <c r="N307" s="1">
        <f t="shared" si="24"/>
        <v>249</v>
      </c>
      <c r="O307" s="124">
        <f t="shared" si="25"/>
        <v>188992.32724874769</v>
      </c>
      <c r="P307" s="124">
        <f t="shared" si="26"/>
        <v>572.63178034976477</v>
      </c>
      <c r="Q307" s="124">
        <f t="shared" si="22"/>
        <v>418.65506915104612</v>
      </c>
      <c r="R307" s="124">
        <f t="shared" si="23"/>
        <v>189983.61409824851</v>
      </c>
      <c r="Z307" s="2"/>
    </row>
    <row r="308" spans="13:26" x14ac:dyDescent="0.25">
      <c r="M308" s="2"/>
      <c r="N308" s="1">
        <f t="shared" si="24"/>
        <v>250</v>
      </c>
      <c r="O308" s="124">
        <f t="shared" si="25"/>
        <v>189983.61409824851</v>
      </c>
      <c r="P308" s="124">
        <f t="shared" si="26"/>
        <v>572.63178034976477</v>
      </c>
      <c r="Q308" s="124">
        <f t="shared" si="22"/>
        <v>420.85096392925084</v>
      </c>
      <c r="R308" s="124">
        <f t="shared" si="23"/>
        <v>190977.09684252754</v>
      </c>
      <c r="Z308" s="2"/>
    </row>
    <row r="309" spans="13:26" x14ac:dyDescent="0.25">
      <c r="M309" s="2"/>
      <c r="N309" s="1">
        <f t="shared" si="24"/>
        <v>251</v>
      </c>
      <c r="O309" s="124">
        <f t="shared" si="25"/>
        <v>190977.09684252754</v>
      </c>
      <c r="P309" s="124">
        <f t="shared" si="26"/>
        <v>572.63178034976477</v>
      </c>
      <c r="Q309" s="124">
        <f t="shared" si="22"/>
        <v>423.05172304503799</v>
      </c>
      <c r="R309" s="124">
        <f t="shared" si="23"/>
        <v>191972.78034592234</v>
      </c>
      <c r="Z309" s="2"/>
    </row>
    <row r="310" spans="13:26" x14ac:dyDescent="0.25">
      <c r="M310" s="2"/>
      <c r="N310" s="1">
        <f t="shared" si="24"/>
        <v>252</v>
      </c>
      <c r="O310" s="124">
        <f t="shared" si="25"/>
        <v>191972.78034592234</v>
      </c>
      <c r="P310" s="124">
        <f t="shared" si="26"/>
        <v>572.63178034976477</v>
      </c>
      <c r="Q310" s="124">
        <f t="shared" si="22"/>
        <v>425.25735727386916</v>
      </c>
      <c r="R310" s="124">
        <f t="shared" si="23"/>
        <v>192970.66948354596</v>
      </c>
      <c r="Z310" s="2"/>
    </row>
    <row r="311" spans="13:26" x14ac:dyDescent="0.25">
      <c r="M311" s="2"/>
      <c r="N311" s="1">
        <f t="shared" si="24"/>
        <v>253</v>
      </c>
      <c r="O311" s="124">
        <f t="shared" si="25"/>
        <v>192970.66948354596</v>
      </c>
      <c r="P311" s="124">
        <f t="shared" si="26"/>
        <v>572.63178034976477</v>
      </c>
      <c r="Q311" s="124">
        <f t="shared" si="22"/>
        <v>427.46787741507592</v>
      </c>
      <c r="R311" s="124">
        <f t="shared" si="23"/>
        <v>193970.7691413108</v>
      </c>
      <c r="Z311" s="2"/>
    </row>
    <row r="312" spans="13:26" x14ac:dyDescent="0.25">
      <c r="M312" s="2"/>
      <c r="N312" s="1">
        <f t="shared" si="24"/>
        <v>254</v>
      </c>
      <c r="O312" s="124">
        <f t="shared" si="25"/>
        <v>193970.7691413108</v>
      </c>
      <c r="P312" s="124">
        <f t="shared" si="26"/>
        <v>572.63178034976477</v>
      </c>
      <c r="Q312" s="124">
        <f t="shared" si="22"/>
        <v>429.68329429191238</v>
      </c>
      <c r="R312" s="124">
        <f t="shared" si="23"/>
        <v>194973.08421595246</v>
      </c>
      <c r="Z312" s="2"/>
    </row>
    <row r="313" spans="13:26" x14ac:dyDescent="0.25">
      <c r="M313" s="2"/>
      <c r="N313" s="1">
        <f t="shared" si="24"/>
        <v>255</v>
      </c>
      <c r="O313" s="124">
        <f t="shared" si="25"/>
        <v>194973.08421595246</v>
      </c>
      <c r="P313" s="124">
        <f t="shared" si="26"/>
        <v>572.63178034976477</v>
      </c>
      <c r="Q313" s="124">
        <f t="shared" si="22"/>
        <v>431.90361875160829</v>
      </c>
      <c r="R313" s="124">
        <f t="shared" si="23"/>
        <v>195977.61961505385</v>
      </c>
      <c r="Z313" s="2"/>
    </row>
    <row r="314" spans="13:26" x14ac:dyDescent="0.25">
      <c r="M314" s="2"/>
      <c r="N314" s="1">
        <f t="shared" si="24"/>
        <v>256</v>
      </c>
      <c r="O314" s="124">
        <f t="shared" si="25"/>
        <v>195977.61961505385</v>
      </c>
      <c r="P314" s="124">
        <f t="shared" si="26"/>
        <v>572.63178034976477</v>
      </c>
      <c r="Q314" s="124">
        <f t="shared" si="22"/>
        <v>434.12886166542211</v>
      </c>
      <c r="R314" s="124">
        <f t="shared" si="23"/>
        <v>196984.38025706905</v>
      </c>
      <c r="Z314" s="2"/>
    </row>
    <row r="315" spans="13:26" x14ac:dyDescent="0.25">
      <c r="M315" s="2"/>
      <c r="N315" s="1">
        <f t="shared" si="24"/>
        <v>257</v>
      </c>
      <c r="O315" s="124">
        <f t="shared" si="25"/>
        <v>196984.38025706905</v>
      </c>
      <c r="P315" s="124">
        <f t="shared" si="26"/>
        <v>572.63178034976477</v>
      </c>
      <c r="Q315" s="124">
        <f t="shared" ref="Q315:Q346" si="27">O315*$P$53</f>
        <v>436.35903392869437</v>
      </c>
      <c r="R315" s="124">
        <f t="shared" ref="R315:R346" si="28">O315+P315+Q315</f>
        <v>197993.3710713475</v>
      </c>
      <c r="Z315" s="2"/>
    </row>
    <row r="316" spans="13:26" x14ac:dyDescent="0.25">
      <c r="M316" s="2"/>
      <c r="N316" s="1">
        <f t="shared" ref="N316:N346" si="29">N315+1</f>
        <v>258</v>
      </c>
      <c r="O316" s="124">
        <f t="shared" ref="O316:O346" si="30">R315</f>
        <v>197993.3710713475</v>
      </c>
      <c r="P316" s="124">
        <f t="shared" ref="P316:P346" si="31">P315</f>
        <v>572.63178034976477</v>
      </c>
      <c r="Q316" s="124">
        <f t="shared" si="27"/>
        <v>438.59414646090067</v>
      </c>
      <c r="R316" s="124">
        <f t="shared" si="28"/>
        <v>199004.59699815817</v>
      </c>
      <c r="Z316" s="2"/>
    </row>
    <row r="317" spans="13:26" x14ac:dyDescent="0.25">
      <c r="M317" s="2"/>
      <c r="N317" s="1">
        <f t="shared" si="29"/>
        <v>259</v>
      </c>
      <c r="O317" s="124">
        <f t="shared" si="30"/>
        <v>199004.59699815817</v>
      </c>
      <c r="P317" s="124">
        <f t="shared" si="31"/>
        <v>572.63178034976477</v>
      </c>
      <c r="Q317" s="124">
        <f t="shared" si="27"/>
        <v>440.83421020570574</v>
      </c>
      <c r="R317" s="124">
        <f t="shared" si="28"/>
        <v>200018.06298871365</v>
      </c>
      <c r="Z317" s="2"/>
    </row>
    <row r="318" spans="13:26" x14ac:dyDescent="0.25">
      <c r="M318" s="2"/>
      <c r="N318" s="1">
        <f t="shared" si="29"/>
        <v>260</v>
      </c>
      <c r="O318" s="124">
        <f t="shared" si="30"/>
        <v>200018.06298871365</v>
      </c>
      <c r="P318" s="124">
        <f t="shared" si="31"/>
        <v>572.63178034976477</v>
      </c>
      <c r="Q318" s="124">
        <f t="shared" si="27"/>
        <v>443.07923613101639</v>
      </c>
      <c r="R318" s="124">
        <f t="shared" si="28"/>
        <v>201033.77400519443</v>
      </c>
      <c r="Z318" s="2"/>
    </row>
    <row r="319" spans="13:26" x14ac:dyDescent="0.25">
      <c r="M319" s="2"/>
      <c r="N319" s="1">
        <f t="shared" si="29"/>
        <v>261</v>
      </c>
      <c r="O319" s="124">
        <f t="shared" si="30"/>
        <v>201033.77400519443</v>
      </c>
      <c r="P319" s="124">
        <f t="shared" si="31"/>
        <v>572.63178034976477</v>
      </c>
      <c r="Q319" s="124">
        <f t="shared" si="27"/>
        <v>445.32923522903565</v>
      </c>
      <c r="R319" s="124">
        <f t="shared" si="28"/>
        <v>202051.73502077322</v>
      </c>
      <c r="Z319" s="2"/>
    </row>
    <row r="320" spans="13:26" x14ac:dyDescent="0.25">
      <c r="M320" s="2"/>
      <c r="N320" s="1">
        <f t="shared" si="29"/>
        <v>262</v>
      </c>
      <c r="O320" s="124">
        <f t="shared" si="30"/>
        <v>202051.73502077322</v>
      </c>
      <c r="P320" s="124">
        <f t="shared" si="31"/>
        <v>572.63178034976477</v>
      </c>
      <c r="Q320" s="124">
        <f t="shared" si="27"/>
        <v>447.58421851631635</v>
      </c>
      <c r="R320" s="124">
        <f t="shared" si="28"/>
        <v>203071.95101963929</v>
      </c>
      <c r="Z320" s="2"/>
    </row>
    <row r="321" spans="13:26" x14ac:dyDescent="0.25">
      <c r="M321" s="2"/>
      <c r="N321" s="1">
        <f t="shared" si="29"/>
        <v>263</v>
      </c>
      <c r="O321" s="124">
        <f t="shared" si="30"/>
        <v>203071.95101963929</v>
      </c>
      <c r="P321" s="124">
        <f t="shared" si="31"/>
        <v>572.63178034976477</v>
      </c>
      <c r="Q321" s="124">
        <f t="shared" si="27"/>
        <v>449.84419703381519</v>
      </c>
      <c r="R321" s="124">
        <f t="shared" si="28"/>
        <v>204094.42699702288</v>
      </c>
      <c r="Z321" s="2"/>
    </row>
    <row r="322" spans="13:26" x14ac:dyDescent="0.25">
      <c r="M322" s="2"/>
      <c r="N322" s="1">
        <f t="shared" si="29"/>
        <v>264</v>
      </c>
      <c r="O322" s="124">
        <f t="shared" si="30"/>
        <v>204094.42699702288</v>
      </c>
      <c r="P322" s="124">
        <f t="shared" si="31"/>
        <v>572.63178034976477</v>
      </c>
      <c r="Q322" s="124">
        <f t="shared" si="27"/>
        <v>452.10918184694674</v>
      </c>
      <c r="R322" s="124">
        <f t="shared" si="28"/>
        <v>205119.1679592196</v>
      </c>
      <c r="Z322" s="2"/>
    </row>
    <row r="323" spans="13:26" x14ac:dyDescent="0.25">
      <c r="M323" s="2"/>
      <c r="N323" s="1">
        <f t="shared" si="29"/>
        <v>265</v>
      </c>
      <c r="O323" s="124">
        <f t="shared" si="30"/>
        <v>205119.1679592196</v>
      </c>
      <c r="P323" s="124">
        <f t="shared" si="31"/>
        <v>572.63178034976477</v>
      </c>
      <c r="Q323" s="124">
        <f t="shared" si="27"/>
        <v>454.37918404563771</v>
      </c>
      <c r="R323" s="124">
        <f t="shared" si="28"/>
        <v>206146.17892361499</v>
      </c>
      <c r="Z323" s="2"/>
    </row>
    <row r="324" spans="13:26" x14ac:dyDescent="0.25">
      <c r="M324" s="2"/>
      <c r="N324" s="1">
        <f t="shared" si="29"/>
        <v>266</v>
      </c>
      <c r="O324" s="124">
        <f t="shared" si="30"/>
        <v>206146.17892361499</v>
      </c>
      <c r="P324" s="124">
        <f t="shared" si="31"/>
        <v>572.63178034976477</v>
      </c>
      <c r="Q324" s="124">
        <f t="shared" si="27"/>
        <v>456.65421474438097</v>
      </c>
      <c r="R324" s="124">
        <f t="shared" si="28"/>
        <v>207175.46491870913</v>
      </c>
      <c r="Z324" s="2"/>
    </row>
    <row r="325" spans="13:26" x14ac:dyDescent="0.25">
      <c r="M325" s="2"/>
      <c r="N325" s="1">
        <f t="shared" si="29"/>
        <v>267</v>
      </c>
      <c r="O325" s="124">
        <f t="shared" si="30"/>
        <v>207175.46491870913</v>
      </c>
      <c r="P325" s="124">
        <f t="shared" si="31"/>
        <v>572.63178034976477</v>
      </c>
      <c r="Q325" s="124">
        <f t="shared" si="27"/>
        <v>458.93428508229039</v>
      </c>
      <c r="R325" s="124">
        <f t="shared" si="28"/>
        <v>208207.03098414119</v>
      </c>
      <c r="Z325" s="2"/>
    </row>
    <row r="326" spans="13:26" x14ac:dyDescent="0.25">
      <c r="M326" s="2"/>
      <c r="N326" s="1">
        <f t="shared" si="29"/>
        <v>268</v>
      </c>
      <c r="O326" s="124">
        <f t="shared" si="30"/>
        <v>208207.03098414119</v>
      </c>
      <c r="P326" s="124">
        <f t="shared" si="31"/>
        <v>572.63178034976477</v>
      </c>
      <c r="Q326" s="124">
        <f t="shared" si="27"/>
        <v>461.21940622315509</v>
      </c>
      <c r="R326" s="124">
        <f t="shared" si="28"/>
        <v>209240.88217071412</v>
      </c>
      <c r="Z326" s="2"/>
    </row>
    <row r="327" spans="13:26" x14ac:dyDescent="0.25">
      <c r="M327" s="2"/>
      <c r="N327" s="1">
        <f t="shared" si="29"/>
        <v>269</v>
      </c>
      <c r="O327" s="124">
        <f t="shared" si="30"/>
        <v>209240.88217071412</v>
      </c>
      <c r="P327" s="124">
        <f t="shared" si="31"/>
        <v>572.63178034976477</v>
      </c>
      <c r="Q327" s="124">
        <f t="shared" si="27"/>
        <v>463.50958935549414</v>
      </c>
      <c r="R327" s="124">
        <f t="shared" si="28"/>
        <v>210277.02354041938</v>
      </c>
      <c r="Z327" s="2"/>
    </row>
    <row r="328" spans="13:26" x14ac:dyDescent="0.25">
      <c r="M328" s="2"/>
      <c r="N328" s="1">
        <f t="shared" si="29"/>
        <v>270</v>
      </c>
      <c r="O328" s="124">
        <f t="shared" si="30"/>
        <v>210277.02354041938</v>
      </c>
      <c r="P328" s="124">
        <f t="shared" si="31"/>
        <v>572.63178034976477</v>
      </c>
      <c r="Q328" s="124">
        <f t="shared" si="27"/>
        <v>465.80484569261131</v>
      </c>
      <c r="R328" s="124">
        <f t="shared" si="28"/>
        <v>211315.46016646177</v>
      </c>
      <c r="Z328" s="2"/>
    </row>
    <row r="329" spans="13:26" x14ac:dyDescent="0.25">
      <c r="M329" s="2"/>
      <c r="N329" s="1">
        <f t="shared" si="29"/>
        <v>271</v>
      </c>
      <c r="O329" s="124">
        <f t="shared" si="30"/>
        <v>211315.46016646177</v>
      </c>
      <c r="P329" s="124">
        <f t="shared" si="31"/>
        <v>572.63178034976477</v>
      </c>
      <c r="Q329" s="124">
        <f t="shared" si="27"/>
        <v>468.10518647265025</v>
      </c>
      <c r="R329" s="124">
        <f t="shared" si="28"/>
        <v>212356.19713328418</v>
      </c>
      <c r="Z329" s="2"/>
    </row>
    <row r="330" spans="13:26" x14ac:dyDescent="0.25">
      <c r="M330" s="2"/>
      <c r="N330" s="1">
        <f t="shared" si="29"/>
        <v>272</v>
      </c>
      <c r="O330" s="124">
        <f t="shared" si="30"/>
        <v>212356.19713328418</v>
      </c>
      <c r="P330" s="124">
        <f t="shared" si="31"/>
        <v>572.63178034976477</v>
      </c>
      <c r="Q330" s="124">
        <f t="shared" si="27"/>
        <v>470.41062295864901</v>
      </c>
      <c r="R330" s="124">
        <f t="shared" si="28"/>
        <v>213399.23953659259</v>
      </c>
      <c r="Z330" s="2"/>
    </row>
    <row r="331" spans="13:26" x14ac:dyDescent="0.25">
      <c r="M331" s="2"/>
      <c r="N331" s="1">
        <f t="shared" si="29"/>
        <v>273</v>
      </c>
      <c r="O331" s="124">
        <f t="shared" si="30"/>
        <v>213399.23953659259</v>
      </c>
      <c r="P331" s="124">
        <f t="shared" si="31"/>
        <v>572.63178034976477</v>
      </c>
      <c r="Q331" s="124">
        <f t="shared" si="27"/>
        <v>472.72116643859579</v>
      </c>
      <c r="R331" s="124">
        <f t="shared" si="28"/>
        <v>214444.59248338095</v>
      </c>
      <c r="Z331" s="2"/>
    </row>
    <row r="332" spans="13:26" x14ac:dyDescent="0.25">
      <c r="M332" s="2"/>
      <c r="N332" s="1">
        <f t="shared" si="29"/>
        <v>274</v>
      </c>
      <c r="O332" s="124">
        <f t="shared" si="30"/>
        <v>214444.59248338095</v>
      </c>
      <c r="P332" s="124">
        <f t="shared" si="31"/>
        <v>572.63178034976477</v>
      </c>
      <c r="Q332" s="124">
        <f t="shared" si="27"/>
        <v>475.03682822548365</v>
      </c>
      <c r="R332" s="124">
        <f t="shared" si="28"/>
        <v>215492.2610919562</v>
      </c>
      <c r="Z332" s="2"/>
    </row>
    <row r="333" spans="13:26" x14ac:dyDescent="0.25">
      <c r="M333" s="2"/>
      <c r="N333" s="1">
        <f t="shared" si="29"/>
        <v>275</v>
      </c>
      <c r="O333" s="124">
        <f t="shared" si="30"/>
        <v>215492.2610919562</v>
      </c>
      <c r="P333" s="124">
        <f t="shared" si="31"/>
        <v>572.63178034976477</v>
      </c>
      <c r="Q333" s="124">
        <f t="shared" si="27"/>
        <v>477.35761965736629</v>
      </c>
      <c r="R333" s="124">
        <f t="shared" si="28"/>
        <v>216542.25049196332</v>
      </c>
      <c r="Z333" s="2"/>
    </row>
    <row r="334" spans="13:26" x14ac:dyDescent="0.25">
      <c r="M334" s="2"/>
      <c r="N334" s="1">
        <f t="shared" si="29"/>
        <v>276</v>
      </c>
      <c r="O334" s="124">
        <f t="shared" si="30"/>
        <v>216542.25049196332</v>
      </c>
      <c r="P334" s="124">
        <f t="shared" si="31"/>
        <v>572.63178034976477</v>
      </c>
      <c r="Q334" s="124">
        <f t="shared" si="27"/>
        <v>479.68355209741333</v>
      </c>
      <c r="R334" s="124">
        <f t="shared" si="28"/>
        <v>217594.5658244105</v>
      </c>
      <c r="Z334" s="2"/>
    </row>
    <row r="335" spans="13:26" x14ac:dyDescent="0.25">
      <c r="M335" s="2"/>
      <c r="N335" s="1">
        <f t="shared" si="29"/>
        <v>277</v>
      </c>
      <c r="O335" s="124">
        <f t="shared" si="30"/>
        <v>217594.5658244105</v>
      </c>
      <c r="P335" s="124">
        <f t="shared" si="31"/>
        <v>572.63178034976477</v>
      </c>
      <c r="Q335" s="124">
        <f t="shared" si="27"/>
        <v>482.01463693396613</v>
      </c>
      <c r="R335" s="124">
        <f t="shared" si="28"/>
        <v>218649.21224169424</v>
      </c>
      <c r="Z335" s="2"/>
    </row>
    <row r="336" spans="13:26" x14ac:dyDescent="0.25">
      <c r="M336" s="2"/>
      <c r="N336" s="1">
        <f t="shared" si="29"/>
        <v>278</v>
      </c>
      <c r="O336" s="124">
        <f t="shared" si="30"/>
        <v>218649.21224169424</v>
      </c>
      <c r="P336" s="124">
        <f t="shared" si="31"/>
        <v>572.63178034976477</v>
      </c>
      <c r="Q336" s="124">
        <f t="shared" si="27"/>
        <v>484.3508855805934</v>
      </c>
      <c r="R336" s="124">
        <f t="shared" si="28"/>
        <v>219706.19490762459</v>
      </c>
      <c r="Z336" s="2"/>
    </row>
    <row r="337" spans="13:26" x14ac:dyDescent="0.25">
      <c r="M337" s="2"/>
      <c r="N337" s="1">
        <f t="shared" si="29"/>
        <v>279</v>
      </c>
      <c r="O337" s="124">
        <f t="shared" si="30"/>
        <v>219706.19490762459</v>
      </c>
      <c r="P337" s="124">
        <f t="shared" si="31"/>
        <v>572.63178034976477</v>
      </c>
      <c r="Q337" s="124">
        <f t="shared" si="27"/>
        <v>486.6923094761471</v>
      </c>
      <c r="R337" s="124">
        <f t="shared" si="28"/>
        <v>220765.5189974505</v>
      </c>
      <c r="Z337" s="2"/>
    </row>
    <row r="338" spans="13:26" x14ac:dyDescent="0.25">
      <c r="M338" s="2"/>
      <c r="N338" s="1">
        <f t="shared" si="29"/>
        <v>280</v>
      </c>
      <c r="O338" s="124">
        <f t="shared" si="30"/>
        <v>220765.5189974505</v>
      </c>
      <c r="P338" s="124">
        <f t="shared" si="31"/>
        <v>572.63178034976477</v>
      </c>
      <c r="Q338" s="124">
        <f t="shared" si="27"/>
        <v>489.0389200848187</v>
      </c>
      <c r="R338" s="124">
        <f t="shared" si="28"/>
        <v>221827.1896978851</v>
      </c>
      <c r="Z338" s="2"/>
    </row>
    <row r="339" spans="13:26" x14ac:dyDescent="0.25">
      <c r="M339" s="2"/>
      <c r="N339" s="1">
        <f t="shared" si="29"/>
        <v>281</v>
      </c>
      <c r="O339" s="124">
        <f t="shared" si="30"/>
        <v>221827.1896978851</v>
      </c>
      <c r="P339" s="124">
        <f t="shared" si="31"/>
        <v>572.63178034976477</v>
      </c>
      <c r="Q339" s="124">
        <f t="shared" si="27"/>
        <v>491.39072889619479</v>
      </c>
      <c r="R339" s="124">
        <f t="shared" si="28"/>
        <v>222891.21220713106</v>
      </c>
      <c r="Z339" s="2"/>
    </row>
    <row r="340" spans="13:26" x14ac:dyDescent="0.25">
      <c r="M340" s="2"/>
      <c r="N340" s="1">
        <f t="shared" si="29"/>
        <v>282</v>
      </c>
      <c r="O340" s="124">
        <f t="shared" si="30"/>
        <v>222891.21220713106</v>
      </c>
      <c r="P340" s="124">
        <f t="shared" si="31"/>
        <v>572.63178034976477</v>
      </c>
      <c r="Q340" s="124">
        <f t="shared" si="27"/>
        <v>493.74774742531389</v>
      </c>
      <c r="R340" s="124">
        <f t="shared" si="28"/>
        <v>223957.59173490613</v>
      </c>
      <c r="Z340" s="2"/>
    </row>
    <row r="341" spans="13:26" x14ac:dyDescent="0.25">
      <c r="M341" s="2"/>
      <c r="N341" s="1">
        <f t="shared" si="29"/>
        <v>283</v>
      </c>
      <c r="O341" s="124">
        <f t="shared" si="30"/>
        <v>223957.59173490613</v>
      </c>
      <c r="P341" s="124">
        <f t="shared" si="31"/>
        <v>572.63178034976477</v>
      </c>
      <c r="Q341" s="124">
        <f t="shared" si="27"/>
        <v>496.10998721272244</v>
      </c>
      <c r="R341" s="124">
        <f t="shared" si="28"/>
        <v>225026.33350246862</v>
      </c>
      <c r="Z341" s="2"/>
    </row>
    <row r="342" spans="13:26" x14ac:dyDescent="0.25">
      <c r="M342" s="2"/>
      <c r="N342" s="1">
        <f t="shared" si="29"/>
        <v>284</v>
      </c>
      <c r="O342" s="124">
        <f t="shared" si="30"/>
        <v>225026.33350246862</v>
      </c>
      <c r="P342" s="124">
        <f t="shared" si="31"/>
        <v>572.63178034976477</v>
      </c>
      <c r="Q342" s="124">
        <f t="shared" si="27"/>
        <v>498.47745982453165</v>
      </c>
      <c r="R342" s="124">
        <f t="shared" si="28"/>
        <v>226097.44274264292</v>
      </c>
      <c r="Z342" s="2"/>
    </row>
    <row r="343" spans="13:26" x14ac:dyDescent="0.25">
      <c r="M343" s="2"/>
      <c r="N343" s="1">
        <f t="shared" si="29"/>
        <v>285</v>
      </c>
      <c r="O343" s="124">
        <f t="shared" si="30"/>
        <v>226097.44274264292</v>
      </c>
      <c r="P343" s="124">
        <f t="shared" si="31"/>
        <v>572.63178034976477</v>
      </c>
      <c r="Q343" s="124">
        <f t="shared" si="27"/>
        <v>500.85017685247362</v>
      </c>
      <c r="R343" s="124">
        <f t="shared" si="28"/>
        <v>227170.92469984517</v>
      </c>
      <c r="Z343" s="2"/>
    </row>
    <row r="344" spans="13:26" x14ac:dyDescent="0.25">
      <c r="M344" s="2"/>
      <c r="N344" s="1">
        <f t="shared" si="29"/>
        <v>286</v>
      </c>
      <c r="O344" s="124">
        <f t="shared" si="30"/>
        <v>227170.92469984517</v>
      </c>
      <c r="P344" s="124">
        <f t="shared" si="31"/>
        <v>572.63178034976477</v>
      </c>
      <c r="Q344" s="124">
        <f t="shared" si="27"/>
        <v>503.22814991395882</v>
      </c>
      <c r="R344" s="124">
        <f t="shared" si="28"/>
        <v>228246.78463010889</v>
      </c>
      <c r="Z344" s="2"/>
    </row>
    <row r="345" spans="13:26" x14ac:dyDescent="0.25">
      <c r="M345" s="2"/>
      <c r="N345" s="1">
        <f t="shared" si="29"/>
        <v>287</v>
      </c>
      <c r="O345" s="124">
        <f t="shared" si="30"/>
        <v>228246.78463010889</v>
      </c>
      <c r="P345" s="124">
        <f t="shared" si="31"/>
        <v>572.63178034976477</v>
      </c>
      <c r="Q345" s="124">
        <f t="shared" si="27"/>
        <v>505.61139065213212</v>
      </c>
      <c r="R345" s="124">
        <f t="shared" si="28"/>
        <v>229325.02780111079</v>
      </c>
      <c r="Z345" s="2"/>
    </row>
    <row r="346" spans="13:26" x14ac:dyDescent="0.25">
      <c r="M346" s="2"/>
      <c r="N346" s="1">
        <f t="shared" si="29"/>
        <v>288</v>
      </c>
      <c r="O346" s="124">
        <f t="shared" si="30"/>
        <v>229325.02780111079</v>
      </c>
      <c r="P346" s="124">
        <f t="shared" si="31"/>
        <v>572.63178034976477</v>
      </c>
      <c r="Q346" s="124">
        <f t="shared" si="27"/>
        <v>507.99991073593054</v>
      </c>
      <c r="R346" s="124">
        <f t="shared" si="28"/>
        <v>230405.65949219649</v>
      </c>
      <c r="Z346" s="2"/>
    </row>
    <row r="347" spans="13:26" x14ac:dyDescent="0.25">
      <c r="M347" s="2"/>
      <c r="N347" s="163" t="s">
        <v>216</v>
      </c>
      <c r="O347" s="163" t="s">
        <v>216</v>
      </c>
      <c r="P347" s="163" t="s">
        <v>216</v>
      </c>
      <c r="Q347" s="163" t="s">
        <v>216</v>
      </c>
      <c r="R347" s="163" t="s">
        <v>216</v>
      </c>
      <c r="Z347" s="2"/>
    </row>
    <row r="348" spans="13:26" x14ac:dyDescent="0.25">
      <c r="M348" s="2"/>
      <c r="N348" s="134"/>
      <c r="O348" s="134" t="s">
        <v>231</v>
      </c>
      <c r="P348" s="196">
        <f>SUM(P59:P346)</f>
        <v>164917.95274073252</v>
      </c>
      <c r="Q348" s="196">
        <f>SUM(Q59:Q346)</f>
        <v>65487.706751464022</v>
      </c>
      <c r="R348" s="196">
        <f>P348+Q348</f>
        <v>230405.65949219654</v>
      </c>
      <c r="S348" s="124">
        <f>R348-P54</f>
        <v>-1.1350493878126144E-9</v>
      </c>
      <c r="Z348" s="2"/>
    </row>
    <row r="349" spans="13:26" x14ac:dyDescent="0.25"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3:26" x14ac:dyDescent="0.25">
      <c r="O350" s="124"/>
      <c r="P350" s="124"/>
      <c r="Q350" s="124"/>
      <c r="R350" s="124"/>
      <c r="S350" s="124"/>
    </row>
    <row r="351" spans="13:26" x14ac:dyDescent="0.25">
      <c r="O351" s="124"/>
      <c r="P351" s="124"/>
      <c r="Q351" s="124"/>
      <c r="R351" s="124"/>
      <c r="S351" s="124"/>
    </row>
    <row r="352" spans="13:26" x14ac:dyDescent="0.25">
      <c r="O352" s="124"/>
      <c r="P352" s="124"/>
      <c r="Q352" s="124"/>
      <c r="R352" s="124"/>
      <c r="S352" s="124"/>
    </row>
    <row r="353" spans="15:19" x14ac:dyDescent="0.25">
      <c r="O353" s="124"/>
      <c r="P353" s="124"/>
      <c r="Q353" s="124"/>
      <c r="R353" s="124"/>
      <c r="S353" s="124"/>
    </row>
    <row r="354" spans="15:19" x14ac:dyDescent="0.25">
      <c r="O354" s="124"/>
      <c r="P354" s="124"/>
      <c r="Q354" s="124"/>
      <c r="R354" s="124"/>
      <c r="S354" s="124"/>
    </row>
    <row r="355" spans="15:19" x14ac:dyDescent="0.25">
      <c r="O355" s="124"/>
      <c r="P355" s="124"/>
      <c r="Q355" s="124"/>
      <c r="R355" s="124"/>
      <c r="S355" s="124"/>
    </row>
    <row r="356" spans="15:19" x14ac:dyDescent="0.25">
      <c r="O356" s="124"/>
      <c r="P356" s="124"/>
      <c r="Q356" s="124"/>
      <c r="R356" s="124"/>
      <c r="S356" s="124"/>
    </row>
    <row r="357" spans="15:19" x14ac:dyDescent="0.25">
      <c r="O357" s="124"/>
      <c r="P357" s="124"/>
      <c r="Q357" s="124"/>
      <c r="R357" s="124"/>
      <c r="S357" s="124"/>
    </row>
    <row r="358" spans="15:19" x14ac:dyDescent="0.25">
      <c r="O358" s="124"/>
      <c r="P358" s="124"/>
      <c r="Q358" s="124"/>
      <c r="R358" s="124"/>
      <c r="S358" s="124"/>
    </row>
    <row r="359" spans="15:19" x14ac:dyDescent="0.25">
      <c r="O359" s="124"/>
      <c r="P359" s="124"/>
      <c r="Q359" s="124"/>
      <c r="R359" s="124"/>
      <c r="S359" s="124"/>
    </row>
    <row r="360" spans="15:19" x14ac:dyDescent="0.25">
      <c r="O360" s="124"/>
      <c r="P360" s="124"/>
      <c r="Q360" s="124"/>
      <c r="R360" s="124"/>
      <c r="S360" s="124"/>
    </row>
    <row r="361" spans="15:19" x14ac:dyDescent="0.25">
      <c r="O361" s="124"/>
      <c r="P361" s="124"/>
      <c r="Q361" s="124"/>
      <c r="R361" s="124"/>
      <c r="S361" s="124"/>
    </row>
    <row r="362" spans="15:19" x14ac:dyDescent="0.25">
      <c r="O362" s="124"/>
      <c r="P362" s="124"/>
      <c r="Q362" s="124"/>
      <c r="R362" s="124"/>
      <c r="S362" s="124"/>
    </row>
    <row r="363" spans="15:19" x14ac:dyDescent="0.25">
      <c r="O363" s="124"/>
      <c r="P363" s="124"/>
      <c r="Q363" s="124"/>
      <c r="R363" s="124"/>
      <c r="S363" s="124"/>
    </row>
    <row r="364" spans="15:19" x14ac:dyDescent="0.25">
      <c r="O364" s="124"/>
      <c r="P364" s="124"/>
      <c r="Q364" s="124"/>
      <c r="R364" s="124"/>
      <c r="S364" s="124"/>
    </row>
    <row r="365" spans="15:19" x14ac:dyDescent="0.25">
      <c r="O365" s="124"/>
      <c r="P365" s="124"/>
      <c r="Q365" s="124"/>
      <c r="R365" s="124"/>
      <c r="S365" s="124"/>
    </row>
    <row r="366" spans="15:19" x14ac:dyDescent="0.25">
      <c r="O366" s="124"/>
      <c r="P366" s="124"/>
      <c r="Q366" s="124"/>
      <c r="R366" s="124"/>
      <c r="S366" s="124"/>
    </row>
    <row r="367" spans="15:19" x14ac:dyDescent="0.25">
      <c r="O367" s="124"/>
      <c r="P367" s="124"/>
      <c r="Q367" s="124"/>
      <c r="R367" s="124"/>
      <c r="S367" s="124"/>
    </row>
    <row r="368" spans="15:19" x14ac:dyDescent="0.25">
      <c r="O368" s="124"/>
      <c r="P368" s="124"/>
      <c r="Q368" s="124"/>
      <c r="R368" s="124"/>
      <c r="S368" s="124"/>
    </row>
    <row r="369" spans="15:19" x14ac:dyDescent="0.25">
      <c r="O369" s="124"/>
      <c r="P369" s="124"/>
      <c r="Q369" s="124"/>
      <c r="R369" s="124"/>
      <c r="S369" s="124"/>
    </row>
    <row r="370" spans="15:19" x14ac:dyDescent="0.25">
      <c r="O370" s="124"/>
      <c r="P370" s="124"/>
      <c r="Q370" s="124"/>
      <c r="R370" s="124"/>
      <c r="S370" s="124"/>
    </row>
    <row r="371" spans="15:19" x14ac:dyDescent="0.25">
      <c r="O371" s="124"/>
      <c r="P371" s="124"/>
      <c r="Q371" s="124"/>
      <c r="R371" s="124"/>
      <c r="S371" s="124"/>
    </row>
    <row r="372" spans="15:19" x14ac:dyDescent="0.25">
      <c r="O372" s="124"/>
      <c r="P372" s="124"/>
      <c r="Q372" s="124"/>
      <c r="R372" s="124"/>
      <c r="S372" s="124"/>
    </row>
    <row r="373" spans="15:19" x14ac:dyDescent="0.25">
      <c r="O373" s="124"/>
      <c r="P373" s="124"/>
      <c r="Q373" s="124"/>
      <c r="R373" s="124"/>
      <c r="S373" s="124"/>
    </row>
    <row r="374" spans="15:19" x14ac:dyDescent="0.25">
      <c r="O374" s="124"/>
      <c r="P374" s="124"/>
      <c r="Q374" s="124"/>
      <c r="R374" s="124"/>
      <c r="S374" s="124"/>
    </row>
    <row r="375" spans="15:19" x14ac:dyDescent="0.25">
      <c r="O375" s="124"/>
      <c r="P375" s="124"/>
      <c r="Q375" s="124"/>
      <c r="R375" s="124"/>
      <c r="S375" s="124"/>
    </row>
    <row r="376" spans="15:19" x14ac:dyDescent="0.25">
      <c r="O376" s="124"/>
      <c r="P376" s="124"/>
      <c r="Q376" s="124"/>
      <c r="R376" s="124"/>
      <c r="S376" s="124"/>
    </row>
    <row r="377" spans="15:19" x14ac:dyDescent="0.25">
      <c r="O377" s="124"/>
      <c r="P377" s="124"/>
      <c r="Q377" s="124"/>
      <c r="R377" s="124"/>
      <c r="S377" s="124"/>
    </row>
    <row r="378" spans="15:19" x14ac:dyDescent="0.25">
      <c r="O378" s="124"/>
      <c r="P378" s="124"/>
      <c r="Q378" s="124"/>
      <c r="R378" s="124"/>
      <c r="S378" s="124"/>
    </row>
    <row r="379" spans="15:19" x14ac:dyDescent="0.25">
      <c r="O379" s="124"/>
      <c r="P379" s="124"/>
      <c r="Q379" s="124"/>
      <c r="R379" s="124"/>
      <c r="S379" s="124"/>
    </row>
    <row r="380" spans="15:19" x14ac:dyDescent="0.25">
      <c r="O380" s="124"/>
      <c r="P380" s="124"/>
      <c r="Q380" s="124"/>
      <c r="R380" s="124"/>
      <c r="S380" s="124"/>
    </row>
    <row r="381" spans="15:19" x14ac:dyDescent="0.25">
      <c r="O381" s="124"/>
      <c r="P381" s="124"/>
      <c r="Q381" s="124"/>
      <c r="R381" s="124"/>
      <c r="S381" s="124"/>
    </row>
    <row r="382" spans="15:19" x14ac:dyDescent="0.25">
      <c r="O382" s="124"/>
      <c r="P382" s="124"/>
      <c r="Q382" s="124"/>
      <c r="R382" s="124"/>
      <c r="S382" s="124"/>
    </row>
    <row r="383" spans="15:19" x14ac:dyDescent="0.25">
      <c r="O383" s="124"/>
      <c r="P383" s="124"/>
      <c r="Q383" s="124"/>
      <c r="R383" s="124"/>
      <c r="S383" s="124"/>
    </row>
    <row r="384" spans="15:19" x14ac:dyDescent="0.25">
      <c r="O384" s="124"/>
      <c r="P384" s="124"/>
      <c r="Q384" s="124"/>
      <c r="R384" s="124"/>
      <c r="S384" s="124"/>
    </row>
    <row r="385" spans="15:19" x14ac:dyDescent="0.25">
      <c r="O385" s="124"/>
      <c r="P385" s="124"/>
      <c r="Q385" s="124"/>
      <c r="R385" s="124"/>
      <c r="S385" s="124"/>
    </row>
    <row r="386" spans="15:19" x14ac:dyDescent="0.25">
      <c r="O386" s="124"/>
      <c r="P386" s="124"/>
      <c r="Q386" s="124"/>
      <c r="R386" s="124"/>
      <c r="S386" s="124"/>
    </row>
    <row r="387" spans="15:19" x14ac:dyDescent="0.25">
      <c r="O387" s="124"/>
      <c r="P387" s="124"/>
      <c r="Q387" s="124"/>
      <c r="R387" s="124"/>
      <c r="S387" s="124"/>
    </row>
    <row r="388" spans="15:19" x14ac:dyDescent="0.25">
      <c r="O388" s="124"/>
      <c r="P388" s="124"/>
      <c r="Q388" s="124"/>
      <c r="R388" s="124"/>
      <c r="S388" s="124"/>
    </row>
    <row r="389" spans="15:19" x14ac:dyDescent="0.25">
      <c r="O389" s="124"/>
      <c r="P389" s="124"/>
      <c r="Q389" s="124"/>
      <c r="R389" s="124"/>
      <c r="S389" s="124"/>
    </row>
  </sheetData>
  <mergeCells count="1">
    <mergeCell ref="AF7:AF8"/>
  </mergeCells>
  <printOptions horizontalCentered="1"/>
  <pageMargins left="0.75" right="0.75" top="0.75" bottom="0.75" header="1" footer="1"/>
  <pageSetup scale="70" orientation="portrait" blackAndWhite="1" r:id="rId1"/>
  <headerFooter alignWithMargins="0"/>
  <customProperties>
    <customPr name="EpmWorksheetKeyString_GU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67836-272E-49C1-B3FF-6DE8B4FCFB20}">
  <sheetPr>
    <tabColor theme="9" tint="0.39997558519241921"/>
    <pageSetUpPr fitToPage="1"/>
  </sheetPr>
  <dimension ref="A1:AH557"/>
  <sheetViews>
    <sheetView workbookViewId="0">
      <pane ySplit="15" topLeftCell="A16" activePane="bottomLeft" state="frozen"/>
      <selection activeCell="A4" sqref="A4"/>
      <selection pane="bottomLeft" activeCell="A18" sqref="A18"/>
    </sheetView>
  </sheetViews>
  <sheetFormatPr defaultColWidth="9.109375" defaultRowHeight="13.2" x14ac:dyDescent="0.25"/>
  <cols>
    <col min="1" max="1" width="37.5546875" style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33.109375" style="1" customWidth="1"/>
    <col min="16" max="20" width="13.33203125" style="1" customWidth="1"/>
    <col min="21" max="25" width="9.44140625" style="1" customWidth="1"/>
    <col min="26" max="26" width="2.5546875" style="1" customWidth="1"/>
    <col min="27" max="27" width="18.332031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Big Bend GT's 5-6 (and Unit 1 CCST)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2057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8530704.8368754759</v>
      </c>
      <c r="Q8" s="184">
        <f>G10</f>
        <v>6070718.0337038003</v>
      </c>
      <c r="R8" s="184">
        <f>G11</f>
        <v>9380634.1274250373</v>
      </c>
      <c r="S8" s="184">
        <f>G12</f>
        <v>834959.14234646549</v>
      </c>
      <c r="T8" s="184">
        <f>G13</f>
        <v>-7755606.4665998267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20741844.374250133</v>
      </c>
      <c r="Q9" s="184">
        <f>L10</f>
        <v>15030362.027076768</v>
      </c>
      <c r="R9" s="184">
        <f>L11</f>
        <v>23488293.084744591</v>
      </c>
      <c r="S9" s="184">
        <f>L12</f>
        <v>1642554.2289037225</v>
      </c>
      <c r="T9" s="184">
        <f>L13</f>
        <v>-19419364.966474954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69</v>
      </c>
      <c r="B10" s="170">
        <f>'Escalation Factors'!$A$10</f>
        <v>2023</v>
      </c>
      <c r="C10" s="201">
        <f>C17+5*0</f>
        <v>2057</v>
      </c>
      <c r="D10" s="10" t="s">
        <v>155</v>
      </c>
      <c r="E10" s="184">
        <f>VLOOKUP($A$10,'Cost Estimates in 2023'!$A:$F,2,FALSE)</f>
        <v>5756900</v>
      </c>
      <c r="F10" s="164">
        <f>VLOOKUP(G$7,Multiplier_Labor,3,FALSE)</f>
        <v>1.0545116353773385</v>
      </c>
      <c r="G10" s="185">
        <f>E10*F10</f>
        <v>6070718.0337038003</v>
      </c>
      <c r="H10" s="137"/>
      <c r="J10" s="165">
        <f>C10+1</f>
        <v>2058</v>
      </c>
      <c r="K10" s="164">
        <f>VLOOKUP(J$10,Multiplier_Labor,4,FALSE)</f>
        <v>2.4758787912122164</v>
      </c>
      <c r="L10" s="185">
        <f>G10*K10</f>
        <v>15030362.027076768</v>
      </c>
      <c r="M10" s="2"/>
      <c r="O10" s="134" t="s">
        <v>235</v>
      </c>
      <c r="P10" s="184">
        <f>SUM(Q10:T10)</f>
        <v>20218689.294250127</v>
      </c>
      <c r="Q10" s="184">
        <f>Q9-Q16</f>
        <v>14484487.947076768</v>
      </c>
      <c r="R10" s="184">
        <f>R9-R16</f>
        <v>22964625.084744591</v>
      </c>
      <c r="S10" s="184">
        <f>S9-S16</f>
        <v>1631262.2289037225</v>
      </c>
      <c r="T10" s="184">
        <f>T9-T16</f>
        <v>-18861685.966474954</v>
      </c>
      <c r="Z10" s="2"/>
      <c r="AA10" s="186" t="str">
        <f>A10</f>
        <v>Big Bend GT's 5-6 (and Unit 1 CCST)</v>
      </c>
      <c r="AB10" s="182">
        <f>P12</f>
        <v>32</v>
      </c>
      <c r="AC10" s="187">
        <f>G7</f>
        <v>2025</v>
      </c>
      <c r="AD10" s="187">
        <f>C10</f>
        <v>2057</v>
      </c>
      <c r="AE10" s="182">
        <f>G15</f>
        <v>8530704.8368754759</v>
      </c>
      <c r="AF10" s="182">
        <f>P16</f>
        <v>523155.08000000007</v>
      </c>
      <c r="AG10" s="182">
        <f>L15</f>
        <v>20741844.374250133</v>
      </c>
      <c r="AH10" s="188">
        <f>AG10-P10-P16</f>
        <v>5.5879354476928711E-9</v>
      </c>
    </row>
    <row r="11" spans="1:34" x14ac:dyDescent="0.25">
      <c r="D11" s="161" t="s">
        <v>245</v>
      </c>
      <c r="E11" s="184">
        <f>VLOOKUP($A$10,'Cost Estimates in 2023'!$A:$F,3,FALSE)</f>
        <v>9252900</v>
      </c>
      <c r="F11" s="164">
        <f>VLOOKUP(G$7,Multiplier_Materials,3,FALSE)</f>
        <v>1.0138047668757943</v>
      </c>
      <c r="G11" s="185">
        <f>E11*F11</f>
        <v>9380634.1274250373</v>
      </c>
      <c r="H11" s="137"/>
      <c r="K11" s="164">
        <f>VLOOKUP(J$10,Multiplier_Materials,4,FALSE)</f>
        <v>2.5039131433635897</v>
      </c>
      <c r="L11" s="185">
        <f>G11*K11</f>
        <v>23488293.084744591</v>
      </c>
      <c r="M11" s="2"/>
      <c r="O11" s="134" t="s">
        <v>234</v>
      </c>
      <c r="P11" s="184">
        <f>SUM(Q11:T11)</f>
        <v>8318071.0167605961</v>
      </c>
      <c r="Q11" s="184">
        <f>Q10/((1+Q13)^(P12))</f>
        <v>5850241.1339712832</v>
      </c>
      <c r="R11" s="184">
        <f>R10/((1+R13)^(P12))</f>
        <v>9171494.2850994393</v>
      </c>
      <c r="S11" s="184">
        <f>S10/((1+S13)^(P12))</f>
        <v>829219.08307203185</v>
      </c>
      <c r="T11" s="184">
        <f>T10/((1+T13)^(P12))</f>
        <v>-7532883.4853821574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801550</v>
      </c>
      <c r="F12" s="164">
        <f>VLOOKUP(G$7,Multiplier_GDP,3,FALSE)</f>
        <v>1.0416806716317952</v>
      </c>
      <c r="G12" s="185">
        <f>E12*F12</f>
        <v>834959.14234646549</v>
      </c>
      <c r="H12" s="137"/>
      <c r="K12" s="164">
        <f>VLOOKUP(J$10,Multiplier_GDP,4,FALSE)</f>
        <v>1.9672270720788709</v>
      </c>
      <c r="L12" s="185">
        <f>G12*K12</f>
        <v>1642554.2289037225</v>
      </c>
      <c r="M12" s="2"/>
      <c r="O12" s="134" t="s">
        <v>244</v>
      </c>
      <c r="P12" s="184">
        <f>(P7-P6)</f>
        <v>32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-7650000</v>
      </c>
      <c r="F13" s="164">
        <f>F11</f>
        <v>1.0138047668757943</v>
      </c>
      <c r="G13" s="185">
        <f>E13*F13</f>
        <v>-7755606.4665998267</v>
      </c>
      <c r="H13" s="137"/>
      <c r="K13" s="164">
        <f>K11</f>
        <v>2.5039131433635897</v>
      </c>
      <c r="L13" s="185">
        <f>G13*K13</f>
        <v>-19419364.966474954</v>
      </c>
      <c r="M13" s="2"/>
      <c r="O13" s="180" t="s">
        <v>237</v>
      </c>
      <c r="P13" s="189">
        <f>IF(P8=0,0,((P9/P8)^(1/($P7-$P6))-1))</f>
        <v>2.8154076418465568E-2</v>
      </c>
      <c r="Q13" s="189">
        <f>IF(Q8=0,0,((Q9/Q8)^(1/($P7-$P6))-1))</f>
        <v>2.8736249043439965E-2</v>
      </c>
      <c r="R13" s="189">
        <f>IF(R8=0,0,((R9/R8)^(1/($P7-$P6))-1))</f>
        <v>2.9098278894851504E-2</v>
      </c>
      <c r="S13" s="189">
        <f>IF(S8=0,0,((S9/S8)^(1/($P7-$P6))-1))</f>
        <v>2.1369659959988407E-2</v>
      </c>
      <c r="T13" s="189">
        <f>IF(T8=0,0,((T9/T8)^(1/($P7-$P6))-1))</f>
        <v>2.9098278894851504E-2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397447.59658132901</v>
      </c>
      <c r="Q14" s="185">
        <f>PMT(Q13,$P12,-Q11)</f>
        <v>282021.70489355212</v>
      </c>
      <c r="R14" s="185">
        <f>PMT(R13,$P12,-R11)</f>
        <v>444328.23024410842</v>
      </c>
      <c r="S14" s="185">
        <f>PMT(S13,$P12,-S11)</f>
        <v>36040.677668710545</v>
      </c>
      <c r="T14" s="185">
        <f>PMT(T13,$P12,-T11)</f>
        <v>-364943.01622504205</v>
      </c>
      <c r="U14" s="190"/>
      <c r="Z14" s="2"/>
    </row>
    <row r="15" spans="1:34" x14ac:dyDescent="0.25">
      <c r="E15" s="185">
        <f>SUM(E10:E13)</f>
        <v>8161350</v>
      </c>
      <c r="F15" s="124"/>
      <c r="G15" s="185">
        <f>SUM(G10:G13)</f>
        <v>8530704.8368754759</v>
      </c>
      <c r="H15" s="137"/>
      <c r="L15" s="185">
        <f>SUM(L10:L13)</f>
        <v>20741844.374250133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60" si="0">SUM(Q16:T16)</f>
        <v>523155.08000000007</v>
      </c>
      <c r="Q16" s="185">
        <f>VLOOKUP($A$10,'Reserves Dec 31, 2024'!$A:$F,2,FALSE)</f>
        <v>545874.07999999996</v>
      </c>
      <c r="R16" s="185">
        <f>VLOOKUP($A$10,'Reserves Dec 31, 2024'!$A:$F,3,FALSE)</f>
        <v>523668</v>
      </c>
      <c r="S16" s="185">
        <f>VLOOKUP($A$10,'Reserves Dec 31, 2024'!$A:$F,4,FALSE)</f>
        <v>11292</v>
      </c>
      <c r="T16" s="185">
        <f>VLOOKUP($A$10,'Reserves Dec 31, 2024'!$A:$F,5,FALSE)</f>
        <v>-557679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0" t="s">
        <v>293</v>
      </c>
      <c r="C17" s="201">
        <v>2057</v>
      </c>
      <c r="E17" s="184">
        <f>VLOOKUP($A$10,'Cost Estimates in 2023'!$A:$F,6,FALSE)-E15</f>
        <v>0</v>
      </c>
      <c r="M17" s="2"/>
      <c r="N17" s="1">
        <f t="shared" ref="N17:N60" si="1">N16+1</f>
        <v>1</v>
      </c>
      <c r="O17" s="195">
        <f>P6</f>
        <v>2025</v>
      </c>
      <c r="P17" s="124">
        <f t="shared" si="0"/>
        <v>397447.59658132901</v>
      </c>
      <c r="Q17" s="124">
        <f>IF($N17&lt;=TRUNC($P$12),Q14*(1+0),0)</f>
        <v>282021.70489355212</v>
      </c>
      <c r="R17" s="124">
        <f>IF($N17&lt;=TRUNC($P$12),R14*(1+0),0)</f>
        <v>444328.23024410842</v>
      </c>
      <c r="S17" s="124">
        <f>IF($N17&lt;=TRUNC($P$12),S14*(1+0),0)</f>
        <v>36040.677668710545</v>
      </c>
      <c r="T17" s="124">
        <f>IF($N17&lt;=TRUNC($P$12),T14*(1+0),0)</f>
        <v>-364943.01622504205</v>
      </c>
      <c r="Z17" s="124"/>
    </row>
    <row r="18" spans="2:26" x14ac:dyDescent="0.25">
      <c r="M18" s="2"/>
      <c r="N18" s="1">
        <f t="shared" si="1"/>
        <v>2</v>
      </c>
      <c r="O18" s="195">
        <f t="shared" ref="O18:O60" si="2">O17+1</f>
        <v>2026</v>
      </c>
      <c r="P18" s="124">
        <f t="shared" si="0"/>
        <v>408631.99265296786</v>
      </c>
      <c r="Q18" s="124">
        <f t="shared" ref="Q18:Q60" si="3">IF($N18&lt;=TRUNC($P$12),Q17*(1+Q$13),0)</f>
        <v>290125.95084102877</v>
      </c>
      <c r="R18" s="124">
        <f t="shared" ref="R18:R60" si="4">IF($N18&lt;=TRUNC($P$12),R17*(1+R$13),0)</f>
        <v>457257.4170086073</v>
      </c>
      <c r="S18" s="124">
        <f t="shared" ref="S18:S60" si="5">IF($N18&lt;=TRUNC($P$12),S17*(1+S$13),0)</f>
        <v>36810.854695218433</v>
      </c>
      <c r="T18" s="124">
        <f t="shared" ref="T18:T60" si="6">IF($N18&lt;=TRUNC($P$12),T17*(1+T$13),0)</f>
        <v>-375562.22989188664</v>
      </c>
      <c r="U18" s="196"/>
      <c r="V18" s="124"/>
      <c r="W18" s="124"/>
      <c r="X18" s="124"/>
      <c r="Y18" s="124"/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420132.94901706325</v>
      </c>
      <c r="Q19" s="124">
        <f t="shared" si="3"/>
        <v>298463.08241836139</v>
      </c>
      <c r="R19" s="124">
        <f t="shared" si="4"/>
        <v>470562.82085546316</v>
      </c>
      <c r="S19" s="124">
        <f t="shared" si="5"/>
        <v>37597.490142891795</v>
      </c>
      <c r="T19" s="124">
        <f t="shared" si="6"/>
        <v>-386490.44439965312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431959.46552087663</v>
      </c>
      <c r="Q20" s="124">
        <f t="shared" si="3"/>
        <v>307039.79188500816</v>
      </c>
      <c r="R20" s="124">
        <f t="shared" si="4"/>
        <v>484255.38905426348</v>
      </c>
      <c r="S20" s="124">
        <f t="shared" si="5"/>
        <v>38400.935722594411</v>
      </c>
      <c r="T20" s="124">
        <f t="shared" si="6"/>
        <v>-397736.65114098933</v>
      </c>
      <c r="U20" s="196">
        <f>SUM(Q17:T20)/4</f>
        <v>414543.00094305916</v>
      </c>
      <c r="V20" s="124">
        <f>SUM(Q17:Q20)/4</f>
        <v>294412.63250948762</v>
      </c>
      <c r="W20" s="124">
        <f>SUM(R17:R20)/4</f>
        <v>464100.96429061057</v>
      </c>
      <c r="X20" s="124">
        <f>SUM(S17:S20)/4</f>
        <v>37212.489557353794</v>
      </c>
      <c r="Y20" s="124">
        <f>SUM(T17:T20)/4</f>
        <v>-381183.08541439276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444120.79875069857</v>
      </c>
      <c r="Q21" s="124">
        <f t="shared" si="3"/>
        <v>315862.96381086175</v>
      </c>
      <c r="R21" s="124">
        <f t="shared" si="4"/>
        <v>498346.38742129924</v>
      </c>
      <c r="S21" s="124">
        <f t="shared" si="5"/>
        <v>39221.550661131623</v>
      </c>
      <c r="T21" s="124">
        <f t="shared" si="6"/>
        <v>-409310.1031425941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456626.46937480144</v>
      </c>
      <c r="Q22" s="124">
        <f t="shared" si="3"/>
        <v>324939.68060252973</v>
      </c>
      <c r="R22" s="124">
        <f t="shared" si="4"/>
        <v>512847.40958872595</v>
      </c>
      <c r="S22" s="124">
        <f t="shared" si="5"/>
        <v>40059.701861863461</v>
      </c>
      <c r="T22" s="124">
        <f t="shared" si="6"/>
        <v>-421220.32267831772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469486.26969681989</v>
      </c>
      <c r="Q23" s="124">
        <f t="shared" si="3"/>
        <v>334277.22818841983</v>
      </c>
      <c r="R23" s="124">
        <f t="shared" si="4"/>
        <v>527770.38654344087</v>
      </c>
      <c r="S23" s="124">
        <f t="shared" si="5"/>
        <v>40915.764068749995</v>
      </c>
      <c r="T23" s="124">
        <f t="shared" si="6"/>
        <v>-433477.10910379078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482710.27142559411</v>
      </c>
      <c r="Q24" s="124">
        <f t="shared" si="3"/>
        <v>343883.10186719307</v>
      </c>
      <c r="R24" s="124">
        <f t="shared" si="4"/>
        <v>543127.59644352552</v>
      </c>
      <c r="S24" s="124">
        <f t="shared" si="5"/>
        <v>41790.120033902291</v>
      </c>
      <c r="T24" s="124">
        <f t="shared" si="6"/>
        <v>-446090.54691902688</v>
      </c>
      <c r="U24" s="196">
        <f>SUM(Q21:T24)/4</f>
        <v>463235.95231197844</v>
      </c>
      <c r="V24" s="124">
        <f>SUM(Q21:Q24)/4</f>
        <v>329740.74361725111</v>
      </c>
      <c r="W24" s="124">
        <f>SUM(R21:R24)/4</f>
        <v>520522.94499924791</v>
      </c>
      <c r="X24" s="124">
        <f>SUM(S21:S24)/4</f>
        <v>40496.784156411843</v>
      </c>
      <c r="Y24" s="124">
        <f>SUM(T21:T24)/4</f>
        <v>-427524.52046093234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496308.83366768918</v>
      </c>
      <c r="Q25" s="124">
        <f t="shared" si="3"/>
        <v>353765.01232427935</v>
      </c>
      <c r="R25" s="124">
        <f t="shared" si="4"/>
        <v>558931.67472032958</v>
      </c>
      <c r="S25" s="124">
        <f t="shared" si="5"/>
        <v>42683.160688713884</v>
      </c>
      <c r="T25" s="124">
        <f t="shared" si="6"/>
        <v>-459071.01406563359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510292.61114898516</v>
      </c>
      <c r="Q26" s="124">
        <f t="shared" si="3"/>
        <v>363930.89182128548</v>
      </c>
      <c r="R26" s="124">
        <f t="shared" si="4"/>
        <v>575195.62447450811</v>
      </c>
      <c r="S26" s="124">
        <f t="shared" si="5"/>
        <v>43595.285318649243</v>
      </c>
      <c r="T26" s="124">
        <f t="shared" si="6"/>
        <v>-472429.19046545768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524672.56267190585</v>
      </c>
      <c r="Q27" s="124">
        <f t="shared" si="3"/>
        <v>374388.90056326316</v>
      </c>
      <c r="R27" s="124">
        <f t="shared" si="4"/>
        <v>591932.82717456564</v>
      </c>
      <c r="S27" s="124">
        <f t="shared" si="5"/>
        <v>44526.901741767455</v>
      </c>
      <c r="T27" s="124">
        <f t="shared" si="6"/>
        <v>-486176.06680769048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539459.95981505606</v>
      </c>
      <c r="Q28" s="124">
        <f t="shared" si="3"/>
        <v>385147.43324894877</v>
      </c>
      <c r="R28" s="124">
        <f t="shared" si="4"/>
        <v>609157.05366670911</v>
      </c>
      <c r="S28" s="124">
        <f t="shared" si="5"/>
        <v>45478.42649106084</v>
      </c>
      <c r="T28" s="124">
        <f t="shared" si="6"/>
        <v>-500322.95359166263</v>
      </c>
      <c r="U28" s="196">
        <f>SUM(Q25:T28)/4</f>
        <v>517683.49182590906</v>
      </c>
      <c r="V28" s="124">
        <f>SUM(Q25:Q28)/4</f>
        <v>369308.05948944419</v>
      </c>
      <c r="W28" s="124">
        <f>SUM(R25:R28)/4</f>
        <v>583804.29500902805</v>
      </c>
      <c r="X28" s="124">
        <f>SUM(S25:S28)/4</f>
        <v>44070.943560047854</v>
      </c>
      <c r="Y28" s="124">
        <f>SUM(T25:T28)/4</f>
        <v>-479499.80623261112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554666.3958822228</v>
      </c>
      <c r="Q29" s="124">
        <f t="shared" si="3"/>
        <v>396215.12580923224</v>
      </c>
      <c r="R29" s="124">
        <f t="shared" si="4"/>
        <v>626882.47550506901</v>
      </c>
      <c r="S29" s="124">
        <f t="shared" si="5"/>
        <v>46450.285000690135</v>
      </c>
      <c r="T29" s="124">
        <f t="shared" si="6"/>
        <v>-514881.49043276865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570303.79510789597</v>
      </c>
      <c r="Q30" s="124">
        <f t="shared" si="3"/>
        <v>407600.86233926425</v>
      </c>
      <c r="R30" s="124">
        <f t="shared" si="4"/>
        <v>645123.67661161046</v>
      </c>
      <c r="S30" s="124">
        <f t="shared" si="5"/>
        <v>47442.911796199434</v>
      </c>
      <c r="T30" s="124">
        <f t="shared" si="6"/>
        <v>-529863.65563917812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586384.42212667665</v>
      </c>
      <c r="Q31" s="124">
        <f t="shared" si="3"/>
        <v>419313.78222976625</v>
      </c>
      <c r="R31" s="124">
        <f t="shared" si="4"/>
        <v>663895.66527532705</v>
      </c>
      <c r="S31" s="124">
        <f t="shared" si="5"/>
        <v>48456.750688795939</v>
      </c>
      <c r="T31" s="124">
        <f t="shared" si="6"/>
        <v>-545281.77606721246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602920.89171414438</v>
      </c>
      <c r="Q32" s="124">
        <f t="shared" si="3"/>
        <v>431363.28750326758</v>
      </c>
      <c r="R32" s="124">
        <f t="shared" si="4"/>
        <v>683213.88650059153</v>
      </c>
      <c r="S32" s="124">
        <f t="shared" si="5"/>
        <v>49492.254973781441</v>
      </c>
      <c r="T32" s="124">
        <f t="shared" si="6"/>
        <v>-561148.5372634962</v>
      </c>
      <c r="U32" s="196">
        <f>SUM(Q29:T32)/4</f>
        <v>578568.87620773481</v>
      </c>
      <c r="V32" s="124">
        <f>SUM(Q29:Q32)/4</f>
        <v>413623.26447038259</v>
      </c>
      <c r="W32" s="124">
        <f>SUM(R29:R32)/4</f>
        <v>654778.92597314948</v>
      </c>
      <c r="X32" s="124">
        <f>SUM(S29:S32)/4</f>
        <v>47960.550614866734</v>
      </c>
      <c r="Y32" s="124">
        <f>SUM(T29:T32)/4</f>
        <v>-537793.86485066381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619926.17880697665</v>
      </c>
      <c r="Q33" s="124">
        <f t="shared" si="3"/>
        <v>443759.0503611585</v>
      </c>
      <c r="R33" s="124">
        <f t="shared" si="4"/>
        <v>703094.23471482121</v>
      </c>
      <c r="S33" s="124">
        <f t="shared" si="5"/>
        <v>50549.887633224193</v>
      </c>
      <c r="T33" s="124">
        <f t="shared" si="6"/>
        <v>-577476.99390222738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637413.62881033949</v>
      </c>
      <c r="Q34" s="124">
        <f t="shared" si="3"/>
        <v>456511.02094761719</v>
      </c>
      <c r="R34" s="124">
        <f t="shared" si="4"/>
        <v>723553.06684591528</v>
      </c>
      <c r="S34" s="124">
        <f t="shared" si="5"/>
        <v>51630.121542961817</v>
      </c>
      <c r="T34" s="124">
        <f t="shared" si="6"/>
        <v>-594280.58052615484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655396.96820079454</v>
      </c>
      <c r="Q35" s="124">
        <f t="shared" si="3"/>
        <v>469629.43533664296</v>
      </c>
      <c r="R35" s="124">
        <f t="shared" si="4"/>
        <v>744607.2157802229</v>
      </c>
      <c r="S35" s="124">
        <f t="shared" si="5"/>
        <v>52733.439684027784</v>
      </c>
      <c r="T35" s="124">
        <f t="shared" si="6"/>
        <v>-611573.12260009919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673890.31543320557</v>
      </c>
      <c r="Q36" s="124">
        <f t="shared" si="3"/>
        <v>483124.82374860684</v>
      </c>
      <c r="R36" s="124">
        <f t="shared" si="4"/>
        <v>766274.00421211473</v>
      </c>
      <c r="S36" s="124">
        <f t="shared" si="5"/>
        <v>53860.335358596014</v>
      </c>
      <c r="T36" s="124">
        <f t="shared" si="6"/>
        <v>-629368.84788611205</v>
      </c>
      <c r="U36" s="196">
        <f>SUM(Q33:T36)/4</f>
        <v>646656.77281282889</v>
      </c>
      <c r="V36" s="124">
        <f>SUM(Q33:Q36)/4</f>
        <v>463256.08259850636</v>
      </c>
      <c r="W36" s="124">
        <f>SUM(R33:R36)/4</f>
        <v>734382.1303882685</v>
      </c>
      <c r="X36" s="124">
        <f>SUM(S33:S36)/4</f>
        <v>52193.44605470245</v>
      </c>
      <c r="Y36" s="124">
        <f>SUM(T33:T36)/4</f>
        <v>-603174.88622864836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692908.19216037495</v>
      </c>
      <c r="Q37" s="124">
        <f t="shared" si="3"/>
        <v>497008.01900291484</v>
      </c>
      <c r="R37" s="124">
        <f t="shared" si="4"/>
        <v>788571.25889655342</v>
      </c>
      <c r="S37" s="124">
        <f t="shared" si="5"/>
        <v>55011.312410540151</v>
      </c>
      <c r="T37" s="124">
        <f t="shared" si="6"/>
        <v>-647682.39814963355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712465.53477438714</v>
      </c>
      <c r="Q38" s="124">
        <f t="shared" si="3"/>
        <v>511290.16521356936</v>
      </c>
      <c r="R38" s="124">
        <f t="shared" si="4"/>
        <v>811517.32531638944</v>
      </c>
      <c r="S38" s="124">
        <f t="shared" si="5"/>
        <v>56186.885450706082</v>
      </c>
      <c r="T38" s="124">
        <f t="shared" si="6"/>
        <v>-666528.84120627784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732577.70627889573</v>
      </c>
      <c r="Q39" s="124">
        <f t="shared" si="3"/>
        <v>525982.72673460806</v>
      </c>
      <c r="R39" s="124">
        <f t="shared" si="4"/>
        <v>835131.08277644962</v>
      </c>
      <c r="S39" s="124">
        <f t="shared" si="5"/>
        <v>57387.580086998489</v>
      </c>
      <c r="T39" s="124">
        <f t="shared" si="6"/>
        <v>-685923.68331916025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753260.50850185845</v>
      </c>
      <c r="Q40" s="124">
        <f t="shared" si="3"/>
        <v>541097.49736260134</v>
      </c>
      <c r="R40" s="124">
        <f t="shared" si="4"/>
        <v>859431.95993683801</v>
      </c>
      <c r="S40" s="124">
        <f t="shared" si="5"/>
        <v>58613.933159384251</v>
      </c>
      <c r="T40" s="124">
        <f t="shared" si="6"/>
        <v>-705882.88195696496</v>
      </c>
      <c r="U40" s="196">
        <f>SUM(Q37:T40)/4</f>
        <v>722802.98542887927</v>
      </c>
      <c r="V40" s="124">
        <f>SUM(Q37:Q40)/4</f>
        <v>518844.60207842343</v>
      </c>
      <c r="W40" s="124">
        <f>SUM(R37:R40)/4</f>
        <v>823662.90673155768</v>
      </c>
      <c r="X40" s="124">
        <f>SUM(S37:S40)/4</f>
        <v>56799.927776907251</v>
      </c>
      <c r="Y40" s="124">
        <f>SUM(T37:T40)/4</f>
        <v>-676504.45115800924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774530.19465849141</v>
      </c>
      <c r="Q41" s="124">
        <f t="shared" si="3"/>
        <v>556646.60980359511</v>
      </c>
      <c r="R41" s="124">
        <f t="shared" si="4"/>
        <v>884439.95079822897</v>
      </c>
      <c r="S41" s="124">
        <f t="shared" si="5"/>
        <v>59866.492979917784</v>
      </c>
      <c r="T41" s="124">
        <f t="shared" si="6"/>
        <v>-726422.85892325023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796403.48227450368</v>
      </c>
      <c r="Q42" s="124">
        <f t="shared" si="3"/>
        <v>572642.54541209782</v>
      </c>
      <c r="R42" s="124">
        <f t="shared" si="4"/>
        <v>910175.63115230459</v>
      </c>
      <c r="S42" s="124">
        <f t="shared" si="5"/>
        <v>61145.819577895658</v>
      </c>
      <c r="T42" s="124">
        <f t="shared" si="6"/>
        <v>-747560.5138677943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818897.56647995312</v>
      </c>
      <c r="Q43" s="124">
        <f t="shared" si="3"/>
        <v>589098.14420992928</v>
      </c>
      <c r="R43" s="124">
        <f t="shared" si="4"/>
        <v>936660.17551087181</v>
      </c>
      <c r="S43" s="124">
        <f t="shared" si="5"/>
        <v>62452.484950250087</v>
      </c>
      <c r="T43" s="124">
        <f t="shared" si="6"/>
        <v>-769313.23819109786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842030.13368437137</v>
      </c>
      <c r="Q44" s="124">
        <f t="shared" si="3"/>
        <v>606026.6151929741</v>
      </c>
      <c r="R44" s="124">
        <f t="shared" si="4"/>
        <v>963915.37452758767</v>
      </c>
      <c r="S44" s="124">
        <f t="shared" si="5"/>
        <v>63787.073317293223</v>
      </c>
      <c r="T44" s="124">
        <f t="shared" si="6"/>
        <v>-791698.92935348372</v>
      </c>
      <c r="U44" s="196">
        <f>SUM(Q41:T44)/4</f>
        <v>807965.34427432972</v>
      </c>
      <c r="V44" s="124">
        <f>SUM(Q41:Q44)/4</f>
        <v>581103.47865464911</v>
      </c>
      <c r="W44" s="124">
        <f>SUM(R41:R44)/4</f>
        <v>923797.78299724823</v>
      </c>
      <c r="X44" s="124">
        <f>SUM(S41:S44)/4</f>
        <v>61812.967706339194</v>
      </c>
      <c r="Y44" s="124">
        <f>SUM(T41:T44)/4</f>
        <v>-758748.88508390659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865819.37564409897</v>
      </c>
      <c r="Q45" s="124">
        <f t="shared" si="3"/>
        <v>623441.54693411232</v>
      </c>
      <c r="R45" s="124">
        <f t="shared" si="4"/>
        <v>991963.65292662662</v>
      </c>
      <c r="S45" s="124">
        <f t="shared" si="5"/>
        <v>65150.181383926632</v>
      </c>
      <c r="T45" s="124">
        <f t="shared" si="6"/>
        <v>-814736.00560056674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890284.00393310306</v>
      </c>
      <c r="Q46" s="124">
        <f t="shared" si="3"/>
        <v>641356.91849083849</v>
      </c>
      <c r="R46" s="124">
        <f t="shared" si="4"/>
        <v>1020828.0879530413</v>
      </c>
      <c r="S46" s="124">
        <f t="shared" si="5"/>
        <v>66542.418606432708</v>
      </c>
      <c r="T46" s="124">
        <f t="shared" si="6"/>
        <v>-838443.42111720936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915443.2648288575</v>
      </c>
      <c r="Q47" s="124">
        <f t="shared" si="3"/>
        <v>659787.11062632443</v>
      </c>
      <c r="R47" s="124">
        <f t="shared" si="4"/>
        <v>1050532.428359997</v>
      </c>
      <c r="S47" s="124">
        <f t="shared" si="5"/>
        <v>67964.407464967386</v>
      </c>
      <c r="T47" s="124">
        <f t="shared" si="6"/>
        <v>-862840.68162243138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941316.95462520712</v>
      </c>
      <c r="Q48" s="124">
        <f t="shared" si="3"/>
        <v>678746.91735293414</v>
      </c>
      <c r="R48" s="124">
        <f t="shared" si="4"/>
        <v>1081101.1139485019</v>
      </c>
      <c r="S48" s="124">
        <f t="shared" si="5"/>
        <v>69416.783741875843</v>
      </c>
      <c r="T48" s="124">
        <f t="shared" si="6"/>
        <v>-887947.86041810468</v>
      </c>
      <c r="U48" s="196">
        <f>SUM(Q45:T48)/4</f>
        <v>903215.89975781669</v>
      </c>
      <c r="V48" s="124">
        <f>SUM(Q45:Q48)/4</f>
        <v>650833.1233510524</v>
      </c>
      <c r="W48" s="124">
        <f>SUM(R45:R48)/4</f>
        <v>1036106.3207970418</v>
      </c>
      <c r="X48" s="124">
        <f>SUM(S45:S48)/4</f>
        <v>67268.447799300644</v>
      </c>
      <c r="Y48" s="124">
        <f>SUM(T45:T48)/4</f>
        <v>-850991.99218957801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0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0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0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0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N53" s="1">
        <f t="shared" si="1"/>
        <v>37</v>
      </c>
      <c r="O53" s="195">
        <f t="shared" si="2"/>
        <v>2061</v>
      </c>
      <c r="P53" s="124">
        <f t="shared" si="0"/>
        <v>0</v>
      </c>
      <c r="Q53" s="124">
        <f t="shared" si="3"/>
        <v>0</v>
      </c>
      <c r="R53" s="124">
        <f t="shared" si="4"/>
        <v>0</v>
      </c>
      <c r="S53" s="124">
        <f t="shared" si="5"/>
        <v>0</v>
      </c>
      <c r="T53" s="124">
        <f t="shared" si="6"/>
        <v>0</v>
      </c>
      <c r="Z53" s="2"/>
    </row>
    <row r="54" spans="13:26" x14ac:dyDescent="0.25">
      <c r="M54" s="2"/>
      <c r="N54" s="1">
        <f t="shared" si="1"/>
        <v>38</v>
      </c>
      <c r="O54" s="195">
        <f t="shared" si="2"/>
        <v>2062</v>
      </c>
      <c r="P54" s="124">
        <f t="shared" si="0"/>
        <v>0</v>
      </c>
      <c r="Q54" s="124">
        <f t="shared" si="3"/>
        <v>0</v>
      </c>
      <c r="R54" s="124">
        <f t="shared" si="4"/>
        <v>0</v>
      </c>
      <c r="S54" s="124">
        <f t="shared" si="5"/>
        <v>0</v>
      </c>
      <c r="T54" s="124">
        <f t="shared" si="6"/>
        <v>0</v>
      </c>
      <c r="Z54" s="2"/>
    </row>
    <row r="55" spans="13:26" x14ac:dyDescent="0.25">
      <c r="M55" s="2"/>
      <c r="N55" s="1">
        <f t="shared" si="1"/>
        <v>39</v>
      </c>
      <c r="O55" s="195">
        <f t="shared" si="2"/>
        <v>2063</v>
      </c>
      <c r="P55" s="124">
        <f t="shared" si="0"/>
        <v>0</v>
      </c>
      <c r="Q55" s="124">
        <f t="shared" si="3"/>
        <v>0</v>
      </c>
      <c r="R55" s="124">
        <f t="shared" si="4"/>
        <v>0</v>
      </c>
      <c r="S55" s="124">
        <f t="shared" si="5"/>
        <v>0</v>
      </c>
      <c r="T55" s="124">
        <f t="shared" si="6"/>
        <v>0</v>
      </c>
      <c r="Z55" s="124"/>
    </row>
    <row r="56" spans="13:26" x14ac:dyDescent="0.25">
      <c r="M56" s="2"/>
      <c r="N56" s="1">
        <f t="shared" si="1"/>
        <v>40</v>
      </c>
      <c r="O56" s="195">
        <f t="shared" si="2"/>
        <v>2064</v>
      </c>
      <c r="P56" s="124">
        <f t="shared" si="0"/>
        <v>0</v>
      </c>
      <c r="Q56" s="124">
        <f t="shared" si="3"/>
        <v>0</v>
      </c>
      <c r="R56" s="124">
        <f t="shared" si="4"/>
        <v>0</v>
      </c>
      <c r="S56" s="124">
        <f t="shared" si="5"/>
        <v>0</v>
      </c>
      <c r="T56" s="124">
        <f t="shared" si="6"/>
        <v>0</v>
      </c>
      <c r="U56" s="196">
        <f>SUM(Q53:T56)/4</f>
        <v>0</v>
      </c>
      <c r="V56" s="124">
        <f>SUM(Q53:Q56)/4</f>
        <v>0</v>
      </c>
      <c r="W56" s="124">
        <f>SUM(R53:R56)/4</f>
        <v>0</v>
      </c>
      <c r="X56" s="124">
        <f>SUM(S53:S56)/4</f>
        <v>0</v>
      </c>
      <c r="Y56" s="124">
        <f>SUM(T53:T56)/4</f>
        <v>0</v>
      </c>
      <c r="Z56" s="188">
        <f>SUM(Q56:T56)-P56</f>
        <v>0</v>
      </c>
    </row>
    <row r="57" spans="13:26" x14ac:dyDescent="0.25">
      <c r="M57" s="2"/>
      <c r="N57" s="1">
        <f t="shared" si="1"/>
        <v>41</v>
      </c>
      <c r="O57" s="195">
        <f t="shared" si="2"/>
        <v>2065</v>
      </c>
      <c r="P57" s="124">
        <f t="shared" si="0"/>
        <v>0</v>
      </c>
      <c r="Q57" s="124">
        <f t="shared" si="3"/>
        <v>0</v>
      </c>
      <c r="R57" s="124">
        <f t="shared" si="4"/>
        <v>0</v>
      </c>
      <c r="S57" s="124">
        <f t="shared" si="5"/>
        <v>0</v>
      </c>
      <c r="T57" s="124">
        <f t="shared" si="6"/>
        <v>0</v>
      </c>
      <c r="Z57" s="2"/>
    </row>
    <row r="58" spans="13:26" x14ac:dyDescent="0.25">
      <c r="M58" s="2"/>
      <c r="N58" s="1">
        <f t="shared" si="1"/>
        <v>42</v>
      </c>
      <c r="O58" s="195">
        <f t="shared" si="2"/>
        <v>2066</v>
      </c>
      <c r="P58" s="124">
        <f t="shared" si="0"/>
        <v>0</v>
      </c>
      <c r="Q58" s="124">
        <f t="shared" si="3"/>
        <v>0</v>
      </c>
      <c r="R58" s="124">
        <f t="shared" si="4"/>
        <v>0</v>
      </c>
      <c r="S58" s="124">
        <f t="shared" si="5"/>
        <v>0</v>
      </c>
      <c r="T58" s="124">
        <f t="shared" si="6"/>
        <v>0</v>
      </c>
      <c r="Z58" s="2"/>
    </row>
    <row r="59" spans="13:26" x14ac:dyDescent="0.25">
      <c r="M59" s="2"/>
      <c r="N59" s="1">
        <f t="shared" si="1"/>
        <v>43</v>
      </c>
      <c r="O59" s="195">
        <f t="shared" si="2"/>
        <v>2067</v>
      </c>
      <c r="P59" s="124">
        <f t="shared" si="0"/>
        <v>0</v>
      </c>
      <c r="Q59" s="124">
        <f t="shared" si="3"/>
        <v>0</v>
      </c>
      <c r="R59" s="124">
        <f t="shared" si="4"/>
        <v>0</v>
      </c>
      <c r="S59" s="124">
        <f t="shared" si="5"/>
        <v>0</v>
      </c>
      <c r="T59" s="124">
        <f t="shared" si="6"/>
        <v>0</v>
      </c>
      <c r="Z59" s="124">
        <f>U60-SUM(V60:Y60)</f>
        <v>0</v>
      </c>
    </row>
    <row r="60" spans="13:26" x14ac:dyDescent="0.25">
      <c r="M60" s="2"/>
      <c r="N60" s="1">
        <f t="shared" si="1"/>
        <v>44</v>
      </c>
      <c r="O60" s="195">
        <f t="shared" si="2"/>
        <v>2068</v>
      </c>
      <c r="P60" s="124">
        <f t="shared" si="0"/>
        <v>0</v>
      </c>
      <c r="Q60" s="124">
        <f t="shared" si="3"/>
        <v>0</v>
      </c>
      <c r="R60" s="124">
        <f t="shared" si="4"/>
        <v>0</v>
      </c>
      <c r="S60" s="124">
        <f t="shared" si="5"/>
        <v>0</v>
      </c>
      <c r="T60" s="124">
        <f t="shared" si="6"/>
        <v>0</v>
      </c>
      <c r="U60" s="196">
        <f>SUM(Q57:T60)/4</f>
        <v>0</v>
      </c>
      <c r="V60" s="124">
        <f>SUM(Q57:Q60)/4</f>
        <v>0</v>
      </c>
      <c r="W60" s="124">
        <f>SUM(R57:R60)/4</f>
        <v>0</v>
      </c>
      <c r="X60" s="124">
        <f>SUM(S57:S60)/4</f>
        <v>0</v>
      </c>
      <c r="Y60" s="124">
        <f>SUM(T57:T60)/4</f>
        <v>0</v>
      </c>
      <c r="Z60" s="2"/>
    </row>
    <row r="61" spans="13:26" x14ac:dyDescent="0.25">
      <c r="M61" s="2"/>
      <c r="O61" s="163" t="s">
        <v>216</v>
      </c>
      <c r="P61" s="163" t="s">
        <v>216</v>
      </c>
      <c r="Q61" s="163" t="s">
        <v>216</v>
      </c>
      <c r="R61" s="163" t="s">
        <v>216</v>
      </c>
      <c r="S61" s="163" t="s">
        <v>216</v>
      </c>
      <c r="T61" s="163" t="s">
        <v>216</v>
      </c>
      <c r="U61" s="196"/>
      <c r="V61" s="196"/>
      <c r="W61" s="196"/>
      <c r="X61" s="196"/>
      <c r="Y61" s="196"/>
      <c r="Z61" s="2"/>
    </row>
    <row r="62" spans="13:26" x14ac:dyDescent="0.25">
      <c r="M62" s="2"/>
      <c r="O62" s="134" t="s">
        <v>231</v>
      </c>
      <c r="P62" s="196">
        <f>SUM(Q62:T62)</f>
        <v>20218689.294250146</v>
      </c>
      <c r="Q62" s="196">
        <f>SUM(Q$17:Q$60)</f>
        <v>14484487.947076784</v>
      </c>
      <c r="R62" s="196">
        <f>SUM(R$17:R$60)</f>
        <v>22964625.08474461</v>
      </c>
      <c r="S62" s="196">
        <f>SUM(S$17:S$60)</f>
        <v>1631262.2289037188</v>
      </c>
      <c r="T62" s="196">
        <f>SUM(T$17:T$60)</f>
        <v>-18861685.966474965</v>
      </c>
      <c r="U62" s="124"/>
      <c r="V62" s="196"/>
      <c r="W62" s="196"/>
      <c r="X62" s="196"/>
      <c r="Y62" s="196"/>
      <c r="Z62" s="2"/>
    </row>
    <row r="63" spans="13:26" x14ac:dyDescent="0.25">
      <c r="M63" s="2"/>
      <c r="N63" s="2"/>
      <c r="O63" s="2"/>
      <c r="P63" s="188">
        <f>P62-P$10</f>
        <v>0</v>
      </c>
      <c r="Q63" s="188">
        <f>Q62-Q$10</f>
        <v>1.6763806343078613E-8</v>
      </c>
      <c r="R63" s="188">
        <f>R62-R$10</f>
        <v>0</v>
      </c>
      <c r="S63" s="188">
        <f>S62-S$10</f>
        <v>-3.7252902984619141E-9</v>
      </c>
      <c r="T63" s="188">
        <f>T62-T$10</f>
        <v>0</v>
      </c>
      <c r="U63" s="188">
        <f>SUM(Q62:T62)-P$10</f>
        <v>0</v>
      </c>
      <c r="V63" s="2"/>
      <c r="W63" s="2"/>
      <c r="X63" s="2"/>
      <c r="Y63" s="2"/>
      <c r="Z63" s="2"/>
    </row>
    <row r="64" spans="13:26" x14ac:dyDescent="0.25">
      <c r="M64" s="2"/>
      <c r="O64" s="180" t="s">
        <v>279</v>
      </c>
      <c r="P64" s="197">
        <f>$P$13</f>
        <v>2.8154076418465568E-2</v>
      </c>
      <c r="Z64" s="2"/>
    </row>
    <row r="65" spans="13:26" x14ac:dyDescent="0.25">
      <c r="M65" s="2"/>
      <c r="O65" s="134" t="s">
        <v>236</v>
      </c>
      <c r="P65" s="197">
        <f>((1+P64)^(1/12))-1</f>
        <v>2.3164317575670168E-3</v>
      </c>
      <c r="Z65" s="2"/>
    </row>
    <row r="66" spans="13:26" x14ac:dyDescent="0.25">
      <c r="M66" s="2"/>
      <c r="O66" s="134" t="s">
        <v>235</v>
      </c>
      <c r="P66" s="196">
        <f>P10</f>
        <v>20218689.294250127</v>
      </c>
      <c r="Z66" s="2"/>
    </row>
    <row r="67" spans="13:26" x14ac:dyDescent="0.25">
      <c r="M67" s="2"/>
      <c r="O67" s="134" t="s">
        <v>234</v>
      </c>
      <c r="P67" s="196">
        <f>P66/(1+P65)^P68</f>
        <v>8315541.6387112429</v>
      </c>
      <c r="Z67" s="2"/>
    </row>
    <row r="68" spans="13:26" x14ac:dyDescent="0.25">
      <c r="M68" s="2"/>
      <c r="O68" s="134" t="s">
        <v>233</v>
      </c>
      <c r="P68" s="124">
        <f>$P$12*12</f>
        <v>384</v>
      </c>
      <c r="Q68" s="198"/>
      <c r="Z68" s="2"/>
    </row>
    <row r="69" spans="13:26" x14ac:dyDescent="0.25">
      <c r="M69" s="2"/>
      <c r="O69" s="134" t="s">
        <v>232</v>
      </c>
      <c r="P69" s="196">
        <f>PMT(P65,P68,-P67)</f>
        <v>32719.091055490644</v>
      </c>
      <c r="Z69" s="2"/>
    </row>
    <row r="70" spans="13:26" x14ac:dyDescent="0.25">
      <c r="M70" s="2"/>
      <c r="N70" s="163"/>
      <c r="O70" s="163" t="s">
        <v>216</v>
      </c>
      <c r="P70" s="163" t="s">
        <v>216</v>
      </c>
      <c r="Q70" s="163" t="s">
        <v>216</v>
      </c>
      <c r="R70" s="163" t="s">
        <v>216</v>
      </c>
      <c r="Z70" s="2"/>
    </row>
    <row r="71" spans="13:26" x14ac:dyDescent="0.25">
      <c r="M71" s="2"/>
      <c r="N71" s="1">
        <v>1</v>
      </c>
      <c r="O71" s="124">
        <v>0</v>
      </c>
      <c r="P71" s="124">
        <f>P69</f>
        <v>32719.091055490644</v>
      </c>
      <c r="Q71" s="124">
        <f t="shared" ref="Q71:Q134" si="7">O71*$P$65</f>
        <v>0</v>
      </c>
      <c r="R71" s="124">
        <f t="shared" ref="R71:R134" si="8">O71+P71+Q71</f>
        <v>32719.091055490644</v>
      </c>
      <c r="Z71" s="2"/>
    </row>
    <row r="72" spans="13:26" x14ac:dyDescent="0.25">
      <c r="M72" s="2"/>
      <c r="N72" s="1">
        <f t="shared" ref="N72:N135" si="9">N71+1</f>
        <v>2</v>
      </c>
      <c r="O72" s="124">
        <f t="shared" ref="O72:O135" si="10">R71</f>
        <v>32719.091055490644</v>
      </c>
      <c r="P72" s="124">
        <f t="shared" ref="P72:P135" si="11">P71</f>
        <v>32719.091055490644</v>
      </c>
      <c r="Q72" s="124">
        <f t="shared" si="7"/>
        <v>75.79154159966545</v>
      </c>
      <c r="R72" s="124">
        <f t="shared" si="8"/>
        <v>65513.973652580957</v>
      </c>
      <c r="Z72" s="2"/>
    </row>
    <row r="73" spans="13:26" x14ac:dyDescent="0.25">
      <c r="M73" s="2"/>
      <c r="N73" s="1">
        <f t="shared" si="9"/>
        <v>3</v>
      </c>
      <c r="O73" s="124">
        <f t="shared" si="10"/>
        <v>65513.973652580957</v>
      </c>
      <c r="P73" s="124">
        <f t="shared" si="11"/>
        <v>32719.091055490644</v>
      </c>
      <c r="Q73" s="124">
        <f t="shared" si="7"/>
        <v>151.75864913324733</v>
      </c>
      <c r="R73" s="124">
        <f t="shared" si="8"/>
        <v>98384.823357204848</v>
      </c>
      <c r="Z73" s="2"/>
    </row>
    <row r="74" spans="13:26" x14ac:dyDescent="0.25">
      <c r="M74" s="2"/>
      <c r="N74" s="1">
        <f t="shared" si="9"/>
        <v>4</v>
      </c>
      <c r="O74" s="124">
        <f t="shared" si="10"/>
        <v>98384.823357204848</v>
      </c>
      <c r="P74" s="124">
        <f t="shared" si="11"/>
        <v>32719.091055490644</v>
      </c>
      <c r="Q74" s="124">
        <f t="shared" si="7"/>
        <v>227.9017292872505</v>
      </c>
      <c r="R74" s="124">
        <f t="shared" si="8"/>
        <v>131331.81614198277</v>
      </c>
      <c r="Z74" s="2"/>
    </row>
    <row r="75" spans="13:26" x14ac:dyDescent="0.25">
      <c r="M75" s="2"/>
      <c r="N75" s="1">
        <f t="shared" si="9"/>
        <v>5</v>
      </c>
      <c r="O75" s="124">
        <f t="shared" si="10"/>
        <v>131331.81614198277</v>
      </c>
      <c r="P75" s="124">
        <f t="shared" si="11"/>
        <v>32719.091055490644</v>
      </c>
      <c r="Q75" s="124">
        <f t="shared" si="7"/>
        <v>304.22118969024143</v>
      </c>
      <c r="R75" s="124">
        <f t="shared" si="8"/>
        <v>164355.12838716363</v>
      </c>
      <c r="Z75" s="2"/>
    </row>
    <row r="76" spans="13:26" x14ac:dyDescent="0.25">
      <c r="M76" s="2"/>
      <c r="N76" s="1">
        <f t="shared" si="9"/>
        <v>6</v>
      </c>
      <c r="O76" s="124">
        <f t="shared" si="10"/>
        <v>164355.12838716363</v>
      </c>
      <c r="P76" s="124">
        <f t="shared" si="11"/>
        <v>32719.091055490644</v>
      </c>
      <c r="Q76" s="124">
        <f t="shared" si="7"/>
        <v>380.71743891503013</v>
      </c>
      <c r="R76" s="124">
        <f t="shared" si="8"/>
        <v>197454.9368815693</v>
      </c>
      <c r="Z76" s="2"/>
    </row>
    <row r="77" spans="13:26" x14ac:dyDescent="0.25">
      <c r="M77" s="2"/>
      <c r="N77" s="1">
        <f t="shared" si="9"/>
        <v>7</v>
      </c>
      <c r="O77" s="124">
        <f t="shared" si="10"/>
        <v>197454.9368815693</v>
      </c>
      <c r="P77" s="124">
        <f t="shared" si="11"/>
        <v>32719.091055490644</v>
      </c>
      <c r="Q77" s="124">
        <f t="shared" si="7"/>
        <v>457.39088648085794</v>
      </c>
      <c r="R77" s="124">
        <f t="shared" si="8"/>
        <v>230631.41882354079</v>
      </c>
      <c r="Z77" s="2"/>
    </row>
    <row r="78" spans="13:26" x14ac:dyDescent="0.25">
      <c r="M78" s="2"/>
      <c r="N78" s="1">
        <f t="shared" si="9"/>
        <v>8</v>
      </c>
      <c r="O78" s="124">
        <f t="shared" si="10"/>
        <v>230631.41882354079</v>
      </c>
      <c r="P78" s="124">
        <f t="shared" si="11"/>
        <v>32719.091055490644</v>
      </c>
      <c r="Q78" s="124">
        <f t="shared" si="7"/>
        <v>534.2419428555894</v>
      </c>
      <c r="R78" s="124">
        <f t="shared" si="8"/>
        <v>263884.75182188704</v>
      </c>
      <c r="Z78" s="2"/>
    </row>
    <row r="79" spans="13:26" x14ac:dyDescent="0.25">
      <c r="M79" s="2"/>
      <c r="N79" s="1">
        <f t="shared" si="9"/>
        <v>9</v>
      </c>
      <c r="O79" s="124">
        <f t="shared" si="10"/>
        <v>263884.75182188704</v>
      </c>
      <c r="P79" s="124">
        <f t="shared" si="11"/>
        <v>32719.091055490644</v>
      </c>
      <c r="Q79" s="124">
        <f t="shared" si="7"/>
        <v>611.2710194579098</v>
      </c>
      <c r="R79" s="124">
        <f t="shared" si="8"/>
        <v>297215.1138968356</v>
      </c>
      <c r="Z79" s="2"/>
    </row>
    <row r="80" spans="13:26" x14ac:dyDescent="0.25">
      <c r="M80" s="2"/>
      <c r="N80" s="1">
        <f t="shared" si="9"/>
        <v>10</v>
      </c>
      <c r="O80" s="124">
        <f t="shared" si="10"/>
        <v>297215.1138968356</v>
      </c>
      <c r="P80" s="124">
        <f t="shared" si="11"/>
        <v>32719.091055490644</v>
      </c>
      <c r="Q80" s="124">
        <f t="shared" si="7"/>
        <v>688.47852865952791</v>
      </c>
      <c r="R80" s="124">
        <f t="shared" si="8"/>
        <v>330622.68348098575</v>
      </c>
      <c r="Z80" s="2"/>
    </row>
    <row r="81" spans="13:26" x14ac:dyDescent="0.25">
      <c r="M81" s="2"/>
      <c r="N81" s="1">
        <f t="shared" si="9"/>
        <v>11</v>
      </c>
      <c r="O81" s="124">
        <f t="shared" si="10"/>
        <v>330622.68348098575</v>
      </c>
      <c r="P81" s="124">
        <f t="shared" si="11"/>
        <v>32719.091055490644</v>
      </c>
      <c r="Q81" s="124">
        <f t="shared" si="7"/>
        <v>765.86488378738329</v>
      </c>
      <c r="R81" s="124">
        <f t="shared" si="8"/>
        <v>364107.63942026382</v>
      </c>
      <c r="Z81" s="2"/>
    </row>
    <row r="82" spans="13:26" x14ac:dyDescent="0.25">
      <c r="M82" s="2"/>
      <c r="N82" s="1">
        <f t="shared" si="9"/>
        <v>12</v>
      </c>
      <c r="O82" s="124">
        <f t="shared" si="10"/>
        <v>364107.63942026382</v>
      </c>
      <c r="P82" s="124">
        <f t="shared" si="11"/>
        <v>32719.091055490644</v>
      </c>
      <c r="Q82" s="124">
        <f t="shared" si="7"/>
        <v>843.43049912585934</v>
      </c>
      <c r="R82" s="124">
        <f t="shared" si="8"/>
        <v>397670.16097488033</v>
      </c>
      <c r="Z82" s="2"/>
    </row>
    <row r="83" spans="13:26" x14ac:dyDescent="0.25">
      <c r="M83" s="2"/>
      <c r="N83" s="1">
        <f t="shared" si="9"/>
        <v>13</v>
      </c>
      <c r="O83" s="124">
        <f t="shared" si="10"/>
        <v>397670.16097488033</v>
      </c>
      <c r="P83" s="124">
        <f t="shared" si="11"/>
        <v>32719.091055490644</v>
      </c>
      <c r="Q83" s="124">
        <f t="shared" si="7"/>
        <v>921.17578991900052</v>
      </c>
      <c r="R83" s="124">
        <f t="shared" si="8"/>
        <v>431310.42782028997</v>
      </c>
      <c r="Z83" s="2"/>
    </row>
    <row r="84" spans="13:26" x14ac:dyDescent="0.25">
      <c r="M84" s="2"/>
      <c r="N84" s="1">
        <f t="shared" si="9"/>
        <v>14</v>
      </c>
      <c r="O84" s="124">
        <f t="shared" si="10"/>
        <v>431310.42782028997</v>
      </c>
      <c r="P84" s="124">
        <f t="shared" si="11"/>
        <v>32719.091055490644</v>
      </c>
      <c r="Q84" s="124">
        <f t="shared" si="7"/>
        <v>999.10117237273619</v>
      </c>
      <c r="R84" s="124">
        <f t="shared" si="8"/>
        <v>465028.62004815339</v>
      </c>
      <c r="Z84" s="2"/>
    </row>
    <row r="85" spans="13:26" x14ac:dyDescent="0.25">
      <c r="M85" s="2"/>
      <c r="N85" s="1">
        <f t="shared" si="9"/>
        <v>15</v>
      </c>
      <c r="O85" s="124">
        <f t="shared" si="10"/>
        <v>465028.62004815339</v>
      </c>
      <c r="P85" s="124">
        <f t="shared" si="11"/>
        <v>32719.091055490644</v>
      </c>
      <c r="Q85" s="124">
        <f t="shared" si="7"/>
        <v>1077.2070636571084</v>
      </c>
      <c r="R85" s="124">
        <f t="shared" si="8"/>
        <v>498824.91816730116</v>
      </c>
      <c r="Z85" s="2"/>
    </row>
    <row r="86" spans="13:26" x14ac:dyDescent="0.25">
      <c r="M86" s="2"/>
      <c r="N86" s="1">
        <f t="shared" si="9"/>
        <v>16</v>
      </c>
      <c r="O86" s="124">
        <f t="shared" si="10"/>
        <v>498824.91816730116</v>
      </c>
      <c r="P86" s="124">
        <f t="shared" si="11"/>
        <v>32719.091055490644</v>
      </c>
      <c r="Q86" s="124">
        <f t="shared" si="7"/>
        <v>1155.4938819085048</v>
      </c>
      <c r="R86" s="124">
        <f t="shared" si="8"/>
        <v>532699.50310470024</v>
      </c>
      <c r="Z86" s="2"/>
    </row>
    <row r="87" spans="13:26" x14ac:dyDescent="0.25">
      <c r="M87" s="2"/>
      <c r="N87" s="1">
        <f t="shared" si="9"/>
        <v>17</v>
      </c>
      <c r="O87" s="124">
        <f t="shared" si="10"/>
        <v>532699.50310470024</v>
      </c>
      <c r="P87" s="124">
        <f t="shared" si="11"/>
        <v>32719.091055490644</v>
      </c>
      <c r="Q87" s="124">
        <f t="shared" si="7"/>
        <v>1233.9620462318974</v>
      </c>
      <c r="R87" s="124">
        <f t="shared" si="8"/>
        <v>566652.55620642274</v>
      </c>
      <c r="Z87" s="2"/>
    </row>
    <row r="88" spans="13:26" x14ac:dyDescent="0.25">
      <c r="M88" s="2"/>
      <c r="N88" s="1">
        <f t="shared" si="9"/>
        <v>18</v>
      </c>
      <c r="O88" s="124">
        <f t="shared" si="10"/>
        <v>566652.55620642274</v>
      </c>
      <c r="P88" s="124">
        <f t="shared" si="11"/>
        <v>32719.091055490644</v>
      </c>
      <c r="Q88" s="124">
        <f t="shared" si="7"/>
        <v>1312.6119767030866</v>
      </c>
      <c r="R88" s="124">
        <f t="shared" si="8"/>
        <v>600684.25923861645</v>
      </c>
      <c r="Z88" s="2"/>
    </row>
    <row r="89" spans="13:26" x14ac:dyDescent="0.25">
      <c r="M89" s="2"/>
      <c r="N89" s="1">
        <f t="shared" si="9"/>
        <v>19</v>
      </c>
      <c r="O89" s="124">
        <f t="shared" si="10"/>
        <v>600684.25923861645</v>
      </c>
      <c r="P89" s="124">
        <f t="shared" si="11"/>
        <v>32719.091055490644</v>
      </c>
      <c r="Q89" s="124">
        <f t="shared" si="7"/>
        <v>1391.4440943709499</v>
      </c>
      <c r="R89" s="124">
        <f t="shared" si="8"/>
        <v>634794.79438847804</v>
      </c>
      <c r="Z89" s="2"/>
    </row>
    <row r="90" spans="13:26" x14ac:dyDescent="0.25">
      <c r="M90" s="2"/>
      <c r="N90" s="1">
        <f t="shared" si="9"/>
        <v>20</v>
      </c>
      <c r="O90" s="124">
        <f t="shared" si="10"/>
        <v>634794.79438847804</v>
      </c>
      <c r="P90" s="124">
        <f t="shared" si="11"/>
        <v>32719.091055490644</v>
      </c>
      <c r="Q90" s="124">
        <f t="shared" si="7"/>
        <v>1470.4588212596952</v>
      </c>
      <c r="R90" s="124">
        <f t="shared" si="8"/>
        <v>668984.34426522837</v>
      </c>
      <c r="Z90" s="2"/>
    </row>
    <row r="91" spans="13:26" x14ac:dyDescent="0.25">
      <c r="M91" s="2"/>
      <c r="N91" s="1">
        <f t="shared" si="9"/>
        <v>21</v>
      </c>
      <c r="O91" s="124">
        <f t="shared" si="10"/>
        <v>668984.34426522837</v>
      </c>
      <c r="P91" s="124">
        <f t="shared" si="11"/>
        <v>32719.091055490644</v>
      </c>
      <c r="Q91" s="124">
        <f t="shared" si="7"/>
        <v>1549.6565803711212</v>
      </c>
      <c r="R91" s="124">
        <f t="shared" si="8"/>
        <v>703253.09190109011</v>
      </c>
      <c r="Z91" s="2"/>
    </row>
    <row r="92" spans="13:26" x14ac:dyDescent="0.25">
      <c r="M92" s="2"/>
      <c r="N92" s="1">
        <f t="shared" si="9"/>
        <v>22</v>
      </c>
      <c r="O92" s="124">
        <f t="shared" si="10"/>
        <v>703253.09190109011</v>
      </c>
      <c r="P92" s="124">
        <f t="shared" si="11"/>
        <v>32719.091055490644</v>
      </c>
      <c r="Q92" s="124">
        <f t="shared" si="7"/>
        <v>1629.0377956868811</v>
      </c>
      <c r="R92" s="124">
        <f t="shared" si="8"/>
        <v>737601.22075226763</v>
      </c>
      <c r="Z92" s="2"/>
    </row>
    <row r="93" spans="13:26" x14ac:dyDescent="0.25">
      <c r="M93" s="2"/>
      <c r="N93" s="1">
        <f t="shared" si="9"/>
        <v>23</v>
      </c>
      <c r="O93" s="124">
        <f t="shared" si="10"/>
        <v>737601.22075226763</v>
      </c>
      <c r="P93" s="124">
        <f t="shared" si="11"/>
        <v>32719.091055490644</v>
      </c>
      <c r="Q93" s="124">
        <f t="shared" si="7"/>
        <v>1708.6028921707525</v>
      </c>
      <c r="R93" s="124">
        <f t="shared" si="8"/>
        <v>772028.91469992907</v>
      </c>
      <c r="Z93" s="2"/>
    </row>
    <row r="94" spans="13:26" x14ac:dyDescent="0.25">
      <c r="M94" s="2"/>
      <c r="N94" s="1">
        <f t="shared" si="9"/>
        <v>24</v>
      </c>
      <c r="O94" s="124">
        <f t="shared" si="10"/>
        <v>772028.91469992907</v>
      </c>
      <c r="P94" s="124">
        <f t="shared" si="11"/>
        <v>32719.091055490644</v>
      </c>
      <c r="Q94" s="124">
        <f t="shared" si="7"/>
        <v>1788.3522957709131</v>
      </c>
      <c r="R94" s="124">
        <f t="shared" si="8"/>
        <v>806536.35805119062</v>
      </c>
      <c r="Z94" s="2"/>
    </row>
    <row r="95" spans="13:26" x14ac:dyDescent="0.25">
      <c r="M95" s="2"/>
      <c r="N95" s="1">
        <f t="shared" si="9"/>
        <v>25</v>
      </c>
      <c r="O95" s="124">
        <f t="shared" si="10"/>
        <v>806536.35805119062</v>
      </c>
      <c r="P95" s="124">
        <f t="shared" si="11"/>
        <v>32719.091055490644</v>
      </c>
      <c r="Q95" s="124">
        <f t="shared" si="7"/>
        <v>1868.2864334222202</v>
      </c>
      <c r="R95" s="124">
        <f t="shared" si="8"/>
        <v>841123.73554010352</v>
      </c>
      <c r="Z95" s="2"/>
    </row>
    <row r="96" spans="13:26" x14ac:dyDescent="0.25">
      <c r="M96" s="2"/>
      <c r="N96" s="1">
        <f t="shared" si="9"/>
        <v>26</v>
      </c>
      <c r="O96" s="124">
        <f t="shared" si="10"/>
        <v>841123.73554010352</v>
      </c>
      <c r="P96" s="124">
        <f t="shared" si="11"/>
        <v>32719.091055490644</v>
      </c>
      <c r="Q96" s="124">
        <f t="shared" si="7"/>
        <v>1948.4057330484966</v>
      </c>
      <c r="R96" s="124">
        <f t="shared" si="8"/>
        <v>875791.23232864263</v>
      </c>
      <c r="Z96" s="2"/>
    </row>
    <row r="97" spans="13:26" x14ac:dyDescent="0.25">
      <c r="M97" s="2"/>
      <c r="N97" s="1">
        <f t="shared" si="9"/>
        <v>27</v>
      </c>
      <c r="O97" s="124">
        <f t="shared" si="10"/>
        <v>875791.23232864263</v>
      </c>
      <c r="P97" s="124">
        <f t="shared" si="11"/>
        <v>32719.091055490644</v>
      </c>
      <c r="Q97" s="124">
        <f t="shared" si="7"/>
        <v>2028.7106235648212</v>
      </c>
      <c r="R97" s="124">
        <f t="shared" si="8"/>
        <v>910539.03400769806</v>
      </c>
      <c r="Z97" s="2"/>
    </row>
    <row r="98" spans="13:26" x14ac:dyDescent="0.25">
      <c r="M98" s="2"/>
      <c r="N98" s="1">
        <f t="shared" si="9"/>
        <v>28</v>
      </c>
      <c r="O98" s="124">
        <f t="shared" si="10"/>
        <v>910539.03400769806</v>
      </c>
      <c r="P98" s="124">
        <f t="shared" si="11"/>
        <v>32719.091055490644</v>
      </c>
      <c r="Q98" s="124">
        <f t="shared" si="7"/>
        <v>2109.2015348798259</v>
      </c>
      <c r="R98" s="124">
        <f t="shared" si="8"/>
        <v>945367.32659806858</v>
      </c>
      <c r="Z98" s="2"/>
    </row>
    <row r="99" spans="13:26" x14ac:dyDescent="0.25">
      <c r="M99" s="2"/>
      <c r="N99" s="1">
        <f t="shared" si="9"/>
        <v>29</v>
      </c>
      <c r="O99" s="124">
        <f t="shared" si="10"/>
        <v>945367.32659806858</v>
      </c>
      <c r="P99" s="124">
        <f t="shared" si="11"/>
        <v>32719.091055490644</v>
      </c>
      <c r="Q99" s="124">
        <f t="shared" si="7"/>
        <v>2189.878897897996</v>
      </c>
      <c r="R99" s="124">
        <f t="shared" si="8"/>
        <v>980276.29655145726</v>
      </c>
      <c r="Z99" s="2"/>
    </row>
    <row r="100" spans="13:26" x14ac:dyDescent="0.25">
      <c r="M100" s="2"/>
      <c r="N100" s="1">
        <f t="shared" si="9"/>
        <v>30</v>
      </c>
      <c r="O100" s="124">
        <f t="shared" si="10"/>
        <v>980276.29655145726</v>
      </c>
      <c r="P100" s="124">
        <f t="shared" si="11"/>
        <v>32719.091055490644</v>
      </c>
      <c r="Q100" s="124">
        <f t="shared" si="7"/>
        <v>2270.7431445219781</v>
      </c>
      <c r="R100" s="124">
        <f t="shared" si="8"/>
        <v>1015266.1307514699</v>
      </c>
      <c r="Z100" s="2"/>
    </row>
    <row r="101" spans="13:26" x14ac:dyDescent="0.25">
      <c r="M101" s="2"/>
      <c r="N101" s="1">
        <f t="shared" si="9"/>
        <v>31</v>
      </c>
      <c r="O101" s="124">
        <f t="shared" si="10"/>
        <v>1015266.1307514699</v>
      </c>
      <c r="P101" s="124">
        <f t="shared" si="11"/>
        <v>32719.091055490644</v>
      </c>
      <c r="Q101" s="124">
        <f t="shared" si="7"/>
        <v>2351.7947076548921</v>
      </c>
      <c r="R101" s="124">
        <f t="shared" si="8"/>
        <v>1050337.0165146154</v>
      </c>
      <c r="Z101" s="2"/>
    </row>
    <row r="102" spans="13:26" x14ac:dyDescent="0.25">
      <c r="M102" s="2"/>
      <c r="N102" s="1">
        <f t="shared" si="9"/>
        <v>32</v>
      </c>
      <c r="O102" s="124">
        <f t="shared" si="10"/>
        <v>1050337.0165146154</v>
      </c>
      <c r="P102" s="124">
        <f t="shared" si="11"/>
        <v>32719.091055490644</v>
      </c>
      <c r="Q102" s="124">
        <f t="shared" si="7"/>
        <v>2433.0340212026472</v>
      </c>
      <c r="R102" s="124">
        <f t="shared" si="8"/>
        <v>1085489.1415913086</v>
      </c>
      <c r="Z102" s="2"/>
    </row>
    <row r="103" spans="13:26" x14ac:dyDescent="0.25">
      <c r="M103" s="2"/>
      <c r="N103" s="1">
        <f t="shared" si="9"/>
        <v>33</v>
      </c>
      <c r="O103" s="124">
        <f t="shared" si="10"/>
        <v>1085489.1415913086</v>
      </c>
      <c r="P103" s="124">
        <f t="shared" si="11"/>
        <v>32719.091055490644</v>
      </c>
      <c r="Q103" s="124">
        <f t="shared" si="7"/>
        <v>2514.4615200762673</v>
      </c>
      <c r="R103" s="124">
        <f t="shared" si="8"/>
        <v>1120722.6941668754</v>
      </c>
      <c r="Z103" s="2"/>
    </row>
    <row r="104" spans="13:26" x14ac:dyDescent="0.25">
      <c r="M104" s="2"/>
      <c r="N104" s="1">
        <f t="shared" si="9"/>
        <v>34</v>
      </c>
      <c r="O104" s="124">
        <f t="shared" si="10"/>
        <v>1120722.6941668754</v>
      </c>
      <c r="P104" s="124">
        <f t="shared" si="11"/>
        <v>32719.091055490644</v>
      </c>
      <c r="Q104" s="124">
        <f t="shared" si="7"/>
        <v>2596.0776401942176</v>
      </c>
      <c r="R104" s="124">
        <f t="shared" si="8"/>
        <v>1156037.8628625602</v>
      </c>
      <c r="Z104" s="2"/>
    </row>
    <row r="105" spans="13:26" x14ac:dyDescent="0.25">
      <c r="M105" s="2"/>
      <c r="N105" s="1">
        <f t="shared" si="9"/>
        <v>35</v>
      </c>
      <c r="O105" s="124">
        <f t="shared" si="10"/>
        <v>1156037.8628625602</v>
      </c>
      <c r="P105" s="124">
        <f t="shared" si="11"/>
        <v>32719.091055490644</v>
      </c>
      <c r="Q105" s="124">
        <f t="shared" si="7"/>
        <v>2677.8828184847384</v>
      </c>
      <c r="R105" s="124">
        <f t="shared" si="8"/>
        <v>1191434.8367365354</v>
      </c>
      <c r="Z105" s="2"/>
    </row>
    <row r="106" spans="13:26" x14ac:dyDescent="0.25">
      <c r="M106" s="2"/>
      <c r="N106" s="1">
        <f t="shared" si="9"/>
        <v>36</v>
      </c>
      <c r="O106" s="124">
        <f t="shared" si="10"/>
        <v>1191434.8367365354</v>
      </c>
      <c r="P106" s="124">
        <f t="shared" si="11"/>
        <v>32719.091055490644</v>
      </c>
      <c r="Q106" s="124">
        <f t="shared" si="7"/>
        <v>2759.8774928881844</v>
      </c>
      <c r="R106" s="124">
        <f t="shared" si="8"/>
        <v>1226913.8052849141</v>
      </c>
      <c r="Z106" s="2"/>
    </row>
    <row r="107" spans="13:26" x14ac:dyDescent="0.25">
      <c r="M107" s="2"/>
      <c r="N107" s="1">
        <f t="shared" si="9"/>
        <v>37</v>
      </c>
      <c r="O107" s="124">
        <f t="shared" si="10"/>
        <v>1226913.8052849141</v>
      </c>
      <c r="P107" s="124">
        <f t="shared" si="11"/>
        <v>32719.091055490644</v>
      </c>
      <c r="Q107" s="124">
        <f t="shared" si="7"/>
        <v>2842.0621023593703</v>
      </c>
      <c r="R107" s="124">
        <f t="shared" si="8"/>
        <v>1262474.9584427639</v>
      </c>
      <c r="Z107" s="2"/>
    </row>
    <row r="108" spans="13:26" x14ac:dyDescent="0.25">
      <c r="M108" s="2"/>
      <c r="N108" s="1">
        <f t="shared" si="9"/>
        <v>38</v>
      </c>
      <c r="O108" s="124">
        <f t="shared" si="10"/>
        <v>1262474.9584427639</v>
      </c>
      <c r="P108" s="124">
        <f t="shared" si="11"/>
        <v>32719.091055490644</v>
      </c>
      <c r="Q108" s="124">
        <f t="shared" si="7"/>
        <v>2924.4370868699179</v>
      </c>
      <c r="R108" s="124">
        <f t="shared" si="8"/>
        <v>1298118.4865851244</v>
      </c>
      <c r="Z108" s="2"/>
    </row>
    <row r="109" spans="13:26" x14ac:dyDescent="0.25">
      <c r="M109" s="2"/>
      <c r="N109" s="1">
        <f t="shared" si="9"/>
        <v>39</v>
      </c>
      <c r="O109" s="124">
        <f t="shared" si="10"/>
        <v>1298118.4865851244</v>
      </c>
      <c r="P109" s="124">
        <f t="shared" si="11"/>
        <v>32719.091055490644</v>
      </c>
      <c r="Q109" s="124">
        <f t="shared" si="7"/>
        <v>3007.0028874106156</v>
      </c>
      <c r="R109" s="124">
        <f t="shared" si="8"/>
        <v>1333844.5805280255</v>
      </c>
      <c r="Z109" s="2"/>
    </row>
    <row r="110" spans="13:26" x14ac:dyDescent="0.25">
      <c r="M110" s="2"/>
      <c r="N110" s="1">
        <f t="shared" si="9"/>
        <v>40</v>
      </c>
      <c r="O110" s="124">
        <f t="shared" si="10"/>
        <v>1333844.5805280255</v>
      </c>
      <c r="P110" s="124">
        <f t="shared" si="11"/>
        <v>32719.091055490644</v>
      </c>
      <c r="Q110" s="124">
        <f t="shared" si="7"/>
        <v>3089.7599459937746</v>
      </c>
      <c r="R110" s="124">
        <f t="shared" si="8"/>
        <v>1369653.4315295098</v>
      </c>
      <c r="Z110" s="2"/>
    </row>
    <row r="111" spans="13:26" x14ac:dyDescent="0.25">
      <c r="M111" s="2"/>
      <c r="N111" s="1">
        <f t="shared" si="9"/>
        <v>41</v>
      </c>
      <c r="O111" s="124">
        <f t="shared" si="10"/>
        <v>1369653.4315295098</v>
      </c>
      <c r="P111" s="124">
        <f t="shared" si="11"/>
        <v>32719.091055490644</v>
      </c>
      <c r="Q111" s="124">
        <f t="shared" si="7"/>
        <v>3172.7087056555984</v>
      </c>
      <c r="R111" s="124">
        <f t="shared" si="8"/>
        <v>1405545.2312906559</v>
      </c>
      <c r="Z111" s="2"/>
    </row>
    <row r="112" spans="13:26" x14ac:dyDescent="0.25">
      <c r="M112" s="2"/>
      <c r="N112" s="1">
        <f t="shared" si="9"/>
        <v>42</v>
      </c>
      <c r="O112" s="124">
        <f t="shared" si="10"/>
        <v>1405545.2312906559</v>
      </c>
      <c r="P112" s="124">
        <f t="shared" si="11"/>
        <v>32719.091055490644</v>
      </c>
      <c r="Q112" s="124">
        <f t="shared" si="7"/>
        <v>3255.8496104585533</v>
      </c>
      <c r="R112" s="124">
        <f t="shared" si="8"/>
        <v>1441520.171956605</v>
      </c>
      <c r="Z112" s="2"/>
    </row>
    <row r="113" spans="13:26" x14ac:dyDescent="0.25">
      <c r="M113" s="2"/>
      <c r="N113" s="1">
        <f t="shared" si="9"/>
        <v>43</v>
      </c>
      <c r="O113" s="124">
        <f t="shared" si="10"/>
        <v>1441520.171956605</v>
      </c>
      <c r="P113" s="124">
        <f t="shared" si="11"/>
        <v>32719.091055490644</v>
      </c>
      <c r="Q113" s="124">
        <f t="shared" si="7"/>
        <v>3339.183105493747</v>
      </c>
      <c r="R113" s="124">
        <f t="shared" si="8"/>
        <v>1477578.4461175893</v>
      </c>
      <c r="Z113" s="2"/>
    </row>
    <row r="114" spans="13:26" x14ac:dyDescent="0.25">
      <c r="M114" s="2"/>
      <c r="N114" s="1">
        <f t="shared" si="9"/>
        <v>44</v>
      </c>
      <c r="O114" s="124">
        <f t="shared" si="10"/>
        <v>1477578.4461175893</v>
      </c>
      <c r="P114" s="124">
        <f t="shared" si="11"/>
        <v>32719.091055490644</v>
      </c>
      <c r="Q114" s="124">
        <f t="shared" si="7"/>
        <v>3422.709636883309</v>
      </c>
      <c r="R114" s="124">
        <f t="shared" si="8"/>
        <v>1513720.2468099631</v>
      </c>
      <c r="Z114" s="2"/>
    </row>
    <row r="115" spans="13:26" x14ac:dyDescent="0.25">
      <c r="M115" s="2"/>
      <c r="N115" s="1">
        <f t="shared" si="9"/>
        <v>45</v>
      </c>
      <c r="O115" s="124">
        <f t="shared" si="10"/>
        <v>1513720.2468099631</v>
      </c>
      <c r="P115" s="124">
        <f t="shared" si="11"/>
        <v>32719.091055490644</v>
      </c>
      <c r="Q115" s="124">
        <f t="shared" si="7"/>
        <v>3506.4296517827815</v>
      </c>
      <c r="R115" s="124">
        <f t="shared" si="8"/>
        <v>1549945.7675172365</v>
      </c>
      <c r="Z115" s="2"/>
    </row>
    <row r="116" spans="13:26" x14ac:dyDescent="0.25">
      <c r="M116" s="2"/>
      <c r="N116" s="1">
        <f t="shared" si="9"/>
        <v>46</v>
      </c>
      <c r="O116" s="124">
        <f t="shared" si="10"/>
        <v>1549945.7675172365</v>
      </c>
      <c r="P116" s="124">
        <f t="shared" si="11"/>
        <v>32719.091055490644</v>
      </c>
      <c r="Q116" s="124">
        <f t="shared" si="7"/>
        <v>3590.3435983835111</v>
      </c>
      <c r="R116" s="124">
        <f t="shared" si="8"/>
        <v>1586255.2021711105</v>
      </c>
      <c r="Z116" s="2"/>
    </row>
    <row r="117" spans="13:26" x14ac:dyDescent="0.25">
      <c r="M117" s="2"/>
      <c r="N117" s="1">
        <f t="shared" si="9"/>
        <v>47</v>
      </c>
      <c r="O117" s="124">
        <f t="shared" si="10"/>
        <v>1586255.2021711105</v>
      </c>
      <c r="P117" s="124">
        <f t="shared" si="11"/>
        <v>32719.091055490644</v>
      </c>
      <c r="Q117" s="124">
        <f t="shared" si="7"/>
        <v>3674.4519259150493</v>
      </c>
      <c r="R117" s="124">
        <f t="shared" si="8"/>
        <v>1622648.7451525161</v>
      </c>
      <c r="Z117" s="2"/>
    </row>
    <row r="118" spans="13:26" x14ac:dyDescent="0.25">
      <c r="M118" s="2"/>
      <c r="N118" s="1">
        <f t="shared" si="9"/>
        <v>48</v>
      </c>
      <c r="O118" s="124">
        <f t="shared" si="10"/>
        <v>1622648.7451525161</v>
      </c>
      <c r="P118" s="124">
        <f t="shared" si="11"/>
        <v>32719.091055490644</v>
      </c>
      <c r="Q118" s="124">
        <f t="shared" si="7"/>
        <v>3758.7550846475569</v>
      </c>
      <c r="R118" s="124">
        <f t="shared" si="8"/>
        <v>1659126.5912926542</v>
      </c>
      <c r="Z118" s="2"/>
    </row>
    <row r="119" spans="13:26" x14ac:dyDescent="0.25">
      <c r="M119" s="2"/>
      <c r="N119" s="1">
        <f t="shared" si="9"/>
        <v>49</v>
      </c>
      <c r="O119" s="124">
        <f t="shared" si="10"/>
        <v>1659126.5912926542</v>
      </c>
      <c r="P119" s="124">
        <f t="shared" si="11"/>
        <v>32719.091055490644</v>
      </c>
      <c r="Q119" s="124">
        <f t="shared" si="7"/>
        <v>3843.2535258942166</v>
      </c>
      <c r="R119" s="124">
        <f t="shared" si="8"/>
        <v>1695688.9358740388</v>
      </c>
      <c r="Z119" s="2"/>
    </row>
    <row r="120" spans="13:26" x14ac:dyDescent="0.25">
      <c r="M120" s="2"/>
      <c r="N120" s="1">
        <f t="shared" si="9"/>
        <v>50</v>
      </c>
      <c r="O120" s="124">
        <f t="shared" si="10"/>
        <v>1695688.9358740388</v>
      </c>
      <c r="P120" s="124">
        <f t="shared" si="11"/>
        <v>32719.091055490644</v>
      </c>
      <c r="Q120" s="124">
        <f t="shared" si="7"/>
        <v>3927.9477020136442</v>
      </c>
      <c r="R120" s="124">
        <f t="shared" si="8"/>
        <v>1732335.974631543</v>
      </c>
      <c r="Z120" s="2"/>
    </row>
    <row r="121" spans="13:26" x14ac:dyDescent="0.25">
      <c r="M121" s="2"/>
      <c r="N121" s="1">
        <f t="shared" si="9"/>
        <v>51</v>
      </c>
      <c r="O121" s="124">
        <f t="shared" si="10"/>
        <v>1732335.974631543</v>
      </c>
      <c r="P121" s="124">
        <f t="shared" si="11"/>
        <v>32719.091055490644</v>
      </c>
      <c r="Q121" s="124">
        <f t="shared" si="7"/>
        <v>4012.8380664123165</v>
      </c>
      <c r="R121" s="124">
        <f t="shared" si="8"/>
        <v>1769067.9037534459</v>
      </c>
      <c r="Z121" s="2"/>
    </row>
    <row r="122" spans="13:26" x14ac:dyDescent="0.25">
      <c r="M122" s="2"/>
      <c r="N122" s="1">
        <f t="shared" si="9"/>
        <v>52</v>
      </c>
      <c r="O122" s="124">
        <f t="shared" si="10"/>
        <v>1769067.9037534459</v>
      </c>
      <c r="P122" s="124">
        <f t="shared" si="11"/>
        <v>32719.091055490644</v>
      </c>
      <c r="Q122" s="124">
        <f t="shared" si="7"/>
        <v>4097.9250735469932</v>
      </c>
      <c r="R122" s="124">
        <f t="shared" si="8"/>
        <v>1805884.9198824835</v>
      </c>
      <c r="Z122" s="2"/>
    </row>
    <row r="123" spans="13:26" x14ac:dyDescent="0.25">
      <c r="M123" s="2"/>
      <c r="N123" s="1">
        <f t="shared" si="9"/>
        <v>53</v>
      </c>
      <c r="O123" s="124">
        <f t="shared" si="10"/>
        <v>1805884.9198824835</v>
      </c>
      <c r="P123" s="124">
        <f t="shared" si="11"/>
        <v>32719.091055490644</v>
      </c>
      <c r="Q123" s="124">
        <f t="shared" si="7"/>
        <v>4183.2091789271526</v>
      </c>
      <c r="R123" s="124">
        <f t="shared" si="8"/>
        <v>1842787.2201169012</v>
      </c>
      <c r="Z123" s="2"/>
    </row>
    <row r="124" spans="13:26" x14ac:dyDescent="0.25">
      <c r="M124" s="2"/>
      <c r="N124" s="1">
        <f t="shared" si="9"/>
        <v>54</v>
      </c>
      <c r="O124" s="124">
        <f t="shared" si="10"/>
        <v>1842787.2201169012</v>
      </c>
      <c r="P124" s="124">
        <f t="shared" si="11"/>
        <v>32719.091055490644</v>
      </c>
      <c r="Q124" s="124">
        <f t="shared" si="7"/>
        <v>4268.6908391174302</v>
      </c>
      <c r="R124" s="124">
        <f t="shared" si="8"/>
        <v>1879775.0020115091</v>
      </c>
      <c r="Z124" s="2"/>
    </row>
    <row r="125" spans="13:26" x14ac:dyDescent="0.25">
      <c r="M125" s="2"/>
      <c r="N125" s="1">
        <f t="shared" si="9"/>
        <v>55</v>
      </c>
      <c r="O125" s="124">
        <f t="shared" si="10"/>
        <v>1879775.0020115091</v>
      </c>
      <c r="P125" s="124">
        <f t="shared" si="11"/>
        <v>32719.091055490644</v>
      </c>
      <c r="Q125" s="124">
        <f t="shared" si="7"/>
        <v>4354.3705117400623</v>
      </c>
      <c r="R125" s="124">
        <f t="shared" si="8"/>
        <v>1916848.4635787397</v>
      </c>
      <c r="Z125" s="2"/>
    </row>
    <row r="126" spans="13:26" x14ac:dyDescent="0.25">
      <c r="M126" s="2"/>
      <c r="N126" s="1">
        <f t="shared" si="9"/>
        <v>56</v>
      </c>
      <c r="O126" s="124">
        <f t="shared" si="10"/>
        <v>1916848.4635787397</v>
      </c>
      <c r="P126" s="124">
        <f t="shared" si="11"/>
        <v>32719.091055490644</v>
      </c>
      <c r="Q126" s="124">
        <f t="shared" si="7"/>
        <v>4440.2486554773359</v>
      </c>
      <c r="R126" s="124">
        <f t="shared" si="8"/>
        <v>1954007.8032897075</v>
      </c>
      <c r="Z126" s="2"/>
    </row>
    <row r="127" spans="13:26" x14ac:dyDescent="0.25">
      <c r="M127" s="2"/>
      <c r="N127" s="1">
        <f t="shared" si="9"/>
        <v>57</v>
      </c>
      <c r="O127" s="124">
        <f t="shared" si="10"/>
        <v>1954007.8032897075</v>
      </c>
      <c r="P127" s="124">
        <f t="shared" si="11"/>
        <v>32719.091055490644</v>
      </c>
      <c r="Q127" s="124">
        <f t="shared" si="7"/>
        <v>4526.3257300740424</v>
      </c>
      <c r="R127" s="124">
        <f t="shared" si="8"/>
        <v>1991253.220075272</v>
      </c>
      <c r="Z127" s="2"/>
    </row>
    <row r="128" spans="13:26" x14ac:dyDescent="0.25">
      <c r="M128" s="2"/>
      <c r="N128" s="1">
        <f t="shared" si="9"/>
        <v>58</v>
      </c>
      <c r="O128" s="124">
        <f t="shared" si="10"/>
        <v>1991253.220075272</v>
      </c>
      <c r="P128" s="124">
        <f t="shared" si="11"/>
        <v>32719.091055490644</v>
      </c>
      <c r="Q128" s="124">
        <f t="shared" si="7"/>
        <v>4612.6021963399444</v>
      </c>
      <c r="R128" s="124">
        <f t="shared" si="8"/>
        <v>2028584.9133271025</v>
      </c>
      <c r="Z128" s="2"/>
    </row>
    <row r="129" spans="13:26" x14ac:dyDescent="0.25">
      <c r="M129" s="2"/>
      <c r="N129" s="1">
        <f t="shared" si="9"/>
        <v>59</v>
      </c>
      <c r="O129" s="124">
        <f t="shared" si="10"/>
        <v>2028584.9133271025</v>
      </c>
      <c r="P129" s="124">
        <f t="shared" si="11"/>
        <v>32719.091055490644</v>
      </c>
      <c r="Q129" s="124">
        <f t="shared" si="7"/>
        <v>4699.0785161522344</v>
      </c>
      <c r="R129" s="124">
        <f t="shared" si="8"/>
        <v>2066003.0828987453</v>
      </c>
      <c r="Z129" s="2"/>
    </row>
    <row r="130" spans="13:26" x14ac:dyDescent="0.25">
      <c r="M130" s="2"/>
      <c r="N130" s="1">
        <f t="shared" si="9"/>
        <v>60</v>
      </c>
      <c r="O130" s="124">
        <f t="shared" si="10"/>
        <v>2066003.0828987453</v>
      </c>
      <c r="P130" s="124">
        <f t="shared" si="11"/>
        <v>32719.091055490644</v>
      </c>
      <c r="Q130" s="124">
        <f t="shared" si="7"/>
        <v>4785.7551524580158</v>
      </c>
      <c r="R130" s="124">
        <f t="shared" si="8"/>
        <v>2103507.9291066937</v>
      </c>
      <c r="Z130" s="2"/>
    </row>
    <row r="131" spans="13:26" x14ac:dyDescent="0.25">
      <c r="M131" s="2"/>
      <c r="N131" s="1">
        <f t="shared" si="9"/>
        <v>61</v>
      </c>
      <c r="O131" s="124">
        <f t="shared" si="10"/>
        <v>2103507.9291066937</v>
      </c>
      <c r="P131" s="124">
        <f t="shared" si="11"/>
        <v>32719.091055490644</v>
      </c>
      <c r="Q131" s="124">
        <f t="shared" si="7"/>
        <v>4872.6325692767741</v>
      </c>
      <c r="R131" s="124">
        <f t="shared" si="8"/>
        <v>2141099.652731461</v>
      </c>
      <c r="Z131" s="2"/>
    </row>
    <row r="132" spans="13:26" x14ac:dyDescent="0.25">
      <c r="M132" s="2"/>
      <c r="N132" s="1">
        <f t="shared" si="9"/>
        <v>62</v>
      </c>
      <c r="O132" s="124">
        <f t="shared" si="10"/>
        <v>2141099.652731461</v>
      </c>
      <c r="P132" s="124">
        <f t="shared" si="11"/>
        <v>32719.091055490644</v>
      </c>
      <c r="Q132" s="124">
        <f t="shared" si="7"/>
        <v>4959.7112317028677</v>
      </c>
      <c r="R132" s="124">
        <f t="shared" si="8"/>
        <v>2178778.4550186545</v>
      </c>
      <c r="Z132" s="2"/>
    </row>
    <row r="133" spans="13:26" x14ac:dyDescent="0.25">
      <c r="M133" s="2"/>
      <c r="N133" s="1">
        <f t="shared" si="9"/>
        <v>63</v>
      </c>
      <c r="O133" s="124">
        <f t="shared" si="10"/>
        <v>2178778.4550186545</v>
      </c>
      <c r="P133" s="124">
        <f t="shared" si="11"/>
        <v>32719.091055490644</v>
      </c>
      <c r="Q133" s="124">
        <f t="shared" si="7"/>
        <v>5046.9916059080115</v>
      </c>
      <c r="R133" s="124">
        <f t="shared" si="8"/>
        <v>2216544.5376800532</v>
      </c>
      <c r="Z133" s="2"/>
    </row>
    <row r="134" spans="13:26" x14ac:dyDescent="0.25">
      <c r="M134" s="2"/>
      <c r="N134" s="1">
        <f t="shared" si="9"/>
        <v>64</v>
      </c>
      <c r="O134" s="124">
        <f t="shared" si="10"/>
        <v>2216544.5376800532</v>
      </c>
      <c r="P134" s="124">
        <f t="shared" si="11"/>
        <v>32719.091055490644</v>
      </c>
      <c r="Q134" s="124">
        <f t="shared" si="7"/>
        <v>5134.474159143776</v>
      </c>
      <c r="R134" s="124">
        <f t="shared" si="8"/>
        <v>2254398.1028946876</v>
      </c>
      <c r="Z134" s="2"/>
    </row>
    <row r="135" spans="13:26" x14ac:dyDescent="0.25">
      <c r="M135" s="2"/>
      <c r="N135" s="1">
        <f t="shared" si="9"/>
        <v>65</v>
      </c>
      <c r="O135" s="124">
        <f t="shared" si="10"/>
        <v>2254398.1028946876</v>
      </c>
      <c r="P135" s="124">
        <f t="shared" si="11"/>
        <v>32719.091055490644</v>
      </c>
      <c r="Q135" s="124">
        <f t="shared" ref="Q135:Q198" si="12">O135*$P$65</f>
        <v>5222.1593597440897</v>
      </c>
      <c r="R135" s="124">
        <f t="shared" ref="R135:R198" si="13">O135+P135+Q135</f>
        <v>2292339.3533099224</v>
      </c>
      <c r="Z135" s="2"/>
    </row>
    <row r="136" spans="13:26" x14ac:dyDescent="0.25">
      <c r="M136" s="2"/>
      <c r="N136" s="1">
        <f t="shared" ref="N136:N199" si="14">N135+1</f>
        <v>66</v>
      </c>
      <c r="O136" s="124">
        <f t="shared" ref="O136:O199" si="15">R135</f>
        <v>2292339.3533099224</v>
      </c>
      <c r="P136" s="124">
        <f t="shared" ref="P136:P199" si="16">P135</f>
        <v>32719.091055490644</v>
      </c>
      <c r="Q136" s="124">
        <f t="shared" si="12"/>
        <v>5310.0476771277426</v>
      </c>
      <c r="R136" s="124">
        <f t="shared" si="13"/>
        <v>2330368.4920425406</v>
      </c>
      <c r="Z136" s="2"/>
    </row>
    <row r="137" spans="13:26" x14ac:dyDescent="0.25">
      <c r="M137" s="2"/>
      <c r="N137" s="1">
        <f t="shared" si="14"/>
        <v>67</v>
      </c>
      <c r="O137" s="124">
        <f t="shared" si="15"/>
        <v>2330368.4920425406</v>
      </c>
      <c r="P137" s="124">
        <f t="shared" si="16"/>
        <v>32719.091055490644</v>
      </c>
      <c r="Q137" s="124">
        <f t="shared" si="12"/>
        <v>5398.1395818009005</v>
      </c>
      <c r="R137" s="124">
        <f t="shared" si="13"/>
        <v>2368485.722679832</v>
      </c>
      <c r="Z137" s="2"/>
    </row>
    <row r="138" spans="13:26" x14ac:dyDescent="0.25">
      <c r="M138" s="2"/>
      <c r="N138" s="1">
        <f t="shared" si="14"/>
        <v>68</v>
      </c>
      <c r="O138" s="124">
        <f t="shared" si="15"/>
        <v>2368485.722679832</v>
      </c>
      <c r="P138" s="124">
        <f t="shared" si="16"/>
        <v>32719.091055490644</v>
      </c>
      <c r="Q138" s="124">
        <f t="shared" si="12"/>
        <v>5486.435545359629</v>
      </c>
      <c r="R138" s="124">
        <f t="shared" si="13"/>
        <v>2406691.2492806823</v>
      </c>
      <c r="Z138" s="2"/>
    </row>
    <row r="139" spans="13:26" x14ac:dyDescent="0.25">
      <c r="M139" s="2"/>
      <c r="N139" s="1">
        <f t="shared" si="14"/>
        <v>69</v>
      </c>
      <c r="O139" s="124">
        <f t="shared" si="15"/>
        <v>2406691.2492806823</v>
      </c>
      <c r="P139" s="124">
        <f t="shared" si="16"/>
        <v>32719.091055490644</v>
      </c>
      <c r="Q139" s="124">
        <f t="shared" si="12"/>
        <v>5574.93604049241</v>
      </c>
      <c r="R139" s="124">
        <f t="shared" si="13"/>
        <v>2444985.2763766651</v>
      </c>
      <c r="Z139" s="2"/>
    </row>
    <row r="140" spans="13:26" x14ac:dyDescent="0.25">
      <c r="M140" s="2"/>
      <c r="N140" s="1">
        <f t="shared" si="14"/>
        <v>70</v>
      </c>
      <c r="O140" s="124">
        <f t="shared" si="15"/>
        <v>2444985.2763766651</v>
      </c>
      <c r="P140" s="124">
        <f t="shared" si="16"/>
        <v>32719.091055490644</v>
      </c>
      <c r="Q140" s="124">
        <f t="shared" si="12"/>
        <v>5663.6415409826768</v>
      </c>
      <c r="R140" s="124">
        <f t="shared" si="13"/>
        <v>2483368.0089731384</v>
      </c>
      <c r="Z140" s="2"/>
    </row>
    <row r="141" spans="13:26" x14ac:dyDescent="0.25">
      <c r="M141" s="2"/>
      <c r="N141" s="1">
        <f t="shared" si="14"/>
        <v>71</v>
      </c>
      <c r="O141" s="124">
        <f t="shared" si="15"/>
        <v>2483368.0089731384</v>
      </c>
      <c r="P141" s="124">
        <f t="shared" si="16"/>
        <v>32719.091055490644</v>
      </c>
      <c r="Q141" s="124">
        <f t="shared" si="12"/>
        <v>5752.55252171135</v>
      </c>
      <c r="R141" s="124">
        <f t="shared" si="13"/>
        <v>2521839.6525503402</v>
      </c>
      <c r="Z141" s="2"/>
    </row>
    <row r="142" spans="13:26" x14ac:dyDescent="0.25">
      <c r="M142" s="2"/>
      <c r="N142" s="1">
        <f t="shared" si="14"/>
        <v>72</v>
      </c>
      <c r="O142" s="124">
        <f t="shared" si="15"/>
        <v>2521839.6525503402</v>
      </c>
      <c r="P142" s="124">
        <f t="shared" si="16"/>
        <v>32719.091055490644</v>
      </c>
      <c r="Q142" s="124">
        <f t="shared" si="12"/>
        <v>5841.6694586593794</v>
      </c>
      <c r="R142" s="124">
        <f t="shared" si="13"/>
        <v>2560400.4130644901</v>
      </c>
      <c r="Z142" s="2"/>
    </row>
    <row r="143" spans="13:26" x14ac:dyDescent="0.25">
      <c r="M143" s="2"/>
      <c r="N143" s="1">
        <f t="shared" si="14"/>
        <v>73</v>
      </c>
      <c r="O143" s="124">
        <f t="shared" si="15"/>
        <v>2560400.4130644901</v>
      </c>
      <c r="P143" s="124">
        <f t="shared" si="16"/>
        <v>32719.091055490644</v>
      </c>
      <c r="Q143" s="124">
        <f t="shared" si="12"/>
        <v>5930.9928289102927</v>
      </c>
      <c r="R143" s="124">
        <f t="shared" si="13"/>
        <v>2599050.4969488909</v>
      </c>
      <c r="Z143" s="2"/>
    </row>
    <row r="144" spans="13:26" x14ac:dyDescent="0.25">
      <c r="M144" s="2"/>
      <c r="N144" s="1">
        <f t="shared" si="14"/>
        <v>74</v>
      </c>
      <c r="O144" s="124">
        <f t="shared" si="15"/>
        <v>2599050.4969488909</v>
      </c>
      <c r="P144" s="124">
        <f t="shared" si="16"/>
        <v>32719.091055490644</v>
      </c>
      <c r="Q144" s="124">
        <f t="shared" si="12"/>
        <v>6020.5231106527481</v>
      </c>
      <c r="R144" s="124">
        <f t="shared" si="13"/>
        <v>2637790.1111150342</v>
      </c>
      <c r="Z144" s="2"/>
    </row>
    <row r="145" spans="13:26" x14ac:dyDescent="0.25">
      <c r="M145" s="2"/>
      <c r="N145" s="1">
        <f t="shared" si="14"/>
        <v>75</v>
      </c>
      <c r="O145" s="124">
        <f t="shared" si="15"/>
        <v>2637790.1111150342</v>
      </c>
      <c r="P145" s="124">
        <f t="shared" si="16"/>
        <v>32719.091055490644</v>
      </c>
      <c r="Q145" s="124">
        <f t="shared" si="12"/>
        <v>6110.2607831830956</v>
      </c>
      <c r="R145" s="124">
        <f t="shared" si="13"/>
        <v>2676619.4629537077</v>
      </c>
      <c r="Z145" s="2"/>
    </row>
    <row r="146" spans="13:26" x14ac:dyDescent="0.25">
      <c r="M146" s="2"/>
      <c r="N146" s="1">
        <f t="shared" si="14"/>
        <v>76</v>
      </c>
      <c r="O146" s="124">
        <f t="shared" si="15"/>
        <v>2676619.4629537077</v>
      </c>
      <c r="P146" s="124">
        <f t="shared" si="16"/>
        <v>32719.091055490644</v>
      </c>
      <c r="Q146" s="124">
        <f t="shared" si="12"/>
        <v>6200.2063269079417</v>
      </c>
      <c r="R146" s="124">
        <f t="shared" si="13"/>
        <v>2715538.7603361062</v>
      </c>
      <c r="Z146" s="2"/>
    </row>
    <row r="147" spans="13:26" x14ac:dyDescent="0.25">
      <c r="M147" s="2"/>
      <c r="N147" s="1">
        <f t="shared" si="14"/>
        <v>77</v>
      </c>
      <c r="O147" s="124">
        <f t="shared" si="15"/>
        <v>2715538.7603361062</v>
      </c>
      <c r="P147" s="124">
        <f t="shared" si="16"/>
        <v>32719.091055490644</v>
      </c>
      <c r="Q147" s="124">
        <f t="shared" si="12"/>
        <v>6290.3602233467245</v>
      </c>
      <c r="R147" s="124">
        <f t="shared" si="13"/>
        <v>2754548.2116149436</v>
      </c>
      <c r="Z147" s="2"/>
    </row>
    <row r="148" spans="13:26" x14ac:dyDescent="0.25">
      <c r="M148" s="2"/>
      <c r="N148" s="1">
        <f t="shared" si="14"/>
        <v>78</v>
      </c>
      <c r="O148" s="124">
        <f t="shared" si="15"/>
        <v>2754548.2116149436</v>
      </c>
      <c r="P148" s="124">
        <f t="shared" si="16"/>
        <v>32719.091055490644</v>
      </c>
      <c r="Q148" s="124">
        <f t="shared" si="12"/>
        <v>6380.7229551342871</v>
      </c>
      <c r="R148" s="124">
        <f t="shared" si="13"/>
        <v>2793648.0256255683</v>
      </c>
      <c r="Z148" s="2"/>
    </row>
    <row r="149" spans="13:26" x14ac:dyDescent="0.25">
      <c r="M149" s="2"/>
      <c r="N149" s="1">
        <f t="shared" si="14"/>
        <v>79</v>
      </c>
      <c r="O149" s="124">
        <f t="shared" si="15"/>
        <v>2793648.0256255683</v>
      </c>
      <c r="P149" s="124">
        <f t="shared" si="16"/>
        <v>32719.091055490644</v>
      </c>
      <c r="Q149" s="124">
        <f t="shared" si="12"/>
        <v>6471.2950060234616</v>
      </c>
      <c r="R149" s="124">
        <f t="shared" si="13"/>
        <v>2832838.4116870821</v>
      </c>
      <c r="Z149" s="2"/>
    </row>
    <row r="150" spans="13:26" x14ac:dyDescent="0.25">
      <c r="M150" s="2"/>
      <c r="N150" s="1">
        <f t="shared" si="14"/>
        <v>80</v>
      </c>
      <c r="O150" s="124">
        <f t="shared" si="15"/>
        <v>2832838.4116870821</v>
      </c>
      <c r="P150" s="124">
        <f t="shared" si="16"/>
        <v>32719.091055490644</v>
      </c>
      <c r="Q150" s="124">
        <f t="shared" si="12"/>
        <v>6562.0768608876642</v>
      </c>
      <c r="R150" s="124">
        <f t="shared" si="13"/>
        <v>2872119.5796034602</v>
      </c>
      <c r="Z150" s="2"/>
    </row>
    <row r="151" spans="13:26" x14ac:dyDescent="0.25">
      <c r="M151" s="2"/>
      <c r="N151" s="1">
        <f t="shared" si="14"/>
        <v>81</v>
      </c>
      <c r="O151" s="124">
        <f t="shared" si="15"/>
        <v>2872119.5796034602</v>
      </c>
      <c r="P151" s="124">
        <f t="shared" si="16"/>
        <v>32719.091055490644</v>
      </c>
      <c r="Q151" s="124">
        <f t="shared" si="12"/>
        <v>6653.0690057234842</v>
      </c>
      <c r="R151" s="124">
        <f t="shared" si="13"/>
        <v>2911491.7396646743</v>
      </c>
      <c r="Z151" s="2"/>
    </row>
    <row r="152" spans="13:26" x14ac:dyDescent="0.25">
      <c r="M152" s="2"/>
      <c r="N152" s="1">
        <f t="shared" si="14"/>
        <v>82</v>
      </c>
      <c r="O152" s="124">
        <f t="shared" si="15"/>
        <v>2911491.7396646743</v>
      </c>
      <c r="P152" s="124">
        <f t="shared" si="16"/>
        <v>32719.091055490644</v>
      </c>
      <c r="Q152" s="124">
        <f t="shared" si="12"/>
        <v>6744.2719276532926</v>
      </c>
      <c r="R152" s="124">
        <f t="shared" si="13"/>
        <v>2950955.1026478182</v>
      </c>
      <c r="Z152" s="2"/>
    </row>
    <row r="153" spans="13:26" x14ac:dyDescent="0.25">
      <c r="M153" s="2"/>
      <c r="N153" s="1">
        <f t="shared" si="14"/>
        <v>83</v>
      </c>
      <c r="O153" s="124">
        <f t="shared" si="15"/>
        <v>2950955.1026478182</v>
      </c>
      <c r="P153" s="124">
        <f t="shared" si="16"/>
        <v>32719.091055490644</v>
      </c>
      <c r="Q153" s="124">
        <f t="shared" si="12"/>
        <v>6835.686114927842</v>
      </c>
      <c r="R153" s="124">
        <f t="shared" si="13"/>
        <v>2990509.8798182365</v>
      </c>
      <c r="Z153" s="2"/>
    </row>
    <row r="154" spans="13:26" x14ac:dyDescent="0.25">
      <c r="M154" s="2"/>
      <c r="N154" s="1">
        <f t="shared" si="14"/>
        <v>84</v>
      </c>
      <c r="O154" s="124">
        <f t="shared" si="15"/>
        <v>2990509.8798182365</v>
      </c>
      <c r="P154" s="124">
        <f t="shared" si="16"/>
        <v>32719.091055490644</v>
      </c>
      <c r="Q154" s="124">
        <f t="shared" si="12"/>
        <v>6927.3120569288858</v>
      </c>
      <c r="R154" s="124">
        <f t="shared" si="13"/>
        <v>3030156.2829306559</v>
      </c>
      <c r="Z154" s="2"/>
    </row>
    <row r="155" spans="13:26" x14ac:dyDescent="0.25">
      <c r="M155" s="2"/>
      <c r="N155" s="1">
        <f t="shared" si="14"/>
        <v>85</v>
      </c>
      <c r="O155" s="124">
        <f t="shared" si="15"/>
        <v>3030156.2829306559</v>
      </c>
      <c r="P155" s="124">
        <f t="shared" si="16"/>
        <v>32719.091055490644</v>
      </c>
      <c r="Q155" s="124">
        <f t="shared" si="12"/>
        <v>7019.1502441717976</v>
      </c>
      <c r="R155" s="124">
        <f t="shared" si="13"/>
        <v>3069894.5242303181</v>
      </c>
      <c r="Z155" s="2"/>
    </row>
    <row r="156" spans="13:26" x14ac:dyDescent="0.25">
      <c r="M156" s="2"/>
      <c r="N156" s="1">
        <f t="shared" si="14"/>
        <v>86</v>
      </c>
      <c r="O156" s="124">
        <f t="shared" si="15"/>
        <v>3069894.5242303181</v>
      </c>
      <c r="P156" s="124">
        <f t="shared" si="16"/>
        <v>32719.091055490644</v>
      </c>
      <c r="Q156" s="124">
        <f t="shared" si="12"/>
        <v>7111.2011683081964</v>
      </c>
      <c r="R156" s="124">
        <f t="shared" si="13"/>
        <v>3109724.8164541167</v>
      </c>
      <c r="Z156" s="2"/>
    </row>
    <row r="157" spans="13:26" x14ac:dyDescent="0.25">
      <c r="M157" s="2"/>
      <c r="N157" s="1">
        <f t="shared" si="14"/>
        <v>87</v>
      </c>
      <c r="O157" s="124">
        <f t="shared" si="15"/>
        <v>3109724.8164541167</v>
      </c>
      <c r="P157" s="124">
        <f t="shared" si="16"/>
        <v>32719.091055490644</v>
      </c>
      <c r="Q157" s="124">
        <f t="shared" si="12"/>
        <v>7203.465322128578</v>
      </c>
      <c r="R157" s="124">
        <f t="shared" si="13"/>
        <v>3149647.3728317358</v>
      </c>
      <c r="Z157" s="2"/>
    </row>
    <row r="158" spans="13:26" x14ac:dyDescent="0.25">
      <c r="M158" s="2"/>
      <c r="N158" s="1">
        <f t="shared" si="14"/>
        <v>88</v>
      </c>
      <c r="O158" s="124">
        <f t="shared" si="15"/>
        <v>3149647.3728317358</v>
      </c>
      <c r="P158" s="124">
        <f t="shared" si="16"/>
        <v>32719.091055490644</v>
      </c>
      <c r="Q158" s="124">
        <f t="shared" si="12"/>
        <v>7295.9431995649547</v>
      </c>
      <c r="R158" s="124">
        <f t="shared" si="13"/>
        <v>3189662.4070867915</v>
      </c>
      <c r="Z158" s="2"/>
    </row>
    <row r="159" spans="13:26" x14ac:dyDescent="0.25">
      <c r="M159" s="2"/>
      <c r="N159" s="1">
        <f t="shared" si="14"/>
        <v>89</v>
      </c>
      <c r="O159" s="124">
        <f t="shared" si="15"/>
        <v>3189662.4070867915</v>
      </c>
      <c r="P159" s="124">
        <f t="shared" si="16"/>
        <v>32719.091055490644</v>
      </c>
      <c r="Q159" s="124">
        <f t="shared" si="12"/>
        <v>7388.6352956934979</v>
      </c>
      <c r="R159" s="124">
        <f t="shared" si="13"/>
        <v>3229770.1334379753</v>
      </c>
      <c r="Z159" s="2"/>
    </row>
    <row r="160" spans="13:26" x14ac:dyDescent="0.25">
      <c r="M160" s="2"/>
      <c r="N160" s="1">
        <f t="shared" si="14"/>
        <v>90</v>
      </c>
      <c r="O160" s="124">
        <f t="shared" si="15"/>
        <v>3229770.1334379753</v>
      </c>
      <c r="P160" s="124">
        <f t="shared" si="16"/>
        <v>32719.091055490644</v>
      </c>
      <c r="Q160" s="124">
        <f t="shared" si="12"/>
        <v>7481.5421067371872</v>
      </c>
      <c r="R160" s="124">
        <f t="shared" si="13"/>
        <v>3269970.7666002032</v>
      </c>
      <c r="Z160" s="2"/>
    </row>
    <row r="161" spans="13:26" x14ac:dyDescent="0.25">
      <c r="M161" s="2"/>
      <c r="N161" s="1">
        <f t="shared" si="14"/>
        <v>91</v>
      </c>
      <c r="O161" s="124">
        <f t="shared" si="15"/>
        <v>3269970.7666002032</v>
      </c>
      <c r="P161" s="124">
        <f t="shared" si="16"/>
        <v>32719.091055490644</v>
      </c>
      <c r="Q161" s="124">
        <f t="shared" si="12"/>
        <v>7574.6641300684742</v>
      </c>
      <c r="R161" s="124">
        <f t="shared" si="13"/>
        <v>3310264.5217857622</v>
      </c>
      <c r="Z161" s="2"/>
    </row>
    <row r="162" spans="13:26" x14ac:dyDescent="0.25">
      <c r="M162" s="2"/>
      <c r="N162" s="1">
        <f t="shared" si="14"/>
        <v>92</v>
      </c>
      <c r="O162" s="124">
        <f t="shared" si="15"/>
        <v>3310264.5217857622</v>
      </c>
      <c r="P162" s="124">
        <f t="shared" si="16"/>
        <v>32719.091055490644</v>
      </c>
      <c r="Q162" s="124">
        <f t="shared" si="12"/>
        <v>7668.001864211933</v>
      </c>
      <c r="R162" s="124">
        <f t="shared" si="13"/>
        <v>3350651.6147054648</v>
      </c>
      <c r="Z162" s="2"/>
    </row>
    <row r="163" spans="13:26" x14ac:dyDescent="0.25">
      <c r="M163" s="2"/>
      <c r="N163" s="1">
        <f t="shared" si="14"/>
        <v>93</v>
      </c>
      <c r="O163" s="124">
        <f t="shared" si="15"/>
        <v>3350651.6147054648</v>
      </c>
      <c r="P163" s="124">
        <f t="shared" si="16"/>
        <v>32719.091055490644</v>
      </c>
      <c r="Q163" s="124">
        <f t="shared" si="12"/>
        <v>7761.5558088469425</v>
      </c>
      <c r="R163" s="124">
        <f t="shared" si="13"/>
        <v>3391132.2615698022</v>
      </c>
      <c r="Z163" s="2"/>
    </row>
    <row r="164" spans="13:26" x14ac:dyDescent="0.25">
      <c r="M164" s="2"/>
      <c r="N164" s="1">
        <f t="shared" si="14"/>
        <v>94</v>
      </c>
      <c r="O164" s="124">
        <f t="shared" si="15"/>
        <v>3391132.2615698022</v>
      </c>
      <c r="P164" s="124">
        <f t="shared" si="16"/>
        <v>32719.091055490644</v>
      </c>
      <c r="Q164" s="124">
        <f t="shared" si="12"/>
        <v>7855.3264648103495</v>
      </c>
      <c r="R164" s="124">
        <f t="shared" si="13"/>
        <v>3431706.6790901031</v>
      </c>
      <c r="Z164" s="2"/>
    </row>
    <row r="165" spans="13:26" x14ac:dyDescent="0.25">
      <c r="M165" s="2"/>
      <c r="N165" s="1">
        <f t="shared" si="14"/>
        <v>95</v>
      </c>
      <c r="O165" s="124">
        <f t="shared" si="15"/>
        <v>3431706.6790901031</v>
      </c>
      <c r="P165" s="124">
        <f t="shared" si="16"/>
        <v>32719.091055490644</v>
      </c>
      <c r="Q165" s="124">
        <f t="shared" si="12"/>
        <v>7949.3143340991583</v>
      </c>
      <c r="R165" s="124">
        <f t="shared" si="13"/>
        <v>3472375.0844796929</v>
      </c>
      <c r="Z165" s="2"/>
    </row>
    <row r="166" spans="13:26" x14ac:dyDescent="0.25">
      <c r="M166" s="2"/>
      <c r="N166" s="1">
        <f t="shared" si="14"/>
        <v>96</v>
      </c>
      <c r="O166" s="124">
        <f t="shared" si="15"/>
        <v>3472375.0844796929</v>
      </c>
      <c r="P166" s="124">
        <f t="shared" si="16"/>
        <v>32719.091055490644</v>
      </c>
      <c r="Q166" s="124">
        <f t="shared" si="12"/>
        <v>8043.5199198732134</v>
      </c>
      <c r="R166" s="124">
        <f t="shared" si="13"/>
        <v>3513137.6954550566</v>
      </c>
      <c r="Z166" s="2"/>
    </row>
    <row r="167" spans="13:26" x14ac:dyDescent="0.25">
      <c r="M167" s="2"/>
      <c r="N167" s="1">
        <f t="shared" si="14"/>
        <v>97</v>
      </c>
      <c r="O167" s="124">
        <f t="shared" si="15"/>
        <v>3513137.6954550566</v>
      </c>
      <c r="P167" s="124">
        <f t="shared" si="16"/>
        <v>32719.091055490644</v>
      </c>
      <c r="Q167" s="124">
        <f t="shared" si="12"/>
        <v>8137.9437264578955</v>
      </c>
      <c r="R167" s="124">
        <f t="shared" si="13"/>
        <v>3553994.7302370053</v>
      </c>
      <c r="Z167" s="2"/>
    </row>
    <row r="168" spans="13:26" x14ac:dyDescent="0.25">
      <c r="M168" s="2"/>
      <c r="N168" s="1">
        <f t="shared" si="14"/>
        <v>98</v>
      </c>
      <c r="O168" s="124">
        <f t="shared" si="15"/>
        <v>3553994.7302370053</v>
      </c>
      <c r="P168" s="124">
        <f t="shared" si="16"/>
        <v>32719.091055490644</v>
      </c>
      <c r="Q168" s="124">
        <f t="shared" si="12"/>
        <v>8232.5862593468228</v>
      </c>
      <c r="R168" s="124">
        <f t="shared" si="13"/>
        <v>3594946.4075518427</v>
      </c>
      <c r="Z168" s="2"/>
    </row>
    <row r="169" spans="13:26" x14ac:dyDescent="0.25">
      <c r="M169" s="2"/>
      <c r="N169" s="1">
        <f t="shared" si="14"/>
        <v>99</v>
      </c>
      <c r="O169" s="124">
        <f t="shared" si="15"/>
        <v>3594946.4075518427</v>
      </c>
      <c r="P169" s="124">
        <f t="shared" si="16"/>
        <v>32719.091055490644</v>
      </c>
      <c r="Q169" s="124">
        <f t="shared" si="12"/>
        <v>8327.4480252045487</v>
      </c>
      <c r="R169" s="124">
        <f t="shared" si="13"/>
        <v>3635992.946632538</v>
      </c>
      <c r="Z169" s="2"/>
    </row>
    <row r="170" spans="13:26" x14ac:dyDescent="0.25">
      <c r="M170" s="2"/>
      <c r="N170" s="1">
        <f t="shared" si="14"/>
        <v>100</v>
      </c>
      <c r="O170" s="124">
        <f t="shared" si="15"/>
        <v>3635992.946632538</v>
      </c>
      <c r="P170" s="124">
        <f t="shared" si="16"/>
        <v>32719.091055490644</v>
      </c>
      <c r="Q170" s="124">
        <f t="shared" si="12"/>
        <v>8422.5295318692861</v>
      </c>
      <c r="R170" s="124">
        <f t="shared" si="13"/>
        <v>3677134.5672198976</v>
      </c>
      <c r="Z170" s="2"/>
    </row>
    <row r="171" spans="13:26" x14ac:dyDescent="0.25">
      <c r="M171" s="2"/>
      <c r="N171" s="1">
        <f t="shared" si="14"/>
        <v>101</v>
      </c>
      <c r="O171" s="124">
        <f t="shared" si="15"/>
        <v>3677134.5672198976</v>
      </c>
      <c r="P171" s="124">
        <f t="shared" si="16"/>
        <v>32719.091055490644</v>
      </c>
      <c r="Q171" s="124">
        <f t="shared" si="12"/>
        <v>8517.8312883556191</v>
      </c>
      <c r="R171" s="124">
        <f t="shared" si="13"/>
        <v>3718371.4895637436</v>
      </c>
      <c r="Z171" s="2"/>
    </row>
    <row r="172" spans="13:26" x14ac:dyDescent="0.25">
      <c r="M172" s="2"/>
      <c r="N172" s="1">
        <f t="shared" si="14"/>
        <v>102</v>
      </c>
      <c r="O172" s="124">
        <f t="shared" si="15"/>
        <v>3718371.4895637436</v>
      </c>
      <c r="P172" s="124">
        <f t="shared" si="16"/>
        <v>32719.091055490644</v>
      </c>
      <c r="Q172" s="124">
        <f t="shared" si="12"/>
        <v>8613.3538048572282</v>
      </c>
      <c r="R172" s="124">
        <f t="shared" si="13"/>
        <v>3759703.9344240911</v>
      </c>
      <c r="Z172" s="2"/>
    </row>
    <row r="173" spans="13:26" x14ac:dyDescent="0.25">
      <c r="M173" s="2"/>
      <c r="N173" s="1">
        <f t="shared" si="14"/>
        <v>103</v>
      </c>
      <c r="O173" s="124">
        <f t="shared" si="15"/>
        <v>3759703.9344240911</v>
      </c>
      <c r="P173" s="124">
        <f t="shared" si="16"/>
        <v>32719.091055490644</v>
      </c>
      <c r="Q173" s="124">
        <f t="shared" si="12"/>
        <v>8709.0975927496256</v>
      </c>
      <c r="R173" s="124">
        <f t="shared" si="13"/>
        <v>3801132.1230723313</v>
      </c>
      <c r="Z173" s="2"/>
    </row>
    <row r="174" spans="13:26" x14ac:dyDescent="0.25">
      <c r="M174" s="2"/>
      <c r="N174" s="1">
        <f t="shared" si="14"/>
        <v>104</v>
      </c>
      <c r="O174" s="124">
        <f t="shared" si="15"/>
        <v>3801132.1230723313</v>
      </c>
      <c r="P174" s="124">
        <f t="shared" si="16"/>
        <v>32719.091055490644</v>
      </c>
      <c r="Q174" s="124">
        <f t="shared" si="12"/>
        <v>8805.0631645928861</v>
      </c>
      <c r="R174" s="124">
        <f t="shared" si="13"/>
        <v>3842656.2772924146</v>
      </c>
      <c r="Z174" s="2"/>
    </row>
    <row r="175" spans="13:26" x14ac:dyDescent="0.25">
      <c r="M175" s="2"/>
      <c r="N175" s="1">
        <f t="shared" si="14"/>
        <v>105</v>
      </c>
      <c r="O175" s="124">
        <f t="shared" si="15"/>
        <v>3842656.2772924146</v>
      </c>
      <c r="P175" s="124">
        <f t="shared" si="16"/>
        <v>32719.091055490644</v>
      </c>
      <c r="Q175" s="124">
        <f t="shared" si="12"/>
        <v>8901.2510341343987</v>
      </c>
      <c r="R175" s="124">
        <f t="shared" si="13"/>
        <v>3884276.6193820396</v>
      </c>
      <c r="Z175" s="2"/>
    </row>
    <row r="176" spans="13:26" x14ac:dyDescent="0.25">
      <c r="M176" s="2"/>
      <c r="N176" s="1">
        <f t="shared" si="14"/>
        <v>106</v>
      </c>
      <c r="O176" s="124">
        <f t="shared" si="15"/>
        <v>3884276.6193820396</v>
      </c>
      <c r="P176" s="124">
        <f t="shared" si="16"/>
        <v>32719.091055490644</v>
      </c>
      <c r="Q176" s="124">
        <f t="shared" si="12"/>
        <v>8997.661716311608</v>
      </c>
      <c r="R176" s="124">
        <f t="shared" si="13"/>
        <v>3925993.3721538419</v>
      </c>
      <c r="Z176" s="2"/>
    </row>
    <row r="177" spans="13:26" x14ac:dyDescent="0.25">
      <c r="M177" s="2"/>
      <c r="N177" s="1">
        <f t="shared" si="14"/>
        <v>107</v>
      </c>
      <c r="O177" s="124">
        <f t="shared" si="15"/>
        <v>3925993.3721538419</v>
      </c>
      <c r="P177" s="124">
        <f t="shared" si="16"/>
        <v>32719.091055490644</v>
      </c>
      <c r="Q177" s="124">
        <f t="shared" si="12"/>
        <v>9094.2957272547828</v>
      </c>
      <c r="R177" s="124">
        <f t="shared" si="13"/>
        <v>3967806.7589365873</v>
      </c>
      <c r="Z177" s="2"/>
    </row>
    <row r="178" spans="13:26" x14ac:dyDescent="0.25">
      <c r="M178" s="2"/>
      <c r="N178" s="1">
        <f t="shared" si="14"/>
        <v>108</v>
      </c>
      <c r="O178" s="124">
        <f t="shared" si="15"/>
        <v>3967806.7589365873</v>
      </c>
      <c r="P178" s="124">
        <f t="shared" si="16"/>
        <v>32719.091055490644</v>
      </c>
      <c r="Q178" s="124">
        <f t="shared" si="12"/>
        <v>9191.1535842897665</v>
      </c>
      <c r="R178" s="124">
        <f t="shared" si="13"/>
        <v>4009717.0035763676</v>
      </c>
      <c r="Z178" s="2"/>
    </row>
    <row r="179" spans="13:26" x14ac:dyDescent="0.25">
      <c r="M179" s="2"/>
      <c r="N179" s="1">
        <f t="shared" si="14"/>
        <v>109</v>
      </c>
      <c r="O179" s="124">
        <f t="shared" si="15"/>
        <v>4009717.0035763676</v>
      </c>
      <c r="P179" s="124">
        <f t="shared" si="16"/>
        <v>32719.091055490644</v>
      </c>
      <c r="Q179" s="124">
        <f t="shared" si="12"/>
        <v>9288.2358059407579</v>
      </c>
      <c r="R179" s="124">
        <f t="shared" si="13"/>
        <v>4051724.330437799</v>
      </c>
      <c r="Z179" s="2"/>
    </row>
    <row r="180" spans="13:26" x14ac:dyDescent="0.25">
      <c r="M180" s="2"/>
      <c r="N180" s="1">
        <f t="shared" si="14"/>
        <v>110</v>
      </c>
      <c r="O180" s="124">
        <f t="shared" si="15"/>
        <v>4051724.330437799</v>
      </c>
      <c r="P180" s="124">
        <f t="shared" si="16"/>
        <v>32719.091055490644</v>
      </c>
      <c r="Q180" s="124">
        <f t="shared" si="12"/>
        <v>9385.5429119330747</v>
      </c>
      <c r="R180" s="124">
        <f t="shared" si="13"/>
        <v>4093828.9644052228</v>
      </c>
      <c r="Z180" s="2"/>
    </row>
    <row r="181" spans="13:26" x14ac:dyDescent="0.25">
      <c r="M181" s="2"/>
      <c r="N181" s="1">
        <f t="shared" si="14"/>
        <v>111</v>
      </c>
      <c r="O181" s="124">
        <f t="shared" si="15"/>
        <v>4093828.9644052228</v>
      </c>
      <c r="P181" s="124">
        <f t="shared" si="16"/>
        <v>32719.091055490644</v>
      </c>
      <c r="Q181" s="124">
        <f t="shared" si="12"/>
        <v>9483.0754231959509</v>
      </c>
      <c r="R181" s="124">
        <f t="shared" si="13"/>
        <v>4136031.1308839093</v>
      </c>
      <c r="Z181" s="2"/>
    </row>
    <row r="182" spans="13:26" x14ac:dyDescent="0.25">
      <c r="M182" s="2"/>
      <c r="N182" s="1">
        <f t="shared" si="14"/>
        <v>112</v>
      </c>
      <c r="O182" s="124">
        <f t="shared" si="15"/>
        <v>4136031.1308839093</v>
      </c>
      <c r="P182" s="124">
        <f t="shared" si="16"/>
        <v>32719.091055490644</v>
      </c>
      <c r="Q182" s="124">
        <f t="shared" si="12"/>
        <v>9580.8338618653106</v>
      </c>
      <c r="R182" s="124">
        <f t="shared" si="13"/>
        <v>4178331.0558012649</v>
      </c>
      <c r="Z182" s="2"/>
    </row>
    <row r="183" spans="13:26" x14ac:dyDescent="0.25">
      <c r="M183" s="2"/>
      <c r="N183" s="1">
        <f t="shared" si="14"/>
        <v>113</v>
      </c>
      <c r="O183" s="124">
        <f t="shared" si="15"/>
        <v>4178331.0558012649</v>
      </c>
      <c r="P183" s="124">
        <f t="shared" si="16"/>
        <v>32719.091055490644</v>
      </c>
      <c r="Q183" s="124">
        <f t="shared" si="12"/>
        <v>9678.8187512865734</v>
      </c>
      <c r="R183" s="124">
        <f t="shared" si="13"/>
        <v>4220728.9656080427</v>
      </c>
      <c r="Z183" s="2"/>
    </row>
    <row r="184" spans="13:26" x14ac:dyDescent="0.25">
      <c r="M184" s="2"/>
      <c r="N184" s="1">
        <f t="shared" si="14"/>
        <v>114</v>
      </c>
      <c r="O184" s="124">
        <f t="shared" si="15"/>
        <v>4220728.9656080427</v>
      </c>
      <c r="P184" s="124">
        <f t="shared" si="16"/>
        <v>32719.091055490644</v>
      </c>
      <c r="Q184" s="124">
        <f t="shared" si="12"/>
        <v>9777.030616017455</v>
      </c>
      <c r="R184" s="124">
        <f t="shared" si="13"/>
        <v>4263225.0872795507</v>
      </c>
      <c r="Z184" s="2"/>
    </row>
    <row r="185" spans="13:26" x14ac:dyDescent="0.25">
      <c r="M185" s="2"/>
      <c r="N185" s="1">
        <f t="shared" si="14"/>
        <v>115</v>
      </c>
      <c r="O185" s="124">
        <f t="shared" si="15"/>
        <v>4263225.0872795507</v>
      </c>
      <c r="P185" s="124">
        <f t="shared" si="16"/>
        <v>32719.091055490644</v>
      </c>
      <c r="Q185" s="124">
        <f t="shared" si="12"/>
        <v>9875.469981830769</v>
      </c>
      <c r="R185" s="124">
        <f t="shared" si="13"/>
        <v>4305819.6483168723</v>
      </c>
      <c r="Z185" s="2"/>
    </row>
    <row r="186" spans="13:26" x14ac:dyDescent="0.25">
      <c r="M186" s="2"/>
      <c r="N186" s="1">
        <f t="shared" si="14"/>
        <v>116</v>
      </c>
      <c r="O186" s="124">
        <f t="shared" si="15"/>
        <v>4305819.6483168723</v>
      </c>
      <c r="P186" s="124">
        <f t="shared" si="16"/>
        <v>32719.091055490644</v>
      </c>
      <c r="Q186" s="124">
        <f t="shared" si="12"/>
        <v>9974.137375717246</v>
      </c>
      <c r="R186" s="124">
        <f t="shared" si="13"/>
        <v>4348512.8767480804</v>
      </c>
      <c r="Z186" s="2"/>
    </row>
    <row r="187" spans="13:26" x14ac:dyDescent="0.25">
      <c r="M187" s="2"/>
      <c r="N187" s="1">
        <f t="shared" si="14"/>
        <v>117</v>
      </c>
      <c r="O187" s="124">
        <f t="shared" si="15"/>
        <v>4348512.8767480804</v>
      </c>
      <c r="P187" s="124">
        <f t="shared" si="16"/>
        <v>32719.091055490644</v>
      </c>
      <c r="Q187" s="124">
        <f t="shared" si="12"/>
        <v>10073.03332588836</v>
      </c>
      <c r="R187" s="124">
        <f t="shared" si="13"/>
        <v>4391305.0011294596</v>
      </c>
      <c r="Z187" s="2"/>
    </row>
    <row r="188" spans="13:26" x14ac:dyDescent="0.25">
      <c r="M188" s="2"/>
      <c r="N188" s="1">
        <f t="shared" si="14"/>
        <v>118</v>
      </c>
      <c r="O188" s="124">
        <f t="shared" si="15"/>
        <v>4391305.0011294596</v>
      </c>
      <c r="P188" s="124">
        <f t="shared" si="16"/>
        <v>32719.091055490644</v>
      </c>
      <c r="Q188" s="124">
        <f t="shared" si="12"/>
        <v>10172.158361779144</v>
      </c>
      <c r="R188" s="124">
        <f t="shared" si="13"/>
        <v>4434196.2505467301</v>
      </c>
      <c r="Z188" s="2"/>
    </row>
    <row r="189" spans="13:26" x14ac:dyDescent="0.25">
      <c r="M189" s="2"/>
      <c r="N189" s="1">
        <f t="shared" si="14"/>
        <v>119</v>
      </c>
      <c r="O189" s="124">
        <f t="shared" si="15"/>
        <v>4434196.2505467301</v>
      </c>
      <c r="P189" s="124">
        <f t="shared" si="16"/>
        <v>32719.091055490644</v>
      </c>
      <c r="Q189" s="124">
        <f t="shared" si="12"/>
        <v>10271.513014051037</v>
      </c>
      <c r="R189" s="124">
        <f t="shared" si="13"/>
        <v>4477186.8546162723</v>
      </c>
      <c r="Z189" s="2"/>
    </row>
    <row r="190" spans="13:26" x14ac:dyDescent="0.25">
      <c r="M190" s="2"/>
      <c r="N190" s="1">
        <f t="shared" si="14"/>
        <v>120</v>
      </c>
      <c r="O190" s="124">
        <f t="shared" si="15"/>
        <v>4477186.8546162723</v>
      </c>
      <c r="P190" s="124">
        <f t="shared" si="16"/>
        <v>32719.091055490644</v>
      </c>
      <c r="Q190" s="124">
        <f t="shared" si="12"/>
        <v>10371.097814594716</v>
      </c>
      <c r="R190" s="124">
        <f t="shared" si="13"/>
        <v>4520277.0434863577</v>
      </c>
      <c r="Z190" s="2"/>
    </row>
    <row r="191" spans="13:26" x14ac:dyDescent="0.25">
      <c r="M191" s="2"/>
      <c r="N191" s="1">
        <f t="shared" si="14"/>
        <v>121</v>
      </c>
      <c r="O191" s="124">
        <f t="shared" si="15"/>
        <v>4520277.0434863577</v>
      </c>
      <c r="P191" s="124">
        <f t="shared" si="16"/>
        <v>32719.091055490644</v>
      </c>
      <c r="Q191" s="124">
        <f t="shared" si="12"/>
        <v>10470.913296532943</v>
      </c>
      <c r="R191" s="124">
        <f t="shared" si="13"/>
        <v>4563467.0478383815</v>
      </c>
      <c r="Z191" s="2"/>
    </row>
    <row r="192" spans="13:26" x14ac:dyDescent="0.25">
      <c r="M192" s="2"/>
      <c r="N192" s="1">
        <f t="shared" si="14"/>
        <v>122</v>
      </c>
      <c r="O192" s="124">
        <f t="shared" si="15"/>
        <v>4563467.0478383815</v>
      </c>
      <c r="P192" s="124">
        <f t="shared" si="16"/>
        <v>32719.091055490644</v>
      </c>
      <c r="Q192" s="124">
        <f t="shared" si="12"/>
        <v>10570.959994223427</v>
      </c>
      <c r="R192" s="124">
        <f t="shared" si="13"/>
        <v>4606757.0988880955</v>
      </c>
      <c r="Z192" s="2"/>
    </row>
    <row r="193" spans="13:26" x14ac:dyDescent="0.25">
      <c r="M193" s="2"/>
      <c r="N193" s="1">
        <f t="shared" si="14"/>
        <v>123</v>
      </c>
      <c r="O193" s="124">
        <f t="shared" si="15"/>
        <v>4606757.0988880955</v>
      </c>
      <c r="P193" s="124">
        <f t="shared" si="16"/>
        <v>32719.091055490644</v>
      </c>
      <c r="Q193" s="124">
        <f t="shared" si="12"/>
        <v>10671.238443261682</v>
      </c>
      <c r="R193" s="124">
        <f t="shared" si="13"/>
        <v>4650147.4283868484</v>
      </c>
      <c r="Z193" s="2"/>
    </row>
    <row r="194" spans="13:26" x14ac:dyDescent="0.25">
      <c r="M194" s="2"/>
      <c r="N194" s="1">
        <f t="shared" si="14"/>
        <v>124</v>
      </c>
      <c r="O194" s="124">
        <f t="shared" si="15"/>
        <v>4650147.4283868484</v>
      </c>
      <c r="P194" s="124">
        <f t="shared" si="16"/>
        <v>32719.091055490644</v>
      </c>
      <c r="Q194" s="124">
        <f t="shared" si="12"/>
        <v>10771.74918048389</v>
      </c>
      <c r="R194" s="124">
        <f t="shared" si="13"/>
        <v>4693638.2686228231</v>
      </c>
      <c r="Z194" s="2"/>
    </row>
    <row r="195" spans="13:26" x14ac:dyDescent="0.25">
      <c r="M195" s="2"/>
      <c r="N195" s="1">
        <f t="shared" si="14"/>
        <v>125</v>
      </c>
      <c r="O195" s="124">
        <f t="shared" si="15"/>
        <v>4693638.2686228231</v>
      </c>
      <c r="P195" s="124">
        <f t="shared" si="16"/>
        <v>32719.091055490644</v>
      </c>
      <c r="Q195" s="124">
        <f t="shared" si="12"/>
        <v>10872.492743969775</v>
      </c>
      <c r="R195" s="124">
        <f t="shared" si="13"/>
        <v>4737229.852422284</v>
      </c>
      <c r="Z195" s="2"/>
    </row>
    <row r="196" spans="13:26" x14ac:dyDescent="0.25">
      <c r="M196" s="2"/>
      <c r="N196" s="1">
        <f t="shared" si="14"/>
        <v>126</v>
      </c>
      <c r="O196" s="124">
        <f t="shared" si="15"/>
        <v>4737229.852422284</v>
      </c>
      <c r="P196" s="124">
        <f t="shared" si="16"/>
        <v>32719.091055490644</v>
      </c>
      <c r="Q196" s="124">
        <f t="shared" si="12"/>
        <v>10973.469673045491</v>
      </c>
      <c r="R196" s="124">
        <f t="shared" si="13"/>
        <v>4780922.4131508209</v>
      </c>
      <c r="Z196" s="2"/>
    </row>
    <row r="197" spans="13:26" x14ac:dyDescent="0.25">
      <c r="M197" s="2"/>
      <c r="N197" s="1">
        <f t="shared" si="14"/>
        <v>127</v>
      </c>
      <c r="O197" s="124">
        <f t="shared" si="15"/>
        <v>4780922.4131508209</v>
      </c>
      <c r="P197" s="124">
        <f t="shared" si="16"/>
        <v>32719.091055490644</v>
      </c>
      <c r="Q197" s="124">
        <f t="shared" si="12"/>
        <v>11074.680508286499</v>
      </c>
      <c r="R197" s="124">
        <f t="shared" si="13"/>
        <v>4824716.1847145986</v>
      </c>
      <c r="Z197" s="2"/>
    </row>
    <row r="198" spans="13:26" x14ac:dyDescent="0.25">
      <c r="M198" s="2"/>
      <c r="N198" s="1">
        <f t="shared" si="14"/>
        <v>128</v>
      </c>
      <c r="O198" s="124">
        <f t="shared" si="15"/>
        <v>4824716.1847145986</v>
      </c>
      <c r="P198" s="124">
        <f t="shared" si="16"/>
        <v>32719.091055490644</v>
      </c>
      <c r="Q198" s="124">
        <f t="shared" si="12"/>
        <v>11176.12579152047</v>
      </c>
      <c r="R198" s="124">
        <f t="shared" si="13"/>
        <v>4868611.4015616104</v>
      </c>
      <c r="Z198" s="2"/>
    </row>
    <row r="199" spans="13:26" x14ac:dyDescent="0.25">
      <c r="M199" s="2"/>
      <c r="N199" s="1">
        <f t="shared" si="14"/>
        <v>129</v>
      </c>
      <c r="O199" s="124">
        <f t="shared" si="15"/>
        <v>4868611.4015616104</v>
      </c>
      <c r="P199" s="124">
        <f t="shared" si="16"/>
        <v>32719.091055490644</v>
      </c>
      <c r="Q199" s="124">
        <f t="shared" ref="Q199:Q262" si="17">O199*$P$65</f>
        <v>11277.806065830178</v>
      </c>
      <c r="R199" s="124">
        <f t="shared" ref="R199:R262" si="18">O199+P199+Q199</f>
        <v>4912608.2986829318</v>
      </c>
      <c r="Z199" s="2"/>
    </row>
    <row r="200" spans="13:26" x14ac:dyDescent="0.25">
      <c r="M200" s="2"/>
      <c r="N200" s="1">
        <f t="shared" ref="N200:N263" si="19">N199+1</f>
        <v>130</v>
      </c>
      <c r="O200" s="124">
        <f t="shared" ref="O200:O263" si="20">R199</f>
        <v>4912608.2986829318</v>
      </c>
      <c r="P200" s="124">
        <f t="shared" ref="P200:P263" si="21">P199</f>
        <v>32719.091055490644</v>
      </c>
      <c r="Q200" s="124">
        <f t="shared" si="17"/>
        <v>11379.721875556415</v>
      </c>
      <c r="R200" s="124">
        <f t="shared" si="18"/>
        <v>4956707.1116139796</v>
      </c>
      <c r="Z200" s="2"/>
    </row>
    <row r="201" spans="13:26" x14ac:dyDescent="0.25">
      <c r="M201" s="2"/>
      <c r="N201" s="1">
        <f t="shared" si="19"/>
        <v>131</v>
      </c>
      <c r="O201" s="124">
        <f t="shared" si="20"/>
        <v>4956707.1116139796</v>
      </c>
      <c r="P201" s="124">
        <f t="shared" si="21"/>
        <v>32719.091055490644</v>
      </c>
      <c r="Q201" s="124">
        <f t="shared" si="17"/>
        <v>11481.873766300901</v>
      </c>
      <c r="R201" s="124">
        <f t="shared" si="18"/>
        <v>5000908.0764357718</v>
      </c>
      <c r="Z201" s="2"/>
    </row>
    <row r="202" spans="13:26" x14ac:dyDescent="0.25">
      <c r="M202" s="2"/>
      <c r="N202" s="1">
        <f t="shared" si="19"/>
        <v>132</v>
      </c>
      <c r="O202" s="124">
        <f t="shared" si="20"/>
        <v>5000908.0764357718</v>
      </c>
      <c r="P202" s="124">
        <f t="shared" si="21"/>
        <v>32719.091055490644</v>
      </c>
      <c r="Q202" s="124">
        <f t="shared" si="17"/>
        <v>11584.262284929204</v>
      </c>
      <c r="R202" s="124">
        <f t="shared" si="18"/>
        <v>5045211.4297761917</v>
      </c>
      <c r="Z202" s="2"/>
    </row>
    <row r="203" spans="13:26" x14ac:dyDescent="0.25">
      <c r="M203" s="2"/>
      <c r="N203" s="1">
        <f t="shared" si="19"/>
        <v>133</v>
      </c>
      <c r="O203" s="124">
        <f t="shared" si="20"/>
        <v>5045211.4297761917</v>
      </c>
      <c r="P203" s="124">
        <f t="shared" si="21"/>
        <v>32719.091055490644</v>
      </c>
      <c r="Q203" s="124">
        <f t="shared" si="17"/>
        <v>11686.887979573665</v>
      </c>
      <c r="R203" s="124">
        <f t="shared" si="18"/>
        <v>5089617.4088112563</v>
      </c>
      <c r="Z203" s="2"/>
    </row>
    <row r="204" spans="13:26" x14ac:dyDescent="0.25">
      <c r="M204" s="2"/>
      <c r="N204" s="1">
        <f t="shared" si="19"/>
        <v>134</v>
      </c>
      <c r="O204" s="124">
        <f t="shared" si="20"/>
        <v>5089617.4088112563</v>
      </c>
      <c r="P204" s="124">
        <f t="shared" si="21"/>
        <v>32719.091055490644</v>
      </c>
      <c r="Q204" s="124">
        <f t="shared" si="17"/>
        <v>11789.751399636345</v>
      </c>
      <c r="R204" s="124">
        <f t="shared" si="18"/>
        <v>5134126.2512663836</v>
      </c>
      <c r="Z204" s="2"/>
    </row>
    <row r="205" spans="13:26" x14ac:dyDescent="0.25">
      <c r="M205" s="2"/>
      <c r="N205" s="1">
        <f t="shared" si="19"/>
        <v>135</v>
      </c>
      <c r="O205" s="124">
        <f t="shared" si="20"/>
        <v>5134126.2512663836</v>
      </c>
      <c r="P205" s="124">
        <f t="shared" si="21"/>
        <v>32719.091055490644</v>
      </c>
      <c r="Q205" s="124">
        <f t="shared" si="17"/>
        <v>11892.853095791948</v>
      </c>
      <c r="R205" s="124">
        <f t="shared" si="18"/>
        <v>5178738.1954176668</v>
      </c>
      <c r="Z205" s="2"/>
    </row>
    <row r="206" spans="13:26" x14ac:dyDescent="0.25">
      <c r="M206" s="2"/>
      <c r="N206" s="1">
        <f t="shared" si="19"/>
        <v>136</v>
      </c>
      <c r="O206" s="124">
        <f t="shared" si="20"/>
        <v>5178738.1954176668</v>
      </c>
      <c r="P206" s="124">
        <f t="shared" si="21"/>
        <v>32719.091055490644</v>
      </c>
      <c r="Q206" s="124">
        <f t="shared" si="17"/>
        <v>11996.193619990787</v>
      </c>
      <c r="R206" s="124">
        <f t="shared" si="18"/>
        <v>5223453.4800931485</v>
      </c>
      <c r="Z206" s="2"/>
    </row>
    <row r="207" spans="13:26" x14ac:dyDescent="0.25">
      <c r="M207" s="2"/>
      <c r="N207" s="1">
        <f t="shared" si="19"/>
        <v>137</v>
      </c>
      <c r="O207" s="124">
        <f t="shared" si="20"/>
        <v>5223453.4800931485</v>
      </c>
      <c r="P207" s="124">
        <f t="shared" si="21"/>
        <v>32719.091055490644</v>
      </c>
      <c r="Q207" s="124">
        <f t="shared" si="17"/>
        <v>12099.773525461722</v>
      </c>
      <c r="R207" s="124">
        <f t="shared" si="18"/>
        <v>5268272.3446741011</v>
      </c>
      <c r="Z207" s="2"/>
    </row>
    <row r="208" spans="13:26" x14ac:dyDescent="0.25">
      <c r="M208" s="2"/>
      <c r="N208" s="1">
        <f t="shared" si="19"/>
        <v>138</v>
      </c>
      <c r="O208" s="124">
        <f t="shared" si="20"/>
        <v>5268272.3446741011</v>
      </c>
      <c r="P208" s="124">
        <f t="shared" si="21"/>
        <v>32719.091055490644</v>
      </c>
      <c r="Q208" s="124">
        <f t="shared" si="17"/>
        <v>12203.593366715137</v>
      </c>
      <c r="R208" s="124">
        <f t="shared" si="18"/>
        <v>5313195.0290963072</v>
      </c>
      <c r="Z208" s="2"/>
    </row>
    <row r="209" spans="13:26" x14ac:dyDescent="0.25">
      <c r="M209" s="2"/>
      <c r="N209" s="1">
        <f t="shared" si="19"/>
        <v>139</v>
      </c>
      <c r="O209" s="124">
        <f t="shared" si="20"/>
        <v>5313195.0290963072</v>
      </c>
      <c r="P209" s="124">
        <f t="shared" si="21"/>
        <v>32719.091055490644</v>
      </c>
      <c r="Q209" s="124">
        <f t="shared" si="17"/>
        <v>12307.653699545896</v>
      </c>
      <c r="R209" s="124">
        <f t="shared" si="18"/>
        <v>5358221.7738513444</v>
      </c>
      <c r="Z209" s="2"/>
    </row>
    <row r="210" spans="13:26" x14ac:dyDescent="0.25">
      <c r="M210" s="2"/>
      <c r="N210" s="1">
        <f t="shared" si="19"/>
        <v>140</v>
      </c>
      <c r="O210" s="124">
        <f t="shared" si="20"/>
        <v>5358221.7738513444</v>
      </c>
      <c r="P210" s="124">
        <f t="shared" si="21"/>
        <v>32719.091055490644</v>
      </c>
      <c r="Q210" s="124">
        <f t="shared" si="17"/>
        <v>12411.955081036329</v>
      </c>
      <c r="R210" s="124">
        <f t="shared" si="18"/>
        <v>5403352.8199878717</v>
      </c>
      <c r="Z210" s="2"/>
    </row>
    <row r="211" spans="13:26" x14ac:dyDescent="0.25">
      <c r="M211" s="2"/>
      <c r="N211" s="1">
        <f t="shared" si="19"/>
        <v>141</v>
      </c>
      <c r="O211" s="124">
        <f t="shared" si="20"/>
        <v>5403352.8199878717</v>
      </c>
      <c r="P211" s="124">
        <f t="shared" si="21"/>
        <v>32719.091055490644</v>
      </c>
      <c r="Q211" s="124">
        <f t="shared" si="17"/>
        <v>12516.498069559202</v>
      </c>
      <c r="R211" s="124">
        <f t="shared" si="18"/>
        <v>5448588.4091129219</v>
      </c>
      <c r="Z211" s="2"/>
    </row>
    <row r="212" spans="13:26" x14ac:dyDescent="0.25">
      <c r="M212" s="2"/>
      <c r="N212" s="1">
        <f t="shared" si="19"/>
        <v>142</v>
      </c>
      <c r="O212" s="124">
        <f t="shared" si="20"/>
        <v>5448588.4091129219</v>
      </c>
      <c r="P212" s="124">
        <f t="shared" si="21"/>
        <v>32719.091055490644</v>
      </c>
      <c r="Q212" s="124">
        <f t="shared" si="17"/>
        <v>12621.283224780722</v>
      </c>
      <c r="R212" s="124">
        <f t="shared" si="18"/>
        <v>5493928.783393194</v>
      </c>
      <c r="Z212" s="2"/>
    </row>
    <row r="213" spans="13:26" x14ac:dyDescent="0.25">
      <c r="M213" s="2"/>
      <c r="N213" s="1">
        <f t="shared" si="19"/>
        <v>143</v>
      </c>
      <c r="O213" s="124">
        <f t="shared" si="20"/>
        <v>5493928.783393194</v>
      </c>
      <c r="P213" s="124">
        <f t="shared" si="21"/>
        <v>32719.091055490644</v>
      </c>
      <c r="Q213" s="124">
        <f t="shared" si="17"/>
        <v>12726.311107663518</v>
      </c>
      <c r="R213" s="124">
        <f t="shared" si="18"/>
        <v>5539374.1855563484</v>
      </c>
      <c r="Z213" s="2"/>
    </row>
    <row r="214" spans="13:26" x14ac:dyDescent="0.25">
      <c r="M214" s="2"/>
      <c r="N214" s="1">
        <f t="shared" si="19"/>
        <v>144</v>
      </c>
      <c r="O214" s="124">
        <f t="shared" si="20"/>
        <v>5539374.1855563484</v>
      </c>
      <c r="P214" s="124">
        <f t="shared" si="21"/>
        <v>32719.091055490644</v>
      </c>
      <c r="Q214" s="124">
        <f t="shared" si="17"/>
        <v>12831.582280469655</v>
      </c>
      <c r="R214" s="124">
        <f t="shared" si="18"/>
        <v>5584924.8588923095</v>
      </c>
      <c r="Z214" s="2"/>
    </row>
    <row r="215" spans="13:26" x14ac:dyDescent="0.25">
      <c r="M215" s="2"/>
      <c r="N215" s="1">
        <f t="shared" si="19"/>
        <v>145</v>
      </c>
      <c r="O215" s="124">
        <f t="shared" si="20"/>
        <v>5584924.8588923095</v>
      </c>
      <c r="P215" s="124">
        <f t="shared" si="21"/>
        <v>32719.091055490644</v>
      </c>
      <c r="Q215" s="124">
        <f t="shared" si="17"/>
        <v>12937.097306763635</v>
      </c>
      <c r="R215" s="124">
        <f t="shared" si="18"/>
        <v>5630581.0472545642</v>
      </c>
      <c r="Z215" s="2"/>
    </row>
    <row r="216" spans="13:26" x14ac:dyDescent="0.25">
      <c r="M216" s="2"/>
      <c r="N216" s="1">
        <f t="shared" si="19"/>
        <v>146</v>
      </c>
      <c r="O216" s="124">
        <f t="shared" si="20"/>
        <v>5630581.0472545642</v>
      </c>
      <c r="P216" s="124">
        <f t="shared" si="21"/>
        <v>32719.091055490644</v>
      </c>
      <c r="Q216" s="124">
        <f t="shared" si="17"/>
        <v>13042.856751415424</v>
      </c>
      <c r="R216" s="124">
        <f t="shared" si="18"/>
        <v>5676342.9950614711</v>
      </c>
      <c r="Z216" s="2"/>
    </row>
    <row r="217" spans="13:26" x14ac:dyDescent="0.25">
      <c r="M217" s="2"/>
      <c r="N217" s="1">
        <f t="shared" si="19"/>
        <v>147</v>
      </c>
      <c r="O217" s="124">
        <f t="shared" si="20"/>
        <v>5676342.9950614711</v>
      </c>
      <c r="P217" s="124">
        <f t="shared" si="21"/>
        <v>32719.091055490644</v>
      </c>
      <c r="Q217" s="124">
        <f t="shared" si="17"/>
        <v>13148.861180603468</v>
      </c>
      <c r="R217" s="124">
        <f t="shared" si="18"/>
        <v>5722210.9472975656</v>
      </c>
      <c r="Z217" s="2"/>
    </row>
    <row r="218" spans="13:26" x14ac:dyDescent="0.25">
      <c r="M218" s="2"/>
      <c r="N218" s="1">
        <f t="shared" si="19"/>
        <v>148</v>
      </c>
      <c r="O218" s="124">
        <f t="shared" si="20"/>
        <v>5722210.9472975656</v>
      </c>
      <c r="P218" s="124">
        <f t="shared" si="21"/>
        <v>32719.091055490644</v>
      </c>
      <c r="Q218" s="124">
        <f t="shared" si="17"/>
        <v>13255.111161817724</v>
      </c>
      <c r="R218" s="124">
        <f t="shared" si="18"/>
        <v>5768185.1495148744</v>
      </c>
      <c r="Z218" s="2"/>
    </row>
    <row r="219" spans="13:26" x14ac:dyDescent="0.25">
      <c r="M219" s="2"/>
      <c r="N219" s="1">
        <f t="shared" si="19"/>
        <v>149</v>
      </c>
      <c r="O219" s="124">
        <f t="shared" si="20"/>
        <v>5768185.1495148744</v>
      </c>
      <c r="P219" s="124">
        <f t="shared" si="21"/>
        <v>32719.091055490644</v>
      </c>
      <c r="Q219" s="124">
        <f t="shared" si="17"/>
        <v>13361.607263862707</v>
      </c>
      <c r="R219" s="124">
        <f t="shared" si="18"/>
        <v>5814265.8478342285</v>
      </c>
      <c r="Z219" s="2"/>
    </row>
    <row r="220" spans="13:26" x14ac:dyDescent="0.25">
      <c r="M220" s="2"/>
      <c r="N220" s="1">
        <f t="shared" si="19"/>
        <v>150</v>
      </c>
      <c r="O220" s="124">
        <f t="shared" si="20"/>
        <v>5814265.8478342285</v>
      </c>
      <c r="P220" s="124">
        <f t="shared" si="21"/>
        <v>32719.091055490644</v>
      </c>
      <c r="Q220" s="124">
        <f t="shared" si="17"/>
        <v>13468.350056860523</v>
      </c>
      <c r="R220" s="124">
        <f t="shared" si="18"/>
        <v>5860453.2889465801</v>
      </c>
      <c r="Z220" s="2"/>
    </row>
    <row r="221" spans="13:26" x14ac:dyDescent="0.25">
      <c r="M221" s="2"/>
      <c r="N221" s="1">
        <f t="shared" si="19"/>
        <v>151</v>
      </c>
      <c r="O221" s="124">
        <f t="shared" si="20"/>
        <v>5860453.2889465801</v>
      </c>
      <c r="P221" s="124">
        <f t="shared" si="21"/>
        <v>32719.091055490644</v>
      </c>
      <c r="Q221" s="124">
        <f t="shared" si="17"/>
        <v>13575.340112253931</v>
      </c>
      <c r="R221" s="124">
        <f t="shared" si="18"/>
        <v>5906747.7201143252</v>
      </c>
      <c r="Z221" s="2"/>
    </row>
    <row r="222" spans="13:26" x14ac:dyDescent="0.25">
      <c r="M222" s="2"/>
      <c r="N222" s="1">
        <f t="shared" si="19"/>
        <v>152</v>
      </c>
      <c r="O222" s="124">
        <f t="shared" si="20"/>
        <v>5906747.7201143252</v>
      </c>
      <c r="P222" s="124">
        <f t="shared" si="21"/>
        <v>32719.091055490644</v>
      </c>
      <c r="Q222" s="124">
        <f t="shared" si="17"/>
        <v>13682.578002809396</v>
      </c>
      <c r="R222" s="124">
        <f t="shared" si="18"/>
        <v>5953149.3891726257</v>
      </c>
      <c r="Z222" s="2"/>
    </row>
    <row r="223" spans="13:26" x14ac:dyDescent="0.25">
      <c r="M223" s="2"/>
      <c r="N223" s="1">
        <f t="shared" si="19"/>
        <v>153</v>
      </c>
      <c r="O223" s="124">
        <f t="shared" si="20"/>
        <v>5953149.3891726257</v>
      </c>
      <c r="P223" s="124">
        <f t="shared" si="21"/>
        <v>32719.091055490644</v>
      </c>
      <c r="Q223" s="124">
        <f t="shared" si="17"/>
        <v>13790.064302620158</v>
      </c>
      <c r="R223" s="124">
        <f t="shared" si="18"/>
        <v>5999658.5445307372</v>
      </c>
      <c r="Z223" s="2"/>
    </row>
    <row r="224" spans="13:26" x14ac:dyDescent="0.25">
      <c r="M224" s="2"/>
      <c r="N224" s="1">
        <f t="shared" si="19"/>
        <v>154</v>
      </c>
      <c r="O224" s="124">
        <f t="shared" si="20"/>
        <v>5999658.5445307372</v>
      </c>
      <c r="P224" s="124">
        <f t="shared" si="21"/>
        <v>32719.091055490644</v>
      </c>
      <c r="Q224" s="124">
        <f t="shared" si="17"/>
        <v>13897.799587109306</v>
      </c>
      <c r="R224" s="124">
        <f t="shared" si="18"/>
        <v>6046275.4351733373</v>
      </c>
      <c r="Z224" s="2"/>
    </row>
    <row r="225" spans="13:26" x14ac:dyDescent="0.25">
      <c r="M225" s="2"/>
      <c r="N225" s="1">
        <f t="shared" si="19"/>
        <v>155</v>
      </c>
      <c r="O225" s="124">
        <f t="shared" si="20"/>
        <v>6046275.4351733373</v>
      </c>
      <c r="P225" s="124">
        <f t="shared" si="21"/>
        <v>32719.091055490644</v>
      </c>
      <c r="Q225" s="124">
        <f t="shared" si="17"/>
        <v>14005.784433032853</v>
      </c>
      <c r="R225" s="124">
        <f t="shared" si="18"/>
        <v>6093000.3106618617</v>
      </c>
      <c r="Z225" s="2"/>
    </row>
    <row r="226" spans="13:26" x14ac:dyDescent="0.25">
      <c r="M226" s="2"/>
      <c r="N226" s="1">
        <f t="shared" si="19"/>
        <v>156</v>
      </c>
      <c r="O226" s="124">
        <f t="shared" si="20"/>
        <v>6093000.3106618617</v>
      </c>
      <c r="P226" s="124">
        <f t="shared" si="21"/>
        <v>32719.091055490644</v>
      </c>
      <c r="Q226" s="124">
        <f t="shared" si="17"/>
        <v>14114.019418482836</v>
      </c>
      <c r="R226" s="124">
        <f t="shared" si="18"/>
        <v>6139833.4211358353</v>
      </c>
      <c r="Z226" s="2"/>
    </row>
    <row r="227" spans="13:26" x14ac:dyDescent="0.25">
      <c r="M227" s="2"/>
      <c r="N227" s="1">
        <f t="shared" si="19"/>
        <v>157</v>
      </c>
      <c r="O227" s="124">
        <f t="shared" si="20"/>
        <v>6139833.4211358353</v>
      </c>
      <c r="P227" s="124">
        <f t="shared" si="21"/>
        <v>32719.091055490644</v>
      </c>
      <c r="Q227" s="124">
        <f t="shared" si="17"/>
        <v>14222.505122890392</v>
      </c>
      <c r="R227" s="124">
        <f t="shared" si="18"/>
        <v>6186775.0173142171</v>
      </c>
      <c r="Z227" s="2"/>
    </row>
    <row r="228" spans="13:26" x14ac:dyDescent="0.25">
      <c r="M228" s="2"/>
      <c r="N228" s="1">
        <f t="shared" si="19"/>
        <v>158</v>
      </c>
      <c r="O228" s="124">
        <f t="shared" si="20"/>
        <v>6186775.0173142171</v>
      </c>
      <c r="P228" s="124">
        <f t="shared" si="21"/>
        <v>32719.091055490644</v>
      </c>
      <c r="Q228" s="124">
        <f t="shared" si="17"/>
        <v>14331.242127028883</v>
      </c>
      <c r="R228" s="124">
        <f t="shared" si="18"/>
        <v>6233825.3504967373</v>
      </c>
      <c r="Z228" s="2"/>
    </row>
    <row r="229" spans="13:26" x14ac:dyDescent="0.25">
      <c r="M229" s="2"/>
      <c r="N229" s="1">
        <f t="shared" si="19"/>
        <v>159</v>
      </c>
      <c r="O229" s="124">
        <f t="shared" si="20"/>
        <v>6233825.3504967373</v>
      </c>
      <c r="P229" s="124">
        <f t="shared" si="21"/>
        <v>32719.091055490644</v>
      </c>
      <c r="Q229" s="124">
        <f t="shared" si="17"/>
        <v>14440.231013016981</v>
      </c>
      <c r="R229" s="124">
        <f t="shared" si="18"/>
        <v>6280984.6725652451</v>
      </c>
      <c r="Z229" s="2"/>
    </row>
    <row r="230" spans="13:26" x14ac:dyDescent="0.25">
      <c r="M230" s="2"/>
      <c r="N230" s="1">
        <f t="shared" si="19"/>
        <v>160</v>
      </c>
      <c r="O230" s="124">
        <f t="shared" si="20"/>
        <v>6280984.6725652451</v>
      </c>
      <c r="P230" s="124">
        <f t="shared" si="21"/>
        <v>32719.091055490644</v>
      </c>
      <c r="Q230" s="124">
        <f t="shared" si="17"/>
        <v>14549.472364321804</v>
      </c>
      <c r="R230" s="124">
        <f t="shared" si="18"/>
        <v>6328253.2359850574</v>
      </c>
      <c r="Z230" s="2"/>
    </row>
    <row r="231" spans="13:26" x14ac:dyDescent="0.25">
      <c r="M231" s="2"/>
      <c r="N231" s="1">
        <f t="shared" si="19"/>
        <v>161</v>
      </c>
      <c r="O231" s="124">
        <f t="shared" si="20"/>
        <v>6328253.2359850574</v>
      </c>
      <c r="P231" s="124">
        <f t="shared" si="21"/>
        <v>32719.091055490644</v>
      </c>
      <c r="Q231" s="124">
        <f t="shared" si="17"/>
        <v>14658.966765762028</v>
      </c>
      <c r="R231" s="124">
        <f t="shared" si="18"/>
        <v>6375631.2938063107</v>
      </c>
      <c r="Z231" s="2"/>
    </row>
    <row r="232" spans="13:26" x14ac:dyDescent="0.25">
      <c r="M232" s="2"/>
      <c r="N232" s="1">
        <f t="shared" si="19"/>
        <v>162</v>
      </c>
      <c r="O232" s="124">
        <f t="shared" si="20"/>
        <v>6375631.2938063107</v>
      </c>
      <c r="P232" s="124">
        <f t="shared" si="21"/>
        <v>32719.091055490644</v>
      </c>
      <c r="Q232" s="124">
        <f t="shared" si="17"/>
        <v>14768.714803511026</v>
      </c>
      <c r="R232" s="124">
        <f t="shared" si="18"/>
        <v>6423119.099665313</v>
      </c>
      <c r="Z232" s="2"/>
    </row>
    <row r="233" spans="13:26" x14ac:dyDescent="0.25">
      <c r="M233" s="2"/>
      <c r="N233" s="1">
        <f t="shared" si="19"/>
        <v>163</v>
      </c>
      <c r="O233" s="124">
        <f t="shared" si="20"/>
        <v>6423119.099665313</v>
      </c>
      <c r="P233" s="124">
        <f t="shared" si="21"/>
        <v>32719.091055490644</v>
      </c>
      <c r="Q233" s="124">
        <f t="shared" si="17"/>
        <v>14878.717065099996</v>
      </c>
      <c r="R233" s="124">
        <f t="shared" si="18"/>
        <v>6470716.9077859037</v>
      </c>
      <c r="Z233" s="2"/>
    </row>
    <row r="234" spans="13:26" x14ac:dyDescent="0.25">
      <c r="M234" s="2"/>
      <c r="N234" s="1">
        <f t="shared" si="19"/>
        <v>164</v>
      </c>
      <c r="O234" s="124">
        <f t="shared" si="20"/>
        <v>6470716.9077859037</v>
      </c>
      <c r="P234" s="124">
        <f t="shared" si="21"/>
        <v>32719.091055490644</v>
      </c>
      <c r="Q234" s="124">
        <f t="shared" si="17"/>
        <v>14988.974139421112</v>
      </c>
      <c r="R234" s="124">
        <f t="shared" si="18"/>
        <v>6518424.9729808159</v>
      </c>
      <c r="Z234" s="2"/>
    </row>
    <row r="235" spans="13:26" x14ac:dyDescent="0.25">
      <c r="M235" s="2"/>
      <c r="N235" s="1">
        <f t="shared" si="19"/>
        <v>165</v>
      </c>
      <c r="O235" s="124">
        <f t="shared" si="20"/>
        <v>6518424.9729808159</v>
      </c>
      <c r="P235" s="124">
        <f t="shared" si="21"/>
        <v>32719.091055490644</v>
      </c>
      <c r="Q235" s="124">
        <f t="shared" si="17"/>
        <v>15099.486616730685</v>
      </c>
      <c r="R235" s="124">
        <f t="shared" si="18"/>
        <v>6566243.5506530376</v>
      </c>
      <c r="Z235" s="2"/>
    </row>
    <row r="236" spans="13:26" x14ac:dyDescent="0.25">
      <c r="M236" s="2"/>
      <c r="N236" s="1">
        <f t="shared" si="19"/>
        <v>166</v>
      </c>
      <c r="O236" s="124">
        <f t="shared" si="20"/>
        <v>6566243.5506530376</v>
      </c>
      <c r="P236" s="124">
        <f t="shared" si="21"/>
        <v>32719.091055490644</v>
      </c>
      <c r="Q236" s="124">
        <f t="shared" si="17"/>
        <v>15210.255088652304</v>
      </c>
      <c r="R236" s="124">
        <f t="shared" si="18"/>
        <v>6614172.8967971811</v>
      </c>
      <c r="Z236" s="2"/>
    </row>
    <row r="237" spans="13:26" x14ac:dyDescent="0.25">
      <c r="M237" s="2"/>
      <c r="N237" s="1">
        <f t="shared" si="19"/>
        <v>167</v>
      </c>
      <c r="O237" s="124">
        <f t="shared" si="20"/>
        <v>6614172.8967971811</v>
      </c>
      <c r="P237" s="124">
        <f t="shared" si="21"/>
        <v>32719.091055490644</v>
      </c>
      <c r="Q237" s="124">
        <f t="shared" si="17"/>
        <v>15321.280148180022</v>
      </c>
      <c r="R237" s="124">
        <f t="shared" si="18"/>
        <v>6662213.2680008523</v>
      </c>
      <c r="Z237" s="2"/>
    </row>
    <row r="238" spans="13:26" x14ac:dyDescent="0.25">
      <c r="M238" s="2"/>
      <c r="N238" s="1">
        <f t="shared" si="19"/>
        <v>168</v>
      </c>
      <c r="O238" s="124">
        <f t="shared" si="20"/>
        <v>6662213.2680008523</v>
      </c>
      <c r="P238" s="124">
        <f t="shared" si="21"/>
        <v>32719.091055490644</v>
      </c>
      <c r="Q238" s="124">
        <f t="shared" si="17"/>
        <v>15432.562389681512</v>
      </c>
      <c r="R238" s="124">
        <f t="shared" si="18"/>
        <v>6710364.9214460244</v>
      </c>
      <c r="Z238" s="2"/>
    </row>
    <row r="239" spans="13:26" x14ac:dyDescent="0.25">
      <c r="M239" s="2"/>
      <c r="N239" s="1">
        <f t="shared" si="19"/>
        <v>169</v>
      </c>
      <c r="O239" s="124">
        <f t="shared" si="20"/>
        <v>6710364.9214460244</v>
      </c>
      <c r="P239" s="124">
        <f t="shared" si="21"/>
        <v>32719.091055490644</v>
      </c>
      <c r="Q239" s="124">
        <f t="shared" si="17"/>
        <v>15544.102408901272</v>
      </c>
      <c r="R239" s="124">
        <f t="shared" si="18"/>
        <v>6758628.1149104163</v>
      </c>
      <c r="Z239" s="2"/>
    </row>
    <row r="240" spans="13:26" x14ac:dyDescent="0.25">
      <c r="M240" s="2"/>
      <c r="N240" s="1">
        <f t="shared" si="19"/>
        <v>170</v>
      </c>
      <c r="O240" s="124">
        <f t="shared" si="20"/>
        <v>6758628.1149104163</v>
      </c>
      <c r="P240" s="124">
        <f t="shared" si="21"/>
        <v>32719.091055490644</v>
      </c>
      <c r="Q240" s="124">
        <f t="shared" si="17"/>
        <v>15655.90080296379</v>
      </c>
      <c r="R240" s="124">
        <f t="shared" si="18"/>
        <v>6807003.1067688707</v>
      </c>
      <c r="Z240" s="2"/>
    </row>
    <row r="241" spans="13:26" x14ac:dyDescent="0.25">
      <c r="M241" s="2"/>
      <c r="N241" s="1">
        <f t="shared" si="19"/>
        <v>171</v>
      </c>
      <c r="O241" s="124">
        <f t="shared" si="20"/>
        <v>6807003.1067688707</v>
      </c>
      <c r="P241" s="124">
        <f t="shared" si="21"/>
        <v>32719.091055490644</v>
      </c>
      <c r="Q241" s="124">
        <f t="shared" si="17"/>
        <v>15767.958170376758</v>
      </c>
      <c r="R241" s="124">
        <f t="shared" si="18"/>
        <v>6855490.1559947385</v>
      </c>
      <c r="Z241" s="2"/>
    </row>
    <row r="242" spans="13:26" x14ac:dyDescent="0.25">
      <c r="M242" s="2"/>
      <c r="N242" s="1">
        <f t="shared" si="19"/>
        <v>172</v>
      </c>
      <c r="O242" s="124">
        <f t="shared" si="20"/>
        <v>6855490.1559947385</v>
      </c>
      <c r="P242" s="124">
        <f t="shared" si="21"/>
        <v>32719.091055490644</v>
      </c>
      <c r="Q242" s="124">
        <f t="shared" si="17"/>
        <v>15880.275111034274</v>
      </c>
      <c r="R242" s="124">
        <f t="shared" si="18"/>
        <v>6904089.522161264</v>
      </c>
      <c r="Z242" s="2"/>
    </row>
    <row r="243" spans="13:26" x14ac:dyDescent="0.25">
      <c r="M243" s="2"/>
      <c r="N243" s="1">
        <f t="shared" si="19"/>
        <v>173</v>
      </c>
      <c r="O243" s="124">
        <f t="shared" si="20"/>
        <v>6904089.522161264</v>
      </c>
      <c r="P243" s="124">
        <f t="shared" si="21"/>
        <v>32719.091055490644</v>
      </c>
      <c r="Q243" s="124">
        <f t="shared" si="17"/>
        <v>15992.852226220042</v>
      </c>
      <c r="R243" s="124">
        <f t="shared" si="18"/>
        <v>6952801.4654429751</v>
      </c>
      <c r="Z243" s="2"/>
    </row>
    <row r="244" spans="13:26" x14ac:dyDescent="0.25">
      <c r="M244" s="2"/>
      <c r="N244" s="1">
        <f t="shared" si="19"/>
        <v>174</v>
      </c>
      <c r="O244" s="124">
        <f t="shared" si="20"/>
        <v>6952801.4654429751</v>
      </c>
      <c r="P244" s="124">
        <f t="shared" si="21"/>
        <v>32719.091055490644</v>
      </c>
      <c r="Q244" s="124">
        <f t="shared" si="17"/>
        <v>16105.690118610601</v>
      </c>
      <c r="R244" s="124">
        <f t="shared" si="18"/>
        <v>7001626.2466170769</v>
      </c>
      <c r="Z244" s="2"/>
    </row>
    <row r="245" spans="13:26" x14ac:dyDescent="0.25">
      <c r="M245" s="2"/>
      <c r="N245" s="1">
        <f t="shared" si="19"/>
        <v>175</v>
      </c>
      <c r="O245" s="124">
        <f t="shared" si="20"/>
        <v>7001626.2466170769</v>
      </c>
      <c r="P245" s="124">
        <f t="shared" si="21"/>
        <v>32719.091055490644</v>
      </c>
      <c r="Q245" s="124">
        <f t="shared" si="17"/>
        <v>16218.78939227855</v>
      </c>
      <c r="R245" s="124">
        <f t="shared" si="18"/>
        <v>7050564.1270648465</v>
      </c>
      <c r="Z245" s="2"/>
    </row>
    <row r="246" spans="13:26" x14ac:dyDescent="0.25">
      <c r="M246" s="2"/>
      <c r="N246" s="1">
        <f t="shared" si="19"/>
        <v>176</v>
      </c>
      <c r="O246" s="124">
        <f t="shared" si="20"/>
        <v>7050564.1270648465</v>
      </c>
      <c r="P246" s="124">
        <f t="shared" si="21"/>
        <v>32719.091055490644</v>
      </c>
      <c r="Q246" s="124">
        <f t="shared" si="17"/>
        <v>16332.150652695782</v>
      </c>
      <c r="R246" s="124">
        <f t="shared" si="18"/>
        <v>7099615.3687730329</v>
      </c>
      <c r="Z246" s="2"/>
    </row>
    <row r="247" spans="13:26" x14ac:dyDescent="0.25">
      <c r="M247" s="2"/>
      <c r="N247" s="1">
        <f t="shared" si="19"/>
        <v>177</v>
      </c>
      <c r="O247" s="124">
        <f t="shared" si="20"/>
        <v>7099615.3687730329</v>
      </c>
      <c r="P247" s="124">
        <f t="shared" si="21"/>
        <v>32719.091055490644</v>
      </c>
      <c r="Q247" s="124">
        <f t="shared" si="17"/>
        <v>16445.774506736721</v>
      </c>
      <c r="R247" s="124">
        <f t="shared" si="18"/>
        <v>7148780.2343352605</v>
      </c>
      <c r="Z247" s="2"/>
    </row>
    <row r="248" spans="13:26" x14ac:dyDescent="0.25">
      <c r="M248" s="2"/>
      <c r="N248" s="1">
        <f t="shared" si="19"/>
        <v>178</v>
      </c>
      <c r="O248" s="124">
        <f t="shared" si="20"/>
        <v>7148780.2343352605</v>
      </c>
      <c r="P248" s="124">
        <f t="shared" si="21"/>
        <v>32719.091055490644</v>
      </c>
      <c r="Q248" s="124">
        <f t="shared" si="17"/>
        <v>16559.661562681576</v>
      </c>
      <c r="R248" s="124">
        <f t="shared" si="18"/>
        <v>7198058.9869534327</v>
      </c>
      <c r="Z248" s="2"/>
    </row>
    <row r="249" spans="13:26" x14ac:dyDescent="0.25">
      <c r="M249" s="2"/>
      <c r="N249" s="1">
        <f t="shared" si="19"/>
        <v>179</v>
      </c>
      <c r="O249" s="124">
        <f t="shared" si="20"/>
        <v>7198058.9869534327</v>
      </c>
      <c r="P249" s="124">
        <f t="shared" si="21"/>
        <v>32719.091055490644</v>
      </c>
      <c r="Q249" s="124">
        <f t="shared" si="17"/>
        <v>16673.812430219601</v>
      </c>
      <c r="R249" s="124">
        <f t="shared" si="18"/>
        <v>7247451.8904391434</v>
      </c>
      <c r="Z249" s="2"/>
    </row>
    <row r="250" spans="13:26" x14ac:dyDescent="0.25">
      <c r="M250" s="2"/>
      <c r="N250" s="1">
        <f t="shared" si="19"/>
        <v>180</v>
      </c>
      <c r="O250" s="124">
        <f t="shared" si="20"/>
        <v>7247451.8904391434</v>
      </c>
      <c r="P250" s="124">
        <f t="shared" si="21"/>
        <v>32719.091055490644</v>
      </c>
      <c r="Q250" s="124">
        <f t="shared" si="17"/>
        <v>16788.227720452345</v>
      </c>
      <c r="R250" s="124">
        <f t="shared" si="18"/>
        <v>7296959.2092150869</v>
      </c>
      <c r="Z250" s="2"/>
    </row>
    <row r="251" spans="13:26" x14ac:dyDescent="0.25">
      <c r="M251" s="2"/>
      <c r="N251" s="1">
        <f t="shared" si="19"/>
        <v>181</v>
      </c>
      <c r="O251" s="124">
        <f t="shared" si="20"/>
        <v>7296959.2092150869</v>
      </c>
      <c r="P251" s="124">
        <f t="shared" si="21"/>
        <v>32719.091055490644</v>
      </c>
      <c r="Q251" s="124">
        <f t="shared" si="17"/>
        <v>16902.908045896933</v>
      </c>
      <c r="R251" s="124">
        <f t="shared" si="18"/>
        <v>7346581.2083164752</v>
      </c>
      <c r="Z251" s="2"/>
    </row>
    <row r="252" spans="13:26" x14ac:dyDescent="0.25">
      <c r="M252" s="2"/>
      <c r="N252" s="1">
        <f t="shared" si="19"/>
        <v>182</v>
      </c>
      <c r="O252" s="124">
        <f t="shared" si="20"/>
        <v>7346581.2083164752</v>
      </c>
      <c r="P252" s="124">
        <f t="shared" si="21"/>
        <v>32719.091055490644</v>
      </c>
      <c r="Q252" s="124">
        <f t="shared" si="17"/>
        <v>17017.854020489351</v>
      </c>
      <c r="R252" s="124">
        <f t="shared" si="18"/>
        <v>7396318.1533924555</v>
      </c>
      <c r="Z252" s="2"/>
    </row>
    <row r="253" spans="13:26" x14ac:dyDescent="0.25">
      <c r="M253" s="2"/>
      <c r="N253" s="1">
        <f t="shared" si="19"/>
        <v>183</v>
      </c>
      <c r="O253" s="124">
        <f t="shared" si="20"/>
        <v>7396318.1533924555</v>
      </c>
      <c r="P253" s="124">
        <f t="shared" si="21"/>
        <v>32719.091055490644</v>
      </c>
      <c r="Q253" s="124">
        <f t="shared" si="17"/>
        <v>17133.066259587718</v>
      </c>
      <c r="R253" s="124">
        <f t="shared" si="18"/>
        <v>7446170.3107075347</v>
      </c>
      <c r="Z253" s="2"/>
    </row>
    <row r="254" spans="13:26" x14ac:dyDescent="0.25">
      <c r="M254" s="2"/>
      <c r="N254" s="1">
        <f t="shared" si="19"/>
        <v>184</v>
      </c>
      <c r="O254" s="124">
        <f t="shared" si="20"/>
        <v>7446170.3107075347</v>
      </c>
      <c r="P254" s="124">
        <f t="shared" si="21"/>
        <v>32719.091055490644</v>
      </c>
      <c r="Q254" s="124">
        <f t="shared" si="17"/>
        <v>17248.545379975592</v>
      </c>
      <c r="R254" s="124">
        <f t="shared" si="18"/>
        <v>7496137.9471430015</v>
      </c>
      <c r="Z254" s="2"/>
    </row>
    <row r="255" spans="13:26" x14ac:dyDescent="0.25">
      <c r="M255" s="2"/>
      <c r="N255" s="1">
        <f t="shared" si="19"/>
        <v>185</v>
      </c>
      <c r="O255" s="124">
        <f t="shared" si="20"/>
        <v>7496137.9471430015</v>
      </c>
      <c r="P255" s="124">
        <f t="shared" si="21"/>
        <v>32719.091055490644</v>
      </c>
      <c r="Q255" s="124">
        <f t="shared" si="17"/>
        <v>17364.291999865272</v>
      </c>
      <c r="R255" s="124">
        <f t="shared" si="18"/>
        <v>7546221.3301983578</v>
      </c>
      <c r="Z255" s="2"/>
    </row>
    <row r="256" spans="13:26" x14ac:dyDescent="0.25">
      <c r="M256" s="2"/>
      <c r="N256" s="1">
        <f t="shared" si="19"/>
        <v>186</v>
      </c>
      <c r="O256" s="124">
        <f t="shared" si="20"/>
        <v>7546221.3301983578</v>
      </c>
      <c r="P256" s="124">
        <f t="shared" si="21"/>
        <v>32719.091055490644</v>
      </c>
      <c r="Q256" s="124">
        <f t="shared" si="17"/>
        <v>17480.306738901094</v>
      </c>
      <c r="R256" s="124">
        <f t="shared" si="18"/>
        <v>7596420.7279927498</v>
      </c>
      <c r="Z256" s="2"/>
    </row>
    <row r="257" spans="13:26" x14ac:dyDescent="0.25">
      <c r="M257" s="2"/>
      <c r="N257" s="1">
        <f t="shared" si="19"/>
        <v>187</v>
      </c>
      <c r="O257" s="124">
        <f t="shared" si="20"/>
        <v>7596420.7279927498</v>
      </c>
      <c r="P257" s="124">
        <f t="shared" si="21"/>
        <v>32719.091055490644</v>
      </c>
      <c r="Q257" s="124">
        <f t="shared" si="17"/>
        <v>17596.590218162764</v>
      </c>
      <c r="R257" s="124">
        <f t="shared" si="18"/>
        <v>7646736.4092664039</v>
      </c>
      <c r="Z257" s="2"/>
    </row>
    <row r="258" spans="13:26" x14ac:dyDescent="0.25">
      <c r="M258" s="2"/>
      <c r="N258" s="1">
        <f t="shared" si="19"/>
        <v>188</v>
      </c>
      <c r="O258" s="124">
        <f t="shared" si="20"/>
        <v>7646736.4092664039</v>
      </c>
      <c r="P258" s="124">
        <f t="shared" si="21"/>
        <v>32719.091055490644</v>
      </c>
      <c r="Q258" s="124">
        <f t="shared" si="17"/>
        <v>17713.143060168673</v>
      </c>
      <c r="R258" s="124">
        <f t="shared" si="18"/>
        <v>7697168.6433820631</v>
      </c>
      <c r="Z258" s="2"/>
    </row>
    <row r="259" spans="13:26" x14ac:dyDescent="0.25">
      <c r="M259" s="2"/>
      <c r="N259" s="1">
        <f t="shared" si="19"/>
        <v>189</v>
      </c>
      <c r="O259" s="124">
        <f t="shared" si="20"/>
        <v>7697168.6433820631</v>
      </c>
      <c r="P259" s="124">
        <f t="shared" si="21"/>
        <v>32719.091055490644</v>
      </c>
      <c r="Q259" s="124">
        <f t="shared" si="17"/>
        <v>17829.965888879244</v>
      </c>
      <c r="R259" s="124">
        <f t="shared" si="18"/>
        <v>7747717.7003264334</v>
      </c>
      <c r="Z259" s="2"/>
    </row>
    <row r="260" spans="13:26" x14ac:dyDescent="0.25">
      <c r="M260" s="2"/>
      <c r="N260" s="1">
        <f t="shared" si="19"/>
        <v>190</v>
      </c>
      <c r="O260" s="124">
        <f t="shared" si="20"/>
        <v>7747717.7003264334</v>
      </c>
      <c r="P260" s="124">
        <f t="shared" si="21"/>
        <v>32719.091055490644</v>
      </c>
      <c r="Q260" s="124">
        <f t="shared" si="17"/>
        <v>17947.059329700245</v>
      </c>
      <c r="R260" s="124">
        <f t="shared" si="18"/>
        <v>7798383.8507116251</v>
      </c>
      <c r="Z260" s="2"/>
    </row>
    <row r="261" spans="13:26" x14ac:dyDescent="0.25">
      <c r="M261" s="2"/>
      <c r="N261" s="1">
        <f t="shared" si="19"/>
        <v>191</v>
      </c>
      <c r="O261" s="124">
        <f t="shared" si="20"/>
        <v>7798383.8507116251</v>
      </c>
      <c r="P261" s="124">
        <f t="shared" si="21"/>
        <v>32719.091055490644</v>
      </c>
      <c r="Q261" s="124">
        <f t="shared" si="17"/>
        <v>18064.424009486171</v>
      </c>
      <c r="R261" s="124">
        <f t="shared" si="18"/>
        <v>7849167.3657766022</v>
      </c>
      <c r="Z261" s="2"/>
    </row>
    <row r="262" spans="13:26" x14ac:dyDescent="0.25">
      <c r="M262" s="2"/>
      <c r="N262" s="1">
        <f t="shared" si="19"/>
        <v>192</v>
      </c>
      <c r="O262" s="124">
        <f t="shared" si="20"/>
        <v>7849167.3657766022</v>
      </c>
      <c r="P262" s="124">
        <f t="shared" si="21"/>
        <v>32719.091055490644</v>
      </c>
      <c r="Q262" s="124">
        <f t="shared" si="17"/>
        <v>18182.060556543565</v>
      </c>
      <c r="R262" s="124">
        <f t="shared" si="18"/>
        <v>7900068.5173886372</v>
      </c>
      <c r="Z262" s="2"/>
    </row>
    <row r="263" spans="13:26" x14ac:dyDescent="0.25">
      <c r="M263" s="2"/>
      <c r="N263" s="1">
        <f t="shared" si="19"/>
        <v>193</v>
      </c>
      <c r="O263" s="124">
        <f t="shared" si="20"/>
        <v>7900068.5173886372</v>
      </c>
      <c r="P263" s="124">
        <f t="shared" si="21"/>
        <v>32719.091055490644</v>
      </c>
      <c r="Q263" s="124">
        <f t="shared" ref="Q263:Q326" si="22">O263*$P$65</f>
        <v>18299.969600634417</v>
      </c>
      <c r="R263" s="124">
        <f t="shared" ref="R263:R326" si="23">O263+P263+Q263</f>
        <v>7951087.5780447628</v>
      </c>
      <c r="Z263" s="2"/>
    </row>
    <row r="264" spans="13:26" x14ac:dyDescent="0.25">
      <c r="M264" s="2"/>
      <c r="N264" s="1">
        <f t="shared" ref="N264:N327" si="24">N263+1</f>
        <v>194</v>
      </c>
      <c r="O264" s="124">
        <f t="shared" ref="O264:O327" si="25">R263</f>
        <v>7951087.5780447628</v>
      </c>
      <c r="P264" s="124">
        <f t="shared" ref="P264:P327" si="26">P263</f>
        <v>32719.091055490644</v>
      </c>
      <c r="Q264" s="124">
        <f t="shared" si="22"/>
        <v>18418.151772979505</v>
      </c>
      <c r="R264" s="124">
        <f t="shared" si="23"/>
        <v>8002224.8208732335</v>
      </c>
      <c r="Z264" s="2"/>
    </row>
    <row r="265" spans="13:26" x14ac:dyDescent="0.25">
      <c r="M265" s="2"/>
      <c r="N265" s="1">
        <f t="shared" si="24"/>
        <v>195</v>
      </c>
      <c r="O265" s="124">
        <f t="shared" si="25"/>
        <v>8002224.8208732335</v>
      </c>
      <c r="P265" s="124">
        <f t="shared" si="26"/>
        <v>32719.091055490644</v>
      </c>
      <c r="Q265" s="124">
        <f t="shared" si="22"/>
        <v>18536.607706261791</v>
      </c>
      <c r="R265" s="124">
        <f t="shared" si="23"/>
        <v>8053480.5196349863</v>
      </c>
      <c r="Z265" s="2"/>
    </row>
    <row r="266" spans="13:26" x14ac:dyDescent="0.25">
      <c r="M266" s="2"/>
      <c r="N266" s="1">
        <f t="shared" si="24"/>
        <v>196</v>
      </c>
      <c r="O266" s="124">
        <f t="shared" si="25"/>
        <v>8053480.5196349863</v>
      </c>
      <c r="P266" s="124">
        <f t="shared" si="26"/>
        <v>32719.091055490644</v>
      </c>
      <c r="Q266" s="124">
        <f t="shared" si="22"/>
        <v>18655.338034629804</v>
      </c>
      <c r="R266" s="124">
        <f t="shared" si="23"/>
        <v>8104854.9487251071</v>
      </c>
      <c r="Z266" s="2"/>
    </row>
    <row r="267" spans="13:26" x14ac:dyDescent="0.25">
      <c r="M267" s="2"/>
      <c r="N267" s="1">
        <f t="shared" si="24"/>
        <v>197</v>
      </c>
      <c r="O267" s="124">
        <f t="shared" si="25"/>
        <v>8104854.9487251071</v>
      </c>
      <c r="P267" s="124">
        <f t="shared" si="26"/>
        <v>32719.091055490644</v>
      </c>
      <c r="Q267" s="124">
        <f t="shared" si="22"/>
        <v>18774.343393701034</v>
      </c>
      <c r="R267" s="124">
        <f t="shared" si="23"/>
        <v>8156348.3831742993</v>
      </c>
      <c r="Z267" s="2"/>
    </row>
    <row r="268" spans="13:26" x14ac:dyDescent="0.25">
      <c r="M268" s="2"/>
      <c r="N268" s="1">
        <f t="shared" si="24"/>
        <v>198</v>
      </c>
      <c r="O268" s="124">
        <f t="shared" si="25"/>
        <v>8156348.3831742993</v>
      </c>
      <c r="P268" s="124">
        <f t="shared" si="26"/>
        <v>32719.091055490644</v>
      </c>
      <c r="Q268" s="124">
        <f t="shared" si="22"/>
        <v>18893.624420565338</v>
      </c>
      <c r="R268" s="124">
        <f t="shared" si="23"/>
        <v>8207961.0986503558</v>
      </c>
      <c r="Z268" s="2"/>
    </row>
    <row r="269" spans="13:26" x14ac:dyDescent="0.25">
      <c r="M269" s="2"/>
      <c r="N269" s="1">
        <f t="shared" si="24"/>
        <v>199</v>
      </c>
      <c r="O269" s="124">
        <f t="shared" si="25"/>
        <v>8207961.0986503558</v>
      </c>
      <c r="P269" s="124">
        <f t="shared" si="26"/>
        <v>32719.091055490644</v>
      </c>
      <c r="Q269" s="124">
        <f t="shared" si="22"/>
        <v>19013.181753788347</v>
      </c>
      <c r="R269" s="124">
        <f t="shared" si="23"/>
        <v>8259693.371459635</v>
      </c>
      <c r="Z269" s="2"/>
    </row>
    <row r="270" spans="13:26" x14ac:dyDescent="0.25">
      <c r="M270" s="2"/>
      <c r="N270" s="1">
        <f t="shared" si="24"/>
        <v>200</v>
      </c>
      <c r="O270" s="124">
        <f t="shared" si="25"/>
        <v>8259693.371459635</v>
      </c>
      <c r="P270" s="124">
        <f t="shared" si="26"/>
        <v>32719.091055490644</v>
      </c>
      <c r="Q270" s="124">
        <f t="shared" si="22"/>
        <v>19133.016033414882</v>
      </c>
      <c r="R270" s="124">
        <f t="shared" si="23"/>
        <v>8311545.4785485407</v>
      </c>
      <c r="Z270" s="2"/>
    </row>
    <row r="271" spans="13:26" x14ac:dyDescent="0.25">
      <c r="M271" s="2"/>
      <c r="N271" s="1">
        <f t="shared" si="24"/>
        <v>201</v>
      </c>
      <c r="O271" s="124">
        <f t="shared" si="25"/>
        <v>8311545.4785485407</v>
      </c>
      <c r="P271" s="124">
        <f t="shared" si="26"/>
        <v>32719.091055490644</v>
      </c>
      <c r="Q271" s="124">
        <f t="shared" si="22"/>
        <v>19253.127900972388</v>
      </c>
      <c r="R271" s="124">
        <f t="shared" si="23"/>
        <v>8363517.6975050038</v>
      </c>
      <c r="Z271" s="2"/>
    </row>
    <row r="272" spans="13:26" x14ac:dyDescent="0.25">
      <c r="M272" s="2"/>
      <c r="N272" s="1">
        <f t="shared" si="24"/>
        <v>202</v>
      </c>
      <c r="O272" s="124">
        <f t="shared" si="25"/>
        <v>8363517.6975050038</v>
      </c>
      <c r="P272" s="124">
        <f t="shared" si="26"/>
        <v>32719.091055490644</v>
      </c>
      <c r="Q272" s="124">
        <f t="shared" si="22"/>
        <v>19373.517999474367</v>
      </c>
      <c r="R272" s="124">
        <f t="shared" si="23"/>
        <v>8415610.3065599687</v>
      </c>
      <c r="Z272" s="2"/>
    </row>
    <row r="273" spans="13:26" x14ac:dyDescent="0.25">
      <c r="M273" s="2"/>
      <c r="N273" s="1">
        <f t="shared" si="24"/>
        <v>203</v>
      </c>
      <c r="O273" s="124">
        <f t="shared" si="25"/>
        <v>8415610.3065599687</v>
      </c>
      <c r="P273" s="124">
        <f t="shared" si="26"/>
        <v>32719.091055490644</v>
      </c>
      <c r="Q273" s="124">
        <f t="shared" si="22"/>
        <v>19494.18697342381</v>
      </c>
      <c r="R273" s="124">
        <f t="shared" si="23"/>
        <v>8467823.5845888834</v>
      </c>
      <c r="Z273" s="2"/>
    </row>
    <row r="274" spans="13:26" x14ac:dyDescent="0.25">
      <c r="M274" s="2"/>
      <c r="N274" s="1">
        <f t="shared" si="24"/>
        <v>204</v>
      </c>
      <c r="O274" s="124">
        <f t="shared" si="25"/>
        <v>8467823.5845888834</v>
      </c>
      <c r="P274" s="124">
        <f t="shared" si="26"/>
        <v>32719.091055490644</v>
      </c>
      <c r="Q274" s="124">
        <f t="shared" si="22"/>
        <v>19615.135468816665</v>
      </c>
      <c r="R274" s="124">
        <f t="shared" si="23"/>
        <v>8520157.8111131899</v>
      </c>
      <c r="Z274" s="2"/>
    </row>
    <row r="275" spans="13:26" x14ac:dyDescent="0.25">
      <c r="M275" s="2"/>
      <c r="N275" s="1">
        <f t="shared" si="24"/>
        <v>205</v>
      </c>
      <c r="O275" s="124">
        <f t="shared" si="25"/>
        <v>8520157.8111131899</v>
      </c>
      <c r="P275" s="124">
        <f t="shared" si="26"/>
        <v>32719.091055490644</v>
      </c>
      <c r="Q275" s="124">
        <f t="shared" si="22"/>
        <v>19736.364133145275</v>
      </c>
      <c r="R275" s="124">
        <f t="shared" si="23"/>
        <v>8572613.2663018256</v>
      </c>
      <c r="Z275" s="2"/>
    </row>
    <row r="276" spans="13:26" x14ac:dyDescent="0.25">
      <c r="M276" s="2"/>
      <c r="N276" s="1">
        <f t="shared" si="24"/>
        <v>206</v>
      </c>
      <c r="O276" s="124">
        <f t="shared" si="25"/>
        <v>8572613.2663018256</v>
      </c>
      <c r="P276" s="124">
        <f t="shared" si="26"/>
        <v>32719.091055490644</v>
      </c>
      <c r="Q276" s="124">
        <f t="shared" si="22"/>
        <v>19857.873615401862</v>
      </c>
      <c r="R276" s="124">
        <f t="shared" si="23"/>
        <v>8625190.2309727184</v>
      </c>
      <c r="Z276" s="2"/>
    </row>
    <row r="277" spans="13:26" x14ac:dyDescent="0.25">
      <c r="M277" s="2"/>
      <c r="N277" s="1">
        <f t="shared" si="24"/>
        <v>207</v>
      </c>
      <c r="O277" s="124">
        <f t="shared" si="25"/>
        <v>8625190.2309727184</v>
      </c>
      <c r="P277" s="124">
        <f t="shared" si="26"/>
        <v>32719.091055490644</v>
      </c>
      <c r="Q277" s="124">
        <f t="shared" si="22"/>
        <v>19979.664566082</v>
      </c>
      <c r="R277" s="124">
        <f t="shared" si="23"/>
        <v>8677888.9865942914</v>
      </c>
      <c r="Z277" s="2"/>
    </row>
    <row r="278" spans="13:26" x14ac:dyDescent="0.25">
      <c r="M278" s="2"/>
      <c r="N278" s="1">
        <f t="shared" si="24"/>
        <v>208</v>
      </c>
      <c r="O278" s="124">
        <f t="shared" si="25"/>
        <v>8677888.9865942914</v>
      </c>
      <c r="P278" s="124">
        <f t="shared" si="26"/>
        <v>32719.091055490644</v>
      </c>
      <c r="Q278" s="124">
        <f t="shared" si="22"/>
        <v>20101.737637188071</v>
      </c>
      <c r="R278" s="124">
        <f t="shared" si="23"/>
        <v>8730709.8152869698</v>
      </c>
      <c r="Z278" s="2"/>
    </row>
    <row r="279" spans="13:26" x14ac:dyDescent="0.25">
      <c r="M279" s="2"/>
      <c r="N279" s="1">
        <f t="shared" si="24"/>
        <v>209</v>
      </c>
      <c r="O279" s="124">
        <f t="shared" si="25"/>
        <v>8730709.8152869698</v>
      </c>
      <c r="P279" s="124">
        <f t="shared" si="26"/>
        <v>32719.091055490644</v>
      </c>
      <c r="Q279" s="124">
        <f t="shared" si="22"/>
        <v>20224.093482232802</v>
      </c>
      <c r="R279" s="124">
        <f t="shared" si="23"/>
        <v>8783652.9998246934</v>
      </c>
      <c r="Z279" s="2"/>
    </row>
    <row r="280" spans="13:26" x14ac:dyDescent="0.25">
      <c r="M280" s="2"/>
      <c r="N280" s="1">
        <f t="shared" si="24"/>
        <v>210</v>
      </c>
      <c r="O280" s="124">
        <f t="shared" si="25"/>
        <v>8783652.9998246934</v>
      </c>
      <c r="P280" s="124">
        <f t="shared" si="26"/>
        <v>32719.091055490644</v>
      </c>
      <c r="Q280" s="124">
        <f t="shared" si="22"/>
        <v>20346.732756242713</v>
      </c>
      <c r="R280" s="124">
        <f t="shared" si="23"/>
        <v>8836718.8236364257</v>
      </c>
      <c r="Z280" s="2"/>
    </row>
    <row r="281" spans="13:26" x14ac:dyDescent="0.25">
      <c r="M281" s="2"/>
      <c r="N281" s="1">
        <f t="shared" si="24"/>
        <v>211</v>
      </c>
      <c r="O281" s="124">
        <f t="shared" si="25"/>
        <v>8836718.8236364257</v>
      </c>
      <c r="P281" s="124">
        <f t="shared" si="26"/>
        <v>32719.091055490644</v>
      </c>
      <c r="Q281" s="124">
        <f t="shared" si="22"/>
        <v>20469.656115761667</v>
      </c>
      <c r="R281" s="124">
        <f t="shared" si="23"/>
        <v>8889907.5708076768</v>
      </c>
      <c r="Z281" s="2"/>
    </row>
    <row r="282" spans="13:26" x14ac:dyDescent="0.25">
      <c r="M282" s="2"/>
      <c r="N282" s="1">
        <f t="shared" si="24"/>
        <v>212</v>
      </c>
      <c r="O282" s="124">
        <f t="shared" si="25"/>
        <v>8889907.5708076768</v>
      </c>
      <c r="P282" s="124">
        <f t="shared" si="26"/>
        <v>32719.091055490644</v>
      </c>
      <c r="Q282" s="124">
        <f t="shared" si="22"/>
        <v>20592.864218854356</v>
      </c>
      <c r="R282" s="124">
        <f t="shared" si="23"/>
        <v>8943219.5260820221</v>
      </c>
      <c r="Z282" s="2"/>
    </row>
    <row r="283" spans="13:26" x14ac:dyDescent="0.25">
      <c r="M283" s="2"/>
      <c r="N283" s="1">
        <f t="shared" si="24"/>
        <v>213</v>
      </c>
      <c r="O283" s="124">
        <f t="shared" si="25"/>
        <v>8943219.5260820221</v>
      </c>
      <c r="P283" s="124">
        <f t="shared" si="26"/>
        <v>32719.091055490644</v>
      </c>
      <c r="Q283" s="124">
        <f t="shared" si="22"/>
        <v>20716.357725109843</v>
      </c>
      <c r="R283" s="124">
        <f t="shared" si="23"/>
        <v>8996654.9748626221</v>
      </c>
      <c r="Z283" s="2"/>
    </row>
    <row r="284" spans="13:26" x14ac:dyDescent="0.25">
      <c r="M284" s="2"/>
      <c r="N284" s="1">
        <f t="shared" si="24"/>
        <v>214</v>
      </c>
      <c r="O284" s="124">
        <f t="shared" si="25"/>
        <v>8996654.9748626221</v>
      </c>
      <c r="P284" s="124">
        <f t="shared" si="26"/>
        <v>32719.091055490644</v>
      </c>
      <c r="Q284" s="124">
        <f t="shared" si="22"/>
        <v>20840.137295645069</v>
      </c>
      <c r="R284" s="124">
        <f t="shared" si="23"/>
        <v>9050214.2032137569</v>
      </c>
      <c r="Z284" s="2"/>
    </row>
    <row r="285" spans="13:26" x14ac:dyDescent="0.25">
      <c r="M285" s="2"/>
      <c r="N285" s="1">
        <f t="shared" si="24"/>
        <v>215</v>
      </c>
      <c r="O285" s="124">
        <f t="shared" si="25"/>
        <v>9050214.2032137569</v>
      </c>
      <c r="P285" s="124">
        <f t="shared" si="26"/>
        <v>32719.091055490644</v>
      </c>
      <c r="Q285" s="124">
        <f t="shared" si="22"/>
        <v>20964.203593108421</v>
      </c>
      <c r="R285" s="124">
        <f t="shared" si="23"/>
        <v>9103897.4978623558</v>
      </c>
      <c r="Z285" s="2"/>
    </row>
    <row r="286" spans="13:26" x14ac:dyDescent="0.25">
      <c r="M286" s="2"/>
      <c r="N286" s="1">
        <f t="shared" si="24"/>
        <v>216</v>
      </c>
      <c r="O286" s="124">
        <f t="shared" si="25"/>
        <v>9103897.4978623558</v>
      </c>
      <c r="P286" s="124">
        <f t="shared" si="26"/>
        <v>32719.091055490644</v>
      </c>
      <c r="Q286" s="124">
        <f t="shared" si="22"/>
        <v>21088.557281683265</v>
      </c>
      <c r="R286" s="124">
        <f t="shared" si="23"/>
        <v>9157705.14619953</v>
      </c>
      <c r="Z286" s="2"/>
    </row>
    <row r="287" spans="13:26" x14ac:dyDescent="0.25">
      <c r="M287" s="2"/>
      <c r="N287" s="1">
        <f t="shared" si="24"/>
        <v>217</v>
      </c>
      <c r="O287" s="124">
        <f t="shared" si="25"/>
        <v>9157705.14619953</v>
      </c>
      <c r="P287" s="124">
        <f t="shared" si="26"/>
        <v>32719.091055490644</v>
      </c>
      <c r="Q287" s="124">
        <f t="shared" si="22"/>
        <v>21213.19902709149</v>
      </c>
      <c r="R287" s="124">
        <f t="shared" si="23"/>
        <v>9211637.4362821113</v>
      </c>
      <c r="Z287" s="2"/>
    </row>
    <row r="288" spans="13:26" x14ac:dyDescent="0.25">
      <c r="M288" s="2"/>
      <c r="N288" s="1">
        <f t="shared" si="24"/>
        <v>218</v>
      </c>
      <c r="O288" s="124">
        <f t="shared" si="25"/>
        <v>9211637.4362821113</v>
      </c>
      <c r="P288" s="124">
        <f t="shared" si="26"/>
        <v>32719.091055490644</v>
      </c>
      <c r="Q288" s="124">
        <f t="shared" si="22"/>
        <v>21338.129496597099</v>
      </c>
      <c r="R288" s="124">
        <f t="shared" si="23"/>
        <v>9265694.6568341982</v>
      </c>
      <c r="Z288" s="2"/>
    </row>
    <row r="289" spans="13:26" x14ac:dyDescent="0.25">
      <c r="M289" s="2"/>
      <c r="N289" s="1">
        <f t="shared" si="24"/>
        <v>219</v>
      </c>
      <c r="O289" s="124">
        <f t="shared" si="25"/>
        <v>9265694.6568341982</v>
      </c>
      <c r="P289" s="124">
        <f t="shared" si="26"/>
        <v>32719.091055490644</v>
      </c>
      <c r="Q289" s="124">
        <f t="shared" si="22"/>
        <v>21463.349359009757</v>
      </c>
      <c r="R289" s="124">
        <f t="shared" si="23"/>
        <v>9319877.0972486977</v>
      </c>
      <c r="Z289" s="2"/>
    </row>
    <row r="290" spans="13:26" x14ac:dyDescent="0.25">
      <c r="M290" s="2"/>
      <c r="N290" s="1">
        <f t="shared" si="24"/>
        <v>220</v>
      </c>
      <c r="O290" s="124">
        <f t="shared" si="25"/>
        <v>9319877.0972486977</v>
      </c>
      <c r="P290" s="124">
        <f t="shared" si="26"/>
        <v>32719.091055490644</v>
      </c>
      <c r="Q290" s="124">
        <f t="shared" si="22"/>
        <v>21588.859284688388</v>
      </c>
      <c r="R290" s="124">
        <f t="shared" si="23"/>
        <v>9374185.0475888755</v>
      </c>
      <c r="Z290" s="2"/>
    </row>
    <row r="291" spans="13:26" x14ac:dyDescent="0.25">
      <c r="M291" s="2"/>
      <c r="N291" s="1">
        <f t="shared" si="24"/>
        <v>221</v>
      </c>
      <c r="O291" s="124">
        <f t="shared" si="25"/>
        <v>9374185.0475888755</v>
      </c>
      <c r="P291" s="124">
        <f t="shared" si="26"/>
        <v>32719.091055490644</v>
      </c>
      <c r="Q291" s="124">
        <f t="shared" si="22"/>
        <v>21714.659945544747</v>
      </c>
      <c r="R291" s="124">
        <f t="shared" si="23"/>
        <v>9428618.7985899094</v>
      </c>
      <c r="Z291" s="2"/>
    </row>
    <row r="292" spans="13:26" x14ac:dyDescent="0.25">
      <c r="M292" s="2"/>
      <c r="N292" s="1">
        <f t="shared" si="24"/>
        <v>222</v>
      </c>
      <c r="O292" s="124">
        <f t="shared" si="25"/>
        <v>9428618.7985899094</v>
      </c>
      <c r="P292" s="124">
        <f t="shared" si="26"/>
        <v>32719.091055490644</v>
      </c>
      <c r="Q292" s="124">
        <f t="shared" si="22"/>
        <v>21840.752015047037</v>
      </c>
      <c r="R292" s="124">
        <f t="shared" si="23"/>
        <v>9483178.6416604463</v>
      </c>
      <c r="Z292" s="2"/>
    </row>
    <row r="293" spans="13:26" x14ac:dyDescent="0.25">
      <c r="M293" s="2"/>
      <c r="N293" s="1">
        <f t="shared" si="24"/>
        <v>223</v>
      </c>
      <c r="O293" s="124">
        <f t="shared" si="25"/>
        <v>9483178.6416604463</v>
      </c>
      <c r="P293" s="124">
        <f t="shared" si="26"/>
        <v>32719.091055490644</v>
      </c>
      <c r="Q293" s="124">
        <f t="shared" si="22"/>
        <v>21967.136168223504</v>
      </c>
      <c r="R293" s="124">
        <f t="shared" si="23"/>
        <v>9537864.8688841593</v>
      </c>
      <c r="Z293" s="2"/>
    </row>
    <row r="294" spans="13:26" x14ac:dyDescent="0.25">
      <c r="M294" s="2"/>
      <c r="N294" s="1">
        <f t="shared" si="24"/>
        <v>224</v>
      </c>
      <c r="O294" s="124">
        <f t="shared" si="25"/>
        <v>9537864.8688841593</v>
      </c>
      <c r="P294" s="124">
        <f t="shared" si="26"/>
        <v>32719.091055490644</v>
      </c>
      <c r="Q294" s="124">
        <f t="shared" si="22"/>
        <v>22093.813081666038</v>
      </c>
      <c r="R294" s="124">
        <f t="shared" si="23"/>
        <v>9592677.7730213162</v>
      </c>
      <c r="Z294" s="2"/>
    </row>
    <row r="295" spans="13:26" x14ac:dyDescent="0.25">
      <c r="M295" s="2"/>
      <c r="N295" s="1">
        <f t="shared" si="24"/>
        <v>225</v>
      </c>
      <c r="O295" s="124">
        <f t="shared" si="25"/>
        <v>9592677.7730213162</v>
      </c>
      <c r="P295" s="124">
        <f t="shared" si="26"/>
        <v>32719.091055490644</v>
      </c>
      <c r="Q295" s="124">
        <f t="shared" si="22"/>
        <v>22220.783433533823</v>
      </c>
      <c r="R295" s="124">
        <f t="shared" si="23"/>
        <v>9647617.6475103404</v>
      </c>
      <c r="Z295" s="2"/>
    </row>
    <row r="296" spans="13:26" x14ac:dyDescent="0.25">
      <c r="M296" s="2"/>
      <c r="N296" s="1">
        <f t="shared" si="24"/>
        <v>226</v>
      </c>
      <c r="O296" s="124">
        <f t="shared" si="25"/>
        <v>9647617.6475103404</v>
      </c>
      <c r="P296" s="124">
        <f t="shared" si="26"/>
        <v>32719.091055490644</v>
      </c>
      <c r="Q296" s="124">
        <f t="shared" si="22"/>
        <v>22348.047903556944</v>
      </c>
      <c r="R296" s="124">
        <f t="shared" si="23"/>
        <v>9702684.7864693869</v>
      </c>
      <c r="Z296" s="2"/>
    </row>
    <row r="297" spans="13:26" x14ac:dyDescent="0.25">
      <c r="M297" s="2"/>
      <c r="N297" s="1">
        <f t="shared" si="24"/>
        <v>227</v>
      </c>
      <c r="O297" s="124">
        <f t="shared" si="25"/>
        <v>9702684.7864693869</v>
      </c>
      <c r="P297" s="124">
        <f t="shared" si="26"/>
        <v>32719.091055490644</v>
      </c>
      <c r="Q297" s="124">
        <f t="shared" si="22"/>
        <v>22475.607173040036</v>
      </c>
      <c r="R297" s="124">
        <f t="shared" si="23"/>
        <v>9757879.4846979175</v>
      </c>
      <c r="Z297" s="2"/>
    </row>
    <row r="298" spans="13:26" x14ac:dyDescent="0.25">
      <c r="M298" s="2"/>
      <c r="N298" s="1">
        <f t="shared" si="24"/>
        <v>228</v>
      </c>
      <c r="O298" s="124">
        <f t="shared" si="25"/>
        <v>9757879.4846979175</v>
      </c>
      <c r="P298" s="124">
        <f t="shared" si="26"/>
        <v>32719.091055490644</v>
      </c>
      <c r="Q298" s="124">
        <f t="shared" si="22"/>
        <v>22603.461924865933</v>
      </c>
      <c r="R298" s="124">
        <f t="shared" si="23"/>
        <v>9813202.0376782734</v>
      </c>
      <c r="Z298" s="2"/>
    </row>
    <row r="299" spans="13:26" x14ac:dyDescent="0.25">
      <c r="M299" s="2"/>
      <c r="N299" s="1">
        <f t="shared" si="24"/>
        <v>229</v>
      </c>
      <c r="O299" s="124">
        <f t="shared" si="25"/>
        <v>9813202.0376782734</v>
      </c>
      <c r="P299" s="124">
        <f t="shared" si="26"/>
        <v>32719.091055490644</v>
      </c>
      <c r="Q299" s="124">
        <f t="shared" si="22"/>
        <v>22731.612843499315</v>
      </c>
      <c r="R299" s="124">
        <f t="shared" si="23"/>
        <v>9868652.7415772621</v>
      </c>
      <c r="Z299" s="2"/>
    </row>
    <row r="300" spans="13:26" x14ac:dyDescent="0.25">
      <c r="M300" s="2"/>
      <c r="N300" s="1">
        <f t="shared" si="24"/>
        <v>230</v>
      </c>
      <c r="O300" s="124">
        <f t="shared" si="25"/>
        <v>9868652.7415772621</v>
      </c>
      <c r="P300" s="124">
        <f t="shared" si="26"/>
        <v>32719.091055490644</v>
      </c>
      <c r="Q300" s="124">
        <f t="shared" si="22"/>
        <v>22860.060614990376</v>
      </c>
      <c r="R300" s="124">
        <f t="shared" si="23"/>
        <v>9924231.8932477422</v>
      </c>
      <c r="Z300" s="2"/>
    </row>
    <row r="301" spans="13:26" x14ac:dyDescent="0.25">
      <c r="M301" s="2"/>
      <c r="N301" s="1">
        <f t="shared" si="24"/>
        <v>231</v>
      </c>
      <c r="O301" s="124">
        <f t="shared" si="25"/>
        <v>9924231.8932477422</v>
      </c>
      <c r="P301" s="124">
        <f t="shared" si="26"/>
        <v>32719.091055490644</v>
      </c>
      <c r="Q301" s="124">
        <f t="shared" si="22"/>
        <v>22988.805926978512</v>
      </c>
      <c r="R301" s="124">
        <f t="shared" si="23"/>
        <v>9979939.7902302109</v>
      </c>
      <c r="Z301" s="2"/>
    </row>
    <row r="302" spans="13:26" x14ac:dyDescent="0.25">
      <c r="M302" s="2"/>
      <c r="N302" s="1">
        <f t="shared" si="24"/>
        <v>232</v>
      </c>
      <c r="O302" s="124">
        <f t="shared" si="25"/>
        <v>9979939.7902302109</v>
      </c>
      <c r="P302" s="124">
        <f t="shared" si="26"/>
        <v>32719.091055490644</v>
      </c>
      <c r="Q302" s="124">
        <f t="shared" si="22"/>
        <v>23117.849468695971</v>
      </c>
      <c r="R302" s="124">
        <f t="shared" si="23"/>
        <v>10035776.730754398</v>
      </c>
      <c r="Z302" s="2"/>
    </row>
    <row r="303" spans="13:26" x14ac:dyDescent="0.25">
      <c r="M303" s="2"/>
      <c r="N303" s="1">
        <f t="shared" si="24"/>
        <v>233</v>
      </c>
      <c r="O303" s="124">
        <f t="shared" si="25"/>
        <v>10035776.730754398</v>
      </c>
      <c r="P303" s="124">
        <f t="shared" si="26"/>
        <v>32719.091055490644</v>
      </c>
      <c r="Q303" s="124">
        <f t="shared" si="22"/>
        <v>23247.191930971581</v>
      </c>
      <c r="R303" s="124">
        <f t="shared" si="23"/>
        <v>10091743.01374086</v>
      </c>
      <c r="Z303" s="2"/>
    </row>
    <row r="304" spans="13:26" x14ac:dyDescent="0.25">
      <c r="M304" s="2"/>
      <c r="N304" s="1">
        <f t="shared" si="24"/>
        <v>234</v>
      </c>
      <c r="O304" s="124">
        <f t="shared" si="25"/>
        <v>10091743.01374086</v>
      </c>
      <c r="P304" s="124">
        <f t="shared" si="26"/>
        <v>32719.091055490644</v>
      </c>
      <c r="Q304" s="124">
        <f t="shared" si="22"/>
        <v>23376.834006234403</v>
      </c>
      <c r="R304" s="124">
        <f t="shared" si="23"/>
        <v>10147838.938802585</v>
      </c>
      <c r="Z304" s="2"/>
    </row>
    <row r="305" spans="13:26" x14ac:dyDescent="0.25">
      <c r="M305" s="2"/>
      <c r="N305" s="1">
        <f t="shared" si="24"/>
        <v>235</v>
      </c>
      <c r="O305" s="124">
        <f t="shared" si="25"/>
        <v>10147838.938802585</v>
      </c>
      <c r="P305" s="124">
        <f t="shared" si="26"/>
        <v>32719.091055490644</v>
      </c>
      <c r="Q305" s="124">
        <f t="shared" si="22"/>
        <v>23506.776388517483</v>
      </c>
      <c r="R305" s="124">
        <f t="shared" si="23"/>
        <v>10204064.806246592</v>
      </c>
      <c r="Z305" s="2"/>
    </row>
    <row r="306" spans="13:26" x14ac:dyDescent="0.25">
      <c r="M306" s="2"/>
      <c r="N306" s="1">
        <f t="shared" si="24"/>
        <v>236</v>
      </c>
      <c r="O306" s="124">
        <f t="shared" si="25"/>
        <v>10204064.806246592</v>
      </c>
      <c r="P306" s="124">
        <f t="shared" si="26"/>
        <v>32719.091055490644</v>
      </c>
      <c r="Q306" s="124">
        <f t="shared" si="22"/>
        <v>23637.019773461532</v>
      </c>
      <c r="R306" s="124">
        <f t="shared" si="23"/>
        <v>10260420.917075543</v>
      </c>
      <c r="Z306" s="2"/>
    </row>
    <row r="307" spans="13:26" x14ac:dyDescent="0.25">
      <c r="M307" s="2"/>
      <c r="N307" s="1">
        <f t="shared" si="24"/>
        <v>237</v>
      </c>
      <c r="O307" s="124">
        <f t="shared" si="25"/>
        <v>10260420.917075543</v>
      </c>
      <c r="P307" s="124">
        <f t="shared" si="26"/>
        <v>32719.091055490644</v>
      </c>
      <c r="Q307" s="124">
        <f t="shared" si="22"/>
        <v>23767.564858318681</v>
      </c>
      <c r="R307" s="124">
        <f t="shared" si="23"/>
        <v>10316907.572989352</v>
      </c>
      <c r="Z307" s="2"/>
    </row>
    <row r="308" spans="13:26" x14ac:dyDescent="0.25">
      <c r="M308" s="2"/>
      <c r="N308" s="1">
        <f t="shared" si="24"/>
        <v>238</v>
      </c>
      <c r="O308" s="124">
        <f t="shared" si="25"/>
        <v>10316907.572989352</v>
      </c>
      <c r="P308" s="124">
        <f t="shared" si="26"/>
        <v>32719.091055490644</v>
      </c>
      <c r="Q308" s="124">
        <f t="shared" si="22"/>
        <v>23898.412341956191</v>
      </c>
      <c r="R308" s="124">
        <f t="shared" si="23"/>
        <v>10373525.076386798</v>
      </c>
      <c r="Z308" s="2"/>
    </row>
    <row r="309" spans="13:26" x14ac:dyDescent="0.25">
      <c r="M309" s="2"/>
      <c r="N309" s="1">
        <f t="shared" si="24"/>
        <v>239</v>
      </c>
      <c r="O309" s="124">
        <f t="shared" si="25"/>
        <v>10373525.076386798</v>
      </c>
      <c r="P309" s="124">
        <f t="shared" si="26"/>
        <v>32719.091055490644</v>
      </c>
      <c r="Q309" s="124">
        <f t="shared" si="22"/>
        <v>24029.562924860194</v>
      </c>
      <c r="R309" s="124">
        <f t="shared" si="23"/>
        <v>10430273.730367148</v>
      </c>
      <c r="Z309" s="2"/>
    </row>
    <row r="310" spans="13:26" x14ac:dyDescent="0.25">
      <c r="M310" s="2"/>
      <c r="N310" s="1">
        <f t="shared" si="24"/>
        <v>240</v>
      </c>
      <c r="O310" s="124">
        <f t="shared" si="25"/>
        <v>10430273.730367148</v>
      </c>
      <c r="P310" s="124">
        <f t="shared" si="26"/>
        <v>32719.091055490644</v>
      </c>
      <c r="Q310" s="124">
        <f t="shared" si="22"/>
        <v>24161.017309139457</v>
      </c>
      <c r="R310" s="124">
        <f t="shared" si="23"/>
        <v>10487153.838731777</v>
      </c>
      <c r="Z310" s="2"/>
    </row>
    <row r="311" spans="13:26" x14ac:dyDescent="0.25">
      <c r="M311" s="2"/>
      <c r="N311" s="1">
        <f t="shared" si="24"/>
        <v>241</v>
      </c>
      <c r="O311" s="124">
        <f t="shared" si="25"/>
        <v>10487153.838731777</v>
      </c>
      <c r="P311" s="124">
        <f t="shared" si="26"/>
        <v>32719.091055490644</v>
      </c>
      <c r="Q311" s="124">
        <f t="shared" si="22"/>
        <v>24292.776198529136</v>
      </c>
      <c r="R311" s="124">
        <f t="shared" si="23"/>
        <v>10544165.705985796</v>
      </c>
      <c r="Z311" s="2"/>
    </row>
    <row r="312" spans="13:26" x14ac:dyDescent="0.25">
      <c r="M312" s="2"/>
      <c r="N312" s="1">
        <f t="shared" si="24"/>
        <v>242</v>
      </c>
      <c r="O312" s="124">
        <f t="shared" si="25"/>
        <v>10544165.705985796</v>
      </c>
      <c r="P312" s="124">
        <f t="shared" si="26"/>
        <v>32719.091055490644</v>
      </c>
      <c r="Q312" s="124">
        <f t="shared" si="22"/>
        <v>24424.840298394542</v>
      </c>
      <c r="R312" s="124">
        <f t="shared" si="23"/>
        <v>10601309.63733968</v>
      </c>
      <c r="Z312" s="2"/>
    </row>
    <row r="313" spans="13:26" x14ac:dyDescent="0.25">
      <c r="M313" s="2"/>
      <c r="N313" s="1">
        <f t="shared" si="24"/>
        <v>243</v>
      </c>
      <c r="O313" s="124">
        <f t="shared" si="25"/>
        <v>10601309.63733968</v>
      </c>
      <c r="P313" s="124">
        <f t="shared" si="26"/>
        <v>32719.091055490644</v>
      </c>
      <c r="Q313" s="124">
        <f t="shared" si="22"/>
        <v>24557.210315734908</v>
      </c>
      <c r="R313" s="124">
        <f t="shared" si="23"/>
        <v>10658585.938710904</v>
      </c>
      <c r="Z313" s="2"/>
    </row>
    <row r="314" spans="13:26" x14ac:dyDescent="0.25">
      <c r="M314" s="2"/>
      <c r="N314" s="1">
        <f t="shared" si="24"/>
        <v>244</v>
      </c>
      <c r="O314" s="124">
        <f t="shared" si="25"/>
        <v>10658585.938710904</v>
      </c>
      <c r="P314" s="124">
        <f t="shared" si="26"/>
        <v>32719.091055490644</v>
      </c>
      <c r="Q314" s="124">
        <f t="shared" si="22"/>
        <v>24689.886959187192</v>
      </c>
      <c r="R314" s="124">
        <f t="shared" si="23"/>
        <v>10715994.916725582</v>
      </c>
      <c r="Z314" s="2"/>
    </row>
    <row r="315" spans="13:26" x14ac:dyDescent="0.25">
      <c r="M315" s="2"/>
      <c r="N315" s="1">
        <f t="shared" si="24"/>
        <v>245</v>
      </c>
      <c r="O315" s="124">
        <f t="shared" si="25"/>
        <v>10715994.916725582</v>
      </c>
      <c r="P315" s="124">
        <f t="shared" si="26"/>
        <v>32719.091055490644</v>
      </c>
      <c r="Q315" s="124">
        <f t="shared" si="22"/>
        <v>24822.870939029857</v>
      </c>
      <c r="R315" s="124">
        <f t="shared" si="23"/>
        <v>10773536.878720101</v>
      </c>
      <c r="Z315" s="2"/>
    </row>
    <row r="316" spans="13:26" x14ac:dyDescent="0.25">
      <c r="M316" s="2"/>
      <c r="N316" s="1">
        <f t="shared" si="24"/>
        <v>246</v>
      </c>
      <c r="O316" s="124">
        <f t="shared" si="25"/>
        <v>10773536.878720101</v>
      </c>
      <c r="P316" s="124">
        <f t="shared" si="26"/>
        <v>32719.091055490644</v>
      </c>
      <c r="Q316" s="124">
        <f t="shared" si="22"/>
        <v>24956.162967186676</v>
      </c>
      <c r="R316" s="124">
        <f t="shared" si="23"/>
        <v>10831212.132742777</v>
      </c>
      <c r="Z316" s="2"/>
    </row>
    <row r="317" spans="13:26" x14ac:dyDescent="0.25">
      <c r="M317" s="2"/>
      <c r="N317" s="1">
        <f t="shared" si="24"/>
        <v>247</v>
      </c>
      <c r="O317" s="124">
        <f t="shared" si="25"/>
        <v>10831212.132742777</v>
      </c>
      <c r="P317" s="124">
        <f t="shared" si="26"/>
        <v>32719.091055490644</v>
      </c>
      <c r="Q317" s="124">
        <f t="shared" si="22"/>
        <v>25089.76375723055</v>
      </c>
      <c r="R317" s="124">
        <f t="shared" si="23"/>
        <v>10889020.987555498</v>
      </c>
      <c r="Z317" s="2"/>
    </row>
    <row r="318" spans="13:26" x14ac:dyDescent="0.25">
      <c r="M318" s="2"/>
      <c r="N318" s="1">
        <f t="shared" si="24"/>
        <v>248</v>
      </c>
      <c r="O318" s="124">
        <f t="shared" si="25"/>
        <v>10889020.987555498</v>
      </c>
      <c r="P318" s="124">
        <f t="shared" si="26"/>
        <v>32719.091055490644</v>
      </c>
      <c r="Q318" s="124">
        <f t="shared" si="22"/>
        <v>25223.674024387317</v>
      </c>
      <c r="R318" s="124">
        <f t="shared" si="23"/>
        <v>10946963.752635377</v>
      </c>
      <c r="Z318" s="2"/>
    </row>
    <row r="319" spans="13:26" x14ac:dyDescent="0.25">
      <c r="M319" s="2"/>
      <c r="N319" s="1">
        <f t="shared" si="24"/>
        <v>249</v>
      </c>
      <c r="O319" s="124">
        <f t="shared" si="25"/>
        <v>10946963.752635377</v>
      </c>
      <c r="P319" s="124">
        <f t="shared" si="26"/>
        <v>32719.091055490644</v>
      </c>
      <c r="Q319" s="124">
        <f t="shared" si="22"/>
        <v>25357.894485539589</v>
      </c>
      <c r="R319" s="124">
        <f t="shared" si="23"/>
        <v>11005040.738176405</v>
      </c>
      <c r="Z319" s="2"/>
    </row>
    <row r="320" spans="13:26" x14ac:dyDescent="0.25">
      <c r="M320" s="2"/>
      <c r="N320" s="1">
        <f t="shared" si="24"/>
        <v>250</v>
      </c>
      <c r="O320" s="124">
        <f t="shared" si="25"/>
        <v>11005040.738176405</v>
      </c>
      <c r="P320" s="124">
        <f t="shared" si="26"/>
        <v>32719.091055490644</v>
      </c>
      <c r="Q320" s="124">
        <f t="shared" si="22"/>
        <v>25492.425859230592</v>
      </c>
      <c r="R320" s="124">
        <f t="shared" si="23"/>
        <v>11063252.255091127</v>
      </c>
      <c r="Z320" s="2"/>
    </row>
    <row r="321" spans="13:26" x14ac:dyDescent="0.25">
      <c r="M321" s="2"/>
      <c r="N321" s="1">
        <f t="shared" si="24"/>
        <v>251</v>
      </c>
      <c r="O321" s="124">
        <f t="shared" si="25"/>
        <v>11063252.255091127</v>
      </c>
      <c r="P321" s="124">
        <f t="shared" si="26"/>
        <v>32719.091055490644</v>
      </c>
      <c r="Q321" s="124">
        <f t="shared" si="22"/>
        <v>25627.268865668</v>
      </c>
      <c r="R321" s="124">
        <f t="shared" si="23"/>
        <v>11121598.615012284</v>
      </c>
      <c r="Z321" s="2"/>
    </row>
    <row r="322" spans="13:26" x14ac:dyDescent="0.25">
      <c r="M322" s="2"/>
      <c r="N322" s="1">
        <f t="shared" si="24"/>
        <v>252</v>
      </c>
      <c r="O322" s="124">
        <f t="shared" si="25"/>
        <v>11121598.615012284</v>
      </c>
      <c r="P322" s="124">
        <f t="shared" si="26"/>
        <v>32719.091055490644</v>
      </c>
      <c r="Q322" s="124">
        <f t="shared" si="22"/>
        <v>25762.424226727806</v>
      </c>
      <c r="R322" s="124">
        <f t="shared" si="23"/>
        <v>11180080.130294502</v>
      </c>
      <c r="Z322" s="2"/>
    </row>
    <row r="323" spans="13:26" x14ac:dyDescent="0.25">
      <c r="M323" s="2"/>
      <c r="N323" s="1">
        <f t="shared" si="24"/>
        <v>253</v>
      </c>
      <c r="O323" s="124">
        <f t="shared" si="25"/>
        <v>11180080.130294502</v>
      </c>
      <c r="P323" s="124">
        <f t="shared" si="26"/>
        <v>32719.091055490644</v>
      </c>
      <c r="Q323" s="124">
        <f t="shared" si="22"/>
        <v>25897.892665958174</v>
      </c>
      <c r="R323" s="124">
        <f t="shared" si="23"/>
        <v>11238697.11401595</v>
      </c>
      <c r="Z323" s="2"/>
    </row>
    <row r="324" spans="13:26" x14ac:dyDescent="0.25">
      <c r="M324" s="2"/>
      <c r="N324" s="1">
        <f t="shared" si="24"/>
        <v>254</v>
      </c>
      <c r="O324" s="124">
        <f t="shared" si="25"/>
        <v>11238697.11401595</v>
      </c>
      <c r="P324" s="124">
        <f t="shared" si="26"/>
        <v>32719.091055490644</v>
      </c>
      <c r="Q324" s="124">
        <f t="shared" si="22"/>
        <v>26033.674908583325</v>
      </c>
      <c r="R324" s="124">
        <f t="shared" si="23"/>
        <v>11297449.879980024</v>
      </c>
      <c r="Z324" s="2"/>
    </row>
    <row r="325" spans="13:26" x14ac:dyDescent="0.25">
      <c r="M325" s="2"/>
      <c r="N325" s="1">
        <f t="shared" si="24"/>
        <v>255</v>
      </c>
      <c r="O325" s="124">
        <f t="shared" si="25"/>
        <v>11297449.879980024</v>
      </c>
      <c r="P325" s="124">
        <f t="shared" si="26"/>
        <v>32719.091055490644</v>
      </c>
      <c r="Q325" s="124">
        <f t="shared" si="22"/>
        <v>26169.771681507409</v>
      </c>
      <c r="R325" s="124">
        <f t="shared" si="23"/>
        <v>11356338.742717022</v>
      </c>
      <c r="Z325" s="2"/>
    </row>
    <row r="326" spans="13:26" x14ac:dyDescent="0.25">
      <c r="M326" s="2"/>
      <c r="N326" s="1">
        <f t="shared" si="24"/>
        <v>256</v>
      </c>
      <c r="O326" s="124">
        <f t="shared" si="25"/>
        <v>11356338.742717022</v>
      </c>
      <c r="P326" s="124">
        <f t="shared" si="26"/>
        <v>32719.091055490644</v>
      </c>
      <c r="Q326" s="124">
        <f t="shared" si="22"/>
        <v>26306.183713318398</v>
      </c>
      <c r="R326" s="124">
        <f t="shared" si="23"/>
        <v>11415364.017485831</v>
      </c>
      <c r="Z326" s="2"/>
    </row>
    <row r="327" spans="13:26" x14ac:dyDescent="0.25">
      <c r="M327" s="2"/>
      <c r="N327" s="1">
        <f t="shared" si="24"/>
        <v>257</v>
      </c>
      <c r="O327" s="124">
        <f t="shared" si="25"/>
        <v>11415364.017485831</v>
      </c>
      <c r="P327" s="124">
        <f t="shared" si="26"/>
        <v>32719.091055490644</v>
      </c>
      <c r="Q327" s="124">
        <f t="shared" ref="Q327:Q390" si="27">O327*$P$65</f>
        <v>26442.911734291985</v>
      </c>
      <c r="R327" s="124">
        <f t="shared" ref="R327:R390" si="28">O327+P327+Q327</f>
        <v>11474526.020275613</v>
      </c>
      <c r="Z327" s="2"/>
    </row>
    <row r="328" spans="13:26" x14ac:dyDescent="0.25">
      <c r="M328" s="2"/>
      <c r="N328" s="1">
        <f t="shared" ref="N328:N391" si="29">N327+1</f>
        <v>258</v>
      </c>
      <c r="O328" s="124">
        <f t="shared" ref="O328:O391" si="30">R327</f>
        <v>11474526.020275613</v>
      </c>
      <c r="P328" s="124">
        <f t="shared" ref="P328:P391" si="31">P327</f>
        <v>32719.091055490644</v>
      </c>
      <c r="Q328" s="124">
        <f t="shared" si="27"/>
        <v>26579.956476395506</v>
      </c>
      <c r="R328" s="124">
        <f t="shared" si="28"/>
        <v>11533825.067807499</v>
      </c>
      <c r="Z328" s="2"/>
    </row>
    <row r="329" spans="13:26" x14ac:dyDescent="0.25">
      <c r="M329" s="2"/>
      <c r="N329" s="1">
        <f t="shared" si="29"/>
        <v>259</v>
      </c>
      <c r="O329" s="124">
        <f t="shared" si="30"/>
        <v>11533825.067807499</v>
      </c>
      <c r="P329" s="124">
        <f t="shared" si="31"/>
        <v>32719.091055490644</v>
      </c>
      <c r="Q329" s="124">
        <f t="shared" si="27"/>
        <v>26717.318673291844</v>
      </c>
      <c r="R329" s="124">
        <f t="shared" si="28"/>
        <v>11593261.477536282</v>
      </c>
      <c r="Z329" s="2"/>
    </row>
    <row r="330" spans="13:26" x14ac:dyDescent="0.25">
      <c r="M330" s="2"/>
      <c r="N330" s="1">
        <f t="shared" si="29"/>
        <v>260</v>
      </c>
      <c r="O330" s="124">
        <f t="shared" si="30"/>
        <v>11593261.477536282</v>
      </c>
      <c r="P330" s="124">
        <f t="shared" si="31"/>
        <v>32719.091055490644</v>
      </c>
      <c r="Q330" s="124">
        <f t="shared" si="27"/>
        <v>26854.999060343358</v>
      </c>
      <c r="R330" s="124">
        <f t="shared" si="28"/>
        <v>11652835.567652116</v>
      </c>
      <c r="Z330" s="2"/>
    </row>
    <row r="331" spans="13:26" x14ac:dyDescent="0.25">
      <c r="M331" s="2"/>
      <c r="N331" s="1">
        <f t="shared" si="29"/>
        <v>261</v>
      </c>
      <c r="O331" s="124">
        <f t="shared" si="30"/>
        <v>11652835.567652116</v>
      </c>
      <c r="P331" s="124">
        <f t="shared" si="31"/>
        <v>32719.091055490644</v>
      </c>
      <c r="Q331" s="124">
        <f t="shared" si="27"/>
        <v>26992.998374615836</v>
      </c>
      <c r="R331" s="124">
        <f t="shared" si="28"/>
        <v>11712547.657082222</v>
      </c>
      <c r="Z331" s="2"/>
    </row>
    <row r="332" spans="13:26" x14ac:dyDescent="0.25">
      <c r="M332" s="2"/>
      <c r="N332" s="1">
        <f t="shared" si="29"/>
        <v>262</v>
      </c>
      <c r="O332" s="124">
        <f t="shared" si="30"/>
        <v>11712547.657082222</v>
      </c>
      <c r="P332" s="124">
        <f t="shared" si="31"/>
        <v>32719.091055490644</v>
      </c>
      <c r="Q332" s="124">
        <f t="shared" si="27"/>
        <v>27131.317354882416</v>
      </c>
      <c r="R332" s="124">
        <f t="shared" si="28"/>
        <v>11772398.065492595</v>
      </c>
      <c r="Z332" s="2"/>
    </row>
    <row r="333" spans="13:26" x14ac:dyDescent="0.25">
      <c r="M333" s="2"/>
      <c r="N333" s="1">
        <f t="shared" si="29"/>
        <v>263</v>
      </c>
      <c r="O333" s="124">
        <f t="shared" si="30"/>
        <v>11772398.065492595</v>
      </c>
      <c r="P333" s="124">
        <f t="shared" si="31"/>
        <v>32719.091055490644</v>
      </c>
      <c r="Q333" s="124">
        <f t="shared" si="27"/>
        <v>27269.95674162756</v>
      </c>
      <c r="R333" s="124">
        <f t="shared" si="28"/>
        <v>11832387.113289712</v>
      </c>
      <c r="Z333" s="2"/>
    </row>
    <row r="334" spans="13:26" x14ac:dyDescent="0.25">
      <c r="M334" s="2"/>
      <c r="N334" s="1">
        <f t="shared" si="29"/>
        <v>264</v>
      </c>
      <c r="O334" s="124">
        <f t="shared" si="30"/>
        <v>11832387.113289712</v>
      </c>
      <c r="P334" s="124">
        <f t="shared" si="31"/>
        <v>32719.091055490644</v>
      </c>
      <c r="Q334" s="124">
        <f t="shared" si="27"/>
        <v>27408.917277051009</v>
      </c>
      <c r="R334" s="124">
        <f t="shared" si="28"/>
        <v>11892515.121622253</v>
      </c>
      <c r="Z334" s="2"/>
    </row>
    <row r="335" spans="13:26" x14ac:dyDescent="0.25">
      <c r="M335" s="2"/>
      <c r="N335" s="1">
        <f t="shared" si="29"/>
        <v>265</v>
      </c>
      <c r="O335" s="124">
        <f t="shared" si="30"/>
        <v>11892515.121622253</v>
      </c>
      <c r="P335" s="124">
        <f t="shared" si="31"/>
        <v>32719.091055490644</v>
      </c>
      <c r="Q335" s="124">
        <f t="shared" si="27"/>
        <v>27548.199705071762</v>
      </c>
      <c r="R335" s="124">
        <f t="shared" si="28"/>
        <v>11952782.412382815</v>
      </c>
      <c r="Z335" s="2"/>
    </row>
    <row r="336" spans="13:26" x14ac:dyDescent="0.25">
      <c r="M336" s="2"/>
      <c r="N336" s="1">
        <f t="shared" si="29"/>
        <v>266</v>
      </c>
      <c r="O336" s="124">
        <f t="shared" si="30"/>
        <v>11952782.412382815</v>
      </c>
      <c r="P336" s="124">
        <f t="shared" si="31"/>
        <v>32719.091055490644</v>
      </c>
      <c r="Q336" s="124">
        <f t="shared" si="27"/>
        <v>27687.804771332052</v>
      </c>
      <c r="R336" s="124">
        <f t="shared" si="28"/>
        <v>12013189.308209637</v>
      </c>
      <c r="Z336" s="2"/>
    </row>
    <row r="337" spans="13:26" x14ac:dyDescent="0.25">
      <c r="M337" s="2"/>
      <c r="N337" s="1">
        <f t="shared" si="29"/>
        <v>267</v>
      </c>
      <c r="O337" s="124">
        <f t="shared" si="30"/>
        <v>12013189.308209637</v>
      </c>
      <c r="P337" s="124">
        <f t="shared" si="31"/>
        <v>32719.091055490644</v>
      </c>
      <c r="Q337" s="124">
        <f t="shared" si="27"/>
        <v>27827.733223201343</v>
      </c>
      <c r="R337" s="124">
        <f t="shared" si="28"/>
        <v>12073736.132488329</v>
      </c>
      <c r="Z337" s="2"/>
    </row>
    <row r="338" spans="13:26" x14ac:dyDescent="0.25">
      <c r="M338" s="2"/>
      <c r="N338" s="1">
        <f t="shared" si="29"/>
        <v>268</v>
      </c>
      <c r="O338" s="124">
        <f t="shared" si="30"/>
        <v>12073736.132488329</v>
      </c>
      <c r="P338" s="124">
        <f t="shared" si="31"/>
        <v>32719.091055490644</v>
      </c>
      <c r="Q338" s="124">
        <f t="shared" si="27"/>
        <v>27967.985809780337</v>
      </c>
      <c r="R338" s="124">
        <f t="shared" si="28"/>
        <v>12134423.2093536</v>
      </c>
      <c r="Z338" s="2"/>
    </row>
    <row r="339" spans="13:26" x14ac:dyDescent="0.25">
      <c r="M339" s="2"/>
      <c r="N339" s="1">
        <f t="shared" si="29"/>
        <v>269</v>
      </c>
      <c r="O339" s="124">
        <f t="shared" si="30"/>
        <v>12134423.2093536</v>
      </c>
      <c r="P339" s="124">
        <f t="shared" si="31"/>
        <v>32719.091055490644</v>
      </c>
      <c r="Q339" s="124">
        <f t="shared" si="27"/>
        <v>28108.563281904961</v>
      </c>
      <c r="R339" s="124">
        <f t="shared" si="28"/>
        <v>12195250.863690995</v>
      </c>
      <c r="Z339" s="2"/>
    </row>
    <row r="340" spans="13:26" x14ac:dyDescent="0.25">
      <c r="M340" s="2"/>
      <c r="N340" s="1">
        <f t="shared" si="29"/>
        <v>270</v>
      </c>
      <c r="O340" s="124">
        <f t="shared" si="30"/>
        <v>12195250.863690995</v>
      </c>
      <c r="P340" s="124">
        <f t="shared" si="31"/>
        <v>32719.091055490644</v>
      </c>
      <c r="Q340" s="124">
        <f t="shared" si="27"/>
        <v>28249.466392150411</v>
      </c>
      <c r="R340" s="124">
        <f t="shared" si="28"/>
        <v>12256219.421138635</v>
      </c>
      <c r="Z340" s="2"/>
    </row>
    <row r="341" spans="13:26" x14ac:dyDescent="0.25">
      <c r="M341" s="2"/>
      <c r="N341" s="1">
        <f t="shared" si="29"/>
        <v>271</v>
      </c>
      <c r="O341" s="124">
        <f t="shared" si="30"/>
        <v>12256219.421138635</v>
      </c>
      <c r="P341" s="124">
        <f t="shared" si="31"/>
        <v>32719.091055490644</v>
      </c>
      <c r="Q341" s="124">
        <f t="shared" si="27"/>
        <v>28390.695894835175</v>
      </c>
      <c r="R341" s="124">
        <f t="shared" si="28"/>
        <v>12317329.20808896</v>
      </c>
      <c r="Z341" s="2"/>
    </row>
    <row r="342" spans="13:26" x14ac:dyDescent="0.25">
      <c r="M342" s="2"/>
      <c r="N342" s="1">
        <f t="shared" si="29"/>
        <v>272</v>
      </c>
      <c r="O342" s="124">
        <f t="shared" si="30"/>
        <v>12317329.20808896</v>
      </c>
      <c r="P342" s="124">
        <f t="shared" si="31"/>
        <v>32719.091055490644</v>
      </c>
      <c r="Q342" s="124">
        <f t="shared" si="27"/>
        <v>28532.252546025062</v>
      </c>
      <c r="R342" s="124">
        <f t="shared" si="28"/>
        <v>12378580.551690476</v>
      </c>
      <c r="Z342" s="2"/>
    </row>
    <row r="343" spans="13:26" x14ac:dyDescent="0.25">
      <c r="M343" s="2"/>
      <c r="N343" s="1">
        <f t="shared" si="29"/>
        <v>273</v>
      </c>
      <c r="O343" s="124">
        <f t="shared" si="30"/>
        <v>12378580.551690476</v>
      </c>
      <c r="P343" s="124">
        <f t="shared" si="31"/>
        <v>32719.091055490644</v>
      </c>
      <c r="Q343" s="124">
        <f t="shared" si="27"/>
        <v>28674.137103537261</v>
      </c>
      <c r="R343" s="124">
        <f t="shared" si="28"/>
        <v>12439973.779849503</v>
      </c>
      <c r="Z343" s="2"/>
    </row>
    <row r="344" spans="13:26" x14ac:dyDescent="0.25">
      <c r="M344" s="2"/>
      <c r="N344" s="1">
        <f t="shared" si="29"/>
        <v>274</v>
      </c>
      <c r="O344" s="124">
        <f t="shared" si="30"/>
        <v>12439973.779849503</v>
      </c>
      <c r="P344" s="124">
        <f t="shared" si="31"/>
        <v>32719.091055490644</v>
      </c>
      <c r="Q344" s="124">
        <f t="shared" si="27"/>
        <v>28816.35032694439</v>
      </c>
      <c r="R344" s="124">
        <f t="shared" si="28"/>
        <v>12501509.221231937</v>
      </c>
      <c r="Z344" s="2"/>
    </row>
    <row r="345" spans="13:26" x14ac:dyDescent="0.25">
      <c r="M345" s="2"/>
      <c r="N345" s="1">
        <f t="shared" si="29"/>
        <v>275</v>
      </c>
      <c r="O345" s="124">
        <f t="shared" si="30"/>
        <v>12501509.221231937</v>
      </c>
      <c r="P345" s="124">
        <f t="shared" si="31"/>
        <v>32719.091055490644</v>
      </c>
      <c r="Q345" s="124">
        <f t="shared" si="27"/>
        <v>28958.892977578565</v>
      </c>
      <c r="R345" s="124">
        <f t="shared" si="28"/>
        <v>12563187.205265006</v>
      </c>
      <c r="Z345" s="2"/>
    </row>
    <row r="346" spans="13:26" x14ac:dyDescent="0.25">
      <c r="M346" s="2"/>
      <c r="N346" s="1">
        <f t="shared" si="29"/>
        <v>276</v>
      </c>
      <c r="O346" s="124">
        <f t="shared" si="30"/>
        <v>12563187.205265006</v>
      </c>
      <c r="P346" s="124">
        <f t="shared" si="31"/>
        <v>32719.091055490644</v>
      </c>
      <c r="Q346" s="124">
        <f t="shared" si="27"/>
        <v>29101.765818535478</v>
      </c>
      <c r="R346" s="124">
        <f t="shared" si="28"/>
        <v>12625008.062139032</v>
      </c>
      <c r="Z346" s="2"/>
    </row>
    <row r="347" spans="13:26" x14ac:dyDescent="0.25">
      <c r="M347" s="2"/>
      <c r="N347" s="1">
        <f t="shared" si="29"/>
        <v>277</v>
      </c>
      <c r="O347" s="124">
        <f t="shared" si="30"/>
        <v>12625008.062139032</v>
      </c>
      <c r="P347" s="124">
        <f t="shared" si="31"/>
        <v>32719.091055490644</v>
      </c>
      <c r="Q347" s="124">
        <f t="shared" si="27"/>
        <v>29244.969614678477</v>
      </c>
      <c r="R347" s="124">
        <f t="shared" si="28"/>
        <v>12686972.122809201</v>
      </c>
      <c r="Z347" s="2"/>
    </row>
    <row r="348" spans="13:26" x14ac:dyDescent="0.25">
      <c r="M348" s="2"/>
      <c r="N348" s="1">
        <f t="shared" si="29"/>
        <v>278</v>
      </c>
      <c r="O348" s="124">
        <f t="shared" si="30"/>
        <v>12686972.122809201</v>
      </c>
      <c r="P348" s="124">
        <f t="shared" si="31"/>
        <v>32719.091055490644</v>
      </c>
      <c r="Q348" s="124">
        <f t="shared" si="27"/>
        <v>29388.505132642666</v>
      </c>
      <c r="R348" s="124">
        <f t="shared" si="28"/>
        <v>12749079.718997335</v>
      </c>
      <c r="Z348" s="2"/>
    </row>
    <row r="349" spans="13:26" x14ac:dyDescent="0.25">
      <c r="M349" s="2"/>
      <c r="N349" s="1">
        <f t="shared" si="29"/>
        <v>279</v>
      </c>
      <c r="O349" s="124">
        <f t="shared" si="30"/>
        <v>12749079.718997335</v>
      </c>
      <c r="P349" s="124">
        <f t="shared" si="31"/>
        <v>32719.091055490644</v>
      </c>
      <c r="Q349" s="124">
        <f t="shared" si="27"/>
        <v>29532.373140839005</v>
      </c>
      <c r="R349" s="124">
        <f t="shared" si="28"/>
        <v>12811331.183193665</v>
      </c>
      <c r="Z349" s="2"/>
    </row>
    <row r="350" spans="13:26" x14ac:dyDescent="0.25">
      <c r="M350" s="2"/>
      <c r="N350" s="1">
        <f t="shared" si="29"/>
        <v>280</v>
      </c>
      <c r="O350" s="124">
        <f t="shared" si="30"/>
        <v>12811331.183193665</v>
      </c>
      <c r="P350" s="124">
        <f t="shared" si="31"/>
        <v>32719.091055490644</v>
      </c>
      <c r="Q350" s="124">
        <f t="shared" si="27"/>
        <v>29676.57440945843</v>
      </c>
      <c r="R350" s="124">
        <f t="shared" si="28"/>
        <v>12873726.848658614</v>
      </c>
      <c r="Z350" s="2"/>
    </row>
    <row r="351" spans="13:26" x14ac:dyDescent="0.25">
      <c r="M351" s="2"/>
      <c r="N351" s="1">
        <f t="shared" si="29"/>
        <v>281</v>
      </c>
      <c r="O351" s="124">
        <f t="shared" si="30"/>
        <v>12873726.848658614</v>
      </c>
      <c r="P351" s="124">
        <f t="shared" si="31"/>
        <v>32719.091055490644</v>
      </c>
      <c r="Q351" s="124">
        <f t="shared" si="27"/>
        <v>29821.109710475965</v>
      </c>
      <c r="R351" s="124">
        <f t="shared" si="28"/>
        <v>12936267.049424579</v>
      </c>
      <c r="Z351" s="2"/>
    </row>
    <row r="352" spans="13:26" x14ac:dyDescent="0.25">
      <c r="M352" s="2"/>
      <c r="N352" s="1">
        <f t="shared" si="29"/>
        <v>282</v>
      </c>
      <c r="O352" s="124">
        <f t="shared" si="30"/>
        <v>12936267.049424579</v>
      </c>
      <c r="P352" s="124">
        <f t="shared" si="31"/>
        <v>32719.091055490644</v>
      </c>
      <c r="Q352" s="124">
        <f t="shared" si="27"/>
        <v>29965.979817654865</v>
      </c>
      <c r="R352" s="124">
        <f t="shared" si="28"/>
        <v>12998952.120297724</v>
      </c>
      <c r="Z352" s="2"/>
    </row>
    <row r="353" spans="13:26" x14ac:dyDescent="0.25">
      <c r="M353" s="2"/>
      <c r="N353" s="1">
        <f t="shared" si="29"/>
        <v>283</v>
      </c>
      <c r="O353" s="124">
        <f t="shared" si="30"/>
        <v>12998952.120297724</v>
      </c>
      <c r="P353" s="124">
        <f t="shared" si="31"/>
        <v>32719.091055490644</v>
      </c>
      <c r="Q353" s="124">
        <f t="shared" si="27"/>
        <v>30111.185506550759</v>
      </c>
      <c r="R353" s="124">
        <f t="shared" si="28"/>
        <v>13061782.396859765</v>
      </c>
      <c r="Z353" s="2"/>
    </row>
    <row r="354" spans="13:26" x14ac:dyDescent="0.25">
      <c r="M354" s="2"/>
      <c r="N354" s="1">
        <f t="shared" si="29"/>
        <v>284</v>
      </c>
      <c r="O354" s="124">
        <f t="shared" si="30"/>
        <v>13061782.396859765</v>
      </c>
      <c r="P354" s="124">
        <f t="shared" si="31"/>
        <v>32719.091055490644</v>
      </c>
      <c r="Q354" s="124">
        <f t="shared" si="27"/>
        <v>30256.727554515786</v>
      </c>
      <c r="R354" s="124">
        <f t="shared" si="28"/>
        <v>13124758.21546977</v>
      </c>
      <c r="Z354" s="2"/>
    </row>
    <row r="355" spans="13:26" x14ac:dyDescent="0.25">
      <c r="M355" s="2"/>
      <c r="N355" s="1">
        <f t="shared" si="29"/>
        <v>285</v>
      </c>
      <c r="O355" s="124">
        <f t="shared" si="30"/>
        <v>13124758.21546977</v>
      </c>
      <c r="P355" s="124">
        <f t="shared" si="31"/>
        <v>32719.091055490644</v>
      </c>
      <c r="Q355" s="124">
        <f t="shared" si="27"/>
        <v>30402.606740702784</v>
      </c>
      <c r="R355" s="124">
        <f t="shared" si="28"/>
        <v>13187879.913265962</v>
      </c>
      <c r="Z355" s="2"/>
    </row>
    <row r="356" spans="13:26" x14ac:dyDescent="0.25">
      <c r="M356" s="2"/>
      <c r="N356" s="1">
        <f t="shared" si="29"/>
        <v>286</v>
      </c>
      <c r="O356" s="124">
        <f t="shared" si="30"/>
        <v>13187879.913265962</v>
      </c>
      <c r="P356" s="124">
        <f t="shared" si="31"/>
        <v>32719.091055490644</v>
      </c>
      <c r="Q356" s="124">
        <f t="shared" si="27"/>
        <v>30548.82384606943</v>
      </c>
      <c r="R356" s="124">
        <f t="shared" si="28"/>
        <v>13251147.828167522</v>
      </c>
      <c r="Z356" s="2"/>
    </row>
    <row r="357" spans="13:26" x14ac:dyDescent="0.25">
      <c r="M357" s="2"/>
      <c r="N357" s="1">
        <f t="shared" si="29"/>
        <v>287</v>
      </c>
      <c r="O357" s="124">
        <f t="shared" si="30"/>
        <v>13251147.828167522</v>
      </c>
      <c r="P357" s="124">
        <f t="shared" si="31"/>
        <v>32719.091055490644</v>
      </c>
      <c r="Q357" s="124">
        <f t="shared" si="27"/>
        <v>30695.37965338245</v>
      </c>
      <c r="R357" s="124">
        <f t="shared" si="28"/>
        <v>13314562.298876395</v>
      </c>
      <c r="Z357" s="2"/>
    </row>
    <row r="358" spans="13:26" x14ac:dyDescent="0.25">
      <c r="M358" s="2"/>
      <c r="N358" s="1">
        <f t="shared" si="29"/>
        <v>288</v>
      </c>
      <c r="O358" s="124">
        <f t="shared" si="30"/>
        <v>13314562.298876395</v>
      </c>
      <c r="P358" s="124">
        <f t="shared" si="31"/>
        <v>32719.091055490644</v>
      </c>
      <c r="Q358" s="124">
        <f t="shared" si="27"/>
        <v>30842.274947221787</v>
      </c>
      <c r="R358" s="124">
        <f t="shared" si="28"/>
        <v>13378123.664879108</v>
      </c>
      <c r="Z358" s="2"/>
    </row>
    <row r="359" spans="13:26" x14ac:dyDescent="0.25">
      <c r="M359" s="2"/>
      <c r="N359" s="1">
        <f t="shared" si="29"/>
        <v>289</v>
      </c>
      <c r="O359" s="124">
        <f t="shared" si="30"/>
        <v>13378123.664879108</v>
      </c>
      <c r="P359" s="124">
        <f t="shared" si="31"/>
        <v>32719.091055490644</v>
      </c>
      <c r="Q359" s="124">
        <f t="shared" si="27"/>
        <v>30989.510513984813</v>
      </c>
      <c r="R359" s="124">
        <f t="shared" si="28"/>
        <v>13441832.266448583</v>
      </c>
      <c r="Z359" s="2"/>
    </row>
    <row r="360" spans="13:26" x14ac:dyDescent="0.25">
      <c r="M360" s="2"/>
      <c r="N360" s="1">
        <f t="shared" si="29"/>
        <v>290</v>
      </c>
      <c r="O360" s="124">
        <f t="shared" si="30"/>
        <v>13441832.266448583</v>
      </c>
      <c r="P360" s="124">
        <f t="shared" si="31"/>
        <v>32719.091055490644</v>
      </c>
      <c r="Q360" s="124">
        <f t="shared" si="27"/>
        <v>31137.08714189053</v>
      </c>
      <c r="R360" s="124">
        <f t="shared" si="28"/>
        <v>13505688.444645964</v>
      </c>
      <c r="Z360" s="2"/>
    </row>
    <row r="361" spans="13:26" x14ac:dyDescent="0.25">
      <c r="M361" s="2"/>
      <c r="N361" s="1">
        <f t="shared" si="29"/>
        <v>291</v>
      </c>
      <c r="O361" s="124">
        <f t="shared" si="30"/>
        <v>13505688.444645964</v>
      </c>
      <c r="P361" s="124">
        <f t="shared" si="31"/>
        <v>32719.091055490644</v>
      </c>
      <c r="Q361" s="124">
        <f t="shared" si="27"/>
        <v>31285.0056209838</v>
      </c>
      <c r="R361" s="124">
        <f t="shared" si="28"/>
        <v>13569692.541322438</v>
      </c>
      <c r="Z361" s="2"/>
    </row>
    <row r="362" spans="13:26" x14ac:dyDescent="0.25">
      <c r="M362" s="2"/>
      <c r="N362" s="1">
        <f t="shared" si="29"/>
        <v>292</v>
      </c>
      <c r="O362" s="124">
        <f t="shared" si="30"/>
        <v>13569692.541322438</v>
      </c>
      <c r="P362" s="124">
        <f t="shared" si="31"/>
        <v>32719.091055490644</v>
      </c>
      <c r="Q362" s="124">
        <f t="shared" si="27"/>
        <v>31433.266743139575</v>
      </c>
      <c r="R362" s="124">
        <f t="shared" si="28"/>
        <v>13633844.899121068</v>
      </c>
      <c r="Z362" s="2"/>
    </row>
    <row r="363" spans="13:26" x14ac:dyDescent="0.25">
      <c r="M363" s="2"/>
      <c r="N363" s="1">
        <f t="shared" si="29"/>
        <v>293</v>
      </c>
      <c r="O363" s="124">
        <f t="shared" si="30"/>
        <v>13633844.899121068</v>
      </c>
      <c r="P363" s="124">
        <f t="shared" si="31"/>
        <v>32719.091055490644</v>
      </c>
      <c r="Q363" s="124">
        <f t="shared" si="27"/>
        <v>31581.871302067124</v>
      </c>
      <c r="R363" s="124">
        <f t="shared" si="28"/>
        <v>13698145.861478625</v>
      </c>
      <c r="Z363" s="2"/>
    </row>
    <row r="364" spans="13:26" x14ac:dyDescent="0.25">
      <c r="M364" s="2"/>
      <c r="N364" s="1">
        <f t="shared" si="29"/>
        <v>294</v>
      </c>
      <c r="O364" s="124">
        <f t="shared" si="30"/>
        <v>13698145.861478625</v>
      </c>
      <c r="P364" s="124">
        <f t="shared" si="31"/>
        <v>32719.091055490644</v>
      </c>
      <c r="Q364" s="124">
        <f t="shared" si="27"/>
        <v>31730.820093314287</v>
      </c>
      <c r="R364" s="124">
        <f t="shared" si="28"/>
        <v>13762595.77262743</v>
      </c>
      <c r="Z364" s="2"/>
    </row>
    <row r="365" spans="13:26" x14ac:dyDescent="0.25">
      <c r="M365" s="2"/>
      <c r="N365" s="1">
        <f t="shared" si="29"/>
        <v>295</v>
      </c>
      <c r="O365" s="124">
        <f t="shared" si="30"/>
        <v>13762595.77262743</v>
      </c>
      <c r="P365" s="124">
        <f t="shared" si="31"/>
        <v>32719.091055490644</v>
      </c>
      <c r="Q365" s="124">
        <f t="shared" si="27"/>
        <v>31880.113914271755</v>
      </c>
      <c r="R365" s="124">
        <f t="shared" si="28"/>
        <v>13827194.977597192</v>
      </c>
      <c r="Z365" s="2"/>
    </row>
    <row r="366" spans="13:26" x14ac:dyDescent="0.25">
      <c r="M366" s="2"/>
      <c r="N366" s="1">
        <f t="shared" si="29"/>
        <v>296</v>
      </c>
      <c r="O366" s="124">
        <f t="shared" si="30"/>
        <v>13827194.977597192</v>
      </c>
      <c r="P366" s="124">
        <f t="shared" si="31"/>
        <v>32719.091055490644</v>
      </c>
      <c r="Q366" s="124">
        <f t="shared" si="27"/>
        <v>32029.753564177292</v>
      </c>
      <c r="R366" s="124">
        <f t="shared" si="28"/>
        <v>13891943.822216859</v>
      </c>
      <c r="Z366" s="2"/>
    </row>
    <row r="367" spans="13:26" x14ac:dyDescent="0.25">
      <c r="M367" s="2"/>
      <c r="N367" s="1">
        <f t="shared" si="29"/>
        <v>297</v>
      </c>
      <c r="O367" s="124">
        <f t="shared" si="30"/>
        <v>13891943.822216859</v>
      </c>
      <c r="P367" s="124">
        <f t="shared" si="31"/>
        <v>32719.091055490644</v>
      </c>
      <c r="Q367" s="124">
        <f t="shared" si="27"/>
        <v>32179.73984412006</v>
      </c>
      <c r="R367" s="124">
        <f t="shared" si="28"/>
        <v>13956842.653116468</v>
      </c>
      <c r="Z367" s="2"/>
    </row>
    <row r="368" spans="13:26" x14ac:dyDescent="0.25">
      <c r="M368" s="2"/>
      <c r="N368" s="1">
        <f t="shared" si="29"/>
        <v>298</v>
      </c>
      <c r="O368" s="124">
        <f t="shared" si="30"/>
        <v>13956842.653116468</v>
      </c>
      <c r="P368" s="124">
        <f t="shared" si="31"/>
        <v>32719.091055490644</v>
      </c>
      <c r="Q368" s="124">
        <f t="shared" si="27"/>
        <v>32330.073557044885</v>
      </c>
      <c r="R368" s="124">
        <f t="shared" si="28"/>
        <v>14021891.817729004</v>
      </c>
      <c r="Z368" s="2"/>
    </row>
    <row r="369" spans="13:26" x14ac:dyDescent="0.25">
      <c r="M369" s="2"/>
      <c r="N369" s="1">
        <f t="shared" si="29"/>
        <v>299</v>
      </c>
      <c r="O369" s="124">
        <f t="shared" si="30"/>
        <v>14021891.817729004</v>
      </c>
      <c r="P369" s="124">
        <f t="shared" si="31"/>
        <v>32719.091055490644</v>
      </c>
      <c r="Q369" s="124">
        <f t="shared" si="27"/>
        <v>32480.755507756567</v>
      </c>
      <c r="R369" s="124">
        <f t="shared" si="28"/>
        <v>14087091.66429225</v>
      </c>
      <c r="Z369" s="2"/>
    </row>
    <row r="370" spans="13:26" x14ac:dyDescent="0.25">
      <c r="M370" s="2"/>
      <c r="N370" s="1">
        <f t="shared" si="29"/>
        <v>300</v>
      </c>
      <c r="O370" s="124">
        <f t="shared" si="30"/>
        <v>14087091.66429225</v>
      </c>
      <c r="P370" s="124">
        <f t="shared" si="31"/>
        <v>32719.091055490644</v>
      </c>
      <c r="Q370" s="124">
        <f t="shared" si="27"/>
        <v>32631.786502924169</v>
      </c>
      <c r="R370" s="124">
        <f t="shared" si="28"/>
        <v>14152442.541850664</v>
      </c>
      <c r="Z370" s="2"/>
    </row>
    <row r="371" spans="13:26" x14ac:dyDescent="0.25">
      <c r="M371" s="2"/>
      <c r="N371" s="1">
        <f t="shared" si="29"/>
        <v>301</v>
      </c>
      <c r="O371" s="124">
        <f t="shared" si="30"/>
        <v>14152442.541850664</v>
      </c>
      <c r="P371" s="124">
        <f t="shared" si="31"/>
        <v>32719.091055490644</v>
      </c>
      <c r="Q371" s="124">
        <f t="shared" si="27"/>
        <v>32783.167351085351</v>
      </c>
      <c r="R371" s="124">
        <f t="shared" si="28"/>
        <v>14217944.800257239</v>
      </c>
      <c r="Z371" s="2"/>
    </row>
    <row r="372" spans="13:26" x14ac:dyDescent="0.25">
      <c r="M372" s="2"/>
      <c r="N372" s="1">
        <f t="shared" si="29"/>
        <v>302</v>
      </c>
      <c r="O372" s="124">
        <f t="shared" si="30"/>
        <v>14217944.800257239</v>
      </c>
      <c r="P372" s="124">
        <f t="shared" si="31"/>
        <v>32719.091055490644</v>
      </c>
      <c r="Q372" s="124">
        <f t="shared" si="27"/>
        <v>32934.898862650705</v>
      </c>
      <c r="R372" s="124">
        <f t="shared" si="28"/>
        <v>14283598.79017538</v>
      </c>
      <c r="Z372" s="2"/>
    </row>
    <row r="373" spans="13:26" x14ac:dyDescent="0.25">
      <c r="M373" s="2"/>
      <c r="N373" s="1">
        <f t="shared" si="29"/>
        <v>303</v>
      </c>
      <c r="O373" s="124">
        <f t="shared" si="30"/>
        <v>14283598.79017538</v>
      </c>
      <c r="P373" s="124">
        <f t="shared" si="31"/>
        <v>32719.091055490644</v>
      </c>
      <c r="Q373" s="124">
        <f t="shared" si="27"/>
        <v>33086.981849908072</v>
      </c>
      <c r="R373" s="124">
        <f t="shared" si="28"/>
        <v>14349404.863080779</v>
      </c>
      <c r="Z373" s="2"/>
    </row>
    <row r="374" spans="13:26" x14ac:dyDescent="0.25">
      <c r="M374" s="2"/>
      <c r="N374" s="1">
        <f t="shared" si="29"/>
        <v>304</v>
      </c>
      <c r="O374" s="124">
        <f t="shared" si="30"/>
        <v>14349404.863080779</v>
      </c>
      <c r="P374" s="124">
        <f t="shared" si="31"/>
        <v>32719.091055490644</v>
      </c>
      <c r="Q374" s="124">
        <f t="shared" si="27"/>
        <v>33239.417127026907</v>
      </c>
      <c r="R374" s="124">
        <f t="shared" si="28"/>
        <v>14415363.371263295</v>
      </c>
      <c r="Z374" s="2"/>
    </row>
    <row r="375" spans="13:26" x14ac:dyDescent="0.25">
      <c r="M375" s="2"/>
      <c r="N375" s="1">
        <f t="shared" si="29"/>
        <v>305</v>
      </c>
      <c r="O375" s="124">
        <f t="shared" si="30"/>
        <v>14415363.371263295</v>
      </c>
      <c r="P375" s="124">
        <f t="shared" si="31"/>
        <v>32719.091055490644</v>
      </c>
      <c r="Q375" s="124">
        <f t="shared" si="27"/>
        <v>33392.205510062631</v>
      </c>
      <c r="R375" s="124">
        <f t="shared" si="28"/>
        <v>14481474.667828849</v>
      </c>
      <c r="Z375" s="2"/>
    </row>
    <row r="376" spans="13:26" x14ac:dyDescent="0.25">
      <c r="M376" s="2"/>
      <c r="N376" s="1">
        <f t="shared" si="29"/>
        <v>306</v>
      </c>
      <c r="O376" s="124">
        <f t="shared" si="30"/>
        <v>14481474.667828849</v>
      </c>
      <c r="P376" s="124">
        <f t="shared" si="31"/>
        <v>32719.091055490644</v>
      </c>
      <c r="Q376" s="124">
        <f t="shared" si="27"/>
        <v>33545.34781696101</v>
      </c>
      <c r="R376" s="124">
        <f t="shared" si="28"/>
        <v>14547739.1067013</v>
      </c>
      <c r="Z376" s="2"/>
    </row>
    <row r="377" spans="13:26" x14ac:dyDescent="0.25">
      <c r="M377" s="2"/>
      <c r="N377" s="1">
        <f t="shared" si="29"/>
        <v>307</v>
      </c>
      <c r="O377" s="124">
        <f t="shared" si="30"/>
        <v>14547739.1067013</v>
      </c>
      <c r="P377" s="124">
        <f t="shared" si="31"/>
        <v>32719.091055490644</v>
      </c>
      <c r="Q377" s="124">
        <f t="shared" si="27"/>
        <v>33698.844867562511</v>
      </c>
      <c r="R377" s="124">
        <f t="shared" si="28"/>
        <v>14614157.042624352</v>
      </c>
      <c r="Z377" s="2"/>
    </row>
    <row r="378" spans="13:26" x14ac:dyDescent="0.25">
      <c r="M378" s="2"/>
      <c r="N378" s="1">
        <f t="shared" si="29"/>
        <v>308</v>
      </c>
      <c r="O378" s="124">
        <f t="shared" si="30"/>
        <v>14614157.042624352</v>
      </c>
      <c r="P378" s="124">
        <f t="shared" si="31"/>
        <v>32719.091055490644</v>
      </c>
      <c r="Q378" s="124">
        <f t="shared" si="27"/>
        <v>33852.697483606724</v>
      </c>
      <c r="R378" s="124">
        <f t="shared" si="28"/>
        <v>14680728.831163449</v>
      </c>
      <c r="Z378" s="2"/>
    </row>
    <row r="379" spans="13:26" x14ac:dyDescent="0.25">
      <c r="M379" s="2"/>
      <c r="N379" s="1">
        <f t="shared" si="29"/>
        <v>309</v>
      </c>
      <c r="O379" s="124">
        <f t="shared" si="30"/>
        <v>14680728.831163449</v>
      </c>
      <c r="P379" s="124">
        <f t="shared" si="31"/>
        <v>32719.091055490644</v>
      </c>
      <c r="Q379" s="124">
        <f t="shared" si="27"/>
        <v>34006.906488736728</v>
      </c>
      <c r="R379" s="124">
        <f t="shared" si="28"/>
        <v>14747454.828707676</v>
      </c>
      <c r="Z379" s="2"/>
    </row>
    <row r="380" spans="13:26" x14ac:dyDescent="0.25">
      <c r="M380" s="2"/>
      <c r="N380" s="1">
        <f t="shared" si="29"/>
        <v>310</v>
      </c>
      <c r="O380" s="124">
        <f t="shared" si="30"/>
        <v>14747454.828707676</v>
      </c>
      <c r="P380" s="124">
        <f t="shared" si="31"/>
        <v>32719.091055490644</v>
      </c>
      <c r="Q380" s="124">
        <f t="shared" si="27"/>
        <v>34161.472708503512</v>
      </c>
      <c r="R380" s="124">
        <f t="shared" si="28"/>
        <v>14814335.392471669</v>
      </c>
      <c r="Z380" s="2"/>
    </row>
    <row r="381" spans="13:26" x14ac:dyDescent="0.25">
      <c r="M381" s="2"/>
      <c r="N381" s="1">
        <f t="shared" si="29"/>
        <v>311</v>
      </c>
      <c r="O381" s="124">
        <f t="shared" si="30"/>
        <v>14814335.392471669</v>
      </c>
      <c r="P381" s="124">
        <f t="shared" si="31"/>
        <v>32719.091055490644</v>
      </c>
      <c r="Q381" s="124">
        <f t="shared" si="27"/>
        <v>34316.396970370413</v>
      </c>
      <c r="R381" s="124">
        <f t="shared" si="28"/>
        <v>14881370.88049753</v>
      </c>
      <c r="Z381" s="2"/>
    </row>
    <row r="382" spans="13:26" x14ac:dyDescent="0.25">
      <c r="M382" s="2"/>
      <c r="N382" s="1">
        <f t="shared" si="29"/>
        <v>312</v>
      </c>
      <c r="O382" s="124">
        <f t="shared" si="30"/>
        <v>14881370.88049753</v>
      </c>
      <c r="P382" s="124">
        <f t="shared" si="31"/>
        <v>32719.091055490644</v>
      </c>
      <c r="Q382" s="124">
        <f t="shared" si="27"/>
        <v>34471.680103717517</v>
      </c>
      <c r="R382" s="124">
        <f t="shared" si="28"/>
        <v>14948561.651656738</v>
      </c>
      <c r="Z382" s="2"/>
    </row>
    <row r="383" spans="13:26" x14ac:dyDescent="0.25">
      <c r="M383" s="2"/>
      <c r="N383" s="1">
        <f t="shared" si="29"/>
        <v>313</v>
      </c>
      <c r="O383" s="124">
        <f t="shared" si="30"/>
        <v>14948561.651656738</v>
      </c>
      <c r="P383" s="124">
        <f t="shared" si="31"/>
        <v>32719.091055490644</v>
      </c>
      <c r="Q383" s="124">
        <f t="shared" si="27"/>
        <v>34627.322939846126</v>
      </c>
      <c r="R383" s="124">
        <f t="shared" si="28"/>
        <v>15015908.065652074</v>
      </c>
      <c r="Z383" s="2"/>
    </row>
    <row r="384" spans="13:26" x14ac:dyDescent="0.25">
      <c r="M384" s="2"/>
      <c r="N384" s="1">
        <f t="shared" si="29"/>
        <v>314</v>
      </c>
      <c r="O384" s="124">
        <f t="shared" si="30"/>
        <v>15015908.065652074</v>
      </c>
      <c r="P384" s="124">
        <f t="shared" si="31"/>
        <v>32719.091055490644</v>
      </c>
      <c r="Q384" s="124">
        <f t="shared" si="27"/>
        <v>34783.326311983175</v>
      </c>
      <c r="R384" s="124">
        <f t="shared" si="28"/>
        <v>15083410.483019548</v>
      </c>
      <c r="Z384" s="2"/>
    </row>
    <row r="385" spans="13:26" x14ac:dyDescent="0.25">
      <c r="M385" s="2"/>
      <c r="N385" s="1">
        <f t="shared" si="29"/>
        <v>315</v>
      </c>
      <c r="O385" s="124">
        <f t="shared" si="30"/>
        <v>15083410.483019548</v>
      </c>
      <c r="P385" s="124">
        <f t="shared" si="31"/>
        <v>32719.091055490644</v>
      </c>
      <c r="Q385" s="124">
        <f t="shared" si="27"/>
        <v>34939.691055285737</v>
      </c>
      <c r="R385" s="124">
        <f t="shared" si="28"/>
        <v>15151069.265130322</v>
      </c>
      <c r="Z385" s="2"/>
    </row>
    <row r="386" spans="13:26" x14ac:dyDescent="0.25">
      <c r="M386" s="2"/>
      <c r="N386" s="1">
        <f t="shared" si="29"/>
        <v>316</v>
      </c>
      <c r="O386" s="124">
        <f t="shared" si="30"/>
        <v>15151069.265130322</v>
      </c>
      <c r="P386" s="124">
        <f t="shared" si="31"/>
        <v>32719.091055490644</v>
      </c>
      <c r="Q386" s="124">
        <f t="shared" si="27"/>
        <v>35096.418006845444</v>
      </c>
      <c r="R386" s="124">
        <f t="shared" si="28"/>
        <v>15218884.774192657</v>
      </c>
      <c r="Z386" s="2"/>
    </row>
    <row r="387" spans="13:26" x14ac:dyDescent="0.25">
      <c r="M387" s="2"/>
      <c r="N387" s="1">
        <f t="shared" si="29"/>
        <v>317</v>
      </c>
      <c r="O387" s="124">
        <f t="shared" si="30"/>
        <v>15218884.774192657</v>
      </c>
      <c r="P387" s="124">
        <f t="shared" si="31"/>
        <v>32719.091055490644</v>
      </c>
      <c r="Q387" s="124">
        <f t="shared" si="27"/>
        <v>35253.508005693009</v>
      </c>
      <c r="R387" s="124">
        <f t="shared" si="28"/>
        <v>15286857.373253841</v>
      </c>
      <c r="Z387" s="2"/>
    </row>
    <row r="388" spans="13:26" x14ac:dyDescent="0.25">
      <c r="M388" s="2"/>
      <c r="N388" s="1">
        <f t="shared" si="29"/>
        <v>318</v>
      </c>
      <c r="O388" s="124">
        <f t="shared" si="30"/>
        <v>15286857.373253841</v>
      </c>
      <c r="P388" s="124">
        <f t="shared" si="31"/>
        <v>32719.091055490644</v>
      </c>
      <c r="Q388" s="124">
        <f t="shared" si="27"/>
        <v>35410.961892802705</v>
      </c>
      <c r="R388" s="124">
        <f t="shared" si="28"/>
        <v>15354987.426202133</v>
      </c>
      <c r="Z388" s="2"/>
    </row>
    <row r="389" spans="13:26" x14ac:dyDescent="0.25">
      <c r="M389" s="2"/>
      <c r="N389" s="1">
        <f t="shared" si="29"/>
        <v>319</v>
      </c>
      <c r="O389" s="124">
        <f t="shared" si="30"/>
        <v>15354987.426202133</v>
      </c>
      <c r="P389" s="124">
        <f t="shared" si="31"/>
        <v>32719.091055490644</v>
      </c>
      <c r="Q389" s="124">
        <f t="shared" si="27"/>
        <v>35568.780511096855</v>
      </c>
      <c r="R389" s="124">
        <f t="shared" si="28"/>
        <v>15423275.297768719</v>
      </c>
      <c r="Z389" s="2"/>
    </row>
    <row r="390" spans="13:26" x14ac:dyDescent="0.25">
      <c r="M390" s="2"/>
      <c r="N390" s="1">
        <f t="shared" si="29"/>
        <v>320</v>
      </c>
      <c r="O390" s="124">
        <f t="shared" si="30"/>
        <v>15423275.297768719</v>
      </c>
      <c r="P390" s="124">
        <f t="shared" si="31"/>
        <v>32719.091055490644</v>
      </c>
      <c r="Q390" s="124">
        <f t="shared" si="27"/>
        <v>35726.964705450351</v>
      </c>
      <c r="R390" s="124">
        <f t="shared" si="28"/>
        <v>15491721.35352966</v>
      </c>
      <c r="Z390" s="2"/>
    </row>
    <row r="391" spans="13:26" x14ac:dyDescent="0.25">
      <c r="M391" s="2"/>
      <c r="N391" s="1">
        <f t="shared" si="29"/>
        <v>321</v>
      </c>
      <c r="O391" s="124">
        <f t="shared" si="30"/>
        <v>15491721.35352966</v>
      </c>
      <c r="P391" s="124">
        <f t="shared" si="31"/>
        <v>32719.091055490644</v>
      </c>
      <c r="Q391" s="124">
        <f t="shared" ref="Q391:Q454" si="32">O391*$P$65</f>
        <v>35885.515322695195</v>
      </c>
      <c r="R391" s="124">
        <f t="shared" ref="R391:R454" si="33">O391+P391+Q391</f>
        <v>15560325.959907845</v>
      </c>
      <c r="Z391" s="2"/>
    </row>
    <row r="392" spans="13:26" x14ac:dyDescent="0.25">
      <c r="M392" s="2"/>
      <c r="N392" s="1">
        <f t="shared" ref="N392:N454" si="34">N391+1</f>
        <v>322</v>
      </c>
      <c r="O392" s="124">
        <f t="shared" ref="O392:O454" si="35">R391</f>
        <v>15560325.959907845</v>
      </c>
      <c r="P392" s="124">
        <f t="shared" ref="P392:P454" si="36">P391</f>
        <v>32719.091055490644</v>
      </c>
      <c r="Q392" s="124">
        <f t="shared" si="32"/>
        <v>36044.433211625008</v>
      </c>
      <c r="R392" s="124">
        <f t="shared" si="33"/>
        <v>15629089.484174959</v>
      </c>
      <c r="Z392" s="2"/>
    </row>
    <row r="393" spans="13:26" x14ac:dyDescent="0.25">
      <c r="M393" s="2"/>
      <c r="N393" s="1">
        <f t="shared" si="34"/>
        <v>323</v>
      </c>
      <c r="O393" s="124">
        <f t="shared" si="35"/>
        <v>15629089.484174959</v>
      </c>
      <c r="P393" s="124">
        <f t="shared" si="36"/>
        <v>32719.091055490644</v>
      </c>
      <c r="Q393" s="124">
        <f t="shared" si="32"/>
        <v>36203.719222999578</v>
      </c>
      <c r="R393" s="124">
        <f t="shared" si="33"/>
        <v>15698012.29445345</v>
      </c>
      <c r="Z393" s="2"/>
    </row>
    <row r="394" spans="13:26" x14ac:dyDescent="0.25">
      <c r="M394" s="2"/>
      <c r="N394" s="1">
        <f t="shared" si="34"/>
        <v>324</v>
      </c>
      <c r="O394" s="124">
        <f t="shared" si="35"/>
        <v>15698012.29445345</v>
      </c>
      <c r="P394" s="124">
        <f t="shared" si="36"/>
        <v>32719.091055490644</v>
      </c>
      <c r="Q394" s="124">
        <f t="shared" si="32"/>
        <v>36363.374209549445</v>
      </c>
      <c r="R394" s="124">
        <f t="shared" si="33"/>
        <v>15767094.759718489</v>
      </c>
      <c r="Z394" s="2"/>
    </row>
    <row r="395" spans="13:26" x14ac:dyDescent="0.25">
      <c r="M395" s="2"/>
      <c r="N395" s="1">
        <f t="shared" si="34"/>
        <v>325</v>
      </c>
      <c r="O395" s="124">
        <f t="shared" si="35"/>
        <v>15767094.759718489</v>
      </c>
      <c r="P395" s="124">
        <f t="shared" si="36"/>
        <v>32719.091055490644</v>
      </c>
      <c r="Q395" s="124">
        <f t="shared" si="32"/>
        <v>36523.399025980398</v>
      </c>
      <c r="R395" s="124">
        <f t="shared" si="33"/>
        <v>15836337.249799959</v>
      </c>
      <c r="Z395" s="2"/>
    </row>
    <row r="396" spans="13:26" x14ac:dyDescent="0.25">
      <c r="M396" s="2"/>
      <c r="N396" s="1">
        <f t="shared" si="34"/>
        <v>326</v>
      </c>
      <c r="O396" s="124">
        <f t="shared" si="35"/>
        <v>15836337.249799959</v>
      </c>
      <c r="P396" s="124">
        <f t="shared" si="36"/>
        <v>32719.091055490644</v>
      </c>
      <c r="Q396" s="124">
        <f t="shared" si="32"/>
        <v>36683.794528978135</v>
      </c>
      <c r="R396" s="124">
        <f t="shared" si="33"/>
        <v>15905740.135384427</v>
      </c>
      <c r="Z396" s="2"/>
    </row>
    <row r="397" spans="13:26" x14ac:dyDescent="0.25">
      <c r="M397" s="2"/>
      <c r="N397" s="1">
        <f t="shared" si="34"/>
        <v>327</v>
      </c>
      <c r="O397" s="124">
        <f t="shared" si="35"/>
        <v>15905740.135384427</v>
      </c>
      <c r="P397" s="124">
        <f t="shared" si="36"/>
        <v>32719.091055490644</v>
      </c>
      <c r="Q397" s="124">
        <f t="shared" si="32"/>
        <v>36844.561577212786</v>
      </c>
      <c r="R397" s="124">
        <f t="shared" si="33"/>
        <v>15975303.78801713</v>
      </c>
      <c r="Z397" s="2"/>
    </row>
    <row r="398" spans="13:26" x14ac:dyDescent="0.25">
      <c r="M398" s="2"/>
      <c r="N398" s="1">
        <f t="shared" si="34"/>
        <v>328</v>
      </c>
      <c r="O398" s="124">
        <f t="shared" si="35"/>
        <v>15975303.78801713</v>
      </c>
      <c r="P398" s="124">
        <f t="shared" si="36"/>
        <v>32719.091055490644</v>
      </c>
      <c r="Q398" s="124">
        <f t="shared" si="32"/>
        <v>37005.701031343538</v>
      </c>
      <c r="R398" s="124">
        <f t="shared" si="33"/>
        <v>16045028.580103964</v>
      </c>
      <c r="Z398" s="2"/>
    </row>
    <row r="399" spans="13:26" x14ac:dyDescent="0.25">
      <c r="M399" s="2"/>
      <c r="N399" s="1">
        <f t="shared" si="34"/>
        <v>329</v>
      </c>
      <c r="O399" s="124">
        <f t="shared" si="35"/>
        <v>16045028.580103964</v>
      </c>
      <c r="P399" s="124">
        <f t="shared" si="36"/>
        <v>32719.091055490644</v>
      </c>
      <c r="Q399" s="124">
        <f t="shared" si="32"/>
        <v>37167.213754023243</v>
      </c>
      <c r="R399" s="124">
        <f t="shared" si="33"/>
        <v>16114914.884913476</v>
      </c>
      <c r="Z399" s="2"/>
    </row>
    <row r="400" spans="13:26" x14ac:dyDescent="0.25">
      <c r="M400" s="2"/>
      <c r="N400" s="1">
        <f t="shared" si="34"/>
        <v>330</v>
      </c>
      <c r="O400" s="124">
        <f t="shared" si="35"/>
        <v>16114914.884913476</v>
      </c>
      <c r="P400" s="124">
        <f t="shared" si="36"/>
        <v>32719.091055490644</v>
      </c>
      <c r="Q400" s="124">
        <f t="shared" si="32"/>
        <v>37329.100609903006</v>
      </c>
      <c r="R400" s="124">
        <f t="shared" si="33"/>
        <v>16184963.076578869</v>
      </c>
      <c r="Z400" s="2"/>
    </row>
    <row r="401" spans="13:26" x14ac:dyDescent="0.25">
      <c r="M401" s="2"/>
      <c r="N401" s="1">
        <f t="shared" si="34"/>
        <v>331</v>
      </c>
      <c r="O401" s="124">
        <f t="shared" si="35"/>
        <v>16184963.076578869</v>
      </c>
      <c r="P401" s="124">
        <f t="shared" si="36"/>
        <v>32719.091055490644</v>
      </c>
      <c r="Q401" s="124">
        <f t="shared" si="32"/>
        <v>37491.362465636863</v>
      </c>
      <c r="R401" s="124">
        <f t="shared" si="33"/>
        <v>16255173.530099995</v>
      </c>
      <c r="Z401" s="2"/>
    </row>
    <row r="402" spans="13:26" x14ac:dyDescent="0.25">
      <c r="M402" s="2"/>
      <c r="N402" s="1">
        <f t="shared" si="34"/>
        <v>332</v>
      </c>
      <c r="O402" s="124">
        <f t="shared" si="35"/>
        <v>16255173.530099995</v>
      </c>
      <c r="P402" s="124">
        <f t="shared" si="36"/>
        <v>32719.091055490644</v>
      </c>
      <c r="Q402" s="124">
        <f t="shared" si="32"/>
        <v>37654.000189886385</v>
      </c>
      <c r="R402" s="124">
        <f t="shared" si="33"/>
        <v>16325546.621345371</v>
      </c>
      <c r="Z402" s="2"/>
    </row>
    <row r="403" spans="13:26" x14ac:dyDescent="0.25">
      <c r="M403" s="2"/>
      <c r="N403" s="1">
        <f t="shared" si="34"/>
        <v>333</v>
      </c>
      <c r="O403" s="124">
        <f t="shared" si="35"/>
        <v>16325546.621345371</v>
      </c>
      <c r="P403" s="124">
        <f t="shared" si="36"/>
        <v>32719.091055490644</v>
      </c>
      <c r="Q403" s="124">
        <f t="shared" si="32"/>
        <v>37817.014653325328</v>
      </c>
      <c r="R403" s="124">
        <f t="shared" si="33"/>
        <v>16396082.727054186</v>
      </c>
      <c r="Z403" s="2"/>
    </row>
    <row r="404" spans="13:26" x14ac:dyDescent="0.25">
      <c r="M404" s="2"/>
      <c r="N404" s="1">
        <f t="shared" si="34"/>
        <v>334</v>
      </c>
      <c r="O404" s="124">
        <f t="shared" si="35"/>
        <v>16396082.727054186</v>
      </c>
      <c r="P404" s="124">
        <f t="shared" si="36"/>
        <v>32719.091055490644</v>
      </c>
      <c r="Q404" s="124">
        <f t="shared" si="32"/>
        <v>37980.406728644331</v>
      </c>
      <c r="R404" s="124">
        <f t="shared" si="33"/>
        <v>16466782.22483832</v>
      </c>
      <c r="Z404" s="2"/>
    </row>
    <row r="405" spans="13:26" x14ac:dyDescent="0.25">
      <c r="M405" s="2"/>
      <c r="N405" s="1">
        <f t="shared" si="34"/>
        <v>335</v>
      </c>
      <c r="O405" s="124">
        <f t="shared" si="35"/>
        <v>16466782.22483832</v>
      </c>
      <c r="P405" s="124">
        <f t="shared" si="36"/>
        <v>32719.091055490644</v>
      </c>
      <c r="Q405" s="124">
        <f t="shared" si="32"/>
        <v>38144.177290555541</v>
      </c>
      <c r="R405" s="124">
        <f t="shared" si="33"/>
        <v>16537645.493184365</v>
      </c>
      <c r="Z405" s="2"/>
    </row>
    <row r="406" spans="13:26" x14ac:dyDescent="0.25">
      <c r="M406" s="2"/>
      <c r="N406" s="1">
        <f t="shared" si="34"/>
        <v>336</v>
      </c>
      <c r="O406" s="124">
        <f t="shared" si="35"/>
        <v>16537645.493184365</v>
      </c>
      <c r="P406" s="124">
        <f t="shared" si="36"/>
        <v>32719.091055490644</v>
      </c>
      <c r="Q406" s="124">
        <f t="shared" si="32"/>
        <v>38308.327215797312</v>
      </c>
      <c r="R406" s="124">
        <f t="shared" si="33"/>
        <v>16608672.911455654</v>
      </c>
      <c r="Z406" s="2"/>
    </row>
    <row r="407" spans="13:26" x14ac:dyDescent="0.25">
      <c r="M407" s="2"/>
      <c r="N407" s="1">
        <f t="shared" si="34"/>
        <v>337</v>
      </c>
      <c r="O407" s="124">
        <f t="shared" si="35"/>
        <v>16608672.911455654</v>
      </c>
      <c r="P407" s="124">
        <f t="shared" si="36"/>
        <v>32719.091055490644</v>
      </c>
      <c r="Q407" s="124">
        <f t="shared" si="32"/>
        <v>38472.857383138922</v>
      </c>
      <c r="R407" s="124">
        <f t="shared" si="33"/>
        <v>16679864.859894283</v>
      </c>
      <c r="Z407" s="2"/>
    </row>
    <row r="408" spans="13:26" x14ac:dyDescent="0.25">
      <c r="M408" s="2"/>
      <c r="N408" s="1">
        <f t="shared" si="34"/>
        <v>338</v>
      </c>
      <c r="O408" s="124">
        <f t="shared" si="35"/>
        <v>16679864.859894283</v>
      </c>
      <c r="P408" s="124">
        <f t="shared" si="36"/>
        <v>32719.091055490644</v>
      </c>
      <c r="Q408" s="124">
        <f t="shared" si="32"/>
        <v>38637.768673385239</v>
      </c>
      <c r="R408" s="124">
        <f t="shared" si="33"/>
        <v>16751221.719623158</v>
      </c>
      <c r="Z408" s="2"/>
    </row>
    <row r="409" spans="13:26" x14ac:dyDescent="0.25">
      <c r="M409" s="2"/>
      <c r="N409" s="1">
        <f t="shared" si="34"/>
        <v>339</v>
      </c>
      <c r="O409" s="124">
        <f t="shared" si="35"/>
        <v>16751221.719623158</v>
      </c>
      <c r="P409" s="124">
        <f t="shared" si="36"/>
        <v>32719.091055490644</v>
      </c>
      <c r="Q409" s="124">
        <f t="shared" si="32"/>
        <v>38803.061969381459</v>
      </c>
      <c r="R409" s="124">
        <f t="shared" si="33"/>
        <v>16822743.872648031</v>
      </c>
      <c r="Z409" s="2"/>
    </row>
    <row r="410" spans="13:26" x14ac:dyDescent="0.25">
      <c r="M410" s="2"/>
      <c r="N410" s="1">
        <f t="shared" si="34"/>
        <v>340</v>
      </c>
      <c r="O410" s="124">
        <f t="shared" si="35"/>
        <v>16822743.872648031</v>
      </c>
      <c r="P410" s="124">
        <f t="shared" si="36"/>
        <v>32719.091055490644</v>
      </c>
      <c r="Q410" s="124">
        <f t="shared" si="32"/>
        <v>38968.73815601784</v>
      </c>
      <c r="R410" s="124">
        <f t="shared" si="33"/>
        <v>16894431.701859538</v>
      </c>
      <c r="Z410" s="2"/>
    </row>
    <row r="411" spans="13:26" x14ac:dyDescent="0.25">
      <c r="M411" s="2"/>
      <c r="N411" s="1">
        <f t="shared" si="34"/>
        <v>341</v>
      </c>
      <c r="O411" s="124">
        <f t="shared" si="35"/>
        <v>16894431.701859538</v>
      </c>
      <c r="P411" s="124">
        <f t="shared" si="36"/>
        <v>32719.091055490644</v>
      </c>
      <c r="Q411" s="124">
        <f t="shared" si="32"/>
        <v>39134.798120234416</v>
      </c>
      <c r="R411" s="124">
        <f t="shared" si="33"/>
        <v>16966285.591035262</v>
      </c>
      <c r="Z411" s="2"/>
    </row>
    <row r="412" spans="13:26" x14ac:dyDescent="0.25">
      <c r="M412" s="2"/>
      <c r="N412" s="1">
        <f t="shared" si="34"/>
        <v>342</v>
      </c>
      <c r="O412" s="124">
        <f t="shared" si="35"/>
        <v>16966285.591035262</v>
      </c>
      <c r="P412" s="124">
        <f t="shared" si="36"/>
        <v>32719.091055490644</v>
      </c>
      <c r="Q412" s="124">
        <f t="shared" si="32"/>
        <v>39301.242751025762</v>
      </c>
      <c r="R412" s="124">
        <f t="shared" si="33"/>
        <v>17038305.924841776</v>
      </c>
      <c r="Z412" s="2"/>
    </row>
    <row r="413" spans="13:26" x14ac:dyDescent="0.25">
      <c r="M413" s="2"/>
      <c r="N413" s="1">
        <f t="shared" si="34"/>
        <v>343</v>
      </c>
      <c r="O413" s="124">
        <f t="shared" si="35"/>
        <v>17038305.924841776</v>
      </c>
      <c r="P413" s="124">
        <f t="shared" si="36"/>
        <v>32719.091055490644</v>
      </c>
      <c r="Q413" s="124">
        <f t="shared" si="32"/>
        <v>39468.072939445752</v>
      </c>
      <c r="R413" s="124">
        <f t="shared" si="33"/>
        <v>17110493.088836711</v>
      </c>
      <c r="Z413" s="2"/>
    </row>
    <row r="414" spans="13:26" x14ac:dyDescent="0.25">
      <c r="M414" s="2"/>
      <c r="N414" s="1">
        <f t="shared" si="34"/>
        <v>344</v>
      </c>
      <c r="O414" s="124">
        <f t="shared" si="35"/>
        <v>17110493.088836711</v>
      </c>
      <c r="P414" s="124">
        <f t="shared" si="36"/>
        <v>32719.091055490644</v>
      </c>
      <c r="Q414" s="124">
        <f t="shared" si="32"/>
        <v>39635.289578612319</v>
      </c>
      <c r="R414" s="124">
        <f t="shared" si="33"/>
        <v>17182847.469470814</v>
      </c>
      <c r="Z414" s="2"/>
    </row>
    <row r="415" spans="13:26" x14ac:dyDescent="0.25">
      <c r="M415" s="2"/>
      <c r="N415" s="1">
        <f t="shared" si="34"/>
        <v>345</v>
      </c>
      <c r="O415" s="124">
        <f t="shared" si="35"/>
        <v>17182847.469470814</v>
      </c>
      <c r="P415" s="124">
        <f t="shared" si="36"/>
        <v>32719.091055490644</v>
      </c>
      <c r="Q415" s="124">
        <f t="shared" si="32"/>
        <v>39802.893563712241</v>
      </c>
      <c r="R415" s="124">
        <f t="shared" si="33"/>
        <v>17255369.454090018</v>
      </c>
      <c r="Z415" s="2"/>
    </row>
    <row r="416" spans="13:26" x14ac:dyDescent="0.25">
      <c r="M416" s="2"/>
      <c r="N416" s="1">
        <f t="shared" si="34"/>
        <v>346</v>
      </c>
      <c r="O416" s="124">
        <f t="shared" si="35"/>
        <v>17255369.454090018</v>
      </c>
      <c r="P416" s="124">
        <f t="shared" si="36"/>
        <v>32719.091055490644</v>
      </c>
      <c r="Q416" s="124">
        <f t="shared" si="32"/>
        <v>39970.885792005953</v>
      </c>
      <c r="R416" s="124">
        <f t="shared" si="33"/>
        <v>17328059.430937514</v>
      </c>
      <c r="Z416" s="2"/>
    </row>
    <row r="417" spans="13:26" x14ac:dyDescent="0.25">
      <c r="M417" s="2"/>
      <c r="N417" s="1">
        <f t="shared" si="34"/>
        <v>347</v>
      </c>
      <c r="O417" s="124">
        <f t="shared" si="35"/>
        <v>17328059.430937514</v>
      </c>
      <c r="P417" s="124">
        <f t="shared" si="36"/>
        <v>32719.091055490644</v>
      </c>
      <c r="Q417" s="124">
        <f t="shared" si="32"/>
        <v>40139.267162832308</v>
      </c>
      <c r="R417" s="124">
        <f t="shared" si="33"/>
        <v>17400917.789155837</v>
      </c>
      <c r="Z417" s="2"/>
    </row>
    <row r="418" spans="13:26" x14ac:dyDescent="0.25">
      <c r="M418" s="2"/>
      <c r="N418" s="1">
        <f t="shared" si="34"/>
        <v>348</v>
      </c>
      <c r="O418" s="124">
        <f t="shared" si="35"/>
        <v>17400917.789155837</v>
      </c>
      <c r="P418" s="124">
        <f t="shared" si="36"/>
        <v>32719.091055490644</v>
      </c>
      <c r="Q418" s="124">
        <f t="shared" si="32"/>
        <v>40308.038577613421</v>
      </c>
      <c r="R418" s="124">
        <f t="shared" si="33"/>
        <v>17473944.91878894</v>
      </c>
      <c r="Z418" s="2"/>
    </row>
    <row r="419" spans="13:26" x14ac:dyDescent="0.25">
      <c r="M419" s="2"/>
      <c r="N419" s="1">
        <f t="shared" si="34"/>
        <v>349</v>
      </c>
      <c r="O419" s="124">
        <f t="shared" si="35"/>
        <v>17473944.91878894</v>
      </c>
      <c r="P419" s="124">
        <f t="shared" si="36"/>
        <v>32719.091055490644</v>
      </c>
      <c r="Q419" s="124">
        <f t="shared" si="32"/>
        <v>40477.200939859504</v>
      </c>
      <c r="R419" s="124">
        <f t="shared" si="33"/>
        <v>17547141.21078429</v>
      </c>
      <c r="Z419" s="2"/>
    </row>
    <row r="420" spans="13:26" x14ac:dyDescent="0.25">
      <c r="M420" s="2"/>
      <c r="N420" s="1">
        <f t="shared" si="34"/>
        <v>350</v>
      </c>
      <c r="O420" s="124">
        <f t="shared" si="35"/>
        <v>17547141.21078429</v>
      </c>
      <c r="P420" s="124">
        <f t="shared" si="36"/>
        <v>32719.091055490644</v>
      </c>
      <c r="Q420" s="124">
        <f t="shared" si="32"/>
        <v>40646.755155173683</v>
      </c>
      <c r="R420" s="124">
        <f t="shared" si="33"/>
        <v>17620507.056994952</v>
      </c>
      <c r="Z420" s="2"/>
    </row>
    <row r="421" spans="13:26" x14ac:dyDescent="0.25">
      <c r="M421" s="2"/>
      <c r="N421" s="1">
        <f t="shared" si="34"/>
        <v>351</v>
      </c>
      <c r="O421" s="124">
        <f t="shared" si="35"/>
        <v>17620507.056994952</v>
      </c>
      <c r="P421" s="124">
        <f t="shared" si="36"/>
        <v>32719.091055490644</v>
      </c>
      <c r="Q421" s="124">
        <f t="shared" si="32"/>
        <v>40816.702131256839</v>
      </c>
      <c r="R421" s="124">
        <f t="shared" si="33"/>
        <v>17694042.850181699</v>
      </c>
      <c r="Z421" s="2"/>
    </row>
    <row r="422" spans="13:26" x14ac:dyDescent="0.25">
      <c r="M422" s="2"/>
      <c r="N422" s="1">
        <f t="shared" si="34"/>
        <v>352</v>
      </c>
      <c r="O422" s="124">
        <f t="shared" si="35"/>
        <v>17694042.850181699</v>
      </c>
      <c r="P422" s="124">
        <f t="shared" si="36"/>
        <v>32719.091055490644</v>
      </c>
      <c r="Q422" s="124">
        <f t="shared" si="32"/>
        <v>40987.042777912502</v>
      </c>
      <c r="R422" s="124">
        <f t="shared" si="33"/>
        <v>17767748.9840151</v>
      </c>
      <c r="Z422" s="2"/>
    </row>
    <row r="423" spans="13:26" x14ac:dyDescent="0.25">
      <c r="M423" s="2"/>
      <c r="N423" s="1">
        <f t="shared" si="34"/>
        <v>353</v>
      </c>
      <c r="O423" s="124">
        <f t="shared" si="35"/>
        <v>17767748.9840151</v>
      </c>
      <c r="P423" s="124">
        <f t="shared" si="36"/>
        <v>32719.091055490644</v>
      </c>
      <c r="Q423" s="124">
        <f t="shared" si="32"/>
        <v>41157.778007051675</v>
      </c>
      <c r="R423" s="124">
        <f t="shared" si="33"/>
        <v>17841625.853077643</v>
      </c>
      <c r="Z423" s="2"/>
    </row>
    <row r="424" spans="13:26" x14ac:dyDescent="0.25">
      <c r="M424" s="2"/>
      <c r="N424" s="1">
        <f t="shared" si="34"/>
        <v>354</v>
      </c>
      <c r="O424" s="124">
        <f t="shared" si="35"/>
        <v>17841625.853077643</v>
      </c>
      <c r="P424" s="124">
        <f t="shared" si="36"/>
        <v>32719.091055490644</v>
      </c>
      <c r="Q424" s="124">
        <f t="shared" si="32"/>
        <v>41328.908732697768</v>
      </c>
      <c r="R424" s="124">
        <f t="shared" si="33"/>
        <v>17915673.85286583</v>
      </c>
      <c r="Z424" s="2"/>
    </row>
    <row r="425" spans="13:26" x14ac:dyDescent="0.25">
      <c r="M425" s="2"/>
      <c r="N425" s="1">
        <f t="shared" si="34"/>
        <v>355</v>
      </c>
      <c r="O425" s="124">
        <f t="shared" si="35"/>
        <v>17915673.85286583</v>
      </c>
      <c r="P425" s="124">
        <f t="shared" si="36"/>
        <v>32719.091055490644</v>
      </c>
      <c r="Q425" s="124">
        <f t="shared" si="32"/>
        <v>41500.435870991445</v>
      </c>
      <c r="R425" s="124">
        <f t="shared" si="33"/>
        <v>17989893.37979231</v>
      </c>
      <c r="Z425" s="2"/>
    </row>
    <row r="426" spans="13:26" x14ac:dyDescent="0.25">
      <c r="M426" s="2"/>
      <c r="N426" s="1">
        <f t="shared" si="34"/>
        <v>356</v>
      </c>
      <c r="O426" s="124">
        <f t="shared" si="35"/>
        <v>17989893.37979231</v>
      </c>
      <c r="P426" s="124">
        <f t="shared" si="36"/>
        <v>32719.091055490644</v>
      </c>
      <c r="Q426" s="124">
        <f t="shared" si="32"/>
        <v>41672.360340195541</v>
      </c>
      <c r="R426" s="124">
        <f t="shared" si="33"/>
        <v>18064284.831187997</v>
      </c>
      <c r="Z426" s="2"/>
    </row>
    <row r="427" spans="13:26" x14ac:dyDescent="0.25">
      <c r="M427" s="2"/>
      <c r="N427" s="1">
        <f t="shared" si="34"/>
        <v>357</v>
      </c>
      <c r="O427" s="124">
        <f t="shared" si="35"/>
        <v>18064284.831187997</v>
      </c>
      <c r="P427" s="124">
        <f t="shared" si="36"/>
        <v>32719.091055490644</v>
      </c>
      <c r="Q427" s="124">
        <f t="shared" si="32"/>
        <v>41844.683060700016</v>
      </c>
      <c r="R427" s="124">
        <f t="shared" si="33"/>
        <v>18138848.605304185</v>
      </c>
      <c r="Z427" s="2"/>
    </row>
    <row r="428" spans="13:26" x14ac:dyDescent="0.25">
      <c r="M428" s="2"/>
      <c r="N428" s="1">
        <f t="shared" si="34"/>
        <v>358</v>
      </c>
      <c r="O428" s="124">
        <f t="shared" si="35"/>
        <v>18138848.605304185</v>
      </c>
      <c r="P428" s="124">
        <f t="shared" si="36"/>
        <v>32719.091055490644</v>
      </c>
      <c r="Q428" s="124">
        <f t="shared" si="32"/>
        <v>42017.404955026803</v>
      </c>
      <c r="R428" s="124">
        <f t="shared" si="33"/>
        <v>18213585.101314701</v>
      </c>
      <c r="Z428" s="2"/>
    </row>
    <row r="429" spans="13:26" x14ac:dyDescent="0.25">
      <c r="M429" s="2"/>
      <c r="N429" s="1">
        <f t="shared" si="34"/>
        <v>359</v>
      </c>
      <c r="O429" s="124">
        <f t="shared" si="35"/>
        <v>18213585.101314701</v>
      </c>
      <c r="P429" s="124">
        <f t="shared" si="36"/>
        <v>32719.091055490644</v>
      </c>
      <c r="Q429" s="124">
        <f t="shared" si="32"/>
        <v>42190.526947834842</v>
      </c>
      <c r="R429" s="124">
        <f t="shared" si="33"/>
        <v>18288494.719318025</v>
      </c>
      <c r="Z429" s="2"/>
    </row>
    <row r="430" spans="13:26" x14ac:dyDescent="0.25">
      <c r="M430" s="2"/>
      <c r="N430" s="1">
        <f t="shared" si="34"/>
        <v>360</v>
      </c>
      <c r="O430" s="124">
        <f t="shared" si="35"/>
        <v>18288494.719318025</v>
      </c>
      <c r="P430" s="124">
        <f t="shared" si="36"/>
        <v>32719.091055490644</v>
      </c>
      <c r="Q430" s="124">
        <f t="shared" si="32"/>
        <v>42364.049965924954</v>
      </c>
      <c r="R430" s="124">
        <f t="shared" si="33"/>
        <v>18363577.86033944</v>
      </c>
      <c r="Z430" s="2"/>
    </row>
    <row r="431" spans="13:26" x14ac:dyDescent="0.25">
      <c r="M431" s="2"/>
      <c r="N431" s="1">
        <f t="shared" si="34"/>
        <v>361</v>
      </c>
      <c r="O431" s="124">
        <f t="shared" si="35"/>
        <v>18363577.86033944</v>
      </c>
      <c r="P431" s="124">
        <f t="shared" si="36"/>
        <v>32719.091055490644</v>
      </c>
      <c r="Q431" s="124">
        <f t="shared" si="32"/>
        <v>42537.97493824485</v>
      </c>
      <c r="R431" s="124">
        <f t="shared" si="33"/>
        <v>18438834.926333174</v>
      </c>
      <c r="Z431" s="2"/>
    </row>
    <row r="432" spans="13:26" x14ac:dyDescent="0.25">
      <c r="M432" s="2"/>
      <c r="N432" s="1">
        <f t="shared" si="34"/>
        <v>362</v>
      </c>
      <c r="O432" s="124">
        <f t="shared" si="35"/>
        <v>18438834.926333174</v>
      </c>
      <c r="P432" s="124">
        <f t="shared" si="36"/>
        <v>32719.091055490644</v>
      </c>
      <c r="Q432" s="124">
        <f t="shared" si="32"/>
        <v>42712.302795894051</v>
      </c>
      <c r="R432" s="124">
        <f t="shared" si="33"/>
        <v>18514266.320184559</v>
      </c>
      <c r="Z432" s="2"/>
    </row>
    <row r="433" spans="13:26" x14ac:dyDescent="0.25">
      <c r="M433" s="2"/>
      <c r="N433" s="1">
        <f t="shared" si="34"/>
        <v>363</v>
      </c>
      <c r="O433" s="124">
        <f t="shared" si="35"/>
        <v>18514266.320184559</v>
      </c>
      <c r="P433" s="124">
        <f t="shared" si="36"/>
        <v>32719.091055490644</v>
      </c>
      <c r="Q433" s="124">
        <f t="shared" si="32"/>
        <v>42887.034472128944</v>
      </c>
      <c r="R433" s="124">
        <f t="shared" si="33"/>
        <v>18589872.445712179</v>
      </c>
      <c r="Z433" s="2"/>
    </row>
    <row r="434" spans="13:26" x14ac:dyDescent="0.25">
      <c r="M434" s="2"/>
      <c r="N434" s="1">
        <f t="shared" si="34"/>
        <v>364</v>
      </c>
      <c r="O434" s="124">
        <f t="shared" si="35"/>
        <v>18589872.445712179</v>
      </c>
      <c r="P434" s="124">
        <f t="shared" si="36"/>
        <v>32719.091055490644</v>
      </c>
      <c r="Q434" s="124">
        <f t="shared" si="32"/>
        <v>43062.170902367718</v>
      </c>
      <c r="R434" s="124">
        <f t="shared" si="33"/>
        <v>18665653.707670037</v>
      </c>
      <c r="Z434" s="2"/>
    </row>
    <row r="435" spans="13:26" x14ac:dyDescent="0.25">
      <c r="M435" s="2"/>
      <c r="N435" s="1">
        <f t="shared" si="34"/>
        <v>365</v>
      </c>
      <c r="O435" s="124">
        <f t="shared" si="35"/>
        <v>18665653.707670037</v>
      </c>
      <c r="P435" s="124">
        <f t="shared" si="36"/>
        <v>32719.091055490644</v>
      </c>
      <c r="Q435" s="124">
        <f t="shared" si="32"/>
        <v>43237.713024195407</v>
      </c>
      <c r="R435" s="124">
        <f t="shared" si="33"/>
        <v>18741610.511749722</v>
      </c>
      <c r="Z435" s="2"/>
    </row>
    <row r="436" spans="13:26" x14ac:dyDescent="0.25">
      <c r="M436" s="2"/>
      <c r="N436" s="1">
        <f t="shared" si="34"/>
        <v>366</v>
      </c>
      <c r="O436" s="124">
        <f t="shared" si="35"/>
        <v>18741610.511749722</v>
      </c>
      <c r="P436" s="124">
        <f t="shared" si="36"/>
        <v>32719.091055490644</v>
      </c>
      <c r="Q436" s="124">
        <f t="shared" si="32"/>
        <v>43413.661777368885</v>
      </c>
      <c r="R436" s="124">
        <f t="shared" si="33"/>
        <v>18817743.264582582</v>
      </c>
      <c r="Z436" s="2"/>
    </row>
    <row r="437" spans="13:26" x14ac:dyDescent="0.25">
      <c r="M437" s="2"/>
      <c r="N437" s="1">
        <f t="shared" si="34"/>
        <v>367</v>
      </c>
      <c r="O437" s="124">
        <f t="shared" si="35"/>
        <v>18817743.264582582</v>
      </c>
      <c r="P437" s="124">
        <f t="shared" si="36"/>
        <v>32719.091055490644</v>
      </c>
      <c r="Q437" s="124">
        <f t="shared" si="32"/>
        <v>43590.018103821923</v>
      </c>
      <c r="R437" s="124">
        <f t="shared" si="33"/>
        <v>18894052.373741895</v>
      </c>
      <c r="Z437" s="2"/>
    </row>
    <row r="438" spans="13:26" x14ac:dyDescent="0.25">
      <c r="M438" s="2"/>
      <c r="N438" s="1">
        <f t="shared" si="34"/>
        <v>368</v>
      </c>
      <c r="O438" s="124">
        <f t="shared" si="35"/>
        <v>18894052.373741895</v>
      </c>
      <c r="P438" s="124">
        <f t="shared" si="36"/>
        <v>32719.091055490644</v>
      </c>
      <c r="Q438" s="124">
        <f t="shared" si="32"/>
        <v>43766.782947670203</v>
      </c>
      <c r="R438" s="124">
        <f t="shared" si="33"/>
        <v>18970538.247745056</v>
      </c>
      <c r="Z438" s="2"/>
    </row>
    <row r="439" spans="13:26" x14ac:dyDescent="0.25">
      <c r="M439" s="2"/>
      <c r="N439" s="1">
        <f t="shared" si="34"/>
        <v>369</v>
      </c>
      <c r="O439" s="124">
        <f t="shared" si="35"/>
        <v>18970538.247745056</v>
      </c>
      <c r="P439" s="124">
        <f t="shared" si="36"/>
        <v>32719.091055490644</v>
      </c>
      <c r="Q439" s="124">
        <f t="shared" si="32"/>
        <v>43943.957255216395</v>
      </c>
      <c r="R439" s="124">
        <f t="shared" si="33"/>
        <v>19047201.296055764</v>
      </c>
      <c r="Z439" s="2"/>
    </row>
    <row r="440" spans="13:26" x14ac:dyDescent="0.25">
      <c r="M440" s="2"/>
      <c r="N440" s="1">
        <f t="shared" si="34"/>
        <v>370</v>
      </c>
      <c r="O440" s="124">
        <f t="shared" si="35"/>
        <v>19047201.296055764</v>
      </c>
      <c r="P440" s="124">
        <f t="shared" si="36"/>
        <v>32719.091055490644</v>
      </c>
      <c r="Q440" s="124">
        <f t="shared" si="32"/>
        <v>44121.541974955217</v>
      </c>
      <c r="R440" s="124">
        <f t="shared" si="33"/>
        <v>19124041.929086208</v>
      </c>
      <c r="Z440" s="2"/>
    </row>
    <row r="441" spans="13:26" x14ac:dyDescent="0.25">
      <c r="M441" s="2"/>
      <c r="N441" s="1">
        <f t="shared" si="34"/>
        <v>371</v>
      </c>
      <c r="O441" s="124">
        <f t="shared" si="35"/>
        <v>19124041.929086208</v>
      </c>
      <c r="P441" s="124">
        <f t="shared" si="36"/>
        <v>32719.091055490644</v>
      </c>
      <c r="Q441" s="124">
        <f t="shared" si="32"/>
        <v>44299.538057578487</v>
      </c>
      <c r="R441" s="124">
        <f t="shared" si="33"/>
        <v>19201060.558199275</v>
      </c>
      <c r="Z441" s="2"/>
    </row>
    <row r="442" spans="13:26" x14ac:dyDescent="0.25">
      <c r="M442" s="2"/>
      <c r="N442" s="1">
        <f t="shared" si="34"/>
        <v>372</v>
      </c>
      <c r="O442" s="124">
        <f t="shared" si="35"/>
        <v>19201060.558199275</v>
      </c>
      <c r="P442" s="124">
        <f t="shared" si="36"/>
        <v>32719.091055490644</v>
      </c>
      <c r="Q442" s="124">
        <f t="shared" si="32"/>
        <v>44477.946455980273</v>
      </c>
      <c r="R442" s="124">
        <f t="shared" si="33"/>
        <v>19278257.595710747</v>
      </c>
      <c r="Z442" s="2"/>
    </row>
    <row r="443" spans="13:26" x14ac:dyDescent="0.25">
      <c r="M443" s="2"/>
      <c r="N443" s="1">
        <f t="shared" si="34"/>
        <v>373</v>
      </c>
      <c r="O443" s="124">
        <f t="shared" si="35"/>
        <v>19278257.595710747</v>
      </c>
      <c r="P443" s="124">
        <f t="shared" si="36"/>
        <v>32719.091055490644</v>
      </c>
      <c r="Q443" s="124">
        <f t="shared" si="32"/>
        <v>44656.768125261937</v>
      </c>
      <c r="R443" s="124">
        <f t="shared" si="33"/>
        <v>19355633.454891499</v>
      </c>
      <c r="Z443" s="2"/>
    </row>
    <row r="444" spans="13:26" x14ac:dyDescent="0.25">
      <c r="M444" s="2"/>
      <c r="N444" s="1">
        <f t="shared" si="34"/>
        <v>374</v>
      </c>
      <c r="O444" s="124">
        <f t="shared" si="35"/>
        <v>19355633.454891499</v>
      </c>
      <c r="P444" s="124">
        <f t="shared" si="36"/>
        <v>32719.091055490644</v>
      </c>
      <c r="Q444" s="124">
        <f t="shared" si="32"/>
        <v>44836.004022737266</v>
      </c>
      <c r="R444" s="124">
        <f t="shared" si="33"/>
        <v>19433188.549969725</v>
      </c>
      <c r="Z444" s="2"/>
    </row>
    <row r="445" spans="13:26" x14ac:dyDescent="0.25">
      <c r="M445" s="2"/>
      <c r="N445" s="1">
        <f t="shared" si="34"/>
        <v>375</v>
      </c>
      <c r="O445" s="124">
        <f t="shared" si="35"/>
        <v>19433188.549969725</v>
      </c>
      <c r="P445" s="124">
        <f t="shared" si="36"/>
        <v>32719.091055490644</v>
      </c>
      <c r="Q445" s="124">
        <f t="shared" si="32"/>
        <v>45015.6551079376</v>
      </c>
      <c r="R445" s="124">
        <f t="shared" si="33"/>
        <v>19510923.296133153</v>
      </c>
      <c r="Z445" s="2"/>
    </row>
    <row r="446" spans="13:26" x14ac:dyDescent="0.25">
      <c r="M446" s="2"/>
      <c r="N446" s="1">
        <f t="shared" si="34"/>
        <v>376</v>
      </c>
      <c r="O446" s="124">
        <f t="shared" si="35"/>
        <v>19510923.296133153</v>
      </c>
      <c r="P446" s="124">
        <f t="shared" si="36"/>
        <v>32719.091055490644</v>
      </c>
      <c r="Q446" s="124">
        <f t="shared" si="32"/>
        <v>45195.722342616973</v>
      </c>
      <c r="R446" s="124">
        <f t="shared" si="33"/>
        <v>19588838.109531261</v>
      </c>
      <c r="Z446" s="2"/>
    </row>
    <row r="447" spans="13:26" x14ac:dyDescent="0.25">
      <c r="M447" s="2"/>
      <c r="N447" s="1">
        <f t="shared" si="34"/>
        <v>377</v>
      </c>
      <c r="O447" s="124">
        <f t="shared" si="35"/>
        <v>19588838.109531261</v>
      </c>
      <c r="P447" s="124">
        <f t="shared" si="36"/>
        <v>32719.091055490644</v>
      </c>
      <c r="Q447" s="124">
        <f t="shared" si="32"/>
        <v>45376.206690757259</v>
      </c>
      <c r="R447" s="124">
        <f t="shared" si="33"/>
        <v>19666933.40727751</v>
      </c>
      <c r="Z447" s="2"/>
    </row>
    <row r="448" spans="13:26" x14ac:dyDescent="0.25">
      <c r="M448" s="2"/>
      <c r="N448" s="1">
        <f t="shared" si="34"/>
        <v>378</v>
      </c>
      <c r="O448" s="124">
        <f t="shared" si="35"/>
        <v>19666933.40727751</v>
      </c>
      <c r="P448" s="124">
        <f t="shared" si="36"/>
        <v>32719.091055490644</v>
      </c>
      <c r="Q448" s="124">
        <f t="shared" si="32"/>
        <v>45557.109118573317</v>
      </c>
      <c r="R448" s="124">
        <f t="shared" si="33"/>
        <v>19745209.607451573</v>
      </c>
      <c r="Z448" s="2"/>
    </row>
    <row r="449" spans="13:26" x14ac:dyDescent="0.25">
      <c r="M449" s="2"/>
      <c r="N449" s="1">
        <f t="shared" si="34"/>
        <v>379</v>
      </c>
      <c r="O449" s="124">
        <f t="shared" si="35"/>
        <v>19745209.607451573</v>
      </c>
      <c r="P449" s="124">
        <f t="shared" si="36"/>
        <v>32719.091055490644</v>
      </c>
      <c r="Q449" s="124">
        <f t="shared" si="32"/>
        <v>45738.430594518191</v>
      </c>
      <c r="R449" s="124">
        <f t="shared" si="33"/>
        <v>19823667.129101582</v>
      </c>
      <c r="Z449" s="2"/>
    </row>
    <row r="450" spans="13:26" x14ac:dyDescent="0.25">
      <c r="M450" s="2"/>
      <c r="N450" s="1">
        <f t="shared" si="34"/>
        <v>380</v>
      </c>
      <c r="O450" s="124">
        <f t="shared" si="35"/>
        <v>19823667.129101582</v>
      </c>
      <c r="P450" s="124">
        <f t="shared" si="36"/>
        <v>32719.091055490644</v>
      </c>
      <c r="Q450" s="124">
        <f t="shared" si="32"/>
        <v>45920.172089288273</v>
      </c>
      <c r="R450" s="124">
        <f t="shared" si="33"/>
        <v>19902306.392246362</v>
      </c>
      <c r="Z450" s="2"/>
    </row>
    <row r="451" spans="13:26" x14ac:dyDescent="0.25">
      <c r="M451" s="2"/>
      <c r="N451" s="1">
        <f t="shared" si="34"/>
        <v>381</v>
      </c>
      <c r="O451" s="124">
        <f t="shared" si="35"/>
        <v>19902306.392246362</v>
      </c>
      <c r="P451" s="124">
        <f t="shared" si="36"/>
        <v>32719.091055490644</v>
      </c>
      <c r="Q451" s="124">
        <f t="shared" si="32"/>
        <v>46102.334575828514</v>
      </c>
      <c r="R451" s="124">
        <f t="shared" si="33"/>
        <v>19981127.81787768</v>
      </c>
      <c r="Z451" s="2"/>
    </row>
    <row r="452" spans="13:26" x14ac:dyDescent="0.25">
      <c r="M452" s="2"/>
      <c r="N452" s="1">
        <f t="shared" si="34"/>
        <v>382</v>
      </c>
      <c r="O452" s="124">
        <f t="shared" si="35"/>
        <v>19981127.81787768</v>
      </c>
      <c r="P452" s="124">
        <f t="shared" si="36"/>
        <v>32719.091055490644</v>
      </c>
      <c r="Q452" s="124">
        <f t="shared" si="32"/>
        <v>46284.919029337609</v>
      </c>
      <c r="R452" s="124">
        <f t="shared" si="33"/>
        <v>20060131.827962507</v>
      </c>
      <c r="Z452" s="2"/>
    </row>
    <row r="453" spans="13:26" x14ac:dyDescent="0.25">
      <c r="M453" s="2"/>
      <c r="N453" s="1">
        <f t="shared" si="34"/>
        <v>383</v>
      </c>
      <c r="O453" s="124">
        <f t="shared" si="35"/>
        <v>20060131.827962507</v>
      </c>
      <c r="P453" s="124">
        <f t="shared" si="36"/>
        <v>32719.091055490644</v>
      </c>
      <c r="Q453" s="124">
        <f t="shared" si="32"/>
        <v>46467.92642727324</v>
      </c>
      <c r="R453" s="124">
        <f t="shared" si="33"/>
        <v>20139318.845445272</v>
      </c>
      <c r="Z453" s="2"/>
    </row>
    <row r="454" spans="13:26" x14ac:dyDescent="0.25">
      <c r="M454" s="2"/>
      <c r="N454" s="1">
        <f t="shared" si="34"/>
        <v>384</v>
      </c>
      <c r="O454" s="124">
        <f t="shared" si="35"/>
        <v>20139318.845445272</v>
      </c>
      <c r="P454" s="124">
        <f t="shared" si="36"/>
        <v>32719.091055490644</v>
      </c>
      <c r="Q454" s="124">
        <f t="shared" si="32"/>
        <v>46651.357749357332</v>
      </c>
      <c r="R454" s="124">
        <f t="shared" si="33"/>
        <v>20218689.294250119</v>
      </c>
      <c r="Z454" s="2"/>
    </row>
    <row r="455" spans="13:26" x14ac:dyDescent="0.25">
      <c r="M455" s="2"/>
      <c r="O455" s="124"/>
      <c r="P455" s="124"/>
      <c r="Q455" s="124"/>
      <c r="R455" s="124"/>
      <c r="Z455" s="2"/>
    </row>
    <row r="456" spans="13:26" x14ac:dyDescent="0.25">
      <c r="M456" s="2"/>
      <c r="O456" s="124"/>
      <c r="P456" s="124"/>
      <c r="Q456" s="124"/>
      <c r="R456" s="124"/>
      <c r="Z456" s="2"/>
    </row>
    <row r="457" spans="13:26" x14ac:dyDescent="0.25">
      <c r="M457" s="2"/>
      <c r="O457" s="124"/>
      <c r="P457" s="124"/>
      <c r="Q457" s="124"/>
      <c r="R457" s="124"/>
      <c r="Z457" s="2"/>
    </row>
    <row r="458" spans="13:26" x14ac:dyDescent="0.25">
      <c r="M458" s="2"/>
      <c r="O458" s="124"/>
      <c r="P458" s="124"/>
      <c r="Q458" s="124"/>
      <c r="R458" s="124"/>
      <c r="Z458" s="2"/>
    </row>
    <row r="459" spans="13:26" x14ac:dyDescent="0.25">
      <c r="M459" s="2"/>
      <c r="O459" s="124"/>
      <c r="P459" s="124"/>
      <c r="Q459" s="124"/>
      <c r="R459" s="124"/>
      <c r="Z459" s="2"/>
    </row>
    <row r="460" spans="13:26" x14ac:dyDescent="0.25">
      <c r="M460" s="2"/>
      <c r="O460" s="124"/>
      <c r="P460" s="124"/>
      <c r="Q460" s="124"/>
      <c r="R460" s="124"/>
      <c r="Z460" s="2"/>
    </row>
    <row r="461" spans="13:26" x14ac:dyDescent="0.25">
      <c r="M461" s="2"/>
      <c r="O461" s="124"/>
      <c r="P461" s="124"/>
      <c r="Q461" s="124"/>
      <c r="R461" s="124"/>
      <c r="Z461" s="2"/>
    </row>
    <row r="462" spans="13:26" x14ac:dyDescent="0.25">
      <c r="M462" s="2"/>
      <c r="O462" s="124"/>
      <c r="P462" s="124"/>
      <c r="Q462" s="124"/>
      <c r="R462" s="124"/>
      <c r="Z462" s="2"/>
    </row>
    <row r="463" spans="13:26" x14ac:dyDescent="0.25">
      <c r="M463" s="2"/>
      <c r="O463" s="124"/>
      <c r="P463" s="124"/>
      <c r="Q463" s="124"/>
      <c r="R463" s="124"/>
      <c r="Z463" s="2"/>
    </row>
    <row r="464" spans="13:26" x14ac:dyDescent="0.25">
      <c r="M464" s="2"/>
      <c r="O464" s="124"/>
      <c r="P464" s="124"/>
      <c r="Q464" s="124"/>
      <c r="R464" s="124"/>
      <c r="Z464" s="2"/>
    </row>
    <row r="465" spans="13:26" x14ac:dyDescent="0.25">
      <c r="M465" s="2"/>
      <c r="O465" s="124"/>
      <c r="P465" s="124"/>
      <c r="Q465" s="124"/>
      <c r="R465" s="124"/>
      <c r="Z465" s="2"/>
    </row>
    <row r="466" spans="13:26" x14ac:dyDescent="0.25">
      <c r="M466" s="2"/>
      <c r="O466" s="124"/>
      <c r="P466" s="124"/>
      <c r="Q466" s="124"/>
      <c r="R466" s="124"/>
      <c r="Z466" s="2"/>
    </row>
    <row r="467" spans="13:26" x14ac:dyDescent="0.25">
      <c r="M467" s="2"/>
      <c r="O467" s="124"/>
      <c r="P467" s="124"/>
      <c r="Q467" s="124"/>
      <c r="R467" s="124"/>
      <c r="Z467" s="2"/>
    </row>
    <row r="468" spans="13:26" x14ac:dyDescent="0.25">
      <c r="M468" s="2"/>
      <c r="O468" s="124"/>
      <c r="P468" s="124"/>
      <c r="Q468" s="124"/>
      <c r="R468" s="124"/>
      <c r="Z468" s="2"/>
    </row>
    <row r="469" spans="13:26" x14ac:dyDescent="0.25">
      <c r="M469" s="2"/>
      <c r="O469" s="124"/>
      <c r="P469" s="124"/>
      <c r="Q469" s="124"/>
      <c r="R469" s="124"/>
      <c r="Z469" s="2"/>
    </row>
    <row r="470" spans="13:26" x14ac:dyDescent="0.25">
      <c r="M470" s="2"/>
      <c r="O470" s="124"/>
      <c r="P470" s="124"/>
      <c r="Q470" s="124"/>
      <c r="R470" s="124"/>
      <c r="Z470" s="2"/>
    </row>
    <row r="471" spans="13:26" x14ac:dyDescent="0.25">
      <c r="M471" s="2"/>
      <c r="O471" s="124"/>
      <c r="P471" s="124"/>
      <c r="Q471" s="124"/>
      <c r="R471" s="124"/>
      <c r="Z471" s="2"/>
    </row>
    <row r="472" spans="13:26" x14ac:dyDescent="0.25">
      <c r="M472" s="2"/>
      <c r="O472" s="124"/>
      <c r="P472" s="124"/>
      <c r="Q472" s="124"/>
      <c r="R472" s="124"/>
      <c r="Z472" s="2"/>
    </row>
    <row r="473" spans="13:26" x14ac:dyDescent="0.25">
      <c r="M473" s="2"/>
      <c r="O473" s="124"/>
      <c r="P473" s="124"/>
      <c r="Q473" s="124"/>
      <c r="R473" s="124"/>
      <c r="Z473" s="2"/>
    </row>
    <row r="474" spans="13:26" x14ac:dyDescent="0.25">
      <c r="M474" s="2"/>
      <c r="O474" s="124"/>
      <c r="P474" s="124"/>
      <c r="Q474" s="124"/>
      <c r="R474" s="124"/>
      <c r="Z474" s="2"/>
    </row>
    <row r="475" spans="13:26" x14ac:dyDescent="0.25">
      <c r="M475" s="2"/>
      <c r="O475" s="124"/>
      <c r="P475" s="124"/>
      <c r="Q475" s="124"/>
      <c r="R475" s="124"/>
      <c r="Z475" s="2"/>
    </row>
    <row r="476" spans="13:26" x14ac:dyDescent="0.25">
      <c r="M476" s="2"/>
      <c r="O476" s="124"/>
      <c r="P476" s="124"/>
      <c r="Q476" s="124"/>
      <c r="R476" s="124"/>
      <c r="Z476" s="2"/>
    </row>
    <row r="477" spans="13:26" x14ac:dyDescent="0.25">
      <c r="M477" s="2"/>
      <c r="O477" s="124"/>
      <c r="P477" s="124"/>
      <c r="Q477" s="124"/>
      <c r="R477" s="124"/>
      <c r="Z477" s="2"/>
    </row>
    <row r="478" spans="13:26" x14ac:dyDescent="0.25">
      <c r="M478" s="2"/>
      <c r="O478" s="124"/>
      <c r="P478" s="124"/>
      <c r="Q478" s="124"/>
      <c r="R478" s="124"/>
      <c r="Z478" s="2"/>
    </row>
    <row r="479" spans="13:26" x14ac:dyDescent="0.25">
      <c r="M479" s="2"/>
      <c r="O479" s="124"/>
      <c r="P479" s="124"/>
      <c r="Q479" s="124"/>
      <c r="R479" s="124"/>
      <c r="Z479" s="2"/>
    </row>
    <row r="480" spans="13:26" x14ac:dyDescent="0.25">
      <c r="M480" s="2"/>
      <c r="O480" s="124"/>
      <c r="P480" s="124"/>
      <c r="Q480" s="124"/>
      <c r="R480" s="124"/>
      <c r="Z480" s="2"/>
    </row>
    <row r="481" spans="13:26" x14ac:dyDescent="0.25">
      <c r="M481" s="2"/>
      <c r="O481" s="124"/>
      <c r="P481" s="124"/>
      <c r="Q481" s="124"/>
      <c r="R481" s="124"/>
      <c r="Z481" s="2"/>
    </row>
    <row r="482" spans="13:26" x14ac:dyDescent="0.25">
      <c r="M482" s="2"/>
      <c r="O482" s="124"/>
      <c r="P482" s="124"/>
      <c r="Q482" s="124"/>
      <c r="R482" s="124"/>
      <c r="Z482" s="2"/>
    </row>
    <row r="483" spans="13:26" x14ac:dyDescent="0.25">
      <c r="M483" s="2"/>
      <c r="O483" s="124"/>
      <c r="P483" s="124"/>
      <c r="Q483" s="124"/>
      <c r="R483" s="124"/>
      <c r="Z483" s="2"/>
    </row>
    <row r="484" spans="13:26" x14ac:dyDescent="0.25">
      <c r="M484" s="2"/>
      <c r="O484" s="124"/>
      <c r="P484" s="124"/>
      <c r="Q484" s="124"/>
      <c r="R484" s="124"/>
      <c r="Z484" s="2"/>
    </row>
    <row r="485" spans="13:26" x14ac:dyDescent="0.25">
      <c r="M485" s="2"/>
      <c r="O485" s="124"/>
      <c r="P485" s="124"/>
      <c r="Q485" s="124"/>
      <c r="R485" s="124"/>
      <c r="Z485" s="2"/>
    </row>
    <row r="486" spans="13:26" x14ac:dyDescent="0.25">
      <c r="M486" s="2"/>
      <c r="O486" s="124"/>
      <c r="P486" s="124"/>
      <c r="Q486" s="124"/>
      <c r="R486" s="124"/>
      <c r="Z486" s="2"/>
    </row>
    <row r="487" spans="13:26" x14ac:dyDescent="0.25">
      <c r="M487" s="2"/>
      <c r="O487" s="124"/>
      <c r="P487" s="124"/>
      <c r="Q487" s="124"/>
      <c r="R487" s="124"/>
      <c r="Z487" s="2"/>
    </row>
    <row r="488" spans="13:26" x14ac:dyDescent="0.25">
      <c r="M488" s="2"/>
      <c r="O488" s="124"/>
      <c r="P488" s="124"/>
      <c r="Q488" s="124"/>
      <c r="R488" s="124"/>
      <c r="Z488" s="2"/>
    </row>
    <row r="489" spans="13:26" x14ac:dyDescent="0.25">
      <c r="M489" s="2"/>
      <c r="O489" s="124"/>
      <c r="P489" s="124"/>
      <c r="Q489" s="124"/>
      <c r="R489" s="124"/>
      <c r="Z489" s="2"/>
    </row>
    <row r="490" spans="13:26" x14ac:dyDescent="0.25">
      <c r="M490" s="2"/>
      <c r="O490" s="124"/>
      <c r="P490" s="124"/>
      <c r="Q490" s="124"/>
      <c r="R490" s="124"/>
      <c r="Z490" s="2"/>
    </row>
    <row r="491" spans="13:26" x14ac:dyDescent="0.25">
      <c r="M491" s="2"/>
      <c r="O491" s="124"/>
      <c r="P491" s="124"/>
      <c r="Q491" s="124"/>
      <c r="R491" s="124"/>
      <c r="Z491" s="2"/>
    </row>
    <row r="492" spans="13:26" x14ac:dyDescent="0.25">
      <c r="M492" s="2"/>
      <c r="O492" s="124"/>
      <c r="P492" s="124"/>
      <c r="Q492" s="124"/>
      <c r="R492" s="124"/>
      <c r="Z492" s="2"/>
    </row>
    <row r="493" spans="13:26" x14ac:dyDescent="0.25">
      <c r="M493" s="2"/>
      <c r="O493" s="124"/>
      <c r="P493" s="124"/>
      <c r="Q493" s="124"/>
      <c r="R493" s="124"/>
      <c r="Z493" s="2"/>
    </row>
    <row r="494" spans="13:26" x14ac:dyDescent="0.25">
      <c r="M494" s="2"/>
      <c r="O494" s="124"/>
      <c r="P494" s="124"/>
      <c r="Q494" s="124"/>
      <c r="R494" s="124"/>
      <c r="Z494" s="2"/>
    </row>
    <row r="495" spans="13:26" x14ac:dyDescent="0.25">
      <c r="M495" s="2"/>
      <c r="O495" s="124"/>
      <c r="P495" s="124"/>
      <c r="Q495" s="124"/>
      <c r="R495" s="124"/>
      <c r="Z495" s="2"/>
    </row>
    <row r="496" spans="13:26" x14ac:dyDescent="0.25">
      <c r="M496" s="2"/>
      <c r="O496" s="124"/>
      <c r="P496" s="124"/>
      <c r="Q496" s="124"/>
      <c r="R496" s="124"/>
      <c r="Z496" s="2"/>
    </row>
    <row r="497" spans="13:26" x14ac:dyDescent="0.25">
      <c r="M497" s="2"/>
      <c r="O497" s="124"/>
      <c r="P497" s="124"/>
      <c r="Q497" s="124"/>
      <c r="R497" s="124"/>
      <c r="Z497" s="2"/>
    </row>
    <row r="498" spans="13:26" x14ac:dyDescent="0.25">
      <c r="M498" s="2"/>
      <c r="O498" s="124"/>
      <c r="P498" s="124"/>
      <c r="Q498" s="124"/>
      <c r="R498" s="124"/>
      <c r="Z498" s="2"/>
    </row>
    <row r="499" spans="13:26" x14ac:dyDescent="0.25">
      <c r="M499" s="2"/>
      <c r="O499" s="124"/>
      <c r="P499" s="124"/>
      <c r="Q499" s="124"/>
      <c r="R499" s="124"/>
      <c r="Z499" s="2"/>
    </row>
    <row r="500" spans="13:26" x14ac:dyDescent="0.25">
      <c r="M500" s="2"/>
      <c r="O500" s="124"/>
      <c r="P500" s="124"/>
      <c r="Q500" s="124"/>
      <c r="R500" s="124"/>
      <c r="Z500" s="2"/>
    </row>
    <row r="501" spans="13:26" x14ac:dyDescent="0.25">
      <c r="M501" s="2"/>
      <c r="O501" s="124"/>
      <c r="P501" s="124"/>
      <c r="Q501" s="124"/>
      <c r="R501" s="124"/>
      <c r="Z501" s="2"/>
    </row>
    <row r="502" spans="13:26" x14ac:dyDescent="0.25">
      <c r="M502" s="2"/>
      <c r="O502" s="124"/>
      <c r="P502" s="124"/>
      <c r="Q502" s="124"/>
      <c r="R502" s="124"/>
      <c r="Z502" s="2"/>
    </row>
    <row r="503" spans="13:26" x14ac:dyDescent="0.25">
      <c r="M503" s="2"/>
      <c r="O503" s="124"/>
      <c r="P503" s="124"/>
      <c r="Q503" s="124"/>
      <c r="R503" s="124"/>
      <c r="Z503" s="2"/>
    </row>
    <row r="504" spans="13:26" x14ac:dyDescent="0.25">
      <c r="M504" s="2"/>
      <c r="O504" s="124"/>
      <c r="P504" s="124"/>
      <c r="Q504" s="124"/>
      <c r="R504" s="124"/>
      <c r="Z504" s="2"/>
    </row>
    <row r="505" spans="13:26" x14ac:dyDescent="0.25">
      <c r="M505" s="2"/>
      <c r="O505" s="124"/>
      <c r="P505" s="124"/>
      <c r="Q505" s="124"/>
      <c r="R505" s="124"/>
      <c r="Z505" s="2"/>
    </row>
    <row r="506" spans="13:26" x14ac:dyDescent="0.25">
      <c r="M506" s="2"/>
      <c r="O506" s="124"/>
      <c r="P506" s="124"/>
      <c r="Q506" s="124"/>
      <c r="R506" s="124"/>
      <c r="Z506" s="2"/>
    </row>
    <row r="507" spans="13:26" x14ac:dyDescent="0.25">
      <c r="M507" s="2"/>
      <c r="O507" s="124"/>
      <c r="P507" s="124"/>
      <c r="Q507" s="124"/>
      <c r="R507" s="124"/>
      <c r="Z507" s="2"/>
    </row>
    <row r="508" spans="13:26" x14ac:dyDescent="0.25">
      <c r="M508" s="2"/>
      <c r="O508" s="124"/>
      <c r="P508" s="124"/>
      <c r="Q508" s="124"/>
      <c r="R508" s="124"/>
      <c r="Z508" s="2"/>
    </row>
    <row r="509" spans="13:26" x14ac:dyDescent="0.25">
      <c r="M509" s="2"/>
      <c r="O509" s="124"/>
      <c r="P509" s="124"/>
      <c r="Q509" s="124"/>
      <c r="R509" s="124"/>
      <c r="Z509" s="2"/>
    </row>
    <row r="510" spans="13:26" x14ac:dyDescent="0.25">
      <c r="M510" s="2"/>
      <c r="O510" s="124"/>
      <c r="P510" s="124"/>
      <c r="Q510" s="124"/>
      <c r="R510" s="124"/>
      <c r="Z510" s="2"/>
    </row>
    <row r="511" spans="13:26" x14ac:dyDescent="0.25">
      <c r="M511" s="2"/>
      <c r="O511" s="124"/>
      <c r="P511" s="124"/>
      <c r="Q511" s="124"/>
      <c r="R511" s="124"/>
      <c r="Z511" s="2"/>
    </row>
    <row r="512" spans="13:26" x14ac:dyDescent="0.25">
      <c r="M512" s="2"/>
      <c r="O512" s="124"/>
      <c r="P512" s="124"/>
      <c r="Q512" s="124"/>
      <c r="R512" s="124"/>
      <c r="Z512" s="2"/>
    </row>
    <row r="513" spans="13:26" x14ac:dyDescent="0.25">
      <c r="M513" s="2"/>
      <c r="O513" s="124"/>
      <c r="P513" s="124"/>
      <c r="Q513" s="124"/>
      <c r="R513" s="124"/>
      <c r="Z513" s="2"/>
    </row>
    <row r="514" spans="13:26" x14ac:dyDescent="0.25">
      <c r="M514" s="2"/>
      <c r="O514" s="124"/>
      <c r="P514" s="124"/>
      <c r="Q514" s="124"/>
      <c r="R514" s="124"/>
      <c r="Z514" s="2"/>
    </row>
    <row r="515" spans="13:26" x14ac:dyDescent="0.25">
      <c r="M515" s="2"/>
      <c r="N515" s="163" t="s">
        <v>216</v>
      </c>
      <c r="O515" s="163" t="s">
        <v>216</v>
      </c>
      <c r="P515" s="163" t="s">
        <v>216</v>
      </c>
      <c r="Q515" s="163" t="s">
        <v>216</v>
      </c>
      <c r="R515" s="163" t="s">
        <v>216</v>
      </c>
      <c r="Z515" s="2"/>
    </row>
    <row r="516" spans="13:26" x14ac:dyDescent="0.25">
      <c r="M516" s="2"/>
      <c r="N516" s="134"/>
      <c r="O516" s="134" t="s">
        <v>231</v>
      </c>
      <c r="P516" s="196">
        <f>SUM(P71:P514)</f>
        <v>12564130.965308372</v>
      </c>
      <c r="Q516" s="196">
        <f>SUM(Q71:Q514)</f>
        <v>7654558.3289417829</v>
      </c>
      <c r="R516" s="196">
        <f>P516+Q516</f>
        <v>20218689.294250153</v>
      </c>
      <c r="S516" s="124">
        <f>R516-P66</f>
        <v>0</v>
      </c>
      <c r="Z516" s="2"/>
    </row>
    <row r="517" spans="13:26" x14ac:dyDescent="0.25"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spans="13:26" x14ac:dyDescent="0.25">
      <c r="O518" s="124"/>
      <c r="P518" s="124"/>
      <c r="Q518" s="124"/>
      <c r="R518" s="124"/>
      <c r="S518" s="124"/>
    </row>
    <row r="519" spans="13:26" x14ac:dyDescent="0.25">
      <c r="O519" s="124"/>
      <c r="P519" s="124"/>
      <c r="Q519" s="124"/>
      <c r="R519" s="124"/>
      <c r="S519" s="124"/>
    </row>
    <row r="520" spans="13:26" x14ac:dyDescent="0.25">
      <c r="O520" s="124"/>
      <c r="P520" s="124"/>
      <c r="Q520" s="124"/>
      <c r="R520" s="124"/>
      <c r="S520" s="124"/>
    </row>
    <row r="521" spans="13:26" x14ac:dyDescent="0.25">
      <c r="O521" s="124"/>
      <c r="P521" s="124"/>
      <c r="Q521" s="124"/>
      <c r="R521" s="124"/>
      <c r="S521" s="124"/>
    </row>
    <row r="522" spans="13:26" x14ac:dyDescent="0.25">
      <c r="O522" s="124"/>
      <c r="P522" s="124"/>
      <c r="Q522" s="124"/>
      <c r="R522" s="124"/>
      <c r="S522" s="124"/>
    </row>
    <row r="523" spans="13:26" x14ac:dyDescent="0.25">
      <c r="O523" s="124"/>
      <c r="P523" s="124"/>
      <c r="Q523" s="124"/>
      <c r="R523" s="124"/>
      <c r="S523" s="124"/>
    </row>
    <row r="524" spans="13:26" x14ac:dyDescent="0.25">
      <c r="O524" s="124"/>
      <c r="P524" s="124"/>
      <c r="Q524" s="124"/>
      <c r="R524" s="124"/>
      <c r="S524" s="124"/>
    </row>
    <row r="525" spans="13:26" x14ac:dyDescent="0.25">
      <c r="O525" s="124"/>
      <c r="P525" s="124"/>
      <c r="Q525" s="124"/>
      <c r="R525" s="124"/>
      <c r="S525" s="124"/>
    </row>
    <row r="526" spans="13:26" x14ac:dyDescent="0.25">
      <c r="O526" s="124"/>
      <c r="P526" s="124"/>
      <c r="Q526" s="124"/>
      <c r="R526" s="124"/>
      <c r="S526" s="124"/>
    </row>
    <row r="527" spans="13:26" x14ac:dyDescent="0.25">
      <c r="O527" s="124"/>
      <c r="P527" s="124"/>
      <c r="Q527" s="124"/>
      <c r="R527" s="124"/>
      <c r="S527" s="124"/>
    </row>
    <row r="528" spans="13:26" x14ac:dyDescent="0.25">
      <c r="O528" s="124"/>
      <c r="P528" s="124"/>
      <c r="Q528" s="124"/>
      <c r="R528" s="124"/>
      <c r="S528" s="124"/>
    </row>
    <row r="529" spans="15:19" x14ac:dyDescent="0.25">
      <c r="O529" s="124"/>
      <c r="P529" s="124"/>
      <c r="Q529" s="124"/>
      <c r="R529" s="124"/>
      <c r="S529" s="124"/>
    </row>
    <row r="530" spans="15:19" x14ac:dyDescent="0.25">
      <c r="O530" s="124"/>
      <c r="P530" s="124"/>
      <c r="Q530" s="124"/>
      <c r="R530" s="124"/>
      <c r="S530" s="124"/>
    </row>
    <row r="531" spans="15:19" x14ac:dyDescent="0.25">
      <c r="O531" s="124"/>
      <c r="P531" s="124"/>
      <c r="Q531" s="124"/>
      <c r="R531" s="124"/>
      <c r="S531" s="124"/>
    </row>
    <row r="532" spans="15:19" x14ac:dyDescent="0.25">
      <c r="O532" s="124"/>
      <c r="P532" s="124"/>
      <c r="Q532" s="124"/>
      <c r="R532" s="124"/>
      <c r="S532" s="124"/>
    </row>
    <row r="533" spans="15:19" x14ac:dyDescent="0.25">
      <c r="O533" s="124"/>
      <c r="P533" s="124"/>
      <c r="Q533" s="124"/>
      <c r="R533" s="124"/>
      <c r="S533" s="124"/>
    </row>
    <row r="534" spans="15:19" x14ac:dyDescent="0.25">
      <c r="O534" s="124"/>
      <c r="P534" s="124"/>
      <c r="Q534" s="124"/>
      <c r="R534" s="124"/>
      <c r="S534" s="124"/>
    </row>
    <row r="535" spans="15:19" x14ac:dyDescent="0.25">
      <c r="O535" s="124"/>
      <c r="P535" s="124"/>
      <c r="Q535" s="124"/>
      <c r="R535" s="124"/>
      <c r="S535" s="124"/>
    </row>
    <row r="536" spans="15:19" x14ac:dyDescent="0.25">
      <c r="O536" s="124"/>
      <c r="P536" s="124"/>
      <c r="Q536" s="124"/>
      <c r="R536" s="124"/>
      <c r="S536" s="124"/>
    </row>
    <row r="537" spans="15:19" x14ac:dyDescent="0.25">
      <c r="O537" s="124"/>
      <c r="P537" s="124"/>
      <c r="Q537" s="124"/>
      <c r="R537" s="124"/>
      <c r="S537" s="124"/>
    </row>
    <row r="538" spans="15:19" x14ac:dyDescent="0.25">
      <c r="O538" s="124"/>
      <c r="P538" s="124"/>
      <c r="Q538" s="124"/>
      <c r="R538" s="124"/>
      <c r="S538" s="124"/>
    </row>
    <row r="539" spans="15:19" x14ac:dyDescent="0.25">
      <c r="O539" s="124"/>
      <c r="P539" s="124"/>
      <c r="Q539" s="124"/>
      <c r="R539" s="124"/>
      <c r="S539" s="124"/>
    </row>
    <row r="540" spans="15:19" x14ac:dyDescent="0.25">
      <c r="O540" s="124"/>
      <c r="P540" s="124"/>
      <c r="Q540" s="124"/>
      <c r="R540" s="124"/>
      <c r="S540" s="124"/>
    </row>
    <row r="541" spans="15:19" x14ac:dyDescent="0.25">
      <c r="O541" s="124"/>
      <c r="P541" s="124"/>
      <c r="Q541" s="124"/>
      <c r="R541" s="124"/>
      <c r="S541" s="124"/>
    </row>
    <row r="542" spans="15:19" x14ac:dyDescent="0.25">
      <c r="O542" s="124"/>
      <c r="P542" s="124"/>
      <c r="Q542" s="124"/>
      <c r="R542" s="124"/>
      <c r="S542" s="124"/>
    </row>
    <row r="543" spans="15:19" x14ac:dyDescent="0.25">
      <c r="O543" s="124"/>
      <c r="P543" s="124"/>
      <c r="Q543" s="124"/>
      <c r="R543" s="124"/>
      <c r="S543" s="124"/>
    </row>
    <row r="544" spans="15:19" x14ac:dyDescent="0.25">
      <c r="O544" s="124"/>
      <c r="P544" s="124"/>
      <c r="Q544" s="124"/>
      <c r="R544" s="124"/>
      <c r="S544" s="124"/>
    </row>
    <row r="545" spans="15:19" x14ac:dyDescent="0.25">
      <c r="O545" s="124"/>
      <c r="P545" s="124"/>
      <c r="Q545" s="124"/>
      <c r="R545" s="124"/>
      <c r="S545" s="124"/>
    </row>
    <row r="546" spans="15:19" x14ac:dyDescent="0.25">
      <c r="O546" s="124"/>
      <c r="P546" s="124"/>
      <c r="Q546" s="124"/>
      <c r="R546" s="124"/>
      <c r="S546" s="124"/>
    </row>
    <row r="547" spans="15:19" x14ac:dyDescent="0.25">
      <c r="O547" s="124"/>
      <c r="P547" s="124"/>
      <c r="Q547" s="124"/>
      <c r="R547" s="124"/>
      <c r="S547" s="124"/>
    </row>
    <row r="548" spans="15:19" x14ac:dyDescent="0.25">
      <c r="O548" s="124"/>
      <c r="P548" s="124"/>
      <c r="Q548" s="124"/>
      <c r="R548" s="124"/>
      <c r="S548" s="124"/>
    </row>
    <row r="549" spans="15:19" x14ac:dyDescent="0.25">
      <c r="O549" s="124"/>
      <c r="P549" s="124"/>
      <c r="Q549" s="124"/>
      <c r="R549" s="124"/>
      <c r="S549" s="124"/>
    </row>
    <row r="550" spans="15:19" x14ac:dyDescent="0.25">
      <c r="O550" s="124"/>
      <c r="P550" s="124"/>
      <c r="Q550" s="124"/>
      <c r="R550" s="124"/>
      <c r="S550" s="124"/>
    </row>
    <row r="551" spans="15:19" x14ac:dyDescent="0.25">
      <c r="O551" s="124"/>
      <c r="P551" s="124"/>
      <c r="Q551" s="124"/>
      <c r="R551" s="124"/>
      <c r="S551" s="124"/>
    </row>
    <row r="552" spans="15:19" x14ac:dyDescent="0.25">
      <c r="O552" s="124"/>
      <c r="P552" s="124"/>
      <c r="Q552" s="124"/>
      <c r="R552" s="124"/>
      <c r="S552" s="124"/>
    </row>
    <row r="553" spans="15:19" x14ac:dyDescent="0.25">
      <c r="O553" s="124"/>
      <c r="P553" s="124"/>
      <c r="Q553" s="124"/>
      <c r="R553" s="124"/>
      <c r="S553" s="124"/>
    </row>
    <row r="554" spans="15:19" x14ac:dyDescent="0.25">
      <c r="O554" s="124"/>
      <c r="P554" s="124"/>
      <c r="Q554" s="124"/>
      <c r="R554" s="124"/>
      <c r="S554" s="124"/>
    </row>
    <row r="555" spans="15:19" x14ac:dyDescent="0.25">
      <c r="O555" s="124"/>
      <c r="P555" s="124"/>
      <c r="Q555" s="124"/>
      <c r="R555" s="124"/>
      <c r="S555" s="124"/>
    </row>
    <row r="556" spans="15:19" x14ac:dyDescent="0.25">
      <c r="O556" s="124"/>
      <c r="P556" s="124"/>
      <c r="Q556" s="124"/>
      <c r="R556" s="124"/>
      <c r="S556" s="124"/>
    </row>
    <row r="557" spans="15:19" x14ac:dyDescent="0.25">
      <c r="O557" s="124"/>
      <c r="P557" s="124"/>
      <c r="Q557" s="124"/>
      <c r="R557" s="124"/>
      <c r="S557" s="124"/>
    </row>
  </sheetData>
  <mergeCells count="1">
    <mergeCell ref="AF7:AF8"/>
  </mergeCells>
  <printOptions horizontalCentered="1"/>
  <pageMargins left="0.75" right="0.75" top="0.75" bottom="0.75" header="1" footer="1"/>
  <pageSetup scale="62" orientation="portrait" blackAndWhite="1" r:id="rId1"/>
  <headerFooter alignWithMargins="0"/>
  <customProperties>
    <customPr name="EpmWorksheetKeyString_GU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E6152-CE14-4138-B43C-E7368FEBFD3F}">
  <sheetPr>
    <tabColor theme="5" tint="0.39997558519241921"/>
    <pageSetUpPr fitToPage="1"/>
  </sheetPr>
  <dimension ref="A1:AH453"/>
  <sheetViews>
    <sheetView workbookViewId="0">
      <pane ySplit="15" topLeftCell="A16" activePane="bottomLeft" state="frozen"/>
      <selection activeCell="A4" sqref="A4"/>
      <selection pane="bottomLeft" activeCell="A16" sqref="A16"/>
    </sheetView>
  </sheetViews>
  <sheetFormatPr defaultColWidth="9.109375" defaultRowHeight="13.2" x14ac:dyDescent="0.25"/>
  <cols>
    <col min="1" max="1" width="28.109375" style="1" customWidth="1"/>
    <col min="2" max="2" width="15.5546875" style="1" bestFit="1" customWidth="1"/>
    <col min="3" max="3" width="11.44140625" style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5.10937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Polk Common (Handling)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2052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14432633.494523559</v>
      </c>
      <c r="Q8" s="184">
        <f>G10</f>
        <v>2010637.3351739713</v>
      </c>
      <c r="R8" s="184">
        <f>G11</f>
        <v>3067418.392897747</v>
      </c>
      <c r="S8" s="184">
        <f>G12</f>
        <v>9829038.3973497115</v>
      </c>
      <c r="T8" s="184">
        <f>G13</f>
        <v>-474460.63089787174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27161236.407164723</v>
      </c>
      <c r="Q9" s="184">
        <f>L10</f>
        <v>4243098.3739653481</v>
      </c>
      <c r="R9" s="184">
        <f>L11</f>
        <v>6578715.3802673919</v>
      </c>
      <c r="S9" s="184">
        <f>L12</f>
        <v>17357001.949270006</v>
      </c>
      <c r="T9" s="184">
        <f>L13</f>
        <v>-1017579.296338023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67</v>
      </c>
      <c r="B10" s="170">
        <f>'Escalation Factors'!$A$10</f>
        <v>2023</v>
      </c>
      <c r="C10" s="201">
        <f>C17</f>
        <v>2052</v>
      </c>
      <c r="D10" s="10" t="s">
        <v>155</v>
      </c>
      <c r="E10" s="184">
        <f>VLOOKUP($A$10,'Cost Estimates in 2023'!$A:$F,2,FALSE)</f>
        <v>1906700</v>
      </c>
      <c r="F10" s="164">
        <f>VLOOKUP(G$7,Multiplier_Labor,3,FALSE)</f>
        <v>1.0545116353773385</v>
      </c>
      <c r="G10" s="185">
        <f>E10*F10</f>
        <v>2010637.3351739713</v>
      </c>
      <c r="H10" s="137"/>
      <c r="J10" s="165">
        <f>C10+1</f>
        <v>2053</v>
      </c>
      <c r="K10" s="164">
        <f>VLOOKUP(J$10,Multiplier_Labor,4,FALSE)</f>
        <v>2.1103250694378519</v>
      </c>
      <c r="L10" s="185">
        <f>G10*K10</f>
        <v>4243098.3739653481</v>
      </c>
      <c r="M10" s="2"/>
      <c r="O10" s="134" t="s">
        <v>235</v>
      </c>
      <c r="P10" s="184">
        <f>SUM(Q10:T10)</f>
        <v>19158881.367164724</v>
      </c>
      <c r="Q10" s="184">
        <f>Q9-Q16</f>
        <v>1201397.3339653481</v>
      </c>
      <c r="R10" s="184">
        <f>R9-R16</f>
        <v>2000790.3802673919</v>
      </c>
      <c r="S10" s="184">
        <f>S9-S16</f>
        <v>13485124.949270006</v>
      </c>
      <c r="T10" s="184">
        <f>T9-T16</f>
        <v>2471568.7036619768</v>
      </c>
      <c r="Z10" s="2"/>
      <c r="AA10" s="186" t="str">
        <f>A10</f>
        <v>Polk Common (Handling)</v>
      </c>
      <c r="AB10" s="182">
        <f>P12</f>
        <v>27</v>
      </c>
      <c r="AC10" s="187">
        <f>G7</f>
        <v>2025</v>
      </c>
      <c r="AD10" s="187">
        <f>C10</f>
        <v>2052</v>
      </c>
      <c r="AE10" s="182">
        <f>G15</f>
        <v>14432633.494523559</v>
      </c>
      <c r="AF10" s="182">
        <f>P16</f>
        <v>8002355.0399999991</v>
      </c>
      <c r="AG10" s="182">
        <f>L15</f>
        <v>27161236.407164723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3025650</v>
      </c>
      <c r="F11" s="164">
        <f>VLOOKUP(G$7,Multiplier_Materials,3,FALSE)</f>
        <v>1.0138047668757943</v>
      </c>
      <c r="G11" s="185">
        <f>E11*F11</f>
        <v>3067418.392897747</v>
      </c>
      <c r="H11" s="137"/>
      <c r="K11" s="164">
        <f>VLOOKUP(J$10,Multiplier_Materials,4,FALSE)</f>
        <v>2.1447075480474549</v>
      </c>
      <c r="L11" s="185">
        <f>G11*K11</f>
        <v>6578715.3802673919</v>
      </c>
      <c r="M11" s="2"/>
      <c r="O11" s="134" t="s">
        <v>234</v>
      </c>
      <c r="P11" s="184">
        <f>SUM(Q11:T11)</f>
        <v>10291041.280749947</v>
      </c>
      <c r="Q11" s="184">
        <f>Q10/((1+Q13)^(P12))</f>
        <v>569294.91639189969</v>
      </c>
      <c r="R11" s="184">
        <f>R10/((1+R13)^(P12))</f>
        <v>932896.60032619117</v>
      </c>
      <c r="S11" s="184">
        <f>S10/((1+S13)^(P12))</f>
        <v>7636446.1620059786</v>
      </c>
      <c r="T11" s="184">
        <f>T10/((1+T13)^(P12))</f>
        <v>1152403.6020258784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9435750</v>
      </c>
      <c r="F12" s="164">
        <f>VLOOKUP(G$7,Multiplier_GDP,3,FALSE)</f>
        <v>1.0416806716317952</v>
      </c>
      <c r="G12" s="185">
        <f>E12*F12</f>
        <v>9829038.3973497115</v>
      </c>
      <c r="H12" s="137"/>
      <c r="K12" s="164">
        <f>VLOOKUP(J$10,Multiplier_GDP,4,FALSE)</f>
        <v>1.7658901356973153</v>
      </c>
      <c r="L12" s="185">
        <f>G12*K12</f>
        <v>17357001.949270006</v>
      </c>
      <c r="M12" s="2"/>
      <c r="O12" s="134" t="s">
        <v>244</v>
      </c>
      <c r="P12" s="184">
        <f>(P7-P6)</f>
        <v>27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-468000</v>
      </c>
      <c r="F13" s="164">
        <f>F11</f>
        <v>1.0138047668757943</v>
      </c>
      <c r="G13" s="185">
        <f>E13*F13</f>
        <v>-474460.63089787174</v>
      </c>
      <c r="H13" s="137"/>
      <c r="K13" s="164">
        <f>K11</f>
        <v>2.1447075480474549</v>
      </c>
      <c r="L13" s="185">
        <f>G13*K13</f>
        <v>-1017579.296338023</v>
      </c>
      <c r="M13" s="2"/>
      <c r="O13" s="180" t="s">
        <v>237</v>
      </c>
      <c r="P13" s="189">
        <f>IF(P8=0,0,((P9/P8)^(1/($P7-$P6))-1))</f>
        <v>2.3694846016424798E-2</v>
      </c>
      <c r="Q13" s="189">
        <f>IF(Q8=0,0,((Q9/Q8)^(1/($P7-$P6))-1))</f>
        <v>2.8046926875285871E-2</v>
      </c>
      <c r="R13" s="189">
        <f>IF(R8=0,0,((R9/R8)^(1/($P7-$P6))-1))</f>
        <v>2.8662462075727424E-2</v>
      </c>
      <c r="S13" s="189">
        <f>IF(S8=0,0,((S9/S8)^(1/($P7-$P6))-1))</f>
        <v>2.1284646503153315E-2</v>
      </c>
      <c r="T13" s="189">
        <f>IF(T8=0,0,((T9/T8)^(1/($P7-$P6))-1))</f>
        <v>2.8662462075727424E-2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517092.80376712966</v>
      </c>
      <c r="Q14" s="185">
        <f>PMT(Q13,$P12,-Q11)</f>
        <v>30347.421760862722</v>
      </c>
      <c r="R14" s="185">
        <f>PMT(R13,$P12,-R11)</f>
        <v>50098.017169287567</v>
      </c>
      <c r="S14" s="185">
        <f>PMT(S13,$P12,-S11)</f>
        <v>374761.47585415462</v>
      </c>
      <c r="T14" s="185">
        <f>PMT(T13,$P12,-T11)</f>
        <v>61885.888982824748</v>
      </c>
      <c r="U14" s="190"/>
      <c r="Z14" s="2"/>
    </row>
    <row r="15" spans="1:34" x14ac:dyDescent="0.25">
      <c r="E15" s="185">
        <f>SUM(E10:E13)</f>
        <v>13900100</v>
      </c>
      <c r="F15" s="124"/>
      <c r="G15" s="185">
        <f>SUM(G10:G13)</f>
        <v>14432633.494523559</v>
      </c>
      <c r="H15" s="137"/>
      <c r="L15" s="185">
        <f>SUM(L10:L13)</f>
        <v>27161236.407164723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56" si="0">SUM(Q16:T16)</f>
        <v>8002355.0399999991</v>
      </c>
      <c r="Q16" s="185">
        <f>VLOOKUP($A$10,'Reserves Dec 31, 2024'!$A:$F,2,FALSE)</f>
        <v>3041701.04</v>
      </c>
      <c r="R16" s="185">
        <f>VLOOKUP($A$10,'Reserves Dec 31, 2024'!$A:$F,3,FALSE)</f>
        <v>4577925</v>
      </c>
      <c r="S16" s="185">
        <f>VLOOKUP($A$10,'Reserves Dec 31, 2024'!$A:$F,4,FALSE)</f>
        <v>3871877</v>
      </c>
      <c r="T16" s="185">
        <f>VLOOKUP($A$10,'Reserves Dec 31, 2024'!$A:$F,5,FALSE)</f>
        <v>-3489148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24"/>
    </row>
    <row r="17" spans="2:26" x14ac:dyDescent="0.25">
      <c r="B17" s="180" t="s">
        <v>239</v>
      </c>
      <c r="C17" s="201">
        <f>'Polk 2-5 (4xGT ...'!C10</f>
        <v>2052</v>
      </c>
      <c r="E17" s="184">
        <f>VLOOKUP($A$10,'Cost Estimates in 2023'!$A:$F,6,FALSE)-E15</f>
        <v>0</v>
      </c>
      <c r="M17" s="2"/>
      <c r="N17" s="1">
        <f t="shared" ref="N17:N56" si="1">N16+1</f>
        <v>1</v>
      </c>
      <c r="O17" s="195">
        <f>P6</f>
        <v>2025</v>
      </c>
      <c r="P17" s="124">
        <f t="shared" si="0"/>
        <v>517092.80376712966</v>
      </c>
      <c r="Q17" s="124">
        <f>IF($N17&lt;=TRUNC($P$12),Q14*(1+0),0)</f>
        <v>30347.421760862722</v>
      </c>
      <c r="R17" s="124">
        <f>IF($N17&lt;=TRUNC($P$12),R14*(1+0),0)</f>
        <v>50098.017169287567</v>
      </c>
      <c r="S17" s="124">
        <f>IF($N17&lt;=TRUNC($P$12),S14*(1+0),0)</f>
        <v>374761.47585415462</v>
      </c>
      <c r="T17" s="124">
        <f>IF($N17&lt;=TRUNC($P$12),T14*(1+0),0)</f>
        <v>61885.888982824748</v>
      </c>
      <c r="Z17" s="188">
        <f>SUM(Q17:T17)-P17</f>
        <v>0</v>
      </c>
    </row>
    <row r="18" spans="2:26" x14ac:dyDescent="0.25">
      <c r="B18" s="134" t="s">
        <v>238</v>
      </c>
      <c r="M18" s="2"/>
      <c r="N18" s="1">
        <f t="shared" si="1"/>
        <v>2</v>
      </c>
      <c r="O18" s="195">
        <f t="shared" ref="O18:O56" si="2">O17+1</f>
        <v>2026</v>
      </c>
      <c r="P18" s="124">
        <f t="shared" si="0"/>
        <v>529130.35568584246</v>
      </c>
      <c r="Q18" s="124">
        <f t="shared" ref="Q18:Q56" si="3">IF($N18&lt;=TRUNC($P$12),Q17*(1+Q$13),0)</f>
        <v>31198.573679843099</v>
      </c>
      <c r="R18" s="124">
        <f t="shared" ref="R18:R56" si="4">IF($N18&lt;=TRUNC($P$12),R17*(1+R$13),0)</f>
        <v>51533.949686471409</v>
      </c>
      <c r="S18" s="124">
        <f t="shared" ref="S18:S56" si="5">IF($N18&lt;=TRUNC($P$12),S17*(1+S$13),0)</f>
        <v>382738.14139071031</v>
      </c>
      <c r="T18" s="124">
        <f t="shared" ref="T18:T56" si="6">IF($N18&lt;=TRUNC($P$12),T17*(1+T$13),0)</f>
        <v>63659.690928817639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541453.55919873016</v>
      </c>
      <c r="Q19" s="124">
        <f t="shared" si="3"/>
        <v>32073.597794454876</v>
      </c>
      <c r="R19" s="124">
        <f t="shared" si="4"/>
        <v>53011.039564972343</v>
      </c>
      <c r="S19" s="124">
        <f t="shared" si="5"/>
        <v>390884.58743348549</v>
      </c>
      <c r="T19" s="124">
        <f t="shared" si="6"/>
        <v>65484.334405817404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554069.33448033803</v>
      </c>
      <c r="Q20" s="124">
        <f t="shared" si="3"/>
        <v>32973.16364642328</v>
      </c>
      <c r="R20" s="124">
        <f t="shared" si="4"/>
        <v>54530.466476098249</v>
      </c>
      <c r="S20" s="124">
        <f t="shared" si="5"/>
        <v>399204.42770053813</v>
      </c>
      <c r="T20" s="124">
        <f t="shared" si="6"/>
        <v>67361.276657278402</v>
      </c>
      <c r="U20" s="196">
        <f>SUM(Q17:T20)/4</f>
        <v>535436.51328300999</v>
      </c>
      <c r="V20" s="124">
        <f>SUM(Q17:Q20)/4</f>
        <v>31648.189220395994</v>
      </c>
      <c r="W20" s="124">
        <f>SUM(R17:R20)/4</f>
        <v>52293.368224207392</v>
      </c>
      <c r="X20" s="124">
        <f>SUM(S17:S20)/4</f>
        <v>386897.15809472214</v>
      </c>
      <c r="Y20" s="124">
        <f>SUM(T17:T20)/4</f>
        <v>64597.797743684554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566984.77298098046</v>
      </c>
      <c r="Q21" s="124">
        <f t="shared" si="3"/>
        <v>33897.959556061345</v>
      </c>
      <c r="R21" s="124">
        <f t="shared" si="4"/>
        <v>56093.443903441141</v>
      </c>
      <c r="S21" s="124">
        <f t="shared" si="5"/>
        <v>407701.35282663768</v>
      </c>
      <c r="T21" s="124">
        <f t="shared" si="6"/>
        <v>69292.016694840233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580207.14175688894</v>
      </c>
      <c r="Q22" s="124">
        <f t="shared" si="3"/>
        <v>34848.693148951599</v>
      </c>
      <c r="R22" s="124">
        <f t="shared" si="4"/>
        <v>57701.220112020463</v>
      </c>
      <c r="S22" s="124">
        <f t="shared" si="5"/>
        <v>416379.13200041006</v>
      </c>
      <c r="T22" s="124">
        <f t="shared" si="6"/>
        <v>71278.096495506761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593743.88791207178</v>
      </c>
      <c r="Q23" s="124">
        <f t="shared" si="3"/>
        <v>35826.091897399521</v>
      </c>
      <c r="R23" s="124">
        <f t="shared" si="4"/>
        <v>59355.07914520445</v>
      </c>
      <c r="S23" s="124">
        <f t="shared" si="5"/>
        <v>425241.6146363286</v>
      </c>
      <c r="T23" s="124">
        <f t="shared" si="6"/>
        <v>73321.10223313926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607602.64315481903</v>
      </c>
      <c r="Q24" s="124">
        <f t="shared" si="3"/>
        <v>36830.903677073155</v>
      </c>
      <c r="R24" s="124">
        <f t="shared" si="4"/>
        <v>61056.341850205674</v>
      </c>
      <c r="S24" s="124">
        <f t="shared" si="5"/>
        <v>434292.73208229302</v>
      </c>
      <c r="T24" s="124">
        <f t="shared" si="6"/>
        <v>75422.665545247146</v>
      </c>
      <c r="U24" s="196">
        <f>SUM(Q21:T24)/4</f>
        <v>587134.61145119008</v>
      </c>
      <c r="V24" s="124">
        <f>SUM(Q21:Q24)/4</f>
        <v>35350.912069871403</v>
      </c>
      <c r="W24" s="124">
        <f>SUM(R21:R24)/4</f>
        <v>58551.521252717932</v>
      </c>
      <c r="X24" s="124">
        <f>SUM(S21:S24)/4</f>
        <v>420903.70788641728</v>
      </c>
      <c r="Y24" s="124">
        <f>SUM(T21:T24)/4</f>
        <v>72328.47024218335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621791.22847186588</v>
      </c>
      <c r="Q25" s="124">
        <f t="shared" si="3"/>
        <v>37863.89733925472</v>
      </c>
      <c r="R25" s="124">
        <f t="shared" si="4"/>
        <v>62806.366932969846</v>
      </c>
      <c r="S25" s="124">
        <f t="shared" si="5"/>
        <v>443536.4993635533</v>
      </c>
      <c r="T25" s="124">
        <f t="shared" si="6"/>
        <v>77584.464836088067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636317.65892331302</v>
      </c>
      <c r="Q26" s="124">
        <f t="shared" si="3"/>
        <v>38925.863299142125</v>
      </c>
      <c r="R26" s="124">
        <f t="shared" si="4"/>
        <v>64606.552043300318</v>
      </c>
      <c r="S26" s="124">
        <f t="shared" si="5"/>
        <v>452977.01696375263</v>
      </c>
      <c r="T26" s="124">
        <f t="shared" si="6"/>
        <v>79808.226617118053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651190.14856147685</v>
      </c>
      <c r="Q27" s="124">
        <f t="shared" si="3"/>
        <v>40017.614140650541</v>
      </c>
      <c r="R27" s="124">
        <f t="shared" si="4"/>
        <v>66458.334891084931</v>
      </c>
      <c r="S27" s="124">
        <f t="shared" si="5"/>
        <v>462618.47264387901</v>
      </c>
      <c r="T27" s="124">
        <f t="shared" si="6"/>
        <v>82095.726885862256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666417.11547693366</v>
      </c>
      <c r="Q28" s="124">
        <f t="shared" si="3"/>
        <v>41139.985238176771</v>
      </c>
      <c r="R28" s="124">
        <f t="shared" si="4"/>
        <v>68363.194394516642</v>
      </c>
      <c r="S28" s="124">
        <f t="shared" si="5"/>
        <v>472465.14329993265</v>
      </c>
      <c r="T28" s="124">
        <f t="shared" si="6"/>
        <v>84448.792544307566</v>
      </c>
      <c r="U28" s="196">
        <f>SUM(Q25:T28)/4</f>
        <v>643929.03785839735</v>
      </c>
      <c r="V28" s="124">
        <f>SUM(Q25:Q28)/4</f>
        <v>39486.840004306039</v>
      </c>
      <c r="W28" s="124">
        <f>SUM(R25:R28)/4</f>
        <v>65558.612065467925</v>
      </c>
      <c r="X28" s="124">
        <f>SUM(S25:S28)/4</f>
        <v>457899.28306777938</v>
      </c>
      <c r="Y28" s="124">
        <f>SUM(T25:T28)/4</f>
        <v>80984.302720843989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682007.18697511044</v>
      </c>
      <c r="Q29" s="124">
        <f t="shared" si="3"/>
        <v>42293.835395802256</v>
      </c>
      <c r="R29" s="124">
        <f t="shared" si="4"/>
        <v>70322.651861225051</v>
      </c>
      <c r="S29" s="124">
        <f t="shared" si="5"/>
        <v>482521.39686013339</v>
      </c>
      <c r="T29" s="124">
        <f t="shared" si="6"/>
        <v>86869.302857949748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697969.20488685544</v>
      </c>
      <c r="Q30" s="124">
        <f t="shared" si="3"/>
        <v>43480.047504423703</v>
      </c>
      <c r="R30" s="124">
        <f t="shared" si="4"/>
        <v>72338.272203261993</v>
      </c>
      <c r="S30" s="124">
        <f t="shared" si="5"/>
        <v>492791.6942225091</v>
      </c>
      <c r="T30" s="124">
        <f t="shared" si="6"/>
        <v>89359.190956660619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714312.23101652472</v>
      </c>
      <c r="Q31" s="124">
        <f t="shared" si="3"/>
        <v>44699.52921731423</v>
      </c>
      <c r="R31" s="124">
        <f t="shared" si="4"/>
        <v>74411.665186911632</v>
      </c>
      <c r="S31" s="124">
        <f t="shared" si="5"/>
        <v>503280.59123372525</v>
      </c>
      <c r="T31" s="124">
        <f t="shared" si="6"/>
        <v>91920.445378573582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731045.5527312092</v>
      </c>
      <c r="Q32" s="124">
        <f t="shared" si="3"/>
        <v>45953.213644631949</v>
      </c>
      <c r="R32" s="124">
        <f t="shared" si="4"/>
        <v>76544.486718323213</v>
      </c>
      <c r="S32" s="124">
        <f t="shared" si="5"/>
        <v>513992.7407100331</v>
      </c>
      <c r="T32" s="124">
        <f t="shared" si="6"/>
        <v>94555.111658220922</v>
      </c>
      <c r="U32" s="196">
        <f>SUM(Q29:T32)/4</f>
        <v>706333.54390242486</v>
      </c>
      <c r="V32" s="124">
        <f>SUM(Q29:Q32)/4</f>
        <v>44106.65644054304</v>
      </c>
      <c r="W32" s="124">
        <f>SUM(R29:R32)/4</f>
        <v>73404.268992430472</v>
      </c>
      <c r="X32" s="124">
        <f>SUM(S29:S32)/4</f>
        <v>498146.60575660021</v>
      </c>
      <c r="Y32" s="124">
        <f>SUM(T29:T32)/4</f>
        <v>90676.01271285121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748178.68869482446</v>
      </c>
      <c r="Q33" s="124">
        <f t="shared" si="3"/>
        <v>47242.060067407328</v>
      </c>
      <c r="R33" s="124">
        <f t="shared" si="4"/>
        <v>78738.440165993175</v>
      </c>
      <c r="S33" s="124">
        <f t="shared" si="5"/>
        <v>524932.89450123312</v>
      </c>
      <c r="T33" s="124">
        <f t="shared" si="6"/>
        <v>97265.293960190844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765721.39475088683</v>
      </c>
      <c r="Q34" s="124">
        <f t="shared" si="3"/>
        <v>48567.054671555765</v>
      </c>
      <c r="R34" s="124">
        <f t="shared" si="4"/>
        <v>80995.277721152888</v>
      </c>
      <c r="S34" s="124">
        <f t="shared" si="5"/>
        <v>536105.90559856896</v>
      </c>
      <c r="T34" s="124">
        <f t="shared" si="6"/>
        <v>100053.15675960929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783683.66995790112</v>
      </c>
      <c r="Q35" s="124">
        <f t="shared" si="3"/>
        <v>49929.211302476899</v>
      </c>
      <c r="R35" s="124">
        <f t="shared" si="4"/>
        <v>83316.801797148437</v>
      </c>
      <c r="S35" s="124">
        <f t="shared" si="5"/>
        <v>547516.73028748739</v>
      </c>
      <c r="T35" s="124">
        <f t="shared" si="6"/>
        <v>102920.9265707884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802075.76278138941</v>
      </c>
      <c r="Q36" s="124">
        <f t="shared" si="3"/>
        <v>51329.572240818168</v>
      </c>
      <c r="R36" s="124">
        <f t="shared" si="4"/>
        <v>85704.866468930108</v>
      </c>
      <c r="S36" s="124">
        <f t="shared" si="5"/>
        <v>559170.43034621887</v>
      </c>
      <c r="T36" s="124">
        <f t="shared" si="6"/>
        <v>105870.89372542236</v>
      </c>
      <c r="U36" s="196">
        <f>SUM(Q33:T36)/4</f>
        <v>774914.8790462506</v>
      </c>
      <c r="V36" s="124">
        <f>SUM(Q33:Q36)/4</f>
        <v>49266.97457056454</v>
      </c>
      <c r="W36" s="124">
        <f>SUM(R33:R36)/4</f>
        <v>82188.846538306141</v>
      </c>
      <c r="X36" s="124">
        <f>SUM(S33:S36)/4</f>
        <v>541931.49018337717</v>
      </c>
      <c r="Y36" s="124">
        <f>SUM(T33:T36)/4</f>
        <v>101527.56775400272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820908.17744670215</v>
      </c>
      <c r="Q37" s="124">
        <f t="shared" si="3"/>
        <v>52769.208999996095</v>
      </c>
      <c r="R37" s="124">
        <f t="shared" si="4"/>
        <v>88161.378953801104</v>
      </c>
      <c r="S37" s="124">
        <f t="shared" si="5"/>
        <v>571072.1752911543</v>
      </c>
      <c r="T37" s="124">
        <f t="shared" si="6"/>
        <v>108905.41420175064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840191.68045685696</v>
      </c>
      <c r="Q38" s="124">
        <f t="shared" si="3"/>
        <v>54249.223146085664</v>
      </c>
      <c r="R38" s="124">
        <f t="shared" si="4"/>
        <v>90688.301134608264</v>
      </c>
      <c r="S38" s="124">
        <f t="shared" si="5"/>
        <v>583227.24467001332</v>
      </c>
      <c r="T38" s="124">
        <f t="shared" si="6"/>
        <v>112026.9115061497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859937.30727977445</v>
      </c>
      <c r="Q39" s="124">
        <f t="shared" si="3"/>
        <v>55770.747140704996</v>
      </c>
      <c r="R39" s="124">
        <f t="shared" si="4"/>
        <v>93287.651126591125</v>
      </c>
      <c r="S39" s="124">
        <f t="shared" si="5"/>
        <v>595641.03040382266</v>
      </c>
      <c r="T39" s="124">
        <f t="shared" si="6"/>
        <v>115237.87860865559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880156.36920938652</v>
      </c>
      <c r="Q40" s="124">
        <f t="shared" si="3"/>
        <v>57334.945207540404</v>
      </c>
      <c r="R40" s="124">
        <f t="shared" si="4"/>
        <v>95961.504889140735</v>
      </c>
      <c r="S40" s="124">
        <f t="shared" si="5"/>
        <v>608319.03917874198</v>
      </c>
      <c r="T40" s="124">
        <f t="shared" si="6"/>
        <v>118540.87993396346</v>
      </c>
      <c r="U40" s="196">
        <f>SUM(Q37:T40)/4</f>
        <v>850298.38359818002</v>
      </c>
      <c r="V40" s="124">
        <f>SUM(Q37:Q40)/4</f>
        <v>55031.031123581794</v>
      </c>
      <c r="W40" s="124">
        <f>SUM(R37:R40)/4</f>
        <v>92024.7090260353</v>
      </c>
      <c r="X40" s="124">
        <f>SUM(S37:S40)/4</f>
        <v>589564.87238593306</v>
      </c>
      <c r="Y40" s="124">
        <f>SUM(T37:T40)/4</f>
        <v>113677.77106262985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900860.46040522365</v>
      </c>
      <c r="Q41" s="124">
        <f t="shared" si="3"/>
        <v>58943.01422317481</v>
      </c>
      <c r="R41" s="124">
        <f t="shared" si="4"/>
        <v>98711.997883755466</v>
      </c>
      <c r="S41" s="124">
        <f t="shared" si="5"/>
        <v>621266.8948887994</v>
      </c>
      <c r="T41" s="124">
        <f t="shared" si="6"/>
        <v>121938.55340949404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922061.46511520096</v>
      </c>
      <c r="Q42" s="124">
        <f t="shared" si="3"/>
        <v>60596.184632901131</v>
      </c>
      <c r="R42" s="124">
        <f t="shared" si="4"/>
        <v>101541.3267795179</v>
      </c>
      <c r="S42" s="124">
        <f t="shared" si="5"/>
        <v>634490.34113061917</v>
      </c>
      <c r="T42" s="124">
        <f t="shared" si="6"/>
        <v>125433.61257216272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943771.56508645962</v>
      </c>
      <c r="Q43" s="124">
        <f t="shared" si="3"/>
        <v>62295.721392221429</v>
      </c>
      <c r="R43" s="124">
        <f t="shared" si="4"/>
        <v>104451.75120745487</v>
      </c>
      <c r="S43" s="124">
        <f t="shared" si="5"/>
        <v>647995.24375124951</v>
      </c>
      <c r="T43" s="124">
        <f t="shared" si="6"/>
        <v>129028.84873553381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691673.372651721</v>
      </c>
      <c r="V44" s="124">
        <f>SUM(Q41:Q44)/4</f>
        <v>45458.730062074341</v>
      </c>
      <c r="W44" s="124">
        <f>SUM(R41:R44)/4</f>
        <v>76176.268967682059</v>
      </c>
      <c r="X44" s="124">
        <f>SUM(S41:S44)/4</f>
        <v>475938.11994266702</v>
      </c>
      <c r="Y44" s="124">
        <f>SUM(T41:T44)/4</f>
        <v>94100.253679297646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0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0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U50" s="124"/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0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0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N53" s="1">
        <f t="shared" si="1"/>
        <v>37</v>
      </c>
      <c r="O53" s="195">
        <f t="shared" si="2"/>
        <v>2061</v>
      </c>
      <c r="P53" s="124">
        <f t="shared" si="0"/>
        <v>0</v>
      </c>
      <c r="Q53" s="124">
        <f t="shared" si="3"/>
        <v>0</v>
      </c>
      <c r="R53" s="124">
        <f t="shared" si="4"/>
        <v>0</v>
      </c>
      <c r="S53" s="124">
        <f t="shared" si="5"/>
        <v>0</v>
      </c>
      <c r="T53" s="124">
        <f t="shared" si="6"/>
        <v>0</v>
      </c>
      <c r="Z53" s="2"/>
    </row>
    <row r="54" spans="13:26" x14ac:dyDescent="0.25">
      <c r="M54" s="2"/>
      <c r="N54" s="1">
        <f t="shared" si="1"/>
        <v>38</v>
      </c>
      <c r="O54" s="195">
        <f t="shared" si="2"/>
        <v>2062</v>
      </c>
      <c r="P54" s="124">
        <f t="shared" si="0"/>
        <v>0</v>
      </c>
      <c r="Q54" s="124">
        <f t="shared" si="3"/>
        <v>0</v>
      </c>
      <c r="R54" s="124">
        <f t="shared" si="4"/>
        <v>0</v>
      </c>
      <c r="S54" s="124">
        <f t="shared" si="5"/>
        <v>0</v>
      </c>
      <c r="T54" s="124">
        <f t="shared" si="6"/>
        <v>0</v>
      </c>
      <c r="Z54" s="2"/>
    </row>
    <row r="55" spans="13:26" x14ac:dyDescent="0.25">
      <c r="M55" s="2"/>
      <c r="N55" s="1">
        <f t="shared" si="1"/>
        <v>39</v>
      </c>
      <c r="O55" s="195">
        <f t="shared" si="2"/>
        <v>2063</v>
      </c>
      <c r="P55" s="124">
        <f t="shared" si="0"/>
        <v>0</v>
      </c>
      <c r="Q55" s="124">
        <f t="shared" si="3"/>
        <v>0</v>
      </c>
      <c r="R55" s="124">
        <f t="shared" si="4"/>
        <v>0</v>
      </c>
      <c r="S55" s="124">
        <f t="shared" si="5"/>
        <v>0</v>
      </c>
      <c r="T55" s="124">
        <f t="shared" si="6"/>
        <v>0</v>
      </c>
      <c r="Z55" s="124"/>
    </row>
    <row r="56" spans="13:26" x14ac:dyDescent="0.25">
      <c r="M56" s="2"/>
      <c r="N56" s="1">
        <f t="shared" si="1"/>
        <v>40</v>
      </c>
      <c r="O56" s="195">
        <f t="shared" si="2"/>
        <v>2064</v>
      </c>
      <c r="P56" s="124">
        <f t="shared" si="0"/>
        <v>0</v>
      </c>
      <c r="Q56" s="124">
        <f t="shared" si="3"/>
        <v>0</v>
      </c>
      <c r="R56" s="124">
        <f t="shared" si="4"/>
        <v>0</v>
      </c>
      <c r="S56" s="124">
        <f t="shared" si="5"/>
        <v>0</v>
      </c>
      <c r="T56" s="124">
        <f t="shared" si="6"/>
        <v>0</v>
      </c>
      <c r="U56" s="196">
        <f>SUM(Q53:T56)/4</f>
        <v>0</v>
      </c>
      <c r="V56" s="124">
        <f>SUM(Q53:Q56)/4</f>
        <v>0</v>
      </c>
      <c r="W56" s="124">
        <f>SUM(R53:R56)/4</f>
        <v>0</v>
      </c>
      <c r="X56" s="124">
        <f>SUM(S53:S56)/4</f>
        <v>0</v>
      </c>
      <c r="Y56" s="124">
        <f>SUM(T53:T56)/4</f>
        <v>0</v>
      </c>
      <c r="Z56" s="188">
        <f>SUM(Q56:T56)-P56</f>
        <v>0</v>
      </c>
    </row>
    <row r="57" spans="13:26" x14ac:dyDescent="0.25">
      <c r="M57" s="2"/>
      <c r="O57" s="163" t="s">
        <v>216</v>
      </c>
      <c r="P57" s="163" t="s">
        <v>216</v>
      </c>
      <c r="Q57" s="163" t="s">
        <v>216</v>
      </c>
      <c r="R57" s="163" t="s">
        <v>216</v>
      </c>
      <c r="S57" s="163" t="s">
        <v>216</v>
      </c>
      <c r="T57" s="163" t="s">
        <v>216</v>
      </c>
      <c r="U57" s="196"/>
      <c r="V57" s="196"/>
      <c r="W57" s="196"/>
      <c r="X57" s="196"/>
      <c r="Y57" s="196"/>
      <c r="Z57" s="2"/>
    </row>
    <row r="58" spans="13:26" x14ac:dyDescent="0.25">
      <c r="M58" s="2"/>
      <c r="O58" s="134" t="s">
        <v>231</v>
      </c>
      <c r="P58" s="196">
        <f>SUM(Q58:T58)</f>
        <v>19158881.367164697</v>
      </c>
      <c r="Q58" s="196">
        <f>SUM(Q$17:Q$56)</f>
        <v>1201397.3339653485</v>
      </c>
      <c r="R58" s="196">
        <f>SUM(R$17:R$56)</f>
        <v>2000790.3802673887</v>
      </c>
      <c r="S58" s="196">
        <f>SUM(S$17:S$56)</f>
        <v>13485124.949269988</v>
      </c>
      <c r="T58" s="196">
        <f>SUM(T$17:T$56)</f>
        <v>2471568.7036619736</v>
      </c>
      <c r="U58" s="124"/>
      <c r="V58" s="196"/>
      <c r="W58" s="196"/>
      <c r="X58" s="196"/>
      <c r="Y58" s="196"/>
      <c r="Z58" s="2"/>
    </row>
    <row r="59" spans="13:26" x14ac:dyDescent="0.25">
      <c r="M59" s="2"/>
      <c r="N59" s="2"/>
      <c r="O59" s="2"/>
      <c r="P59" s="188">
        <f>P58-P$10</f>
        <v>0</v>
      </c>
      <c r="Q59" s="188">
        <f>Q58-Q$10</f>
        <v>0</v>
      </c>
      <c r="R59" s="188">
        <f>R58-R$10</f>
        <v>-3.2596290111541748E-9</v>
      </c>
      <c r="S59" s="188">
        <f>S58-S$10</f>
        <v>-1.862645149230957E-8</v>
      </c>
      <c r="T59" s="188">
        <f>T58-T$10</f>
        <v>0</v>
      </c>
      <c r="U59" s="188">
        <f>SUM(Q58:T58)-P$10</f>
        <v>0</v>
      </c>
      <c r="V59" s="2"/>
      <c r="W59" s="2"/>
      <c r="X59" s="2"/>
      <c r="Y59" s="2"/>
      <c r="Z59" s="2"/>
    </row>
    <row r="60" spans="13:26" x14ac:dyDescent="0.25">
      <c r="M60" s="2"/>
      <c r="O60" s="180" t="s">
        <v>279</v>
      </c>
      <c r="P60" s="197">
        <f>$P$13</f>
        <v>2.3694846016424798E-2</v>
      </c>
      <c r="Z60" s="2"/>
    </row>
    <row r="61" spans="13:26" x14ac:dyDescent="0.25">
      <c r="M61" s="2"/>
      <c r="O61" s="134" t="s">
        <v>236</v>
      </c>
      <c r="P61" s="197">
        <f>((1+P60)^(1/12))-1</f>
        <v>1.953445515979535E-3</v>
      </c>
      <c r="Z61" s="2"/>
    </row>
    <row r="62" spans="13:26" x14ac:dyDescent="0.25">
      <c r="M62" s="2"/>
      <c r="O62" s="134" t="s">
        <v>235</v>
      </c>
      <c r="P62" s="196">
        <f>P10</f>
        <v>19158881.367164724</v>
      </c>
      <c r="Z62" s="2"/>
    </row>
    <row r="63" spans="13:26" x14ac:dyDescent="0.25">
      <c r="M63" s="2"/>
      <c r="O63" s="134" t="s">
        <v>234</v>
      </c>
      <c r="P63" s="196">
        <f>P62/(1+P61)^P64</f>
        <v>10180431.729698358</v>
      </c>
      <c r="Z63" s="2"/>
    </row>
    <row r="64" spans="13:26" x14ac:dyDescent="0.25">
      <c r="M64" s="2"/>
      <c r="O64" s="134" t="s">
        <v>233</v>
      </c>
      <c r="P64" s="124">
        <f>$P$12*12</f>
        <v>324</v>
      </c>
      <c r="Q64" s="198"/>
      <c r="Z64" s="2"/>
    </row>
    <row r="65" spans="13:26" x14ac:dyDescent="0.25">
      <c r="M65" s="2"/>
      <c r="O65" s="134" t="s">
        <v>232</v>
      </c>
      <c r="P65" s="196">
        <f>PMT(P61,P64,-P63)</f>
        <v>42436.181274892391</v>
      </c>
      <c r="Z65" s="2"/>
    </row>
    <row r="66" spans="13:26" x14ac:dyDescent="0.25">
      <c r="M66" s="2"/>
      <c r="N66" s="163"/>
      <c r="O66" s="163" t="s">
        <v>216</v>
      </c>
      <c r="P66" s="163" t="s">
        <v>216</v>
      </c>
      <c r="Q66" s="163" t="s">
        <v>216</v>
      </c>
      <c r="R66" s="163" t="s">
        <v>216</v>
      </c>
      <c r="Z66" s="2"/>
    </row>
    <row r="67" spans="13:26" x14ac:dyDescent="0.25">
      <c r="M67" s="2"/>
      <c r="N67" s="1">
        <v>1</v>
      </c>
      <c r="O67" s="124">
        <v>0</v>
      </c>
      <c r="P67" s="124">
        <f>P65</f>
        <v>42436.181274892391</v>
      </c>
      <c r="Q67" s="124">
        <f t="shared" ref="Q67:Q130" si="7">O67*$P$61</f>
        <v>0</v>
      </c>
      <c r="R67" s="124">
        <f t="shared" ref="R67:R130" si="8">O67+P67+Q67</f>
        <v>42436.181274892391</v>
      </c>
      <c r="Z67" s="2"/>
    </row>
    <row r="68" spans="13:26" x14ac:dyDescent="0.25">
      <c r="M68" s="2"/>
      <c r="N68" s="1">
        <f t="shared" ref="N68:N131" si="9">N67+1</f>
        <v>2</v>
      </c>
      <c r="O68" s="124">
        <f t="shared" ref="O68:O131" si="10">R67</f>
        <v>42436.181274892391</v>
      </c>
      <c r="P68" s="124">
        <f t="shared" ref="P68:P131" si="11">P67</f>
        <v>42436.181274892391</v>
      </c>
      <c r="Q68" s="124">
        <f t="shared" si="7"/>
        <v>82.896768026733241</v>
      </c>
      <c r="R68" s="124">
        <f t="shared" si="8"/>
        <v>84955.25931781152</v>
      </c>
      <c r="Z68" s="2"/>
    </row>
    <row r="69" spans="13:26" x14ac:dyDescent="0.25">
      <c r="M69" s="2"/>
      <c r="N69" s="1">
        <f t="shared" si="9"/>
        <v>3</v>
      </c>
      <c r="O69" s="124">
        <f t="shared" si="10"/>
        <v>84955.25931781152</v>
      </c>
      <c r="P69" s="124">
        <f t="shared" si="11"/>
        <v>42436.181274892391</v>
      </c>
      <c r="Q69" s="124">
        <f t="shared" si="7"/>
        <v>165.95547037325753</v>
      </c>
      <c r="R69" s="124">
        <f t="shared" si="8"/>
        <v>127557.39606307716</v>
      </c>
      <c r="Z69" s="2"/>
    </row>
    <row r="70" spans="13:26" x14ac:dyDescent="0.25">
      <c r="M70" s="2"/>
      <c r="N70" s="1">
        <f t="shared" si="9"/>
        <v>4</v>
      </c>
      <c r="O70" s="124">
        <f t="shared" si="10"/>
        <v>127557.39606307716</v>
      </c>
      <c r="P70" s="124">
        <f t="shared" si="11"/>
        <v>42436.181274892391</v>
      </c>
      <c r="Q70" s="124">
        <f t="shared" si="7"/>
        <v>249.17642336944368</v>
      </c>
      <c r="R70" s="124">
        <f t="shared" si="8"/>
        <v>170242.753761339</v>
      </c>
      <c r="Z70" s="2"/>
    </row>
    <row r="71" spans="13:26" x14ac:dyDescent="0.25">
      <c r="M71" s="2"/>
      <c r="N71" s="1">
        <f t="shared" si="9"/>
        <v>5</v>
      </c>
      <c r="O71" s="124">
        <f t="shared" si="10"/>
        <v>170242.753761339</v>
      </c>
      <c r="P71" s="124">
        <f t="shared" si="11"/>
        <v>42436.181274892391</v>
      </c>
      <c r="Q71" s="124">
        <f t="shared" si="7"/>
        <v>332.5599439630958</v>
      </c>
      <c r="R71" s="124">
        <f t="shared" si="8"/>
        <v>213011.49498019449</v>
      </c>
      <c r="Z71" s="2"/>
    </row>
    <row r="72" spans="13:26" x14ac:dyDescent="0.25">
      <c r="M72" s="2"/>
      <c r="N72" s="1">
        <f t="shared" si="9"/>
        <v>6</v>
      </c>
      <c r="O72" s="124">
        <f t="shared" si="10"/>
        <v>213011.49498019449</v>
      </c>
      <c r="P72" s="124">
        <f t="shared" si="11"/>
        <v>42436.181274892391</v>
      </c>
      <c r="Q72" s="124">
        <f t="shared" si="7"/>
        <v>416.10634972115815</v>
      </c>
      <c r="R72" s="124">
        <f t="shared" si="8"/>
        <v>255863.78260480805</v>
      </c>
      <c r="Z72" s="2"/>
    </row>
    <row r="73" spans="13:26" x14ac:dyDescent="0.25">
      <c r="M73" s="2"/>
      <c r="N73" s="1">
        <f t="shared" si="9"/>
        <v>7</v>
      </c>
      <c r="O73" s="124">
        <f t="shared" si="10"/>
        <v>255863.78260480805</v>
      </c>
      <c r="P73" s="124">
        <f t="shared" si="11"/>
        <v>42436.181274892391</v>
      </c>
      <c r="Q73" s="124">
        <f t="shared" si="7"/>
        <v>499.81595883092484</v>
      </c>
      <c r="R73" s="124">
        <f t="shared" si="8"/>
        <v>298799.77983853139</v>
      </c>
      <c r="Z73" s="2"/>
    </row>
    <row r="74" spans="13:26" x14ac:dyDescent="0.25">
      <c r="M74" s="2"/>
      <c r="N74" s="1">
        <f t="shared" si="9"/>
        <v>8</v>
      </c>
      <c r="O74" s="124">
        <f t="shared" si="10"/>
        <v>298799.77983853139</v>
      </c>
      <c r="P74" s="124">
        <f t="shared" si="11"/>
        <v>42436.181274892391</v>
      </c>
      <c r="Q74" s="124">
        <f t="shared" si="7"/>
        <v>583.6890901012514</v>
      </c>
      <c r="R74" s="124">
        <f t="shared" si="8"/>
        <v>341819.65020352503</v>
      </c>
      <c r="Z74" s="2"/>
    </row>
    <row r="75" spans="13:26" x14ac:dyDescent="0.25">
      <c r="M75" s="2"/>
      <c r="N75" s="1">
        <f t="shared" si="9"/>
        <v>9</v>
      </c>
      <c r="O75" s="124">
        <f t="shared" si="10"/>
        <v>341819.65020352503</v>
      </c>
      <c r="P75" s="124">
        <f t="shared" si="11"/>
        <v>42436.181274892391</v>
      </c>
      <c r="Q75" s="124">
        <f t="shared" si="7"/>
        <v>667.7260629637691</v>
      </c>
      <c r="R75" s="124">
        <f t="shared" si="8"/>
        <v>384923.55754138122</v>
      </c>
      <c r="Z75" s="2"/>
    </row>
    <row r="76" spans="13:26" x14ac:dyDescent="0.25">
      <c r="M76" s="2"/>
      <c r="N76" s="1">
        <f t="shared" si="9"/>
        <v>10</v>
      </c>
      <c r="O76" s="124">
        <f t="shared" si="10"/>
        <v>384923.55754138122</v>
      </c>
      <c r="P76" s="124">
        <f t="shared" si="11"/>
        <v>42436.181274892391</v>
      </c>
      <c r="Q76" s="124">
        <f t="shared" si="7"/>
        <v>751.9271974741016</v>
      </c>
      <c r="R76" s="124">
        <f t="shared" si="8"/>
        <v>428111.66601374774</v>
      </c>
      <c r="Z76" s="2"/>
    </row>
    <row r="77" spans="13:26" x14ac:dyDescent="0.25">
      <c r="M77" s="2"/>
      <c r="N77" s="1">
        <f t="shared" si="9"/>
        <v>11</v>
      </c>
      <c r="O77" s="124">
        <f t="shared" si="10"/>
        <v>428111.66601374774</v>
      </c>
      <c r="P77" s="124">
        <f t="shared" si="11"/>
        <v>42436.181274892391</v>
      </c>
      <c r="Q77" s="124">
        <f t="shared" si="7"/>
        <v>836.2928143130838</v>
      </c>
      <c r="R77" s="124">
        <f t="shared" si="8"/>
        <v>471384.14010295324</v>
      </c>
      <c r="Z77" s="2"/>
    </row>
    <row r="78" spans="13:26" x14ac:dyDescent="0.25">
      <c r="M78" s="2"/>
      <c r="N78" s="1">
        <f t="shared" si="9"/>
        <v>12</v>
      </c>
      <c r="O78" s="124">
        <f t="shared" si="10"/>
        <v>471384.14010295324</v>
      </c>
      <c r="P78" s="124">
        <f t="shared" si="11"/>
        <v>42436.181274892391</v>
      </c>
      <c r="Q78" s="124">
        <f t="shared" si="7"/>
        <v>920.82323478798287</v>
      </c>
      <c r="R78" s="124">
        <f t="shared" si="8"/>
        <v>514741.14461263362</v>
      </c>
      <c r="Z78" s="2"/>
    </row>
    <row r="79" spans="13:26" x14ac:dyDescent="0.25">
      <c r="M79" s="2"/>
      <c r="N79" s="1">
        <f t="shared" si="9"/>
        <v>13</v>
      </c>
      <c r="O79" s="124">
        <f t="shared" si="10"/>
        <v>514741.14461263362</v>
      </c>
      <c r="P79" s="124">
        <f t="shared" si="11"/>
        <v>42436.181274892391</v>
      </c>
      <c r="Q79" s="124">
        <f t="shared" si="7"/>
        <v>1005.5187808337225</v>
      </c>
      <c r="R79" s="124">
        <f t="shared" si="8"/>
        <v>558182.84466835973</v>
      </c>
      <c r="Z79" s="2"/>
    </row>
    <row r="80" spans="13:26" x14ac:dyDescent="0.25">
      <c r="M80" s="2"/>
      <c r="N80" s="1">
        <f t="shared" si="9"/>
        <v>14</v>
      </c>
      <c r="O80" s="124">
        <f t="shared" si="10"/>
        <v>558182.84466835973</v>
      </c>
      <c r="P80" s="124">
        <f t="shared" si="11"/>
        <v>42436.181274892391</v>
      </c>
      <c r="Q80" s="124">
        <f t="shared" si="7"/>
        <v>1090.3797750141086</v>
      </c>
      <c r="R80" s="124">
        <f t="shared" si="8"/>
        <v>601709.40571826627</v>
      </c>
      <c r="Z80" s="2"/>
    </row>
    <row r="81" spans="13:26" x14ac:dyDescent="0.25">
      <c r="M81" s="2"/>
      <c r="N81" s="1">
        <f t="shared" si="9"/>
        <v>15</v>
      </c>
      <c r="O81" s="124">
        <f t="shared" si="10"/>
        <v>601709.40571826627</v>
      </c>
      <c r="P81" s="124">
        <f t="shared" si="11"/>
        <v>42436.181274892391</v>
      </c>
      <c r="Q81" s="124">
        <f t="shared" si="7"/>
        <v>1175.4065405230581</v>
      </c>
      <c r="R81" s="124">
        <f t="shared" si="8"/>
        <v>645320.99353368173</v>
      </c>
      <c r="Z81" s="2"/>
    </row>
    <row r="82" spans="13:26" x14ac:dyDescent="0.25">
      <c r="M82" s="2"/>
      <c r="N82" s="1">
        <f t="shared" si="9"/>
        <v>16</v>
      </c>
      <c r="O82" s="124">
        <f t="shared" si="10"/>
        <v>645320.99353368173</v>
      </c>
      <c r="P82" s="124">
        <f t="shared" si="11"/>
        <v>42436.181274892391</v>
      </c>
      <c r="Q82" s="124">
        <f t="shared" si="7"/>
        <v>1260.599401185829</v>
      </c>
      <c r="R82" s="124">
        <f t="shared" si="8"/>
        <v>689017.77420976001</v>
      </c>
      <c r="Z82" s="2"/>
    </row>
    <row r="83" spans="13:26" x14ac:dyDescent="0.25">
      <c r="M83" s="2"/>
      <c r="N83" s="1">
        <f t="shared" si="9"/>
        <v>17</v>
      </c>
      <c r="O83" s="124">
        <f t="shared" si="10"/>
        <v>689017.77420976001</v>
      </c>
      <c r="P83" s="124">
        <f t="shared" si="11"/>
        <v>42436.181274892391</v>
      </c>
      <c r="Q83" s="124">
        <f t="shared" si="7"/>
        <v>1345.9586814602553</v>
      </c>
      <c r="R83" s="124">
        <f t="shared" si="8"/>
        <v>732799.91416611266</v>
      </c>
      <c r="Z83" s="2"/>
    </row>
    <row r="84" spans="13:26" x14ac:dyDescent="0.25">
      <c r="M84" s="2"/>
      <c r="N84" s="1">
        <f t="shared" si="9"/>
        <v>18</v>
      </c>
      <c r="O84" s="124">
        <f t="shared" si="10"/>
        <v>732799.91416611266</v>
      </c>
      <c r="P84" s="124">
        <f t="shared" si="11"/>
        <v>42436.181274892391</v>
      </c>
      <c r="Q84" s="124">
        <f t="shared" si="7"/>
        <v>1431.484706437981</v>
      </c>
      <c r="R84" s="124">
        <f t="shared" si="8"/>
        <v>776667.58014744311</v>
      </c>
      <c r="Z84" s="2"/>
    </row>
    <row r="85" spans="13:26" x14ac:dyDescent="0.25">
      <c r="M85" s="2"/>
      <c r="N85" s="1">
        <f t="shared" si="9"/>
        <v>19</v>
      </c>
      <c r="O85" s="124">
        <f t="shared" si="10"/>
        <v>776667.58014744311</v>
      </c>
      <c r="P85" s="124">
        <f t="shared" si="11"/>
        <v>42436.181274892391</v>
      </c>
      <c r="Q85" s="124">
        <f t="shared" si="7"/>
        <v>1517.1778018456989</v>
      </c>
      <c r="R85" s="124">
        <f t="shared" si="8"/>
        <v>820620.93922418123</v>
      </c>
      <c r="Z85" s="2"/>
    </row>
    <row r="86" spans="13:26" x14ac:dyDescent="0.25">
      <c r="M86" s="2"/>
      <c r="N86" s="1">
        <f t="shared" si="9"/>
        <v>20</v>
      </c>
      <c r="O86" s="124">
        <f t="shared" si="10"/>
        <v>820620.93922418123</v>
      </c>
      <c r="P86" s="124">
        <f t="shared" si="11"/>
        <v>42436.181274892391</v>
      </c>
      <c r="Q86" s="124">
        <f t="shared" si="7"/>
        <v>1603.0382940463912</v>
      </c>
      <c r="R86" s="124">
        <f t="shared" si="8"/>
        <v>864660.15879312006</v>
      </c>
      <c r="Z86" s="2"/>
    </row>
    <row r="87" spans="13:26" x14ac:dyDescent="0.25">
      <c r="M87" s="2"/>
      <c r="N87" s="1">
        <f t="shared" si="9"/>
        <v>21</v>
      </c>
      <c r="O87" s="124">
        <f t="shared" si="10"/>
        <v>864660.15879312006</v>
      </c>
      <c r="P87" s="124">
        <f t="shared" si="11"/>
        <v>42436.181274892391</v>
      </c>
      <c r="Q87" s="124">
        <f t="shared" si="7"/>
        <v>1689.0665100405731</v>
      </c>
      <c r="R87" s="124">
        <f t="shared" si="8"/>
        <v>908785.40657805302</v>
      </c>
      <c r="Z87" s="2"/>
    </row>
    <row r="88" spans="13:26" x14ac:dyDescent="0.25">
      <c r="M88" s="2"/>
      <c r="N88" s="1">
        <f t="shared" si="9"/>
        <v>22</v>
      </c>
      <c r="O88" s="124">
        <f t="shared" si="10"/>
        <v>908785.40657805302</v>
      </c>
      <c r="P88" s="124">
        <f t="shared" si="11"/>
        <v>42436.181274892391</v>
      </c>
      <c r="Q88" s="124">
        <f t="shared" si="7"/>
        <v>1775.2627774675364</v>
      </c>
      <c r="R88" s="124">
        <f t="shared" si="8"/>
        <v>952996.85063041293</v>
      </c>
      <c r="Z88" s="2"/>
    </row>
    <row r="89" spans="13:26" x14ac:dyDescent="0.25">
      <c r="M89" s="2"/>
      <c r="N89" s="1">
        <f t="shared" si="9"/>
        <v>23</v>
      </c>
      <c r="O89" s="124">
        <f t="shared" si="10"/>
        <v>952996.85063041293</v>
      </c>
      <c r="P89" s="124">
        <f t="shared" si="11"/>
        <v>42436.181274892391</v>
      </c>
      <c r="Q89" s="124">
        <f t="shared" si="7"/>
        <v>1861.6274246065989</v>
      </c>
      <c r="R89" s="124">
        <f t="shared" si="8"/>
        <v>997294.65932991193</v>
      </c>
      <c r="Z89" s="2"/>
    </row>
    <row r="90" spans="13:26" x14ac:dyDescent="0.25">
      <c r="M90" s="2"/>
      <c r="N90" s="1">
        <f t="shared" si="9"/>
        <v>24</v>
      </c>
      <c r="O90" s="124">
        <f t="shared" si="10"/>
        <v>997294.65932991193</v>
      </c>
      <c r="P90" s="124">
        <f t="shared" si="11"/>
        <v>42436.181274892391</v>
      </c>
      <c r="Q90" s="124">
        <f t="shared" si="7"/>
        <v>1948.1607803783543</v>
      </c>
      <c r="R90" s="124">
        <f t="shared" si="8"/>
        <v>1041679.0013851827</v>
      </c>
      <c r="Z90" s="2"/>
    </row>
    <row r="91" spans="13:26" x14ac:dyDescent="0.25">
      <c r="M91" s="2"/>
      <c r="N91" s="1">
        <f t="shared" si="9"/>
        <v>25</v>
      </c>
      <c r="O91" s="124">
        <f t="shared" si="10"/>
        <v>1041679.0013851827</v>
      </c>
      <c r="P91" s="124">
        <f t="shared" si="11"/>
        <v>42436.181274892391</v>
      </c>
      <c r="Q91" s="124">
        <f t="shared" si="7"/>
        <v>2034.863174345925</v>
      </c>
      <c r="R91" s="124">
        <f t="shared" si="8"/>
        <v>1086150.0458344209</v>
      </c>
      <c r="Z91" s="2"/>
    </row>
    <row r="92" spans="13:26" x14ac:dyDescent="0.25">
      <c r="M92" s="2"/>
      <c r="N92" s="1">
        <f t="shared" si="9"/>
        <v>26</v>
      </c>
      <c r="O92" s="124">
        <f t="shared" si="10"/>
        <v>1086150.0458344209</v>
      </c>
      <c r="P92" s="124">
        <f t="shared" si="11"/>
        <v>42436.181274892391</v>
      </c>
      <c r="Q92" s="124">
        <f t="shared" si="7"/>
        <v>2121.734936716216</v>
      </c>
      <c r="R92" s="124">
        <f t="shared" si="8"/>
        <v>1130707.9620460295</v>
      </c>
      <c r="Z92" s="2"/>
    </row>
    <row r="93" spans="13:26" x14ac:dyDescent="0.25">
      <c r="M93" s="2"/>
      <c r="N93" s="1">
        <f t="shared" si="9"/>
        <v>27</v>
      </c>
      <c r="O93" s="124">
        <f t="shared" si="10"/>
        <v>1130707.9620460295</v>
      </c>
      <c r="P93" s="124">
        <f t="shared" si="11"/>
        <v>42436.181274892391</v>
      </c>
      <c r="Q93" s="124">
        <f t="shared" si="7"/>
        <v>2208.7763983411746</v>
      </c>
      <c r="R93" s="124">
        <f t="shared" si="8"/>
        <v>1175352.919719263</v>
      </c>
      <c r="Z93" s="2"/>
    </row>
    <row r="94" spans="13:26" x14ac:dyDescent="0.25">
      <c r="M94" s="2"/>
      <c r="N94" s="1">
        <f t="shared" si="9"/>
        <v>28</v>
      </c>
      <c r="O94" s="124">
        <f t="shared" si="10"/>
        <v>1175352.919719263</v>
      </c>
      <c r="P94" s="124">
        <f t="shared" si="11"/>
        <v>42436.181274892391</v>
      </c>
      <c r="Q94" s="124">
        <f t="shared" si="7"/>
        <v>2295.9878907190487</v>
      </c>
      <c r="R94" s="124">
        <f t="shared" si="8"/>
        <v>1220085.0888848742</v>
      </c>
      <c r="Z94" s="2"/>
    </row>
    <row r="95" spans="13:26" x14ac:dyDescent="0.25">
      <c r="M95" s="2"/>
      <c r="N95" s="1">
        <f t="shared" si="9"/>
        <v>29</v>
      </c>
      <c r="O95" s="124">
        <f t="shared" si="10"/>
        <v>1220085.0888848742</v>
      </c>
      <c r="P95" s="124">
        <f t="shared" si="11"/>
        <v>42436.181274892391</v>
      </c>
      <c r="Q95" s="124">
        <f t="shared" si="7"/>
        <v>2383.3697459956502</v>
      </c>
      <c r="R95" s="124">
        <f t="shared" si="8"/>
        <v>1264904.6399057622</v>
      </c>
      <c r="Z95" s="2"/>
    </row>
    <row r="96" spans="13:26" x14ac:dyDescent="0.25">
      <c r="M96" s="2"/>
      <c r="N96" s="1">
        <f t="shared" si="9"/>
        <v>30</v>
      </c>
      <c r="O96" s="124">
        <f t="shared" si="10"/>
        <v>1264904.6399057622</v>
      </c>
      <c r="P96" s="124">
        <f t="shared" si="11"/>
        <v>42436.181274892391</v>
      </c>
      <c r="Q96" s="124">
        <f t="shared" si="7"/>
        <v>2470.9222969656194</v>
      </c>
      <c r="R96" s="124">
        <f t="shared" si="8"/>
        <v>1309811.7434776202</v>
      </c>
      <c r="Z96" s="2"/>
    </row>
    <row r="97" spans="13:26" x14ac:dyDescent="0.25">
      <c r="M97" s="2"/>
      <c r="N97" s="1">
        <f t="shared" si="9"/>
        <v>31</v>
      </c>
      <c r="O97" s="124">
        <f t="shared" si="10"/>
        <v>1309811.7434776202</v>
      </c>
      <c r="P97" s="124">
        <f t="shared" si="11"/>
        <v>42436.181274892391</v>
      </c>
      <c r="Q97" s="124">
        <f t="shared" si="7"/>
        <v>2558.645877073694</v>
      </c>
      <c r="R97" s="124">
        <f t="shared" si="8"/>
        <v>1354806.5706295862</v>
      </c>
      <c r="Z97" s="2"/>
    </row>
    <row r="98" spans="13:26" x14ac:dyDescent="0.25">
      <c r="M98" s="2"/>
      <c r="N98" s="1">
        <f t="shared" si="9"/>
        <v>32</v>
      </c>
      <c r="O98" s="124">
        <f t="shared" si="10"/>
        <v>1354806.5706295862</v>
      </c>
      <c r="P98" s="124">
        <f t="shared" si="11"/>
        <v>42436.181274892391</v>
      </c>
      <c r="Q98" s="124">
        <f t="shared" si="7"/>
        <v>2646.5408204159762</v>
      </c>
      <c r="R98" s="124">
        <f t="shared" si="8"/>
        <v>1399889.2927248946</v>
      </c>
      <c r="Z98" s="2"/>
    </row>
    <row r="99" spans="13:26" x14ac:dyDescent="0.25">
      <c r="M99" s="2"/>
      <c r="N99" s="1">
        <f t="shared" si="9"/>
        <v>33</v>
      </c>
      <c r="O99" s="124">
        <f t="shared" si="10"/>
        <v>1399889.2927248946</v>
      </c>
      <c r="P99" s="124">
        <f t="shared" si="11"/>
        <v>42436.181274892391</v>
      </c>
      <c r="Q99" s="124">
        <f t="shared" si="7"/>
        <v>2734.6074617412078</v>
      </c>
      <c r="R99" s="124">
        <f t="shared" si="8"/>
        <v>1445060.0814615281</v>
      </c>
      <c r="Z99" s="2"/>
    </row>
    <row r="100" spans="13:26" x14ac:dyDescent="0.25">
      <c r="M100" s="2"/>
      <c r="N100" s="1">
        <f t="shared" si="9"/>
        <v>34</v>
      </c>
      <c r="O100" s="124">
        <f t="shared" si="10"/>
        <v>1445060.0814615281</v>
      </c>
      <c r="P100" s="124">
        <f t="shared" si="11"/>
        <v>42436.181274892391</v>
      </c>
      <c r="Q100" s="124">
        <f t="shared" si="7"/>
        <v>2822.8461364520435</v>
      </c>
      <c r="R100" s="124">
        <f t="shared" si="8"/>
        <v>1490319.1088728723</v>
      </c>
      <c r="Z100" s="2"/>
    </row>
    <row r="101" spans="13:26" x14ac:dyDescent="0.25">
      <c r="M101" s="2"/>
      <c r="N101" s="1">
        <f t="shared" si="9"/>
        <v>35</v>
      </c>
      <c r="O101" s="124">
        <f t="shared" si="10"/>
        <v>1490319.1088728723</v>
      </c>
      <c r="P101" s="124">
        <f t="shared" si="11"/>
        <v>42436.181274892391</v>
      </c>
      <c r="Q101" s="124">
        <f t="shared" si="7"/>
        <v>2911.2571806063288</v>
      </c>
      <c r="R101" s="124">
        <f t="shared" si="8"/>
        <v>1535666.5473283709</v>
      </c>
      <c r="Z101" s="2"/>
    </row>
    <row r="102" spans="13:26" x14ac:dyDescent="0.25">
      <c r="M102" s="2"/>
      <c r="N102" s="1">
        <f t="shared" si="9"/>
        <v>36</v>
      </c>
      <c r="O102" s="124">
        <f t="shared" si="10"/>
        <v>1535666.5473283709</v>
      </c>
      <c r="P102" s="124">
        <f t="shared" si="11"/>
        <v>42436.181274892391</v>
      </c>
      <c r="Q102" s="124">
        <f t="shared" si="7"/>
        <v>2999.8409309183803</v>
      </c>
      <c r="R102" s="124">
        <f t="shared" si="8"/>
        <v>1581102.5695341816</v>
      </c>
      <c r="Z102" s="2"/>
    </row>
    <row r="103" spans="13:26" x14ac:dyDescent="0.25">
      <c r="M103" s="2"/>
      <c r="N103" s="1">
        <f t="shared" si="9"/>
        <v>37</v>
      </c>
      <c r="O103" s="124">
        <f t="shared" si="10"/>
        <v>1581102.5695341816</v>
      </c>
      <c r="P103" s="124">
        <f t="shared" si="11"/>
        <v>42436.181274892391</v>
      </c>
      <c r="Q103" s="124">
        <f t="shared" si="7"/>
        <v>3088.5977247602682</v>
      </c>
      <c r="R103" s="124">
        <f t="shared" si="8"/>
        <v>1626627.3485338341</v>
      </c>
      <c r="Z103" s="2"/>
    </row>
    <row r="104" spans="13:26" x14ac:dyDescent="0.25">
      <c r="M104" s="2"/>
      <c r="N104" s="1">
        <f t="shared" si="9"/>
        <v>38</v>
      </c>
      <c r="O104" s="124">
        <f t="shared" si="10"/>
        <v>1626627.3485338341</v>
      </c>
      <c r="P104" s="124">
        <f t="shared" si="11"/>
        <v>42436.181274892391</v>
      </c>
      <c r="Q104" s="124">
        <f t="shared" si="7"/>
        <v>3177.5279001630984</v>
      </c>
      <c r="R104" s="124">
        <f t="shared" si="8"/>
        <v>1672241.0577088895</v>
      </c>
      <c r="Z104" s="2"/>
    </row>
    <row r="105" spans="13:26" x14ac:dyDescent="0.25">
      <c r="M105" s="2"/>
      <c r="N105" s="1">
        <f t="shared" si="9"/>
        <v>39</v>
      </c>
      <c r="O105" s="124">
        <f t="shared" si="10"/>
        <v>1672241.0577088895</v>
      </c>
      <c r="P105" s="124">
        <f t="shared" si="11"/>
        <v>42436.181274892391</v>
      </c>
      <c r="Q105" s="124">
        <f t="shared" si="7"/>
        <v>3266.6317958183049</v>
      </c>
      <c r="R105" s="124">
        <f t="shared" si="8"/>
        <v>1717943.8707796</v>
      </c>
      <c r="Z105" s="2"/>
    </row>
    <row r="106" spans="13:26" x14ac:dyDescent="0.25">
      <c r="M106" s="2"/>
      <c r="N106" s="1">
        <f t="shared" si="9"/>
        <v>40</v>
      </c>
      <c r="O106" s="124">
        <f t="shared" si="10"/>
        <v>1717943.8707796</v>
      </c>
      <c r="P106" s="124">
        <f t="shared" si="11"/>
        <v>42436.181274892391</v>
      </c>
      <c r="Q106" s="124">
        <f t="shared" si="7"/>
        <v>3355.9097510789352</v>
      </c>
      <c r="R106" s="124">
        <f t="shared" si="8"/>
        <v>1763735.9618055713</v>
      </c>
      <c r="Z106" s="2"/>
    </row>
    <row r="107" spans="13:26" x14ac:dyDescent="0.25">
      <c r="M107" s="2"/>
      <c r="N107" s="1">
        <f t="shared" si="9"/>
        <v>41</v>
      </c>
      <c r="O107" s="124">
        <f t="shared" si="10"/>
        <v>1763735.9618055713</v>
      </c>
      <c r="P107" s="124">
        <f t="shared" si="11"/>
        <v>42436.181274892391</v>
      </c>
      <c r="Q107" s="124">
        <f t="shared" si="7"/>
        <v>3445.3621059609459</v>
      </c>
      <c r="R107" s="124">
        <f t="shared" si="8"/>
        <v>1809617.5051864246</v>
      </c>
      <c r="Z107" s="2"/>
    </row>
    <row r="108" spans="13:26" x14ac:dyDescent="0.25">
      <c r="M108" s="2"/>
      <c r="N108" s="1">
        <f t="shared" si="9"/>
        <v>42</v>
      </c>
      <c r="O108" s="124">
        <f t="shared" si="10"/>
        <v>1809617.5051864246</v>
      </c>
      <c r="P108" s="124">
        <f t="shared" si="11"/>
        <v>42436.181274892391</v>
      </c>
      <c r="Q108" s="124">
        <f t="shared" si="7"/>
        <v>3534.989201144494</v>
      </c>
      <c r="R108" s="124">
        <f t="shared" si="8"/>
        <v>1855588.6756624614</v>
      </c>
      <c r="Z108" s="2"/>
    </row>
    <row r="109" spans="13:26" x14ac:dyDescent="0.25">
      <c r="M109" s="2"/>
      <c r="N109" s="1">
        <f t="shared" si="9"/>
        <v>43</v>
      </c>
      <c r="O109" s="124">
        <f t="shared" si="10"/>
        <v>1855588.6756624614</v>
      </c>
      <c r="P109" s="124">
        <f t="shared" si="11"/>
        <v>42436.181274892391</v>
      </c>
      <c r="Q109" s="124">
        <f t="shared" si="7"/>
        <v>3624.7913779752389</v>
      </c>
      <c r="R109" s="124">
        <f t="shared" si="8"/>
        <v>1901649.6483153289</v>
      </c>
      <c r="Z109" s="2"/>
    </row>
    <row r="110" spans="13:26" x14ac:dyDescent="0.25">
      <c r="M110" s="2"/>
      <c r="N110" s="1">
        <f t="shared" si="9"/>
        <v>44</v>
      </c>
      <c r="O110" s="124">
        <f t="shared" si="10"/>
        <v>1901649.6483153289</v>
      </c>
      <c r="P110" s="124">
        <f t="shared" si="11"/>
        <v>42436.181274892391</v>
      </c>
      <c r="Q110" s="124">
        <f t="shared" si="7"/>
        <v>3714.7689784656386</v>
      </c>
      <c r="R110" s="124">
        <f t="shared" si="8"/>
        <v>1947800.5985686867</v>
      </c>
      <c r="Z110" s="2"/>
    </row>
    <row r="111" spans="13:26" x14ac:dyDescent="0.25">
      <c r="M111" s="2"/>
      <c r="N111" s="1">
        <f t="shared" si="9"/>
        <v>45</v>
      </c>
      <c r="O111" s="124">
        <f t="shared" si="10"/>
        <v>1947800.5985686867</v>
      </c>
      <c r="P111" s="124">
        <f t="shared" si="11"/>
        <v>42436.181274892391</v>
      </c>
      <c r="Q111" s="124">
        <f t="shared" si="7"/>
        <v>3804.9223452962556</v>
      </c>
      <c r="R111" s="124">
        <f t="shared" si="8"/>
        <v>1994041.7021888753</v>
      </c>
      <c r="Z111" s="2"/>
    </row>
    <row r="112" spans="13:26" x14ac:dyDescent="0.25">
      <c r="M112" s="2"/>
      <c r="N112" s="1">
        <f t="shared" si="9"/>
        <v>46</v>
      </c>
      <c r="O112" s="124">
        <f t="shared" si="10"/>
        <v>1994041.7021888753</v>
      </c>
      <c r="P112" s="124">
        <f t="shared" si="11"/>
        <v>42436.181274892391</v>
      </c>
      <c r="Q112" s="124">
        <f t="shared" si="7"/>
        <v>3895.2518218170576</v>
      </c>
      <c r="R112" s="124">
        <f t="shared" si="8"/>
        <v>2040373.1352855847</v>
      </c>
      <c r="Z112" s="2"/>
    </row>
    <row r="113" spans="13:26" x14ac:dyDescent="0.25">
      <c r="M113" s="2"/>
      <c r="N113" s="1">
        <f t="shared" si="9"/>
        <v>47</v>
      </c>
      <c r="O113" s="124">
        <f t="shared" si="10"/>
        <v>2040373.1352855847</v>
      </c>
      <c r="P113" s="124">
        <f t="shared" si="11"/>
        <v>42436.181274892391</v>
      </c>
      <c r="Q113" s="124">
        <f t="shared" si="7"/>
        <v>3985.7577520487307</v>
      </c>
      <c r="R113" s="124">
        <f t="shared" si="8"/>
        <v>2086795.0743125258</v>
      </c>
      <c r="Z113" s="2"/>
    </row>
    <row r="114" spans="13:26" x14ac:dyDescent="0.25">
      <c r="M114" s="2"/>
      <c r="N114" s="1">
        <f t="shared" si="9"/>
        <v>48</v>
      </c>
      <c r="O114" s="124">
        <f t="shared" si="10"/>
        <v>2086795.0743125258</v>
      </c>
      <c r="P114" s="124">
        <f t="shared" si="11"/>
        <v>42436.181274892391</v>
      </c>
      <c r="Q114" s="124">
        <f t="shared" si="7"/>
        <v>4076.4404806839839</v>
      </c>
      <c r="R114" s="124">
        <f t="shared" si="8"/>
        <v>2133307.696068102</v>
      </c>
      <c r="Z114" s="2"/>
    </row>
    <row r="115" spans="13:26" x14ac:dyDescent="0.25">
      <c r="M115" s="2"/>
      <c r="N115" s="1">
        <f t="shared" si="9"/>
        <v>49</v>
      </c>
      <c r="O115" s="124">
        <f t="shared" si="10"/>
        <v>2133307.696068102</v>
      </c>
      <c r="P115" s="124">
        <f t="shared" si="11"/>
        <v>42436.181274892391</v>
      </c>
      <c r="Q115" s="124">
        <f t="shared" si="7"/>
        <v>4167.3003530888664</v>
      </c>
      <c r="R115" s="124">
        <f t="shared" si="8"/>
        <v>2179911.1776960832</v>
      </c>
      <c r="Z115" s="2"/>
    </row>
    <row r="116" spans="13:26" x14ac:dyDescent="0.25">
      <c r="M116" s="2"/>
      <c r="N116" s="1">
        <f t="shared" si="9"/>
        <v>50</v>
      </c>
      <c r="O116" s="124">
        <f t="shared" si="10"/>
        <v>2179911.1776960832</v>
      </c>
      <c r="P116" s="124">
        <f t="shared" si="11"/>
        <v>42436.181274892391</v>
      </c>
      <c r="Q116" s="124">
        <f t="shared" si="7"/>
        <v>4258.337715304081</v>
      </c>
      <c r="R116" s="124">
        <f t="shared" si="8"/>
        <v>2226605.6966862795</v>
      </c>
      <c r="Z116" s="2"/>
    </row>
    <row r="117" spans="13:26" x14ac:dyDescent="0.25">
      <c r="M117" s="2"/>
      <c r="N117" s="1">
        <f t="shared" si="9"/>
        <v>51</v>
      </c>
      <c r="O117" s="124">
        <f t="shared" si="10"/>
        <v>2226605.6966862795</v>
      </c>
      <c r="P117" s="124">
        <f t="shared" si="11"/>
        <v>42436.181274892391</v>
      </c>
      <c r="Q117" s="124">
        <f t="shared" si="7"/>
        <v>4349.5529140463013</v>
      </c>
      <c r="R117" s="124">
        <f t="shared" si="8"/>
        <v>2273391.430875218</v>
      </c>
      <c r="Z117" s="2"/>
    </row>
    <row r="118" spans="13:26" x14ac:dyDescent="0.25">
      <c r="M118" s="2"/>
      <c r="N118" s="1">
        <f t="shared" si="9"/>
        <v>52</v>
      </c>
      <c r="O118" s="124">
        <f t="shared" si="10"/>
        <v>2273391.430875218</v>
      </c>
      <c r="P118" s="124">
        <f t="shared" si="11"/>
        <v>42436.181274892391</v>
      </c>
      <c r="Q118" s="124">
        <f t="shared" si="7"/>
        <v>4440.9462967094933</v>
      </c>
      <c r="R118" s="124">
        <f t="shared" si="8"/>
        <v>2320268.5584468199</v>
      </c>
      <c r="Z118" s="2"/>
    </row>
    <row r="119" spans="13:26" x14ac:dyDescent="0.25">
      <c r="M119" s="2"/>
      <c r="N119" s="1">
        <f t="shared" si="9"/>
        <v>53</v>
      </c>
      <c r="O119" s="124">
        <f t="shared" si="10"/>
        <v>2320268.5584468199</v>
      </c>
      <c r="P119" s="124">
        <f t="shared" si="11"/>
        <v>42436.181274892391</v>
      </c>
      <c r="Q119" s="124">
        <f t="shared" si="7"/>
        <v>4532.5182113662395</v>
      </c>
      <c r="R119" s="124">
        <f t="shared" si="8"/>
        <v>2367237.2579330783</v>
      </c>
      <c r="Z119" s="2"/>
    </row>
    <row r="120" spans="13:26" x14ac:dyDescent="0.25">
      <c r="M120" s="2"/>
      <c r="N120" s="1">
        <f t="shared" si="9"/>
        <v>54</v>
      </c>
      <c r="O120" s="124">
        <f t="shared" si="10"/>
        <v>2367237.2579330783</v>
      </c>
      <c r="P120" s="124">
        <f t="shared" si="11"/>
        <v>42436.181274892391</v>
      </c>
      <c r="Q120" s="124">
        <f t="shared" si="7"/>
        <v>4624.2690067690619</v>
      </c>
      <c r="R120" s="124">
        <f t="shared" si="8"/>
        <v>2414297.7082147398</v>
      </c>
      <c r="Z120" s="2"/>
    </row>
    <row r="121" spans="13:26" x14ac:dyDescent="0.25">
      <c r="M121" s="2"/>
      <c r="N121" s="1">
        <f t="shared" si="9"/>
        <v>55</v>
      </c>
      <c r="O121" s="124">
        <f t="shared" si="10"/>
        <v>2414297.7082147398</v>
      </c>
      <c r="P121" s="124">
        <f t="shared" si="11"/>
        <v>42436.181274892391</v>
      </c>
      <c r="Q121" s="124">
        <f t="shared" si="7"/>
        <v>4716.1990323517512</v>
      </c>
      <c r="R121" s="124">
        <f t="shared" si="8"/>
        <v>2461450.0885219839</v>
      </c>
      <c r="Z121" s="2"/>
    </row>
    <row r="122" spans="13:26" x14ac:dyDescent="0.25">
      <c r="M122" s="2"/>
      <c r="N122" s="1">
        <f t="shared" si="9"/>
        <v>56</v>
      </c>
      <c r="O122" s="124">
        <f t="shared" si="10"/>
        <v>2461450.0885219839</v>
      </c>
      <c r="P122" s="124">
        <f t="shared" si="11"/>
        <v>42436.181274892391</v>
      </c>
      <c r="Q122" s="124">
        <f t="shared" si="7"/>
        <v>4808.3086382306992</v>
      </c>
      <c r="R122" s="124">
        <f t="shared" si="8"/>
        <v>2508694.5784351071</v>
      </c>
      <c r="Z122" s="2"/>
    </row>
    <row r="123" spans="13:26" x14ac:dyDescent="0.25">
      <c r="M123" s="2"/>
      <c r="N123" s="1">
        <f t="shared" si="9"/>
        <v>57</v>
      </c>
      <c r="O123" s="124">
        <f t="shared" si="10"/>
        <v>2508694.5784351071</v>
      </c>
      <c r="P123" s="124">
        <f t="shared" si="11"/>
        <v>42436.181274892391</v>
      </c>
      <c r="Q123" s="124">
        <f t="shared" si="7"/>
        <v>4900.5981752062298</v>
      </c>
      <c r="R123" s="124">
        <f t="shared" si="8"/>
        <v>2556031.3578852057</v>
      </c>
      <c r="Z123" s="2"/>
    </row>
    <row r="124" spans="13:26" x14ac:dyDescent="0.25">
      <c r="M124" s="2"/>
      <c r="N124" s="1">
        <f t="shared" si="9"/>
        <v>58</v>
      </c>
      <c r="O124" s="124">
        <f t="shared" si="10"/>
        <v>2556031.3578852057</v>
      </c>
      <c r="P124" s="124">
        <f t="shared" si="11"/>
        <v>42436.181274892391</v>
      </c>
      <c r="Q124" s="124">
        <f t="shared" si="7"/>
        <v>4993.0679947639373</v>
      </c>
      <c r="R124" s="124">
        <f t="shared" si="8"/>
        <v>2603460.607154862</v>
      </c>
      <c r="Z124" s="2"/>
    </row>
    <row r="125" spans="13:26" x14ac:dyDescent="0.25">
      <c r="M125" s="2"/>
      <c r="N125" s="1">
        <f t="shared" si="9"/>
        <v>59</v>
      </c>
      <c r="O125" s="124">
        <f t="shared" si="10"/>
        <v>2603460.607154862</v>
      </c>
      <c r="P125" s="124">
        <f t="shared" si="11"/>
        <v>42436.181274892391</v>
      </c>
      <c r="Q125" s="124">
        <f t="shared" si="7"/>
        <v>5085.7184490760228</v>
      </c>
      <c r="R125" s="124">
        <f t="shared" si="8"/>
        <v>2650982.5068788305</v>
      </c>
      <c r="Z125" s="2"/>
    </row>
    <row r="126" spans="13:26" x14ac:dyDescent="0.25">
      <c r="M126" s="2"/>
      <c r="N126" s="1">
        <f t="shared" si="9"/>
        <v>60</v>
      </c>
      <c r="O126" s="124">
        <f t="shared" si="10"/>
        <v>2650982.5068788305</v>
      </c>
      <c r="P126" s="124">
        <f t="shared" si="11"/>
        <v>42436.181274892391</v>
      </c>
      <c r="Q126" s="124">
        <f t="shared" si="7"/>
        <v>5178.5498910026381</v>
      </c>
      <c r="R126" s="124">
        <f t="shared" si="8"/>
        <v>2698597.2380447253</v>
      </c>
      <c r="Z126" s="2"/>
    </row>
    <row r="127" spans="13:26" x14ac:dyDescent="0.25">
      <c r="M127" s="2"/>
      <c r="N127" s="1">
        <f t="shared" si="9"/>
        <v>61</v>
      </c>
      <c r="O127" s="124">
        <f t="shared" si="10"/>
        <v>2698597.2380447253</v>
      </c>
      <c r="P127" s="124">
        <f t="shared" si="11"/>
        <v>42436.181274892391</v>
      </c>
      <c r="Q127" s="124">
        <f t="shared" si="7"/>
        <v>5271.5626740932266</v>
      </c>
      <c r="R127" s="124">
        <f t="shared" si="8"/>
        <v>2746304.9819937106</v>
      </c>
      <c r="Z127" s="2"/>
    </row>
    <row r="128" spans="13:26" x14ac:dyDescent="0.25">
      <c r="M128" s="2"/>
      <c r="N128" s="1">
        <f t="shared" si="9"/>
        <v>62</v>
      </c>
      <c r="O128" s="124">
        <f t="shared" si="10"/>
        <v>2746304.9819937106</v>
      </c>
      <c r="P128" s="124">
        <f t="shared" si="11"/>
        <v>42436.181274892391</v>
      </c>
      <c r="Q128" s="124">
        <f t="shared" si="7"/>
        <v>5364.7571525878711</v>
      </c>
      <c r="R128" s="124">
        <f t="shared" si="8"/>
        <v>2794105.9204211906</v>
      </c>
      <c r="Z128" s="2"/>
    </row>
    <row r="129" spans="13:26" x14ac:dyDescent="0.25">
      <c r="M129" s="2"/>
      <c r="N129" s="1">
        <f t="shared" si="9"/>
        <v>63</v>
      </c>
      <c r="O129" s="124">
        <f t="shared" si="10"/>
        <v>2794105.9204211906</v>
      </c>
      <c r="P129" s="124">
        <f t="shared" si="11"/>
        <v>42436.181274892391</v>
      </c>
      <c r="Q129" s="124">
        <f t="shared" si="7"/>
        <v>5458.1336814186461</v>
      </c>
      <c r="R129" s="124">
        <f t="shared" si="8"/>
        <v>2842000.2353775017</v>
      </c>
      <c r="Z129" s="2"/>
    </row>
    <row r="130" spans="13:26" x14ac:dyDescent="0.25">
      <c r="M130" s="2"/>
      <c r="N130" s="1">
        <f t="shared" si="9"/>
        <v>64</v>
      </c>
      <c r="O130" s="124">
        <f t="shared" si="10"/>
        <v>2842000.2353775017</v>
      </c>
      <c r="P130" s="124">
        <f t="shared" si="11"/>
        <v>42436.181274892391</v>
      </c>
      <c r="Q130" s="124">
        <f t="shared" si="7"/>
        <v>5551.6926162109639</v>
      </c>
      <c r="R130" s="124">
        <f t="shared" si="8"/>
        <v>2889988.1092686048</v>
      </c>
      <c r="Z130" s="2"/>
    </row>
    <row r="131" spans="13:26" x14ac:dyDescent="0.25">
      <c r="M131" s="2"/>
      <c r="N131" s="1">
        <f t="shared" si="9"/>
        <v>65</v>
      </c>
      <c r="O131" s="124">
        <f t="shared" si="10"/>
        <v>2889988.1092686048</v>
      </c>
      <c r="P131" s="124">
        <f t="shared" si="11"/>
        <v>42436.181274892391</v>
      </c>
      <c r="Q131" s="124">
        <f t="shared" ref="Q131:Q194" si="12">O131*$P$61</f>
        <v>5645.4343132849308</v>
      </c>
      <c r="R131" s="124">
        <f t="shared" ref="R131:R194" si="13">O131+P131+Q131</f>
        <v>2938069.7248567818</v>
      </c>
      <c r="Z131" s="2"/>
    </row>
    <row r="132" spans="13:26" x14ac:dyDescent="0.25">
      <c r="M132" s="2"/>
      <c r="N132" s="1">
        <f t="shared" ref="N132:N195" si="14">N131+1</f>
        <v>66</v>
      </c>
      <c r="O132" s="124">
        <f t="shared" ref="O132:O195" si="15">R131</f>
        <v>2938069.7248567818</v>
      </c>
      <c r="P132" s="124">
        <f t="shared" ref="P132:P195" si="16">P131</f>
        <v>42436.181274892391</v>
      </c>
      <c r="Q132" s="124">
        <f t="shared" si="12"/>
        <v>5739.3591296567065</v>
      </c>
      <c r="R132" s="124">
        <f t="shared" si="13"/>
        <v>2986245.2652613306</v>
      </c>
      <c r="Z132" s="2"/>
    </row>
    <row r="133" spans="13:26" x14ac:dyDescent="0.25">
      <c r="M133" s="2"/>
      <c r="N133" s="1">
        <f t="shared" si="14"/>
        <v>67</v>
      </c>
      <c r="O133" s="124">
        <f t="shared" si="15"/>
        <v>2986245.2652613306</v>
      </c>
      <c r="P133" s="124">
        <f t="shared" si="16"/>
        <v>42436.181274892391</v>
      </c>
      <c r="Q133" s="124">
        <f t="shared" si="12"/>
        <v>5833.4674230398632</v>
      </c>
      <c r="R133" s="124">
        <f t="shared" si="13"/>
        <v>3034514.9139592629</v>
      </c>
      <c r="Z133" s="2"/>
    </row>
    <row r="134" spans="13:26" x14ac:dyDescent="0.25">
      <c r="M134" s="2"/>
      <c r="N134" s="1">
        <f t="shared" si="14"/>
        <v>68</v>
      </c>
      <c r="O134" s="124">
        <f t="shared" si="15"/>
        <v>3034514.9139592629</v>
      </c>
      <c r="P134" s="124">
        <f t="shared" si="16"/>
        <v>42436.181274892391</v>
      </c>
      <c r="Q134" s="124">
        <f t="shared" si="12"/>
        <v>5927.759551846746</v>
      </c>
      <c r="R134" s="124">
        <f t="shared" si="13"/>
        <v>3082878.8547860021</v>
      </c>
      <c r="Z134" s="2"/>
    </row>
    <row r="135" spans="13:26" x14ac:dyDescent="0.25">
      <c r="M135" s="2"/>
      <c r="N135" s="1">
        <f t="shared" si="14"/>
        <v>69</v>
      </c>
      <c r="O135" s="124">
        <f t="shared" si="15"/>
        <v>3082878.8547860021</v>
      </c>
      <c r="P135" s="124">
        <f t="shared" si="16"/>
        <v>42436.181274892391</v>
      </c>
      <c r="Q135" s="124">
        <f t="shared" si="12"/>
        <v>6022.23587518984</v>
      </c>
      <c r="R135" s="124">
        <f t="shared" si="13"/>
        <v>3131337.2719360841</v>
      </c>
      <c r="Z135" s="2"/>
    </row>
    <row r="136" spans="13:26" x14ac:dyDescent="0.25">
      <c r="M136" s="2"/>
      <c r="N136" s="1">
        <f t="shared" si="14"/>
        <v>70</v>
      </c>
      <c r="O136" s="124">
        <f t="shared" si="15"/>
        <v>3131337.2719360841</v>
      </c>
      <c r="P136" s="124">
        <f t="shared" si="16"/>
        <v>42436.181274892391</v>
      </c>
      <c r="Q136" s="124">
        <f t="shared" si="12"/>
        <v>6116.8967528831336</v>
      </c>
      <c r="R136" s="124">
        <f t="shared" si="13"/>
        <v>3179890.3499638597</v>
      </c>
      <c r="Z136" s="2"/>
    </row>
    <row r="137" spans="13:26" x14ac:dyDescent="0.25">
      <c r="M137" s="2"/>
      <c r="N137" s="1">
        <f t="shared" si="14"/>
        <v>71</v>
      </c>
      <c r="O137" s="124">
        <f t="shared" si="15"/>
        <v>3179890.3499638597</v>
      </c>
      <c r="P137" s="124">
        <f t="shared" si="16"/>
        <v>42436.181274892391</v>
      </c>
      <c r="Q137" s="124">
        <f t="shared" si="12"/>
        <v>6211.7425454434961</v>
      </c>
      <c r="R137" s="124">
        <f t="shared" si="13"/>
        <v>3228538.2737841955</v>
      </c>
      <c r="Z137" s="2"/>
    </row>
    <row r="138" spans="13:26" x14ac:dyDescent="0.25">
      <c r="M138" s="2"/>
      <c r="N138" s="1">
        <f t="shared" si="14"/>
        <v>72</v>
      </c>
      <c r="O138" s="124">
        <f t="shared" si="15"/>
        <v>3228538.2737841955</v>
      </c>
      <c r="P138" s="124">
        <f t="shared" si="16"/>
        <v>42436.181274892391</v>
      </c>
      <c r="Q138" s="124">
        <f t="shared" si="12"/>
        <v>6306.7736140920451</v>
      </c>
      <c r="R138" s="124">
        <f t="shared" si="13"/>
        <v>3277281.2286731801</v>
      </c>
      <c r="Z138" s="2"/>
    </row>
    <row r="139" spans="13:26" x14ac:dyDescent="0.25">
      <c r="M139" s="2"/>
      <c r="N139" s="1">
        <f t="shared" si="14"/>
        <v>73</v>
      </c>
      <c r="O139" s="124">
        <f t="shared" si="15"/>
        <v>3277281.2286731801</v>
      </c>
      <c r="P139" s="124">
        <f t="shared" si="16"/>
        <v>42436.181274892391</v>
      </c>
      <c r="Q139" s="124">
        <f t="shared" si="12"/>
        <v>6401.9903207555244</v>
      </c>
      <c r="R139" s="124">
        <f t="shared" si="13"/>
        <v>3326119.400268828</v>
      </c>
      <c r="Z139" s="2"/>
    </row>
    <row r="140" spans="13:26" x14ac:dyDescent="0.25">
      <c r="M140" s="2"/>
      <c r="N140" s="1">
        <f t="shared" si="14"/>
        <v>74</v>
      </c>
      <c r="O140" s="124">
        <f t="shared" si="15"/>
        <v>3326119.400268828</v>
      </c>
      <c r="P140" s="124">
        <f t="shared" si="16"/>
        <v>42436.181274892391</v>
      </c>
      <c r="Q140" s="124">
        <f t="shared" si="12"/>
        <v>6497.3930280676823</v>
      </c>
      <c r="R140" s="124">
        <f t="shared" si="13"/>
        <v>3375052.9745717882</v>
      </c>
      <c r="Z140" s="2"/>
    </row>
    <row r="141" spans="13:26" x14ac:dyDescent="0.25">
      <c r="M141" s="2"/>
      <c r="N141" s="1">
        <f t="shared" si="14"/>
        <v>75</v>
      </c>
      <c r="O141" s="124">
        <f t="shared" si="15"/>
        <v>3375052.9745717882</v>
      </c>
      <c r="P141" s="124">
        <f t="shared" si="16"/>
        <v>42436.181274892391</v>
      </c>
      <c r="Q141" s="124">
        <f t="shared" si="12"/>
        <v>6592.9820993706508</v>
      </c>
      <c r="R141" s="124">
        <f t="shared" si="13"/>
        <v>3424082.1379460511</v>
      </c>
      <c r="Z141" s="2"/>
    </row>
    <row r="142" spans="13:26" x14ac:dyDescent="0.25">
      <c r="M142" s="2"/>
      <c r="N142" s="1">
        <f t="shared" si="14"/>
        <v>76</v>
      </c>
      <c r="O142" s="124">
        <f t="shared" si="15"/>
        <v>3424082.1379460511</v>
      </c>
      <c r="P142" s="124">
        <f t="shared" si="16"/>
        <v>42436.181274892391</v>
      </c>
      <c r="Q142" s="124">
        <f t="shared" si="12"/>
        <v>6688.7578987163333</v>
      </c>
      <c r="R142" s="124">
        <f t="shared" si="13"/>
        <v>3473207.0771196596</v>
      </c>
      <c r="Z142" s="2"/>
    </row>
    <row r="143" spans="13:26" x14ac:dyDescent="0.25">
      <c r="M143" s="2"/>
      <c r="N143" s="1">
        <f t="shared" si="14"/>
        <v>77</v>
      </c>
      <c r="O143" s="124">
        <f t="shared" si="15"/>
        <v>3473207.0771196596</v>
      </c>
      <c r="P143" s="124">
        <f t="shared" si="16"/>
        <v>42436.181274892391</v>
      </c>
      <c r="Q143" s="124">
        <f t="shared" si="12"/>
        <v>6784.7207908677856</v>
      </c>
      <c r="R143" s="124">
        <f t="shared" si="13"/>
        <v>3522427.9791854196</v>
      </c>
      <c r="Z143" s="2"/>
    </row>
    <row r="144" spans="13:26" x14ac:dyDescent="0.25">
      <c r="M144" s="2"/>
      <c r="N144" s="1">
        <f t="shared" si="14"/>
        <v>78</v>
      </c>
      <c r="O144" s="124">
        <f t="shared" si="15"/>
        <v>3522427.9791854196</v>
      </c>
      <c r="P144" s="124">
        <f t="shared" si="16"/>
        <v>42436.181274892391</v>
      </c>
      <c r="Q144" s="124">
        <f t="shared" si="12"/>
        <v>6880.8711413006131</v>
      </c>
      <c r="R144" s="124">
        <f t="shared" si="13"/>
        <v>3571745.0316016125</v>
      </c>
      <c r="Z144" s="2"/>
    </row>
    <row r="145" spans="13:26" x14ac:dyDescent="0.25">
      <c r="M145" s="2"/>
      <c r="N145" s="1">
        <f t="shared" si="14"/>
        <v>79</v>
      </c>
      <c r="O145" s="124">
        <f t="shared" si="15"/>
        <v>3571745.0316016125</v>
      </c>
      <c r="P145" s="124">
        <f t="shared" si="16"/>
        <v>42436.181274892391</v>
      </c>
      <c r="Q145" s="124">
        <f t="shared" si="12"/>
        <v>6977.209316204352</v>
      </c>
      <c r="R145" s="124">
        <f t="shared" si="13"/>
        <v>3621158.4221927091</v>
      </c>
      <c r="Z145" s="2"/>
    </row>
    <row r="146" spans="13:26" x14ac:dyDescent="0.25">
      <c r="M146" s="2"/>
      <c r="N146" s="1">
        <f t="shared" si="14"/>
        <v>80</v>
      </c>
      <c r="O146" s="124">
        <f t="shared" si="15"/>
        <v>3621158.4221927091</v>
      </c>
      <c r="P146" s="124">
        <f t="shared" si="16"/>
        <v>42436.181274892391</v>
      </c>
      <c r="Q146" s="124">
        <f t="shared" si="12"/>
        <v>7073.7356824838753</v>
      </c>
      <c r="R146" s="124">
        <f t="shared" si="13"/>
        <v>3670668.3391500851</v>
      </c>
      <c r="Z146" s="2"/>
    </row>
    <row r="147" spans="13:26" x14ac:dyDescent="0.25">
      <c r="M147" s="2"/>
      <c r="N147" s="1">
        <f t="shared" si="14"/>
        <v>81</v>
      </c>
      <c r="O147" s="124">
        <f t="shared" si="15"/>
        <v>3670668.3391500851</v>
      </c>
      <c r="P147" s="124">
        <f t="shared" si="16"/>
        <v>42436.181274892391</v>
      </c>
      <c r="Q147" s="124">
        <f t="shared" si="12"/>
        <v>7170.4506077607803</v>
      </c>
      <c r="R147" s="124">
        <f t="shared" si="13"/>
        <v>3720274.9710327382</v>
      </c>
      <c r="Z147" s="2"/>
    </row>
    <row r="148" spans="13:26" x14ac:dyDescent="0.25">
      <c r="M148" s="2"/>
      <c r="N148" s="1">
        <f t="shared" si="14"/>
        <v>82</v>
      </c>
      <c r="O148" s="124">
        <f t="shared" si="15"/>
        <v>3720274.9710327382</v>
      </c>
      <c r="P148" s="124">
        <f t="shared" si="16"/>
        <v>42436.181274892391</v>
      </c>
      <c r="Q148" s="124">
        <f t="shared" si="12"/>
        <v>7267.3544603747969</v>
      </c>
      <c r="R148" s="124">
        <f t="shared" si="13"/>
        <v>3769978.5067680054</v>
      </c>
      <c r="Z148" s="2"/>
    </row>
    <row r="149" spans="13:26" x14ac:dyDescent="0.25">
      <c r="M149" s="2"/>
      <c r="N149" s="1">
        <f t="shared" si="14"/>
        <v>83</v>
      </c>
      <c r="O149" s="124">
        <f t="shared" si="15"/>
        <v>3769978.5067680054</v>
      </c>
      <c r="P149" s="124">
        <f t="shared" si="16"/>
        <v>42436.181274892391</v>
      </c>
      <c r="Q149" s="124">
        <f t="shared" si="12"/>
        <v>7364.4476093851836</v>
      </c>
      <c r="R149" s="124">
        <f t="shared" si="13"/>
        <v>3819779.1356522827</v>
      </c>
      <c r="Z149" s="2"/>
    </row>
    <row r="150" spans="13:26" x14ac:dyDescent="0.25">
      <c r="M150" s="2"/>
      <c r="N150" s="1">
        <f t="shared" si="14"/>
        <v>84</v>
      </c>
      <c r="O150" s="124">
        <f t="shared" si="15"/>
        <v>3819779.1356522827</v>
      </c>
      <c r="P150" s="124">
        <f t="shared" si="16"/>
        <v>42436.181274892391</v>
      </c>
      <c r="Q150" s="124">
        <f t="shared" si="12"/>
        <v>7461.7304245721352</v>
      </c>
      <c r="R150" s="124">
        <f t="shared" si="13"/>
        <v>3869677.0473517473</v>
      </c>
      <c r="Z150" s="2"/>
    </row>
    <row r="151" spans="13:26" x14ac:dyDescent="0.25">
      <c r="M151" s="2"/>
      <c r="N151" s="1">
        <f t="shared" si="14"/>
        <v>85</v>
      </c>
      <c r="O151" s="124">
        <f t="shared" si="15"/>
        <v>3869677.0473517473</v>
      </c>
      <c r="P151" s="124">
        <f t="shared" si="16"/>
        <v>42436.181274892391</v>
      </c>
      <c r="Q151" s="124">
        <f t="shared" si="12"/>
        <v>7559.2032764381975</v>
      </c>
      <c r="R151" s="124">
        <f t="shared" si="13"/>
        <v>3919672.4319030778</v>
      </c>
      <c r="Z151" s="2"/>
    </row>
    <row r="152" spans="13:26" x14ac:dyDescent="0.25">
      <c r="M152" s="2"/>
      <c r="N152" s="1">
        <f t="shared" si="14"/>
        <v>86</v>
      </c>
      <c r="O152" s="124">
        <f t="shared" si="15"/>
        <v>3919672.4319030778</v>
      </c>
      <c r="P152" s="124">
        <f t="shared" si="16"/>
        <v>42436.181274892391</v>
      </c>
      <c r="Q152" s="124">
        <f t="shared" si="12"/>
        <v>7656.8665362096663</v>
      </c>
      <c r="R152" s="124">
        <f t="shared" si="13"/>
        <v>3969765.4797141799</v>
      </c>
      <c r="Z152" s="2"/>
    </row>
    <row r="153" spans="13:26" x14ac:dyDescent="0.25">
      <c r="M153" s="2"/>
      <c r="N153" s="1">
        <f t="shared" si="14"/>
        <v>87</v>
      </c>
      <c r="O153" s="124">
        <f t="shared" si="15"/>
        <v>3969765.4797141799</v>
      </c>
      <c r="P153" s="124">
        <f t="shared" si="16"/>
        <v>42436.181274892391</v>
      </c>
      <c r="Q153" s="124">
        <f t="shared" si="12"/>
        <v>7754.7205758380123</v>
      </c>
      <c r="R153" s="124">
        <f t="shared" si="13"/>
        <v>4019956.3815649101</v>
      </c>
      <c r="Z153" s="2"/>
    </row>
    <row r="154" spans="13:26" x14ac:dyDescent="0.25">
      <c r="M154" s="2"/>
      <c r="N154" s="1">
        <f t="shared" si="14"/>
        <v>88</v>
      </c>
      <c r="O154" s="124">
        <f t="shared" si="15"/>
        <v>4019956.3815649101</v>
      </c>
      <c r="P154" s="124">
        <f t="shared" si="16"/>
        <v>42436.181274892391</v>
      </c>
      <c r="Q154" s="124">
        <f t="shared" si="12"/>
        <v>7852.7657680012899</v>
      </c>
      <c r="R154" s="124">
        <f t="shared" si="13"/>
        <v>4070245.3286078037</v>
      </c>
      <c r="Z154" s="2"/>
    </row>
    <row r="155" spans="13:26" x14ac:dyDescent="0.25">
      <c r="M155" s="2"/>
      <c r="N155" s="1">
        <f t="shared" si="14"/>
        <v>89</v>
      </c>
      <c r="O155" s="124">
        <f t="shared" si="15"/>
        <v>4070245.3286078037</v>
      </c>
      <c r="P155" s="124">
        <f t="shared" si="16"/>
        <v>42436.181274892391</v>
      </c>
      <c r="Q155" s="124">
        <f t="shared" si="12"/>
        <v>7951.0024861055626</v>
      </c>
      <c r="R155" s="124">
        <f t="shared" si="13"/>
        <v>4120632.5123688015</v>
      </c>
      <c r="Z155" s="2"/>
    </row>
    <row r="156" spans="13:26" x14ac:dyDescent="0.25">
      <c r="M156" s="2"/>
      <c r="N156" s="1">
        <f t="shared" si="14"/>
        <v>90</v>
      </c>
      <c r="O156" s="124">
        <f t="shared" si="15"/>
        <v>4120632.5123688015</v>
      </c>
      <c r="P156" s="124">
        <f t="shared" si="16"/>
        <v>42436.181274892391</v>
      </c>
      <c r="Q156" s="124">
        <f t="shared" si="12"/>
        <v>8049.431104286321</v>
      </c>
      <c r="R156" s="124">
        <f t="shared" si="13"/>
        <v>4171118.1247479799</v>
      </c>
      <c r="Z156" s="2"/>
    </row>
    <row r="157" spans="13:26" x14ac:dyDescent="0.25">
      <c r="M157" s="2"/>
      <c r="N157" s="1">
        <f t="shared" si="14"/>
        <v>91</v>
      </c>
      <c r="O157" s="124">
        <f t="shared" si="15"/>
        <v>4171118.1247479799</v>
      </c>
      <c r="P157" s="124">
        <f t="shared" si="16"/>
        <v>42436.181274892391</v>
      </c>
      <c r="Q157" s="124">
        <f t="shared" si="12"/>
        <v>8148.0519974099079</v>
      </c>
      <c r="R157" s="124">
        <f t="shared" si="13"/>
        <v>4221702.3580202824</v>
      </c>
      <c r="Z157" s="2"/>
    </row>
    <row r="158" spans="13:26" x14ac:dyDescent="0.25">
      <c r="M158" s="2"/>
      <c r="N158" s="1">
        <f t="shared" si="14"/>
        <v>92</v>
      </c>
      <c r="O158" s="124">
        <f t="shared" si="15"/>
        <v>4221702.3580202824</v>
      </c>
      <c r="P158" s="124">
        <f t="shared" si="16"/>
        <v>42436.181274892391</v>
      </c>
      <c r="Q158" s="124">
        <f t="shared" si="12"/>
        <v>8246.8655410749507</v>
      </c>
      <c r="R158" s="124">
        <f t="shared" si="13"/>
        <v>4272385.4048362505</v>
      </c>
      <c r="Z158" s="2"/>
    </row>
    <row r="159" spans="13:26" x14ac:dyDescent="0.25">
      <c r="M159" s="2"/>
      <c r="N159" s="1">
        <f t="shared" si="14"/>
        <v>93</v>
      </c>
      <c r="O159" s="124">
        <f t="shared" si="15"/>
        <v>4272385.4048362505</v>
      </c>
      <c r="P159" s="124">
        <f t="shared" si="16"/>
        <v>42436.181274892391</v>
      </c>
      <c r="Q159" s="124">
        <f t="shared" si="12"/>
        <v>8345.872111613784</v>
      </c>
      <c r="R159" s="124">
        <f t="shared" si="13"/>
        <v>4323167.4582227571</v>
      </c>
      <c r="Z159" s="2"/>
    </row>
    <row r="160" spans="13:26" x14ac:dyDescent="0.25">
      <c r="M160" s="2"/>
      <c r="N160" s="1">
        <f t="shared" si="14"/>
        <v>94</v>
      </c>
      <c r="O160" s="124">
        <f t="shared" si="15"/>
        <v>4323167.4582227571</v>
      </c>
      <c r="P160" s="124">
        <f t="shared" si="16"/>
        <v>42436.181274892391</v>
      </c>
      <c r="Q160" s="124">
        <f t="shared" si="12"/>
        <v>8445.0720860938891</v>
      </c>
      <c r="R160" s="124">
        <f t="shared" si="13"/>
        <v>4374048.7115837438</v>
      </c>
      <c r="Z160" s="2"/>
    </row>
    <row r="161" spans="13:26" x14ac:dyDescent="0.25">
      <c r="M161" s="2"/>
      <c r="N161" s="1">
        <f t="shared" si="14"/>
        <v>95</v>
      </c>
      <c r="O161" s="124">
        <f t="shared" si="15"/>
        <v>4374048.7115837438</v>
      </c>
      <c r="P161" s="124">
        <f t="shared" si="16"/>
        <v>42436.181274892391</v>
      </c>
      <c r="Q161" s="124">
        <f t="shared" si="12"/>
        <v>8544.4658423193268</v>
      </c>
      <c r="R161" s="124">
        <f t="shared" si="13"/>
        <v>4425029.3587009562</v>
      </c>
      <c r="Z161" s="2"/>
    </row>
    <row r="162" spans="13:26" x14ac:dyDescent="0.25">
      <c r="M162" s="2"/>
      <c r="N162" s="1">
        <f t="shared" si="14"/>
        <v>96</v>
      </c>
      <c r="O162" s="124">
        <f t="shared" si="15"/>
        <v>4425029.3587009562</v>
      </c>
      <c r="P162" s="124">
        <f t="shared" si="16"/>
        <v>42436.181274892391</v>
      </c>
      <c r="Q162" s="124">
        <f t="shared" si="12"/>
        <v>8644.0537588321804</v>
      </c>
      <c r="R162" s="124">
        <f t="shared" si="13"/>
        <v>4476109.5937346816</v>
      </c>
      <c r="Z162" s="2"/>
    </row>
    <row r="163" spans="13:26" x14ac:dyDescent="0.25">
      <c r="M163" s="2"/>
      <c r="N163" s="1">
        <f t="shared" si="14"/>
        <v>97</v>
      </c>
      <c r="O163" s="124">
        <f t="shared" si="15"/>
        <v>4476109.5937346816</v>
      </c>
      <c r="P163" s="124">
        <f t="shared" si="16"/>
        <v>42436.181274892391</v>
      </c>
      <c r="Q163" s="124">
        <f t="shared" si="12"/>
        <v>8743.8362149139921</v>
      </c>
      <c r="R163" s="124">
        <f t="shared" si="13"/>
        <v>4527289.6112244884</v>
      </c>
      <c r="Z163" s="2"/>
    </row>
    <row r="164" spans="13:26" x14ac:dyDescent="0.25">
      <c r="M164" s="2"/>
      <c r="N164" s="1">
        <f t="shared" si="14"/>
        <v>98</v>
      </c>
      <c r="O164" s="124">
        <f t="shared" si="15"/>
        <v>4527289.6112244884</v>
      </c>
      <c r="P164" s="124">
        <f t="shared" si="16"/>
        <v>42436.181274892391</v>
      </c>
      <c r="Q164" s="124">
        <f t="shared" si="12"/>
        <v>8843.8135905872095</v>
      </c>
      <c r="R164" s="124">
        <f t="shared" si="13"/>
        <v>4578569.6060899682</v>
      </c>
      <c r="Z164" s="2"/>
    </row>
    <row r="165" spans="13:26" x14ac:dyDescent="0.25">
      <c r="M165" s="2"/>
      <c r="N165" s="1">
        <f t="shared" si="14"/>
        <v>99</v>
      </c>
      <c r="O165" s="124">
        <f t="shared" si="15"/>
        <v>4578569.6060899682</v>
      </c>
      <c r="P165" s="124">
        <f t="shared" si="16"/>
        <v>42436.181274892391</v>
      </c>
      <c r="Q165" s="124">
        <f t="shared" si="12"/>
        <v>8943.9862666166337</v>
      </c>
      <c r="R165" s="124">
        <f t="shared" si="13"/>
        <v>4629949.7736314777</v>
      </c>
      <c r="Z165" s="2"/>
    </row>
    <row r="166" spans="13:26" x14ac:dyDescent="0.25">
      <c r="M166" s="2"/>
      <c r="N166" s="1">
        <f t="shared" si="14"/>
        <v>100</v>
      </c>
      <c r="O166" s="124">
        <f t="shared" si="15"/>
        <v>4629949.7736314777</v>
      </c>
      <c r="P166" s="124">
        <f t="shared" si="16"/>
        <v>42436.181274892391</v>
      </c>
      <c r="Q166" s="124">
        <f t="shared" si="12"/>
        <v>9044.3546245108737</v>
      </c>
      <c r="R166" s="124">
        <f t="shared" si="13"/>
        <v>4681430.3095308812</v>
      </c>
      <c r="Z166" s="2"/>
    </row>
    <row r="167" spans="13:26" x14ac:dyDescent="0.25">
      <c r="M167" s="2"/>
      <c r="N167" s="1">
        <f t="shared" si="14"/>
        <v>101</v>
      </c>
      <c r="O167" s="124">
        <f t="shared" si="15"/>
        <v>4681430.3095308812</v>
      </c>
      <c r="P167" s="124">
        <f t="shared" si="16"/>
        <v>42436.181274892391</v>
      </c>
      <c r="Q167" s="124">
        <f t="shared" si="12"/>
        <v>9144.9190465237862</v>
      </c>
      <c r="R167" s="124">
        <f t="shared" si="13"/>
        <v>4733011.409852298</v>
      </c>
      <c r="Z167" s="2"/>
    </row>
    <row r="168" spans="13:26" x14ac:dyDescent="0.25">
      <c r="M168" s="2"/>
      <c r="N168" s="1">
        <f t="shared" si="14"/>
        <v>102</v>
      </c>
      <c r="O168" s="124">
        <f t="shared" si="15"/>
        <v>4733011.409852298</v>
      </c>
      <c r="P168" s="124">
        <f t="shared" si="16"/>
        <v>42436.181274892391</v>
      </c>
      <c r="Q168" s="124">
        <f t="shared" si="12"/>
        <v>9245.6799156559482</v>
      </c>
      <c r="R168" s="124">
        <f t="shared" si="13"/>
        <v>4784693.2710428471</v>
      </c>
      <c r="Z168" s="2"/>
    </row>
    <row r="169" spans="13:26" x14ac:dyDescent="0.25">
      <c r="M169" s="2"/>
      <c r="N169" s="1">
        <f t="shared" si="14"/>
        <v>103</v>
      </c>
      <c r="O169" s="124">
        <f t="shared" si="15"/>
        <v>4784693.2710428471</v>
      </c>
      <c r="P169" s="124">
        <f t="shared" si="16"/>
        <v>42436.181274892391</v>
      </c>
      <c r="Q169" s="124">
        <f t="shared" si="12"/>
        <v>9346.6376156561037</v>
      </c>
      <c r="R169" s="124">
        <f t="shared" si="13"/>
        <v>4836476.0899333963</v>
      </c>
      <c r="Z169" s="2"/>
    </row>
    <row r="170" spans="13:26" x14ac:dyDescent="0.25">
      <c r="M170" s="2"/>
      <c r="N170" s="1">
        <f t="shared" si="14"/>
        <v>104</v>
      </c>
      <c r="O170" s="124">
        <f t="shared" si="15"/>
        <v>4836476.0899333963</v>
      </c>
      <c r="P170" s="124">
        <f t="shared" si="16"/>
        <v>42436.181274892391</v>
      </c>
      <c r="Q170" s="124">
        <f t="shared" si="12"/>
        <v>9447.7925310226274</v>
      </c>
      <c r="R170" s="124">
        <f t="shared" si="13"/>
        <v>4888360.0637393119</v>
      </c>
      <c r="Z170" s="2"/>
    </row>
    <row r="171" spans="13:26" x14ac:dyDescent="0.25">
      <c r="M171" s="2"/>
      <c r="N171" s="1">
        <f t="shared" si="14"/>
        <v>105</v>
      </c>
      <c r="O171" s="124">
        <f t="shared" si="15"/>
        <v>4888360.0637393119</v>
      </c>
      <c r="P171" s="124">
        <f t="shared" si="16"/>
        <v>42436.181274892391</v>
      </c>
      <c r="Q171" s="124">
        <f t="shared" si="12"/>
        <v>9549.1450470049931</v>
      </c>
      <c r="R171" s="124">
        <f t="shared" si="13"/>
        <v>4940345.3900612099</v>
      </c>
      <c r="Z171" s="2"/>
    </row>
    <row r="172" spans="13:26" x14ac:dyDescent="0.25">
      <c r="M172" s="2"/>
      <c r="N172" s="1">
        <f t="shared" si="14"/>
        <v>106</v>
      </c>
      <c r="O172" s="124">
        <f t="shared" si="15"/>
        <v>4940345.3900612099</v>
      </c>
      <c r="P172" s="124">
        <f t="shared" si="16"/>
        <v>42436.181274892391</v>
      </c>
      <c r="Q172" s="124">
        <f t="shared" si="12"/>
        <v>9650.6955496052378</v>
      </c>
      <c r="R172" s="124">
        <f t="shared" si="13"/>
        <v>4992432.2668857081</v>
      </c>
      <c r="Z172" s="2"/>
    </row>
    <row r="173" spans="13:26" x14ac:dyDescent="0.25">
      <c r="M173" s="2"/>
      <c r="N173" s="1">
        <f t="shared" si="14"/>
        <v>107</v>
      </c>
      <c r="O173" s="124">
        <f t="shared" si="15"/>
        <v>4992432.2668857081</v>
      </c>
      <c r="P173" s="124">
        <f t="shared" si="16"/>
        <v>42436.181274892391</v>
      </c>
      <c r="Q173" s="124">
        <f t="shared" si="12"/>
        <v>9752.4444255794315</v>
      </c>
      <c r="R173" s="124">
        <f t="shared" si="13"/>
        <v>5044620.89258618</v>
      </c>
      <c r="Z173" s="2"/>
    </row>
    <row r="174" spans="13:26" x14ac:dyDescent="0.25">
      <c r="M174" s="2"/>
      <c r="N174" s="1">
        <f t="shared" si="14"/>
        <v>108</v>
      </c>
      <c r="O174" s="124">
        <f t="shared" si="15"/>
        <v>5044620.89258618</v>
      </c>
      <c r="P174" s="124">
        <f t="shared" si="16"/>
        <v>42436.181274892391</v>
      </c>
      <c r="Q174" s="124">
        <f t="shared" si="12"/>
        <v>9854.3920624391521</v>
      </c>
      <c r="R174" s="124">
        <f t="shared" si="13"/>
        <v>5096911.4659235124</v>
      </c>
      <c r="Z174" s="2"/>
    </row>
    <row r="175" spans="13:26" x14ac:dyDescent="0.25">
      <c r="M175" s="2"/>
      <c r="N175" s="1">
        <f t="shared" si="14"/>
        <v>109</v>
      </c>
      <c r="O175" s="124">
        <f t="shared" si="15"/>
        <v>5096911.4659235124</v>
      </c>
      <c r="P175" s="124">
        <f t="shared" si="16"/>
        <v>42436.181274892391</v>
      </c>
      <c r="Q175" s="124">
        <f t="shared" si="12"/>
        <v>9956.5388484529631</v>
      </c>
      <c r="R175" s="124">
        <f t="shared" si="13"/>
        <v>5149304.1860468583</v>
      </c>
      <c r="Z175" s="2"/>
    </row>
    <row r="176" spans="13:26" x14ac:dyDescent="0.25">
      <c r="M176" s="2"/>
      <c r="N176" s="1">
        <f t="shared" si="14"/>
        <v>110</v>
      </c>
      <c r="O176" s="124">
        <f t="shared" si="15"/>
        <v>5149304.1860468583</v>
      </c>
      <c r="P176" s="124">
        <f t="shared" si="16"/>
        <v>42436.181274892391</v>
      </c>
      <c r="Q176" s="124">
        <f t="shared" si="12"/>
        <v>10058.885172647884</v>
      </c>
      <c r="R176" s="124">
        <f t="shared" si="13"/>
        <v>5201799.2524943985</v>
      </c>
      <c r="Z176" s="2"/>
    </row>
    <row r="177" spans="13:26" x14ac:dyDescent="0.25">
      <c r="M177" s="2"/>
      <c r="N177" s="1">
        <f t="shared" si="14"/>
        <v>111</v>
      </c>
      <c r="O177" s="124">
        <f t="shared" si="15"/>
        <v>5201799.2524943985</v>
      </c>
      <c r="P177" s="124">
        <f t="shared" si="16"/>
        <v>42436.181274892391</v>
      </c>
      <c r="Q177" s="124">
        <f t="shared" si="12"/>
        <v>10161.43142481088</v>
      </c>
      <c r="R177" s="124">
        <f t="shared" si="13"/>
        <v>5254396.8651941018</v>
      </c>
      <c r="Z177" s="2"/>
    </row>
    <row r="178" spans="13:26" x14ac:dyDescent="0.25">
      <c r="M178" s="2"/>
      <c r="N178" s="1">
        <f t="shared" si="14"/>
        <v>112</v>
      </c>
      <c r="O178" s="124">
        <f t="shared" si="15"/>
        <v>5254396.8651941018</v>
      </c>
      <c r="P178" s="124">
        <f t="shared" si="16"/>
        <v>42436.181274892391</v>
      </c>
      <c r="Q178" s="124">
        <f t="shared" si="12"/>
        <v>10264.177995490343</v>
      </c>
      <c r="R178" s="124">
        <f t="shared" si="13"/>
        <v>5307097.2244644845</v>
      </c>
      <c r="Z178" s="2"/>
    </row>
    <row r="179" spans="13:26" x14ac:dyDescent="0.25">
      <c r="M179" s="2"/>
      <c r="N179" s="1">
        <f t="shared" si="14"/>
        <v>113</v>
      </c>
      <c r="O179" s="124">
        <f t="shared" si="15"/>
        <v>5307097.2244644845</v>
      </c>
      <c r="P179" s="124">
        <f t="shared" si="16"/>
        <v>42436.181274892391</v>
      </c>
      <c r="Q179" s="124">
        <f t="shared" si="12"/>
        <v>10367.125275997583</v>
      </c>
      <c r="R179" s="124">
        <f t="shared" si="13"/>
        <v>5359900.5310153747</v>
      </c>
      <c r="Z179" s="2"/>
    </row>
    <row r="180" spans="13:26" x14ac:dyDescent="0.25">
      <c r="M180" s="2"/>
      <c r="N180" s="1">
        <f t="shared" si="14"/>
        <v>114</v>
      </c>
      <c r="O180" s="124">
        <f t="shared" si="15"/>
        <v>5359900.5310153747</v>
      </c>
      <c r="P180" s="124">
        <f t="shared" si="16"/>
        <v>42436.181274892391</v>
      </c>
      <c r="Q180" s="124">
        <f t="shared" si="12"/>
        <v>10470.273658408312</v>
      </c>
      <c r="R180" s="124">
        <f t="shared" si="13"/>
        <v>5412806.9859486753</v>
      </c>
      <c r="Z180" s="2"/>
    </row>
    <row r="181" spans="13:26" x14ac:dyDescent="0.25">
      <c r="M181" s="2"/>
      <c r="N181" s="1">
        <f t="shared" si="14"/>
        <v>115</v>
      </c>
      <c r="O181" s="124">
        <f t="shared" si="15"/>
        <v>5412806.9859486753</v>
      </c>
      <c r="P181" s="124">
        <f t="shared" si="16"/>
        <v>42436.181274892391</v>
      </c>
      <c r="Q181" s="124">
        <f t="shared" si="12"/>
        <v>10573.623535564142</v>
      </c>
      <c r="R181" s="124">
        <f t="shared" si="13"/>
        <v>5465816.7907591322</v>
      </c>
      <c r="Z181" s="2"/>
    </row>
    <row r="182" spans="13:26" x14ac:dyDescent="0.25">
      <c r="M182" s="2"/>
      <c r="N182" s="1">
        <f t="shared" si="14"/>
        <v>116</v>
      </c>
      <c r="O182" s="124">
        <f t="shared" si="15"/>
        <v>5465816.7907591322</v>
      </c>
      <c r="P182" s="124">
        <f t="shared" si="16"/>
        <v>42436.181274892391</v>
      </c>
      <c r="Q182" s="124">
        <f t="shared" si="12"/>
        <v>10677.175301074079</v>
      </c>
      <c r="R182" s="124">
        <f t="shared" si="13"/>
        <v>5518930.1473350991</v>
      </c>
      <c r="Z182" s="2"/>
    </row>
    <row r="183" spans="13:26" x14ac:dyDescent="0.25">
      <c r="M183" s="2"/>
      <c r="N183" s="1">
        <f t="shared" si="14"/>
        <v>117</v>
      </c>
      <c r="O183" s="124">
        <f t="shared" si="15"/>
        <v>5518930.1473350991</v>
      </c>
      <c r="P183" s="124">
        <f t="shared" si="16"/>
        <v>42436.181274892391</v>
      </c>
      <c r="Q183" s="124">
        <f t="shared" si="12"/>
        <v>10780.929349316024</v>
      </c>
      <c r="R183" s="124">
        <f t="shared" si="13"/>
        <v>5572147.2579593081</v>
      </c>
      <c r="Z183" s="2"/>
    </row>
    <row r="184" spans="13:26" x14ac:dyDescent="0.25">
      <c r="M184" s="2"/>
      <c r="N184" s="1">
        <f t="shared" si="14"/>
        <v>118</v>
      </c>
      <c r="O184" s="124">
        <f t="shared" si="15"/>
        <v>5572147.2579593081</v>
      </c>
      <c r="P184" s="124">
        <f t="shared" si="16"/>
        <v>42436.181274892391</v>
      </c>
      <c r="Q184" s="124">
        <f t="shared" si="12"/>
        <v>10884.886075438271</v>
      </c>
      <c r="R184" s="124">
        <f t="shared" si="13"/>
        <v>5625468.3253096389</v>
      </c>
      <c r="Z184" s="2"/>
    </row>
    <row r="185" spans="13:26" x14ac:dyDescent="0.25">
      <c r="M185" s="2"/>
      <c r="N185" s="1">
        <f t="shared" si="14"/>
        <v>119</v>
      </c>
      <c r="O185" s="124">
        <f t="shared" si="15"/>
        <v>5625468.3253096389</v>
      </c>
      <c r="P185" s="124">
        <f t="shared" si="16"/>
        <v>42436.181274892391</v>
      </c>
      <c r="Q185" s="124">
        <f t="shared" si="12"/>
        <v>10989.045875361018</v>
      </c>
      <c r="R185" s="124">
        <f t="shared" si="13"/>
        <v>5678893.5524598928</v>
      </c>
      <c r="Z185" s="2"/>
    </row>
    <row r="186" spans="13:26" x14ac:dyDescent="0.25">
      <c r="M186" s="2"/>
      <c r="N186" s="1">
        <f t="shared" si="14"/>
        <v>120</v>
      </c>
      <c r="O186" s="124">
        <f t="shared" si="15"/>
        <v>5678893.5524598928</v>
      </c>
      <c r="P186" s="124">
        <f t="shared" si="16"/>
        <v>42436.181274892391</v>
      </c>
      <c r="Q186" s="124">
        <f t="shared" si="12"/>
        <v>11093.40914577787</v>
      </c>
      <c r="R186" s="124">
        <f t="shared" si="13"/>
        <v>5732423.1428805636</v>
      </c>
      <c r="Z186" s="2"/>
    </row>
    <row r="187" spans="13:26" x14ac:dyDescent="0.25">
      <c r="M187" s="2"/>
      <c r="N187" s="1">
        <f t="shared" si="14"/>
        <v>121</v>
      </c>
      <c r="O187" s="124">
        <f t="shared" si="15"/>
        <v>5732423.1428805636</v>
      </c>
      <c r="P187" s="124">
        <f t="shared" si="16"/>
        <v>42436.181274892391</v>
      </c>
      <c r="Q187" s="124">
        <f t="shared" si="12"/>
        <v>11197.97628415735</v>
      </c>
      <c r="R187" s="124">
        <f t="shared" si="13"/>
        <v>5786057.3004396139</v>
      </c>
      <c r="Z187" s="2"/>
    </row>
    <row r="188" spans="13:26" x14ac:dyDescent="0.25">
      <c r="M188" s="2"/>
      <c r="N188" s="1">
        <f t="shared" si="14"/>
        <v>122</v>
      </c>
      <c r="O188" s="124">
        <f t="shared" si="15"/>
        <v>5786057.3004396139</v>
      </c>
      <c r="P188" s="124">
        <f t="shared" si="16"/>
        <v>42436.181274892391</v>
      </c>
      <c r="Q188" s="124">
        <f t="shared" si="12"/>
        <v>11302.747688744417</v>
      </c>
      <c r="R188" s="124">
        <f t="shared" si="13"/>
        <v>5839796.2294032509</v>
      </c>
      <c r="Z188" s="2"/>
    </row>
    <row r="189" spans="13:26" x14ac:dyDescent="0.25">
      <c r="M189" s="2"/>
      <c r="N189" s="1">
        <f t="shared" si="14"/>
        <v>123</v>
      </c>
      <c r="O189" s="124">
        <f t="shared" si="15"/>
        <v>5839796.2294032509</v>
      </c>
      <c r="P189" s="124">
        <f t="shared" si="16"/>
        <v>42436.181274892391</v>
      </c>
      <c r="Q189" s="124">
        <f t="shared" si="12"/>
        <v>11407.723758561977</v>
      </c>
      <c r="R189" s="124">
        <f t="shared" si="13"/>
        <v>5893640.1344367051</v>
      </c>
      <c r="Z189" s="2"/>
    </row>
    <row r="190" spans="13:26" x14ac:dyDescent="0.25">
      <c r="M190" s="2"/>
      <c r="N190" s="1">
        <f t="shared" si="14"/>
        <v>124</v>
      </c>
      <c r="O190" s="124">
        <f t="shared" si="15"/>
        <v>5893640.1344367051</v>
      </c>
      <c r="P190" s="124">
        <f t="shared" si="16"/>
        <v>42436.181274892391</v>
      </c>
      <c r="Q190" s="124">
        <f t="shared" si="12"/>
        <v>11512.904893412406</v>
      </c>
      <c r="R190" s="124">
        <f t="shared" si="13"/>
        <v>5947589.2206050102</v>
      </c>
      <c r="Z190" s="2"/>
    </row>
    <row r="191" spans="13:26" x14ac:dyDescent="0.25">
      <c r="M191" s="2"/>
      <c r="N191" s="1">
        <f t="shared" si="14"/>
        <v>125</v>
      </c>
      <c r="O191" s="124">
        <f t="shared" si="15"/>
        <v>5947589.2206050102</v>
      </c>
      <c r="P191" s="124">
        <f t="shared" si="16"/>
        <v>42436.181274892391</v>
      </c>
      <c r="Q191" s="124">
        <f t="shared" si="12"/>
        <v>11618.291493879075</v>
      </c>
      <c r="R191" s="124">
        <f t="shared" si="13"/>
        <v>6001643.6933737816</v>
      </c>
      <c r="Z191" s="2"/>
    </row>
    <row r="192" spans="13:26" x14ac:dyDescent="0.25">
      <c r="M192" s="2"/>
      <c r="N192" s="1">
        <f t="shared" si="14"/>
        <v>126</v>
      </c>
      <c r="O192" s="124">
        <f t="shared" si="15"/>
        <v>6001643.6933737816</v>
      </c>
      <c r="P192" s="124">
        <f t="shared" si="16"/>
        <v>42436.181274892391</v>
      </c>
      <c r="Q192" s="124">
        <f t="shared" si="12"/>
        <v>11723.883961327869</v>
      </c>
      <c r="R192" s="124">
        <f t="shared" si="13"/>
        <v>6055803.7586100027</v>
      </c>
      <c r="Z192" s="2"/>
    </row>
    <row r="193" spans="13:26" x14ac:dyDescent="0.25">
      <c r="M193" s="2"/>
      <c r="N193" s="1">
        <f t="shared" si="14"/>
        <v>127</v>
      </c>
      <c r="O193" s="124">
        <f t="shared" si="15"/>
        <v>6055803.7586100027</v>
      </c>
      <c r="P193" s="124">
        <f t="shared" si="16"/>
        <v>42436.181274892391</v>
      </c>
      <c r="Q193" s="124">
        <f t="shared" si="12"/>
        <v>11829.682697908724</v>
      </c>
      <c r="R193" s="124">
        <f t="shared" si="13"/>
        <v>6110069.6225828044</v>
      </c>
      <c r="Z193" s="2"/>
    </row>
    <row r="194" spans="13:26" x14ac:dyDescent="0.25">
      <c r="M194" s="2"/>
      <c r="N194" s="1">
        <f t="shared" si="14"/>
        <v>128</v>
      </c>
      <c r="O194" s="124">
        <f t="shared" si="15"/>
        <v>6110069.6225828044</v>
      </c>
      <c r="P194" s="124">
        <f t="shared" si="16"/>
        <v>42436.181274892391</v>
      </c>
      <c r="Q194" s="124">
        <f t="shared" si="12"/>
        <v>11935.688106557149</v>
      </c>
      <c r="R194" s="124">
        <f t="shared" si="13"/>
        <v>6164441.4919642545</v>
      </c>
      <c r="Z194" s="2"/>
    </row>
    <row r="195" spans="13:26" x14ac:dyDescent="0.25">
      <c r="M195" s="2"/>
      <c r="N195" s="1">
        <f t="shared" si="14"/>
        <v>129</v>
      </c>
      <c r="O195" s="124">
        <f t="shared" si="15"/>
        <v>6164441.4919642545</v>
      </c>
      <c r="P195" s="124">
        <f t="shared" si="16"/>
        <v>42436.181274892391</v>
      </c>
      <c r="Q195" s="124">
        <f t="shared" ref="Q195:Q258" si="17">O195*$P$61</f>
        <v>12041.900590995767</v>
      </c>
      <c r="R195" s="124">
        <f t="shared" ref="R195:R258" si="18">O195+P195+Q195</f>
        <v>6218919.5738301426</v>
      </c>
      <c r="Z195" s="2"/>
    </row>
    <row r="196" spans="13:26" x14ac:dyDescent="0.25">
      <c r="M196" s="2"/>
      <c r="N196" s="1">
        <f t="shared" ref="N196:N259" si="19">N195+1</f>
        <v>130</v>
      </c>
      <c r="O196" s="124">
        <f t="shared" ref="O196:O259" si="20">R195</f>
        <v>6218919.5738301426</v>
      </c>
      <c r="P196" s="124">
        <f t="shared" ref="P196:P259" si="21">P195</f>
        <v>42436.181274892391</v>
      </c>
      <c r="Q196" s="124">
        <f t="shared" si="17"/>
        <v>12148.320555735852</v>
      </c>
      <c r="R196" s="124">
        <f t="shared" si="18"/>
        <v>6273504.0756607717</v>
      </c>
      <c r="Z196" s="2"/>
    </row>
    <row r="197" spans="13:26" x14ac:dyDescent="0.25">
      <c r="M197" s="2"/>
      <c r="N197" s="1">
        <f t="shared" si="19"/>
        <v>131</v>
      </c>
      <c r="O197" s="124">
        <f t="shared" si="20"/>
        <v>6273504.0756607717</v>
      </c>
      <c r="P197" s="124">
        <f t="shared" si="21"/>
        <v>42436.181274892391</v>
      </c>
      <c r="Q197" s="124">
        <f t="shared" si="17"/>
        <v>12254.948406078871</v>
      </c>
      <c r="R197" s="124">
        <f t="shared" si="18"/>
        <v>6328195.2053417433</v>
      </c>
      <c r="Z197" s="2"/>
    </row>
    <row r="198" spans="13:26" x14ac:dyDescent="0.25">
      <c r="M198" s="2"/>
      <c r="N198" s="1">
        <f t="shared" si="19"/>
        <v>132</v>
      </c>
      <c r="O198" s="124">
        <f t="shared" si="20"/>
        <v>6328195.2053417433</v>
      </c>
      <c r="P198" s="124">
        <f t="shared" si="21"/>
        <v>42436.181274892391</v>
      </c>
      <c r="Q198" s="124">
        <f t="shared" si="17"/>
        <v>12361.784548118021</v>
      </c>
      <c r="R198" s="124">
        <f t="shared" si="18"/>
        <v>6382993.1711647538</v>
      </c>
      <c r="Z198" s="2"/>
    </row>
    <row r="199" spans="13:26" x14ac:dyDescent="0.25">
      <c r="M199" s="2"/>
      <c r="N199" s="1">
        <f t="shared" si="19"/>
        <v>133</v>
      </c>
      <c r="O199" s="124">
        <f t="shared" si="20"/>
        <v>6382993.1711647538</v>
      </c>
      <c r="P199" s="124">
        <f t="shared" si="21"/>
        <v>42436.181274892391</v>
      </c>
      <c r="Q199" s="124">
        <f t="shared" si="17"/>
        <v>12468.829388739781</v>
      </c>
      <c r="R199" s="124">
        <f t="shared" si="18"/>
        <v>6437898.1818283862</v>
      </c>
      <c r="Z199" s="2"/>
    </row>
    <row r="200" spans="13:26" x14ac:dyDescent="0.25">
      <c r="M200" s="2"/>
      <c r="N200" s="1">
        <f t="shared" si="19"/>
        <v>134</v>
      </c>
      <c r="O200" s="124">
        <f t="shared" si="20"/>
        <v>6437898.1818283862</v>
      </c>
      <c r="P200" s="124">
        <f t="shared" si="21"/>
        <v>42436.181274892391</v>
      </c>
      <c r="Q200" s="124">
        <f t="shared" si="17"/>
        <v>12576.083335625462</v>
      </c>
      <c r="R200" s="124">
        <f t="shared" si="18"/>
        <v>6492910.4464389039</v>
      </c>
      <c r="Z200" s="2"/>
    </row>
    <row r="201" spans="13:26" x14ac:dyDescent="0.25">
      <c r="M201" s="2"/>
      <c r="N201" s="1">
        <f t="shared" si="19"/>
        <v>135</v>
      </c>
      <c r="O201" s="124">
        <f t="shared" si="20"/>
        <v>6492910.4464389039</v>
      </c>
      <c r="P201" s="124">
        <f t="shared" si="21"/>
        <v>42436.181274892391</v>
      </c>
      <c r="Q201" s="124">
        <f t="shared" si="17"/>
        <v>12683.546797252757</v>
      </c>
      <c r="R201" s="124">
        <f t="shared" si="18"/>
        <v>6548030.1745110499</v>
      </c>
      <c r="Z201" s="2"/>
    </row>
    <row r="202" spans="13:26" x14ac:dyDescent="0.25">
      <c r="M202" s="2"/>
      <c r="N202" s="1">
        <f t="shared" si="19"/>
        <v>136</v>
      </c>
      <c r="O202" s="124">
        <f t="shared" si="20"/>
        <v>6548030.1745110499</v>
      </c>
      <c r="P202" s="124">
        <f t="shared" si="21"/>
        <v>42436.181274892391</v>
      </c>
      <c r="Q202" s="124">
        <f t="shared" si="17"/>
        <v>12791.220182897303</v>
      </c>
      <c r="R202" s="124">
        <f t="shared" si="18"/>
        <v>6603257.5759688402</v>
      </c>
      <c r="Z202" s="2"/>
    </row>
    <row r="203" spans="13:26" x14ac:dyDescent="0.25">
      <c r="M203" s="2"/>
      <c r="N203" s="1">
        <f t="shared" si="19"/>
        <v>137</v>
      </c>
      <c r="O203" s="124">
        <f t="shared" si="20"/>
        <v>6603257.5759688402</v>
      </c>
      <c r="P203" s="124">
        <f t="shared" si="21"/>
        <v>42436.181274892391</v>
      </c>
      <c r="Q203" s="124">
        <f t="shared" si="17"/>
        <v>12899.103902634224</v>
      </c>
      <c r="R203" s="124">
        <f t="shared" si="18"/>
        <v>6658592.8611463672</v>
      </c>
      <c r="Z203" s="2"/>
    </row>
    <row r="204" spans="13:26" x14ac:dyDescent="0.25">
      <c r="M204" s="2"/>
      <c r="N204" s="1">
        <f t="shared" si="19"/>
        <v>138</v>
      </c>
      <c r="O204" s="124">
        <f t="shared" si="20"/>
        <v>6658592.8611463672</v>
      </c>
      <c r="P204" s="124">
        <f t="shared" si="21"/>
        <v>42436.181274892391</v>
      </c>
      <c r="Q204" s="124">
        <f t="shared" si="17"/>
        <v>13007.198367339714</v>
      </c>
      <c r="R204" s="124">
        <f t="shared" si="18"/>
        <v>6714036.2407885995</v>
      </c>
      <c r="Z204" s="2"/>
    </row>
    <row r="205" spans="13:26" x14ac:dyDescent="0.25">
      <c r="M205" s="2"/>
      <c r="N205" s="1">
        <f t="shared" si="19"/>
        <v>139</v>
      </c>
      <c r="O205" s="124">
        <f t="shared" si="20"/>
        <v>6714036.2407885995</v>
      </c>
      <c r="P205" s="124">
        <f t="shared" si="21"/>
        <v>42436.181274892391</v>
      </c>
      <c r="Q205" s="124">
        <f t="shared" si="17"/>
        <v>13115.503988692582</v>
      </c>
      <c r="R205" s="124">
        <f t="shared" si="18"/>
        <v>6769587.9260521848</v>
      </c>
      <c r="Z205" s="2"/>
    </row>
    <row r="206" spans="13:26" x14ac:dyDescent="0.25">
      <c r="M206" s="2"/>
      <c r="N206" s="1">
        <f t="shared" si="19"/>
        <v>140</v>
      </c>
      <c r="O206" s="124">
        <f t="shared" si="20"/>
        <v>6769587.9260521848</v>
      </c>
      <c r="P206" s="124">
        <f t="shared" si="21"/>
        <v>42436.181274892391</v>
      </c>
      <c r="Q206" s="124">
        <f t="shared" si="17"/>
        <v>13224.021179175839</v>
      </c>
      <c r="R206" s="124">
        <f t="shared" si="18"/>
        <v>6825248.1285062535</v>
      </c>
      <c r="Z206" s="2"/>
    </row>
    <row r="207" spans="13:26" x14ac:dyDescent="0.25">
      <c r="M207" s="2"/>
      <c r="N207" s="1">
        <f t="shared" si="19"/>
        <v>141</v>
      </c>
      <c r="O207" s="124">
        <f t="shared" si="20"/>
        <v>6825248.1285062535</v>
      </c>
      <c r="P207" s="124">
        <f t="shared" si="21"/>
        <v>42436.181274892391</v>
      </c>
      <c r="Q207" s="124">
        <f t="shared" si="17"/>
        <v>13332.750352078254</v>
      </c>
      <c r="R207" s="124">
        <f t="shared" si="18"/>
        <v>6881017.0601332244</v>
      </c>
      <c r="Z207" s="2"/>
    </row>
    <row r="208" spans="13:26" x14ac:dyDescent="0.25">
      <c r="M208" s="2"/>
      <c r="N208" s="1">
        <f t="shared" si="19"/>
        <v>142</v>
      </c>
      <c r="O208" s="124">
        <f t="shared" si="20"/>
        <v>6881017.0601332244</v>
      </c>
      <c r="P208" s="124">
        <f t="shared" si="21"/>
        <v>42436.181274892391</v>
      </c>
      <c r="Q208" s="124">
        <f t="shared" si="17"/>
        <v>13441.691921495929</v>
      </c>
      <c r="R208" s="124">
        <f t="shared" si="18"/>
        <v>6936894.9333296129</v>
      </c>
      <c r="Z208" s="2"/>
    </row>
    <row r="209" spans="13:26" x14ac:dyDescent="0.25">
      <c r="M209" s="2"/>
      <c r="N209" s="1">
        <f t="shared" si="19"/>
        <v>143</v>
      </c>
      <c r="O209" s="124">
        <f t="shared" si="20"/>
        <v>6936894.9333296129</v>
      </c>
      <c r="P209" s="124">
        <f t="shared" si="21"/>
        <v>42436.181274892391</v>
      </c>
      <c r="Q209" s="124">
        <f t="shared" si="17"/>
        <v>13550.846302333888</v>
      </c>
      <c r="R209" s="124">
        <f t="shared" si="18"/>
        <v>6992881.9609068399</v>
      </c>
      <c r="Z209" s="2"/>
    </row>
    <row r="210" spans="13:26" x14ac:dyDescent="0.25">
      <c r="M210" s="2"/>
      <c r="N210" s="1">
        <f t="shared" si="19"/>
        <v>144</v>
      </c>
      <c r="O210" s="124">
        <f t="shared" si="20"/>
        <v>6992881.9609068399</v>
      </c>
      <c r="P210" s="124">
        <f t="shared" si="21"/>
        <v>42436.181274892391</v>
      </c>
      <c r="Q210" s="124">
        <f t="shared" si="17"/>
        <v>13660.213910307644</v>
      </c>
      <c r="R210" s="124">
        <f t="shared" si="18"/>
        <v>7048978.3560920404</v>
      </c>
      <c r="Z210" s="2"/>
    </row>
    <row r="211" spans="13:26" x14ac:dyDescent="0.25">
      <c r="M211" s="2"/>
      <c r="N211" s="1">
        <f t="shared" si="19"/>
        <v>145</v>
      </c>
      <c r="O211" s="124">
        <f t="shared" si="20"/>
        <v>7048978.3560920404</v>
      </c>
      <c r="P211" s="124">
        <f t="shared" si="21"/>
        <v>42436.181274892391</v>
      </c>
      <c r="Q211" s="124">
        <f t="shared" si="17"/>
        <v>13769.79516194479</v>
      </c>
      <c r="R211" s="124">
        <f t="shared" si="18"/>
        <v>7105184.332528878</v>
      </c>
      <c r="Z211" s="2"/>
    </row>
    <row r="212" spans="13:26" x14ac:dyDescent="0.25">
      <c r="M212" s="2"/>
      <c r="N212" s="1">
        <f t="shared" si="19"/>
        <v>146</v>
      </c>
      <c r="O212" s="124">
        <f t="shared" si="20"/>
        <v>7105184.332528878</v>
      </c>
      <c r="P212" s="124">
        <f t="shared" si="21"/>
        <v>42436.181274892391</v>
      </c>
      <c r="Q212" s="124">
        <f t="shared" si="17"/>
        <v>13879.590474586583</v>
      </c>
      <c r="R212" s="124">
        <f t="shared" si="18"/>
        <v>7161500.1042783577</v>
      </c>
      <c r="Z212" s="2"/>
    </row>
    <row r="213" spans="13:26" x14ac:dyDescent="0.25">
      <c r="M213" s="2"/>
      <c r="N213" s="1">
        <f t="shared" si="19"/>
        <v>147</v>
      </c>
      <c r="O213" s="124">
        <f t="shared" si="20"/>
        <v>7161500.1042783577</v>
      </c>
      <c r="P213" s="124">
        <f t="shared" si="21"/>
        <v>42436.181274892391</v>
      </c>
      <c r="Q213" s="124">
        <f t="shared" si="17"/>
        <v>13989.600266389531</v>
      </c>
      <c r="R213" s="124">
        <f t="shared" si="18"/>
        <v>7217925.88581964</v>
      </c>
      <c r="Z213" s="2"/>
    </row>
    <row r="214" spans="13:26" x14ac:dyDescent="0.25">
      <c r="M214" s="2"/>
      <c r="N214" s="1">
        <f t="shared" si="19"/>
        <v>148</v>
      </c>
      <c r="O214" s="124">
        <f t="shared" si="20"/>
        <v>7217925.88581964</v>
      </c>
      <c r="P214" s="124">
        <f t="shared" si="21"/>
        <v>42436.181274892391</v>
      </c>
      <c r="Q214" s="124">
        <f t="shared" si="17"/>
        <v>14099.824956326989</v>
      </c>
      <c r="R214" s="124">
        <f t="shared" si="18"/>
        <v>7274461.8920508595</v>
      </c>
      <c r="Z214" s="2"/>
    </row>
    <row r="215" spans="13:26" x14ac:dyDescent="0.25">
      <c r="M215" s="2"/>
      <c r="N215" s="1">
        <f t="shared" si="19"/>
        <v>149</v>
      </c>
      <c r="O215" s="124">
        <f t="shared" si="20"/>
        <v>7274461.8920508595</v>
      </c>
      <c r="P215" s="124">
        <f t="shared" si="21"/>
        <v>42436.181274892391</v>
      </c>
      <c r="Q215" s="124">
        <f t="shared" si="17"/>
        <v>14210.264964190756</v>
      </c>
      <c r="R215" s="124">
        <f t="shared" si="18"/>
        <v>7331108.3382899426</v>
      </c>
      <c r="Z215" s="2"/>
    </row>
    <row r="216" spans="13:26" x14ac:dyDescent="0.25">
      <c r="M216" s="2"/>
      <c r="N216" s="1">
        <f t="shared" si="19"/>
        <v>150</v>
      </c>
      <c r="O216" s="124">
        <f t="shared" si="20"/>
        <v>7331108.3382899426</v>
      </c>
      <c r="P216" s="124">
        <f t="shared" si="21"/>
        <v>42436.181274892391</v>
      </c>
      <c r="Q216" s="124">
        <f t="shared" si="17"/>
        <v>14320.920710592669</v>
      </c>
      <c r="R216" s="124">
        <f t="shared" si="18"/>
        <v>7387865.4402754279</v>
      </c>
      <c r="Z216" s="2"/>
    </row>
    <row r="217" spans="13:26" x14ac:dyDescent="0.25">
      <c r="M217" s="2"/>
      <c r="N217" s="1">
        <f t="shared" si="19"/>
        <v>151</v>
      </c>
      <c r="O217" s="124">
        <f t="shared" si="20"/>
        <v>7387865.4402754279</v>
      </c>
      <c r="P217" s="124">
        <f t="shared" si="21"/>
        <v>42436.181274892391</v>
      </c>
      <c r="Q217" s="124">
        <f t="shared" si="17"/>
        <v>14431.792616966208</v>
      </c>
      <c r="R217" s="124">
        <f t="shared" si="18"/>
        <v>7444733.4141672868</v>
      </c>
      <c r="Z217" s="2"/>
    </row>
    <row r="218" spans="13:26" x14ac:dyDescent="0.25">
      <c r="M218" s="2"/>
      <c r="N218" s="1">
        <f t="shared" si="19"/>
        <v>152</v>
      </c>
      <c r="O218" s="124">
        <f t="shared" si="20"/>
        <v>7444733.4141672868</v>
      </c>
      <c r="P218" s="124">
        <f t="shared" si="21"/>
        <v>42436.181274892391</v>
      </c>
      <c r="Q218" s="124">
        <f t="shared" si="17"/>
        <v>14542.8811055681</v>
      </c>
      <c r="R218" s="124">
        <f t="shared" si="18"/>
        <v>7501712.4765477479</v>
      </c>
      <c r="Z218" s="2"/>
    </row>
    <row r="219" spans="13:26" x14ac:dyDescent="0.25">
      <c r="M219" s="2"/>
      <c r="N219" s="1">
        <f t="shared" si="19"/>
        <v>153</v>
      </c>
      <c r="O219" s="124">
        <f t="shared" si="20"/>
        <v>7501712.4765477479</v>
      </c>
      <c r="P219" s="124">
        <f t="shared" si="21"/>
        <v>42436.181274892391</v>
      </c>
      <c r="Q219" s="124">
        <f t="shared" si="17"/>
        <v>14654.18659947993</v>
      </c>
      <c r="R219" s="124">
        <f t="shared" si="18"/>
        <v>7558802.8444221206</v>
      </c>
      <c r="Z219" s="2"/>
    </row>
    <row r="220" spans="13:26" x14ac:dyDescent="0.25">
      <c r="M220" s="2"/>
      <c r="N220" s="1">
        <f t="shared" si="19"/>
        <v>154</v>
      </c>
      <c r="O220" s="124">
        <f t="shared" si="20"/>
        <v>7558802.8444221206</v>
      </c>
      <c r="P220" s="124">
        <f t="shared" si="21"/>
        <v>42436.181274892391</v>
      </c>
      <c r="Q220" s="124">
        <f t="shared" si="17"/>
        <v>14765.709522609746</v>
      </c>
      <c r="R220" s="124">
        <f t="shared" si="18"/>
        <v>7616004.735219623</v>
      </c>
      <c r="Z220" s="2"/>
    </row>
    <row r="221" spans="13:26" x14ac:dyDescent="0.25">
      <c r="M221" s="2"/>
      <c r="N221" s="1">
        <f t="shared" si="19"/>
        <v>155</v>
      </c>
      <c r="O221" s="124">
        <f t="shared" si="20"/>
        <v>7616004.735219623</v>
      </c>
      <c r="P221" s="124">
        <f t="shared" si="21"/>
        <v>42436.181274892391</v>
      </c>
      <c r="Q221" s="124">
        <f t="shared" si="17"/>
        <v>14877.450299693677</v>
      </c>
      <c r="R221" s="124">
        <f t="shared" si="18"/>
        <v>7673318.366794209</v>
      </c>
      <c r="Z221" s="2"/>
    </row>
    <row r="222" spans="13:26" x14ac:dyDescent="0.25">
      <c r="M222" s="2"/>
      <c r="N222" s="1">
        <f t="shared" si="19"/>
        <v>156</v>
      </c>
      <c r="O222" s="124">
        <f t="shared" si="20"/>
        <v>7673318.366794209</v>
      </c>
      <c r="P222" s="124">
        <f t="shared" si="21"/>
        <v>42436.181274892391</v>
      </c>
      <c r="Q222" s="124">
        <f t="shared" si="17"/>
        <v>14989.409356297556</v>
      </c>
      <c r="R222" s="124">
        <f t="shared" si="18"/>
        <v>7730743.9574253997</v>
      </c>
      <c r="Z222" s="2"/>
    </row>
    <row r="223" spans="13:26" x14ac:dyDescent="0.25">
      <c r="M223" s="2"/>
      <c r="N223" s="1">
        <f t="shared" si="19"/>
        <v>157</v>
      </c>
      <c r="O223" s="124">
        <f t="shared" si="20"/>
        <v>7730743.9574253997</v>
      </c>
      <c r="P223" s="124">
        <f t="shared" si="21"/>
        <v>42436.181274892391</v>
      </c>
      <c r="Q223" s="124">
        <f t="shared" si="17"/>
        <v>15101.587118818532</v>
      </c>
      <c r="R223" s="124">
        <f t="shared" si="18"/>
        <v>7788281.7258191109</v>
      </c>
      <c r="Z223" s="2"/>
    </row>
    <row r="224" spans="13:26" x14ac:dyDescent="0.25">
      <c r="M224" s="2"/>
      <c r="N224" s="1">
        <f t="shared" si="19"/>
        <v>158</v>
      </c>
      <c r="O224" s="124">
        <f t="shared" si="20"/>
        <v>7788281.7258191109</v>
      </c>
      <c r="P224" s="124">
        <f t="shared" si="21"/>
        <v>42436.181274892391</v>
      </c>
      <c r="Q224" s="124">
        <f t="shared" si="17"/>
        <v>15213.984014486696</v>
      </c>
      <c r="R224" s="124">
        <f t="shared" si="18"/>
        <v>7845931.8911084905</v>
      </c>
      <c r="Z224" s="2"/>
    </row>
    <row r="225" spans="13:26" x14ac:dyDescent="0.25">
      <c r="M225" s="2"/>
      <c r="N225" s="1">
        <f t="shared" si="19"/>
        <v>159</v>
      </c>
      <c r="O225" s="124">
        <f t="shared" si="20"/>
        <v>7845931.8911084905</v>
      </c>
      <c r="P225" s="124">
        <f t="shared" si="21"/>
        <v>42436.181274892391</v>
      </c>
      <c r="Q225" s="124">
        <f t="shared" si="17"/>
        <v>15326.600471366713</v>
      </c>
      <c r="R225" s="124">
        <f t="shared" si="18"/>
        <v>7903694.6728547504</v>
      </c>
      <c r="Z225" s="2"/>
    </row>
    <row r="226" spans="13:26" x14ac:dyDescent="0.25">
      <c r="M226" s="2"/>
      <c r="N226" s="1">
        <f t="shared" si="19"/>
        <v>160</v>
      </c>
      <c r="O226" s="124">
        <f t="shared" si="20"/>
        <v>7903694.6728547504</v>
      </c>
      <c r="P226" s="124">
        <f t="shared" si="21"/>
        <v>42436.181274892391</v>
      </c>
      <c r="Q226" s="124">
        <f t="shared" si="17"/>
        <v>15439.43691835945</v>
      </c>
      <c r="R226" s="124">
        <f t="shared" si="18"/>
        <v>7961570.2910480024</v>
      </c>
      <c r="Z226" s="2"/>
    </row>
    <row r="227" spans="13:26" x14ac:dyDescent="0.25">
      <c r="M227" s="2"/>
      <c r="N227" s="1">
        <f t="shared" si="19"/>
        <v>161</v>
      </c>
      <c r="O227" s="124">
        <f t="shared" si="20"/>
        <v>7961570.2910480024</v>
      </c>
      <c r="P227" s="124">
        <f t="shared" si="21"/>
        <v>42436.181274892391</v>
      </c>
      <c r="Q227" s="124">
        <f t="shared" si="17"/>
        <v>15552.493785203602</v>
      </c>
      <c r="R227" s="124">
        <f t="shared" si="18"/>
        <v>8019558.9661080986</v>
      </c>
      <c r="Z227" s="2"/>
    </row>
    <row r="228" spans="13:26" x14ac:dyDescent="0.25">
      <c r="M228" s="2"/>
      <c r="N228" s="1">
        <f t="shared" si="19"/>
        <v>162</v>
      </c>
      <c r="O228" s="124">
        <f t="shared" si="20"/>
        <v>8019558.9661080986</v>
      </c>
      <c r="P228" s="124">
        <f t="shared" si="21"/>
        <v>42436.181274892391</v>
      </c>
      <c r="Q228" s="124">
        <f t="shared" si="17"/>
        <v>15665.771502477341</v>
      </c>
      <c r="R228" s="124">
        <f t="shared" si="18"/>
        <v>8077660.9188854685</v>
      </c>
      <c r="Z228" s="2"/>
    </row>
    <row r="229" spans="13:26" x14ac:dyDescent="0.25">
      <c r="M229" s="2"/>
      <c r="N229" s="1">
        <f t="shared" si="19"/>
        <v>163</v>
      </c>
      <c r="O229" s="124">
        <f t="shared" si="20"/>
        <v>8077660.9188854685</v>
      </c>
      <c r="P229" s="124">
        <f t="shared" si="21"/>
        <v>42436.181274892391</v>
      </c>
      <c r="Q229" s="124">
        <f t="shared" si="17"/>
        <v>15779.270501599949</v>
      </c>
      <c r="R229" s="124">
        <f t="shared" si="18"/>
        <v>8135876.3706619609</v>
      </c>
      <c r="Z229" s="2"/>
    </row>
    <row r="230" spans="13:26" x14ac:dyDescent="0.25">
      <c r="M230" s="2"/>
      <c r="N230" s="1">
        <f t="shared" si="19"/>
        <v>164</v>
      </c>
      <c r="O230" s="124">
        <f t="shared" si="20"/>
        <v>8135876.3706619609</v>
      </c>
      <c r="P230" s="124">
        <f t="shared" si="21"/>
        <v>42436.181274892391</v>
      </c>
      <c r="Q230" s="124">
        <f t="shared" si="17"/>
        <v>15892.991214833461</v>
      </c>
      <c r="R230" s="124">
        <f t="shared" si="18"/>
        <v>8194205.5431516869</v>
      </c>
      <c r="Z230" s="2"/>
    </row>
    <row r="231" spans="13:26" x14ac:dyDescent="0.25">
      <c r="M231" s="2"/>
      <c r="N231" s="1">
        <f t="shared" si="19"/>
        <v>165</v>
      </c>
      <c r="O231" s="124">
        <f t="shared" si="20"/>
        <v>8194205.5431516869</v>
      </c>
      <c r="P231" s="124">
        <f t="shared" si="21"/>
        <v>42436.181274892391</v>
      </c>
      <c r="Q231" s="124">
        <f t="shared" si="17"/>
        <v>16006.934075284313</v>
      </c>
      <c r="R231" s="124">
        <f t="shared" si="18"/>
        <v>8252648.6585018644</v>
      </c>
      <c r="Z231" s="2"/>
    </row>
    <row r="232" spans="13:26" x14ac:dyDescent="0.25">
      <c r="M232" s="2"/>
      <c r="N232" s="1">
        <f t="shared" si="19"/>
        <v>166</v>
      </c>
      <c r="O232" s="124">
        <f t="shared" si="20"/>
        <v>8252648.6585018644</v>
      </c>
      <c r="P232" s="124">
        <f t="shared" si="21"/>
        <v>42436.181274892391</v>
      </c>
      <c r="Q232" s="124">
        <f t="shared" si="17"/>
        <v>16121.099516904991</v>
      </c>
      <c r="R232" s="124">
        <f t="shared" si="18"/>
        <v>8311205.9392936621</v>
      </c>
      <c r="Z232" s="2"/>
    </row>
    <row r="233" spans="13:26" x14ac:dyDescent="0.25">
      <c r="M233" s="2"/>
      <c r="N233" s="1">
        <f t="shared" si="19"/>
        <v>167</v>
      </c>
      <c r="O233" s="124">
        <f t="shared" si="20"/>
        <v>8311205.9392936621</v>
      </c>
      <c r="P233" s="124">
        <f t="shared" si="21"/>
        <v>42436.181274892391</v>
      </c>
      <c r="Q233" s="124">
        <f t="shared" si="17"/>
        <v>16235.487974495683</v>
      </c>
      <c r="R233" s="124">
        <f t="shared" si="18"/>
        <v>8369877.6085430505</v>
      </c>
      <c r="Z233" s="2"/>
    </row>
    <row r="234" spans="13:26" x14ac:dyDescent="0.25">
      <c r="M234" s="2"/>
      <c r="N234" s="1">
        <f t="shared" si="19"/>
        <v>168</v>
      </c>
      <c r="O234" s="124">
        <f t="shared" si="20"/>
        <v>8369877.6085430505</v>
      </c>
      <c r="P234" s="124">
        <f t="shared" si="21"/>
        <v>42436.181274892391</v>
      </c>
      <c r="Q234" s="124">
        <f t="shared" si="17"/>
        <v>16350.099883705936</v>
      </c>
      <c r="R234" s="124">
        <f t="shared" si="18"/>
        <v>8428663.8897016477</v>
      </c>
      <c r="Z234" s="2"/>
    </row>
    <row r="235" spans="13:26" x14ac:dyDescent="0.25">
      <c r="M235" s="2"/>
      <c r="N235" s="1">
        <f t="shared" si="19"/>
        <v>169</v>
      </c>
      <c r="O235" s="124">
        <f t="shared" si="20"/>
        <v>8428663.8897016477</v>
      </c>
      <c r="P235" s="124">
        <f t="shared" si="21"/>
        <v>42436.181274892391</v>
      </c>
      <c r="Q235" s="124">
        <f t="shared" si="17"/>
        <v>16464.93568103631</v>
      </c>
      <c r="R235" s="124">
        <f t="shared" si="18"/>
        <v>8487565.0066575762</v>
      </c>
      <c r="Z235" s="2"/>
    </row>
    <row r="236" spans="13:26" x14ac:dyDescent="0.25">
      <c r="M236" s="2"/>
      <c r="N236" s="1">
        <f t="shared" si="19"/>
        <v>170</v>
      </c>
      <c r="O236" s="124">
        <f t="shared" si="20"/>
        <v>8487565.0066575762</v>
      </c>
      <c r="P236" s="124">
        <f t="shared" si="21"/>
        <v>42436.181274892391</v>
      </c>
      <c r="Q236" s="124">
        <f t="shared" si="17"/>
        <v>16579.995803840055</v>
      </c>
      <c r="R236" s="124">
        <f t="shared" si="18"/>
        <v>8546581.1837363094</v>
      </c>
      <c r="Z236" s="2"/>
    </row>
    <row r="237" spans="13:26" x14ac:dyDescent="0.25">
      <c r="M237" s="2"/>
      <c r="N237" s="1">
        <f t="shared" si="19"/>
        <v>171</v>
      </c>
      <c r="O237" s="124">
        <f t="shared" si="20"/>
        <v>8546581.1837363094</v>
      </c>
      <c r="P237" s="124">
        <f t="shared" si="21"/>
        <v>42436.181274892391</v>
      </c>
      <c r="Q237" s="124">
        <f t="shared" si="17"/>
        <v>16695.280690324758</v>
      </c>
      <c r="R237" s="124">
        <f t="shared" si="18"/>
        <v>8605712.6457015276</v>
      </c>
      <c r="Z237" s="2"/>
    </row>
    <row r="238" spans="13:26" x14ac:dyDescent="0.25">
      <c r="M238" s="2"/>
      <c r="N238" s="1">
        <f t="shared" si="19"/>
        <v>172</v>
      </c>
      <c r="O238" s="124">
        <f t="shared" si="20"/>
        <v>8605712.6457015276</v>
      </c>
      <c r="P238" s="124">
        <f t="shared" si="21"/>
        <v>42436.181274892391</v>
      </c>
      <c r="Q238" s="124">
        <f t="shared" si="17"/>
        <v>16810.79077955403</v>
      </c>
      <c r="R238" s="124">
        <f t="shared" si="18"/>
        <v>8664959.6177559737</v>
      </c>
      <c r="Z238" s="2"/>
    </row>
    <row r="239" spans="13:26" x14ac:dyDescent="0.25">
      <c r="M239" s="2"/>
      <c r="N239" s="1">
        <f t="shared" si="19"/>
        <v>173</v>
      </c>
      <c r="O239" s="124">
        <f t="shared" si="20"/>
        <v>8664959.6177559737</v>
      </c>
      <c r="P239" s="124">
        <f t="shared" si="21"/>
        <v>42436.181274892391</v>
      </c>
      <c r="Q239" s="124">
        <f t="shared" si="17"/>
        <v>16926.526511449152</v>
      </c>
      <c r="R239" s="124">
        <f t="shared" si="18"/>
        <v>8724322.3255423158</v>
      </c>
      <c r="Z239" s="2"/>
    </row>
    <row r="240" spans="13:26" x14ac:dyDescent="0.25">
      <c r="M240" s="2"/>
      <c r="N240" s="1">
        <f t="shared" si="19"/>
        <v>174</v>
      </c>
      <c r="O240" s="124">
        <f t="shared" si="20"/>
        <v>8724322.3255423158</v>
      </c>
      <c r="P240" s="124">
        <f t="shared" si="21"/>
        <v>42436.181274892391</v>
      </c>
      <c r="Q240" s="124">
        <f t="shared" si="17"/>
        <v>17042.488326790786</v>
      </c>
      <c r="R240" s="124">
        <f t="shared" si="18"/>
        <v>8783800.9951440003</v>
      </c>
      <c r="Z240" s="2"/>
    </row>
    <row r="241" spans="13:26" x14ac:dyDescent="0.25">
      <c r="M241" s="2"/>
      <c r="N241" s="1">
        <f t="shared" si="19"/>
        <v>175</v>
      </c>
      <c r="O241" s="124">
        <f t="shared" si="20"/>
        <v>8783800.9951440003</v>
      </c>
      <c r="P241" s="124">
        <f t="shared" si="21"/>
        <v>42436.181274892391</v>
      </c>
      <c r="Q241" s="124">
        <f t="shared" si="17"/>
        <v>17158.676667220625</v>
      </c>
      <c r="R241" s="124">
        <f t="shared" si="18"/>
        <v>8843395.8530861139</v>
      </c>
      <c r="Z241" s="2"/>
    </row>
    <row r="242" spans="13:26" x14ac:dyDescent="0.25">
      <c r="M242" s="2"/>
      <c r="N242" s="1">
        <f t="shared" si="19"/>
        <v>176</v>
      </c>
      <c r="O242" s="124">
        <f t="shared" si="20"/>
        <v>8843395.8530861139</v>
      </c>
      <c r="P242" s="124">
        <f t="shared" si="21"/>
        <v>42436.181274892391</v>
      </c>
      <c r="Q242" s="124">
        <f t="shared" si="17"/>
        <v>17275.091975243085</v>
      </c>
      <c r="R242" s="124">
        <f t="shared" si="18"/>
        <v>8903107.1263362505</v>
      </c>
      <c r="Z242" s="2"/>
    </row>
    <row r="243" spans="13:26" x14ac:dyDescent="0.25">
      <c r="M243" s="2"/>
      <c r="N243" s="1">
        <f t="shared" si="19"/>
        <v>177</v>
      </c>
      <c r="O243" s="124">
        <f t="shared" si="20"/>
        <v>8903107.1263362505</v>
      </c>
      <c r="P243" s="124">
        <f t="shared" si="21"/>
        <v>42436.181274892391</v>
      </c>
      <c r="Q243" s="124">
        <f t="shared" si="17"/>
        <v>17391.734694226991</v>
      </c>
      <c r="R243" s="124">
        <f t="shared" si="18"/>
        <v>8962935.0423053708</v>
      </c>
      <c r="Z243" s="2"/>
    </row>
    <row r="244" spans="13:26" x14ac:dyDescent="0.25">
      <c r="M244" s="2"/>
      <c r="N244" s="1">
        <f t="shared" si="19"/>
        <v>178</v>
      </c>
      <c r="O244" s="124">
        <f t="shared" si="20"/>
        <v>8962935.0423053708</v>
      </c>
      <c r="P244" s="124">
        <f t="shared" si="21"/>
        <v>42436.181274892391</v>
      </c>
      <c r="Q244" s="124">
        <f t="shared" si="17"/>
        <v>17508.605268407271</v>
      </c>
      <c r="R244" s="124">
        <f t="shared" si="18"/>
        <v>9022879.8288486712</v>
      </c>
      <c r="Z244" s="2"/>
    </row>
    <row r="245" spans="13:26" x14ac:dyDescent="0.25">
      <c r="M245" s="2"/>
      <c r="N245" s="1">
        <f t="shared" si="19"/>
        <v>179</v>
      </c>
      <c r="O245" s="124">
        <f t="shared" si="20"/>
        <v>9022879.8288486712</v>
      </c>
      <c r="P245" s="124">
        <f t="shared" si="21"/>
        <v>42436.181274892391</v>
      </c>
      <c r="Q245" s="124">
        <f t="shared" si="17"/>
        <v>17625.704142886632</v>
      </c>
      <c r="R245" s="124">
        <f t="shared" si="18"/>
        <v>9082941.7142664511</v>
      </c>
      <c r="Z245" s="2"/>
    </row>
    <row r="246" spans="13:26" x14ac:dyDescent="0.25">
      <c r="M246" s="2"/>
      <c r="N246" s="1">
        <f t="shared" si="19"/>
        <v>180</v>
      </c>
      <c r="O246" s="124">
        <f t="shared" si="20"/>
        <v>9082941.7142664511</v>
      </c>
      <c r="P246" s="124">
        <f t="shared" si="21"/>
        <v>42436.181274892391</v>
      </c>
      <c r="Q246" s="124">
        <f t="shared" si="17"/>
        <v>17743.031763637271</v>
      </c>
      <c r="R246" s="124">
        <f t="shared" si="18"/>
        <v>9143120.9273049813</v>
      </c>
      <c r="Z246" s="2"/>
    </row>
    <row r="247" spans="13:26" x14ac:dyDescent="0.25">
      <c r="M247" s="2"/>
      <c r="N247" s="1">
        <f t="shared" si="19"/>
        <v>181</v>
      </c>
      <c r="O247" s="124">
        <f t="shared" si="20"/>
        <v>9143120.9273049813</v>
      </c>
      <c r="P247" s="124">
        <f t="shared" si="21"/>
        <v>42436.181274892391</v>
      </c>
      <c r="Q247" s="124">
        <f t="shared" si="17"/>
        <v>17860.588577502564</v>
      </c>
      <c r="R247" s="124">
        <f t="shared" si="18"/>
        <v>9203417.6971573774</v>
      </c>
      <c r="Z247" s="2"/>
    </row>
    <row r="248" spans="13:26" x14ac:dyDescent="0.25">
      <c r="M248" s="2"/>
      <c r="N248" s="1">
        <f t="shared" si="19"/>
        <v>182</v>
      </c>
      <c r="O248" s="124">
        <f t="shared" si="20"/>
        <v>9203417.6971573774</v>
      </c>
      <c r="P248" s="124">
        <f t="shared" si="21"/>
        <v>42436.181274892391</v>
      </c>
      <c r="Q248" s="124">
        <f t="shared" si="17"/>
        <v>17978.375032198775</v>
      </c>
      <c r="R248" s="124">
        <f t="shared" si="18"/>
        <v>9263832.2534644697</v>
      </c>
      <c r="Z248" s="2"/>
    </row>
    <row r="249" spans="13:26" x14ac:dyDescent="0.25">
      <c r="M249" s="2"/>
      <c r="N249" s="1">
        <f t="shared" si="19"/>
        <v>183</v>
      </c>
      <c r="O249" s="124">
        <f t="shared" si="20"/>
        <v>9263832.2534644697</v>
      </c>
      <c r="P249" s="124">
        <f t="shared" si="21"/>
        <v>42436.181274892391</v>
      </c>
      <c r="Q249" s="124">
        <f t="shared" si="17"/>
        <v>18096.391576316761</v>
      </c>
      <c r="R249" s="124">
        <f t="shared" si="18"/>
        <v>9324364.8263156787</v>
      </c>
      <c r="Z249" s="2"/>
    </row>
    <row r="250" spans="13:26" x14ac:dyDescent="0.25">
      <c r="M250" s="2"/>
      <c r="N250" s="1">
        <f t="shared" si="19"/>
        <v>184</v>
      </c>
      <c r="O250" s="124">
        <f t="shared" si="20"/>
        <v>9324364.8263156787</v>
      </c>
      <c r="P250" s="124">
        <f t="shared" si="21"/>
        <v>42436.181274892391</v>
      </c>
      <c r="Q250" s="124">
        <f t="shared" si="17"/>
        <v>18214.638659323657</v>
      </c>
      <c r="R250" s="124">
        <f t="shared" si="18"/>
        <v>9385015.6462498959</v>
      </c>
      <c r="Z250" s="2"/>
    </row>
    <row r="251" spans="13:26" x14ac:dyDescent="0.25">
      <c r="M251" s="2"/>
      <c r="N251" s="1">
        <f t="shared" si="19"/>
        <v>185</v>
      </c>
      <c r="O251" s="124">
        <f t="shared" si="20"/>
        <v>9385015.6462498959</v>
      </c>
      <c r="P251" s="124">
        <f t="shared" si="21"/>
        <v>42436.181274892391</v>
      </c>
      <c r="Q251" s="124">
        <f t="shared" si="17"/>
        <v>18333.116731564638</v>
      </c>
      <c r="R251" s="124">
        <f t="shared" si="18"/>
        <v>9445784.9442563541</v>
      </c>
      <c r="Z251" s="2"/>
    </row>
    <row r="252" spans="13:26" x14ac:dyDescent="0.25">
      <c r="M252" s="2"/>
      <c r="N252" s="1">
        <f t="shared" si="19"/>
        <v>186</v>
      </c>
      <c r="O252" s="124">
        <f t="shared" si="20"/>
        <v>9445784.9442563541</v>
      </c>
      <c r="P252" s="124">
        <f t="shared" si="21"/>
        <v>42436.181274892391</v>
      </c>
      <c r="Q252" s="124">
        <f t="shared" si="17"/>
        <v>18451.826244264576</v>
      </c>
      <c r="R252" s="124">
        <f t="shared" si="18"/>
        <v>9506672.9517755117</v>
      </c>
      <c r="Z252" s="2"/>
    </row>
    <row r="253" spans="13:26" x14ac:dyDescent="0.25">
      <c r="M253" s="2"/>
      <c r="N253" s="1">
        <f t="shared" si="19"/>
        <v>187</v>
      </c>
      <c r="O253" s="124">
        <f t="shared" si="20"/>
        <v>9506672.9517755117</v>
      </c>
      <c r="P253" s="124">
        <f t="shared" si="21"/>
        <v>42436.181274892391</v>
      </c>
      <c r="Q253" s="124">
        <f t="shared" si="17"/>
        <v>18570.767649529804</v>
      </c>
      <c r="R253" s="124">
        <f t="shared" si="18"/>
        <v>9567679.900699934</v>
      </c>
      <c r="Z253" s="2"/>
    </row>
    <row r="254" spans="13:26" x14ac:dyDescent="0.25">
      <c r="M254" s="2"/>
      <c r="N254" s="1">
        <f t="shared" si="19"/>
        <v>188</v>
      </c>
      <c r="O254" s="124">
        <f t="shared" si="20"/>
        <v>9567679.900699934</v>
      </c>
      <c r="P254" s="124">
        <f t="shared" si="21"/>
        <v>42436.181274892391</v>
      </c>
      <c r="Q254" s="124">
        <f t="shared" si="17"/>
        <v>18689.94140034981</v>
      </c>
      <c r="R254" s="124">
        <f t="shared" si="18"/>
        <v>9628806.0233751759</v>
      </c>
      <c r="Z254" s="2"/>
    </row>
    <row r="255" spans="13:26" x14ac:dyDescent="0.25">
      <c r="M255" s="2"/>
      <c r="N255" s="1">
        <f t="shared" si="19"/>
        <v>189</v>
      </c>
      <c r="O255" s="124">
        <f t="shared" si="20"/>
        <v>9628806.0233751759</v>
      </c>
      <c r="P255" s="124">
        <f t="shared" si="21"/>
        <v>42436.181274892391</v>
      </c>
      <c r="Q255" s="124">
        <f t="shared" si="17"/>
        <v>18809.347950598974</v>
      </c>
      <c r="R255" s="124">
        <f t="shared" si="18"/>
        <v>9690051.5526006669</v>
      </c>
      <c r="Z255" s="2"/>
    </row>
    <row r="256" spans="13:26" x14ac:dyDescent="0.25">
      <c r="M256" s="2"/>
      <c r="N256" s="1">
        <f t="shared" si="19"/>
        <v>190</v>
      </c>
      <c r="O256" s="124">
        <f t="shared" si="20"/>
        <v>9690051.5526006669</v>
      </c>
      <c r="P256" s="124">
        <f t="shared" si="21"/>
        <v>42436.181274892391</v>
      </c>
      <c r="Q256" s="124">
        <f t="shared" si="17"/>
        <v>18928.987755038303</v>
      </c>
      <c r="R256" s="124">
        <f t="shared" si="18"/>
        <v>9751416.7216305975</v>
      </c>
      <c r="Z256" s="2"/>
    </row>
    <row r="257" spans="13:26" x14ac:dyDescent="0.25">
      <c r="M257" s="2"/>
      <c r="N257" s="1">
        <f t="shared" si="19"/>
        <v>191</v>
      </c>
      <c r="O257" s="124">
        <f t="shared" si="20"/>
        <v>9751416.7216305975</v>
      </c>
      <c r="P257" s="124">
        <f t="shared" si="21"/>
        <v>42436.181274892391</v>
      </c>
      <c r="Q257" s="124">
        <f t="shared" si="17"/>
        <v>19048.861269317149</v>
      </c>
      <c r="R257" s="124">
        <f t="shared" si="18"/>
        <v>9812901.7641748078</v>
      </c>
      <c r="Z257" s="2"/>
    </row>
    <row r="258" spans="13:26" x14ac:dyDescent="0.25">
      <c r="M258" s="2"/>
      <c r="N258" s="1">
        <f t="shared" si="19"/>
        <v>192</v>
      </c>
      <c r="O258" s="124">
        <f t="shared" si="20"/>
        <v>9812901.7641748078</v>
      </c>
      <c r="P258" s="124">
        <f t="shared" si="21"/>
        <v>42436.181274892391</v>
      </c>
      <c r="Q258" s="124">
        <f t="shared" si="17"/>
        <v>19168.968949974947</v>
      </c>
      <c r="R258" s="124">
        <f t="shared" si="18"/>
        <v>9874506.914399676</v>
      </c>
      <c r="Z258" s="2"/>
    </row>
    <row r="259" spans="13:26" x14ac:dyDescent="0.25">
      <c r="M259" s="2"/>
      <c r="N259" s="1">
        <f t="shared" si="19"/>
        <v>193</v>
      </c>
      <c r="O259" s="124">
        <f t="shared" si="20"/>
        <v>9874506.914399676</v>
      </c>
      <c r="P259" s="124">
        <f t="shared" si="21"/>
        <v>42436.181274892391</v>
      </c>
      <c r="Q259" s="124">
        <f t="shared" ref="Q259:Q322" si="22">O259*$P$61</f>
        <v>19289.31125444296</v>
      </c>
      <c r="R259" s="124">
        <f t="shared" ref="R259:R322" si="23">O259+P259+Q259</f>
        <v>9936232.4069290124</v>
      </c>
      <c r="Z259" s="2"/>
    </row>
    <row r="260" spans="13:26" x14ac:dyDescent="0.25">
      <c r="M260" s="2"/>
      <c r="N260" s="1">
        <f t="shared" ref="N260:N323" si="24">N259+1</f>
        <v>194</v>
      </c>
      <c r="O260" s="124">
        <f t="shared" ref="O260:O323" si="25">R259</f>
        <v>9936232.4069290124</v>
      </c>
      <c r="P260" s="124">
        <f t="shared" ref="P260:P323" si="26">P259</f>
        <v>42436.181274892391</v>
      </c>
      <c r="Q260" s="124">
        <f t="shared" si="22"/>
        <v>19409.888641046022</v>
      </c>
      <c r="R260" s="124">
        <f t="shared" si="23"/>
        <v>9998078.4768449515</v>
      </c>
      <c r="Z260" s="2"/>
    </row>
    <row r="261" spans="13:26" x14ac:dyDescent="0.25">
      <c r="M261" s="2"/>
      <c r="N261" s="1">
        <f t="shared" si="24"/>
        <v>195</v>
      </c>
      <c r="O261" s="124">
        <f t="shared" si="25"/>
        <v>9998078.4768449515</v>
      </c>
      <c r="P261" s="124">
        <f t="shared" si="26"/>
        <v>42436.181274892391</v>
      </c>
      <c r="Q261" s="124">
        <f t="shared" si="22"/>
        <v>19530.701569004268</v>
      </c>
      <c r="R261" s="124">
        <f t="shared" si="23"/>
        <v>10060045.359688848</v>
      </c>
      <c r="Z261" s="2"/>
    </row>
    <row r="262" spans="13:26" x14ac:dyDescent="0.25">
      <c r="M262" s="2"/>
      <c r="N262" s="1">
        <f t="shared" si="24"/>
        <v>196</v>
      </c>
      <c r="O262" s="124">
        <f t="shared" si="25"/>
        <v>10060045.359688848</v>
      </c>
      <c r="P262" s="124">
        <f t="shared" si="26"/>
        <v>42436.181274892391</v>
      </c>
      <c r="Q262" s="124">
        <f t="shared" si="22"/>
        <v>19651.750498434907</v>
      </c>
      <c r="R262" s="124">
        <f t="shared" si="23"/>
        <v>10122133.291462176</v>
      </c>
      <c r="Z262" s="2"/>
    </row>
    <row r="263" spans="13:26" x14ac:dyDescent="0.25">
      <c r="M263" s="2"/>
      <c r="N263" s="1">
        <f t="shared" si="24"/>
        <v>197</v>
      </c>
      <c r="O263" s="124">
        <f t="shared" si="25"/>
        <v>10122133.291462176</v>
      </c>
      <c r="P263" s="124">
        <f t="shared" si="26"/>
        <v>42436.181274892391</v>
      </c>
      <c r="Q263" s="124">
        <f t="shared" si="22"/>
        <v>19773.03589035396</v>
      </c>
      <c r="R263" s="124">
        <f t="shared" si="23"/>
        <v>10184342.508627422</v>
      </c>
      <c r="Z263" s="2"/>
    </row>
    <row r="264" spans="13:26" x14ac:dyDescent="0.25">
      <c r="M264" s="2"/>
      <c r="N264" s="1">
        <f t="shared" si="24"/>
        <v>198</v>
      </c>
      <c r="O264" s="124">
        <f t="shared" si="25"/>
        <v>10184342.508627422</v>
      </c>
      <c r="P264" s="124">
        <f t="shared" si="26"/>
        <v>42436.181274892391</v>
      </c>
      <c r="Q264" s="124">
        <f t="shared" si="22"/>
        <v>19894.558206678008</v>
      </c>
      <c r="R264" s="124">
        <f t="shared" si="23"/>
        <v>10246673.248108992</v>
      </c>
      <c r="Z264" s="2"/>
    </row>
    <row r="265" spans="13:26" x14ac:dyDescent="0.25">
      <c r="M265" s="2"/>
      <c r="N265" s="1">
        <f t="shared" si="24"/>
        <v>199</v>
      </c>
      <c r="O265" s="124">
        <f t="shared" si="25"/>
        <v>10246673.248108992</v>
      </c>
      <c r="P265" s="124">
        <f t="shared" si="26"/>
        <v>42436.181274892391</v>
      </c>
      <c r="Q265" s="124">
        <f t="shared" si="22"/>
        <v>20016.317910225967</v>
      </c>
      <c r="R265" s="124">
        <f t="shared" si="23"/>
        <v>10309125.747294111</v>
      </c>
      <c r="Z265" s="2"/>
    </row>
    <row r="266" spans="13:26" x14ac:dyDescent="0.25">
      <c r="M266" s="2"/>
      <c r="N266" s="1">
        <f t="shared" si="24"/>
        <v>200</v>
      </c>
      <c r="O266" s="124">
        <f t="shared" si="25"/>
        <v>10309125.747294111</v>
      </c>
      <c r="P266" s="124">
        <f t="shared" si="26"/>
        <v>42436.181274892391</v>
      </c>
      <c r="Q266" s="124">
        <f t="shared" si="22"/>
        <v>20138.315464720854</v>
      </c>
      <c r="R266" s="124">
        <f t="shared" si="23"/>
        <v>10371700.244033724</v>
      </c>
      <c r="Z266" s="2"/>
    </row>
    <row r="267" spans="13:26" x14ac:dyDescent="0.25">
      <c r="M267" s="2"/>
      <c r="N267" s="1">
        <f t="shared" si="24"/>
        <v>201</v>
      </c>
      <c r="O267" s="124">
        <f t="shared" si="25"/>
        <v>10371700.244033724</v>
      </c>
      <c r="P267" s="124">
        <f t="shared" si="26"/>
        <v>42436.181274892391</v>
      </c>
      <c r="Q267" s="124">
        <f t="shared" si="22"/>
        <v>20260.551334791526</v>
      </c>
      <c r="R267" s="124">
        <f t="shared" si="23"/>
        <v>10434396.976643408</v>
      </c>
      <c r="Z267" s="2"/>
    </row>
    <row r="268" spans="13:26" x14ac:dyDescent="0.25">
      <c r="M268" s="2"/>
      <c r="N268" s="1">
        <f t="shared" si="24"/>
        <v>202</v>
      </c>
      <c r="O268" s="124">
        <f t="shared" si="25"/>
        <v>10434396.976643408</v>
      </c>
      <c r="P268" s="124">
        <f t="shared" si="26"/>
        <v>42436.181274892391</v>
      </c>
      <c r="Q268" s="124">
        <f t="shared" si="22"/>
        <v>20383.02598597448</v>
      </c>
      <c r="R268" s="124">
        <f t="shared" si="23"/>
        <v>10497216.183904275</v>
      </c>
      <c r="Z268" s="2"/>
    </row>
    <row r="269" spans="13:26" x14ac:dyDescent="0.25">
      <c r="M269" s="2"/>
      <c r="N269" s="1">
        <f t="shared" si="24"/>
        <v>203</v>
      </c>
      <c r="O269" s="124">
        <f t="shared" si="25"/>
        <v>10497216.183904275</v>
      </c>
      <c r="P269" s="124">
        <f t="shared" si="26"/>
        <v>42436.181274892391</v>
      </c>
      <c r="Q269" s="124">
        <f t="shared" si="22"/>
        <v>20505.739884715611</v>
      </c>
      <c r="R269" s="124">
        <f t="shared" si="23"/>
        <v>10560158.105063884</v>
      </c>
      <c r="Z269" s="2"/>
    </row>
    <row r="270" spans="13:26" x14ac:dyDescent="0.25">
      <c r="M270" s="2"/>
      <c r="N270" s="1">
        <f t="shared" si="24"/>
        <v>204</v>
      </c>
      <c r="O270" s="124">
        <f t="shared" si="25"/>
        <v>10560158.105063884</v>
      </c>
      <c r="P270" s="124">
        <f t="shared" si="26"/>
        <v>42436.181274892391</v>
      </c>
      <c r="Q270" s="124">
        <f t="shared" si="22"/>
        <v>20628.693498371988</v>
      </c>
      <c r="R270" s="124">
        <f t="shared" si="23"/>
        <v>10623222.979837148</v>
      </c>
      <c r="Z270" s="2"/>
    </row>
    <row r="271" spans="13:26" x14ac:dyDescent="0.25">
      <c r="M271" s="2"/>
      <c r="N271" s="1">
        <f t="shared" si="24"/>
        <v>205</v>
      </c>
      <c r="O271" s="124">
        <f t="shared" si="25"/>
        <v>10623222.979837148</v>
      </c>
      <c r="P271" s="124">
        <f t="shared" si="26"/>
        <v>42436.181274892391</v>
      </c>
      <c r="Q271" s="124">
        <f t="shared" si="22"/>
        <v>20751.88729521363</v>
      </c>
      <c r="R271" s="124">
        <f t="shared" si="23"/>
        <v>10686411.048407255</v>
      </c>
      <c r="Z271" s="2"/>
    </row>
    <row r="272" spans="13:26" x14ac:dyDescent="0.25">
      <c r="M272" s="2"/>
      <c r="N272" s="1">
        <f t="shared" si="24"/>
        <v>206</v>
      </c>
      <c r="O272" s="124">
        <f t="shared" si="25"/>
        <v>10686411.048407255</v>
      </c>
      <c r="P272" s="124">
        <f t="shared" si="26"/>
        <v>42436.181274892391</v>
      </c>
      <c r="Q272" s="124">
        <f t="shared" si="22"/>
        <v>20875.321744425313</v>
      </c>
      <c r="R272" s="124">
        <f t="shared" si="23"/>
        <v>10749722.551426573</v>
      </c>
      <c r="Z272" s="2"/>
    </row>
    <row r="273" spans="13:26" x14ac:dyDescent="0.25">
      <c r="M273" s="2"/>
      <c r="N273" s="1">
        <f t="shared" si="24"/>
        <v>207</v>
      </c>
      <c r="O273" s="124">
        <f t="shared" si="25"/>
        <v>10749722.551426573</v>
      </c>
      <c r="P273" s="124">
        <f t="shared" si="26"/>
        <v>42436.181274892391</v>
      </c>
      <c r="Q273" s="124">
        <f t="shared" si="22"/>
        <v>20998.997316108325</v>
      </c>
      <c r="R273" s="124">
        <f t="shared" si="23"/>
        <v>10813157.730017575</v>
      </c>
      <c r="Z273" s="2"/>
    </row>
    <row r="274" spans="13:26" x14ac:dyDescent="0.25">
      <c r="M274" s="2"/>
      <c r="N274" s="1">
        <f t="shared" si="24"/>
        <v>208</v>
      </c>
      <c r="O274" s="124">
        <f t="shared" si="25"/>
        <v>10813157.730017575</v>
      </c>
      <c r="P274" s="124">
        <f t="shared" si="26"/>
        <v>42436.181274892391</v>
      </c>
      <c r="Q274" s="124">
        <f t="shared" si="22"/>
        <v>21122.914481282278</v>
      </c>
      <c r="R274" s="124">
        <f t="shared" si="23"/>
        <v>10876716.82577375</v>
      </c>
      <c r="Z274" s="2"/>
    </row>
    <row r="275" spans="13:26" x14ac:dyDescent="0.25">
      <c r="M275" s="2"/>
      <c r="N275" s="1">
        <f t="shared" si="24"/>
        <v>209</v>
      </c>
      <c r="O275" s="124">
        <f t="shared" si="25"/>
        <v>10876716.82577375</v>
      </c>
      <c r="P275" s="124">
        <f t="shared" si="26"/>
        <v>42436.181274892391</v>
      </c>
      <c r="Q275" s="124">
        <f t="shared" si="22"/>
        <v>21247.073711886893</v>
      </c>
      <c r="R275" s="124">
        <f t="shared" si="23"/>
        <v>10940400.080760529</v>
      </c>
      <c r="Z275" s="2"/>
    </row>
    <row r="276" spans="13:26" x14ac:dyDescent="0.25">
      <c r="M276" s="2"/>
      <c r="N276" s="1">
        <f t="shared" si="24"/>
        <v>210</v>
      </c>
      <c r="O276" s="124">
        <f t="shared" si="25"/>
        <v>10940400.080760529</v>
      </c>
      <c r="P276" s="124">
        <f t="shared" si="26"/>
        <v>42436.181274892391</v>
      </c>
      <c r="Q276" s="124">
        <f t="shared" si="22"/>
        <v>21371.4754807838</v>
      </c>
      <c r="R276" s="124">
        <f t="shared" si="23"/>
        <v>11004207.737516206</v>
      </c>
      <c r="Z276" s="2"/>
    </row>
    <row r="277" spans="13:26" x14ac:dyDescent="0.25">
      <c r="M277" s="2"/>
      <c r="N277" s="1">
        <f t="shared" si="24"/>
        <v>211</v>
      </c>
      <c r="O277" s="124">
        <f t="shared" si="25"/>
        <v>11004207.737516206</v>
      </c>
      <c r="P277" s="124">
        <f t="shared" si="26"/>
        <v>42436.181274892391</v>
      </c>
      <c r="Q277" s="124">
        <f t="shared" si="22"/>
        <v>21496.120261758337</v>
      </c>
      <c r="R277" s="124">
        <f t="shared" si="23"/>
        <v>11068140.039052857</v>
      </c>
      <c r="Z277" s="2"/>
    </row>
    <row r="278" spans="13:26" x14ac:dyDescent="0.25">
      <c r="M278" s="2"/>
      <c r="N278" s="1">
        <f t="shared" si="24"/>
        <v>212</v>
      </c>
      <c r="O278" s="124">
        <f t="shared" si="25"/>
        <v>11068140.039052857</v>
      </c>
      <c r="P278" s="124">
        <f t="shared" si="26"/>
        <v>42436.181274892391</v>
      </c>
      <c r="Q278" s="124">
        <f t="shared" si="22"/>
        <v>21621.008529521358</v>
      </c>
      <c r="R278" s="124">
        <f t="shared" si="23"/>
        <v>11132197.228857271</v>
      </c>
      <c r="Z278" s="2"/>
    </row>
    <row r="279" spans="13:26" x14ac:dyDescent="0.25">
      <c r="M279" s="2"/>
      <c r="N279" s="1">
        <f t="shared" si="24"/>
        <v>213</v>
      </c>
      <c r="O279" s="124">
        <f t="shared" si="25"/>
        <v>11132197.228857271</v>
      </c>
      <c r="P279" s="124">
        <f t="shared" si="26"/>
        <v>42436.181274892391</v>
      </c>
      <c r="Q279" s="124">
        <f t="shared" si="22"/>
        <v>21746.140759711041</v>
      </c>
      <c r="R279" s="124">
        <f t="shared" si="23"/>
        <v>11196379.550891874</v>
      </c>
      <c r="Z279" s="2"/>
    </row>
    <row r="280" spans="13:26" x14ac:dyDescent="0.25">
      <c r="M280" s="2"/>
      <c r="N280" s="1">
        <f t="shared" si="24"/>
        <v>214</v>
      </c>
      <c r="O280" s="124">
        <f t="shared" si="25"/>
        <v>11196379.550891874</v>
      </c>
      <c r="P280" s="124">
        <f t="shared" si="26"/>
        <v>42436.181274892391</v>
      </c>
      <c r="Q280" s="124">
        <f t="shared" si="22"/>
        <v>21871.517428894691</v>
      </c>
      <c r="R280" s="124">
        <f t="shared" si="23"/>
        <v>11260687.249595663</v>
      </c>
      <c r="Z280" s="2"/>
    </row>
    <row r="281" spans="13:26" x14ac:dyDescent="0.25">
      <c r="M281" s="2"/>
      <c r="N281" s="1">
        <f t="shared" si="24"/>
        <v>215</v>
      </c>
      <c r="O281" s="124">
        <f t="shared" si="25"/>
        <v>11260687.249595663</v>
      </c>
      <c r="P281" s="124">
        <f t="shared" si="26"/>
        <v>42436.181274892391</v>
      </c>
      <c r="Q281" s="124">
        <f t="shared" si="22"/>
        <v>21997.13901457057</v>
      </c>
      <c r="R281" s="124">
        <f t="shared" si="23"/>
        <v>11325120.569885125</v>
      </c>
      <c r="Z281" s="2"/>
    </row>
    <row r="282" spans="13:26" x14ac:dyDescent="0.25">
      <c r="M282" s="2"/>
      <c r="N282" s="1">
        <f t="shared" si="24"/>
        <v>216</v>
      </c>
      <c r="O282" s="124">
        <f t="shared" si="25"/>
        <v>11325120.569885125</v>
      </c>
      <c r="P282" s="124">
        <f t="shared" si="26"/>
        <v>42436.181274892391</v>
      </c>
      <c r="Q282" s="124">
        <f t="shared" si="22"/>
        <v>22123.005995169693</v>
      </c>
      <c r="R282" s="124">
        <f t="shared" si="23"/>
        <v>11389679.757155187</v>
      </c>
      <c r="Z282" s="2"/>
    </row>
    <row r="283" spans="13:26" x14ac:dyDescent="0.25">
      <c r="M283" s="2"/>
      <c r="N283" s="1">
        <f t="shared" si="24"/>
        <v>217</v>
      </c>
      <c r="O283" s="124">
        <f t="shared" si="25"/>
        <v>11389679.757155187</v>
      </c>
      <c r="P283" s="124">
        <f t="shared" si="26"/>
        <v>42436.181274892391</v>
      </c>
      <c r="Q283" s="124">
        <f t="shared" si="22"/>
        <v>22249.118850057679</v>
      </c>
      <c r="R283" s="124">
        <f t="shared" si="23"/>
        <v>11454365.057280138</v>
      </c>
      <c r="Z283" s="2"/>
    </row>
    <row r="284" spans="13:26" x14ac:dyDescent="0.25">
      <c r="M284" s="2"/>
      <c r="N284" s="1">
        <f t="shared" si="24"/>
        <v>218</v>
      </c>
      <c r="O284" s="124">
        <f t="shared" si="25"/>
        <v>11454365.057280138</v>
      </c>
      <c r="P284" s="124">
        <f t="shared" si="26"/>
        <v>42436.181274892391</v>
      </c>
      <c r="Q284" s="124">
        <f t="shared" si="22"/>
        <v>22375.478059536556</v>
      </c>
      <c r="R284" s="124">
        <f t="shared" si="23"/>
        <v>11519176.716614567</v>
      </c>
      <c r="Z284" s="2"/>
    </row>
    <row r="285" spans="13:26" x14ac:dyDescent="0.25">
      <c r="M285" s="2"/>
      <c r="N285" s="1">
        <f t="shared" si="24"/>
        <v>219</v>
      </c>
      <c r="O285" s="124">
        <f t="shared" si="25"/>
        <v>11519176.716614567</v>
      </c>
      <c r="P285" s="124">
        <f t="shared" si="26"/>
        <v>42436.181274892391</v>
      </c>
      <c r="Q285" s="124">
        <f t="shared" si="22"/>
        <v>22502.084104846588</v>
      </c>
      <c r="R285" s="124">
        <f t="shared" si="23"/>
        <v>11584114.981994307</v>
      </c>
      <c r="Z285" s="2"/>
    </row>
    <row r="286" spans="13:26" x14ac:dyDescent="0.25">
      <c r="M286" s="2"/>
      <c r="N286" s="1">
        <f t="shared" si="24"/>
        <v>220</v>
      </c>
      <c r="O286" s="124">
        <f t="shared" si="25"/>
        <v>11584114.981994307</v>
      </c>
      <c r="P286" s="124">
        <f t="shared" si="26"/>
        <v>42436.181274892391</v>
      </c>
      <c r="Q286" s="124">
        <f t="shared" si="22"/>
        <v>22628.937468168129</v>
      </c>
      <c r="R286" s="124">
        <f t="shared" si="23"/>
        <v>11649180.100737367</v>
      </c>
      <c r="Z286" s="2"/>
    </row>
    <row r="287" spans="13:26" x14ac:dyDescent="0.25">
      <c r="M287" s="2"/>
      <c r="N287" s="1">
        <f t="shared" si="24"/>
        <v>221</v>
      </c>
      <c r="O287" s="124">
        <f t="shared" si="25"/>
        <v>11649180.100737367</v>
      </c>
      <c r="P287" s="124">
        <f t="shared" si="26"/>
        <v>42436.181274892391</v>
      </c>
      <c r="Q287" s="124">
        <f t="shared" si="22"/>
        <v>22756.038632623437</v>
      </c>
      <c r="R287" s="124">
        <f t="shared" si="23"/>
        <v>11714372.320644883</v>
      </c>
      <c r="Z287" s="2"/>
    </row>
    <row r="288" spans="13:26" x14ac:dyDescent="0.25">
      <c r="M288" s="2"/>
      <c r="N288" s="1">
        <f t="shared" si="24"/>
        <v>222</v>
      </c>
      <c r="O288" s="124">
        <f t="shared" si="25"/>
        <v>11714372.320644883</v>
      </c>
      <c r="P288" s="124">
        <f t="shared" si="26"/>
        <v>42436.181274892391</v>
      </c>
      <c r="Q288" s="124">
        <f t="shared" si="22"/>
        <v>22883.388082278529</v>
      </c>
      <c r="R288" s="124">
        <f t="shared" si="23"/>
        <v>11779691.890002055</v>
      </c>
      <c r="Z288" s="2"/>
    </row>
    <row r="289" spans="13:26" x14ac:dyDescent="0.25">
      <c r="M289" s="2"/>
      <c r="N289" s="1">
        <f t="shared" si="24"/>
        <v>223</v>
      </c>
      <c r="O289" s="124">
        <f t="shared" si="25"/>
        <v>11779691.890002055</v>
      </c>
      <c r="P289" s="124">
        <f t="shared" si="26"/>
        <v>42436.181274892391</v>
      </c>
      <c r="Q289" s="124">
        <f t="shared" si="22"/>
        <v>23010.986302145007</v>
      </c>
      <c r="R289" s="124">
        <f t="shared" si="23"/>
        <v>11845139.057579093</v>
      </c>
      <c r="Z289" s="2"/>
    </row>
    <row r="290" spans="13:26" x14ac:dyDescent="0.25">
      <c r="M290" s="2"/>
      <c r="N290" s="1">
        <f t="shared" si="24"/>
        <v>224</v>
      </c>
      <c r="O290" s="124">
        <f t="shared" si="25"/>
        <v>11845139.057579093</v>
      </c>
      <c r="P290" s="124">
        <f t="shared" si="26"/>
        <v>42436.181274892391</v>
      </c>
      <c r="Q290" s="124">
        <f t="shared" si="22"/>
        <v>23138.833778181932</v>
      </c>
      <c r="R290" s="124">
        <f t="shared" si="23"/>
        <v>11910714.072632167</v>
      </c>
      <c r="Z290" s="2"/>
    </row>
    <row r="291" spans="13:26" x14ac:dyDescent="0.25">
      <c r="M291" s="2"/>
      <c r="N291" s="1">
        <f t="shared" si="24"/>
        <v>225</v>
      </c>
      <c r="O291" s="124">
        <f t="shared" si="25"/>
        <v>11910714.072632167</v>
      </c>
      <c r="P291" s="124">
        <f t="shared" si="26"/>
        <v>42436.181274892391</v>
      </c>
      <c r="Q291" s="124">
        <f t="shared" si="22"/>
        <v>23266.930997297652</v>
      </c>
      <c r="R291" s="124">
        <f t="shared" si="23"/>
        <v>11976417.184904357</v>
      </c>
      <c r="Z291" s="2"/>
    </row>
    <row r="292" spans="13:26" x14ac:dyDescent="0.25">
      <c r="M292" s="2"/>
      <c r="N292" s="1">
        <f t="shared" si="24"/>
        <v>226</v>
      </c>
      <c r="O292" s="124">
        <f t="shared" si="25"/>
        <v>11976417.184904357</v>
      </c>
      <c r="P292" s="124">
        <f t="shared" si="26"/>
        <v>42436.181274892391</v>
      </c>
      <c r="Q292" s="124">
        <f t="shared" si="22"/>
        <v>23395.278447351662</v>
      </c>
      <c r="R292" s="124">
        <f t="shared" si="23"/>
        <v>12042248.644626603</v>
      </c>
      <c r="Z292" s="2"/>
    </row>
    <row r="293" spans="13:26" x14ac:dyDescent="0.25">
      <c r="M293" s="2"/>
      <c r="N293" s="1">
        <f t="shared" si="24"/>
        <v>227</v>
      </c>
      <c r="O293" s="124">
        <f t="shared" si="25"/>
        <v>12042248.644626603</v>
      </c>
      <c r="P293" s="124">
        <f t="shared" si="26"/>
        <v>42436.181274892391</v>
      </c>
      <c r="Q293" s="124">
        <f t="shared" si="22"/>
        <v>23523.876617156468</v>
      </c>
      <c r="R293" s="124">
        <f t="shared" si="23"/>
        <v>12108208.702518651</v>
      </c>
      <c r="Z293" s="2"/>
    </row>
    <row r="294" spans="13:26" x14ac:dyDescent="0.25">
      <c r="M294" s="2"/>
      <c r="N294" s="1">
        <f t="shared" si="24"/>
        <v>228</v>
      </c>
      <c r="O294" s="124">
        <f t="shared" si="25"/>
        <v>12108208.702518651</v>
      </c>
      <c r="P294" s="124">
        <f t="shared" si="26"/>
        <v>42436.181274892391</v>
      </c>
      <c r="Q294" s="124">
        <f t="shared" si="22"/>
        <v>23652.725996479443</v>
      </c>
      <c r="R294" s="124">
        <f t="shared" si="23"/>
        <v>12174297.609790023</v>
      </c>
      <c r="Z294" s="2"/>
    </row>
    <row r="295" spans="13:26" x14ac:dyDescent="0.25">
      <c r="M295" s="2"/>
      <c r="N295" s="1">
        <f t="shared" si="24"/>
        <v>229</v>
      </c>
      <c r="O295" s="124">
        <f t="shared" si="25"/>
        <v>12174297.609790023</v>
      </c>
      <c r="P295" s="124">
        <f t="shared" si="26"/>
        <v>42436.181274892391</v>
      </c>
      <c r="Q295" s="124">
        <f t="shared" si="22"/>
        <v>23781.82707604469</v>
      </c>
      <c r="R295" s="124">
        <f t="shared" si="23"/>
        <v>12240515.61814096</v>
      </c>
      <c r="Z295" s="2"/>
    </row>
    <row r="296" spans="13:26" x14ac:dyDescent="0.25">
      <c r="M296" s="2"/>
      <c r="N296" s="1">
        <f t="shared" si="24"/>
        <v>230</v>
      </c>
      <c r="O296" s="124">
        <f t="shared" si="25"/>
        <v>12240515.61814096</v>
      </c>
      <c r="P296" s="124">
        <f t="shared" si="26"/>
        <v>42436.181274892391</v>
      </c>
      <c r="Q296" s="124">
        <f t="shared" si="22"/>
        <v>23911.180347534926</v>
      </c>
      <c r="R296" s="124">
        <f t="shared" si="23"/>
        <v>12306862.979763389</v>
      </c>
      <c r="Z296" s="2"/>
    </row>
    <row r="297" spans="13:26" x14ac:dyDescent="0.25">
      <c r="M297" s="2"/>
      <c r="N297" s="1">
        <f t="shared" si="24"/>
        <v>231</v>
      </c>
      <c r="O297" s="124">
        <f t="shared" si="25"/>
        <v>12306862.979763389</v>
      </c>
      <c r="P297" s="124">
        <f t="shared" si="26"/>
        <v>42436.181274892391</v>
      </c>
      <c r="Q297" s="124">
        <f t="shared" si="22"/>
        <v>24040.78630359333</v>
      </c>
      <c r="R297" s="124">
        <f t="shared" si="23"/>
        <v>12373339.947341874</v>
      </c>
      <c r="Z297" s="2"/>
    </row>
    <row r="298" spans="13:26" x14ac:dyDescent="0.25">
      <c r="M298" s="2"/>
      <c r="N298" s="1">
        <f t="shared" si="24"/>
        <v>232</v>
      </c>
      <c r="O298" s="124">
        <f t="shared" si="25"/>
        <v>12373339.947341874</v>
      </c>
      <c r="P298" s="124">
        <f t="shared" si="26"/>
        <v>42436.181274892391</v>
      </c>
      <c r="Q298" s="124">
        <f t="shared" si="22"/>
        <v>24170.645437825438</v>
      </c>
      <c r="R298" s="124">
        <f t="shared" si="23"/>
        <v>12439946.774054592</v>
      </c>
      <c r="Z298" s="2"/>
    </row>
    <row r="299" spans="13:26" x14ac:dyDescent="0.25">
      <c r="M299" s="2"/>
      <c r="N299" s="1">
        <f t="shared" si="24"/>
        <v>233</v>
      </c>
      <c r="O299" s="124">
        <f t="shared" si="25"/>
        <v>12439946.774054592</v>
      </c>
      <c r="P299" s="124">
        <f t="shared" si="26"/>
        <v>42436.181274892391</v>
      </c>
      <c r="Q299" s="124">
        <f t="shared" si="22"/>
        <v>24300.758244801025</v>
      </c>
      <c r="R299" s="124">
        <f t="shared" si="23"/>
        <v>12506683.713574287</v>
      </c>
      <c r="Z299" s="2"/>
    </row>
    <row r="300" spans="13:26" x14ac:dyDescent="0.25">
      <c r="M300" s="2"/>
      <c r="N300" s="1">
        <f t="shared" si="24"/>
        <v>234</v>
      </c>
      <c r="O300" s="124">
        <f t="shared" si="25"/>
        <v>12506683.713574287</v>
      </c>
      <c r="P300" s="124">
        <f t="shared" si="26"/>
        <v>42436.181274892391</v>
      </c>
      <c r="Q300" s="124">
        <f t="shared" si="22"/>
        <v>24431.125220055968</v>
      </c>
      <c r="R300" s="124">
        <f t="shared" si="23"/>
        <v>12573551.020069236</v>
      </c>
      <c r="Z300" s="2"/>
    </row>
    <row r="301" spans="13:26" x14ac:dyDescent="0.25">
      <c r="M301" s="2"/>
      <c r="N301" s="1">
        <f t="shared" si="24"/>
        <v>235</v>
      </c>
      <c r="O301" s="124">
        <f t="shared" si="25"/>
        <v>12573551.020069236</v>
      </c>
      <c r="P301" s="124">
        <f t="shared" si="26"/>
        <v>42436.181274892391</v>
      </c>
      <c r="Q301" s="124">
        <f t="shared" si="22"/>
        <v>24561.746860094157</v>
      </c>
      <c r="R301" s="124">
        <f t="shared" si="23"/>
        <v>12640548.948204223</v>
      </c>
      <c r="Z301" s="2"/>
    </row>
    <row r="302" spans="13:26" x14ac:dyDescent="0.25">
      <c r="M302" s="2"/>
      <c r="N302" s="1">
        <f t="shared" si="24"/>
        <v>236</v>
      </c>
      <c r="O302" s="124">
        <f t="shared" si="25"/>
        <v>12640548.948204223</v>
      </c>
      <c r="P302" s="124">
        <f t="shared" si="26"/>
        <v>42436.181274892391</v>
      </c>
      <c r="Q302" s="124">
        <f t="shared" si="22"/>
        <v>24692.623662389367</v>
      </c>
      <c r="R302" s="124">
        <f t="shared" si="23"/>
        <v>12707677.753141506</v>
      </c>
      <c r="Z302" s="2"/>
    </row>
    <row r="303" spans="13:26" x14ac:dyDescent="0.25">
      <c r="M303" s="2"/>
      <c r="N303" s="1">
        <f t="shared" si="24"/>
        <v>237</v>
      </c>
      <c r="O303" s="124">
        <f t="shared" si="25"/>
        <v>12707677.753141506</v>
      </c>
      <c r="P303" s="124">
        <f t="shared" si="26"/>
        <v>42436.181274892391</v>
      </c>
      <c r="Q303" s="124">
        <f t="shared" si="22"/>
        <v>24823.756125387165</v>
      </c>
      <c r="R303" s="124">
        <f t="shared" si="23"/>
        <v>12774937.690541785</v>
      </c>
      <c r="Z303" s="2"/>
    </row>
    <row r="304" spans="13:26" x14ac:dyDescent="0.25">
      <c r="M304" s="2"/>
      <c r="N304" s="1">
        <f t="shared" si="24"/>
        <v>238</v>
      </c>
      <c r="O304" s="124">
        <f t="shared" si="25"/>
        <v>12774937.690541785</v>
      </c>
      <c r="P304" s="124">
        <f t="shared" si="26"/>
        <v>42436.181274892391</v>
      </c>
      <c r="Q304" s="124">
        <f t="shared" si="22"/>
        <v>24955.144748506806</v>
      </c>
      <c r="R304" s="124">
        <f t="shared" si="23"/>
        <v>12842329.016565185</v>
      </c>
      <c r="Z304" s="2"/>
    </row>
    <row r="305" spans="13:26" x14ac:dyDescent="0.25">
      <c r="M305" s="2"/>
      <c r="N305" s="1">
        <f t="shared" si="24"/>
        <v>239</v>
      </c>
      <c r="O305" s="124">
        <f t="shared" si="25"/>
        <v>12842329.016565185</v>
      </c>
      <c r="P305" s="124">
        <f t="shared" si="26"/>
        <v>42436.181274892391</v>
      </c>
      <c r="Q305" s="124">
        <f t="shared" si="22"/>
        <v>25086.790032143133</v>
      </c>
      <c r="R305" s="124">
        <f t="shared" si="23"/>
        <v>12909851.987872221</v>
      </c>
      <c r="Z305" s="2"/>
    </row>
    <row r="306" spans="13:26" x14ac:dyDescent="0.25">
      <c r="M306" s="2"/>
      <c r="N306" s="1">
        <f t="shared" si="24"/>
        <v>240</v>
      </c>
      <c r="O306" s="124">
        <f t="shared" si="25"/>
        <v>12909851.987872221</v>
      </c>
      <c r="P306" s="124">
        <f t="shared" si="26"/>
        <v>42436.181274892391</v>
      </c>
      <c r="Q306" s="124">
        <f t="shared" si="22"/>
        <v>25218.692477668475</v>
      </c>
      <c r="R306" s="124">
        <f t="shared" si="23"/>
        <v>12977506.861624781</v>
      </c>
      <c r="Z306" s="2"/>
    </row>
    <row r="307" spans="13:26" x14ac:dyDescent="0.25">
      <c r="M307" s="2"/>
      <c r="N307" s="1">
        <f t="shared" si="24"/>
        <v>241</v>
      </c>
      <c r="O307" s="124">
        <f t="shared" si="25"/>
        <v>12977506.861624781</v>
      </c>
      <c r="P307" s="124">
        <f t="shared" si="26"/>
        <v>42436.181274892391</v>
      </c>
      <c r="Q307" s="124">
        <f t="shared" si="22"/>
        <v>25350.852587434576</v>
      </c>
      <c r="R307" s="124">
        <f t="shared" si="23"/>
        <v>13045293.895487109</v>
      </c>
      <c r="Z307" s="2"/>
    </row>
    <row r="308" spans="13:26" x14ac:dyDescent="0.25">
      <c r="M308" s="2"/>
      <c r="N308" s="1">
        <f t="shared" si="24"/>
        <v>242</v>
      </c>
      <c r="O308" s="124">
        <f t="shared" si="25"/>
        <v>13045293.895487109</v>
      </c>
      <c r="P308" s="124">
        <f t="shared" si="26"/>
        <v>42436.181274892391</v>
      </c>
      <c r="Q308" s="124">
        <f t="shared" si="22"/>
        <v>25483.270864774495</v>
      </c>
      <c r="R308" s="124">
        <f t="shared" si="23"/>
        <v>13113213.347626777</v>
      </c>
      <c r="Z308" s="2"/>
    </row>
    <row r="309" spans="13:26" x14ac:dyDescent="0.25">
      <c r="M309" s="2"/>
      <c r="N309" s="1">
        <f t="shared" si="24"/>
        <v>243</v>
      </c>
      <c r="O309" s="124">
        <f t="shared" si="25"/>
        <v>13113213.347626777</v>
      </c>
      <c r="P309" s="124">
        <f t="shared" si="26"/>
        <v>42436.181274892391</v>
      </c>
      <c r="Q309" s="124">
        <f t="shared" si="22"/>
        <v>25615.947814004514</v>
      </c>
      <c r="R309" s="124">
        <f t="shared" si="23"/>
        <v>13181265.476715675</v>
      </c>
      <c r="Z309" s="2"/>
    </row>
    <row r="310" spans="13:26" x14ac:dyDescent="0.25">
      <c r="M310" s="2"/>
      <c r="N310" s="1">
        <f t="shared" si="24"/>
        <v>244</v>
      </c>
      <c r="O310" s="124">
        <f t="shared" si="25"/>
        <v>13181265.476715675</v>
      </c>
      <c r="P310" s="124">
        <f t="shared" si="26"/>
        <v>42436.181274892391</v>
      </c>
      <c r="Q310" s="124">
        <f t="shared" si="22"/>
        <v>25748.883940426083</v>
      </c>
      <c r="R310" s="124">
        <f t="shared" si="23"/>
        <v>13249450.541930994</v>
      </c>
      <c r="Z310" s="2"/>
    </row>
    <row r="311" spans="13:26" x14ac:dyDescent="0.25">
      <c r="M311" s="2"/>
      <c r="N311" s="1">
        <f t="shared" si="24"/>
        <v>245</v>
      </c>
      <c r="O311" s="124">
        <f t="shared" si="25"/>
        <v>13249450.541930994</v>
      </c>
      <c r="P311" s="124">
        <f t="shared" si="26"/>
        <v>42436.181274892391</v>
      </c>
      <c r="Q311" s="124">
        <f t="shared" si="22"/>
        <v>25882.079750327721</v>
      </c>
      <c r="R311" s="124">
        <f t="shared" si="23"/>
        <v>13317768.802956214</v>
      </c>
      <c r="Z311" s="2"/>
    </row>
    <row r="312" spans="13:26" x14ac:dyDescent="0.25">
      <c r="M312" s="2"/>
      <c r="N312" s="1">
        <f t="shared" si="24"/>
        <v>246</v>
      </c>
      <c r="O312" s="124">
        <f t="shared" si="25"/>
        <v>13317768.802956214</v>
      </c>
      <c r="P312" s="124">
        <f t="shared" si="26"/>
        <v>42436.181274892391</v>
      </c>
      <c r="Q312" s="124">
        <f t="shared" si="22"/>
        <v>26015.535750986957</v>
      </c>
      <c r="R312" s="124">
        <f t="shared" si="23"/>
        <v>13386220.519982094</v>
      </c>
      <c r="Z312" s="2"/>
    </row>
    <row r="313" spans="13:26" x14ac:dyDescent="0.25">
      <c r="M313" s="2"/>
      <c r="N313" s="1">
        <f t="shared" si="24"/>
        <v>247</v>
      </c>
      <c r="O313" s="124">
        <f t="shared" si="25"/>
        <v>13386220.519982094</v>
      </c>
      <c r="P313" s="124">
        <f t="shared" si="26"/>
        <v>42436.181274892391</v>
      </c>
      <c r="Q313" s="124">
        <f t="shared" si="22"/>
        <v>26149.252450672262</v>
      </c>
      <c r="R313" s="124">
        <f t="shared" si="23"/>
        <v>13454805.95370766</v>
      </c>
      <c r="Z313" s="2"/>
    </row>
    <row r="314" spans="13:26" x14ac:dyDescent="0.25">
      <c r="M314" s="2"/>
      <c r="N314" s="1">
        <f t="shared" si="24"/>
        <v>248</v>
      </c>
      <c r="O314" s="124">
        <f t="shared" si="25"/>
        <v>13454805.95370766</v>
      </c>
      <c r="P314" s="124">
        <f t="shared" si="26"/>
        <v>42436.181274892391</v>
      </c>
      <c r="Q314" s="124">
        <f t="shared" si="22"/>
        <v>26283.230358644978</v>
      </c>
      <c r="R314" s="124">
        <f t="shared" si="23"/>
        <v>13523525.365341198</v>
      </c>
      <c r="Z314" s="2"/>
    </row>
    <row r="315" spans="13:26" x14ac:dyDescent="0.25">
      <c r="M315" s="2"/>
      <c r="N315" s="1">
        <f t="shared" si="24"/>
        <v>249</v>
      </c>
      <c r="O315" s="124">
        <f t="shared" si="25"/>
        <v>13523525.365341198</v>
      </c>
      <c r="P315" s="124">
        <f t="shared" si="26"/>
        <v>42436.181274892391</v>
      </c>
      <c r="Q315" s="124">
        <f t="shared" si="22"/>
        <v>26417.469985161264</v>
      </c>
      <c r="R315" s="124">
        <f t="shared" si="23"/>
        <v>13592379.016601251</v>
      </c>
      <c r="Z315" s="2"/>
    </row>
    <row r="316" spans="13:26" x14ac:dyDescent="0.25">
      <c r="M316" s="2"/>
      <c r="N316" s="1">
        <f t="shared" si="24"/>
        <v>250</v>
      </c>
      <c r="O316" s="124">
        <f t="shared" si="25"/>
        <v>13592379.016601251</v>
      </c>
      <c r="P316" s="124">
        <f t="shared" si="26"/>
        <v>42436.181274892391</v>
      </c>
      <c r="Q316" s="124">
        <f t="shared" si="22"/>
        <v>26551.971841474035</v>
      </c>
      <c r="R316" s="124">
        <f t="shared" si="23"/>
        <v>13661367.169717617</v>
      </c>
      <c r="Z316" s="2"/>
    </row>
    <row r="317" spans="13:26" x14ac:dyDescent="0.25">
      <c r="M317" s="2"/>
      <c r="N317" s="1">
        <f t="shared" si="24"/>
        <v>251</v>
      </c>
      <c r="O317" s="124">
        <f t="shared" si="25"/>
        <v>13661367.169717617</v>
      </c>
      <c r="P317" s="124">
        <f t="shared" si="26"/>
        <v>42436.181274892391</v>
      </c>
      <c r="Q317" s="124">
        <f t="shared" si="22"/>
        <v>26686.736439834909</v>
      </c>
      <c r="R317" s="124">
        <f t="shared" si="23"/>
        <v>13730490.087432345</v>
      </c>
      <c r="Z317" s="2"/>
    </row>
    <row r="318" spans="13:26" x14ac:dyDescent="0.25">
      <c r="M318" s="2"/>
      <c r="N318" s="1">
        <f t="shared" si="24"/>
        <v>252</v>
      </c>
      <c r="O318" s="124">
        <f t="shared" si="25"/>
        <v>13730490.087432345</v>
      </c>
      <c r="P318" s="124">
        <f t="shared" si="26"/>
        <v>42436.181274892391</v>
      </c>
      <c r="Q318" s="124">
        <f t="shared" si="22"/>
        <v>26821.76429349617</v>
      </c>
      <c r="R318" s="124">
        <f t="shared" si="23"/>
        <v>13799748.033000734</v>
      </c>
      <c r="Z318" s="2"/>
    </row>
    <row r="319" spans="13:26" x14ac:dyDescent="0.25">
      <c r="M319" s="2"/>
      <c r="N319" s="1">
        <f t="shared" si="24"/>
        <v>253</v>
      </c>
      <c r="O319" s="124">
        <f t="shared" si="25"/>
        <v>13799748.033000734</v>
      </c>
      <c r="P319" s="124">
        <f t="shared" si="26"/>
        <v>42436.181274892391</v>
      </c>
      <c r="Q319" s="124">
        <f t="shared" si="22"/>
        <v>26957.055916712692</v>
      </c>
      <c r="R319" s="124">
        <f t="shared" si="23"/>
        <v>13869141.27019234</v>
      </c>
      <c r="Z319" s="2"/>
    </row>
    <row r="320" spans="13:26" x14ac:dyDescent="0.25">
      <c r="M320" s="2"/>
      <c r="N320" s="1">
        <f t="shared" si="24"/>
        <v>254</v>
      </c>
      <c r="O320" s="124">
        <f t="shared" si="25"/>
        <v>13869141.27019234</v>
      </c>
      <c r="P320" s="124">
        <f t="shared" si="26"/>
        <v>42436.181274892391</v>
      </c>
      <c r="Q320" s="124">
        <f t="shared" si="22"/>
        <v>27092.611824743937</v>
      </c>
      <c r="R320" s="124">
        <f t="shared" si="23"/>
        <v>13938670.063291976</v>
      </c>
      <c r="Z320" s="2"/>
    </row>
    <row r="321" spans="13:26" x14ac:dyDescent="0.25">
      <c r="M321" s="2"/>
      <c r="N321" s="1">
        <f t="shared" si="24"/>
        <v>255</v>
      </c>
      <c r="O321" s="124">
        <f t="shared" si="25"/>
        <v>13938670.063291976</v>
      </c>
      <c r="P321" s="124">
        <f t="shared" si="26"/>
        <v>42436.181274892391</v>
      </c>
      <c r="Q321" s="124">
        <f t="shared" si="22"/>
        <v>27228.432533855892</v>
      </c>
      <c r="R321" s="124">
        <f t="shared" si="23"/>
        <v>14008334.677100725</v>
      </c>
      <c r="Z321" s="2"/>
    </row>
    <row r="322" spans="13:26" x14ac:dyDescent="0.25">
      <c r="M322" s="2"/>
      <c r="N322" s="1">
        <f t="shared" si="24"/>
        <v>256</v>
      </c>
      <c r="O322" s="124">
        <f t="shared" si="25"/>
        <v>14008334.677100725</v>
      </c>
      <c r="P322" s="124">
        <f t="shared" si="26"/>
        <v>42436.181274892391</v>
      </c>
      <c r="Q322" s="124">
        <f t="shared" si="22"/>
        <v>27364.518561323039</v>
      </c>
      <c r="R322" s="124">
        <f t="shared" si="23"/>
        <v>14078135.37693694</v>
      </c>
      <c r="Z322" s="2"/>
    </row>
    <row r="323" spans="13:26" x14ac:dyDescent="0.25">
      <c r="M323" s="2"/>
      <c r="N323" s="1">
        <f t="shared" si="24"/>
        <v>257</v>
      </c>
      <c r="O323" s="124">
        <f t="shared" si="25"/>
        <v>14078135.37693694</v>
      </c>
      <c r="P323" s="124">
        <f t="shared" si="26"/>
        <v>42436.181274892391</v>
      </c>
      <c r="Q323" s="124">
        <f t="shared" ref="Q323:Q390" si="27">O323*$P$61</f>
        <v>27500.870425430327</v>
      </c>
      <c r="R323" s="124">
        <f t="shared" ref="R323:R386" si="28">O323+P323+Q323</f>
        <v>14148072.428637264</v>
      </c>
      <c r="Z323" s="2"/>
    </row>
    <row r="324" spans="13:26" x14ac:dyDescent="0.25">
      <c r="M324" s="2"/>
      <c r="N324" s="1">
        <f t="shared" ref="N324:N390" si="29">N323+1</f>
        <v>258</v>
      </c>
      <c r="O324" s="124">
        <f t="shared" ref="O324:O390" si="30">R323</f>
        <v>14148072.428637264</v>
      </c>
      <c r="P324" s="124">
        <f t="shared" ref="P324:P390" si="31">P323</f>
        <v>42436.181274892391</v>
      </c>
      <c r="Q324" s="124">
        <f t="shared" si="27"/>
        <v>27637.488645475154</v>
      </c>
      <c r="R324" s="124">
        <f t="shared" si="28"/>
        <v>14218146.098557632</v>
      </c>
      <c r="Z324" s="2"/>
    </row>
    <row r="325" spans="13:26" x14ac:dyDescent="0.25">
      <c r="M325" s="2"/>
      <c r="N325" s="1">
        <f t="shared" si="29"/>
        <v>259</v>
      </c>
      <c r="O325" s="124">
        <f t="shared" si="30"/>
        <v>14218146.098557632</v>
      </c>
      <c r="P325" s="124">
        <f t="shared" si="31"/>
        <v>42436.181274892391</v>
      </c>
      <c r="Q325" s="124">
        <f t="shared" si="27"/>
        <v>27774.373741769326</v>
      </c>
      <c r="R325" s="124">
        <f t="shared" si="28"/>
        <v>14288356.653574295</v>
      </c>
      <c r="Z325" s="2"/>
    </row>
    <row r="326" spans="13:26" x14ac:dyDescent="0.25">
      <c r="M326" s="2"/>
      <c r="N326" s="1">
        <f t="shared" si="29"/>
        <v>260</v>
      </c>
      <c r="O326" s="124">
        <f t="shared" si="30"/>
        <v>14288356.653574295</v>
      </c>
      <c r="P326" s="124">
        <f t="shared" si="31"/>
        <v>42436.181274892391</v>
      </c>
      <c r="Q326" s="124">
        <f t="shared" si="27"/>
        <v>27911.52623564106</v>
      </c>
      <c r="R326" s="124">
        <f t="shared" si="28"/>
        <v>14358704.36108483</v>
      </c>
      <c r="Z326" s="2"/>
    </row>
    <row r="327" spans="13:26" x14ac:dyDescent="0.25">
      <c r="M327" s="2"/>
      <c r="N327" s="1">
        <f t="shared" si="29"/>
        <v>261</v>
      </c>
      <c r="O327" s="124">
        <f t="shared" si="30"/>
        <v>14358704.36108483</v>
      </c>
      <c r="P327" s="124">
        <f t="shared" si="31"/>
        <v>42436.181274892391</v>
      </c>
      <c r="Q327" s="124">
        <f t="shared" si="27"/>
        <v>28048.946649436955</v>
      </c>
      <c r="R327" s="124">
        <f t="shared" si="28"/>
        <v>14429189.489009161</v>
      </c>
      <c r="Z327" s="2"/>
    </row>
    <row r="328" spans="13:26" x14ac:dyDescent="0.25">
      <c r="M328" s="2"/>
      <c r="N328" s="1">
        <f t="shared" si="29"/>
        <v>262</v>
      </c>
      <c r="O328" s="124">
        <f t="shared" si="30"/>
        <v>14429189.489009161</v>
      </c>
      <c r="P328" s="124">
        <f t="shared" si="31"/>
        <v>42436.181274892391</v>
      </c>
      <c r="Q328" s="124">
        <f t="shared" si="27"/>
        <v>28186.63550652398</v>
      </c>
      <c r="R328" s="124">
        <f t="shared" si="28"/>
        <v>14499812.305790577</v>
      </c>
      <c r="Z328" s="2"/>
    </row>
    <row r="329" spans="13:26" x14ac:dyDescent="0.25">
      <c r="M329" s="2"/>
      <c r="N329" s="1">
        <f t="shared" si="29"/>
        <v>263</v>
      </c>
      <c r="O329" s="124">
        <f t="shared" si="30"/>
        <v>14499812.305790577</v>
      </c>
      <c r="P329" s="124">
        <f t="shared" si="31"/>
        <v>42436.181274892391</v>
      </c>
      <c r="Q329" s="124">
        <f t="shared" si="27"/>
        <v>28324.593331291486</v>
      </c>
      <c r="R329" s="124">
        <f t="shared" si="28"/>
        <v>14570573.080396762</v>
      </c>
      <c r="Z329" s="2"/>
    </row>
    <row r="330" spans="13:26" x14ac:dyDescent="0.25">
      <c r="M330" s="2"/>
      <c r="N330" s="1">
        <f t="shared" si="29"/>
        <v>264</v>
      </c>
      <c r="O330" s="124">
        <f t="shared" si="30"/>
        <v>14570573.080396762</v>
      </c>
      <c r="P330" s="124">
        <f t="shared" si="31"/>
        <v>42436.181274892391</v>
      </c>
      <c r="Q330" s="124">
        <f t="shared" si="27"/>
        <v>28462.820649153175</v>
      </c>
      <c r="R330" s="124">
        <f t="shared" si="28"/>
        <v>14641472.082320808</v>
      </c>
      <c r="Z330" s="2"/>
    </row>
    <row r="331" spans="13:26" x14ac:dyDescent="0.25">
      <c r="M331" s="2"/>
      <c r="N331" s="1">
        <f t="shared" si="29"/>
        <v>265</v>
      </c>
      <c r="O331" s="124">
        <f t="shared" si="30"/>
        <v>14641472.082320808</v>
      </c>
      <c r="P331" s="124">
        <f t="shared" si="31"/>
        <v>42436.181274892391</v>
      </c>
      <c r="Q331" s="124">
        <f t="shared" si="27"/>
        <v>28601.317986549126</v>
      </c>
      <c r="R331" s="124">
        <f t="shared" si="28"/>
        <v>14712509.58158225</v>
      </c>
      <c r="Z331" s="2"/>
    </row>
    <row r="332" spans="13:26" x14ac:dyDescent="0.25">
      <c r="M332" s="2"/>
      <c r="N332" s="1">
        <f t="shared" si="29"/>
        <v>266</v>
      </c>
      <c r="O332" s="124">
        <f t="shared" si="30"/>
        <v>14712509.58158225</v>
      </c>
      <c r="P332" s="124">
        <f t="shared" si="31"/>
        <v>42436.181274892391</v>
      </c>
      <c r="Q332" s="124">
        <f t="shared" si="27"/>
        <v>28740.085870947791</v>
      </c>
      <c r="R332" s="124">
        <f t="shared" si="28"/>
        <v>14783685.848728091</v>
      </c>
      <c r="Z332" s="2"/>
    </row>
    <row r="333" spans="13:26" x14ac:dyDescent="0.25">
      <c r="M333" s="2"/>
      <c r="N333" s="1">
        <f t="shared" si="29"/>
        <v>267</v>
      </c>
      <c r="O333" s="124">
        <f t="shared" si="30"/>
        <v>14783685.848728091</v>
      </c>
      <c r="P333" s="124">
        <f t="shared" si="31"/>
        <v>42436.181274892391</v>
      </c>
      <c r="Q333" s="124">
        <f t="shared" si="27"/>
        <v>28879.124830847995</v>
      </c>
      <c r="R333" s="124">
        <f t="shared" si="28"/>
        <v>14855001.154833831</v>
      </c>
      <c r="Z333" s="2"/>
    </row>
    <row r="334" spans="13:26" x14ac:dyDescent="0.25">
      <c r="M334" s="2"/>
      <c r="N334" s="1">
        <f t="shared" si="29"/>
        <v>268</v>
      </c>
      <c r="O334" s="124">
        <f t="shared" si="30"/>
        <v>14855001.154833831</v>
      </c>
      <c r="P334" s="124">
        <f t="shared" si="31"/>
        <v>42436.181274892391</v>
      </c>
      <c r="Q334" s="124">
        <f t="shared" si="27"/>
        <v>29018.435395780962</v>
      </c>
      <c r="R334" s="124">
        <f t="shared" si="28"/>
        <v>14926455.771504505</v>
      </c>
      <c r="Z334" s="2"/>
    </row>
    <row r="335" spans="13:26" x14ac:dyDescent="0.25">
      <c r="M335" s="2"/>
      <c r="N335" s="1">
        <f t="shared" si="29"/>
        <v>269</v>
      </c>
      <c r="O335" s="124">
        <f t="shared" si="30"/>
        <v>14926455.771504505</v>
      </c>
      <c r="P335" s="124">
        <f t="shared" si="31"/>
        <v>42436.181274892391</v>
      </c>
      <c r="Q335" s="124">
        <f t="shared" si="27"/>
        <v>29158.018096312324</v>
      </c>
      <c r="R335" s="124">
        <f t="shared" si="28"/>
        <v>14998049.97087571</v>
      </c>
      <c r="Z335" s="2"/>
    </row>
    <row r="336" spans="13:26" x14ac:dyDescent="0.25">
      <c r="M336" s="2"/>
      <c r="N336" s="1">
        <f t="shared" si="29"/>
        <v>270</v>
      </c>
      <c r="O336" s="124">
        <f t="shared" si="30"/>
        <v>14998049.97087571</v>
      </c>
      <c r="P336" s="124">
        <f t="shared" si="31"/>
        <v>42436.181274892391</v>
      </c>
      <c r="Q336" s="124">
        <f t="shared" si="27"/>
        <v>29297.873464044151</v>
      </c>
      <c r="R336" s="124">
        <f t="shared" si="28"/>
        <v>15069784.025614647</v>
      </c>
      <c r="Z336" s="2"/>
    </row>
    <row r="337" spans="13:26" x14ac:dyDescent="0.25">
      <c r="M337" s="2"/>
      <c r="N337" s="1">
        <f t="shared" si="29"/>
        <v>271</v>
      </c>
      <c r="O337" s="124">
        <f t="shared" si="30"/>
        <v>15069784.025614647</v>
      </c>
      <c r="P337" s="124">
        <f t="shared" si="31"/>
        <v>42436.181274892391</v>
      </c>
      <c r="Q337" s="124">
        <f t="shared" si="27"/>
        <v>29438.002031616958</v>
      </c>
      <c r="R337" s="124">
        <f t="shared" si="28"/>
        <v>15141658.208921157</v>
      </c>
      <c r="Z337" s="2"/>
    </row>
    <row r="338" spans="13:26" x14ac:dyDescent="0.25">
      <c r="M338" s="2"/>
      <c r="N338" s="1">
        <f t="shared" si="29"/>
        <v>272</v>
      </c>
      <c r="O338" s="124">
        <f t="shared" si="30"/>
        <v>15141658.208921157</v>
      </c>
      <c r="P338" s="124">
        <f t="shared" si="31"/>
        <v>42436.181274892391</v>
      </c>
      <c r="Q338" s="124">
        <f t="shared" si="27"/>
        <v>29578.404332711751</v>
      </c>
      <c r="R338" s="124">
        <f t="shared" si="28"/>
        <v>15213672.794528762</v>
      </c>
      <c r="Z338" s="2"/>
    </row>
    <row r="339" spans="13:26" x14ac:dyDescent="0.25">
      <c r="M339" s="2"/>
      <c r="N339" s="1">
        <f t="shared" si="29"/>
        <v>273</v>
      </c>
      <c r="O339" s="124">
        <f t="shared" si="30"/>
        <v>15213672.794528762</v>
      </c>
      <c r="P339" s="124">
        <f t="shared" si="31"/>
        <v>42436.181274892391</v>
      </c>
      <c r="Q339" s="124">
        <f t="shared" si="27"/>
        <v>29719.08090205205</v>
      </c>
      <c r="R339" s="124">
        <f t="shared" si="28"/>
        <v>15285828.056705706</v>
      </c>
      <c r="Z339" s="2"/>
    </row>
    <row r="340" spans="13:26" x14ac:dyDescent="0.25">
      <c r="M340" s="2"/>
      <c r="N340" s="1">
        <f t="shared" si="29"/>
        <v>274</v>
      </c>
      <c r="O340" s="124">
        <f t="shared" si="30"/>
        <v>15285828.056705706</v>
      </c>
      <c r="P340" s="124">
        <f t="shared" si="31"/>
        <v>42436.181274892391</v>
      </c>
      <c r="Q340" s="124">
        <f t="shared" si="27"/>
        <v>29860.032275405931</v>
      </c>
      <c r="R340" s="124">
        <f t="shared" si="28"/>
        <v>15358124.270256005</v>
      </c>
      <c r="Z340" s="2"/>
    </row>
    <row r="341" spans="13:26" x14ac:dyDescent="0.25">
      <c r="M341" s="2"/>
      <c r="N341" s="1">
        <f t="shared" si="29"/>
        <v>275</v>
      </c>
      <c r="O341" s="124">
        <f t="shared" si="30"/>
        <v>15358124.270256005</v>
      </c>
      <c r="P341" s="124">
        <f t="shared" si="31"/>
        <v>42436.181274892391</v>
      </c>
      <c r="Q341" s="124">
        <f t="shared" si="27"/>
        <v>30001.258989588063</v>
      </c>
      <c r="R341" s="124">
        <f t="shared" si="28"/>
        <v>15430561.710520485</v>
      </c>
      <c r="Z341" s="2"/>
    </row>
    <row r="342" spans="13:26" x14ac:dyDescent="0.25">
      <c r="M342" s="2"/>
      <c r="N342" s="1">
        <f t="shared" si="29"/>
        <v>276</v>
      </c>
      <c r="O342" s="124">
        <f t="shared" si="30"/>
        <v>15430561.710520485</v>
      </c>
      <c r="P342" s="124">
        <f t="shared" si="31"/>
        <v>42436.181274892391</v>
      </c>
      <c r="Q342" s="124">
        <f t="shared" si="27"/>
        <v>30142.761582461746</v>
      </c>
      <c r="R342" s="124">
        <f t="shared" si="28"/>
        <v>15503140.65337784</v>
      </c>
      <c r="Z342" s="2"/>
    </row>
    <row r="343" spans="13:26" x14ac:dyDescent="0.25">
      <c r="M343" s="2"/>
      <c r="N343" s="1">
        <f t="shared" si="29"/>
        <v>277</v>
      </c>
      <c r="O343" s="124">
        <f t="shared" si="30"/>
        <v>15503140.65337784</v>
      </c>
      <c r="P343" s="124">
        <f t="shared" si="31"/>
        <v>42436.181274892391</v>
      </c>
      <c r="Q343" s="124">
        <f t="shared" si="27"/>
        <v>30284.540592940979</v>
      </c>
      <c r="R343" s="124">
        <f t="shared" si="28"/>
        <v>15575861.375245674</v>
      </c>
      <c r="Z343" s="2"/>
    </row>
    <row r="344" spans="13:26" x14ac:dyDescent="0.25">
      <c r="M344" s="2"/>
      <c r="N344" s="1">
        <f t="shared" si="29"/>
        <v>278</v>
      </c>
      <c r="O344" s="124">
        <f t="shared" si="30"/>
        <v>15575861.375245674</v>
      </c>
      <c r="P344" s="124">
        <f t="shared" si="31"/>
        <v>42436.181274892391</v>
      </c>
      <c r="Q344" s="124">
        <f t="shared" si="27"/>
        <v>30426.596560992493</v>
      </c>
      <c r="R344" s="124">
        <f t="shared" si="28"/>
        <v>15648724.153081559</v>
      </c>
      <c r="Z344" s="2"/>
    </row>
    <row r="345" spans="13:26" x14ac:dyDescent="0.25">
      <c r="M345" s="2"/>
      <c r="N345" s="1">
        <f t="shared" si="29"/>
        <v>279</v>
      </c>
      <c r="O345" s="124">
        <f t="shared" si="30"/>
        <v>15648724.153081559</v>
      </c>
      <c r="P345" s="124">
        <f t="shared" si="31"/>
        <v>42436.181274892391</v>
      </c>
      <c r="Q345" s="124">
        <f t="shared" si="27"/>
        <v>30568.930027637816</v>
      </c>
      <c r="R345" s="124">
        <f t="shared" si="28"/>
        <v>15721729.264384089</v>
      </c>
      <c r="Z345" s="2"/>
    </row>
    <row r="346" spans="13:26" x14ac:dyDescent="0.25">
      <c r="M346" s="2"/>
      <c r="N346" s="1">
        <f t="shared" si="29"/>
        <v>280</v>
      </c>
      <c r="O346" s="124">
        <f t="shared" si="30"/>
        <v>15721729.264384089</v>
      </c>
      <c r="P346" s="124">
        <f t="shared" si="31"/>
        <v>42436.181274892391</v>
      </c>
      <c r="Q346" s="124">
        <f t="shared" si="27"/>
        <v>30711.541534955333</v>
      </c>
      <c r="R346" s="124">
        <f t="shared" si="28"/>
        <v>15794876.987193936</v>
      </c>
      <c r="Z346" s="2"/>
    </row>
    <row r="347" spans="13:26" x14ac:dyDescent="0.25">
      <c r="M347" s="2"/>
      <c r="N347" s="1">
        <f t="shared" si="29"/>
        <v>281</v>
      </c>
      <c r="O347" s="124">
        <f t="shared" si="30"/>
        <v>15794876.987193936</v>
      </c>
      <c r="P347" s="124">
        <f t="shared" si="31"/>
        <v>42436.181274892391</v>
      </c>
      <c r="Q347" s="124">
        <f t="shared" si="27"/>
        <v>30854.431626082343</v>
      </c>
      <c r="R347" s="124">
        <f t="shared" si="28"/>
        <v>15868167.600094911</v>
      </c>
      <c r="Z347" s="2"/>
    </row>
    <row r="348" spans="13:26" x14ac:dyDescent="0.25">
      <c r="M348" s="2"/>
      <c r="N348" s="1">
        <f t="shared" si="29"/>
        <v>282</v>
      </c>
      <c r="O348" s="124">
        <f t="shared" si="30"/>
        <v>15868167.600094911</v>
      </c>
      <c r="P348" s="124">
        <f t="shared" si="31"/>
        <v>42436.181274892391</v>
      </c>
      <c r="Q348" s="124">
        <f t="shared" si="27"/>
        <v>30997.600845217141</v>
      </c>
      <c r="R348" s="124">
        <f t="shared" si="28"/>
        <v>15941601.382215021</v>
      </c>
      <c r="Z348" s="2"/>
    </row>
    <row r="349" spans="13:26" x14ac:dyDescent="0.25">
      <c r="M349" s="2"/>
      <c r="N349" s="1">
        <f t="shared" si="29"/>
        <v>283</v>
      </c>
      <c r="O349" s="124">
        <f t="shared" si="30"/>
        <v>15941601.382215021</v>
      </c>
      <c r="P349" s="124">
        <f t="shared" si="31"/>
        <v>42436.181274892391</v>
      </c>
      <c r="Q349" s="124">
        <f t="shared" si="27"/>
        <v>31141.049737621091</v>
      </c>
      <c r="R349" s="124">
        <f t="shared" si="28"/>
        <v>16015178.613227535</v>
      </c>
      <c r="Z349" s="2"/>
    </row>
    <row r="350" spans="13:26" x14ac:dyDescent="0.25">
      <c r="M350" s="2"/>
      <c r="N350" s="1">
        <f t="shared" si="29"/>
        <v>284</v>
      </c>
      <c r="O350" s="124">
        <f t="shared" si="30"/>
        <v>16015178.613227535</v>
      </c>
      <c r="P350" s="124">
        <f t="shared" si="31"/>
        <v>42436.181274892391</v>
      </c>
      <c r="Q350" s="124">
        <f t="shared" si="27"/>
        <v>31284.778849620674</v>
      </c>
      <c r="R350" s="124">
        <f t="shared" si="28"/>
        <v>16088899.573352048</v>
      </c>
      <c r="Z350" s="2"/>
    </row>
    <row r="351" spans="13:26" x14ac:dyDescent="0.25">
      <c r="M351" s="2"/>
      <c r="N351" s="1">
        <f t="shared" si="29"/>
        <v>285</v>
      </c>
      <c r="O351" s="124">
        <f t="shared" si="30"/>
        <v>16088899.573352048</v>
      </c>
      <c r="P351" s="124">
        <f t="shared" si="31"/>
        <v>42436.181274892391</v>
      </c>
      <c r="Q351" s="124">
        <f t="shared" si="27"/>
        <v>31428.788728609612</v>
      </c>
      <c r="R351" s="124">
        <f t="shared" si="28"/>
        <v>16162764.543355551</v>
      </c>
      <c r="Z351" s="2"/>
    </row>
    <row r="352" spans="13:26" x14ac:dyDescent="0.25">
      <c r="M352" s="2"/>
      <c r="N352" s="1">
        <f t="shared" si="29"/>
        <v>286</v>
      </c>
      <c r="O352" s="124">
        <f t="shared" si="30"/>
        <v>16162764.543355551</v>
      </c>
      <c r="P352" s="124">
        <f t="shared" si="31"/>
        <v>42436.181274892391</v>
      </c>
      <c r="Q352" s="124">
        <f t="shared" si="27"/>
        <v>31573.079923050918</v>
      </c>
      <c r="R352" s="124">
        <f t="shared" si="28"/>
        <v>16236773.804553494</v>
      </c>
      <c r="Z352" s="2"/>
    </row>
    <row r="353" spans="13:26" x14ac:dyDescent="0.25">
      <c r="M353" s="2"/>
      <c r="N353" s="1">
        <f t="shared" si="29"/>
        <v>287</v>
      </c>
      <c r="O353" s="124">
        <f t="shared" si="30"/>
        <v>16236773.804553494</v>
      </c>
      <c r="P353" s="124">
        <f t="shared" si="31"/>
        <v>42436.181274892391</v>
      </c>
      <c r="Q353" s="124">
        <f t="shared" si="27"/>
        <v>31717.652982478998</v>
      </c>
      <c r="R353" s="124">
        <f t="shared" si="28"/>
        <v>16310927.638810866</v>
      </c>
      <c r="Z353" s="2"/>
    </row>
    <row r="354" spans="13:26" x14ac:dyDescent="0.25">
      <c r="M354" s="2"/>
      <c r="N354" s="1">
        <f t="shared" si="29"/>
        <v>288</v>
      </c>
      <c r="O354" s="124">
        <f t="shared" si="30"/>
        <v>16310927.638810866</v>
      </c>
      <c r="P354" s="124">
        <f t="shared" si="31"/>
        <v>42436.181274892391</v>
      </c>
      <c r="Q354" s="124">
        <f t="shared" si="27"/>
        <v>31862.50845750175</v>
      </c>
      <c r="R354" s="124">
        <f t="shared" si="28"/>
        <v>16385226.328543261</v>
      </c>
      <c r="Z354" s="2"/>
    </row>
    <row r="355" spans="13:26" x14ac:dyDescent="0.25">
      <c r="M355" s="2"/>
      <c r="N355" s="1">
        <f t="shared" si="29"/>
        <v>289</v>
      </c>
      <c r="O355" s="124">
        <f t="shared" si="30"/>
        <v>16385226.328543261</v>
      </c>
      <c r="P355" s="124">
        <f t="shared" si="31"/>
        <v>42436.181274892391</v>
      </c>
      <c r="Q355" s="124">
        <f t="shared" si="27"/>
        <v>32007.64689980265</v>
      </c>
      <c r="R355" s="124">
        <f t="shared" si="28"/>
        <v>16459670.156717956</v>
      </c>
      <c r="Z355" s="2"/>
    </row>
    <row r="356" spans="13:26" x14ac:dyDescent="0.25">
      <c r="M356" s="2"/>
      <c r="N356" s="1">
        <f t="shared" si="29"/>
        <v>290</v>
      </c>
      <c r="O356" s="124">
        <f t="shared" si="30"/>
        <v>16459670.156717956</v>
      </c>
      <c r="P356" s="124">
        <f t="shared" si="31"/>
        <v>42436.181274892391</v>
      </c>
      <c r="Q356" s="124">
        <f t="shared" si="27"/>
        <v>32153.06886214286</v>
      </c>
      <c r="R356" s="124">
        <f t="shared" si="28"/>
        <v>16534259.406854991</v>
      </c>
      <c r="Z356" s="2"/>
    </row>
    <row r="357" spans="13:26" x14ac:dyDescent="0.25">
      <c r="M357" s="2"/>
      <c r="N357" s="1">
        <f t="shared" si="29"/>
        <v>291</v>
      </c>
      <c r="O357" s="124">
        <f t="shared" si="30"/>
        <v>16534259.406854991</v>
      </c>
      <c r="P357" s="124">
        <f t="shared" si="31"/>
        <v>42436.181274892391</v>
      </c>
      <c r="Q357" s="124">
        <f t="shared" si="27"/>
        <v>32298.774898363328</v>
      </c>
      <c r="R357" s="124">
        <f t="shared" si="28"/>
        <v>16608994.363028247</v>
      </c>
      <c r="Z357" s="2"/>
    </row>
    <row r="358" spans="13:26" x14ac:dyDescent="0.25">
      <c r="M358" s="2"/>
      <c r="N358" s="1">
        <f t="shared" si="29"/>
        <v>292</v>
      </c>
      <c r="O358" s="124">
        <f t="shared" si="30"/>
        <v>16608994.363028247</v>
      </c>
      <c r="P358" s="124">
        <f t="shared" si="31"/>
        <v>42436.181274892391</v>
      </c>
      <c r="Q358" s="124">
        <f t="shared" si="27"/>
        <v>32444.7655633869</v>
      </c>
      <c r="R358" s="124">
        <f t="shared" si="28"/>
        <v>16683875.309866527</v>
      </c>
      <c r="Z358" s="2"/>
    </row>
    <row r="359" spans="13:26" x14ac:dyDescent="0.25">
      <c r="M359" s="2"/>
      <c r="N359" s="1">
        <f t="shared" si="29"/>
        <v>293</v>
      </c>
      <c r="O359" s="124">
        <f t="shared" si="30"/>
        <v>16683875.309866527</v>
      </c>
      <c r="P359" s="124">
        <f t="shared" si="31"/>
        <v>42436.181274892391</v>
      </c>
      <c r="Q359" s="124">
        <f t="shared" si="27"/>
        <v>32591.041413220442</v>
      </c>
      <c r="R359" s="124">
        <f t="shared" si="28"/>
        <v>16758902.53255464</v>
      </c>
      <c r="Z359" s="2"/>
    </row>
    <row r="360" spans="13:26" x14ac:dyDescent="0.25">
      <c r="M360" s="2"/>
      <c r="N360" s="1">
        <f t="shared" si="29"/>
        <v>294</v>
      </c>
      <c r="O360" s="124">
        <f t="shared" si="30"/>
        <v>16758902.53255464</v>
      </c>
      <c r="P360" s="124">
        <f t="shared" si="31"/>
        <v>42436.181274892391</v>
      </c>
      <c r="Q360" s="124">
        <f t="shared" si="27"/>
        <v>32737.603004956934</v>
      </c>
      <c r="R360" s="124">
        <f t="shared" si="28"/>
        <v>16834076.316834491</v>
      </c>
      <c r="Z360" s="2"/>
    </row>
    <row r="361" spans="13:26" x14ac:dyDescent="0.25">
      <c r="M361" s="2"/>
      <c r="N361" s="1">
        <f t="shared" si="29"/>
        <v>295</v>
      </c>
      <c r="O361" s="124">
        <f t="shared" si="30"/>
        <v>16834076.316834491</v>
      </c>
      <c r="P361" s="124">
        <f t="shared" si="31"/>
        <v>42436.181274892391</v>
      </c>
      <c r="Q361" s="124">
        <f t="shared" si="27"/>
        <v>32884.45089677762</v>
      </c>
      <c r="R361" s="124">
        <f t="shared" si="28"/>
        <v>16909396.949006159</v>
      </c>
      <c r="Z361" s="2"/>
    </row>
    <row r="362" spans="13:26" x14ac:dyDescent="0.25">
      <c r="M362" s="2"/>
      <c r="N362" s="1">
        <f t="shared" si="29"/>
        <v>296</v>
      </c>
      <c r="O362" s="124">
        <f t="shared" si="30"/>
        <v>16909396.949006159</v>
      </c>
      <c r="P362" s="124">
        <f t="shared" si="31"/>
        <v>42436.181274892391</v>
      </c>
      <c r="Q362" s="124">
        <f t="shared" si="27"/>
        <v>33031.585647954111</v>
      </c>
      <c r="R362" s="124">
        <f t="shared" si="28"/>
        <v>16984864.715929005</v>
      </c>
      <c r="Z362" s="2"/>
    </row>
    <row r="363" spans="13:26" x14ac:dyDescent="0.25">
      <c r="M363" s="2"/>
      <c r="N363" s="1">
        <f t="shared" si="29"/>
        <v>297</v>
      </c>
      <c r="O363" s="124">
        <f t="shared" si="30"/>
        <v>16984864.715929005</v>
      </c>
      <c r="P363" s="124">
        <f t="shared" si="31"/>
        <v>42436.181274892391</v>
      </c>
      <c r="Q363" s="124">
        <f t="shared" si="27"/>
        <v>33179.007818850536</v>
      </c>
      <c r="R363" s="124">
        <f t="shared" si="28"/>
        <v>17060479.905022748</v>
      </c>
      <c r="Z363" s="2"/>
    </row>
    <row r="364" spans="13:26" x14ac:dyDescent="0.25">
      <c r="M364" s="2"/>
      <c r="N364" s="1">
        <f t="shared" si="29"/>
        <v>298</v>
      </c>
      <c r="O364" s="124">
        <f t="shared" si="30"/>
        <v>17060479.905022748</v>
      </c>
      <c r="P364" s="124">
        <f t="shared" si="31"/>
        <v>42436.181274892391</v>
      </c>
      <c r="Q364" s="124">
        <f t="shared" si="27"/>
        <v>33326.717970925652</v>
      </c>
      <c r="R364" s="124">
        <f t="shared" si="28"/>
        <v>17136242.804268565</v>
      </c>
      <c r="Z364" s="2"/>
    </row>
    <row r="365" spans="13:26" x14ac:dyDescent="0.25">
      <c r="M365" s="2"/>
      <c r="N365" s="1">
        <f t="shared" si="29"/>
        <v>299</v>
      </c>
      <c r="O365" s="124">
        <f t="shared" si="30"/>
        <v>17136242.804268565</v>
      </c>
      <c r="P365" s="124">
        <f t="shared" si="31"/>
        <v>42436.181274892391</v>
      </c>
      <c r="Q365" s="124">
        <f t="shared" si="27"/>
        <v>33474.716666735003</v>
      </c>
      <c r="R365" s="124">
        <f t="shared" si="28"/>
        <v>17212153.702210192</v>
      </c>
      <c r="Z365" s="2"/>
    </row>
    <row r="366" spans="13:26" x14ac:dyDescent="0.25">
      <c r="M366" s="2"/>
      <c r="N366" s="1">
        <f t="shared" si="29"/>
        <v>300</v>
      </c>
      <c r="O366" s="124">
        <f t="shared" si="30"/>
        <v>17212153.702210192</v>
      </c>
      <c r="P366" s="124">
        <f t="shared" si="31"/>
        <v>42436.181274892391</v>
      </c>
      <c r="Q366" s="124">
        <f t="shared" si="27"/>
        <v>33623.004469933054</v>
      </c>
      <c r="R366" s="124">
        <f t="shared" si="28"/>
        <v>17288212.887955017</v>
      </c>
      <c r="Z366" s="2"/>
    </row>
    <row r="367" spans="13:26" x14ac:dyDescent="0.25">
      <c r="M367" s="2"/>
      <c r="N367" s="1">
        <f t="shared" si="29"/>
        <v>301</v>
      </c>
      <c r="O367" s="124">
        <f t="shared" si="30"/>
        <v>17288212.887955017</v>
      </c>
      <c r="P367" s="124">
        <f t="shared" si="31"/>
        <v>42436.181274892391</v>
      </c>
      <c r="Q367" s="124">
        <f t="shared" si="27"/>
        <v>33771.581945275335</v>
      </c>
      <c r="R367" s="124">
        <f t="shared" si="28"/>
        <v>17364420.651175182</v>
      </c>
      <c r="Z367" s="2"/>
    </row>
    <row r="368" spans="13:26" x14ac:dyDescent="0.25">
      <c r="M368" s="2"/>
      <c r="N368" s="1">
        <f t="shared" si="29"/>
        <v>302</v>
      </c>
      <c r="O368" s="124">
        <f t="shared" si="30"/>
        <v>17364420.651175182</v>
      </c>
      <c r="P368" s="124">
        <f t="shared" si="31"/>
        <v>42436.181274892391</v>
      </c>
      <c r="Q368" s="124">
        <f t="shared" si="27"/>
        <v>33920.449658620593</v>
      </c>
      <c r="R368" s="124">
        <f t="shared" si="28"/>
        <v>17440777.282108694</v>
      </c>
      <c r="Z368" s="2"/>
    </row>
    <row r="369" spans="13:26" x14ac:dyDescent="0.25">
      <c r="M369" s="2"/>
      <c r="N369" s="1">
        <f t="shared" si="29"/>
        <v>303</v>
      </c>
      <c r="O369" s="124">
        <f t="shared" si="30"/>
        <v>17440777.282108694</v>
      </c>
      <c r="P369" s="124">
        <f t="shared" si="31"/>
        <v>42436.181274892391</v>
      </c>
      <c r="Q369" s="124">
        <f t="shared" si="27"/>
        <v>34069.608176932968</v>
      </c>
      <c r="R369" s="124">
        <f t="shared" si="28"/>
        <v>17517283.071560517</v>
      </c>
      <c r="Z369" s="2"/>
    </row>
    <row r="370" spans="13:26" x14ac:dyDescent="0.25">
      <c r="M370" s="2"/>
      <c r="N370" s="1">
        <f t="shared" si="29"/>
        <v>304</v>
      </c>
      <c r="O370" s="124">
        <f t="shared" si="30"/>
        <v>17517283.071560517</v>
      </c>
      <c r="P370" s="124">
        <f t="shared" si="31"/>
        <v>42436.181274892391</v>
      </c>
      <c r="Q370" s="124">
        <f t="shared" si="27"/>
        <v>34219.05806828411</v>
      </c>
      <c r="R370" s="124">
        <f t="shared" si="28"/>
        <v>17593938.310903691</v>
      </c>
      <c r="Z370" s="2"/>
    </row>
    <row r="371" spans="13:26" x14ac:dyDescent="0.25">
      <c r="M371" s="2"/>
      <c r="N371" s="1">
        <f t="shared" si="29"/>
        <v>305</v>
      </c>
      <c r="O371" s="124">
        <f t="shared" si="30"/>
        <v>17593938.310903691</v>
      </c>
      <c r="P371" s="124">
        <f t="shared" si="31"/>
        <v>42436.181274892391</v>
      </c>
      <c r="Q371" s="124">
        <f t="shared" si="27"/>
        <v>34368.799901855367</v>
      </c>
      <c r="R371" s="124">
        <f t="shared" si="28"/>
        <v>17670743.292080436</v>
      </c>
      <c r="Z371" s="2"/>
    </row>
    <row r="372" spans="13:26" x14ac:dyDescent="0.25">
      <c r="M372" s="2"/>
      <c r="N372" s="1">
        <f t="shared" si="29"/>
        <v>306</v>
      </c>
      <c r="O372" s="124">
        <f t="shared" si="30"/>
        <v>17670743.292080436</v>
      </c>
      <c r="P372" s="124">
        <f t="shared" si="31"/>
        <v>42436.181274892391</v>
      </c>
      <c r="Q372" s="124">
        <f t="shared" si="27"/>
        <v>34518.834247939973</v>
      </c>
      <c r="R372" s="124">
        <f t="shared" si="28"/>
        <v>17747698.307603266</v>
      </c>
      <c r="Z372" s="2"/>
    </row>
    <row r="373" spans="13:26" x14ac:dyDescent="0.25">
      <c r="M373" s="2"/>
      <c r="N373" s="1">
        <f t="shared" si="29"/>
        <v>307</v>
      </c>
      <c r="O373" s="124">
        <f t="shared" si="30"/>
        <v>17747698.307603266</v>
      </c>
      <c r="P373" s="124">
        <f t="shared" si="31"/>
        <v>42436.181274892391</v>
      </c>
      <c r="Q373" s="124">
        <f t="shared" si="27"/>
        <v>34669.16167794518</v>
      </c>
      <c r="R373" s="124">
        <f t="shared" si="28"/>
        <v>17824803.650556102</v>
      </c>
      <c r="Z373" s="2"/>
    </row>
    <row r="374" spans="13:26" x14ac:dyDescent="0.25">
      <c r="M374" s="2"/>
      <c r="N374" s="1">
        <f t="shared" si="29"/>
        <v>308</v>
      </c>
      <c r="O374" s="124">
        <f t="shared" si="30"/>
        <v>17824803.650556102</v>
      </c>
      <c r="P374" s="124">
        <f t="shared" si="31"/>
        <v>42436.181274892391</v>
      </c>
      <c r="Q374" s="124">
        <f t="shared" si="27"/>
        <v>34819.782764394462</v>
      </c>
      <c r="R374" s="124">
        <f t="shared" si="28"/>
        <v>17902059.614595387</v>
      </c>
      <c r="Z374" s="2"/>
    </row>
    <row r="375" spans="13:26" x14ac:dyDescent="0.25">
      <c r="M375" s="2"/>
      <c r="N375" s="1">
        <f t="shared" si="29"/>
        <v>309</v>
      </c>
      <c r="O375" s="124">
        <f t="shared" si="30"/>
        <v>17902059.614595387</v>
      </c>
      <c r="P375" s="124">
        <f t="shared" si="31"/>
        <v>42436.181274892391</v>
      </c>
      <c r="Q375" s="124">
        <f t="shared" si="27"/>
        <v>34970.69808092968</v>
      </c>
      <c r="R375" s="124">
        <f t="shared" si="28"/>
        <v>17979466.493951209</v>
      </c>
      <c r="Z375" s="2"/>
    </row>
    <row r="376" spans="13:26" x14ac:dyDescent="0.25">
      <c r="M376" s="2"/>
      <c r="N376" s="1">
        <f t="shared" si="29"/>
        <v>310</v>
      </c>
      <c r="O376" s="124">
        <f t="shared" si="30"/>
        <v>17979466.493951209</v>
      </c>
      <c r="P376" s="124">
        <f t="shared" si="31"/>
        <v>42436.181274892391</v>
      </c>
      <c r="Q376" s="124">
        <f t="shared" si="27"/>
        <v>35121.90820231328</v>
      </c>
      <c r="R376" s="124">
        <f t="shared" si="28"/>
        <v>18057024.583428413</v>
      </c>
      <c r="Z376" s="2"/>
    </row>
    <row r="377" spans="13:26" x14ac:dyDescent="0.25">
      <c r="M377" s="2"/>
      <c r="N377" s="1">
        <f t="shared" si="29"/>
        <v>311</v>
      </c>
      <c r="O377" s="124">
        <f t="shared" si="30"/>
        <v>18057024.583428413</v>
      </c>
      <c r="P377" s="124">
        <f t="shared" si="31"/>
        <v>42436.181274892391</v>
      </c>
      <c r="Q377" s="124">
        <f t="shared" si="27"/>
        <v>35273.413704430466</v>
      </c>
      <c r="R377" s="124">
        <f t="shared" si="28"/>
        <v>18134734.178407732</v>
      </c>
      <c r="Z377" s="2"/>
    </row>
    <row r="378" spans="13:26" x14ac:dyDescent="0.25">
      <c r="M378" s="2"/>
      <c r="N378" s="1">
        <f t="shared" si="29"/>
        <v>312</v>
      </c>
      <c r="O378" s="124">
        <f t="shared" si="30"/>
        <v>18134734.178407732</v>
      </c>
      <c r="P378" s="124">
        <f t="shared" si="31"/>
        <v>42436.181274892391</v>
      </c>
      <c r="Q378" s="124">
        <f t="shared" si="27"/>
        <v>35425.215164291403</v>
      </c>
      <c r="R378" s="124">
        <f t="shared" si="28"/>
        <v>18212595.574846916</v>
      </c>
      <c r="Z378" s="2"/>
    </row>
    <row r="379" spans="13:26" x14ac:dyDescent="0.25">
      <c r="M379" s="2"/>
      <c r="N379" s="1">
        <f t="shared" si="29"/>
        <v>313</v>
      </c>
      <c r="O379" s="124">
        <f t="shared" si="30"/>
        <v>18212595.574846916</v>
      </c>
      <c r="P379" s="124">
        <f t="shared" si="31"/>
        <v>42436.181274892391</v>
      </c>
      <c r="Q379" s="124">
        <f t="shared" si="27"/>
        <v>35577.313160033431</v>
      </c>
      <c r="R379" s="124">
        <f t="shared" si="28"/>
        <v>18290609.069281839</v>
      </c>
      <c r="Z379" s="2"/>
    </row>
    <row r="380" spans="13:26" x14ac:dyDescent="0.25">
      <c r="M380" s="2"/>
      <c r="N380" s="1">
        <f t="shared" si="29"/>
        <v>314</v>
      </c>
      <c r="O380" s="124">
        <f t="shared" si="30"/>
        <v>18290609.069281839</v>
      </c>
      <c r="P380" s="124">
        <f t="shared" si="31"/>
        <v>42436.181274892391</v>
      </c>
      <c r="Q380" s="124">
        <f t="shared" si="27"/>
        <v>35729.708270923227</v>
      </c>
      <c r="R380" s="124">
        <f t="shared" si="28"/>
        <v>18368774.958827652</v>
      </c>
      <c r="Z380" s="2"/>
    </row>
    <row r="381" spans="13:26" x14ac:dyDescent="0.25">
      <c r="M381" s="2"/>
      <c r="N381" s="1">
        <f t="shared" si="29"/>
        <v>315</v>
      </c>
      <c r="O381" s="124">
        <f t="shared" si="30"/>
        <v>18368774.958827652</v>
      </c>
      <c r="P381" s="124">
        <f t="shared" si="31"/>
        <v>42436.181274892391</v>
      </c>
      <c r="Q381" s="124">
        <f t="shared" si="27"/>
        <v>35882.401077359042</v>
      </c>
      <c r="R381" s="124">
        <f t="shared" si="28"/>
        <v>18447093.541179903</v>
      </c>
      <c r="Z381" s="2"/>
    </row>
    <row r="382" spans="13:26" x14ac:dyDescent="0.25">
      <c r="M382" s="2"/>
      <c r="N382" s="1">
        <f t="shared" si="29"/>
        <v>316</v>
      </c>
      <c r="O382" s="124">
        <f t="shared" si="30"/>
        <v>18447093.541179903</v>
      </c>
      <c r="P382" s="124">
        <f t="shared" si="31"/>
        <v>42436.181274892391</v>
      </c>
      <c r="Q382" s="124">
        <f t="shared" si="27"/>
        <v>36035.392160872922</v>
      </c>
      <c r="R382" s="124">
        <f t="shared" si="28"/>
        <v>18525565.114615668</v>
      </c>
      <c r="Z382" s="2"/>
    </row>
    <row r="383" spans="13:26" x14ac:dyDescent="0.25">
      <c r="M383" s="2"/>
      <c r="N383" s="1">
        <f t="shared" si="29"/>
        <v>317</v>
      </c>
      <c r="O383" s="124">
        <f t="shared" si="30"/>
        <v>18525565.114615668</v>
      </c>
      <c r="P383" s="124">
        <f t="shared" si="31"/>
        <v>42436.181274892391</v>
      </c>
      <c r="Q383" s="124">
        <f t="shared" si="27"/>
        <v>36188.682104132873</v>
      </c>
      <c r="R383" s="124">
        <f t="shared" si="28"/>
        <v>18604189.977994692</v>
      </c>
      <c r="Z383" s="2"/>
    </row>
    <row r="384" spans="13:26" x14ac:dyDescent="0.25">
      <c r="M384" s="2"/>
      <c r="N384" s="1">
        <f t="shared" si="29"/>
        <v>318</v>
      </c>
      <c r="O384" s="124">
        <f t="shared" si="30"/>
        <v>18604189.977994692</v>
      </c>
      <c r="P384" s="124">
        <f t="shared" si="31"/>
        <v>42436.181274892391</v>
      </c>
      <c r="Q384" s="124">
        <f t="shared" si="27"/>
        <v>36342.271490945132</v>
      </c>
      <c r="R384" s="124">
        <f t="shared" si="28"/>
        <v>18682968.430760529</v>
      </c>
      <c r="Z384" s="2"/>
    </row>
    <row r="385" spans="13:26" x14ac:dyDescent="0.25">
      <c r="M385" s="2"/>
      <c r="N385" s="1">
        <f t="shared" si="29"/>
        <v>319</v>
      </c>
      <c r="O385" s="124">
        <f t="shared" si="30"/>
        <v>18682968.430760529</v>
      </c>
      <c r="P385" s="124">
        <f t="shared" si="31"/>
        <v>42436.181274892391</v>
      </c>
      <c r="Q385" s="124">
        <f t="shared" si="27"/>
        <v>36496.160906256366</v>
      </c>
      <c r="R385" s="124">
        <f t="shared" si="28"/>
        <v>18761900.772941675</v>
      </c>
      <c r="Z385" s="2"/>
    </row>
    <row r="386" spans="13:26" x14ac:dyDescent="0.25">
      <c r="M386" s="2"/>
      <c r="N386" s="1">
        <f t="shared" si="29"/>
        <v>320</v>
      </c>
      <c r="O386" s="124">
        <f t="shared" si="30"/>
        <v>18761900.772941675</v>
      </c>
      <c r="P386" s="124">
        <f t="shared" si="31"/>
        <v>42436.181274892391</v>
      </c>
      <c r="Q386" s="124">
        <f t="shared" si="27"/>
        <v>36650.35093615589</v>
      </c>
      <c r="R386" s="124">
        <f t="shared" si="28"/>
        <v>18840987.305152722</v>
      </c>
      <c r="Z386" s="2"/>
    </row>
    <row r="387" spans="13:26" x14ac:dyDescent="0.25">
      <c r="M387" s="2"/>
      <c r="N387" s="1">
        <f t="shared" si="29"/>
        <v>321</v>
      </c>
      <c r="O387" s="124">
        <f t="shared" si="30"/>
        <v>18840987.305152722</v>
      </c>
      <c r="P387" s="124">
        <f t="shared" si="31"/>
        <v>42436.181274892391</v>
      </c>
      <c r="Q387" s="124">
        <f t="shared" si="27"/>
        <v>36804.842167877927</v>
      </c>
      <c r="R387" s="124">
        <f t="shared" ref="R387:R390" si="32">O387+P387+Q387</f>
        <v>18920228.328595489</v>
      </c>
      <c r="Z387" s="2"/>
    </row>
    <row r="388" spans="13:26" x14ac:dyDescent="0.25">
      <c r="M388" s="2"/>
      <c r="N388" s="1">
        <f t="shared" si="29"/>
        <v>322</v>
      </c>
      <c r="O388" s="124">
        <f t="shared" si="30"/>
        <v>18920228.328595489</v>
      </c>
      <c r="P388" s="124">
        <f t="shared" si="31"/>
        <v>42436.181274892391</v>
      </c>
      <c r="Q388" s="124">
        <f t="shared" si="27"/>
        <v>36959.635189803827</v>
      </c>
      <c r="R388" s="124">
        <f t="shared" si="32"/>
        <v>18999624.145060185</v>
      </c>
      <c r="Z388" s="2"/>
    </row>
    <row r="389" spans="13:26" x14ac:dyDescent="0.25">
      <c r="M389" s="2"/>
      <c r="N389" s="1">
        <f t="shared" si="29"/>
        <v>323</v>
      </c>
      <c r="O389" s="124">
        <f t="shared" si="30"/>
        <v>18999624.145060185</v>
      </c>
      <c r="P389" s="124">
        <f t="shared" si="31"/>
        <v>42436.181274892391</v>
      </c>
      <c r="Q389" s="124">
        <f t="shared" si="27"/>
        <v>37114.730591464322</v>
      </c>
      <c r="R389" s="124">
        <f t="shared" si="32"/>
        <v>19079175.056926541</v>
      </c>
      <c r="Z389" s="2"/>
    </row>
    <row r="390" spans="13:26" x14ac:dyDescent="0.25">
      <c r="M390" s="2"/>
      <c r="N390" s="1">
        <f t="shared" si="29"/>
        <v>324</v>
      </c>
      <c r="O390" s="124">
        <f t="shared" si="30"/>
        <v>19079175.056926541</v>
      </c>
      <c r="P390" s="124">
        <f t="shared" si="31"/>
        <v>42436.181274892391</v>
      </c>
      <c r="Q390" s="124">
        <f t="shared" si="27"/>
        <v>37270.128963541742</v>
      </c>
      <c r="R390" s="124">
        <f t="shared" si="32"/>
        <v>19158881.367164973</v>
      </c>
      <c r="Z390" s="2"/>
    </row>
    <row r="391" spans="13:26" x14ac:dyDescent="0.25">
      <c r="M391" s="2"/>
      <c r="O391" s="124"/>
      <c r="P391" s="124"/>
      <c r="Q391" s="124"/>
      <c r="R391" s="124"/>
      <c r="Z391" s="2"/>
    </row>
    <row r="392" spans="13:26" x14ac:dyDescent="0.25">
      <c r="M392" s="2"/>
      <c r="O392" s="124"/>
      <c r="P392" s="124"/>
      <c r="Q392" s="124"/>
      <c r="R392" s="124"/>
      <c r="Z392" s="2"/>
    </row>
    <row r="393" spans="13:26" x14ac:dyDescent="0.25">
      <c r="M393" s="2"/>
      <c r="O393" s="124"/>
      <c r="P393" s="124"/>
      <c r="Q393" s="124"/>
      <c r="R393" s="124"/>
      <c r="Z393" s="2"/>
    </row>
    <row r="394" spans="13:26" x14ac:dyDescent="0.25">
      <c r="M394" s="2"/>
      <c r="O394" s="124"/>
      <c r="P394" s="124"/>
      <c r="Q394" s="124"/>
      <c r="R394" s="124"/>
      <c r="Z394" s="2"/>
    </row>
    <row r="395" spans="13:26" x14ac:dyDescent="0.25">
      <c r="M395" s="2"/>
      <c r="O395" s="124"/>
      <c r="P395" s="124"/>
      <c r="Q395" s="124"/>
      <c r="R395" s="124"/>
      <c r="Z395" s="2"/>
    </row>
    <row r="396" spans="13:26" x14ac:dyDescent="0.25">
      <c r="M396" s="2"/>
      <c r="O396" s="124"/>
      <c r="P396" s="124"/>
      <c r="Q396" s="124"/>
      <c r="R396" s="124"/>
      <c r="Z396" s="2"/>
    </row>
    <row r="397" spans="13:26" x14ac:dyDescent="0.25">
      <c r="M397" s="2"/>
      <c r="O397" s="124"/>
      <c r="P397" s="124"/>
      <c r="Q397" s="124"/>
      <c r="R397" s="124"/>
      <c r="Z397" s="2"/>
    </row>
    <row r="398" spans="13:26" x14ac:dyDescent="0.25">
      <c r="M398" s="2"/>
      <c r="O398" s="124"/>
      <c r="P398" s="124"/>
      <c r="Q398" s="124"/>
      <c r="R398" s="124"/>
      <c r="Z398" s="2"/>
    </row>
    <row r="399" spans="13:26" x14ac:dyDescent="0.25">
      <c r="M399" s="2"/>
      <c r="O399" s="124"/>
      <c r="P399" s="124"/>
      <c r="Q399" s="124"/>
      <c r="R399" s="124"/>
      <c r="Z399" s="2"/>
    </row>
    <row r="400" spans="13:26" x14ac:dyDescent="0.25">
      <c r="M400" s="2"/>
      <c r="O400" s="124"/>
      <c r="P400" s="124"/>
      <c r="Q400" s="124"/>
      <c r="R400" s="124"/>
      <c r="Z400" s="2"/>
    </row>
    <row r="401" spans="13:26" x14ac:dyDescent="0.25">
      <c r="M401" s="2"/>
      <c r="O401" s="124"/>
      <c r="P401" s="124"/>
      <c r="Q401" s="124"/>
      <c r="R401" s="124"/>
      <c r="Z401" s="2"/>
    </row>
    <row r="402" spans="13:26" x14ac:dyDescent="0.25">
      <c r="M402" s="2"/>
      <c r="O402" s="124"/>
      <c r="P402" s="124"/>
      <c r="Q402" s="124"/>
      <c r="R402" s="124"/>
      <c r="Z402" s="2"/>
    </row>
    <row r="403" spans="13:26" x14ac:dyDescent="0.25">
      <c r="M403" s="2"/>
      <c r="O403" s="124"/>
      <c r="P403" s="124"/>
      <c r="Q403" s="124"/>
      <c r="R403" s="124"/>
      <c r="Z403" s="2"/>
    </row>
    <row r="404" spans="13:26" x14ac:dyDescent="0.25">
      <c r="M404" s="2"/>
      <c r="O404" s="124"/>
      <c r="P404" s="124"/>
      <c r="Q404" s="124"/>
      <c r="R404" s="124"/>
      <c r="Z404" s="2"/>
    </row>
    <row r="405" spans="13:26" x14ac:dyDescent="0.25">
      <c r="M405" s="2"/>
      <c r="O405" s="124"/>
      <c r="P405" s="124"/>
      <c r="Q405" s="124"/>
      <c r="R405" s="124"/>
      <c r="Z405" s="2"/>
    </row>
    <row r="406" spans="13:26" x14ac:dyDescent="0.25">
      <c r="M406" s="2"/>
      <c r="O406" s="124"/>
      <c r="P406" s="124"/>
      <c r="Q406" s="124"/>
      <c r="R406" s="124"/>
      <c r="Z406" s="2"/>
    </row>
    <row r="407" spans="13:26" x14ac:dyDescent="0.25">
      <c r="M407" s="2"/>
      <c r="O407" s="124"/>
      <c r="P407" s="124"/>
      <c r="Q407" s="124"/>
      <c r="R407" s="124"/>
      <c r="Z407" s="2"/>
    </row>
    <row r="408" spans="13:26" x14ac:dyDescent="0.25">
      <c r="M408" s="2"/>
      <c r="O408" s="124"/>
      <c r="P408" s="124"/>
      <c r="Q408" s="124"/>
      <c r="R408" s="124"/>
      <c r="Z408" s="2"/>
    </row>
    <row r="409" spans="13:26" x14ac:dyDescent="0.25">
      <c r="M409" s="2"/>
      <c r="O409" s="124"/>
      <c r="P409" s="124"/>
      <c r="Q409" s="124"/>
      <c r="R409" s="124"/>
      <c r="Z409" s="2"/>
    </row>
    <row r="410" spans="13:26" x14ac:dyDescent="0.25">
      <c r="M410" s="2"/>
      <c r="O410" s="124"/>
      <c r="P410" s="124"/>
      <c r="Q410" s="124"/>
      <c r="R410" s="124"/>
      <c r="Z410" s="2"/>
    </row>
    <row r="411" spans="13:26" x14ac:dyDescent="0.25">
      <c r="M411" s="2"/>
      <c r="O411" s="124"/>
      <c r="P411" s="124"/>
      <c r="Q411" s="124"/>
      <c r="R411" s="124"/>
      <c r="Z411" s="2"/>
    </row>
    <row r="412" spans="13:26" x14ac:dyDescent="0.25">
      <c r="M412" s="2"/>
      <c r="O412" s="124"/>
      <c r="P412" s="124"/>
      <c r="Q412" s="124"/>
      <c r="R412" s="124"/>
      <c r="Z412" s="2"/>
    </row>
    <row r="413" spans="13:26" x14ac:dyDescent="0.25">
      <c r="M413" s="2"/>
      <c r="O413" s="124"/>
      <c r="P413" s="124"/>
      <c r="Q413" s="124"/>
      <c r="R413" s="124"/>
      <c r="Z413" s="2"/>
    </row>
    <row r="414" spans="13:26" x14ac:dyDescent="0.25">
      <c r="M414" s="2"/>
      <c r="O414" s="124"/>
      <c r="P414" s="124"/>
      <c r="Q414" s="124"/>
      <c r="R414" s="124"/>
      <c r="Z414" s="2"/>
    </row>
    <row r="415" spans="13:26" x14ac:dyDescent="0.25">
      <c r="M415" s="2"/>
      <c r="O415" s="124"/>
      <c r="P415" s="124"/>
      <c r="Q415" s="124"/>
      <c r="R415" s="124"/>
      <c r="Z415" s="2"/>
    </row>
    <row r="416" spans="13:26" x14ac:dyDescent="0.25">
      <c r="M416" s="2"/>
      <c r="O416" s="124"/>
      <c r="P416" s="124"/>
      <c r="Q416" s="124"/>
      <c r="R416" s="124"/>
      <c r="Z416" s="2"/>
    </row>
    <row r="417" spans="13:26" x14ac:dyDescent="0.25">
      <c r="M417" s="2"/>
      <c r="O417" s="124"/>
      <c r="P417" s="124"/>
      <c r="Q417" s="124"/>
      <c r="R417" s="124"/>
      <c r="Z417" s="2"/>
    </row>
    <row r="418" spans="13:26" x14ac:dyDescent="0.25">
      <c r="M418" s="2"/>
      <c r="O418" s="124"/>
      <c r="P418" s="124"/>
      <c r="Q418" s="124"/>
      <c r="R418" s="124"/>
      <c r="Z418" s="2"/>
    </row>
    <row r="419" spans="13:26" x14ac:dyDescent="0.25">
      <c r="M419" s="2"/>
      <c r="O419" s="124"/>
      <c r="P419" s="124"/>
      <c r="Q419" s="124"/>
      <c r="R419" s="124"/>
      <c r="Z419" s="2"/>
    </row>
    <row r="420" spans="13:26" x14ac:dyDescent="0.25">
      <c r="M420" s="2"/>
      <c r="O420" s="124"/>
      <c r="P420" s="124"/>
      <c r="Q420" s="124"/>
      <c r="R420" s="124"/>
      <c r="Z420" s="2"/>
    </row>
    <row r="421" spans="13:26" x14ac:dyDescent="0.25">
      <c r="M421" s="2"/>
      <c r="O421" s="124"/>
      <c r="P421" s="124"/>
      <c r="Q421" s="124"/>
      <c r="R421" s="124"/>
      <c r="Z421" s="2"/>
    </row>
    <row r="422" spans="13:26" x14ac:dyDescent="0.25">
      <c r="M422" s="2"/>
      <c r="O422" s="124"/>
      <c r="P422" s="124"/>
      <c r="Q422" s="124"/>
      <c r="R422" s="124"/>
      <c r="Z422" s="2"/>
    </row>
    <row r="423" spans="13:26" x14ac:dyDescent="0.25">
      <c r="M423" s="2"/>
      <c r="O423" s="124"/>
      <c r="P423" s="124"/>
      <c r="Q423" s="124"/>
      <c r="R423" s="124"/>
      <c r="Z423" s="2"/>
    </row>
    <row r="424" spans="13:26" x14ac:dyDescent="0.25">
      <c r="M424" s="2"/>
      <c r="O424" s="124"/>
      <c r="P424" s="124"/>
      <c r="Q424" s="124"/>
      <c r="R424" s="124"/>
      <c r="Z424" s="2"/>
    </row>
    <row r="425" spans="13:26" x14ac:dyDescent="0.25">
      <c r="M425" s="2"/>
      <c r="O425" s="124"/>
      <c r="P425" s="124"/>
      <c r="Q425" s="124"/>
      <c r="R425" s="124"/>
      <c r="Z425" s="2"/>
    </row>
    <row r="426" spans="13:26" x14ac:dyDescent="0.25">
      <c r="M426" s="2"/>
      <c r="O426" s="124"/>
      <c r="P426" s="124"/>
      <c r="Q426" s="124"/>
      <c r="R426" s="124"/>
      <c r="Z426" s="2"/>
    </row>
    <row r="427" spans="13:26" x14ac:dyDescent="0.25">
      <c r="M427" s="2"/>
      <c r="O427" s="124"/>
      <c r="P427" s="124"/>
      <c r="Q427" s="124"/>
      <c r="R427" s="124"/>
      <c r="Z427" s="2"/>
    </row>
    <row r="428" spans="13:26" x14ac:dyDescent="0.25">
      <c r="M428" s="2"/>
      <c r="O428" s="124"/>
      <c r="P428" s="124"/>
      <c r="Q428" s="124"/>
      <c r="R428" s="124"/>
      <c r="Z428" s="2"/>
    </row>
    <row r="429" spans="13:26" x14ac:dyDescent="0.25">
      <c r="M429" s="2"/>
      <c r="O429" s="124"/>
      <c r="P429" s="124"/>
      <c r="Q429" s="124"/>
      <c r="R429" s="124"/>
      <c r="Z429" s="2"/>
    </row>
    <row r="430" spans="13:26" x14ac:dyDescent="0.25">
      <c r="M430" s="2"/>
      <c r="O430" s="124"/>
      <c r="P430" s="124"/>
      <c r="Q430" s="124"/>
      <c r="R430" s="124"/>
      <c r="Z430" s="2"/>
    </row>
    <row r="431" spans="13:26" x14ac:dyDescent="0.25">
      <c r="M431" s="2"/>
      <c r="O431" s="124"/>
      <c r="P431" s="124"/>
      <c r="Q431" s="124"/>
      <c r="R431" s="124"/>
      <c r="Z431" s="2"/>
    </row>
    <row r="432" spans="13:26" x14ac:dyDescent="0.25">
      <c r="M432" s="2"/>
      <c r="O432" s="124"/>
      <c r="P432" s="124"/>
      <c r="Q432" s="124"/>
      <c r="R432" s="124"/>
      <c r="Z432" s="2"/>
    </row>
    <row r="433" spans="13:26" x14ac:dyDescent="0.25">
      <c r="M433" s="2"/>
      <c r="O433" s="124"/>
      <c r="P433" s="124"/>
      <c r="Q433" s="124"/>
      <c r="R433" s="124"/>
      <c r="Z433" s="2"/>
    </row>
    <row r="434" spans="13:26" x14ac:dyDescent="0.25">
      <c r="M434" s="2"/>
      <c r="O434" s="124"/>
      <c r="P434" s="124"/>
      <c r="Q434" s="124"/>
      <c r="R434" s="124"/>
      <c r="Z434" s="2"/>
    </row>
    <row r="435" spans="13:26" x14ac:dyDescent="0.25">
      <c r="M435" s="2"/>
      <c r="O435" s="124"/>
      <c r="P435" s="124"/>
      <c r="Q435" s="124"/>
      <c r="R435" s="124"/>
      <c r="Z435" s="2"/>
    </row>
    <row r="436" spans="13:26" x14ac:dyDescent="0.25">
      <c r="M436" s="2"/>
      <c r="O436" s="124"/>
      <c r="P436" s="124"/>
      <c r="Q436" s="124"/>
      <c r="R436" s="124"/>
      <c r="Z436" s="2"/>
    </row>
    <row r="437" spans="13:26" x14ac:dyDescent="0.25">
      <c r="M437" s="2"/>
      <c r="O437" s="124"/>
      <c r="P437" s="124"/>
      <c r="Q437" s="124"/>
      <c r="R437" s="124"/>
      <c r="Z437" s="2"/>
    </row>
    <row r="438" spans="13:26" x14ac:dyDescent="0.25">
      <c r="M438" s="2"/>
      <c r="O438" s="124"/>
      <c r="P438" s="124"/>
      <c r="Q438" s="124"/>
      <c r="R438" s="124"/>
      <c r="Z438" s="2"/>
    </row>
    <row r="439" spans="13:26" x14ac:dyDescent="0.25">
      <c r="M439" s="2"/>
      <c r="O439" s="124"/>
      <c r="P439" s="124"/>
      <c r="Q439" s="124"/>
      <c r="R439" s="124"/>
      <c r="Z439" s="2"/>
    </row>
    <row r="440" spans="13:26" x14ac:dyDescent="0.25">
      <c r="M440" s="2"/>
      <c r="O440" s="124"/>
      <c r="P440" s="124"/>
      <c r="Q440" s="124"/>
      <c r="R440" s="124"/>
      <c r="Z440" s="2"/>
    </row>
    <row r="441" spans="13:26" x14ac:dyDescent="0.25">
      <c r="M441" s="2"/>
      <c r="O441" s="124"/>
      <c r="P441" s="124"/>
      <c r="Q441" s="124"/>
      <c r="R441" s="124"/>
      <c r="Z441" s="2"/>
    </row>
    <row r="442" spans="13:26" x14ac:dyDescent="0.25">
      <c r="M442" s="2"/>
      <c r="O442" s="124"/>
      <c r="P442" s="124"/>
      <c r="Q442" s="124"/>
      <c r="R442" s="124"/>
      <c r="Z442" s="2"/>
    </row>
    <row r="443" spans="13:26" x14ac:dyDescent="0.25">
      <c r="M443" s="2"/>
      <c r="O443" s="124"/>
      <c r="P443" s="124"/>
      <c r="Q443" s="124"/>
      <c r="R443" s="124"/>
      <c r="Z443" s="2"/>
    </row>
    <row r="444" spans="13:26" x14ac:dyDescent="0.25">
      <c r="M444" s="2"/>
      <c r="O444" s="124"/>
      <c r="P444" s="124"/>
      <c r="Q444" s="124"/>
      <c r="R444" s="124"/>
      <c r="Z444" s="2"/>
    </row>
    <row r="445" spans="13:26" x14ac:dyDescent="0.25">
      <c r="M445" s="2"/>
      <c r="O445" s="124"/>
      <c r="P445" s="124"/>
      <c r="Q445" s="124"/>
      <c r="R445" s="124"/>
      <c r="Z445" s="2"/>
    </row>
    <row r="446" spans="13:26" x14ac:dyDescent="0.25">
      <c r="M446" s="2"/>
      <c r="O446" s="124"/>
      <c r="P446" s="124"/>
      <c r="Q446" s="124"/>
      <c r="R446" s="124"/>
      <c r="Z446" s="2"/>
    </row>
    <row r="447" spans="13:26" x14ac:dyDescent="0.25">
      <c r="M447" s="2"/>
      <c r="O447" s="124"/>
      <c r="P447" s="124"/>
      <c r="Q447" s="124"/>
      <c r="R447" s="124"/>
      <c r="Z447" s="2"/>
    </row>
    <row r="448" spans="13:26" x14ac:dyDescent="0.25">
      <c r="M448" s="2"/>
      <c r="O448" s="124"/>
      <c r="P448" s="124"/>
      <c r="Q448" s="124"/>
      <c r="R448" s="124"/>
      <c r="Z448" s="2"/>
    </row>
    <row r="449" spans="13:26" x14ac:dyDescent="0.25">
      <c r="M449" s="2"/>
      <c r="O449" s="124"/>
      <c r="P449" s="124"/>
      <c r="Q449" s="124"/>
      <c r="R449" s="124"/>
      <c r="Z449" s="2"/>
    </row>
    <row r="450" spans="13:26" x14ac:dyDescent="0.25">
      <c r="M450" s="2"/>
      <c r="O450" s="124"/>
      <c r="P450" s="124"/>
      <c r="Q450" s="124"/>
      <c r="R450" s="124"/>
      <c r="Z450" s="2"/>
    </row>
    <row r="451" spans="13:26" x14ac:dyDescent="0.25">
      <c r="M451" s="2"/>
      <c r="N451" s="163" t="s">
        <v>216</v>
      </c>
      <c r="O451" s="163" t="s">
        <v>216</v>
      </c>
      <c r="P451" s="163" t="s">
        <v>216</v>
      </c>
      <c r="Q451" s="163" t="s">
        <v>216</v>
      </c>
      <c r="R451" s="163" t="s">
        <v>216</v>
      </c>
      <c r="Z451" s="2"/>
    </row>
    <row r="452" spans="13:26" x14ac:dyDescent="0.25">
      <c r="M452" s="2"/>
      <c r="N452" s="134"/>
      <c r="O452" s="134" t="s">
        <v>231</v>
      </c>
      <c r="P452" s="196">
        <f>SUM(P67:P450)</f>
        <v>13749322.733065212</v>
      </c>
      <c r="Q452" s="196">
        <f>SUM(Q67:Q450)</f>
        <v>5409558.6340998048</v>
      </c>
      <c r="R452" s="196">
        <f>P452+Q452</f>
        <v>19158881.367165018</v>
      </c>
      <c r="S452" s="124">
        <f>R452-P62</f>
        <v>2.9429793357849121E-7</v>
      </c>
      <c r="Z452" s="2"/>
    </row>
    <row r="453" spans="13:26" x14ac:dyDescent="0.25"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</sheetData>
  <mergeCells count="1">
    <mergeCell ref="AF7:AF8"/>
  </mergeCells>
  <printOptions horizontalCentered="1"/>
  <pageMargins left="0.75" right="0.75" top="0.75" bottom="0.75" header="1" footer="1"/>
  <pageSetup scale="65" orientation="portrait" blackAndWhite="1" r:id="rId1"/>
  <headerFooter alignWithMargins="0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A8F9B-552E-4D11-97C8-6D89A4D03F6F}">
  <sheetPr>
    <tabColor rgb="FF00B050"/>
  </sheetPr>
  <dimension ref="B2:C9"/>
  <sheetViews>
    <sheetView workbookViewId="0">
      <selection activeCell="C14" sqref="C14"/>
    </sheetView>
  </sheetViews>
  <sheetFormatPr defaultRowHeight="13.2" x14ac:dyDescent="0.25"/>
  <cols>
    <col min="2" max="2" width="11.109375" customWidth="1"/>
    <col min="3" max="3" width="37" customWidth="1"/>
  </cols>
  <sheetData>
    <row r="2" spans="2:3" x14ac:dyDescent="0.25">
      <c r="B2" s="6" t="s">
        <v>9</v>
      </c>
      <c r="C2" s="5" t="s">
        <v>8</v>
      </c>
    </row>
    <row r="3" spans="2:3" x14ac:dyDescent="0.25">
      <c r="B3" s="3">
        <v>1</v>
      </c>
      <c r="C3" s="4" t="s">
        <v>7</v>
      </c>
    </row>
    <row r="4" spans="2:3" x14ac:dyDescent="0.25">
      <c r="B4" s="3">
        <v>2</v>
      </c>
      <c r="C4" s="1" t="s">
        <v>6</v>
      </c>
    </row>
    <row r="5" spans="2:3" x14ac:dyDescent="0.25">
      <c r="B5" s="3">
        <v>3</v>
      </c>
      <c r="C5" s="1" t="s">
        <v>5</v>
      </c>
    </row>
    <row r="6" spans="2:3" x14ac:dyDescent="0.25">
      <c r="B6" s="3">
        <v>4</v>
      </c>
      <c r="C6" s="4" t="s">
        <v>4</v>
      </c>
    </row>
    <row r="7" spans="2:3" x14ac:dyDescent="0.25">
      <c r="B7" s="3">
        <v>5</v>
      </c>
      <c r="C7" t="s">
        <v>3</v>
      </c>
    </row>
    <row r="8" spans="2:3" x14ac:dyDescent="0.25">
      <c r="B8" s="3">
        <v>6</v>
      </c>
      <c r="C8" t="s">
        <v>2</v>
      </c>
    </row>
    <row r="9" spans="2:3" x14ac:dyDescent="0.25">
      <c r="B9" s="2" t="s">
        <v>1</v>
      </c>
      <c r="C9" s="1" t="s">
        <v>0</v>
      </c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86728-2C27-4E41-900F-7E815E7363B9}">
  <sheetPr>
    <tabColor theme="5" tint="0.39997558519241921"/>
    <pageSetUpPr fitToPage="1"/>
  </sheetPr>
  <dimension ref="A1:AH181"/>
  <sheetViews>
    <sheetView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09375" defaultRowHeight="13.2" x14ac:dyDescent="0.25"/>
  <cols>
    <col min="1" max="1" width="38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3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38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Polk Unit #1 (Gasifier - GT - HRSG - ST)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2036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2615454.8639249513</v>
      </c>
      <c r="Q8" s="184">
        <f>G10</f>
        <v>3160265.9200623459</v>
      </c>
      <c r="R8" s="184">
        <f>G11</f>
        <v>4887350.0201548291</v>
      </c>
      <c r="S8" s="184">
        <f>G12</f>
        <v>64688.369708334481</v>
      </c>
      <c r="T8" s="184">
        <f>G13</f>
        <v>-5496849.4460005574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3473824.4778322093</v>
      </c>
      <c r="Q9" s="184">
        <f>L10</f>
        <v>4197561.2946407376</v>
      </c>
      <c r="R9" s="184">
        <f>L11</f>
        <v>6454227.7361474289</v>
      </c>
      <c r="S9" s="184">
        <f>L12</f>
        <v>81167.289350582359</v>
      </c>
      <c r="T9" s="184">
        <f>L13</f>
        <v>-7259131.8423065394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66</v>
      </c>
      <c r="B10" s="170">
        <f>'Escalation Factors'!$A$10</f>
        <v>2023</v>
      </c>
      <c r="C10" s="201">
        <v>2036</v>
      </c>
      <c r="D10" s="10" t="s">
        <v>155</v>
      </c>
      <c r="E10" s="184">
        <f>VLOOKUP($A$10,'Cost Estimates in 2023'!$A:$F,2,FALSE)</f>
        <v>2996900</v>
      </c>
      <c r="F10" s="164">
        <f>VLOOKUP(G$7,Multiplier_Labor,3,FALSE)</f>
        <v>1.0545116353773385</v>
      </c>
      <c r="G10" s="185">
        <f>E10*F10</f>
        <v>3160265.9200623459</v>
      </c>
      <c r="H10" s="137"/>
      <c r="J10" s="165">
        <f>C10+1</f>
        <v>2037</v>
      </c>
      <c r="K10" s="164">
        <f>VLOOKUP(J$10,Multiplier_Labor,4,FALSE)</f>
        <v>1.3282304087112795</v>
      </c>
      <c r="L10" s="185">
        <f>G10*K10</f>
        <v>4197561.2946407376</v>
      </c>
      <c r="M10" s="2"/>
      <c r="O10" s="134" t="s">
        <v>235</v>
      </c>
      <c r="P10" s="184">
        <f>SUM(Q10:T10)</f>
        <v>2810777.3978322092</v>
      </c>
      <c r="Q10" s="184">
        <f>Q9-Q16</f>
        <v>2116456.2146407375</v>
      </c>
      <c r="R10" s="184">
        <f>R9-R16</f>
        <v>4794710.7361474289</v>
      </c>
      <c r="S10" s="184">
        <f>S9-S16</f>
        <v>48784.289350582359</v>
      </c>
      <c r="T10" s="184">
        <f>T9-T16</f>
        <v>-4149173.8423065394</v>
      </c>
      <c r="Z10" s="2"/>
      <c r="AA10" s="186" t="str">
        <f>A10</f>
        <v>Polk Unit #1 (Gasifier - GT - HRSG - ST)</v>
      </c>
      <c r="AB10" s="182">
        <f>P12</f>
        <v>11</v>
      </c>
      <c r="AC10" s="187">
        <f>G7</f>
        <v>2025</v>
      </c>
      <c r="AD10" s="187">
        <f>C10</f>
        <v>2036</v>
      </c>
      <c r="AE10" s="182">
        <f>G15</f>
        <v>2615454.8639249513</v>
      </c>
      <c r="AF10" s="182">
        <f>P16</f>
        <v>663047.08000000007</v>
      </c>
      <c r="AG10" s="182">
        <f>L15</f>
        <v>3473824.4778322093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4820800</v>
      </c>
      <c r="F11" s="164">
        <f>VLOOKUP(G$7,Multiplier_Materials,3,FALSE)</f>
        <v>1.0138047668757943</v>
      </c>
      <c r="G11" s="185">
        <f>E11*F11</f>
        <v>4887350.0201548291</v>
      </c>
      <c r="H11" s="137"/>
      <c r="K11" s="164">
        <f>VLOOKUP(J$10,Multiplier_Materials,4,FALSE)</f>
        <v>1.3205986290179728</v>
      </c>
      <c r="L11" s="185">
        <f>G11*K11</f>
        <v>6454227.7361474289</v>
      </c>
      <c r="M11" s="2"/>
      <c r="O11" s="134" t="s">
        <v>234</v>
      </c>
      <c r="P11" s="184">
        <f>SUM(Q11:T11)</f>
        <v>2121141.8844911619</v>
      </c>
      <c r="Q11" s="184">
        <f>Q10/((1+Q13)^(P12))</f>
        <v>1593440.5663052367</v>
      </c>
      <c r="R11" s="184">
        <f>R10/((1+R13)^(P12))</f>
        <v>3630710.0664740815</v>
      </c>
      <c r="S11" s="184">
        <f>S10/((1+S13)^(P12))</f>
        <v>38879.90064369687</v>
      </c>
      <c r="T11" s="184">
        <f>T10/((1+T13)^(P12))</f>
        <v>-3141888.648931853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62100</v>
      </c>
      <c r="F12" s="164">
        <f>VLOOKUP(G$7,Multiplier_GDP,3,FALSE)</f>
        <v>1.0416806716317952</v>
      </c>
      <c r="G12" s="185">
        <f>E12*F12</f>
        <v>64688.369708334481</v>
      </c>
      <c r="H12" s="137"/>
      <c r="K12" s="164">
        <f>VLOOKUP(J$10,Multiplier_GDP,4,FALSE)</f>
        <v>1.2547431588792186</v>
      </c>
      <c r="L12" s="185">
        <f>G12*K12</f>
        <v>81167.289350582359</v>
      </c>
      <c r="M12" s="2"/>
      <c r="O12" s="134" t="s">
        <v>244</v>
      </c>
      <c r="P12" s="184">
        <f>(P7-P6)</f>
        <v>11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-5422000</v>
      </c>
      <c r="F13" s="164">
        <f>F11</f>
        <v>1.0138047668757943</v>
      </c>
      <c r="G13" s="185">
        <f>E13*F13</f>
        <v>-5496849.4460005574</v>
      </c>
      <c r="H13" s="137"/>
      <c r="K13" s="164">
        <f>K11</f>
        <v>1.3205986290179728</v>
      </c>
      <c r="L13" s="185">
        <f>G13*K13</f>
        <v>-7259131.8423065394</v>
      </c>
      <c r="M13" s="2"/>
      <c r="O13" s="180" t="s">
        <v>237</v>
      </c>
      <c r="P13" s="189">
        <f>IF(P8=0,0,((P9/P8)^(1/($P7-$P6))-1))</f>
        <v>2.6137390715864184E-2</v>
      </c>
      <c r="Q13" s="189">
        <f>IF(Q8=0,0,((Q9/Q8)^(1/($P7-$P6))-1))</f>
        <v>2.6140135267976428E-2</v>
      </c>
      <c r="R13" s="189">
        <f>IF(R8=0,0,((R9/R8)^(1/($P7-$P6))-1))</f>
        <v>2.5602728248805162E-2</v>
      </c>
      <c r="S13" s="189">
        <f>IF(S8=0,0,((S9/S8)^(1/($P7-$P6))-1))</f>
        <v>2.0844352651046227E-2</v>
      </c>
      <c r="T13" s="189">
        <f>IF(T8=0,0,((T9/T8)^(1/($P7-$P6))-1))</f>
        <v>2.5602728248805162E-2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224097.49509592052</v>
      </c>
      <c r="Q14" s="185">
        <f>PMT(Q13,$P12,-Q11)</f>
        <v>168553.70578453367</v>
      </c>
      <c r="R14" s="185">
        <f>PMT(R13,$P12,-R11)</f>
        <v>382901.43780474178</v>
      </c>
      <c r="S14" s="185">
        <f>PMT(S13,$P12,-S11)</f>
        <v>3991.7732649941331</v>
      </c>
      <c r="T14" s="185">
        <f>PMT(T13,$P12,-T11)</f>
        <v>-331349.42175834905</v>
      </c>
      <c r="U14" s="190"/>
      <c r="Z14" s="2"/>
    </row>
    <row r="15" spans="1:34" x14ac:dyDescent="0.25">
      <c r="E15" s="185">
        <f>SUM(E10:E13)</f>
        <v>2457800</v>
      </c>
      <c r="F15" s="124"/>
      <c r="G15" s="185">
        <f>SUM(G10:G13)</f>
        <v>2615454.8639249513</v>
      </c>
      <c r="H15" s="137"/>
      <c r="L15" s="185">
        <f>SUM(L10:L13)</f>
        <v>3473824.4778322093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36" si="0">SUM(Q16:T16)</f>
        <v>663047.08000000007</v>
      </c>
      <c r="Q16" s="185">
        <f>VLOOKUP($A$10,'Reserves Dec 31, 2024'!$A:$F,2,FALSE)</f>
        <v>2081105.08</v>
      </c>
      <c r="R16" s="185">
        <f>VLOOKUP($A$10,'Reserves Dec 31, 2024'!$A:$F,3,FALSE)</f>
        <v>1659517</v>
      </c>
      <c r="S16" s="185">
        <f>VLOOKUP($A$10,'Reserves Dec 31, 2024'!$A:$F,4,FALSE)</f>
        <v>32383</v>
      </c>
      <c r="T16" s="185">
        <f>VLOOKUP($A$10,'Reserves Dec 31, 2024'!$A:$F,5,FALSE)</f>
        <v>-3109958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5:26" x14ac:dyDescent="0.25">
      <c r="E17" s="184">
        <f>VLOOKUP($A$10,'Cost Estimates in 2023'!$A:$F,6,FALSE)-E15</f>
        <v>0</v>
      </c>
      <c r="M17" s="2"/>
      <c r="N17" s="1">
        <f t="shared" ref="N17:N36" si="1">N16+1</f>
        <v>1</v>
      </c>
      <c r="O17" s="195">
        <f>P6</f>
        <v>2025</v>
      </c>
      <c r="P17" s="124">
        <f t="shared" si="0"/>
        <v>224097.49509592052</v>
      </c>
      <c r="Q17" s="124">
        <f>IF($N17&lt;=TRUNC($P$12),Q14*(1+0),0)</f>
        <v>168553.70578453367</v>
      </c>
      <c r="R17" s="124">
        <f>IF($N17&lt;=TRUNC($P$12),R14*(1+0),0)</f>
        <v>382901.43780474178</v>
      </c>
      <c r="S17" s="124">
        <f>IF($N17&lt;=TRUNC($P$12),S14*(1+0),0)</f>
        <v>3991.7732649941331</v>
      </c>
      <c r="T17" s="124">
        <f>IF($N17&lt;=TRUNC($P$12),T14*(1+0),0)</f>
        <v>-331349.42175834905</v>
      </c>
      <c r="Z17" s="2"/>
    </row>
    <row r="18" spans="5:26" x14ac:dyDescent="0.25">
      <c r="M18" s="2"/>
      <c r="N18" s="1">
        <f t="shared" si="1"/>
        <v>2</v>
      </c>
      <c r="O18" s="195">
        <f t="shared" ref="O18:O36" si="2">O17+1</f>
        <v>2026</v>
      </c>
      <c r="P18" s="124">
        <f t="shared" si="0"/>
        <v>229906.58995219931</v>
      </c>
      <c r="Q18" s="124">
        <f t="shared" ref="Q18:Q36" si="3">IF($N18&lt;=TRUNC($P$12),Q17*(1+Q$13),0)</f>
        <v>172959.72245366007</v>
      </c>
      <c r="R18" s="124">
        <f t="shared" ref="R18:R36" si="4">IF($N18&lt;=TRUNC($P$12),R17*(1+R$13),0)</f>
        <v>392704.75926293334</v>
      </c>
      <c r="S18" s="124">
        <f t="shared" ref="S18:S36" si="5">IF($N18&lt;=TRUNC($P$12),S17*(1+S$13),0)</f>
        <v>4074.9791946326891</v>
      </c>
      <c r="T18" s="124">
        <f t="shared" ref="T18:T36" si="6">IF($N18&lt;=TRUNC($P$12),T17*(1+T$13),0)</f>
        <v>-339832.8709590268</v>
      </c>
      <c r="Z18" s="2"/>
    </row>
    <row r="19" spans="5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235866.3853846743</v>
      </c>
      <c r="Q19" s="124">
        <f t="shared" si="3"/>
        <v>177480.91299451041</v>
      </c>
      <c r="R19" s="124">
        <f t="shared" si="4"/>
        <v>402759.0724963547</v>
      </c>
      <c r="S19" s="124">
        <f t="shared" si="5"/>
        <v>4159.9194980112889</v>
      </c>
      <c r="T19" s="124">
        <f t="shared" si="6"/>
        <v>-348533.51960420201</v>
      </c>
      <c r="Z19" s="124"/>
    </row>
    <row r="20" spans="5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241980.79338169028</v>
      </c>
      <c r="Q20" s="124">
        <f t="shared" si="3"/>
        <v>182120.28806767086</v>
      </c>
      <c r="R20" s="124">
        <f t="shared" si="4"/>
        <v>413070.80357921968</v>
      </c>
      <c r="S20" s="124">
        <f t="shared" si="5"/>
        <v>4246.6303270277995</v>
      </c>
      <c r="T20" s="124">
        <f t="shared" si="6"/>
        <v>-357456.92859222798</v>
      </c>
      <c r="U20" s="196">
        <f>SUM(Q17:T20)/4</f>
        <v>232962.81595362115</v>
      </c>
      <c r="V20" s="124">
        <f>SUM(Q17:Q20)/4</f>
        <v>175278.65732509375</v>
      </c>
      <c r="W20" s="124">
        <f>SUM(R17:R20)/4</f>
        <v>397859.01828581234</v>
      </c>
      <c r="X20" s="124">
        <f>SUM(S17:S20)/4</f>
        <v>4118.3255711664779</v>
      </c>
      <c r="Y20" s="124">
        <f>SUM(T17:T20)/4</f>
        <v>-344293.18522845145</v>
      </c>
      <c r="Z20" s="188">
        <f>SUM(Q20:T20)-P20</f>
        <v>0</v>
      </c>
    </row>
    <row r="21" spans="5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248253.82753509231</v>
      </c>
      <c r="Q21" s="124">
        <f t="shared" si="3"/>
        <v>186880.93703280261</v>
      </c>
      <c r="R21" s="124">
        <f t="shared" si="4"/>
        <v>423646.54311077402</v>
      </c>
      <c r="S21" s="124">
        <f t="shared" si="5"/>
        <v>4335.148587142995</v>
      </c>
      <c r="T21" s="124">
        <f t="shared" si="6"/>
        <v>-366608.80119562737</v>
      </c>
      <c r="Z21" s="2"/>
    </row>
    <row r="22" spans="5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254689.60568026005</v>
      </c>
      <c r="Q22" s="124">
        <f t="shared" si="3"/>
        <v>191766.03000584626</v>
      </c>
      <c r="R22" s="124">
        <f t="shared" si="4"/>
        <v>434493.05042758491</v>
      </c>
      <c r="S22" s="124">
        <f t="shared" si="5"/>
        <v>4425.5119530880884</v>
      </c>
      <c r="T22" s="124">
        <f t="shared" si="6"/>
        <v>-375994.98670625925</v>
      </c>
      <c r="Z22" s="2"/>
    </row>
    <row r="23" spans="5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261292.35260476562</v>
      </c>
      <c r="Q23" s="124">
        <f t="shared" si="3"/>
        <v>196778.8199700019</v>
      </c>
      <c r="R23" s="124">
        <f t="shared" si="4"/>
        <v>445617.25792367675</v>
      </c>
      <c r="S23" s="124">
        <f t="shared" si="5"/>
        <v>4517.7588848996766</v>
      </c>
      <c r="T23" s="124">
        <f t="shared" si="6"/>
        <v>-385621.48417381273</v>
      </c>
      <c r="Z23" s="124"/>
    </row>
    <row r="24" spans="5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268066.40282743797</v>
      </c>
      <c r="Q24" s="124">
        <f t="shared" si="3"/>
        <v>201922.64494189052</v>
      </c>
      <c r="R24" s="124">
        <f t="shared" si="4"/>
        <v>457026.27548127435</v>
      </c>
      <c r="S24" s="124">
        <f t="shared" si="5"/>
        <v>4611.9286442889224</v>
      </c>
      <c r="T24" s="124">
        <f t="shared" si="6"/>
        <v>-395494.44624001579</v>
      </c>
      <c r="U24" s="196">
        <f>SUM(Q21:T24)/4</f>
        <v>258075.54716188897</v>
      </c>
      <c r="V24" s="124">
        <f>SUM(Q21:Q24)/4</f>
        <v>194337.10798763533</v>
      </c>
      <c r="W24" s="124">
        <f>SUM(R21:R24)/4</f>
        <v>440195.78173582751</v>
      </c>
      <c r="X24" s="124">
        <f>SUM(S21:S24)/4</f>
        <v>4472.587017354921</v>
      </c>
      <c r="Y24" s="124">
        <f>SUM(T21:T24)/4</f>
        <v>-380929.9295789288</v>
      </c>
      <c r="Z24" s="188">
        <f>SUM(Q24:T24)-P24</f>
        <v>0</v>
      </c>
    </row>
    <row r="25" spans="5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275016.20344966551</v>
      </c>
      <c r="Q25" s="124">
        <f t="shared" si="3"/>
        <v>207200.93019433913</v>
      </c>
      <c r="R25" s="124">
        <f t="shared" si="4"/>
        <v>468727.395014985</v>
      </c>
      <c r="S25" s="124">
        <f t="shared" si="5"/>
        <v>4708.0613113519421</v>
      </c>
      <c r="T25" s="124">
        <f t="shared" si="6"/>
        <v>-405620.18307101057</v>
      </c>
      <c r="Z25" s="2"/>
    </row>
    <row r="26" spans="5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282146.31708081398</v>
      </c>
      <c r="Q26" s="124">
        <f t="shared" si="3"/>
        <v>212617.19053726969</v>
      </c>
      <c r="R26" s="124">
        <f t="shared" si="4"/>
        <v>480728.09513232403</v>
      </c>
      <c r="S26" s="124">
        <f t="shared" si="5"/>
        <v>4806.1978016285093</v>
      </c>
      <c r="T26" s="124">
        <f t="shared" si="6"/>
        <v>-416005.16639040824</v>
      </c>
      <c r="Z26" s="2"/>
    </row>
    <row r="27" spans="5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289461.42483968922</v>
      </c>
      <c r="Q27" s="124">
        <f t="shared" si="3"/>
        <v>218175.03265821104</v>
      </c>
      <c r="R27" s="124">
        <f t="shared" si="4"/>
        <v>493036.0459135627</v>
      </c>
      <c r="S27" s="124">
        <f t="shared" si="5"/>
        <v>4906.379883516337</v>
      </c>
      <c r="T27" s="124">
        <f t="shared" si="6"/>
        <v>-426656.03361560084</v>
      </c>
      <c r="Z27" s="124"/>
    </row>
    <row r="28" spans="5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0</v>
      </c>
      <c r="Q28" s="124">
        <f t="shared" si="3"/>
        <v>0</v>
      </c>
      <c r="R28" s="124">
        <f t="shared" si="4"/>
        <v>0</v>
      </c>
      <c r="S28" s="124">
        <f t="shared" si="5"/>
        <v>0</v>
      </c>
      <c r="T28" s="124">
        <f t="shared" si="6"/>
        <v>0</v>
      </c>
      <c r="U28" s="196">
        <f>SUM(Q25:T28)/4</f>
        <v>211655.98634254222</v>
      </c>
      <c r="V28" s="124">
        <f>SUM(Q25:Q28)/4</f>
        <v>159498.28834745497</v>
      </c>
      <c r="W28" s="124">
        <f>SUM(R25:R28)/4</f>
        <v>360622.88401521795</v>
      </c>
      <c r="X28" s="124">
        <f>SUM(S25:S28)/4</f>
        <v>3605.1597491241973</v>
      </c>
      <c r="Y28" s="124">
        <f>SUM(T25:T28)/4</f>
        <v>-312070.3457692549</v>
      </c>
      <c r="Z28" s="188">
        <f>SUM(Q28:T28)-P28</f>
        <v>0</v>
      </c>
    </row>
    <row r="29" spans="5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0</v>
      </c>
      <c r="Q29" s="124">
        <f t="shared" si="3"/>
        <v>0</v>
      </c>
      <c r="R29" s="124">
        <f t="shared" si="4"/>
        <v>0</v>
      </c>
      <c r="S29" s="124">
        <f t="shared" si="5"/>
        <v>0</v>
      </c>
      <c r="T29" s="124">
        <f t="shared" si="6"/>
        <v>0</v>
      </c>
      <c r="Z29" s="2"/>
    </row>
    <row r="30" spans="5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0</v>
      </c>
      <c r="Q30" s="124">
        <f t="shared" si="3"/>
        <v>0</v>
      </c>
      <c r="R30" s="124">
        <f t="shared" si="4"/>
        <v>0</v>
      </c>
      <c r="S30" s="124">
        <f t="shared" si="5"/>
        <v>0</v>
      </c>
      <c r="T30" s="124">
        <f t="shared" si="6"/>
        <v>0</v>
      </c>
      <c r="Z30" s="2"/>
    </row>
    <row r="31" spans="5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0</v>
      </c>
      <c r="Q31" s="124">
        <f t="shared" si="3"/>
        <v>0</v>
      </c>
      <c r="R31" s="124">
        <f t="shared" si="4"/>
        <v>0</v>
      </c>
      <c r="S31" s="124">
        <f t="shared" si="5"/>
        <v>0</v>
      </c>
      <c r="T31" s="124">
        <f t="shared" si="6"/>
        <v>0</v>
      </c>
      <c r="Z31" s="124"/>
    </row>
    <row r="32" spans="5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0</v>
      </c>
      <c r="Q32" s="124">
        <f t="shared" si="3"/>
        <v>0</v>
      </c>
      <c r="R32" s="124">
        <f t="shared" si="4"/>
        <v>0</v>
      </c>
      <c r="S32" s="124">
        <f t="shared" si="5"/>
        <v>0</v>
      </c>
      <c r="T32" s="124">
        <f t="shared" si="6"/>
        <v>0</v>
      </c>
      <c r="U32" s="196">
        <f>SUM(Q29:T32)/4</f>
        <v>0</v>
      </c>
      <c r="V32" s="124">
        <f>SUM(Q29:Q32)/4</f>
        <v>0</v>
      </c>
      <c r="W32" s="124">
        <f>SUM(R29:R32)/4</f>
        <v>0</v>
      </c>
      <c r="X32" s="124">
        <f>SUM(S29:S32)/4</f>
        <v>0</v>
      </c>
      <c r="Y32" s="124">
        <f>SUM(T29:T32)/4</f>
        <v>0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0</v>
      </c>
      <c r="Q33" s="124">
        <f t="shared" si="3"/>
        <v>0</v>
      </c>
      <c r="R33" s="124">
        <f t="shared" si="4"/>
        <v>0</v>
      </c>
      <c r="S33" s="124">
        <f t="shared" si="5"/>
        <v>0</v>
      </c>
      <c r="T33" s="124">
        <f t="shared" si="6"/>
        <v>0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0</v>
      </c>
      <c r="Q34" s="124">
        <f t="shared" si="3"/>
        <v>0</v>
      </c>
      <c r="R34" s="124">
        <f t="shared" si="4"/>
        <v>0</v>
      </c>
      <c r="S34" s="124">
        <f t="shared" si="5"/>
        <v>0</v>
      </c>
      <c r="T34" s="124">
        <f t="shared" si="6"/>
        <v>0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0</v>
      </c>
      <c r="Q35" s="124">
        <f t="shared" si="3"/>
        <v>0</v>
      </c>
      <c r="R35" s="124">
        <f t="shared" si="4"/>
        <v>0</v>
      </c>
      <c r="S35" s="124">
        <f t="shared" si="5"/>
        <v>0</v>
      </c>
      <c r="T35" s="124">
        <f t="shared" si="6"/>
        <v>0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0</v>
      </c>
      <c r="Q36" s="124">
        <f t="shared" si="3"/>
        <v>0</v>
      </c>
      <c r="R36" s="124">
        <f t="shared" si="4"/>
        <v>0</v>
      </c>
      <c r="S36" s="124">
        <f t="shared" si="5"/>
        <v>0</v>
      </c>
      <c r="T36" s="124">
        <f t="shared" si="6"/>
        <v>0</v>
      </c>
      <c r="U36" s="196">
        <f>SUM(Q33:T36)/4</f>
        <v>0</v>
      </c>
      <c r="V36" s="124">
        <f>SUM(Q33:Q36)/4</f>
        <v>0</v>
      </c>
      <c r="W36" s="124">
        <f>SUM(R33:R36)/4</f>
        <v>0</v>
      </c>
      <c r="X36" s="124">
        <f>SUM(S33:S36)/4</f>
        <v>0</v>
      </c>
      <c r="Y36" s="124">
        <f>SUM(T33:T36)/4</f>
        <v>0</v>
      </c>
      <c r="Z36" s="188">
        <f>SUM(Q36:T36)-P36</f>
        <v>0</v>
      </c>
    </row>
    <row r="37" spans="13:26" x14ac:dyDescent="0.25">
      <c r="M37" s="2"/>
      <c r="O37" s="163" t="s">
        <v>216</v>
      </c>
      <c r="P37" s="163" t="s">
        <v>216</v>
      </c>
      <c r="Q37" s="163" t="s">
        <v>216</v>
      </c>
      <c r="R37" s="163" t="s">
        <v>216</v>
      </c>
      <c r="S37" s="163" t="s">
        <v>216</v>
      </c>
      <c r="T37" s="163" t="s">
        <v>216</v>
      </c>
      <c r="U37" s="196"/>
      <c r="V37" s="196"/>
      <c r="W37" s="196"/>
      <c r="X37" s="196"/>
      <c r="Y37" s="196"/>
      <c r="Z37" s="2"/>
    </row>
    <row r="38" spans="13:26" x14ac:dyDescent="0.25">
      <c r="M38" s="2"/>
      <c r="O38" s="134" t="s">
        <v>231</v>
      </c>
      <c r="P38" s="196">
        <f>SUM(Q38:T38)</f>
        <v>2810777.3978322097</v>
      </c>
      <c r="Q38" s="196">
        <f>SUM(Q$17:Q$36)</f>
        <v>2116456.2146407361</v>
      </c>
      <c r="R38" s="196">
        <f>SUM(R$17:R$36)</f>
        <v>4794710.7361474317</v>
      </c>
      <c r="S38" s="196">
        <f>SUM(S$17:S$36)</f>
        <v>48784.289350582381</v>
      </c>
      <c r="T38" s="196">
        <f>SUM(T$17:T$36)</f>
        <v>-4149173.8423065408</v>
      </c>
      <c r="U38" s="124"/>
      <c r="V38" s="196"/>
      <c r="W38" s="196"/>
      <c r="X38" s="196"/>
      <c r="Y38" s="196"/>
      <c r="Z38" s="2"/>
    </row>
    <row r="39" spans="13:26" x14ac:dyDescent="0.25">
      <c r="M39" s="2"/>
      <c r="N39" s="2"/>
      <c r="O39" s="2"/>
      <c r="P39" s="188">
        <f>P38-P$10</f>
        <v>0</v>
      </c>
      <c r="Q39" s="188">
        <f>Q38-Q$10</f>
        <v>0</v>
      </c>
      <c r="R39" s="188">
        <f>R38-R$10</f>
        <v>0</v>
      </c>
      <c r="S39" s="188">
        <f>S38-S$10</f>
        <v>0</v>
      </c>
      <c r="T39" s="188">
        <f>T38-T$10</f>
        <v>0</v>
      </c>
      <c r="U39" s="188">
        <f>SUM(Q38:T38)-P$10</f>
        <v>0</v>
      </c>
      <c r="V39" s="2"/>
      <c r="W39" s="2"/>
      <c r="X39" s="2"/>
      <c r="Y39" s="2"/>
      <c r="Z39" s="2"/>
    </row>
    <row r="40" spans="13:26" x14ac:dyDescent="0.25">
      <c r="M40" s="2"/>
      <c r="O40" s="180" t="s">
        <v>279</v>
      </c>
      <c r="P40" s="197">
        <f>$P$13</f>
        <v>2.6137390715864184E-2</v>
      </c>
      <c r="Z40" s="2"/>
    </row>
    <row r="41" spans="13:26" x14ac:dyDescent="0.25">
      <c r="M41" s="2"/>
      <c r="O41" s="134" t="s">
        <v>236</v>
      </c>
      <c r="P41" s="197">
        <f>((1+P40)^(1/12))-1</f>
        <v>2.1524504412886447E-3</v>
      </c>
      <c r="Z41" s="2"/>
    </row>
    <row r="42" spans="13:26" x14ac:dyDescent="0.25">
      <c r="M42" s="2"/>
      <c r="O42" s="134" t="s">
        <v>235</v>
      </c>
      <c r="P42" s="196">
        <f>P10</f>
        <v>2810777.3978322092</v>
      </c>
      <c r="Z42" s="2"/>
    </row>
    <row r="43" spans="13:26" x14ac:dyDescent="0.25">
      <c r="M43" s="2"/>
      <c r="O43" s="134" t="s">
        <v>234</v>
      </c>
      <c r="P43" s="196">
        <f>P42/(1+P41)^P44</f>
        <v>2116244.3478313372</v>
      </c>
      <c r="Z43" s="2"/>
    </row>
    <row r="44" spans="13:26" x14ac:dyDescent="0.25">
      <c r="M44" s="2"/>
      <c r="O44" s="134" t="s">
        <v>233</v>
      </c>
      <c r="P44" s="124">
        <f>$P$12*12</f>
        <v>132</v>
      </c>
      <c r="Q44" s="198"/>
      <c r="Z44" s="2"/>
    </row>
    <row r="45" spans="13:26" x14ac:dyDescent="0.25">
      <c r="M45" s="2"/>
      <c r="O45" s="134" t="s">
        <v>232</v>
      </c>
      <c r="P45" s="196">
        <f>PMT(P41,P44,-P43)</f>
        <v>18434.5486068469</v>
      </c>
      <c r="Z45" s="2"/>
    </row>
    <row r="46" spans="13:26" x14ac:dyDescent="0.25">
      <c r="M46" s="2"/>
      <c r="N46" s="163"/>
      <c r="O46" s="163" t="s">
        <v>216</v>
      </c>
      <c r="P46" s="163" t="s">
        <v>216</v>
      </c>
      <c r="Q46" s="163" t="s">
        <v>216</v>
      </c>
      <c r="R46" s="163" t="s">
        <v>216</v>
      </c>
      <c r="Z46" s="2"/>
    </row>
    <row r="47" spans="13:26" x14ac:dyDescent="0.25">
      <c r="M47" s="2"/>
      <c r="N47" s="1">
        <v>1</v>
      </c>
      <c r="O47" s="124">
        <v>0</v>
      </c>
      <c r="P47" s="124">
        <f>P45</f>
        <v>18434.5486068469</v>
      </c>
      <c r="Q47" s="124">
        <f t="shared" ref="Q47:Q78" si="7">O47*$P$41</f>
        <v>0</v>
      </c>
      <c r="R47" s="124">
        <f t="shared" ref="R47:R78" si="8">O47+P47+Q47</f>
        <v>18434.5486068469</v>
      </c>
      <c r="Z47" s="2"/>
    </row>
    <row r="48" spans="13:26" x14ac:dyDescent="0.25">
      <c r="M48" s="2"/>
      <c r="N48" s="1">
        <f t="shared" ref="N48:N79" si="9">N47+1</f>
        <v>2</v>
      </c>
      <c r="O48" s="124">
        <f t="shared" ref="O48:O79" si="10">R47</f>
        <v>18434.5486068469</v>
      </c>
      <c r="P48" s="124">
        <f t="shared" ref="P48:P79" si="11">P47</f>
        <v>18434.5486068469</v>
      </c>
      <c r="Q48" s="124">
        <f t="shared" si="7"/>
        <v>39.679452283764583</v>
      </c>
      <c r="R48" s="124">
        <f t="shared" si="8"/>
        <v>36908.776665977566</v>
      </c>
      <c r="Z48" s="2"/>
    </row>
    <row r="49" spans="13:26" x14ac:dyDescent="0.25">
      <c r="M49" s="2"/>
      <c r="N49" s="1">
        <f t="shared" si="9"/>
        <v>3</v>
      </c>
      <c r="O49" s="124">
        <f t="shared" si="10"/>
        <v>36908.776665977566</v>
      </c>
      <c r="P49" s="124">
        <f t="shared" si="11"/>
        <v>18434.5486068469</v>
      </c>
      <c r="Q49" s="124">
        <f t="shared" si="7"/>
        <v>79.444312622107446</v>
      </c>
      <c r="R49" s="124">
        <f t="shared" si="8"/>
        <v>55422.769585446578</v>
      </c>
      <c r="S49" s="124"/>
      <c r="T49" s="124"/>
      <c r="U49" s="124"/>
      <c r="Z49" s="2"/>
    </row>
    <row r="50" spans="13:26" x14ac:dyDescent="0.25">
      <c r="M50" s="2"/>
      <c r="N50" s="1">
        <f t="shared" si="9"/>
        <v>4</v>
      </c>
      <c r="O50" s="124">
        <f t="shared" si="10"/>
        <v>55422.769585446578</v>
      </c>
      <c r="P50" s="124">
        <f t="shared" si="11"/>
        <v>18434.5486068469</v>
      </c>
      <c r="Q50" s="124">
        <f t="shared" si="7"/>
        <v>119.29476485163336</v>
      </c>
      <c r="R50" s="124">
        <f t="shared" si="8"/>
        <v>73976.612957145102</v>
      </c>
      <c r="Z50" s="2"/>
    </row>
    <row r="51" spans="13:26" x14ac:dyDescent="0.25">
      <c r="M51" s="2"/>
      <c r="N51" s="1">
        <f t="shared" si="9"/>
        <v>5</v>
      </c>
      <c r="O51" s="124">
        <f t="shared" si="10"/>
        <v>73976.612957145102</v>
      </c>
      <c r="P51" s="124">
        <f t="shared" si="11"/>
        <v>18434.5486068469</v>
      </c>
      <c r="Q51" s="124">
        <f t="shared" si="7"/>
        <v>159.23099320464624</v>
      </c>
      <c r="R51" s="124">
        <f t="shared" si="8"/>
        <v>92570.392557196654</v>
      </c>
      <c r="Z51" s="2"/>
    </row>
    <row r="52" spans="13:26" x14ac:dyDescent="0.25">
      <c r="M52" s="2"/>
      <c r="N52" s="1">
        <f t="shared" si="9"/>
        <v>6</v>
      </c>
      <c r="O52" s="124">
        <f t="shared" si="10"/>
        <v>92570.392557196654</v>
      </c>
      <c r="P52" s="124">
        <f t="shared" si="11"/>
        <v>18434.5486068469</v>
      </c>
      <c r="Q52" s="124">
        <f t="shared" si="7"/>
        <v>199.25318231000102</v>
      </c>
      <c r="R52" s="124">
        <f t="shared" si="8"/>
        <v>111204.19434635356</v>
      </c>
      <c r="Z52" s="2"/>
    </row>
    <row r="53" spans="13:26" x14ac:dyDescent="0.25">
      <c r="M53" s="2"/>
      <c r="N53" s="1">
        <f t="shared" si="9"/>
        <v>7</v>
      </c>
      <c r="O53" s="124">
        <f t="shared" si="10"/>
        <v>111204.19434635356</v>
      </c>
      <c r="P53" s="124">
        <f t="shared" si="11"/>
        <v>18434.5486068469</v>
      </c>
      <c r="Q53" s="124">
        <f t="shared" si="7"/>
        <v>239.36151719395693</v>
      </c>
      <c r="R53" s="124">
        <f t="shared" si="8"/>
        <v>129878.10447039442</v>
      </c>
      <c r="Z53" s="2"/>
    </row>
    <row r="54" spans="13:26" x14ac:dyDescent="0.25">
      <c r="M54" s="2"/>
      <c r="N54" s="1">
        <f t="shared" si="9"/>
        <v>8</v>
      </c>
      <c r="O54" s="124">
        <f t="shared" si="10"/>
        <v>129878.10447039442</v>
      </c>
      <c r="P54" s="124">
        <f t="shared" si="11"/>
        <v>18434.5486068469</v>
      </c>
      <c r="Q54" s="124">
        <f t="shared" si="7"/>
        <v>279.55618328103316</v>
      </c>
      <c r="R54" s="124">
        <f t="shared" si="8"/>
        <v>148592.20926052236</v>
      </c>
      <c r="Z54" s="2"/>
    </row>
    <row r="55" spans="13:26" x14ac:dyDescent="0.25">
      <c r="M55" s="2"/>
      <c r="N55" s="1">
        <f t="shared" si="9"/>
        <v>9</v>
      </c>
      <c r="O55" s="124">
        <f t="shared" si="10"/>
        <v>148592.20926052236</v>
      </c>
      <c r="P55" s="124">
        <f t="shared" si="11"/>
        <v>18434.5486068469</v>
      </c>
      <c r="Q55" s="124">
        <f t="shared" si="7"/>
        <v>319.83736639486597</v>
      </c>
      <c r="R55" s="124">
        <f t="shared" si="8"/>
        <v>167346.59523376412</v>
      </c>
      <c r="Z55" s="2"/>
    </row>
    <row r="56" spans="13:26" x14ac:dyDescent="0.25">
      <c r="M56" s="2"/>
      <c r="N56" s="1">
        <f t="shared" si="9"/>
        <v>10</v>
      </c>
      <c r="O56" s="124">
        <f t="shared" si="10"/>
        <v>167346.59523376412</v>
      </c>
      <c r="P56" s="124">
        <f t="shared" si="11"/>
        <v>18434.5486068469</v>
      </c>
      <c r="Q56" s="124">
        <f t="shared" si="7"/>
        <v>360.20525275906778</v>
      </c>
      <c r="R56" s="124">
        <f t="shared" si="8"/>
        <v>186141.34909337008</v>
      </c>
      <c r="Z56" s="2"/>
    </row>
    <row r="57" spans="13:26" x14ac:dyDescent="0.25">
      <c r="M57" s="2"/>
      <c r="N57" s="1">
        <f t="shared" si="9"/>
        <v>11</v>
      </c>
      <c r="O57" s="124">
        <f t="shared" si="10"/>
        <v>186141.34909337008</v>
      </c>
      <c r="P57" s="124">
        <f t="shared" si="11"/>
        <v>18434.5486068469</v>
      </c>
      <c r="Q57" s="124">
        <f t="shared" si="7"/>
        <v>400.66002899808808</v>
      </c>
      <c r="R57" s="124">
        <f t="shared" si="8"/>
        <v>204976.55772921507</v>
      </c>
      <c r="Z57" s="2"/>
    </row>
    <row r="58" spans="13:26" x14ac:dyDescent="0.25">
      <c r="M58" s="2"/>
      <c r="N58" s="1">
        <f t="shared" si="9"/>
        <v>12</v>
      </c>
      <c r="O58" s="124">
        <f t="shared" si="10"/>
        <v>204976.55772921507</v>
      </c>
      <c r="P58" s="124">
        <f t="shared" si="11"/>
        <v>18434.5486068469</v>
      </c>
      <c r="Q58" s="124">
        <f t="shared" si="7"/>
        <v>441.20188213807631</v>
      </c>
      <c r="R58" s="124">
        <f t="shared" si="8"/>
        <v>223852.30821820002</v>
      </c>
      <c r="Z58" s="2"/>
    </row>
    <row r="59" spans="13:26" x14ac:dyDescent="0.25">
      <c r="M59" s="2"/>
      <c r="N59" s="1">
        <f t="shared" si="9"/>
        <v>13</v>
      </c>
      <c r="O59" s="124">
        <f t="shared" si="10"/>
        <v>223852.30821820002</v>
      </c>
      <c r="P59" s="124">
        <f t="shared" si="11"/>
        <v>18434.5486068469</v>
      </c>
      <c r="Q59" s="124">
        <f t="shared" si="7"/>
        <v>481.83099960774632</v>
      </c>
      <c r="R59" s="124">
        <f t="shared" si="8"/>
        <v>242768.68782465465</v>
      </c>
      <c r="Z59" s="2"/>
    </row>
    <row r="60" spans="13:26" x14ac:dyDescent="0.25">
      <c r="M60" s="2"/>
      <c r="N60" s="1">
        <f t="shared" si="9"/>
        <v>14</v>
      </c>
      <c r="O60" s="124">
        <f t="shared" si="10"/>
        <v>242768.68782465465</v>
      </c>
      <c r="P60" s="124">
        <f t="shared" si="11"/>
        <v>18434.5486068469</v>
      </c>
      <c r="Q60" s="124">
        <f t="shared" si="7"/>
        <v>522.5475692392431</v>
      </c>
      <c r="R60" s="124">
        <f t="shared" si="8"/>
        <v>261725.78400074079</v>
      </c>
      <c r="Z60" s="2"/>
    </row>
    <row r="61" spans="13:26" x14ac:dyDescent="0.25">
      <c r="M61" s="2"/>
      <c r="N61" s="1">
        <f t="shared" si="9"/>
        <v>15</v>
      </c>
      <c r="O61" s="124">
        <f t="shared" si="10"/>
        <v>261725.78400074079</v>
      </c>
      <c r="P61" s="124">
        <f t="shared" si="11"/>
        <v>18434.5486068469</v>
      </c>
      <c r="Q61" s="124">
        <f t="shared" si="7"/>
        <v>563.35177926901099</v>
      </c>
      <c r="R61" s="124">
        <f t="shared" si="8"/>
        <v>280723.68438685668</v>
      </c>
      <c r="Z61" s="2"/>
    </row>
    <row r="62" spans="13:26" x14ac:dyDescent="0.25">
      <c r="M62" s="2"/>
      <c r="N62" s="1">
        <f t="shared" si="9"/>
        <v>16</v>
      </c>
      <c r="O62" s="124">
        <f t="shared" si="10"/>
        <v>280723.68438685668</v>
      </c>
      <c r="P62" s="124">
        <f t="shared" si="11"/>
        <v>18434.5486068469</v>
      </c>
      <c r="Q62" s="124">
        <f t="shared" si="7"/>
        <v>604.24381833866391</v>
      </c>
      <c r="R62" s="124">
        <f t="shared" si="8"/>
        <v>299762.47681204224</v>
      </c>
      <c r="Z62" s="2"/>
    </row>
    <row r="63" spans="13:26" x14ac:dyDescent="0.25">
      <c r="M63" s="2"/>
      <c r="N63" s="1">
        <f t="shared" si="9"/>
        <v>17</v>
      </c>
      <c r="O63" s="124">
        <f t="shared" si="10"/>
        <v>299762.47681204224</v>
      </c>
      <c r="P63" s="124">
        <f t="shared" si="11"/>
        <v>18434.5486068469</v>
      </c>
      <c r="Q63" s="124">
        <f t="shared" si="7"/>
        <v>645.22387549585744</v>
      </c>
      <c r="R63" s="124">
        <f t="shared" si="8"/>
        <v>318842.24929438496</v>
      </c>
      <c r="Z63" s="2"/>
    </row>
    <row r="64" spans="13:26" x14ac:dyDescent="0.25">
      <c r="M64" s="2"/>
      <c r="N64" s="1">
        <f t="shared" si="9"/>
        <v>18</v>
      </c>
      <c r="O64" s="124">
        <f t="shared" si="10"/>
        <v>318842.24929438496</v>
      </c>
      <c r="P64" s="124">
        <f t="shared" si="11"/>
        <v>18434.5486068469</v>
      </c>
      <c r="Q64" s="124">
        <f t="shared" si="7"/>
        <v>686.29214019516303</v>
      </c>
      <c r="R64" s="124">
        <f t="shared" si="8"/>
        <v>337963.090041427</v>
      </c>
      <c r="Z64" s="2"/>
    </row>
    <row r="65" spans="13:26" x14ac:dyDescent="0.25">
      <c r="M65" s="2"/>
      <c r="N65" s="1">
        <f t="shared" si="9"/>
        <v>19</v>
      </c>
      <c r="O65" s="124">
        <f t="shared" si="10"/>
        <v>337963.090041427</v>
      </c>
      <c r="P65" s="124">
        <f t="shared" si="11"/>
        <v>18434.5486068469</v>
      </c>
      <c r="Q65" s="124">
        <f t="shared" si="7"/>
        <v>727.44880229894352</v>
      </c>
      <c r="R65" s="124">
        <f t="shared" si="8"/>
        <v>357125.08745057281</v>
      </c>
      <c r="Z65" s="2"/>
    </row>
    <row r="66" spans="13:26" x14ac:dyDescent="0.25">
      <c r="M66" s="2"/>
      <c r="N66" s="1">
        <f t="shared" si="9"/>
        <v>20</v>
      </c>
      <c r="O66" s="124">
        <f t="shared" si="10"/>
        <v>357125.08745057281</v>
      </c>
      <c r="P66" s="124">
        <f t="shared" si="11"/>
        <v>18434.5486068469</v>
      </c>
      <c r="Q66" s="124">
        <f t="shared" si="7"/>
        <v>768.69405207823127</v>
      </c>
      <c r="R66" s="124">
        <f t="shared" si="8"/>
        <v>376328.33010949794</v>
      </c>
      <c r="Z66" s="2"/>
    </row>
    <row r="67" spans="13:26" x14ac:dyDescent="0.25">
      <c r="M67" s="2"/>
      <c r="N67" s="1">
        <f t="shared" si="9"/>
        <v>21</v>
      </c>
      <c r="O67" s="124">
        <f t="shared" si="10"/>
        <v>376328.33010949794</v>
      </c>
      <c r="P67" s="124">
        <f t="shared" si="11"/>
        <v>18434.5486068469</v>
      </c>
      <c r="Q67" s="124">
        <f t="shared" si="7"/>
        <v>810.02808021360761</v>
      </c>
      <c r="R67" s="124">
        <f t="shared" si="8"/>
        <v>395572.90679655841</v>
      </c>
      <c r="Z67" s="2"/>
    </row>
    <row r="68" spans="13:26" x14ac:dyDescent="0.25">
      <c r="M68" s="2"/>
      <c r="N68" s="1">
        <f t="shared" si="9"/>
        <v>22</v>
      </c>
      <c r="O68" s="124">
        <f t="shared" si="10"/>
        <v>395572.90679655841</v>
      </c>
      <c r="P68" s="124">
        <f t="shared" si="11"/>
        <v>18434.5486068469</v>
      </c>
      <c r="Q68" s="124">
        <f t="shared" si="7"/>
        <v>851.45107779608406</v>
      </c>
      <c r="R68" s="124">
        <f t="shared" si="8"/>
        <v>414858.90648120141</v>
      </c>
      <c r="Z68" s="2"/>
    </row>
    <row r="69" spans="13:26" x14ac:dyDescent="0.25">
      <c r="M69" s="2"/>
      <c r="N69" s="1">
        <f t="shared" si="9"/>
        <v>23</v>
      </c>
      <c r="O69" s="124">
        <f t="shared" si="10"/>
        <v>414858.90648120141</v>
      </c>
      <c r="P69" s="124">
        <f t="shared" si="11"/>
        <v>18434.5486068469</v>
      </c>
      <c r="Q69" s="124">
        <f t="shared" si="7"/>
        <v>892.96323632798658</v>
      </c>
      <c r="R69" s="124">
        <f t="shared" si="8"/>
        <v>434186.41832437628</v>
      </c>
      <c r="Z69" s="2"/>
    </row>
    <row r="70" spans="13:26" x14ac:dyDescent="0.25">
      <c r="M70" s="2"/>
      <c r="N70" s="1">
        <f t="shared" si="9"/>
        <v>24</v>
      </c>
      <c r="O70" s="124">
        <f t="shared" si="10"/>
        <v>434186.41832437628</v>
      </c>
      <c r="P70" s="124">
        <f t="shared" si="11"/>
        <v>18434.5486068469</v>
      </c>
      <c r="Q70" s="124">
        <f t="shared" si="7"/>
        <v>934.56474772383979</v>
      </c>
      <c r="R70" s="124">
        <f t="shared" si="8"/>
        <v>453555.53167894704</v>
      </c>
      <c r="Z70" s="2"/>
    </row>
    <row r="71" spans="13:26" x14ac:dyDescent="0.25">
      <c r="M71" s="2"/>
      <c r="N71" s="1">
        <f t="shared" si="9"/>
        <v>25</v>
      </c>
      <c r="O71" s="124">
        <f t="shared" si="10"/>
        <v>453555.53167894704</v>
      </c>
      <c r="P71" s="124">
        <f t="shared" si="11"/>
        <v>18434.5486068469</v>
      </c>
      <c r="Q71" s="124">
        <f t="shared" si="7"/>
        <v>976.25580431125547</v>
      </c>
      <c r="R71" s="124">
        <f t="shared" si="8"/>
        <v>472966.33609010518</v>
      </c>
      <c r="Z71" s="2"/>
    </row>
    <row r="72" spans="13:26" x14ac:dyDescent="0.25">
      <c r="M72" s="2"/>
      <c r="N72" s="1">
        <f t="shared" si="9"/>
        <v>26</v>
      </c>
      <c r="O72" s="124">
        <f t="shared" si="10"/>
        <v>472966.33609010518</v>
      </c>
      <c r="P72" s="124">
        <f t="shared" si="11"/>
        <v>18434.5486068469</v>
      </c>
      <c r="Q72" s="124">
        <f t="shared" si="7"/>
        <v>1018.0365988318204</v>
      </c>
      <c r="R72" s="124">
        <f t="shared" si="8"/>
        <v>492418.92129578389</v>
      </c>
      <c r="Z72" s="2"/>
    </row>
    <row r="73" spans="13:26" x14ac:dyDescent="0.25">
      <c r="M73" s="2"/>
      <c r="N73" s="1">
        <f t="shared" si="9"/>
        <v>27</v>
      </c>
      <c r="O73" s="124">
        <f t="shared" si="10"/>
        <v>492418.92129578389</v>
      </c>
      <c r="P73" s="124">
        <f t="shared" si="11"/>
        <v>18434.5486068469</v>
      </c>
      <c r="Q73" s="124">
        <f t="shared" si="7"/>
        <v>1059.9073244419885</v>
      </c>
      <c r="R73" s="124">
        <f t="shared" si="8"/>
        <v>511913.37722707278</v>
      </c>
      <c r="Z73" s="2"/>
    </row>
    <row r="74" spans="13:26" x14ac:dyDescent="0.25">
      <c r="M74" s="2"/>
      <c r="N74" s="1">
        <f t="shared" si="9"/>
        <v>28</v>
      </c>
      <c r="O74" s="124">
        <f t="shared" si="10"/>
        <v>511913.37722707278</v>
      </c>
      <c r="P74" s="124">
        <f t="shared" si="11"/>
        <v>18434.5486068469</v>
      </c>
      <c r="Q74" s="124">
        <f t="shared" si="7"/>
        <v>1101.8681747139733</v>
      </c>
      <c r="R74" s="124">
        <f t="shared" si="8"/>
        <v>531449.79400863359</v>
      </c>
      <c r="Z74" s="2"/>
    </row>
    <row r="75" spans="13:26" x14ac:dyDescent="0.25">
      <c r="M75" s="2"/>
      <c r="N75" s="1">
        <f t="shared" si="9"/>
        <v>29</v>
      </c>
      <c r="O75" s="124">
        <f t="shared" si="10"/>
        <v>531449.79400863359</v>
      </c>
      <c r="P75" s="124">
        <f t="shared" si="11"/>
        <v>18434.5486068469</v>
      </c>
      <c r="Q75" s="124">
        <f t="shared" si="7"/>
        <v>1143.9193436366427</v>
      </c>
      <c r="R75" s="124">
        <f t="shared" si="8"/>
        <v>551028.26195911714</v>
      </c>
      <c r="Z75" s="2"/>
    </row>
    <row r="76" spans="13:26" x14ac:dyDescent="0.25">
      <c r="M76" s="2"/>
      <c r="N76" s="1">
        <f t="shared" si="9"/>
        <v>30</v>
      </c>
      <c r="O76" s="124">
        <f t="shared" si="10"/>
        <v>551028.26195911714</v>
      </c>
      <c r="P76" s="124">
        <f t="shared" si="11"/>
        <v>18434.5486068469</v>
      </c>
      <c r="Q76" s="124">
        <f t="shared" si="7"/>
        <v>1186.0610256164166</v>
      </c>
      <c r="R76" s="124">
        <f t="shared" si="8"/>
        <v>570648.87159158045</v>
      </c>
      <c r="Z76" s="2"/>
    </row>
    <row r="77" spans="13:26" x14ac:dyDescent="0.25">
      <c r="M77" s="2"/>
      <c r="N77" s="1">
        <f t="shared" si="9"/>
        <v>31</v>
      </c>
      <c r="O77" s="124">
        <f t="shared" si="10"/>
        <v>570648.87159158045</v>
      </c>
      <c r="P77" s="124">
        <f t="shared" si="11"/>
        <v>18434.5486068469</v>
      </c>
      <c r="Q77" s="124">
        <f t="shared" si="7"/>
        <v>1228.2934154781644</v>
      </c>
      <c r="R77" s="124">
        <f t="shared" si="8"/>
        <v>590311.71361390559</v>
      </c>
      <c r="Z77" s="2"/>
    </row>
    <row r="78" spans="13:26" x14ac:dyDescent="0.25">
      <c r="M78" s="2"/>
      <c r="N78" s="1">
        <f t="shared" si="9"/>
        <v>32</v>
      </c>
      <c r="O78" s="124">
        <f t="shared" si="10"/>
        <v>590311.71361390559</v>
      </c>
      <c r="P78" s="124">
        <f t="shared" si="11"/>
        <v>18434.5486068469</v>
      </c>
      <c r="Q78" s="124">
        <f t="shared" si="7"/>
        <v>1270.6167084661072</v>
      </c>
      <c r="R78" s="124">
        <f t="shared" si="8"/>
        <v>610016.87892921863</v>
      </c>
      <c r="Z78" s="2"/>
    </row>
    <row r="79" spans="13:26" x14ac:dyDescent="0.25">
      <c r="M79" s="2"/>
      <c r="N79" s="1">
        <f t="shared" si="9"/>
        <v>33</v>
      </c>
      <c r="O79" s="124">
        <f t="shared" si="10"/>
        <v>610016.87892921863</v>
      </c>
      <c r="P79" s="124">
        <f t="shared" si="11"/>
        <v>18434.5486068469</v>
      </c>
      <c r="Q79" s="124">
        <f t="shared" ref="Q79:Q110" si="12">O79*$P$41</f>
        <v>1313.0311002447183</v>
      </c>
      <c r="R79" s="124">
        <f t="shared" ref="R79:R110" si="13">O79+P79+Q79</f>
        <v>629764.4586363103</v>
      </c>
      <c r="Z79" s="2"/>
    </row>
    <row r="80" spans="13:26" x14ac:dyDescent="0.25">
      <c r="M80" s="2"/>
      <c r="N80" s="1">
        <f t="shared" ref="N80:N111" si="14">N79+1</f>
        <v>34</v>
      </c>
      <c r="O80" s="124">
        <f t="shared" ref="O80:O111" si="15">R79</f>
        <v>629764.4586363103</v>
      </c>
      <c r="P80" s="124">
        <f t="shared" ref="P80:P111" si="16">P79</f>
        <v>18434.5486068469</v>
      </c>
      <c r="Q80" s="124">
        <f t="shared" si="12"/>
        <v>1355.5367868996304</v>
      </c>
      <c r="R80" s="124">
        <f t="shared" si="13"/>
        <v>649554.54403005692</v>
      </c>
      <c r="Z80" s="2"/>
    </row>
    <row r="81" spans="13:26" x14ac:dyDescent="0.25">
      <c r="M81" s="2"/>
      <c r="N81" s="1">
        <f t="shared" si="14"/>
        <v>35</v>
      </c>
      <c r="O81" s="124">
        <f t="shared" si="15"/>
        <v>649554.54403005692</v>
      </c>
      <c r="P81" s="124">
        <f t="shared" si="16"/>
        <v>18434.5486068469</v>
      </c>
      <c r="Q81" s="124">
        <f t="shared" si="12"/>
        <v>1398.1339649385404</v>
      </c>
      <c r="R81" s="124">
        <f t="shared" si="13"/>
        <v>669387.22660184244</v>
      </c>
      <c r="Z81" s="2"/>
    </row>
    <row r="82" spans="13:26" x14ac:dyDescent="0.25">
      <c r="M82" s="2"/>
      <c r="N82" s="1">
        <f t="shared" si="14"/>
        <v>36</v>
      </c>
      <c r="O82" s="124">
        <f t="shared" si="15"/>
        <v>669387.22660184244</v>
      </c>
      <c r="P82" s="124">
        <f t="shared" si="16"/>
        <v>18434.5486068469</v>
      </c>
      <c r="Q82" s="124">
        <f t="shared" si="12"/>
        <v>1440.8228312921178</v>
      </c>
      <c r="R82" s="124">
        <f t="shared" si="13"/>
        <v>689262.59803998156</v>
      </c>
      <c r="Z82" s="2"/>
    </row>
    <row r="83" spans="13:26" x14ac:dyDescent="0.25">
      <c r="M83" s="2"/>
      <c r="N83" s="1">
        <f t="shared" si="14"/>
        <v>37</v>
      </c>
      <c r="O83" s="124">
        <f t="shared" si="15"/>
        <v>689262.59803998156</v>
      </c>
      <c r="P83" s="124">
        <f t="shared" si="16"/>
        <v>18434.5486068469</v>
      </c>
      <c r="Q83" s="124">
        <f t="shared" si="12"/>
        <v>1483.603583314916</v>
      </c>
      <c r="R83" s="124">
        <f t="shared" si="13"/>
        <v>709180.75023014343</v>
      </c>
      <c r="Z83" s="2"/>
    </row>
    <row r="84" spans="13:26" x14ac:dyDescent="0.25">
      <c r="M84" s="2"/>
      <c r="N84" s="1">
        <f t="shared" si="14"/>
        <v>38</v>
      </c>
      <c r="O84" s="124">
        <f t="shared" si="15"/>
        <v>709180.75023014343</v>
      </c>
      <c r="P84" s="124">
        <f t="shared" si="16"/>
        <v>18434.5486068469</v>
      </c>
      <c r="Q84" s="124">
        <f t="shared" si="12"/>
        <v>1526.4764187862843</v>
      </c>
      <c r="R84" s="124">
        <f t="shared" si="13"/>
        <v>729141.77525577671</v>
      </c>
      <c r="Z84" s="2"/>
    </row>
    <row r="85" spans="13:26" x14ac:dyDescent="0.25">
      <c r="M85" s="2"/>
      <c r="N85" s="1">
        <f t="shared" si="14"/>
        <v>39</v>
      </c>
      <c r="O85" s="124">
        <f t="shared" si="15"/>
        <v>729141.77525577671</v>
      </c>
      <c r="P85" s="124">
        <f t="shared" si="16"/>
        <v>18434.5486068469</v>
      </c>
      <c r="Q85" s="124">
        <f t="shared" si="12"/>
        <v>1569.4415359112825</v>
      </c>
      <c r="R85" s="124">
        <f t="shared" si="13"/>
        <v>749145.76539853495</v>
      </c>
      <c r="Z85" s="2"/>
    </row>
    <row r="86" spans="13:26" x14ac:dyDescent="0.25">
      <c r="M86" s="2"/>
      <c r="N86" s="1">
        <f t="shared" si="14"/>
        <v>40</v>
      </c>
      <c r="O86" s="124">
        <f t="shared" si="15"/>
        <v>749145.76539853495</v>
      </c>
      <c r="P86" s="124">
        <f t="shared" si="16"/>
        <v>18434.5486068469</v>
      </c>
      <c r="Q86" s="124">
        <f t="shared" si="12"/>
        <v>1612.499133321596</v>
      </c>
      <c r="R86" s="124">
        <f t="shared" si="13"/>
        <v>769192.81313870347</v>
      </c>
      <c r="Z86" s="2"/>
    </row>
    <row r="87" spans="13:26" x14ac:dyDescent="0.25">
      <c r="M87" s="2"/>
      <c r="N87" s="1">
        <f t="shared" si="14"/>
        <v>41</v>
      </c>
      <c r="O87" s="124">
        <f t="shared" si="15"/>
        <v>769192.81313870347</v>
      </c>
      <c r="P87" s="124">
        <f t="shared" si="16"/>
        <v>18434.5486068469</v>
      </c>
      <c r="Q87" s="124">
        <f t="shared" si="12"/>
        <v>1655.6494100764562</v>
      </c>
      <c r="R87" s="124">
        <f t="shared" si="13"/>
        <v>789283.01115562685</v>
      </c>
      <c r="Z87" s="2"/>
    </row>
    <row r="88" spans="13:26" x14ac:dyDescent="0.25">
      <c r="M88" s="2"/>
      <c r="N88" s="1">
        <f t="shared" si="14"/>
        <v>42</v>
      </c>
      <c r="O88" s="124">
        <f t="shared" si="15"/>
        <v>789283.01115562685</v>
      </c>
      <c r="P88" s="124">
        <f t="shared" si="16"/>
        <v>18434.5486068469</v>
      </c>
      <c r="Q88" s="124">
        <f t="shared" si="12"/>
        <v>1698.8925656635593</v>
      </c>
      <c r="R88" s="124">
        <f t="shared" si="13"/>
        <v>809416.45232813735</v>
      </c>
      <c r="Z88" s="2"/>
    </row>
    <row r="89" spans="13:26" x14ac:dyDescent="0.25">
      <c r="M89" s="2"/>
      <c r="N89" s="1">
        <f t="shared" si="14"/>
        <v>43</v>
      </c>
      <c r="O89" s="124">
        <f t="shared" si="15"/>
        <v>809416.45232813735</v>
      </c>
      <c r="P89" s="124">
        <f t="shared" si="16"/>
        <v>18434.5486068469</v>
      </c>
      <c r="Q89" s="124">
        <f t="shared" si="12"/>
        <v>1742.2287999999885</v>
      </c>
      <c r="R89" s="124">
        <f t="shared" si="13"/>
        <v>829593.22973498434</v>
      </c>
      <c r="Z89" s="2"/>
    </row>
    <row r="90" spans="13:26" x14ac:dyDescent="0.25">
      <c r="M90" s="2"/>
      <c r="N90" s="1">
        <f t="shared" si="14"/>
        <v>44</v>
      </c>
      <c r="O90" s="124">
        <f t="shared" si="15"/>
        <v>829593.22973498434</v>
      </c>
      <c r="P90" s="124">
        <f t="shared" si="16"/>
        <v>18434.5486068469</v>
      </c>
      <c r="Q90" s="124">
        <f t="shared" si="12"/>
        <v>1785.658313433139</v>
      </c>
      <c r="R90" s="124">
        <f t="shared" si="13"/>
        <v>849813.43665526446</v>
      </c>
      <c r="Z90" s="2"/>
    </row>
    <row r="91" spans="13:26" x14ac:dyDescent="0.25">
      <c r="M91" s="2"/>
      <c r="N91" s="1">
        <f t="shared" si="14"/>
        <v>45</v>
      </c>
      <c r="O91" s="124">
        <f t="shared" si="15"/>
        <v>849813.43665526446</v>
      </c>
      <c r="P91" s="124">
        <f t="shared" si="16"/>
        <v>18434.5486068469</v>
      </c>
      <c r="Q91" s="124">
        <f t="shared" si="12"/>
        <v>1829.1813067416438</v>
      </c>
      <c r="R91" s="124">
        <f t="shared" si="13"/>
        <v>870077.16656885308</v>
      </c>
      <c r="Z91" s="2"/>
    </row>
    <row r="92" spans="13:26" x14ac:dyDescent="0.25">
      <c r="M92" s="2"/>
      <c r="N92" s="1">
        <f t="shared" si="14"/>
        <v>46</v>
      </c>
      <c r="O92" s="124">
        <f t="shared" si="15"/>
        <v>870077.16656885308</v>
      </c>
      <c r="P92" s="124">
        <f t="shared" si="16"/>
        <v>18434.5486068469</v>
      </c>
      <c r="Q92" s="124">
        <f t="shared" si="12"/>
        <v>1872.7979811363014</v>
      </c>
      <c r="R92" s="124">
        <f t="shared" si="13"/>
        <v>890384.51315683627</v>
      </c>
      <c r="Z92" s="2"/>
    </row>
    <row r="93" spans="13:26" x14ac:dyDescent="0.25">
      <c r="M93" s="2"/>
      <c r="N93" s="1">
        <f t="shared" si="14"/>
        <v>47</v>
      </c>
      <c r="O93" s="124">
        <f t="shared" si="15"/>
        <v>890384.51315683627</v>
      </c>
      <c r="P93" s="124">
        <f t="shared" si="16"/>
        <v>18434.5486068469</v>
      </c>
      <c r="Q93" s="124">
        <f t="shared" si="12"/>
        <v>1916.5085382610073</v>
      </c>
      <c r="R93" s="124">
        <f t="shared" si="13"/>
        <v>910735.57030194427</v>
      </c>
      <c r="Z93" s="2"/>
    </row>
    <row r="94" spans="13:26" x14ac:dyDescent="0.25">
      <c r="M94" s="2"/>
      <c r="N94" s="1">
        <f t="shared" si="14"/>
        <v>48</v>
      </c>
      <c r="O94" s="124">
        <f t="shared" si="15"/>
        <v>910735.57030194427</v>
      </c>
      <c r="P94" s="124">
        <f t="shared" si="16"/>
        <v>18434.5486068469</v>
      </c>
      <c r="Q94" s="124">
        <f t="shared" si="12"/>
        <v>1960.3131801936854</v>
      </c>
      <c r="R94" s="124">
        <f t="shared" si="13"/>
        <v>931130.43208898488</v>
      </c>
      <c r="Z94" s="2"/>
    </row>
    <row r="95" spans="13:26" x14ac:dyDescent="0.25">
      <c r="M95" s="2"/>
      <c r="N95" s="1">
        <f t="shared" si="14"/>
        <v>49</v>
      </c>
      <c r="O95" s="124">
        <f t="shared" si="15"/>
        <v>931130.43208898488</v>
      </c>
      <c r="P95" s="124">
        <f t="shared" si="16"/>
        <v>18434.5486068469</v>
      </c>
      <c r="Q95" s="124">
        <f t="shared" si="12"/>
        <v>2004.212109447222</v>
      </c>
      <c r="R95" s="124">
        <f t="shared" si="13"/>
        <v>951569.19280527905</v>
      </c>
      <c r="Z95" s="2"/>
    </row>
    <row r="96" spans="13:26" x14ac:dyDescent="0.25">
      <c r="M96" s="2"/>
      <c r="N96" s="1">
        <f t="shared" si="14"/>
        <v>50</v>
      </c>
      <c r="O96" s="124">
        <f t="shared" si="15"/>
        <v>951569.19280527905</v>
      </c>
      <c r="P96" s="124">
        <f t="shared" si="16"/>
        <v>18434.5486068469</v>
      </c>
      <c r="Q96" s="124">
        <f t="shared" si="12"/>
        <v>2048.2055289704022</v>
      </c>
      <c r="R96" s="124">
        <f t="shared" si="13"/>
        <v>972051.94694109645</v>
      </c>
      <c r="Z96" s="2"/>
    </row>
    <row r="97" spans="13:26" x14ac:dyDescent="0.25">
      <c r="M97" s="2"/>
      <c r="N97" s="1">
        <f t="shared" si="14"/>
        <v>51</v>
      </c>
      <c r="O97" s="124">
        <f t="shared" si="15"/>
        <v>972051.94694109645</v>
      </c>
      <c r="P97" s="124">
        <f t="shared" si="16"/>
        <v>18434.5486068469</v>
      </c>
      <c r="Q97" s="124">
        <f t="shared" si="12"/>
        <v>2092.2936421488494</v>
      </c>
      <c r="R97" s="124">
        <f t="shared" si="13"/>
        <v>992578.78919009224</v>
      </c>
      <c r="Z97" s="2"/>
    </row>
    <row r="98" spans="13:26" x14ac:dyDescent="0.25">
      <c r="M98" s="2"/>
      <c r="N98" s="1">
        <f t="shared" si="14"/>
        <v>52</v>
      </c>
      <c r="O98" s="124">
        <f t="shared" si="15"/>
        <v>992578.78919009224</v>
      </c>
      <c r="P98" s="124">
        <f t="shared" si="16"/>
        <v>18434.5486068469</v>
      </c>
      <c r="Q98" s="124">
        <f t="shared" si="12"/>
        <v>2136.4766528059627</v>
      </c>
      <c r="R98" s="124">
        <f t="shared" si="13"/>
        <v>1013149.8144497451</v>
      </c>
      <c r="Z98" s="2"/>
    </row>
    <row r="99" spans="13:26" x14ac:dyDescent="0.25">
      <c r="M99" s="2"/>
      <c r="N99" s="1">
        <f t="shared" si="14"/>
        <v>53</v>
      </c>
      <c r="O99" s="124">
        <f t="shared" si="15"/>
        <v>1013149.8144497451</v>
      </c>
      <c r="P99" s="124">
        <f t="shared" si="16"/>
        <v>18434.5486068469</v>
      </c>
      <c r="Q99" s="124">
        <f t="shared" si="12"/>
        <v>2180.7547652038625</v>
      </c>
      <c r="R99" s="124">
        <f t="shared" si="13"/>
        <v>1033765.1178217959</v>
      </c>
      <c r="Z99" s="2"/>
    </row>
    <row r="100" spans="13:26" x14ac:dyDescent="0.25">
      <c r="M100" s="2"/>
      <c r="N100" s="1">
        <f t="shared" si="14"/>
        <v>54</v>
      </c>
      <c r="O100" s="124">
        <f t="shared" si="15"/>
        <v>1033765.1178217959</v>
      </c>
      <c r="P100" s="124">
        <f t="shared" si="16"/>
        <v>18434.5486068469</v>
      </c>
      <c r="Q100" s="124">
        <f t="shared" si="12"/>
        <v>2225.1281840443321</v>
      </c>
      <c r="R100" s="124">
        <f t="shared" si="13"/>
        <v>1054424.7946126871</v>
      </c>
      <c r="Z100" s="2"/>
    </row>
    <row r="101" spans="13:26" x14ac:dyDescent="0.25">
      <c r="M101" s="2"/>
      <c r="N101" s="1">
        <f t="shared" si="14"/>
        <v>55</v>
      </c>
      <c r="O101" s="124">
        <f t="shared" si="15"/>
        <v>1054424.7946126871</v>
      </c>
      <c r="P101" s="124">
        <f t="shared" si="16"/>
        <v>18434.5486068469</v>
      </c>
      <c r="Q101" s="124">
        <f t="shared" si="12"/>
        <v>2269.5971144697669</v>
      </c>
      <c r="R101" s="124">
        <f t="shared" si="13"/>
        <v>1075128.9403340039</v>
      </c>
      <c r="Z101" s="2"/>
    </row>
    <row r="102" spans="13:26" x14ac:dyDescent="0.25">
      <c r="M102" s="2"/>
      <c r="N102" s="1">
        <f t="shared" si="14"/>
        <v>56</v>
      </c>
      <c r="O102" s="124">
        <f t="shared" si="15"/>
        <v>1075128.9403340039</v>
      </c>
      <c r="P102" s="124">
        <f t="shared" si="16"/>
        <v>18434.5486068469</v>
      </c>
      <c r="Q102" s="124">
        <f t="shared" si="12"/>
        <v>2314.1617620641196</v>
      </c>
      <c r="R102" s="124">
        <f t="shared" si="13"/>
        <v>1095877.6507029149</v>
      </c>
      <c r="Z102" s="2"/>
    </row>
    <row r="103" spans="13:26" x14ac:dyDescent="0.25">
      <c r="M103" s="2"/>
      <c r="N103" s="1">
        <f t="shared" si="14"/>
        <v>57</v>
      </c>
      <c r="O103" s="124">
        <f t="shared" si="15"/>
        <v>1095877.6507029149</v>
      </c>
      <c r="P103" s="124">
        <f t="shared" si="16"/>
        <v>18434.5486068469</v>
      </c>
      <c r="Q103" s="124">
        <f t="shared" si="12"/>
        <v>2358.8223328538525</v>
      </c>
      <c r="R103" s="124">
        <f t="shared" si="13"/>
        <v>1116671.0216426158</v>
      </c>
      <c r="Z103" s="2"/>
    </row>
    <row r="104" spans="13:26" x14ac:dyDescent="0.25">
      <c r="M104" s="2"/>
      <c r="N104" s="1">
        <f t="shared" si="14"/>
        <v>58</v>
      </c>
      <c r="O104" s="124">
        <f t="shared" si="15"/>
        <v>1116671.0216426158</v>
      </c>
      <c r="P104" s="124">
        <f t="shared" si="16"/>
        <v>18434.5486068469</v>
      </c>
      <c r="Q104" s="124">
        <f t="shared" si="12"/>
        <v>2403.5790333088903</v>
      </c>
      <c r="R104" s="124">
        <f t="shared" si="13"/>
        <v>1137509.1492827716</v>
      </c>
      <c r="Z104" s="2"/>
    </row>
    <row r="105" spans="13:26" x14ac:dyDescent="0.25">
      <c r="M105" s="2"/>
      <c r="N105" s="1">
        <f t="shared" si="14"/>
        <v>59</v>
      </c>
      <c r="O105" s="124">
        <f t="shared" si="15"/>
        <v>1137509.1492827716</v>
      </c>
      <c r="P105" s="124">
        <f t="shared" si="16"/>
        <v>18434.5486068469</v>
      </c>
      <c r="Q105" s="124">
        <f t="shared" si="12"/>
        <v>2448.4320703435728</v>
      </c>
      <c r="R105" s="124">
        <f t="shared" si="13"/>
        <v>1158392.1299599621</v>
      </c>
      <c r="Z105" s="2"/>
    </row>
    <row r="106" spans="13:26" x14ac:dyDescent="0.25">
      <c r="M106" s="2"/>
      <c r="N106" s="1">
        <f t="shared" si="14"/>
        <v>60</v>
      </c>
      <c r="O106" s="124">
        <f t="shared" si="15"/>
        <v>1158392.1299599621</v>
      </c>
      <c r="P106" s="124">
        <f t="shared" si="16"/>
        <v>18434.5486068469</v>
      </c>
      <c r="Q106" s="124">
        <f t="shared" si="12"/>
        <v>2493.3816513176134</v>
      </c>
      <c r="R106" s="124">
        <f t="shared" si="13"/>
        <v>1179320.0602181267</v>
      </c>
      <c r="Z106" s="2"/>
    </row>
    <row r="107" spans="13:26" x14ac:dyDescent="0.25">
      <c r="M107" s="2"/>
      <c r="N107" s="1">
        <f t="shared" si="14"/>
        <v>61</v>
      </c>
      <c r="O107" s="124">
        <f t="shared" si="15"/>
        <v>1179320.0602181267</v>
      </c>
      <c r="P107" s="124">
        <f t="shared" si="16"/>
        <v>18434.5486068469</v>
      </c>
      <c r="Q107" s="124">
        <f t="shared" si="12"/>
        <v>2538.4279840370582</v>
      </c>
      <c r="R107" s="124">
        <f t="shared" si="13"/>
        <v>1200293.0368090107</v>
      </c>
      <c r="Z107" s="2"/>
    </row>
    <row r="108" spans="13:26" x14ac:dyDescent="0.25">
      <c r="M108" s="2"/>
      <c r="N108" s="1">
        <f t="shared" si="14"/>
        <v>62</v>
      </c>
      <c r="O108" s="124">
        <f t="shared" si="15"/>
        <v>1200293.0368090107</v>
      </c>
      <c r="P108" s="124">
        <f t="shared" si="16"/>
        <v>18434.5486068469</v>
      </c>
      <c r="Q108" s="124">
        <f t="shared" si="12"/>
        <v>2583.5712767552423</v>
      </c>
      <c r="R108" s="124">
        <f t="shared" si="13"/>
        <v>1221311.1566926129</v>
      </c>
      <c r="Z108" s="2"/>
    </row>
    <row r="109" spans="13:26" x14ac:dyDescent="0.25">
      <c r="M109" s="2"/>
      <c r="N109" s="1">
        <f t="shared" si="14"/>
        <v>63</v>
      </c>
      <c r="O109" s="124">
        <f t="shared" si="15"/>
        <v>1221311.1566926129</v>
      </c>
      <c r="P109" s="124">
        <f t="shared" si="16"/>
        <v>18434.5486068469</v>
      </c>
      <c r="Q109" s="124">
        <f t="shared" si="12"/>
        <v>2628.8117381737597</v>
      </c>
      <c r="R109" s="124">
        <f t="shared" si="13"/>
        <v>1242374.5170376336</v>
      </c>
      <c r="Z109" s="2"/>
    </row>
    <row r="110" spans="13:26" x14ac:dyDescent="0.25">
      <c r="M110" s="2"/>
      <c r="N110" s="1">
        <f t="shared" si="14"/>
        <v>64</v>
      </c>
      <c r="O110" s="124">
        <f t="shared" si="15"/>
        <v>1242374.5170376336</v>
      </c>
      <c r="P110" s="124">
        <f t="shared" si="16"/>
        <v>18434.5486068469</v>
      </c>
      <c r="Q110" s="124">
        <f t="shared" si="12"/>
        <v>2674.1495774434211</v>
      </c>
      <c r="R110" s="124">
        <f t="shared" si="13"/>
        <v>1263483.215221924</v>
      </c>
      <c r="Z110" s="2"/>
    </row>
    <row r="111" spans="13:26" x14ac:dyDescent="0.25">
      <c r="M111" s="2"/>
      <c r="N111" s="1">
        <f t="shared" si="14"/>
        <v>65</v>
      </c>
      <c r="O111" s="124">
        <f t="shared" si="15"/>
        <v>1263483.215221924</v>
      </c>
      <c r="P111" s="124">
        <f t="shared" si="16"/>
        <v>18434.5486068469</v>
      </c>
      <c r="Q111" s="124">
        <f t="shared" ref="Q111:Q142" si="17">O111*$P$41</f>
        <v>2719.5850041652261</v>
      </c>
      <c r="R111" s="124">
        <f t="shared" ref="R111:R142" si="18">O111+P111+Q111</f>
        <v>1284637.3488329363</v>
      </c>
      <c r="Z111" s="2"/>
    </row>
    <row r="112" spans="13:26" x14ac:dyDescent="0.25">
      <c r="M112" s="2"/>
      <c r="N112" s="1">
        <f t="shared" ref="N112:N143" si="19">N111+1</f>
        <v>66</v>
      </c>
      <c r="O112" s="124">
        <f t="shared" ref="O112:O143" si="20">R111</f>
        <v>1284637.3488329363</v>
      </c>
      <c r="P112" s="124">
        <f t="shared" ref="P112:P143" si="21">P111</f>
        <v>18434.5486068469</v>
      </c>
      <c r="Q112" s="124">
        <f t="shared" si="17"/>
        <v>2765.1182283913281</v>
      </c>
      <c r="R112" s="124">
        <f t="shared" si="18"/>
        <v>1305837.0156681745</v>
      </c>
      <c r="Z112" s="2"/>
    </row>
    <row r="113" spans="13:26" x14ac:dyDescent="0.25">
      <c r="M113" s="2"/>
      <c r="N113" s="1">
        <f t="shared" si="19"/>
        <v>67</v>
      </c>
      <c r="O113" s="124">
        <f t="shared" si="20"/>
        <v>1305837.0156681745</v>
      </c>
      <c r="P113" s="124">
        <f t="shared" si="21"/>
        <v>18434.5486068469</v>
      </c>
      <c r="Q113" s="124">
        <f t="shared" si="17"/>
        <v>2810.7494606260088</v>
      </c>
      <c r="R113" s="124">
        <f t="shared" si="18"/>
        <v>1327082.3137356474</v>
      </c>
      <c r="Z113" s="2"/>
    </row>
    <row r="114" spans="13:26" x14ac:dyDescent="0.25">
      <c r="M114" s="2"/>
      <c r="N114" s="1">
        <f t="shared" si="19"/>
        <v>68</v>
      </c>
      <c r="O114" s="124">
        <f t="shared" si="20"/>
        <v>1327082.3137356474</v>
      </c>
      <c r="P114" s="124">
        <f t="shared" si="21"/>
        <v>18434.5486068469</v>
      </c>
      <c r="Q114" s="124">
        <f t="shared" si="17"/>
        <v>2856.4789118266499</v>
      </c>
      <c r="R114" s="124">
        <f t="shared" si="18"/>
        <v>1348373.3412543209</v>
      </c>
      <c r="Z114" s="2"/>
    </row>
    <row r="115" spans="13:26" x14ac:dyDescent="0.25">
      <c r="M115" s="2"/>
      <c r="N115" s="1">
        <f t="shared" si="19"/>
        <v>69</v>
      </c>
      <c r="O115" s="124">
        <f t="shared" si="20"/>
        <v>1348373.3412543209</v>
      </c>
      <c r="P115" s="124">
        <f t="shared" si="21"/>
        <v>18434.5486068469</v>
      </c>
      <c r="Q115" s="124">
        <f t="shared" si="17"/>
        <v>2902.3067934047076</v>
      </c>
      <c r="R115" s="124">
        <f t="shared" si="18"/>
        <v>1369710.1966545726</v>
      </c>
      <c r="Z115" s="2"/>
    </row>
    <row r="116" spans="13:26" x14ac:dyDescent="0.25">
      <c r="M116" s="2"/>
      <c r="N116" s="1">
        <f t="shared" si="19"/>
        <v>70</v>
      </c>
      <c r="O116" s="124">
        <f t="shared" si="20"/>
        <v>1369710.1966545726</v>
      </c>
      <c r="P116" s="124">
        <f t="shared" si="21"/>
        <v>18434.5486068469</v>
      </c>
      <c r="Q116" s="124">
        <f t="shared" si="17"/>
        <v>2948.2333172266913</v>
      </c>
      <c r="R116" s="124">
        <f t="shared" si="18"/>
        <v>1391092.9785786462</v>
      </c>
      <c r="Z116" s="2"/>
    </row>
    <row r="117" spans="13:26" x14ac:dyDescent="0.25">
      <c r="M117" s="2"/>
      <c r="N117" s="1">
        <f t="shared" si="19"/>
        <v>71</v>
      </c>
      <c r="O117" s="124">
        <f t="shared" si="20"/>
        <v>1391092.9785786462</v>
      </c>
      <c r="P117" s="124">
        <f t="shared" si="21"/>
        <v>18434.5486068469</v>
      </c>
      <c r="Q117" s="124">
        <f t="shared" si="17"/>
        <v>2994.2586956151422</v>
      </c>
      <c r="R117" s="124">
        <f t="shared" si="18"/>
        <v>1412521.7858811084</v>
      </c>
      <c r="Z117" s="2"/>
    </row>
    <row r="118" spans="13:26" x14ac:dyDescent="0.25">
      <c r="M118" s="2"/>
      <c r="N118" s="1">
        <f t="shared" si="19"/>
        <v>72</v>
      </c>
      <c r="O118" s="124">
        <f t="shared" si="20"/>
        <v>1412521.7858811084</v>
      </c>
      <c r="P118" s="124">
        <f t="shared" si="21"/>
        <v>18434.5486068469</v>
      </c>
      <c r="Q118" s="124">
        <f t="shared" si="17"/>
        <v>3040.3831413496164</v>
      </c>
      <c r="R118" s="124">
        <f t="shared" si="18"/>
        <v>1433996.7176293049</v>
      </c>
      <c r="Z118" s="2"/>
    </row>
    <row r="119" spans="13:26" x14ac:dyDescent="0.25">
      <c r="M119" s="2"/>
      <c r="N119" s="1">
        <f t="shared" si="19"/>
        <v>73</v>
      </c>
      <c r="O119" s="124">
        <f t="shared" si="20"/>
        <v>1433996.7176293049</v>
      </c>
      <c r="P119" s="124">
        <f t="shared" si="21"/>
        <v>18434.5486068469</v>
      </c>
      <c r="Q119" s="124">
        <f t="shared" si="17"/>
        <v>3086.6068676676655</v>
      </c>
      <c r="R119" s="124">
        <f t="shared" si="18"/>
        <v>1455517.8731038196</v>
      </c>
      <c r="Z119" s="2"/>
    </row>
    <row r="120" spans="13:26" x14ac:dyDescent="0.25">
      <c r="M120" s="2"/>
      <c r="N120" s="1">
        <f t="shared" si="19"/>
        <v>74</v>
      </c>
      <c r="O120" s="124">
        <f t="shared" si="20"/>
        <v>1455517.8731038196</v>
      </c>
      <c r="P120" s="124">
        <f t="shared" si="21"/>
        <v>18434.5486068469</v>
      </c>
      <c r="Q120" s="124">
        <f t="shared" si="17"/>
        <v>3132.9300882658258</v>
      </c>
      <c r="R120" s="124">
        <f t="shared" si="18"/>
        <v>1477085.3517989323</v>
      </c>
      <c r="Z120" s="2"/>
    </row>
    <row r="121" spans="13:26" x14ac:dyDescent="0.25">
      <c r="M121" s="2"/>
      <c r="N121" s="1">
        <f t="shared" si="19"/>
        <v>75</v>
      </c>
      <c r="O121" s="124">
        <f t="shared" si="20"/>
        <v>1477085.3517989323</v>
      </c>
      <c r="P121" s="124">
        <f t="shared" si="21"/>
        <v>18434.5486068469</v>
      </c>
      <c r="Q121" s="124">
        <f t="shared" si="17"/>
        <v>3179.3530173006047</v>
      </c>
      <c r="R121" s="124">
        <f t="shared" si="18"/>
        <v>1498699.2534230798</v>
      </c>
      <c r="Z121" s="2"/>
    </row>
    <row r="122" spans="13:26" x14ac:dyDescent="0.25">
      <c r="M122" s="2"/>
      <c r="N122" s="1">
        <f t="shared" si="19"/>
        <v>76</v>
      </c>
      <c r="O122" s="124">
        <f t="shared" si="20"/>
        <v>1498699.2534230798</v>
      </c>
      <c r="P122" s="124">
        <f t="shared" si="21"/>
        <v>18434.5486068469</v>
      </c>
      <c r="Q122" s="124">
        <f t="shared" si="17"/>
        <v>3225.8758693894706</v>
      </c>
      <c r="R122" s="124">
        <f t="shared" si="18"/>
        <v>1520359.6778993162</v>
      </c>
      <c r="Z122" s="2"/>
    </row>
    <row r="123" spans="13:26" x14ac:dyDescent="0.25">
      <c r="M123" s="2"/>
      <c r="N123" s="1">
        <f t="shared" si="19"/>
        <v>77</v>
      </c>
      <c r="O123" s="124">
        <f t="shared" si="20"/>
        <v>1520359.6778993162</v>
      </c>
      <c r="P123" s="124">
        <f t="shared" si="21"/>
        <v>18434.5486068469</v>
      </c>
      <c r="Q123" s="124">
        <f t="shared" si="17"/>
        <v>3272.4988596118446</v>
      </c>
      <c r="R123" s="124">
        <f t="shared" si="18"/>
        <v>1542066.7253657749</v>
      </c>
      <c r="Z123" s="2"/>
    </row>
    <row r="124" spans="13:26" x14ac:dyDescent="0.25">
      <c r="M124" s="2"/>
      <c r="N124" s="1">
        <f t="shared" si="19"/>
        <v>78</v>
      </c>
      <c r="O124" s="124">
        <f t="shared" si="20"/>
        <v>1542066.7253657749</v>
      </c>
      <c r="P124" s="124">
        <f t="shared" si="21"/>
        <v>18434.5486068469</v>
      </c>
      <c r="Q124" s="124">
        <f t="shared" si="17"/>
        <v>3319.2222035100976</v>
      </c>
      <c r="R124" s="124">
        <f t="shared" si="18"/>
        <v>1563820.496176132</v>
      </c>
      <c r="Z124" s="2"/>
    </row>
    <row r="125" spans="13:26" x14ac:dyDescent="0.25">
      <c r="M125" s="2"/>
      <c r="N125" s="1">
        <f t="shared" si="19"/>
        <v>79</v>
      </c>
      <c r="O125" s="124">
        <f t="shared" si="20"/>
        <v>1563820.496176132</v>
      </c>
      <c r="P125" s="124">
        <f t="shared" si="21"/>
        <v>18434.5486068469</v>
      </c>
      <c r="Q125" s="124">
        <f t="shared" si="17"/>
        <v>3366.0461170905428</v>
      </c>
      <c r="R125" s="124">
        <f t="shared" si="18"/>
        <v>1585621.0909000696</v>
      </c>
      <c r="Z125" s="2"/>
    </row>
    <row r="126" spans="13:26" x14ac:dyDescent="0.25">
      <c r="M126" s="2"/>
      <c r="N126" s="1">
        <f t="shared" si="19"/>
        <v>80</v>
      </c>
      <c r="O126" s="124">
        <f t="shared" si="20"/>
        <v>1585621.0909000696</v>
      </c>
      <c r="P126" s="124">
        <f t="shared" si="21"/>
        <v>18434.5486068469</v>
      </c>
      <c r="Q126" s="124">
        <f t="shared" si="17"/>
        <v>3412.970816824437</v>
      </c>
      <c r="R126" s="124">
        <f t="shared" si="18"/>
        <v>1607468.6103237409</v>
      </c>
      <c r="Z126" s="2"/>
    </row>
    <row r="127" spans="13:26" x14ac:dyDescent="0.25">
      <c r="M127" s="2"/>
      <c r="N127" s="1">
        <f t="shared" si="19"/>
        <v>81</v>
      </c>
      <c r="O127" s="124">
        <f t="shared" si="20"/>
        <v>1607468.6103237409</v>
      </c>
      <c r="P127" s="124">
        <f t="shared" si="21"/>
        <v>18434.5486068469</v>
      </c>
      <c r="Q127" s="124">
        <f t="shared" si="17"/>
        <v>3459.9965196489807</v>
      </c>
      <c r="R127" s="124">
        <f t="shared" si="18"/>
        <v>1629363.1554502368</v>
      </c>
      <c r="Z127" s="2"/>
    </row>
    <row r="128" spans="13:26" x14ac:dyDescent="0.25">
      <c r="M128" s="2"/>
      <c r="N128" s="1">
        <f t="shared" si="19"/>
        <v>82</v>
      </c>
      <c r="O128" s="124">
        <f t="shared" si="20"/>
        <v>1629363.1554502368</v>
      </c>
      <c r="P128" s="124">
        <f t="shared" si="21"/>
        <v>18434.5486068469</v>
      </c>
      <c r="Q128" s="124">
        <f t="shared" si="17"/>
        <v>3507.1234429683209</v>
      </c>
      <c r="R128" s="124">
        <f t="shared" si="18"/>
        <v>1651304.8275000521</v>
      </c>
      <c r="Z128" s="2"/>
    </row>
    <row r="129" spans="13:26" x14ac:dyDescent="0.25">
      <c r="M129" s="2"/>
      <c r="N129" s="1">
        <f t="shared" si="19"/>
        <v>83</v>
      </c>
      <c r="O129" s="124">
        <f t="shared" si="20"/>
        <v>1651304.8275000521</v>
      </c>
      <c r="P129" s="124">
        <f t="shared" si="21"/>
        <v>18434.5486068469</v>
      </c>
      <c r="Q129" s="124">
        <f t="shared" si="17"/>
        <v>3554.3518046545564</v>
      </c>
      <c r="R129" s="124">
        <f t="shared" si="18"/>
        <v>1673293.7279115536</v>
      </c>
      <c r="Z129" s="2"/>
    </row>
    <row r="130" spans="13:26" x14ac:dyDescent="0.25">
      <c r="M130" s="2"/>
      <c r="N130" s="1">
        <f t="shared" si="19"/>
        <v>84</v>
      </c>
      <c r="O130" s="124">
        <f t="shared" si="20"/>
        <v>1673293.7279115536</v>
      </c>
      <c r="P130" s="124">
        <f t="shared" si="21"/>
        <v>18434.5486068469</v>
      </c>
      <c r="Q130" s="124">
        <f t="shared" si="17"/>
        <v>3601.6818230487447</v>
      </c>
      <c r="R130" s="124">
        <f t="shared" si="18"/>
        <v>1695329.9583414493</v>
      </c>
      <c r="Z130" s="2"/>
    </row>
    <row r="131" spans="13:26" x14ac:dyDescent="0.25">
      <c r="M131" s="2"/>
      <c r="N131" s="1">
        <f t="shared" si="19"/>
        <v>85</v>
      </c>
      <c r="O131" s="124">
        <f t="shared" si="20"/>
        <v>1695329.9583414493</v>
      </c>
      <c r="P131" s="124">
        <f t="shared" si="21"/>
        <v>18434.5486068469</v>
      </c>
      <c r="Q131" s="124">
        <f t="shared" si="17"/>
        <v>3649.1137169619119</v>
      </c>
      <c r="R131" s="124">
        <f t="shared" si="18"/>
        <v>1717413.620665258</v>
      </c>
      <c r="Z131" s="2"/>
    </row>
    <row r="132" spans="13:26" x14ac:dyDescent="0.25">
      <c r="M132" s="2"/>
      <c r="N132" s="1">
        <f t="shared" si="19"/>
        <v>86</v>
      </c>
      <c r="O132" s="124">
        <f t="shared" si="20"/>
        <v>1717413.620665258</v>
      </c>
      <c r="P132" s="124">
        <f t="shared" si="21"/>
        <v>18434.5486068469</v>
      </c>
      <c r="Q132" s="124">
        <f t="shared" si="17"/>
        <v>3696.6477056760637</v>
      </c>
      <c r="R132" s="124">
        <f t="shared" si="18"/>
        <v>1739544.816977781</v>
      </c>
      <c r="Z132" s="2"/>
    </row>
    <row r="133" spans="13:26" x14ac:dyDescent="0.25">
      <c r="M133" s="2"/>
      <c r="N133" s="1">
        <f t="shared" si="19"/>
        <v>87</v>
      </c>
      <c r="O133" s="124">
        <f t="shared" si="20"/>
        <v>1739544.816977781</v>
      </c>
      <c r="P133" s="124">
        <f t="shared" si="21"/>
        <v>18434.5486068469</v>
      </c>
      <c r="Q133" s="124">
        <f t="shared" si="17"/>
        <v>3744.2840089451993</v>
      </c>
      <c r="R133" s="124">
        <f t="shared" si="18"/>
        <v>1761723.6495935731</v>
      </c>
      <c r="Z133" s="2"/>
    </row>
    <row r="134" spans="13:26" x14ac:dyDescent="0.25">
      <c r="M134" s="2"/>
      <c r="N134" s="1">
        <f t="shared" si="19"/>
        <v>88</v>
      </c>
      <c r="O134" s="124">
        <f t="shared" si="20"/>
        <v>1761723.6495935731</v>
      </c>
      <c r="P134" s="124">
        <f t="shared" si="21"/>
        <v>18434.5486068469</v>
      </c>
      <c r="Q134" s="124">
        <f t="shared" si="17"/>
        <v>3792.0228469963281</v>
      </c>
      <c r="R134" s="124">
        <f t="shared" si="18"/>
        <v>1783950.2210474163</v>
      </c>
      <c r="Z134" s="2"/>
    </row>
    <row r="135" spans="13:26" x14ac:dyDescent="0.25">
      <c r="M135" s="2"/>
      <c r="N135" s="1">
        <f t="shared" si="19"/>
        <v>89</v>
      </c>
      <c r="O135" s="124">
        <f t="shared" si="20"/>
        <v>1783950.2210474163</v>
      </c>
      <c r="P135" s="124">
        <f t="shared" si="21"/>
        <v>18434.5486068469</v>
      </c>
      <c r="Q135" s="124">
        <f t="shared" si="17"/>
        <v>3839.8644405304867</v>
      </c>
      <c r="R135" s="124">
        <f t="shared" si="18"/>
        <v>1806224.6340947938</v>
      </c>
      <c r="Z135" s="2"/>
    </row>
    <row r="136" spans="13:26" x14ac:dyDescent="0.25">
      <c r="M136" s="2"/>
      <c r="N136" s="1">
        <f t="shared" si="19"/>
        <v>90</v>
      </c>
      <c r="O136" s="124">
        <f t="shared" si="20"/>
        <v>1806224.6340947938</v>
      </c>
      <c r="P136" s="124">
        <f t="shared" si="21"/>
        <v>18434.5486068469</v>
      </c>
      <c r="Q136" s="124">
        <f t="shared" si="17"/>
        <v>3887.8090107237599</v>
      </c>
      <c r="R136" s="124">
        <f t="shared" si="18"/>
        <v>1828546.9917123646</v>
      </c>
      <c r="Z136" s="2"/>
    </row>
    <row r="137" spans="13:26" x14ac:dyDescent="0.25">
      <c r="M137" s="2"/>
      <c r="N137" s="1">
        <f t="shared" si="19"/>
        <v>91</v>
      </c>
      <c r="O137" s="124">
        <f t="shared" si="20"/>
        <v>1828546.9917123646</v>
      </c>
      <c r="P137" s="124">
        <f t="shared" si="21"/>
        <v>18434.5486068469</v>
      </c>
      <c r="Q137" s="124">
        <f t="shared" si="17"/>
        <v>3935.8567792283029</v>
      </c>
      <c r="R137" s="124">
        <f t="shared" si="18"/>
        <v>1850917.3970984397</v>
      </c>
      <c r="Z137" s="2"/>
    </row>
    <row r="138" spans="13:26" x14ac:dyDescent="0.25">
      <c r="M138" s="2"/>
      <c r="N138" s="1">
        <f t="shared" si="19"/>
        <v>92</v>
      </c>
      <c r="O138" s="124">
        <f t="shared" si="20"/>
        <v>1850917.3970984397</v>
      </c>
      <c r="P138" s="124">
        <f t="shared" si="21"/>
        <v>18434.5486068469</v>
      </c>
      <c r="Q138" s="124">
        <f t="shared" si="17"/>
        <v>3984.0079681733664</v>
      </c>
      <c r="R138" s="124">
        <f t="shared" si="18"/>
        <v>1873335.9536734601</v>
      </c>
      <c r="Z138" s="2"/>
    </row>
    <row r="139" spans="13:26" x14ac:dyDescent="0.25">
      <c r="M139" s="2"/>
      <c r="N139" s="1">
        <f t="shared" si="19"/>
        <v>93</v>
      </c>
      <c r="O139" s="124">
        <f t="shared" si="20"/>
        <v>1873335.9536734601</v>
      </c>
      <c r="P139" s="124">
        <f t="shared" si="21"/>
        <v>18434.5486068469</v>
      </c>
      <c r="Q139" s="124">
        <f t="shared" si="17"/>
        <v>4032.2628001663234</v>
      </c>
      <c r="R139" s="124">
        <f t="shared" si="18"/>
        <v>1895802.7650804734</v>
      </c>
      <c r="Z139" s="2"/>
    </row>
    <row r="140" spans="13:26" x14ac:dyDescent="0.25">
      <c r="M140" s="2"/>
      <c r="N140" s="1">
        <f t="shared" si="19"/>
        <v>94</v>
      </c>
      <c r="O140" s="124">
        <f t="shared" si="20"/>
        <v>1895802.7650804734</v>
      </c>
      <c r="P140" s="124">
        <f t="shared" si="21"/>
        <v>18434.5486068469</v>
      </c>
      <c r="Q140" s="124">
        <f t="shared" si="17"/>
        <v>4080.6214982936976</v>
      </c>
      <c r="R140" s="124">
        <f t="shared" si="18"/>
        <v>1918317.935185614</v>
      </c>
      <c r="Z140" s="2"/>
    </row>
    <row r="141" spans="13:26" x14ac:dyDescent="0.25">
      <c r="M141" s="2"/>
      <c r="N141" s="1">
        <f t="shared" si="19"/>
        <v>95</v>
      </c>
      <c r="O141" s="124">
        <f t="shared" si="20"/>
        <v>1918317.935185614</v>
      </c>
      <c r="P141" s="124">
        <f t="shared" si="21"/>
        <v>18434.5486068469</v>
      </c>
      <c r="Q141" s="124">
        <f t="shared" si="17"/>
        <v>4129.0842861221963</v>
      </c>
      <c r="R141" s="124">
        <f t="shared" si="18"/>
        <v>1940881.5680785831</v>
      </c>
      <c r="Z141" s="2"/>
    </row>
    <row r="142" spans="13:26" x14ac:dyDescent="0.25">
      <c r="M142" s="2"/>
      <c r="N142" s="1">
        <f t="shared" si="19"/>
        <v>96</v>
      </c>
      <c r="O142" s="124">
        <f t="shared" si="20"/>
        <v>1940881.5680785831</v>
      </c>
      <c r="P142" s="124">
        <f t="shared" si="21"/>
        <v>18434.5486068469</v>
      </c>
      <c r="Q142" s="124">
        <f t="shared" si="17"/>
        <v>4177.6513876997433</v>
      </c>
      <c r="R142" s="124">
        <f t="shared" si="18"/>
        <v>1963493.7680731297</v>
      </c>
      <c r="Z142" s="2"/>
    </row>
    <row r="143" spans="13:26" x14ac:dyDescent="0.25">
      <c r="M143" s="2"/>
      <c r="N143" s="1">
        <f t="shared" si="19"/>
        <v>97</v>
      </c>
      <c r="O143" s="124">
        <f t="shared" si="20"/>
        <v>1963493.7680731297</v>
      </c>
      <c r="P143" s="124">
        <f t="shared" si="21"/>
        <v>18434.5486068469</v>
      </c>
      <c r="Q143" s="124">
        <f t="shared" ref="Q143:Q178" si="22">O143*$P$41</f>
        <v>4226.323027556512</v>
      </c>
      <c r="R143" s="124">
        <f t="shared" ref="R143:R174" si="23">O143+P143+Q143</f>
        <v>1986154.6397075332</v>
      </c>
      <c r="Z143" s="2"/>
    </row>
    <row r="144" spans="13:26" x14ac:dyDescent="0.25">
      <c r="M144" s="2"/>
      <c r="N144" s="1">
        <f t="shared" ref="N144:N178" si="24">N143+1</f>
        <v>98</v>
      </c>
      <c r="O144" s="124">
        <f t="shared" ref="O144:O178" si="25">R143</f>
        <v>1986154.6397075332</v>
      </c>
      <c r="P144" s="124">
        <f t="shared" ref="P144:P178" si="26">P143</f>
        <v>18434.5486068469</v>
      </c>
      <c r="Q144" s="124">
        <f t="shared" si="22"/>
        <v>4275.0994307059691</v>
      </c>
      <c r="R144" s="124">
        <f t="shared" si="23"/>
        <v>2008864.287745086</v>
      </c>
      <c r="Z144" s="2"/>
    </row>
    <row r="145" spans="13:26" x14ac:dyDescent="0.25">
      <c r="M145" s="2"/>
      <c r="N145" s="1">
        <f t="shared" si="24"/>
        <v>99</v>
      </c>
      <c r="O145" s="124">
        <f t="shared" si="25"/>
        <v>2008864.287745086</v>
      </c>
      <c r="P145" s="124">
        <f t="shared" si="26"/>
        <v>18434.5486068469</v>
      </c>
      <c r="Q145" s="124">
        <f t="shared" si="22"/>
        <v>4323.980822645909</v>
      </c>
      <c r="R145" s="124">
        <f t="shared" si="23"/>
        <v>2031622.8171745788</v>
      </c>
      <c r="Z145" s="2"/>
    </row>
    <row r="146" spans="13:26" x14ac:dyDescent="0.25">
      <c r="M146" s="2"/>
      <c r="N146" s="1">
        <f t="shared" si="24"/>
        <v>100</v>
      </c>
      <c r="O146" s="124">
        <f t="shared" si="25"/>
        <v>2031622.8171745788</v>
      </c>
      <c r="P146" s="124">
        <f t="shared" si="26"/>
        <v>18434.5486068469</v>
      </c>
      <c r="Q146" s="124">
        <f t="shared" si="22"/>
        <v>4372.9674293595017</v>
      </c>
      <c r="R146" s="124">
        <f t="shared" si="23"/>
        <v>2054430.3332107852</v>
      </c>
      <c r="Z146" s="2"/>
    </row>
    <row r="147" spans="13:26" x14ac:dyDescent="0.25">
      <c r="M147" s="2"/>
      <c r="N147" s="1">
        <f t="shared" si="24"/>
        <v>101</v>
      </c>
      <c r="O147" s="124">
        <f t="shared" si="25"/>
        <v>2054430.3332107852</v>
      </c>
      <c r="P147" s="124">
        <f t="shared" si="26"/>
        <v>18434.5486068469</v>
      </c>
      <c r="Q147" s="124">
        <f t="shared" si="22"/>
        <v>4422.059477316332</v>
      </c>
      <c r="R147" s="124">
        <f t="shared" si="23"/>
        <v>2077286.9412949486</v>
      </c>
      <c r="Z147" s="2"/>
    </row>
    <row r="148" spans="13:26" x14ac:dyDescent="0.25">
      <c r="M148" s="2"/>
      <c r="N148" s="1">
        <f t="shared" si="24"/>
        <v>102</v>
      </c>
      <c r="O148" s="124">
        <f t="shared" si="25"/>
        <v>2077286.9412949486</v>
      </c>
      <c r="P148" s="124">
        <f t="shared" si="26"/>
        <v>18434.5486068469</v>
      </c>
      <c r="Q148" s="124">
        <f t="shared" si="22"/>
        <v>4471.2571934734515</v>
      </c>
      <c r="R148" s="124">
        <f t="shared" si="23"/>
        <v>2100192.7470952692</v>
      </c>
      <c r="Z148" s="2"/>
    </row>
    <row r="149" spans="13:26" x14ac:dyDescent="0.25">
      <c r="M149" s="2"/>
      <c r="N149" s="1">
        <f t="shared" si="24"/>
        <v>103</v>
      </c>
      <c r="O149" s="124">
        <f t="shared" si="25"/>
        <v>2100192.7470952692</v>
      </c>
      <c r="P149" s="124">
        <f t="shared" si="26"/>
        <v>18434.5486068469</v>
      </c>
      <c r="Q149" s="124">
        <f t="shared" si="22"/>
        <v>4520.5608052764228</v>
      </c>
      <c r="R149" s="124">
        <f t="shared" si="23"/>
        <v>2123147.8565073926</v>
      </c>
      <c r="Z149" s="2"/>
    </row>
    <row r="150" spans="13:26" x14ac:dyDescent="0.25">
      <c r="M150" s="2"/>
      <c r="N150" s="1">
        <f t="shared" si="24"/>
        <v>104</v>
      </c>
      <c r="O150" s="124">
        <f t="shared" si="25"/>
        <v>2123147.8565073926</v>
      </c>
      <c r="P150" s="124">
        <f t="shared" si="26"/>
        <v>18434.5486068469</v>
      </c>
      <c r="Q150" s="124">
        <f t="shared" si="22"/>
        <v>4569.9705406603771</v>
      </c>
      <c r="R150" s="124">
        <f t="shared" si="23"/>
        <v>2146152.3756549</v>
      </c>
      <c r="Z150" s="2"/>
    </row>
    <row r="151" spans="13:26" x14ac:dyDescent="0.25">
      <c r="M151" s="2"/>
      <c r="N151" s="1">
        <f t="shared" si="24"/>
        <v>105</v>
      </c>
      <c r="O151" s="124">
        <f t="shared" si="25"/>
        <v>2146152.3756549</v>
      </c>
      <c r="P151" s="124">
        <f t="shared" si="26"/>
        <v>18434.5486068469</v>
      </c>
      <c r="Q151" s="124">
        <f t="shared" si="22"/>
        <v>4619.4866280510623</v>
      </c>
      <c r="R151" s="124">
        <f t="shared" si="23"/>
        <v>2169206.4108897978</v>
      </c>
      <c r="Z151" s="2"/>
    </row>
    <row r="152" spans="13:26" x14ac:dyDescent="0.25">
      <c r="M152" s="2"/>
      <c r="N152" s="1">
        <f t="shared" si="24"/>
        <v>106</v>
      </c>
      <c r="O152" s="124">
        <f t="shared" si="25"/>
        <v>2169206.4108897978</v>
      </c>
      <c r="P152" s="124">
        <f t="shared" si="26"/>
        <v>18434.5486068469</v>
      </c>
      <c r="Q152" s="124">
        <f t="shared" si="22"/>
        <v>4669.1092963659021</v>
      </c>
      <c r="R152" s="124">
        <f t="shared" si="23"/>
        <v>2192310.0687930109</v>
      </c>
      <c r="Z152" s="2"/>
    </row>
    <row r="153" spans="13:26" x14ac:dyDescent="0.25">
      <c r="M153" s="2"/>
      <c r="N153" s="1">
        <f t="shared" si="24"/>
        <v>107</v>
      </c>
      <c r="O153" s="124">
        <f t="shared" si="25"/>
        <v>2192310.0687930109</v>
      </c>
      <c r="P153" s="124">
        <f t="shared" si="26"/>
        <v>18434.5486068469</v>
      </c>
      <c r="Q153" s="124">
        <f t="shared" si="22"/>
        <v>4718.838775015055</v>
      </c>
      <c r="R153" s="124">
        <f t="shared" si="23"/>
        <v>2215463.4561748728</v>
      </c>
      <c r="Z153" s="2"/>
    </row>
    <row r="154" spans="13:26" x14ac:dyDescent="0.25">
      <c r="M154" s="2"/>
      <c r="N154" s="1">
        <f t="shared" si="24"/>
        <v>108</v>
      </c>
      <c r="O154" s="124">
        <f t="shared" si="25"/>
        <v>2215463.4561748728</v>
      </c>
      <c r="P154" s="124">
        <f t="shared" si="26"/>
        <v>18434.5486068469</v>
      </c>
      <c r="Q154" s="124">
        <f t="shared" si="22"/>
        <v>4768.6752939024709</v>
      </c>
      <c r="R154" s="124">
        <f t="shared" si="23"/>
        <v>2238666.6800756222</v>
      </c>
      <c r="Z154" s="2"/>
    </row>
    <row r="155" spans="13:26" x14ac:dyDescent="0.25">
      <c r="M155" s="2"/>
      <c r="N155" s="1">
        <f t="shared" si="24"/>
        <v>109</v>
      </c>
      <c r="O155" s="124">
        <f t="shared" si="25"/>
        <v>2238666.6800756222</v>
      </c>
      <c r="P155" s="124">
        <f t="shared" si="26"/>
        <v>18434.5486068469</v>
      </c>
      <c r="Q155" s="124">
        <f t="shared" si="22"/>
        <v>4818.6190834269582</v>
      </c>
      <c r="R155" s="124">
        <f t="shared" si="23"/>
        <v>2261919.847765896</v>
      </c>
      <c r="Z155" s="2"/>
    </row>
    <row r="156" spans="13:26" x14ac:dyDescent="0.25">
      <c r="M156" s="2"/>
      <c r="N156" s="1">
        <f t="shared" si="24"/>
        <v>110</v>
      </c>
      <c r="O156" s="124">
        <f t="shared" si="25"/>
        <v>2261919.847765896</v>
      </c>
      <c r="P156" s="124">
        <f t="shared" si="26"/>
        <v>18434.5486068469</v>
      </c>
      <c r="Q156" s="124">
        <f t="shared" si="22"/>
        <v>4868.6703744832466</v>
      </c>
      <c r="R156" s="124">
        <f t="shared" si="23"/>
        <v>2285223.0667472263</v>
      </c>
      <c r="Z156" s="2"/>
    </row>
    <row r="157" spans="13:26" x14ac:dyDescent="0.25">
      <c r="M157" s="2"/>
      <c r="N157" s="1">
        <f t="shared" si="24"/>
        <v>111</v>
      </c>
      <c r="O157" s="124">
        <f t="shared" si="25"/>
        <v>2285223.0667472263</v>
      </c>
      <c r="P157" s="124">
        <f t="shared" si="26"/>
        <v>18434.5486068469</v>
      </c>
      <c r="Q157" s="124">
        <f t="shared" si="22"/>
        <v>4918.8293984630573</v>
      </c>
      <c r="R157" s="124">
        <f t="shared" si="23"/>
        <v>2308576.4447525362</v>
      </c>
      <c r="Z157" s="2"/>
    </row>
    <row r="158" spans="13:26" x14ac:dyDescent="0.25">
      <c r="M158" s="2"/>
      <c r="N158" s="1">
        <f t="shared" si="24"/>
        <v>112</v>
      </c>
      <c r="O158" s="124">
        <f t="shared" si="25"/>
        <v>2308576.4447525362</v>
      </c>
      <c r="P158" s="124">
        <f t="shared" si="26"/>
        <v>18434.5486068469</v>
      </c>
      <c r="Q158" s="124">
        <f t="shared" si="22"/>
        <v>4969.096387256167</v>
      </c>
      <c r="R158" s="124">
        <f t="shared" si="23"/>
        <v>2331980.0897466391</v>
      </c>
      <c r="Z158" s="2"/>
    </row>
    <row r="159" spans="13:26" x14ac:dyDescent="0.25">
      <c r="M159" s="2"/>
      <c r="N159" s="1">
        <f t="shared" si="24"/>
        <v>113</v>
      </c>
      <c r="O159" s="124">
        <f t="shared" si="25"/>
        <v>2331980.0897466391</v>
      </c>
      <c r="P159" s="124">
        <f t="shared" si="26"/>
        <v>18434.5486068469</v>
      </c>
      <c r="Q159" s="124">
        <f t="shared" si="22"/>
        <v>5019.4715732514869</v>
      </c>
      <c r="R159" s="124">
        <f t="shared" si="23"/>
        <v>2355434.1099267374</v>
      </c>
      <c r="Z159" s="2"/>
    </row>
    <row r="160" spans="13:26" x14ac:dyDescent="0.25">
      <c r="M160" s="2"/>
      <c r="N160" s="1">
        <f t="shared" si="24"/>
        <v>114</v>
      </c>
      <c r="O160" s="124">
        <f t="shared" si="25"/>
        <v>2355434.1099267374</v>
      </c>
      <c r="P160" s="124">
        <f t="shared" si="26"/>
        <v>18434.5486068469</v>
      </c>
      <c r="Q160" s="124">
        <f t="shared" si="22"/>
        <v>5069.9551893381322</v>
      </c>
      <c r="R160" s="124">
        <f t="shared" si="23"/>
        <v>2378938.6137229223</v>
      </c>
      <c r="Z160" s="2"/>
    </row>
    <row r="161" spans="13:26" x14ac:dyDescent="0.25">
      <c r="M161" s="2"/>
      <c r="N161" s="1">
        <f t="shared" si="24"/>
        <v>115</v>
      </c>
      <c r="O161" s="124">
        <f t="shared" si="25"/>
        <v>2378938.6137229223</v>
      </c>
      <c r="P161" s="124">
        <f t="shared" si="26"/>
        <v>18434.5486068469</v>
      </c>
      <c r="Q161" s="124">
        <f t="shared" si="22"/>
        <v>5120.5474689065004</v>
      </c>
      <c r="R161" s="124">
        <f t="shared" si="23"/>
        <v>2402493.7097986755</v>
      </c>
      <c r="Z161" s="2"/>
    </row>
    <row r="162" spans="13:26" x14ac:dyDescent="0.25">
      <c r="M162" s="2"/>
      <c r="N162" s="1">
        <f t="shared" si="24"/>
        <v>116</v>
      </c>
      <c r="O162" s="124">
        <f t="shared" si="25"/>
        <v>2402493.7097986755</v>
      </c>
      <c r="P162" s="124">
        <f t="shared" si="26"/>
        <v>18434.5486068469</v>
      </c>
      <c r="Q162" s="124">
        <f t="shared" si="22"/>
        <v>5171.2486458493522</v>
      </c>
      <c r="R162" s="124">
        <f t="shared" si="23"/>
        <v>2426099.507051372</v>
      </c>
      <c r="Z162" s="2"/>
    </row>
    <row r="163" spans="13:26" x14ac:dyDescent="0.25">
      <c r="M163" s="2"/>
      <c r="N163" s="1">
        <f t="shared" si="24"/>
        <v>117</v>
      </c>
      <c r="O163" s="124">
        <f t="shared" si="25"/>
        <v>2426099.507051372</v>
      </c>
      <c r="P163" s="124">
        <f t="shared" si="26"/>
        <v>18434.5486068469</v>
      </c>
      <c r="Q163" s="124">
        <f t="shared" si="22"/>
        <v>5222.0589545628891</v>
      </c>
      <c r="R163" s="124">
        <f t="shared" si="23"/>
        <v>2449756.1146127819</v>
      </c>
      <c r="Z163" s="2"/>
    </row>
    <row r="164" spans="13:26" x14ac:dyDescent="0.25">
      <c r="M164" s="2"/>
      <c r="N164" s="1">
        <f t="shared" si="24"/>
        <v>118</v>
      </c>
      <c r="O164" s="124">
        <f t="shared" si="25"/>
        <v>2449756.1146127819</v>
      </c>
      <c r="P164" s="124">
        <f t="shared" si="26"/>
        <v>18434.5486068469</v>
      </c>
      <c r="Q164" s="124">
        <f t="shared" si="22"/>
        <v>5272.9786299478383</v>
      </c>
      <c r="R164" s="124">
        <f t="shared" si="23"/>
        <v>2473463.6418495765</v>
      </c>
      <c r="Z164" s="2"/>
    </row>
    <row r="165" spans="13:26" x14ac:dyDescent="0.25">
      <c r="M165" s="2"/>
      <c r="N165" s="1">
        <f t="shared" si="24"/>
        <v>119</v>
      </c>
      <c r="O165" s="124">
        <f t="shared" si="25"/>
        <v>2473463.6418495765</v>
      </c>
      <c r="P165" s="124">
        <f t="shared" si="26"/>
        <v>18434.5486068469</v>
      </c>
      <c r="Q165" s="124">
        <f t="shared" si="22"/>
        <v>5324.0079074105388</v>
      </c>
      <c r="R165" s="124">
        <f t="shared" si="23"/>
        <v>2497222.1983638341</v>
      </c>
      <c r="Z165" s="2"/>
    </row>
    <row r="166" spans="13:26" x14ac:dyDescent="0.25">
      <c r="M166" s="2"/>
      <c r="N166" s="1">
        <f t="shared" si="24"/>
        <v>120</v>
      </c>
      <c r="O166" s="124">
        <f t="shared" si="25"/>
        <v>2497222.1983638341</v>
      </c>
      <c r="P166" s="124">
        <f t="shared" si="26"/>
        <v>18434.5486068469</v>
      </c>
      <c r="Q166" s="124">
        <f t="shared" si="22"/>
        <v>5375.1470228640337</v>
      </c>
      <c r="R166" s="124">
        <f t="shared" si="23"/>
        <v>2521031.8939935449</v>
      </c>
      <c r="Z166" s="2"/>
    </row>
    <row r="167" spans="13:26" x14ac:dyDescent="0.25">
      <c r="M167" s="2"/>
      <c r="N167" s="1">
        <f t="shared" si="24"/>
        <v>121</v>
      </c>
      <c r="O167" s="124">
        <f t="shared" si="25"/>
        <v>2521031.8939935449</v>
      </c>
      <c r="P167" s="124">
        <f t="shared" si="26"/>
        <v>18434.5486068469</v>
      </c>
      <c r="Q167" s="124">
        <f t="shared" si="22"/>
        <v>5426.3962127291534</v>
      </c>
      <c r="R167" s="124">
        <f t="shared" si="23"/>
        <v>2544892.838813121</v>
      </c>
      <c r="Z167" s="2"/>
    </row>
    <row r="168" spans="13:26" x14ac:dyDescent="0.25">
      <c r="M168" s="2"/>
      <c r="N168" s="1">
        <f t="shared" si="24"/>
        <v>122</v>
      </c>
      <c r="O168" s="124">
        <f t="shared" si="25"/>
        <v>2544892.838813121</v>
      </c>
      <c r="P168" s="124">
        <f t="shared" si="26"/>
        <v>18434.5486068469</v>
      </c>
      <c r="Q168" s="124">
        <f t="shared" si="22"/>
        <v>5477.755713935614</v>
      </c>
      <c r="R168" s="124">
        <f t="shared" si="23"/>
        <v>2568805.1431339034</v>
      </c>
      <c r="Z168" s="2"/>
    </row>
    <row r="169" spans="13:26" x14ac:dyDescent="0.25">
      <c r="M169" s="2"/>
      <c r="N169" s="1">
        <f t="shared" si="24"/>
        <v>123</v>
      </c>
      <c r="O169" s="124">
        <f t="shared" si="25"/>
        <v>2568805.1431339034</v>
      </c>
      <c r="P169" s="124">
        <f t="shared" si="26"/>
        <v>18434.5486068469</v>
      </c>
      <c r="Q169" s="124">
        <f t="shared" si="22"/>
        <v>5529.2257639231102</v>
      </c>
      <c r="R169" s="124">
        <f t="shared" si="23"/>
        <v>2592768.9175046734</v>
      </c>
      <c r="Z169" s="2"/>
    </row>
    <row r="170" spans="13:26" x14ac:dyDescent="0.25">
      <c r="M170" s="2"/>
      <c r="N170" s="1">
        <f t="shared" si="24"/>
        <v>124</v>
      </c>
      <c r="O170" s="124">
        <f t="shared" si="25"/>
        <v>2592768.9175046734</v>
      </c>
      <c r="P170" s="124">
        <f t="shared" si="26"/>
        <v>18434.5486068469</v>
      </c>
      <c r="Q170" s="124">
        <f t="shared" si="22"/>
        <v>5580.806600642416</v>
      </c>
      <c r="R170" s="124">
        <f t="shared" si="23"/>
        <v>2616784.2727121627</v>
      </c>
      <c r="Z170" s="2"/>
    </row>
    <row r="171" spans="13:26" x14ac:dyDescent="0.25">
      <c r="M171" s="2"/>
      <c r="N171" s="1">
        <f t="shared" si="24"/>
        <v>125</v>
      </c>
      <c r="O171" s="124">
        <f t="shared" si="25"/>
        <v>2616784.2727121627</v>
      </c>
      <c r="P171" s="124">
        <f t="shared" si="26"/>
        <v>18434.5486068469</v>
      </c>
      <c r="Q171" s="124">
        <f t="shared" si="22"/>
        <v>5632.4984625564794</v>
      </c>
      <c r="R171" s="124">
        <f t="shared" si="23"/>
        <v>2640851.319781566</v>
      </c>
      <c r="Z171" s="2"/>
    </row>
    <row r="172" spans="13:26" x14ac:dyDescent="0.25">
      <c r="M172" s="2"/>
      <c r="N172" s="1">
        <f t="shared" si="24"/>
        <v>126</v>
      </c>
      <c r="O172" s="124">
        <f t="shared" si="25"/>
        <v>2640851.319781566</v>
      </c>
      <c r="P172" s="124">
        <f t="shared" si="26"/>
        <v>18434.5486068469</v>
      </c>
      <c r="Q172" s="124">
        <f t="shared" si="22"/>
        <v>5684.3015886415315</v>
      </c>
      <c r="R172" s="124">
        <f t="shared" si="23"/>
        <v>2664970.1699770545</v>
      </c>
      <c r="Z172" s="2"/>
    </row>
    <row r="173" spans="13:26" x14ac:dyDescent="0.25">
      <c r="M173" s="2"/>
      <c r="N173" s="1">
        <f t="shared" si="24"/>
        <v>127</v>
      </c>
      <c r="O173" s="124">
        <f t="shared" si="25"/>
        <v>2664970.1699770545</v>
      </c>
      <c r="P173" s="124">
        <f t="shared" si="26"/>
        <v>18434.5486068469</v>
      </c>
      <c r="Q173" s="124">
        <f t="shared" si="22"/>
        <v>5736.2162183881856</v>
      </c>
      <c r="R173" s="124">
        <f t="shared" si="23"/>
        <v>2689140.9348022896</v>
      </c>
      <c r="Z173" s="2"/>
    </row>
    <row r="174" spans="13:26" x14ac:dyDescent="0.25">
      <c r="M174" s="2"/>
      <c r="N174" s="1">
        <f t="shared" si="24"/>
        <v>128</v>
      </c>
      <c r="O174" s="124">
        <f t="shared" si="25"/>
        <v>2689140.9348022896</v>
      </c>
      <c r="P174" s="124">
        <f t="shared" si="26"/>
        <v>18434.5486068469</v>
      </c>
      <c r="Q174" s="124">
        <f t="shared" si="22"/>
        <v>5788.2425918025465</v>
      </c>
      <c r="R174" s="124">
        <f t="shared" si="23"/>
        <v>2713363.726000939</v>
      </c>
      <c r="Z174" s="2"/>
    </row>
    <row r="175" spans="13:26" x14ac:dyDescent="0.25">
      <c r="M175" s="2"/>
      <c r="N175" s="1">
        <f t="shared" si="24"/>
        <v>129</v>
      </c>
      <c r="O175" s="124">
        <f t="shared" si="25"/>
        <v>2713363.726000939</v>
      </c>
      <c r="P175" s="124">
        <f t="shared" si="26"/>
        <v>18434.5486068469</v>
      </c>
      <c r="Q175" s="124">
        <f t="shared" si="22"/>
        <v>5840.3809494073221</v>
      </c>
      <c r="R175" s="124">
        <f t="shared" ref="R175:R178" si="27">O175+P175+Q175</f>
        <v>2737638.6555571933</v>
      </c>
      <c r="Z175" s="2"/>
    </row>
    <row r="176" spans="13:26" x14ac:dyDescent="0.25">
      <c r="M176" s="2"/>
      <c r="N176" s="1">
        <f t="shared" si="24"/>
        <v>130</v>
      </c>
      <c r="O176" s="124">
        <f t="shared" si="25"/>
        <v>2737638.6555571933</v>
      </c>
      <c r="P176" s="124">
        <f t="shared" si="26"/>
        <v>18434.5486068469</v>
      </c>
      <c r="Q176" s="124">
        <f t="shared" si="22"/>
        <v>5892.6315322429327</v>
      </c>
      <c r="R176" s="124">
        <f t="shared" si="27"/>
        <v>2761965.8356962833</v>
      </c>
      <c r="Z176" s="2"/>
    </row>
    <row r="177" spans="13:26" x14ac:dyDescent="0.25">
      <c r="M177" s="2"/>
      <c r="N177" s="1">
        <f t="shared" si="24"/>
        <v>131</v>
      </c>
      <c r="O177" s="124">
        <f t="shared" si="25"/>
        <v>2761965.8356962833</v>
      </c>
      <c r="P177" s="124">
        <f t="shared" si="26"/>
        <v>18434.5486068469</v>
      </c>
      <c r="Q177" s="124">
        <f t="shared" si="22"/>
        <v>5944.9945818686256</v>
      </c>
      <c r="R177" s="124">
        <f t="shared" si="27"/>
        <v>2786345.3788849986</v>
      </c>
      <c r="Z177" s="2"/>
    </row>
    <row r="178" spans="13:26" x14ac:dyDescent="0.25">
      <c r="M178" s="2"/>
      <c r="N178" s="1">
        <f t="shared" si="24"/>
        <v>132</v>
      </c>
      <c r="O178" s="124">
        <f t="shared" si="25"/>
        <v>2786345.3788849986</v>
      </c>
      <c r="P178" s="124">
        <f t="shared" si="26"/>
        <v>18434.5486068469</v>
      </c>
      <c r="Q178" s="124">
        <f t="shared" si="22"/>
        <v>5997.4703403635913</v>
      </c>
      <c r="R178" s="124">
        <f t="shared" si="27"/>
        <v>2810777.3978322092</v>
      </c>
      <c r="Z178" s="2"/>
    </row>
    <row r="179" spans="13:26" x14ac:dyDescent="0.25">
      <c r="M179" s="2"/>
      <c r="N179" s="163" t="s">
        <v>216</v>
      </c>
      <c r="O179" s="163" t="s">
        <v>216</v>
      </c>
      <c r="P179" s="163" t="s">
        <v>216</v>
      </c>
      <c r="Q179" s="163" t="s">
        <v>216</v>
      </c>
      <c r="R179" s="163" t="s">
        <v>216</v>
      </c>
      <c r="Z179" s="2"/>
    </row>
    <row r="180" spans="13:26" x14ac:dyDescent="0.25">
      <c r="M180" s="2"/>
      <c r="N180" s="134"/>
      <c r="O180" s="134" t="s">
        <v>231</v>
      </c>
      <c r="P180" s="196">
        <f>SUM(P47:P178)</f>
        <v>2433360.4161037952</v>
      </c>
      <c r="Q180" s="196">
        <f>SUM(Q47:Q178)</f>
        <v>377416.98172841524</v>
      </c>
      <c r="R180" s="196">
        <f>P180+Q180</f>
        <v>2810777.3978322102</v>
      </c>
      <c r="S180" s="124">
        <f>R180-P42</f>
        <v>0</v>
      </c>
      <c r="Z180" s="2"/>
    </row>
    <row r="181" spans="13:26" x14ac:dyDescent="0.25"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</sheetData>
  <mergeCells count="1">
    <mergeCell ref="AF7:AF8"/>
  </mergeCells>
  <printOptions horizontalCentered="1"/>
  <pageMargins left="0.75" right="0.75" top="0.75" bottom="0.75" header="1" footer="1"/>
  <pageSetup scale="61" orientation="portrait" blackAndWhite="1" r:id="rId1"/>
  <headerFooter alignWithMargins="0"/>
  <customProperties>
    <customPr name="EpmWorksheetKeyString_GU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7FDDF-6CD8-419E-833F-5D43D5BA4197}">
  <sheetPr>
    <tabColor theme="5" tint="0.39997558519241921"/>
    <pageSetUpPr fitToPage="1"/>
  </sheetPr>
  <dimension ref="A1:AH453"/>
  <sheetViews>
    <sheetView zoomScaleNormal="100" workbookViewId="0">
      <pane ySplit="15" topLeftCell="A16" activePane="bottomLeft" state="frozen"/>
      <selection activeCell="A4" sqref="A4"/>
      <selection pane="bottomLeft" activeCell="A18" sqref="A18"/>
    </sheetView>
  </sheetViews>
  <sheetFormatPr defaultColWidth="9.109375" defaultRowHeight="13.2" x14ac:dyDescent="0.25"/>
  <cols>
    <col min="1" max="1" width="27.441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441406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Polk 2-5 (4xGT - HRSG - ST)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2052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3993084.0355179496</v>
      </c>
      <c r="Q8" s="184">
        <f>G10</f>
        <v>4745249.6336162547</v>
      </c>
      <c r="R8" s="184">
        <f>G11</f>
        <v>7332190.9057141514</v>
      </c>
      <c r="S8" s="184">
        <f>G12</f>
        <v>4791.7310895062583</v>
      </c>
      <c r="T8" s="184">
        <f>G13</f>
        <v>-8089148.2349019628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8399028.8357660957</v>
      </c>
      <c r="Q9" s="184">
        <f>L10</f>
        <v>10014019.262561165</v>
      </c>
      <c r="R9" s="184">
        <f>L11</f>
        <v>15725405.179210044</v>
      </c>
      <c r="S9" s="184">
        <f>L12</f>
        <v>8461.6706638732503</v>
      </c>
      <c r="T9" s="184">
        <f>L13</f>
        <v>-17348857.276668988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61</v>
      </c>
      <c r="B10" s="170">
        <f>'Escalation Factors'!$A$10</f>
        <v>2023</v>
      </c>
      <c r="C10" s="201">
        <f>C17+5*0</f>
        <v>2052</v>
      </c>
      <c r="D10" s="10" t="s">
        <v>155</v>
      </c>
      <c r="E10" s="184">
        <f>VLOOKUP($A$10,'Cost Estimates in 2023'!$A:$F,2,FALSE)</f>
        <v>4499950</v>
      </c>
      <c r="F10" s="164">
        <f>VLOOKUP(G$7,Multiplier_Labor,3,FALSE)</f>
        <v>1.0545116353773385</v>
      </c>
      <c r="G10" s="185">
        <f>E10*F10</f>
        <v>4745249.6336162547</v>
      </c>
      <c r="H10" s="137"/>
      <c r="J10" s="165">
        <f>C10+1</f>
        <v>2053</v>
      </c>
      <c r="K10" s="164">
        <f>VLOOKUP(J$10,Multiplier_Labor,4,FALSE)</f>
        <v>2.1103250694378519</v>
      </c>
      <c r="L10" s="185">
        <f>G10*K10</f>
        <v>10014019.262561165</v>
      </c>
      <c r="M10" s="2"/>
      <c r="O10" s="134" t="s">
        <v>235</v>
      </c>
      <c r="P10" s="184">
        <f>SUM(Q10:T10)</f>
        <v>7668061.8757660948</v>
      </c>
      <c r="Q10" s="184">
        <f>Q9-Q16</f>
        <v>8570007.3025611639</v>
      </c>
      <c r="R10" s="184">
        <f>R9-R16</f>
        <v>14815356.179210044</v>
      </c>
      <c r="S10" s="184">
        <f>S9-S16</f>
        <v>745.67066387325031</v>
      </c>
      <c r="T10" s="184">
        <f>T9-T16</f>
        <v>-15718047.276668988</v>
      </c>
      <c r="Z10" s="2"/>
      <c r="AA10" s="186" t="str">
        <f>A10</f>
        <v>Polk 2-5 (4xGT - HRSG - ST)</v>
      </c>
      <c r="AB10" s="182">
        <f>P12</f>
        <v>27</v>
      </c>
      <c r="AC10" s="187">
        <f>G7</f>
        <v>2025</v>
      </c>
      <c r="AD10" s="187">
        <f>C10</f>
        <v>2052</v>
      </c>
      <c r="AE10" s="182">
        <f>G15</f>
        <v>3993084.0355179496</v>
      </c>
      <c r="AF10" s="182">
        <f>P16</f>
        <v>730966.96</v>
      </c>
      <c r="AG10" s="182">
        <f>L15</f>
        <v>8399028.8357660957</v>
      </c>
      <c r="AH10" s="188">
        <f>AG10-P10-P16</f>
        <v>9.3132257461547852E-10</v>
      </c>
    </row>
    <row r="11" spans="1:34" x14ac:dyDescent="0.25">
      <c r="D11" s="161" t="s">
        <v>245</v>
      </c>
      <c r="E11" s="184">
        <f>VLOOKUP($A$10,'Cost Estimates in 2023'!$A:$F,3,FALSE)</f>
        <v>7232350</v>
      </c>
      <c r="F11" s="164">
        <f>VLOOKUP(G$7,Multiplier_Materials,3,FALSE)</f>
        <v>1.0138047668757943</v>
      </c>
      <c r="G11" s="185">
        <f>E11*F11</f>
        <v>7332190.9057141514</v>
      </c>
      <c r="H11" s="137"/>
      <c r="K11" s="164">
        <f>VLOOKUP(J$10,Multiplier_Materials,4,FALSE)</f>
        <v>2.1447075480474549</v>
      </c>
      <c r="L11" s="185">
        <f>G11*K11</f>
        <v>15725405.179210044</v>
      </c>
      <c r="M11" s="2"/>
      <c r="O11" s="134" t="s">
        <v>234</v>
      </c>
      <c r="P11" s="184">
        <f>SUM(Q11:T11)</f>
        <v>3640519.0617583133</v>
      </c>
      <c r="Q11" s="184">
        <f>Q10/((1+Q13)^(P12))</f>
        <v>4060989.1938800067</v>
      </c>
      <c r="R11" s="184">
        <f>R10/((1+R13)^(P12))</f>
        <v>6907867.7849098668</v>
      </c>
      <c r="S11" s="184">
        <f>S10/((1+S13)^(P12))</f>
        <v>422.26333835813529</v>
      </c>
      <c r="T11" s="184">
        <f>T10/((1+T13)^(P12))</f>
        <v>-7328760.1803699173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4600</v>
      </c>
      <c r="F12" s="164">
        <f>VLOOKUP(G$7,Multiplier_GDP,3,FALSE)</f>
        <v>1.0416806716317952</v>
      </c>
      <c r="G12" s="185">
        <f>E12*F12</f>
        <v>4791.7310895062583</v>
      </c>
      <c r="H12" s="137"/>
      <c r="K12" s="164">
        <f>VLOOKUP(J$10,Multiplier_GDP,4,FALSE)</f>
        <v>1.7658901356973153</v>
      </c>
      <c r="L12" s="185">
        <f>G12*K12</f>
        <v>8461.6706638732503</v>
      </c>
      <c r="M12" s="2"/>
      <c r="O12" s="134" t="s">
        <v>244</v>
      </c>
      <c r="P12" s="184">
        <f>(P7-P6)</f>
        <v>27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-7979000</v>
      </c>
      <c r="F13" s="164">
        <f>F11</f>
        <v>1.0138047668757943</v>
      </c>
      <c r="G13" s="185">
        <f>E13*F13</f>
        <v>-8089148.2349019628</v>
      </c>
      <c r="H13" s="137"/>
      <c r="K13" s="164">
        <f>K11</f>
        <v>2.1447075480474549</v>
      </c>
      <c r="L13" s="185">
        <f>G13*K13</f>
        <v>-17348857.276668988</v>
      </c>
      <c r="M13" s="2"/>
      <c r="O13" s="180" t="s">
        <v>237</v>
      </c>
      <c r="P13" s="189">
        <f>IF(P8=0,0,((P9/P8)^(1/($P7-$P6))-1))</f>
        <v>2.7921673226433352E-2</v>
      </c>
      <c r="Q13" s="189">
        <f>IF(Q8=0,0,((Q9/Q8)^(1/($P7-$P6))-1))</f>
        <v>2.8046926875285871E-2</v>
      </c>
      <c r="R13" s="189">
        <f>IF(R8=0,0,((R9/R8)^(1/($P7-$P6))-1))</f>
        <v>2.8662462075727424E-2</v>
      </c>
      <c r="S13" s="189">
        <f>IF(S8=0,0,((S9/S8)^(1/($P7-$P6))-1))</f>
        <v>2.1284646503153315E-2</v>
      </c>
      <c r="T13" s="189">
        <f>IF(T8=0,0,((T9/T8)^(1/($P7-$P6))-1))</f>
        <v>2.8662462075727424E-2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193897.41488332162</v>
      </c>
      <c r="Q14" s="185">
        <f>PMT(Q13,$P12,-Q11)</f>
        <v>216479.27688176357</v>
      </c>
      <c r="R14" s="185">
        <f>PMT(R13,$P12,-R11)</f>
        <v>370963.38304864441</v>
      </c>
      <c r="S14" s="185">
        <f>PMT(S13,$P12,-S11)</f>
        <v>20.722732606894681</v>
      </c>
      <c r="T14" s="185">
        <f>PMT(T13,$P12,-T11)</f>
        <v>-393565.96777969331</v>
      </c>
      <c r="U14" s="190"/>
      <c r="Z14" s="2"/>
    </row>
    <row r="15" spans="1:34" x14ac:dyDescent="0.25">
      <c r="E15" s="185">
        <f>SUM(E10:E13)</f>
        <v>3757900</v>
      </c>
      <c r="F15" s="124"/>
      <c r="G15" s="185">
        <f>SUM(G10:G13)</f>
        <v>3993084.0355179496</v>
      </c>
      <c r="H15" s="137"/>
      <c r="L15" s="185">
        <f>SUM(L10:L13)</f>
        <v>8399028.8357660957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56" si="0">SUM(Q16:T16)</f>
        <v>730966.96</v>
      </c>
      <c r="Q16" s="185">
        <f>VLOOKUP($A$10,'Reserves Dec 31, 2024'!$A:$F,2,FALSE)</f>
        <v>1444011.96</v>
      </c>
      <c r="R16" s="185">
        <f>VLOOKUP($A$10,'Reserves Dec 31, 2024'!$A:$F,3,FALSE)</f>
        <v>910049</v>
      </c>
      <c r="S16" s="185">
        <f>VLOOKUP($A$10,'Reserves Dec 31, 2024'!$A:$F,4,FALSE)</f>
        <v>7716</v>
      </c>
      <c r="T16" s="185">
        <f>VLOOKUP($A$10,'Reserves Dec 31, 2024'!$A:$F,5,FALSE)</f>
        <v>-1630810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0" t="s">
        <v>293</v>
      </c>
      <c r="C17" s="201">
        <v>2052</v>
      </c>
      <c r="E17" s="184">
        <f>VLOOKUP($A$10,'Cost Estimates in 2023'!$A:$F,6,FALSE)-E15</f>
        <v>0</v>
      </c>
      <c r="M17" s="2"/>
      <c r="N17" s="1">
        <f t="shared" ref="N17:N56" si="1">N16+1</f>
        <v>1</v>
      </c>
      <c r="O17" s="195">
        <f>P6</f>
        <v>2025</v>
      </c>
      <c r="P17" s="124">
        <f t="shared" si="0"/>
        <v>193897.41488332162</v>
      </c>
      <c r="Q17" s="124">
        <f>IF($N17&lt;=TRUNC($P$12),Q14*(1+0),0)</f>
        <v>216479.27688176357</v>
      </c>
      <c r="R17" s="124">
        <f>IF($N17&lt;=TRUNC($P$12),R14*(1+0),0)</f>
        <v>370963.38304864441</v>
      </c>
      <c r="S17" s="124">
        <f>IF($N17&lt;=TRUNC($P$12),S14*(1+0),0)</f>
        <v>20.722732606894681</v>
      </c>
      <c r="T17" s="124">
        <f>IF($N17&lt;=TRUNC($P$12),T14*(1+0),0)</f>
        <v>-393565.96777969331</v>
      </c>
      <c r="Z17" s="2"/>
    </row>
    <row r="18" spans="2:26" x14ac:dyDescent="0.25">
      <c r="M18" s="2"/>
      <c r="N18" s="1">
        <f t="shared" si="1"/>
        <v>2</v>
      </c>
      <c r="O18" s="195">
        <f t="shared" ref="O18:O56" si="2">O17+1</f>
        <v>2026</v>
      </c>
      <c r="P18" s="124">
        <f t="shared" si="0"/>
        <v>199321.58868041018</v>
      </c>
      <c r="Q18" s="124">
        <f t="shared" ref="Q18:Q56" si="3">IF($N18&lt;=TRUNC($P$12),Q17*(1+Q$13),0)</f>
        <v>222550.85533048116</v>
      </c>
      <c r="R18" s="124">
        <f t="shared" ref="R18:R56" si="4">IF($N18&lt;=TRUNC($P$12),R17*(1+R$13),0)</f>
        <v>381596.10694675974</v>
      </c>
      <c r="S18" s="124">
        <f t="shared" ref="S18:S56" si="5">IF($N18&lt;=TRUNC($P$12),S17*(1+S$13),0)</f>
        <v>21.163808645011802</v>
      </c>
      <c r="T18" s="124">
        <f t="shared" ref="T18:T56" si="6">IF($N18&lt;=TRUNC($P$12),T17*(1+T$13),0)</f>
        <v>-404846.53740547574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204897.4921288148</v>
      </c>
      <c r="Q19" s="124">
        <f t="shared" si="3"/>
        <v>228792.72289596748</v>
      </c>
      <c r="R19" s="124">
        <f t="shared" si="4"/>
        <v>392533.59089036647</v>
      </c>
      <c r="S19" s="124">
        <f t="shared" si="5"/>
        <v>21.614272830681259</v>
      </c>
      <c r="T19" s="124">
        <f t="shared" si="6"/>
        <v>-416450.43593034975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210629.36928570276</v>
      </c>
      <c r="Q20" s="124">
        <f t="shared" si="3"/>
        <v>235209.65566462823</v>
      </c>
      <c r="R20" s="124">
        <f t="shared" si="4"/>
        <v>403784.57005271071</v>
      </c>
      <c r="S20" s="124">
        <f t="shared" si="5"/>
        <v>22.074324987305019</v>
      </c>
      <c r="T20" s="124">
        <f t="shared" si="6"/>
        <v>-428386.93075662357</v>
      </c>
      <c r="U20" s="196">
        <f>SUM(Q17:T20)/4</f>
        <v>202186.46624456235</v>
      </c>
      <c r="V20" s="124">
        <f>SUM(Q17:Q20)/4</f>
        <v>225758.12769321012</v>
      </c>
      <c r="W20" s="124">
        <f>SUM(R17:R20)/4</f>
        <v>387219.41273462039</v>
      </c>
      <c r="X20" s="124">
        <f>SUM(S17:S20)/4</f>
        <v>21.393784767473189</v>
      </c>
      <c r="Y20" s="124">
        <f>SUM(T17:T20)/4</f>
        <v>-410812.46796803561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216521.58291204466</v>
      </c>
      <c r="Q21" s="124">
        <f t="shared" si="3"/>
        <v>241806.56367741522</v>
      </c>
      <c r="R21" s="124">
        <f t="shared" si="4"/>
        <v>415358.02997861046</v>
      </c>
      <c r="S21" s="124">
        <f t="shared" si="5"/>
        <v>22.544169191455531</v>
      </c>
      <c r="T21" s="124">
        <f t="shared" si="6"/>
        <v>-440665.55491317256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222578.61779247381</v>
      </c>
      <c r="Q22" s="124">
        <f t="shared" si="3"/>
        <v>248588.49468683984</v>
      </c>
      <c r="R22" s="124">
        <f t="shared" si="4"/>
        <v>427263.21376072126</v>
      </c>
      <c r="S22" s="124">
        <f t="shared" si="5"/>
        <v>23.024013863402942</v>
      </c>
      <c r="T22" s="124">
        <f t="shared" si="6"/>
        <v>-453296.11466895073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228805.08414798579</v>
      </c>
      <c r="Q23" s="124">
        <f t="shared" si="3"/>
        <v>255560.63801935903</v>
      </c>
      <c r="R23" s="124">
        <f t="shared" si="4"/>
        <v>439509.62942149135</v>
      </c>
      <c r="S23" s="124">
        <f t="shared" si="5"/>
        <v>23.514071859569174</v>
      </c>
      <c r="T23" s="124">
        <f t="shared" si="6"/>
        <v>-466288.69736472412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235205.72114407737</v>
      </c>
      <c r="Q24" s="124">
        <f t="shared" si="3"/>
        <v>262728.32854608941</v>
      </c>
      <c r="R24" s="124">
        <f t="shared" si="4"/>
        <v>452107.05750670185</v>
      </c>
      <c r="S24" s="124">
        <f t="shared" si="5"/>
        <v>24.01456056694985</v>
      </c>
      <c r="T24" s="124">
        <f t="shared" si="6"/>
        <v>-479653.67946928088</v>
      </c>
      <c r="U24" s="196">
        <f>SUM(Q21:T24)/4</f>
        <v>225777.75149914547</v>
      </c>
      <c r="V24" s="124">
        <f>SUM(Q21:Q24)/4</f>
        <v>252171.00623242586</v>
      </c>
      <c r="W24" s="124">
        <f>SUM(R21:R24)/4</f>
        <v>433559.48266688123</v>
      </c>
      <c r="X24" s="124">
        <f>SUM(S21:S24)/4</f>
        <v>23.274203870344376</v>
      </c>
      <c r="Y24" s="124">
        <f>SUM(T21:T24)/4</f>
        <v>-459976.01160403207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241785.40049699141</v>
      </c>
      <c r="Q25" s="124">
        <f t="shared" si="3"/>
        <v>270097.05076488765</v>
      </c>
      <c r="R25" s="124">
        <f t="shared" si="4"/>
        <v>465065.55889665644</v>
      </c>
      <c r="S25" s="124">
        <f t="shared" si="5"/>
        <v>24.525701999545944</v>
      </c>
      <c r="T25" s="124">
        <f t="shared" si="6"/>
        <v>-493401.73486655223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248549.13018081355</v>
      </c>
      <c r="Q26" s="124">
        <f t="shared" si="3"/>
        <v>277672.44299692084</v>
      </c>
      <c r="R26" s="124">
        <f t="shared" si="4"/>
        <v>478395.48284125881</v>
      </c>
      <c r="S26" s="124">
        <f t="shared" si="5"/>
        <v>25.047722896847961</v>
      </c>
      <c r="T26" s="124">
        <f t="shared" si="6"/>
        <v>-507543.8433802629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255502.05823823885</v>
      </c>
      <c r="Q27" s="124">
        <f t="shared" si="3"/>
        <v>285460.30170093745</v>
      </c>
      <c r="R27" s="124">
        <f t="shared" si="4"/>
        <v>492107.4752253957</v>
      </c>
      <c r="S27" s="124">
        <f t="shared" si="5"/>
        <v>25.58085482441631</v>
      </c>
      <c r="T27" s="124">
        <f t="shared" si="6"/>
        <v>-522091.29954291863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262649.47669790813</v>
      </c>
      <c r="Q28" s="124">
        <f t="shared" si="3"/>
        <v>293466.5859085407</v>
      </c>
      <c r="R28" s="124">
        <f t="shared" si="4"/>
        <v>506212.48707122559</v>
      </c>
      <c r="S28" s="124">
        <f t="shared" si="5"/>
        <v>26.125334276602494</v>
      </c>
      <c r="T28" s="124">
        <f t="shared" si="6"/>
        <v>-537055.72161613475</v>
      </c>
      <c r="U28" s="196">
        <f>SUM(Q25:T28)/4</f>
        <v>252121.51640348806</v>
      </c>
      <c r="V28" s="124">
        <f>SUM(Q25:Q28)/4</f>
        <v>281674.09534282167</v>
      </c>
      <c r="W28" s="124">
        <f>SUM(R25:R28)/4</f>
        <v>485445.25100863416</v>
      </c>
      <c r="X28" s="124">
        <f>SUM(S25:S28)/4</f>
        <v>25.319903499353174</v>
      </c>
      <c r="Y28" s="124">
        <f>SUM(T25:T28)/4</f>
        <v>-515023.14985146711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269996.82560129347</v>
      </c>
      <c r="Q29" s="124">
        <f t="shared" si="3"/>
        <v>301697.42178385734</v>
      </c>
      <c r="R29" s="124">
        <f t="shared" si="4"/>
        <v>520721.78328416427</v>
      </c>
      <c r="S29" s="124">
        <f t="shared" si="5"/>
        <v>26.681402781456693</v>
      </c>
      <c r="T29" s="124">
        <f t="shared" si="6"/>
        <v>-552449.06086950959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277549.69714219787</v>
      </c>
      <c r="Q30" s="124">
        <f t="shared" si="3"/>
        <v>310159.10731109144</v>
      </c>
      <c r="R30" s="124">
        <f t="shared" si="4"/>
        <v>535646.95164955175</v>
      </c>
      <c r="S30" s="124">
        <f t="shared" si="5"/>
        <v>27.24930700786825</v>
      </c>
      <c r="T30" s="124">
        <f t="shared" si="6"/>
        <v>-568283.61112545314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285313.8399220166</v>
      </c>
      <c r="Q31" s="124">
        <f t="shared" si="3"/>
        <v>318858.11711354955</v>
      </c>
      <c r="R31" s="124">
        <f t="shared" si="4"/>
        <v>550999.91208718601</v>
      </c>
      <c r="S31" s="124">
        <f t="shared" si="5"/>
        <v>27.829298874986623</v>
      </c>
      <c r="T31" s="124">
        <f t="shared" si="6"/>
        <v>-584572.01857759384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293295.16332399705</v>
      </c>
      <c r="Q32" s="124">
        <f t="shared" si="3"/>
        <v>327801.1074078246</v>
      </c>
      <c r="R32" s="124">
        <f t="shared" si="4"/>
        <v>566792.92617111409</v>
      </c>
      <c r="S32" s="124">
        <f t="shared" si="5"/>
        <v>28.421635663971315</v>
      </c>
      <c r="T32" s="124">
        <f t="shared" si="6"/>
        <v>-601327.29189060559</v>
      </c>
      <c r="U32" s="196">
        <f>SUM(Q29:T32)/4</f>
        <v>281538.88149737631</v>
      </c>
      <c r="V32" s="124">
        <f>SUM(Q29:Q32)/4</f>
        <v>314628.93840408075</v>
      </c>
      <c r="W32" s="124">
        <f>SUM(R29:R32)/4</f>
        <v>543540.39329800406</v>
      </c>
      <c r="X32" s="124">
        <f>SUM(S29:S32)/4</f>
        <v>27.545411082070721</v>
      </c>
      <c r="Y32" s="124">
        <f>SUM(T29:T32)/4</f>
        <v>-576657.9956157906</v>
      </c>
      <c r="Z32" s="188">
        <f>SUM(Q32:T32)-P32</f>
        <v>0</v>
      </c>
    </row>
    <row r="33" spans="4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301499.742009826</v>
      </c>
      <c r="Q33" s="124">
        <f t="shared" si="3"/>
        <v>336994.92109692958</v>
      </c>
      <c r="R33" s="124">
        <f t="shared" si="4"/>
        <v>583038.60692228423</v>
      </c>
      <c r="S33" s="124">
        <f t="shared" si="5"/>
        <v>29.026580132120362</v>
      </c>
      <c r="T33" s="124">
        <f t="shared" si="6"/>
        <v>-618562.81258951989</v>
      </c>
      <c r="Z33" s="2"/>
    </row>
    <row r="34" spans="4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309933.82054196426</v>
      </c>
      <c r="Q34" s="124">
        <f t="shared" si="3"/>
        <v>346446.59300627792</v>
      </c>
      <c r="R34" s="124">
        <f t="shared" si="4"/>
        <v>599749.9288818792</v>
      </c>
      <c r="S34" s="124">
        <f t="shared" si="5"/>
        <v>29.644400629427999</v>
      </c>
      <c r="T34" s="124">
        <f t="shared" si="6"/>
        <v>-636292.34574682231</v>
      </c>
      <c r="Z34" s="2"/>
    </row>
    <row r="35" spans="4:26" x14ac:dyDescent="0.25">
      <c r="D35" s="202"/>
      <c r="M35" s="2"/>
      <c r="N35" s="1">
        <f t="shared" si="1"/>
        <v>19</v>
      </c>
      <c r="O35" s="195">
        <f t="shared" si="2"/>
        <v>2043</v>
      </c>
      <c r="P35" s="124">
        <f t="shared" si="0"/>
        <v>318603.81813524454</v>
      </c>
      <c r="Q35" s="124">
        <f t="shared" si="3"/>
        <v>356163.35526651691</v>
      </c>
      <c r="R35" s="124">
        <f t="shared" si="4"/>
        <v>616940.23847337626</v>
      </c>
      <c r="S35" s="124">
        <f t="shared" si="5"/>
        <v>30.275371217623228</v>
      </c>
      <c r="T35" s="124">
        <f t="shared" si="6"/>
        <v>-654530.05097586627</v>
      </c>
      <c r="Z35" s="124"/>
    </row>
    <row r="36" spans="4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327516.33354134881</v>
      </c>
      <c r="Q36" s="124">
        <f t="shared" si="3"/>
        <v>366152.64284733339</v>
      </c>
      <c r="R36" s="124">
        <f t="shared" si="4"/>
        <v>634623.26466160966</v>
      </c>
      <c r="S36" s="124">
        <f t="shared" si="5"/>
        <v>30.919771791742079</v>
      </c>
      <c r="T36" s="124">
        <f t="shared" si="6"/>
        <v>-673290.49373938597</v>
      </c>
      <c r="U36" s="196">
        <f>SUM(Q33:T36)/4</f>
        <v>314388.42855709593</v>
      </c>
      <c r="V36" s="124">
        <f>SUM(Q33:Q36)/4</f>
        <v>351439.37805426447</v>
      </c>
      <c r="W36" s="124">
        <f>SUM(R33:R36)/4</f>
        <v>608588.00973478728</v>
      </c>
      <c r="X36" s="124">
        <f>SUM(S33:S36)/4</f>
        <v>29.966530942728419</v>
      </c>
      <c r="Y36" s="124">
        <f>SUM(T33:T36)/4</f>
        <v>-645668.92576289864</v>
      </c>
      <c r="Z36" s="188">
        <f>SUM(Q36:T36)-P36</f>
        <v>0</v>
      </c>
    </row>
    <row r="37" spans="4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336678.15006987785</v>
      </c>
      <c r="Q37" s="124">
        <f t="shared" si="3"/>
        <v>376422.09924646519</v>
      </c>
      <c r="R37" s="124">
        <f t="shared" si="4"/>
        <v>652813.12991734734</v>
      </c>
      <c r="S37" s="124">
        <f t="shared" si="5"/>
        <v>31.577888204287479</v>
      </c>
      <c r="T37" s="124">
        <f t="shared" si="6"/>
        <v>-692588.65698213887</v>
      </c>
      <c r="Z37" s="2"/>
    </row>
    <row r="38" spans="4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346096.24074983608</v>
      </c>
      <c r="Q38" s="124">
        <f t="shared" si="3"/>
        <v>386979.58233827242</v>
      </c>
      <c r="R38" s="124">
        <f t="shared" si="4"/>
        <v>671524.36149614025</v>
      </c>
      <c r="S38" s="124">
        <f t="shared" si="5"/>
        <v>32.250012392031834</v>
      </c>
      <c r="T38" s="124">
        <f t="shared" si="6"/>
        <v>-712439.95309696847</v>
      </c>
      <c r="Z38" s="2"/>
    </row>
    <row r="39" spans="4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355777.77363545529</v>
      </c>
      <c r="Q39" s="124">
        <f t="shared" si="3"/>
        <v>397833.17038634262</v>
      </c>
      <c r="R39" s="124">
        <f t="shared" si="4"/>
        <v>690771.90304045042</v>
      </c>
      <c r="S39" s="124">
        <f t="shared" si="5"/>
        <v>32.936442505518549</v>
      </c>
      <c r="T39" s="124">
        <f t="shared" si="6"/>
        <v>-732860.23623384337</v>
      </c>
      <c r="Z39" s="124"/>
    </row>
    <row r="40" spans="4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365730.11726039357</v>
      </c>
      <c r="Q40" s="124">
        <f t="shared" si="3"/>
        <v>408991.16822473152</v>
      </c>
      <c r="R40" s="124">
        <f t="shared" si="4"/>
        <v>710571.12651432538</v>
      </c>
      <c r="S40" s="124">
        <f t="shared" si="5"/>
        <v>33.637483041319946</v>
      </c>
      <c r="T40" s="124">
        <f t="shared" si="6"/>
        <v>-753865.81496170454</v>
      </c>
      <c r="U40" s="196">
        <f>SUM(Q37:T40)/4</f>
        <v>351070.57042889076</v>
      </c>
      <c r="V40" s="124">
        <f>SUM(Q37:Q40)/4</f>
        <v>392556.50504895294</v>
      </c>
      <c r="W40" s="124">
        <f>SUM(R37:R40)/4</f>
        <v>681420.13024206588</v>
      </c>
      <c r="X40" s="124">
        <f>SUM(S37:S40)/4</f>
        <v>32.600456535789448</v>
      </c>
      <c r="Y40" s="124">
        <f>SUM(T37:T40)/4</f>
        <v>-722938.66531866381</v>
      </c>
      <c r="Z40" s="188">
        <f>SUM(Q40:T40)-P40</f>
        <v>0</v>
      </c>
    </row>
    <row r="41" spans="4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375960.84624446288</v>
      </c>
      <c r="Q41" s="124">
        <f t="shared" si="3"/>
        <v>420462.1136125683</v>
      </c>
      <c r="R41" s="124">
        <f t="shared" si="4"/>
        <v>730937.8444801491</v>
      </c>
      <c r="S41" s="124">
        <f t="shared" si="5"/>
        <v>34.353444977110257</v>
      </c>
      <c r="T41" s="124">
        <f t="shared" si="6"/>
        <v>-775473.46529323177</v>
      </c>
      <c r="Z41" s="2"/>
    </row>
    <row r="42" spans="4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386477.74705714115</v>
      </c>
      <c r="Q42" s="124">
        <f t="shared" si="3"/>
        <v>432254.78376688814</v>
      </c>
      <c r="R42" s="124">
        <f t="shared" si="4"/>
        <v>751888.32272727531</v>
      </c>
      <c r="S42" s="124">
        <f t="shared" si="5"/>
        <v>35.084645909613577</v>
      </c>
      <c r="T42" s="124">
        <f t="shared" si="6"/>
        <v>-797700.44408293196</v>
      </c>
      <c r="Z42" s="2"/>
    </row>
    <row r="43" spans="4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397288.82394226419</v>
      </c>
      <c r="Q43" s="124">
        <f t="shared" si="3"/>
        <v>444378.20207869058</v>
      </c>
      <c r="R43" s="124">
        <f t="shared" si="4"/>
        <v>773439.29326262814</v>
      </c>
      <c r="S43" s="124">
        <f t="shared" si="5"/>
        <v>35.831410195488004</v>
      </c>
      <c r="T43" s="124">
        <f t="shared" si="6"/>
        <v>-820564.50280924991</v>
      </c>
      <c r="Z43" s="124"/>
    </row>
    <row r="44" spans="4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289931.85431096714</v>
      </c>
      <c r="V44" s="124">
        <f>SUM(Q41:Q44)/4</f>
        <v>324273.77486453677</v>
      </c>
      <c r="W44" s="124">
        <f>SUM(R41:R44)/4</f>
        <v>564066.36511751311</v>
      </c>
      <c r="X44" s="124">
        <f>SUM(S41:S44)/4</f>
        <v>26.317375270552962</v>
      </c>
      <c r="Y44" s="124">
        <f>SUM(T41:T44)/4</f>
        <v>-598434.60304635344</v>
      </c>
      <c r="Z44" s="188">
        <f>SUM(Q44:T44)-P44</f>
        <v>0</v>
      </c>
    </row>
    <row r="45" spans="4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4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4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4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0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0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U50" s="124"/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0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0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N53" s="1">
        <f t="shared" si="1"/>
        <v>37</v>
      </c>
      <c r="O53" s="195">
        <f t="shared" si="2"/>
        <v>2061</v>
      </c>
      <c r="P53" s="124">
        <f t="shared" si="0"/>
        <v>0</v>
      </c>
      <c r="Q53" s="124">
        <f t="shared" si="3"/>
        <v>0</v>
      </c>
      <c r="R53" s="124">
        <f t="shared" si="4"/>
        <v>0</v>
      </c>
      <c r="S53" s="124">
        <f t="shared" si="5"/>
        <v>0</v>
      </c>
      <c r="T53" s="124">
        <f t="shared" si="6"/>
        <v>0</v>
      </c>
      <c r="Z53" s="2"/>
    </row>
    <row r="54" spans="13:26" x14ac:dyDescent="0.25">
      <c r="M54" s="2"/>
      <c r="N54" s="1">
        <f t="shared" si="1"/>
        <v>38</v>
      </c>
      <c r="O54" s="195">
        <f t="shared" si="2"/>
        <v>2062</v>
      </c>
      <c r="P54" s="124">
        <f t="shared" si="0"/>
        <v>0</v>
      </c>
      <c r="Q54" s="124">
        <f t="shared" si="3"/>
        <v>0</v>
      </c>
      <c r="R54" s="124">
        <f t="shared" si="4"/>
        <v>0</v>
      </c>
      <c r="S54" s="124">
        <f t="shared" si="5"/>
        <v>0</v>
      </c>
      <c r="T54" s="124">
        <f t="shared" si="6"/>
        <v>0</v>
      </c>
      <c r="Z54" s="2"/>
    </row>
    <row r="55" spans="13:26" x14ac:dyDescent="0.25">
      <c r="M55" s="2"/>
      <c r="N55" s="1">
        <f t="shared" si="1"/>
        <v>39</v>
      </c>
      <c r="O55" s="195">
        <f t="shared" si="2"/>
        <v>2063</v>
      </c>
      <c r="P55" s="124">
        <f t="shared" si="0"/>
        <v>0</v>
      </c>
      <c r="Q55" s="124">
        <f t="shared" si="3"/>
        <v>0</v>
      </c>
      <c r="R55" s="124">
        <f t="shared" si="4"/>
        <v>0</v>
      </c>
      <c r="S55" s="124">
        <f t="shared" si="5"/>
        <v>0</v>
      </c>
      <c r="T55" s="124">
        <f t="shared" si="6"/>
        <v>0</v>
      </c>
      <c r="Z55" s="124"/>
    </row>
    <row r="56" spans="13:26" x14ac:dyDescent="0.25">
      <c r="M56" s="2"/>
      <c r="N56" s="1">
        <f t="shared" si="1"/>
        <v>40</v>
      </c>
      <c r="O56" s="195">
        <f t="shared" si="2"/>
        <v>2064</v>
      </c>
      <c r="P56" s="124">
        <f t="shared" si="0"/>
        <v>0</v>
      </c>
      <c r="Q56" s="124">
        <f t="shared" si="3"/>
        <v>0</v>
      </c>
      <c r="R56" s="124">
        <f t="shared" si="4"/>
        <v>0</v>
      </c>
      <c r="S56" s="124">
        <f t="shared" si="5"/>
        <v>0</v>
      </c>
      <c r="T56" s="124">
        <f t="shared" si="6"/>
        <v>0</v>
      </c>
      <c r="U56" s="196">
        <f>SUM(Q53:T56)/4</f>
        <v>0</v>
      </c>
      <c r="V56" s="124">
        <f>SUM(Q53:Q56)/4</f>
        <v>0</v>
      </c>
      <c r="W56" s="124">
        <f>SUM(R53:R56)/4</f>
        <v>0</v>
      </c>
      <c r="X56" s="124">
        <f>SUM(S53:S56)/4</f>
        <v>0</v>
      </c>
      <c r="Y56" s="124">
        <f>SUM(T53:T56)/4</f>
        <v>0</v>
      </c>
      <c r="Z56" s="188">
        <f>SUM(Q56:T56)-P56</f>
        <v>0</v>
      </c>
    </row>
    <row r="57" spans="13:26" x14ac:dyDescent="0.25">
      <c r="M57" s="2"/>
      <c r="O57" s="163" t="s">
        <v>216</v>
      </c>
      <c r="P57" s="163" t="s">
        <v>216</v>
      </c>
      <c r="Q57" s="163" t="s">
        <v>216</v>
      </c>
      <c r="R57" s="163" t="s">
        <v>216</v>
      </c>
      <c r="S57" s="163" t="s">
        <v>216</v>
      </c>
      <c r="T57" s="163" t="s">
        <v>216</v>
      </c>
      <c r="U57" s="196"/>
      <c r="V57" s="196"/>
      <c r="W57" s="196"/>
      <c r="X57" s="196"/>
      <c r="Y57" s="196"/>
      <c r="Z57" s="2"/>
    </row>
    <row r="58" spans="13:26" x14ac:dyDescent="0.25">
      <c r="M58" s="2"/>
      <c r="O58" s="134" t="s">
        <v>231</v>
      </c>
      <c r="P58" s="196">
        <f>SUM(Q58:T58)</f>
        <v>7668061.8757661004</v>
      </c>
      <c r="Q58" s="196">
        <f>SUM(Q$17:Q$56)</f>
        <v>8570007.3025611695</v>
      </c>
      <c r="R58" s="196">
        <f>SUM(R$17:R$56)</f>
        <v>14815356.179210024</v>
      </c>
      <c r="S58" s="196">
        <f>SUM(S$17:S$56)</f>
        <v>745.67066387324928</v>
      </c>
      <c r="T58" s="196">
        <f>SUM(T$17:T$56)</f>
        <v>-15718047.276668968</v>
      </c>
      <c r="U58" s="124"/>
      <c r="V58" s="196"/>
      <c r="W58" s="196"/>
      <c r="X58" s="196"/>
      <c r="Y58" s="196"/>
      <c r="Z58" s="2"/>
    </row>
    <row r="59" spans="13:26" x14ac:dyDescent="0.25">
      <c r="M59" s="2"/>
      <c r="N59" s="2"/>
      <c r="O59" s="2"/>
      <c r="P59" s="188">
        <f>P58-P$10</f>
        <v>0</v>
      </c>
      <c r="Q59" s="188">
        <f>Q58-Q$10</f>
        <v>0</v>
      </c>
      <c r="R59" s="188">
        <f>R58-R$10</f>
        <v>-2.0489096641540527E-8</v>
      </c>
      <c r="S59" s="188">
        <f>S58-S$10</f>
        <v>-1.0231815394945443E-12</v>
      </c>
      <c r="T59" s="188">
        <f>T58-T$10</f>
        <v>2.0489096641540527E-8</v>
      </c>
      <c r="U59" s="188">
        <f>SUM(Q58:T58)-P$10</f>
        <v>0</v>
      </c>
      <c r="V59" s="2"/>
      <c r="W59" s="2"/>
      <c r="X59" s="2"/>
      <c r="Y59" s="2"/>
      <c r="Z59" s="2"/>
    </row>
    <row r="60" spans="13:26" x14ac:dyDescent="0.25">
      <c r="M60" s="2"/>
      <c r="O60" s="180" t="s">
        <v>279</v>
      </c>
      <c r="P60" s="197">
        <f>$P$13</f>
        <v>2.7921673226433352E-2</v>
      </c>
      <c r="Z60" s="2"/>
    </row>
    <row r="61" spans="13:26" x14ac:dyDescent="0.25">
      <c r="M61" s="2"/>
      <c r="O61" s="134" t="s">
        <v>236</v>
      </c>
      <c r="P61" s="197">
        <f>((1+P60)^(1/12))-1</f>
        <v>2.2975495621153641E-3</v>
      </c>
      <c r="Z61" s="2"/>
    </row>
    <row r="62" spans="13:26" x14ac:dyDescent="0.25">
      <c r="M62" s="2"/>
      <c r="O62" s="134" t="s">
        <v>235</v>
      </c>
      <c r="P62" s="196">
        <f>P10</f>
        <v>7668061.8757660948</v>
      </c>
      <c r="Z62" s="2"/>
    </row>
    <row r="63" spans="13:26" x14ac:dyDescent="0.25">
      <c r="M63" s="2"/>
      <c r="O63" s="134" t="s">
        <v>234</v>
      </c>
      <c r="P63" s="196">
        <f>P62/(1+P61)^P64</f>
        <v>3645566.1789250104</v>
      </c>
      <c r="Z63" s="2"/>
    </row>
    <row r="64" spans="13:26" x14ac:dyDescent="0.25">
      <c r="M64" s="2"/>
      <c r="O64" s="134" t="s">
        <v>233</v>
      </c>
      <c r="P64" s="124">
        <f>$P$12*12</f>
        <v>324</v>
      </c>
      <c r="Q64" s="198"/>
      <c r="Z64" s="2"/>
    </row>
    <row r="65" spans="13:26" x14ac:dyDescent="0.25">
      <c r="M65" s="2"/>
      <c r="O65" s="134" t="s">
        <v>232</v>
      </c>
      <c r="P65" s="196">
        <f>PMT(P61,P64,-P63)</f>
        <v>15966.873908018919</v>
      </c>
      <c r="Z65" s="2"/>
    </row>
    <row r="66" spans="13:26" x14ac:dyDescent="0.25">
      <c r="M66" s="2"/>
      <c r="N66" s="163"/>
      <c r="O66" s="163" t="s">
        <v>216</v>
      </c>
      <c r="P66" s="163" t="s">
        <v>216</v>
      </c>
      <c r="Q66" s="163" t="s">
        <v>216</v>
      </c>
      <c r="R66" s="163" t="s">
        <v>216</v>
      </c>
      <c r="Z66" s="2"/>
    </row>
    <row r="67" spans="13:26" x14ac:dyDescent="0.25">
      <c r="M67" s="2"/>
      <c r="N67" s="1">
        <v>1</v>
      </c>
      <c r="O67" s="124">
        <v>0</v>
      </c>
      <c r="P67" s="124">
        <f>P65</f>
        <v>15966.873908018919</v>
      </c>
      <c r="Q67" s="124">
        <f t="shared" ref="Q67:Q130" si="7">O67*$P$61</f>
        <v>0</v>
      </c>
      <c r="R67" s="124">
        <f t="shared" ref="R67:R130" si="8">O67+P67+Q67</f>
        <v>15966.873908018919</v>
      </c>
      <c r="Z67" s="2"/>
    </row>
    <row r="68" spans="13:26" x14ac:dyDescent="0.25">
      <c r="M68" s="2"/>
      <c r="N68" s="1">
        <f t="shared" ref="N68:N131" si="9">N67+1</f>
        <v>2</v>
      </c>
      <c r="O68" s="124">
        <f t="shared" ref="O68:O131" si="10">R67</f>
        <v>15966.873908018919</v>
      </c>
      <c r="P68" s="124">
        <f t="shared" ref="P68:P131" si="11">P67</f>
        <v>15966.873908018919</v>
      </c>
      <c r="Q68" s="124">
        <f t="shared" si="7"/>
        <v>36.684684155720099</v>
      </c>
      <c r="R68" s="124">
        <f t="shared" si="8"/>
        <v>31970.432500193558</v>
      </c>
      <c r="Z68" s="2"/>
    </row>
    <row r="69" spans="13:26" x14ac:dyDescent="0.25">
      <c r="M69" s="2"/>
      <c r="N69" s="1">
        <f t="shared" si="9"/>
        <v>3</v>
      </c>
      <c r="O69" s="124">
        <f t="shared" si="10"/>
        <v>31970.432500193558</v>
      </c>
      <c r="P69" s="124">
        <f t="shared" si="11"/>
        <v>15966.873908018919</v>
      </c>
      <c r="Q69" s="124">
        <f t="shared" si="7"/>
        <v>73.453653191458514</v>
      </c>
      <c r="R69" s="124">
        <f t="shared" si="8"/>
        <v>48010.760061403933</v>
      </c>
      <c r="Z69" s="2"/>
    </row>
    <row r="70" spans="13:26" x14ac:dyDescent="0.25">
      <c r="M70" s="2"/>
      <c r="N70" s="1">
        <f t="shared" si="9"/>
        <v>4</v>
      </c>
      <c r="O70" s="124">
        <f t="shared" si="10"/>
        <v>48010.760061403933</v>
      </c>
      <c r="P70" s="124">
        <f t="shared" si="11"/>
        <v>15966.873908018919</v>
      </c>
      <c r="Q70" s="124">
        <f t="shared" si="7"/>
        <v>110.30710075590441</v>
      </c>
      <c r="R70" s="124">
        <f t="shared" si="8"/>
        <v>64087.941070178756</v>
      </c>
      <c r="Z70" s="2"/>
    </row>
    <row r="71" spans="13:26" x14ac:dyDescent="0.25">
      <c r="M71" s="2"/>
      <c r="N71" s="1">
        <f t="shared" si="9"/>
        <v>5</v>
      </c>
      <c r="O71" s="124">
        <f t="shared" si="10"/>
        <v>64087.941070178756</v>
      </c>
      <c r="P71" s="124">
        <f t="shared" si="11"/>
        <v>15966.873908018919</v>
      </c>
      <c r="Q71" s="124">
        <f t="shared" si="7"/>
        <v>147.24522094266447</v>
      </c>
      <c r="R71" s="124">
        <f t="shared" si="8"/>
        <v>80202.060199140353</v>
      </c>
      <c r="Z71" s="2"/>
    </row>
    <row r="72" spans="13:26" x14ac:dyDescent="0.25">
      <c r="M72" s="2"/>
      <c r="N72" s="1">
        <f t="shared" si="9"/>
        <v>6</v>
      </c>
      <c r="O72" s="124">
        <f t="shared" si="10"/>
        <v>80202.060199140353</v>
      </c>
      <c r="P72" s="124">
        <f t="shared" si="11"/>
        <v>15966.873908018919</v>
      </c>
      <c r="Q72" s="124">
        <f t="shared" si="7"/>
        <v>184.26820829128499</v>
      </c>
      <c r="R72" s="124">
        <f t="shared" si="8"/>
        <v>96353.202315450544</v>
      </c>
      <c r="Z72" s="2"/>
    </row>
    <row r="73" spans="13:26" x14ac:dyDescent="0.25">
      <c r="M73" s="2"/>
      <c r="N73" s="1">
        <f t="shared" si="9"/>
        <v>7</v>
      </c>
      <c r="O73" s="124">
        <f t="shared" si="10"/>
        <v>96353.202315450544</v>
      </c>
      <c r="P73" s="124">
        <f t="shared" si="11"/>
        <v>15966.873908018919</v>
      </c>
      <c r="Q73" s="124">
        <f t="shared" si="7"/>
        <v>221.37625778827649</v>
      </c>
      <c r="R73" s="124">
        <f t="shared" si="8"/>
        <v>112541.45248125773</v>
      </c>
      <c r="Z73" s="2"/>
    </row>
    <row r="74" spans="13:26" x14ac:dyDescent="0.25">
      <c r="M74" s="2"/>
      <c r="N74" s="1">
        <f t="shared" si="9"/>
        <v>8</v>
      </c>
      <c r="O74" s="124">
        <f t="shared" si="10"/>
        <v>112541.45248125773</v>
      </c>
      <c r="P74" s="124">
        <f t="shared" si="11"/>
        <v>15966.873908018919</v>
      </c>
      <c r="Q74" s="124">
        <f t="shared" si="7"/>
        <v>258.56956486814073</v>
      </c>
      <c r="R74" s="124">
        <f t="shared" si="8"/>
        <v>128766.8959541448</v>
      </c>
      <c r="Z74" s="2"/>
    </row>
    <row r="75" spans="13:26" x14ac:dyDescent="0.25">
      <c r="M75" s="2"/>
      <c r="N75" s="1">
        <f t="shared" si="9"/>
        <v>9</v>
      </c>
      <c r="O75" s="124">
        <f t="shared" si="10"/>
        <v>128766.8959541448</v>
      </c>
      <c r="P75" s="124">
        <f t="shared" si="11"/>
        <v>15966.873908018919</v>
      </c>
      <c r="Q75" s="124">
        <f t="shared" si="7"/>
        <v>295.84832541440005</v>
      </c>
      <c r="R75" s="124">
        <f t="shared" si="8"/>
        <v>145029.61818757813</v>
      </c>
      <c r="Z75" s="2"/>
    </row>
    <row r="76" spans="13:26" x14ac:dyDescent="0.25">
      <c r="M76" s="2"/>
      <c r="N76" s="1">
        <f t="shared" si="9"/>
        <v>10</v>
      </c>
      <c r="O76" s="124">
        <f t="shared" si="10"/>
        <v>145029.61818757813</v>
      </c>
      <c r="P76" s="124">
        <f t="shared" si="11"/>
        <v>15966.873908018919</v>
      </c>
      <c r="Q76" s="124">
        <f t="shared" si="7"/>
        <v>333.21273576062856</v>
      </c>
      <c r="R76" s="124">
        <f t="shared" si="8"/>
        <v>161329.7048313577</v>
      </c>
      <c r="Z76" s="2"/>
    </row>
    <row r="77" spans="13:26" x14ac:dyDescent="0.25">
      <c r="M77" s="2"/>
      <c r="N77" s="1">
        <f t="shared" si="9"/>
        <v>11</v>
      </c>
      <c r="O77" s="124">
        <f t="shared" si="10"/>
        <v>161329.7048313577</v>
      </c>
      <c r="P77" s="124">
        <f t="shared" si="11"/>
        <v>15966.873908018919</v>
      </c>
      <c r="Q77" s="124">
        <f t="shared" si="7"/>
        <v>370.66299269148681</v>
      </c>
      <c r="R77" s="124">
        <f t="shared" si="8"/>
        <v>177667.2417320681</v>
      </c>
      <c r="Z77" s="2"/>
    </row>
    <row r="78" spans="13:26" x14ac:dyDescent="0.25">
      <c r="M78" s="2"/>
      <c r="N78" s="1">
        <f t="shared" si="9"/>
        <v>12</v>
      </c>
      <c r="O78" s="124">
        <f t="shared" si="10"/>
        <v>177667.2417320681</v>
      </c>
      <c r="P78" s="124">
        <f t="shared" si="11"/>
        <v>15966.873908018919</v>
      </c>
      <c r="Q78" s="124">
        <f t="shared" si="7"/>
        <v>408.1992934437576</v>
      </c>
      <c r="R78" s="124">
        <f t="shared" si="8"/>
        <v>194042.31493353078</v>
      </c>
      <c r="Z78" s="2"/>
    </row>
    <row r="79" spans="13:26" x14ac:dyDescent="0.25">
      <c r="M79" s="2"/>
      <c r="N79" s="1">
        <f t="shared" si="9"/>
        <v>13</v>
      </c>
      <c r="O79" s="124">
        <f t="shared" si="10"/>
        <v>194042.31493353078</v>
      </c>
      <c r="P79" s="124">
        <f t="shared" si="11"/>
        <v>15966.873908018919</v>
      </c>
      <c r="Q79" s="124">
        <f t="shared" si="7"/>
        <v>445.82183570738522</v>
      </c>
      <c r="R79" s="124">
        <f t="shared" si="8"/>
        <v>210455.01067725709</v>
      </c>
      <c r="Z79" s="2"/>
    </row>
    <row r="80" spans="13:26" x14ac:dyDescent="0.25">
      <c r="M80" s="2"/>
      <c r="N80" s="1">
        <f t="shared" si="9"/>
        <v>14</v>
      </c>
      <c r="O80" s="124">
        <f t="shared" si="10"/>
        <v>210455.01067725709</v>
      </c>
      <c r="P80" s="124">
        <f t="shared" si="11"/>
        <v>15966.873908018919</v>
      </c>
      <c r="Q80" s="124">
        <f t="shared" si="7"/>
        <v>483.5308176265163</v>
      </c>
      <c r="R80" s="124">
        <f t="shared" si="8"/>
        <v>226905.41540290252</v>
      </c>
      <c r="Z80" s="2"/>
    </row>
    <row r="81" spans="13:26" x14ac:dyDescent="0.25">
      <c r="M81" s="2"/>
      <c r="N81" s="1">
        <f t="shared" si="9"/>
        <v>15</v>
      </c>
      <c r="O81" s="124">
        <f t="shared" si="10"/>
        <v>226905.41540290252</v>
      </c>
      <c r="P81" s="124">
        <f t="shared" si="11"/>
        <v>15966.873908018919</v>
      </c>
      <c r="Q81" s="124">
        <f t="shared" si="7"/>
        <v>521.32643780054343</v>
      </c>
      <c r="R81" s="124">
        <f t="shared" si="8"/>
        <v>243393.61574872199</v>
      </c>
      <c r="Z81" s="2"/>
    </row>
    <row r="82" spans="13:26" x14ac:dyDescent="0.25">
      <c r="M82" s="2"/>
      <c r="N82" s="1">
        <f t="shared" si="9"/>
        <v>16</v>
      </c>
      <c r="O82" s="124">
        <f t="shared" si="10"/>
        <v>243393.61574872199</v>
      </c>
      <c r="P82" s="124">
        <f t="shared" si="11"/>
        <v>15966.873908018919</v>
      </c>
      <c r="Q82" s="124">
        <f t="shared" si="7"/>
        <v>559.20889528515136</v>
      </c>
      <c r="R82" s="124">
        <f t="shared" si="8"/>
        <v>259919.69855202606</v>
      </c>
      <c r="Z82" s="2"/>
    </row>
    <row r="83" spans="13:26" x14ac:dyDescent="0.25">
      <c r="M83" s="2"/>
      <c r="N83" s="1">
        <f t="shared" si="9"/>
        <v>17</v>
      </c>
      <c r="O83" s="124">
        <f t="shared" si="10"/>
        <v>259919.69855202606</v>
      </c>
      <c r="P83" s="124">
        <f t="shared" si="11"/>
        <v>15966.873908018919</v>
      </c>
      <c r="Q83" s="124">
        <f t="shared" si="7"/>
        <v>597.17838959336495</v>
      </c>
      <c r="R83" s="124">
        <f t="shared" si="8"/>
        <v>276483.75084963837</v>
      </c>
      <c r="Z83" s="2"/>
    </row>
    <row r="84" spans="13:26" x14ac:dyDescent="0.25">
      <c r="M84" s="2"/>
      <c r="N84" s="1">
        <f t="shared" si="9"/>
        <v>18</v>
      </c>
      <c r="O84" s="124">
        <f t="shared" si="10"/>
        <v>276483.75084963837</v>
      </c>
      <c r="P84" s="124">
        <f t="shared" si="11"/>
        <v>15966.873908018919</v>
      </c>
      <c r="Q84" s="124">
        <f t="shared" si="7"/>
        <v>635.23512069660001</v>
      </c>
      <c r="R84" s="124">
        <f t="shared" si="8"/>
        <v>293085.85987835389</v>
      </c>
      <c r="Z84" s="2"/>
    </row>
    <row r="85" spans="13:26" x14ac:dyDescent="0.25">
      <c r="M85" s="2"/>
      <c r="N85" s="1">
        <f t="shared" si="9"/>
        <v>19</v>
      </c>
      <c r="O85" s="124">
        <f t="shared" si="10"/>
        <v>293085.85987835389</v>
      </c>
      <c r="P85" s="124">
        <f t="shared" si="11"/>
        <v>15966.873908018919</v>
      </c>
      <c r="Q85" s="124">
        <f t="shared" si="7"/>
        <v>673.37928902571696</v>
      </c>
      <c r="R85" s="124">
        <f t="shared" si="8"/>
        <v>309726.11307539855</v>
      </c>
      <c r="Z85" s="2"/>
    </row>
    <row r="86" spans="13:26" x14ac:dyDescent="0.25">
      <c r="M86" s="2"/>
      <c r="N86" s="1">
        <f t="shared" si="9"/>
        <v>20</v>
      </c>
      <c r="O86" s="124">
        <f t="shared" si="10"/>
        <v>309726.11307539855</v>
      </c>
      <c r="P86" s="124">
        <f t="shared" si="11"/>
        <v>15966.873908018919</v>
      </c>
      <c r="Q86" s="124">
        <f t="shared" si="7"/>
        <v>711.6110954720757</v>
      </c>
      <c r="R86" s="124">
        <f t="shared" si="8"/>
        <v>326404.59807888954</v>
      </c>
      <c r="Z86" s="2"/>
    </row>
    <row r="87" spans="13:26" x14ac:dyDescent="0.25">
      <c r="M87" s="2"/>
      <c r="N87" s="1">
        <f t="shared" si="9"/>
        <v>21</v>
      </c>
      <c r="O87" s="124">
        <f t="shared" si="10"/>
        <v>326404.59807888954</v>
      </c>
      <c r="P87" s="124">
        <f t="shared" si="11"/>
        <v>15966.873908018919</v>
      </c>
      <c r="Q87" s="124">
        <f t="shared" si="7"/>
        <v>749.93074138859413</v>
      </c>
      <c r="R87" s="124">
        <f t="shared" si="8"/>
        <v>343121.40272829705</v>
      </c>
      <c r="Z87" s="2"/>
    </row>
    <row r="88" spans="13:26" x14ac:dyDescent="0.25">
      <c r="M88" s="2"/>
      <c r="N88" s="1">
        <f t="shared" si="9"/>
        <v>22</v>
      </c>
      <c r="O88" s="124">
        <f t="shared" si="10"/>
        <v>343121.40272829705</v>
      </c>
      <c r="P88" s="124">
        <f t="shared" si="11"/>
        <v>15966.873908018919</v>
      </c>
      <c r="Q88" s="124">
        <f t="shared" si="7"/>
        <v>788.33842859080835</v>
      </c>
      <c r="R88" s="124">
        <f t="shared" si="8"/>
        <v>359876.61506490677</v>
      </c>
      <c r="Z88" s="2"/>
    </row>
    <row r="89" spans="13:26" x14ac:dyDescent="0.25">
      <c r="M89" s="2"/>
      <c r="N89" s="1">
        <f t="shared" si="9"/>
        <v>23</v>
      </c>
      <c r="O89" s="124">
        <f t="shared" si="10"/>
        <v>359876.61506490677</v>
      </c>
      <c r="P89" s="124">
        <f t="shared" si="11"/>
        <v>15966.873908018919</v>
      </c>
      <c r="Q89" s="124">
        <f t="shared" si="7"/>
        <v>826.83435935793602</v>
      </c>
      <c r="R89" s="124">
        <f t="shared" si="8"/>
        <v>376670.32333228365</v>
      </c>
      <c r="Z89" s="2"/>
    </row>
    <row r="90" spans="13:26" x14ac:dyDescent="0.25">
      <c r="M90" s="2"/>
      <c r="N90" s="1">
        <f t="shared" si="9"/>
        <v>24</v>
      </c>
      <c r="O90" s="124">
        <f t="shared" si="10"/>
        <v>376670.32333228365</v>
      </c>
      <c r="P90" s="124">
        <f t="shared" si="11"/>
        <v>15966.873908018919</v>
      </c>
      <c r="Q90" s="124">
        <f t="shared" si="7"/>
        <v>865.41873643394092</v>
      </c>
      <c r="R90" s="124">
        <f t="shared" si="8"/>
        <v>393502.61597673653</v>
      </c>
      <c r="Z90" s="2"/>
    </row>
    <row r="91" spans="13:26" x14ac:dyDescent="0.25">
      <c r="M91" s="2"/>
      <c r="N91" s="1">
        <f t="shared" si="9"/>
        <v>25</v>
      </c>
      <c r="O91" s="124">
        <f t="shared" si="10"/>
        <v>393502.61597673653</v>
      </c>
      <c r="P91" s="124">
        <f t="shared" si="11"/>
        <v>15966.873908018919</v>
      </c>
      <c r="Q91" s="124">
        <f t="shared" si="7"/>
        <v>904.09176302860135</v>
      </c>
      <c r="R91" s="124">
        <f t="shared" si="8"/>
        <v>410373.58164778404</v>
      </c>
      <c r="Z91" s="2"/>
    </row>
    <row r="92" spans="13:26" x14ac:dyDescent="0.25">
      <c r="M92" s="2"/>
      <c r="N92" s="1">
        <f t="shared" si="9"/>
        <v>26</v>
      </c>
      <c r="O92" s="124">
        <f t="shared" si="10"/>
        <v>410373.58164778404</v>
      </c>
      <c r="P92" s="124">
        <f t="shared" si="11"/>
        <v>15966.873908018919</v>
      </c>
      <c r="Q92" s="124">
        <f t="shared" si="7"/>
        <v>942.85364281857983</v>
      </c>
      <c r="R92" s="124">
        <f t="shared" si="8"/>
        <v>427283.30919862154</v>
      </c>
      <c r="Z92" s="2"/>
    </row>
    <row r="93" spans="13:26" x14ac:dyDescent="0.25">
      <c r="M93" s="2"/>
      <c r="N93" s="1">
        <f t="shared" si="9"/>
        <v>27</v>
      </c>
      <c r="O93" s="124">
        <f t="shared" si="10"/>
        <v>427283.30919862154</v>
      </c>
      <c r="P93" s="124">
        <f t="shared" si="11"/>
        <v>15966.873908018919</v>
      </c>
      <c r="Q93" s="124">
        <f t="shared" si="7"/>
        <v>981.70457994849664</v>
      </c>
      <c r="R93" s="124">
        <f t="shared" si="8"/>
        <v>444231.88768658898</v>
      </c>
      <c r="Z93" s="2"/>
    </row>
    <row r="94" spans="13:26" x14ac:dyDescent="0.25">
      <c r="M94" s="2"/>
      <c r="N94" s="1">
        <f t="shared" si="9"/>
        <v>28</v>
      </c>
      <c r="O94" s="124">
        <f t="shared" si="10"/>
        <v>444231.88768658898</v>
      </c>
      <c r="P94" s="124">
        <f t="shared" si="11"/>
        <v>15966.873908018919</v>
      </c>
      <c r="Q94" s="124">
        <f t="shared" si="7"/>
        <v>1020.6447790320041</v>
      </c>
      <c r="R94" s="124">
        <f t="shared" si="8"/>
        <v>461219.40637363988</v>
      </c>
      <c r="Z94" s="2"/>
    </row>
    <row r="95" spans="13:26" x14ac:dyDescent="0.25">
      <c r="M95" s="2"/>
      <c r="N95" s="1">
        <f t="shared" si="9"/>
        <v>29</v>
      </c>
      <c r="O95" s="124">
        <f t="shared" si="10"/>
        <v>461219.40637363988</v>
      </c>
      <c r="P95" s="124">
        <f t="shared" si="11"/>
        <v>15966.873908018919</v>
      </c>
      <c r="Q95" s="124">
        <f t="shared" si="7"/>
        <v>1059.6744451528646</v>
      </c>
      <c r="R95" s="124">
        <f t="shared" si="8"/>
        <v>478245.95472681167</v>
      </c>
      <c r="Z95" s="2"/>
    </row>
    <row r="96" spans="13:26" x14ac:dyDescent="0.25">
      <c r="M96" s="2"/>
      <c r="N96" s="1">
        <f t="shared" si="9"/>
        <v>30</v>
      </c>
      <c r="O96" s="124">
        <f t="shared" si="10"/>
        <v>478245.95472681167</v>
      </c>
      <c r="P96" s="124">
        <f t="shared" si="11"/>
        <v>15966.873908018919</v>
      </c>
      <c r="Q96" s="124">
        <f t="shared" si="7"/>
        <v>1098.7937838660305</v>
      </c>
      <c r="R96" s="124">
        <f t="shared" si="8"/>
        <v>495311.62241869664</v>
      </c>
      <c r="Z96" s="2"/>
    </row>
    <row r="97" spans="13:26" x14ac:dyDescent="0.25">
      <c r="M97" s="2"/>
      <c r="N97" s="1">
        <f t="shared" si="9"/>
        <v>31</v>
      </c>
      <c r="O97" s="124">
        <f t="shared" si="10"/>
        <v>495311.62241869664</v>
      </c>
      <c r="P97" s="124">
        <f t="shared" si="11"/>
        <v>15966.873908018919</v>
      </c>
      <c r="Q97" s="124">
        <f t="shared" si="7"/>
        <v>1138.0030011987271</v>
      </c>
      <c r="R97" s="124">
        <f t="shared" si="8"/>
        <v>512416.49932791432</v>
      </c>
      <c r="Z97" s="2"/>
    </row>
    <row r="98" spans="13:26" x14ac:dyDescent="0.25">
      <c r="M98" s="2"/>
      <c r="N98" s="1">
        <f t="shared" si="9"/>
        <v>32</v>
      </c>
      <c r="O98" s="124">
        <f t="shared" si="10"/>
        <v>512416.49932791432</v>
      </c>
      <c r="P98" s="124">
        <f t="shared" si="11"/>
        <v>15966.873908018919</v>
      </c>
      <c r="Q98" s="124">
        <f t="shared" si="7"/>
        <v>1177.3023036515374</v>
      </c>
      <c r="R98" s="124">
        <f t="shared" si="8"/>
        <v>529560.67553958483</v>
      </c>
      <c r="Z98" s="2"/>
    </row>
    <row r="99" spans="13:26" x14ac:dyDescent="0.25">
      <c r="M99" s="2"/>
      <c r="N99" s="1">
        <f t="shared" si="9"/>
        <v>33</v>
      </c>
      <c r="O99" s="124">
        <f t="shared" si="10"/>
        <v>529560.67553958483</v>
      </c>
      <c r="P99" s="124">
        <f t="shared" si="11"/>
        <v>15966.873908018919</v>
      </c>
      <c r="Q99" s="124">
        <f t="shared" si="7"/>
        <v>1216.6918981994895</v>
      </c>
      <c r="R99" s="124">
        <f t="shared" si="8"/>
        <v>546744.24134580325</v>
      </c>
      <c r="Z99" s="2"/>
    </row>
    <row r="100" spans="13:26" x14ac:dyDescent="0.25">
      <c r="M100" s="2"/>
      <c r="N100" s="1">
        <f t="shared" si="9"/>
        <v>34</v>
      </c>
      <c r="O100" s="124">
        <f t="shared" si="10"/>
        <v>546744.24134580325</v>
      </c>
      <c r="P100" s="124">
        <f t="shared" si="11"/>
        <v>15966.873908018919</v>
      </c>
      <c r="Q100" s="124">
        <f t="shared" si="7"/>
        <v>1256.1719922931472</v>
      </c>
      <c r="R100" s="124">
        <f t="shared" si="8"/>
        <v>563967.28724611527</v>
      </c>
      <c r="Z100" s="2"/>
    </row>
    <row r="101" spans="13:26" x14ac:dyDescent="0.25">
      <c r="M101" s="2"/>
      <c r="N101" s="1">
        <f t="shared" si="9"/>
        <v>35</v>
      </c>
      <c r="O101" s="124">
        <f t="shared" si="10"/>
        <v>563967.28724611527</v>
      </c>
      <c r="P101" s="124">
        <f t="shared" si="11"/>
        <v>15966.873908018919</v>
      </c>
      <c r="Q101" s="124">
        <f t="shared" si="7"/>
        <v>1295.7427938597018</v>
      </c>
      <c r="R101" s="124">
        <f t="shared" si="8"/>
        <v>581229.90394799388</v>
      </c>
      <c r="Z101" s="2"/>
    </row>
    <row r="102" spans="13:26" x14ac:dyDescent="0.25">
      <c r="M102" s="2"/>
      <c r="N102" s="1">
        <f t="shared" si="9"/>
        <v>36</v>
      </c>
      <c r="O102" s="124">
        <f t="shared" si="10"/>
        <v>581229.90394799388</v>
      </c>
      <c r="P102" s="124">
        <f t="shared" si="11"/>
        <v>15966.873908018919</v>
      </c>
      <c r="Q102" s="124">
        <f t="shared" si="7"/>
        <v>1335.4045113040684</v>
      </c>
      <c r="R102" s="124">
        <f t="shared" si="8"/>
        <v>598532.18236731691</v>
      </c>
      <c r="Z102" s="2"/>
    </row>
    <row r="103" spans="13:26" x14ac:dyDescent="0.25">
      <c r="M103" s="2"/>
      <c r="N103" s="1">
        <f t="shared" si="9"/>
        <v>37</v>
      </c>
      <c r="O103" s="124">
        <f t="shared" si="10"/>
        <v>598532.18236731691</v>
      </c>
      <c r="P103" s="124">
        <f t="shared" si="11"/>
        <v>15966.873908018919</v>
      </c>
      <c r="Q103" s="124">
        <f t="shared" si="7"/>
        <v>1375.1573535099822</v>
      </c>
      <c r="R103" s="124">
        <f t="shared" si="8"/>
        <v>615874.21362884587</v>
      </c>
      <c r="Z103" s="2"/>
    </row>
    <row r="104" spans="13:26" x14ac:dyDescent="0.25">
      <c r="M104" s="2"/>
      <c r="N104" s="1">
        <f t="shared" si="9"/>
        <v>38</v>
      </c>
      <c r="O104" s="124">
        <f t="shared" si="10"/>
        <v>615874.21362884587</v>
      </c>
      <c r="P104" s="124">
        <f t="shared" si="11"/>
        <v>15966.873908018919</v>
      </c>
      <c r="Q104" s="124">
        <f t="shared" si="7"/>
        <v>1415.001529841099</v>
      </c>
      <c r="R104" s="124">
        <f t="shared" si="8"/>
        <v>633256.0890667059</v>
      </c>
      <c r="Z104" s="2"/>
    </row>
    <row r="105" spans="13:26" x14ac:dyDescent="0.25">
      <c r="M105" s="2"/>
      <c r="N105" s="1">
        <f t="shared" si="9"/>
        <v>39</v>
      </c>
      <c r="O105" s="124">
        <f t="shared" si="10"/>
        <v>633256.0890667059</v>
      </c>
      <c r="P105" s="124">
        <f t="shared" si="11"/>
        <v>15966.873908018919</v>
      </c>
      <c r="Q105" s="124">
        <f t="shared" si="7"/>
        <v>1454.937250142098</v>
      </c>
      <c r="R105" s="124">
        <f t="shared" si="8"/>
        <v>650677.90022486693</v>
      </c>
      <c r="Z105" s="2"/>
    </row>
    <row r="106" spans="13:26" x14ac:dyDescent="0.25">
      <c r="M106" s="2"/>
      <c r="N106" s="1">
        <f t="shared" si="9"/>
        <v>40</v>
      </c>
      <c r="O106" s="124">
        <f t="shared" si="10"/>
        <v>650677.90022486693</v>
      </c>
      <c r="P106" s="124">
        <f t="shared" si="11"/>
        <v>15966.873908018919</v>
      </c>
      <c r="Q106" s="124">
        <f t="shared" si="7"/>
        <v>1494.9647247397875</v>
      </c>
      <c r="R106" s="124">
        <f t="shared" si="8"/>
        <v>668139.73885762563</v>
      </c>
      <c r="Z106" s="2"/>
    </row>
    <row r="107" spans="13:26" x14ac:dyDescent="0.25">
      <c r="M107" s="2"/>
      <c r="N107" s="1">
        <f t="shared" si="9"/>
        <v>41</v>
      </c>
      <c r="O107" s="124">
        <f t="shared" si="10"/>
        <v>668139.73885762563</v>
      </c>
      <c r="P107" s="124">
        <f t="shared" si="11"/>
        <v>15966.873908018919</v>
      </c>
      <c r="Q107" s="124">
        <f t="shared" si="7"/>
        <v>1535.0841644442114</v>
      </c>
      <c r="R107" s="124">
        <f t="shared" si="8"/>
        <v>685641.6969300888</v>
      </c>
      <c r="Z107" s="2"/>
    </row>
    <row r="108" spans="13:26" x14ac:dyDescent="0.25">
      <c r="M108" s="2"/>
      <c r="N108" s="1">
        <f t="shared" si="9"/>
        <v>42</v>
      </c>
      <c r="O108" s="124">
        <f t="shared" si="10"/>
        <v>685641.6969300888</v>
      </c>
      <c r="P108" s="124">
        <f t="shared" si="11"/>
        <v>15966.873908018919</v>
      </c>
      <c r="Q108" s="124">
        <f t="shared" si="7"/>
        <v>1575.2957805497606</v>
      </c>
      <c r="R108" s="124">
        <f t="shared" si="8"/>
        <v>703183.86661865748</v>
      </c>
      <c r="Z108" s="2"/>
    </row>
    <row r="109" spans="13:26" x14ac:dyDescent="0.25">
      <c r="M109" s="2"/>
      <c r="N109" s="1">
        <f t="shared" si="9"/>
        <v>43</v>
      </c>
      <c r="O109" s="124">
        <f t="shared" si="10"/>
        <v>703183.86661865748</v>
      </c>
      <c r="P109" s="124">
        <f t="shared" si="11"/>
        <v>15966.873908018919</v>
      </c>
      <c r="Q109" s="124">
        <f t="shared" si="7"/>
        <v>1615.5997848362852</v>
      </c>
      <c r="R109" s="124">
        <f t="shared" si="8"/>
        <v>720766.3403115127</v>
      </c>
      <c r="Z109" s="2"/>
    </row>
    <row r="110" spans="13:26" x14ac:dyDescent="0.25">
      <c r="M110" s="2"/>
      <c r="N110" s="1">
        <f t="shared" si="9"/>
        <v>44</v>
      </c>
      <c r="O110" s="124">
        <f t="shared" si="10"/>
        <v>720766.3403115127</v>
      </c>
      <c r="P110" s="124">
        <f t="shared" si="11"/>
        <v>15966.873908018919</v>
      </c>
      <c r="Q110" s="124">
        <f t="shared" si="7"/>
        <v>1655.9963895702094</v>
      </c>
      <c r="R110" s="124">
        <f t="shared" si="8"/>
        <v>738389.21060910181</v>
      </c>
      <c r="Z110" s="2"/>
    </row>
    <row r="111" spans="13:26" x14ac:dyDescent="0.25">
      <c r="M111" s="2"/>
      <c r="N111" s="1">
        <f t="shared" si="9"/>
        <v>45</v>
      </c>
      <c r="O111" s="124">
        <f t="shared" si="10"/>
        <v>738389.21060910181</v>
      </c>
      <c r="P111" s="124">
        <f t="shared" si="11"/>
        <v>15966.873908018919</v>
      </c>
      <c r="Q111" s="124">
        <f t="shared" si="7"/>
        <v>1696.4858075056511</v>
      </c>
      <c r="R111" s="124">
        <f t="shared" si="8"/>
        <v>756052.5703246264</v>
      </c>
      <c r="Z111" s="2"/>
    </row>
    <row r="112" spans="13:26" x14ac:dyDescent="0.25">
      <c r="M112" s="2"/>
      <c r="N112" s="1">
        <f t="shared" si="9"/>
        <v>46</v>
      </c>
      <c r="O112" s="124">
        <f t="shared" si="10"/>
        <v>756052.5703246264</v>
      </c>
      <c r="P112" s="124">
        <f t="shared" si="11"/>
        <v>15966.873908018919</v>
      </c>
      <c r="Q112" s="124">
        <f t="shared" si="7"/>
        <v>1737.0682518855408</v>
      </c>
      <c r="R112" s="124">
        <f t="shared" si="8"/>
        <v>773756.51248453092</v>
      </c>
      <c r="Z112" s="2"/>
    </row>
    <row r="113" spans="13:26" x14ac:dyDescent="0.25">
      <c r="M113" s="2"/>
      <c r="N113" s="1">
        <f t="shared" si="9"/>
        <v>47</v>
      </c>
      <c r="O113" s="124">
        <f t="shared" si="10"/>
        <v>773756.51248453092</v>
      </c>
      <c r="P113" s="124">
        <f t="shared" si="11"/>
        <v>15966.873908018919</v>
      </c>
      <c r="Q113" s="124">
        <f t="shared" si="7"/>
        <v>1777.7439364427453</v>
      </c>
      <c r="R113" s="124">
        <f t="shared" si="8"/>
        <v>791501.13032899261</v>
      </c>
      <c r="Z113" s="2"/>
    </row>
    <row r="114" spans="13:26" x14ac:dyDescent="0.25">
      <c r="M114" s="2"/>
      <c r="N114" s="1">
        <f t="shared" si="9"/>
        <v>48</v>
      </c>
      <c r="O114" s="124">
        <f t="shared" si="10"/>
        <v>791501.13032899261</v>
      </c>
      <c r="P114" s="124">
        <f t="shared" si="11"/>
        <v>15966.873908018919</v>
      </c>
      <c r="Q114" s="124">
        <f t="shared" si="7"/>
        <v>1818.5130754011927</v>
      </c>
      <c r="R114" s="124">
        <f t="shared" si="8"/>
        <v>809286.51731241273</v>
      </c>
      <c r="Z114" s="2"/>
    </row>
    <row r="115" spans="13:26" x14ac:dyDescent="0.25">
      <c r="M115" s="2"/>
      <c r="N115" s="1">
        <f t="shared" si="9"/>
        <v>49</v>
      </c>
      <c r="O115" s="124">
        <f t="shared" si="10"/>
        <v>809286.51731241273</v>
      </c>
      <c r="P115" s="124">
        <f t="shared" si="11"/>
        <v>15966.873908018919</v>
      </c>
      <c r="Q115" s="124">
        <f t="shared" si="7"/>
        <v>1859.3758834770019</v>
      </c>
      <c r="R115" s="124">
        <f t="shared" si="8"/>
        <v>827112.7671039087</v>
      </c>
      <c r="Z115" s="2"/>
    </row>
    <row r="116" spans="13:26" x14ac:dyDescent="0.25">
      <c r="M116" s="2"/>
      <c r="N116" s="1">
        <f t="shared" si="9"/>
        <v>50</v>
      </c>
      <c r="O116" s="124">
        <f t="shared" si="10"/>
        <v>827112.7671039087</v>
      </c>
      <c r="P116" s="124">
        <f t="shared" si="11"/>
        <v>15966.873908018919</v>
      </c>
      <c r="Q116" s="124">
        <f t="shared" si="7"/>
        <v>1900.3325758796125</v>
      </c>
      <c r="R116" s="124">
        <f t="shared" si="8"/>
        <v>844979.97358780727</v>
      </c>
      <c r="Z116" s="2"/>
    </row>
    <row r="117" spans="13:26" x14ac:dyDescent="0.25">
      <c r="M117" s="2"/>
      <c r="N117" s="1">
        <f t="shared" si="9"/>
        <v>51</v>
      </c>
      <c r="O117" s="124">
        <f t="shared" si="10"/>
        <v>844979.97358780727</v>
      </c>
      <c r="P117" s="124">
        <f t="shared" si="11"/>
        <v>15966.873908018919</v>
      </c>
      <c r="Q117" s="124">
        <f t="shared" si="7"/>
        <v>1941.3833683129185</v>
      </c>
      <c r="R117" s="124">
        <f t="shared" si="8"/>
        <v>862888.23086413916</v>
      </c>
      <c r="Z117" s="2"/>
    </row>
    <row r="118" spans="13:26" x14ac:dyDescent="0.25">
      <c r="M118" s="2"/>
      <c r="N118" s="1">
        <f t="shared" si="9"/>
        <v>52</v>
      </c>
      <c r="O118" s="124">
        <f t="shared" si="10"/>
        <v>862888.23086413916</v>
      </c>
      <c r="P118" s="124">
        <f t="shared" si="11"/>
        <v>15966.873908018919</v>
      </c>
      <c r="Q118" s="124">
        <f t="shared" si="7"/>
        <v>1982.5284769764041</v>
      </c>
      <c r="R118" s="124">
        <f t="shared" si="8"/>
        <v>880837.63324913452</v>
      </c>
      <c r="Z118" s="2"/>
    </row>
    <row r="119" spans="13:26" x14ac:dyDescent="0.25">
      <c r="M119" s="2"/>
      <c r="N119" s="1">
        <f t="shared" si="9"/>
        <v>53</v>
      </c>
      <c r="O119" s="124">
        <f t="shared" si="10"/>
        <v>880837.63324913452</v>
      </c>
      <c r="P119" s="124">
        <f t="shared" si="11"/>
        <v>15966.873908018919</v>
      </c>
      <c r="Q119" s="124">
        <f t="shared" si="7"/>
        <v>2023.7681185662827</v>
      </c>
      <c r="R119" s="124">
        <f t="shared" si="8"/>
        <v>898828.2752757197</v>
      </c>
      <c r="Z119" s="2"/>
    </row>
    <row r="120" spans="13:26" x14ac:dyDescent="0.25">
      <c r="M120" s="2"/>
      <c r="N120" s="1">
        <f t="shared" si="9"/>
        <v>54</v>
      </c>
      <c r="O120" s="124">
        <f t="shared" si="10"/>
        <v>898828.2752757197</v>
      </c>
      <c r="P120" s="124">
        <f t="shared" si="11"/>
        <v>15966.873908018919</v>
      </c>
      <c r="Q120" s="124">
        <f t="shared" si="7"/>
        <v>2065.1025102766375</v>
      </c>
      <c r="R120" s="124">
        <f t="shared" si="8"/>
        <v>916860.25169401523</v>
      </c>
      <c r="Z120" s="2"/>
    </row>
    <row r="121" spans="13:26" x14ac:dyDescent="0.25">
      <c r="M121" s="2"/>
      <c r="N121" s="1">
        <f t="shared" si="9"/>
        <v>55</v>
      </c>
      <c r="O121" s="124">
        <f t="shared" si="10"/>
        <v>916860.25169401523</v>
      </c>
      <c r="P121" s="124">
        <f t="shared" si="11"/>
        <v>15966.873908018919</v>
      </c>
      <c r="Q121" s="124">
        <f t="shared" si="7"/>
        <v>2106.5318698005672</v>
      </c>
      <c r="R121" s="124">
        <f t="shared" si="8"/>
        <v>934933.65747183468</v>
      </c>
      <c r="Z121" s="2"/>
    </row>
    <row r="122" spans="13:26" x14ac:dyDescent="0.25">
      <c r="M122" s="2"/>
      <c r="N122" s="1">
        <f t="shared" si="9"/>
        <v>56</v>
      </c>
      <c r="O122" s="124">
        <f t="shared" si="10"/>
        <v>934933.65747183468</v>
      </c>
      <c r="P122" s="124">
        <f t="shared" si="11"/>
        <v>15966.873908018919</v>
      </c>
      <c r="Q122" s="124">
        <f t="shared" si="7"/>
        <v>2148.0564153313294</v>
      </c>
      <c r="R122" s="124">
        <f t="shared" si="8"/>
        <v>953048.58779518493</v>
      </c>
      <c r="Z122" s="2"/>
    </row>
    <row r="123" spans="13:26" x14ac:dyDescent="0.25">
      <c r="M123" s="2"/>
      <c r="N123" s="1">
        <f t="shared" si="9"/>
        <v>57</v>
      </c>
      <c r="O123" s="124">
        <f t="shared" si="10"/>
        <v>953048.58779518493</v>
      </c>
      <c r="P123" s="124">
        <f t="shared" si="11"/>
        <v>15966.873908018919</v>
      </c>
      <c r="Q123" s="124">
        <f t="shared" si="7"/>
        <v>2189.6763655634932</v>
      </c>
      <c r="R123" s="124">
        <f t="shared" si="8"/>
        <v>971205.13806876738</v>
      </c>
      <c r="Z123" s="2"/>
    </row>
    <row r="124" spans="13:26" x14ac:dyDescent="0.25">
      <c r="M124" s="2"/>
      <c r="N124" s="1">
        <f t="shared" si="9"/>
        <v>58</v>
      </c>
      <c r="O124" s="124">
        <f t="shared" si="10"/>
        <v>971205.13806876738</v>
      </c>
      <c r="P124" s="124">
        <f t="shared" si="11"/>
        <v>15966.873908018919</v>
      </c>
      <c r="Q124" s="124">
        <f t="shared" si="7"/>
        <v>2231.3919396940883</v>
      </c>
      <c r="R124" s="124">
        <f t="shared" si="8"/>
        <v>989403.40391648037</v>
      </c>
      <c r="Z124" s="2"/>
    </row>
    <row r="125" spans="13:26" x14ac:dyDescent="0.25">
      <c r="M125" s="2"/>
      <c r="N125" s="1">
        <f t="shared" si="9"/>
        <v>59</v>
      </c>
      <c r="O125" s="124">
        <f t="shared" si="10"/>
        <v>989403.40391648037</v>
      </c>
      <c r="P125" s="124">
        <f t="shared" si="11"/>
        <v>15966.873908018919</v>
      </c>
      <c r="Q125" s="124">
        <f t="shared" si="7"/>
        <v>2273.2033574237603</v>
      </c>
      <c r="R125" s="124">
        <f t="shared" si="8"/>
        <v>1007643.4811819231</v>
      </c>
      <c r="Z125" s="2"/>
    </row>
    <row r="126" spans="13:26" x14ac:dyDescent="0.25">
      <c r="M126" s="2"/>
      <c r="N126" s="1">
        <f t="shared" si="9"/>
        <v>60</v>
      </c>
      <c r="O126" s="124">
        <f t="shared" si="10"/>
        <v>1007643.4811819231</v>
      </c>
      <c r="P126" s="124">
        <f t="shared" si="11"/>
        <v>15966.873908018919</v>
      </c>
      <c r="Q126" s="124">
        <f t="shared" si="7"/>
        <v>2315.1108389579285</v>
      </c>
      <c r="R126" s="124">
        <f t="shared" si="8"/>
        <v>1025925.4659288999</v>
      </c>
      <c r="Z126" s="2"/>
    </row>
    <row r="127" spans="13:26" x14ac:dyDescent="0.25">
      <c r="M127" s="2"/>
      <c r="N127" s="1">
        <f t="shared" si="9"/>
        <v>61</v>
      </c>
      <c r="O127" s="124">
        <f t="shared" si="10"/>
        <v>1025925.4659288999</v>
      </c>
      <c r="P127" s="124">
        <f t="shared" si="11"/>
        <v>15966.873908018919</v>
      </c>
      <c r="Q127" s="124">
        <f t="shared" si="7"/>
        <v>2357.1146050079451</v>
      </c>
      <c r="R127" s="124">
        <f t="shared" si="8"/>
        <v>1044249.4544419268</v>
      </c>
      <c r="Z127" s="2"/>
    </row>
    <row r="128" spans="13:26" x14ac:dyDescent="0.25">
      <c r="M128" s="2"/>
      <c r="N128" s="1">
        <f t="shared" si="9"/>
        <v>62</v>
      </c>
      <c r="O128" s="124">
        <f t="shared" si="10"/>
        <v>1044249.4544419268</v>
      </c>
      <c r="P128" s="124">
        <f t="shared" si="11"/>
        <v>15966.873908018919</v>
      </c>
      <c r="Q128" s="124">
        <f t="shared" si="7"/>
        <v>2399.2148767922567</v>
      </c>
      <c r="R128" s="124">
        <f t="shared" si="8"/>
        <v>1062615.5432267378</v>
      </c>
      <c r="Z128" s="2"/>
    </row>
    <row r="129" spans="13:26" x14ac:dyDescent="0.25">
      <c r="M129" s="2"/>
      <c r="N129" s="1">
        <f t="shared" si="9"/>
        <v>63</v>
      </c>
      <c r="O129" s="124">
        <f t="shared" si="10"/>
        <v>1062615.5432267378</v>
      </c>
      <c r="P129" s="124">
        <f t="shared" si="11"/>
        <v>15966.873908018919</v>
      </c>
      <c r="Q129" s="124">
        <f t="shared" si="7"/>
        <v>2441.4118760375709</v>
      </c>
      <c r="R129" s="124">
        <f t="shared" si="8"/>
        <v>1081023.8290107942</v>
      </c>
      <c r="Z129" s="2"/>
    </row>
    <row r="130" spans="13:26" x14ac:dyDescent="0.25">
      <c r="M130" s="2"/>
      <c r="N130" s="1">
        <f t="shared" si="9"/>
        <v>64</v>
      </c>
      <c r="O130" s="124">
        <f t="shared" si="10"/>
        <v>1081023.8290107942</v>
      </c>
      <c r="P130" s="124">
        <f t="shared" si="11"/>
        <v>15966.873908018919</v>
      </c>
      <c r="Q130" s="124">
        <f t="shared" si="7"/>
        <v>2483.7058249800243</v>
      </c>
      <c r="R130" s="124">
        <f t="shared" si="8"/>
        <v>1099474.4087437931</v>
      </c>
      <c r="Z130" s="2"/>
    </row>
    <row r="131" spans="13:26" x14ac:dyDescent="0.25">
      <c r="M131" s="2"/>
      <c r="N131" s="1">
        <f t="shared" si="9"/>
        <v>65</v>
      </c>
      <c r="O131" s="124">
        <f t="shared" si="10"/>
        <v>1099474.4087437931</v>
      </c>
      <c r="P131" s="124">
        <f t="shared" si="11"/>
        <v>15966.873908018919</v>
      </c>
      <c r="Q131" s="124">
        <f t="shared" ref="Q131:Q194" si="12">O131*$P$61</f>
        <v>2526.0969463663509</v>
      </c>
      <c r="R131" s="124">
        <f t="shared" ref="R131:R194" si="13">O131+P131+Q131</f>
        <v>1117967.3795981784</v>
      </c>
      <c r="Z131" s="2"/>
    </row>
    <row r="132" spans="13:26" x14ac:dyDescent="0.25">
      <c r="M132" s="2"/>
      <c r="N132" s="1">
        <f t="shared" ref="N132:N195" si="14">N131+1</f>
        <v>66</v>
      </c>
      <c r="O132" s="124">
        <f t="shared" ref="O132:O195" si="15">R131</f>
        <v>1117967.3795981784</v>
      </c>
      <c r="P132" s="124">
        <f t="shared" ref="P132:P195" si="16">P131</f>
        <v>15966.873908018919</v>
      </c>
      <c r="Q132" s="124">
        <f t="shared" si="12"/>
        <v>2568.585463455056</v>
      </c>
      <c r="R132" s="124">
        <f t="shared" si="13"/>
        <v>1136502.8389696523</v>
      </c>
      <c r="Z132" s="2"/>
    </row>
    <row r="133" spans="13:26" x14ac:dyDescent="0.25">
      <c r="M133" s="2"/>
      <c r="N133" s="1">
        <f t="shared" si="14"/>
        <v>67</v>
      </c>
      <c r="O133" s="124">
        <f t="shared" si="15"/>
        <v>1136502.8389696523</v>
      </c>
      <c r="P133" s="124">
        <f t="shared" si="16"/>
        <v>15966.873908018919</v>
      </c>
      <c r="Q133" s="124">
        <f t="shared" si="12"/>
        <v>2611.1716000175929</v>
      </c>
      <c r="R133" s="124">
        <f t="shared" si="13"/>
        <v>1155080.8844776889</v>
      </c>
      <c r="Z133" s="2"/>
    </row>
    <row r="134" spans="13:26" x14ac:dyDescent="0.25">
      <c r="M134" s="2"/>
      <c r="N134" s="1">
        <f t="shared" si="14"/>
        <v>68</v>
      </c>
      <c r="O134" s="124">
        <f t="shared" si="15"/>
        <v>1155080.8844776889</v>
      </c>
      <c r="P134" s="124">
        <f t="shared" si="16"/>
        <v>15966.873908018919</v>
      </c>
      <c r="Q134" s="124">
        <f t="shared" si="12"/>
        <v>2653.8555803395416</v>
      </c>
      <c r="R134" s="124">
        <f t="shared" si="13"/>
        <v>1173701.6139660473</v>
      </c>
      <c r="Z134" s="2"/>
    </row>
    <row r="135" spans="13:26" x14ac:dyDescent="0.25">
      <c r="M135" s="2"/>
      <c r="N135" s="1">
        <f t="shared" si="14"/>
        <v>69</v>
      </c>
      <c r="O135" s="124">
        <f t="shared" si="15"/>
        <v>1173701.6139660473</v>
      </c>
      <c r="P135" s="124">
        <f t="shared" si="16"/>
        <v>15966.873908018919</v>
      </c>
      <c r="Q135" s="124">
        <f t="shared" si="12"/>
        <v>2696.6376292217883</v>
      </c>
      <c r="R135" s="124">
        <f t="shared" si="13"/>
        <v>1192365.1255032881</v>
      </c>
      <c r="Z135" s="2"/>
    </row>
    <row r="136" spans="13:26" x14ac:dyDescent="0.25">
      <c r="M136" s="2"/>
      <c r="N136" s="1">
        <f t="shared" si="14"/>
        <v>70</v>
      </c>
      <c r="O136" s="124">
        <f t="shared" si="15"/>
        <v>1192365.1255032881</v>
      </c>
      <c r="P136" s="124">
        <f t="shared" si="16"/>
        <v>15966.873908018919</v>
      </c>
      <c r="Q136" s="124">
        <f t="shared" si="12"/>
        <v>2739.5179719817106</v>
      </c>
      <c r="R136" s="124">
        <f t="shared" si="13"/>
        <v>1211071.5173832888</v>
      </c>
      <c r="Z136" s="2"/>
    </row>
    <row r="137" spans="13:26" x14ac:dyDescent="0.25">
      <c r="M137" s="2"/>
      <c r="N137" s="1">
        <f t="shared" si="14"/>
        <v>71</v>
      </c>
      <c r="O137" s="124">
        <f t="shared" si="15"/>
        <v>1211071.5173832888</v>
      </c>
      <c r="P137" s="124">
        <f t="shared" si="16"/>
        <v>15966.873908018919</v>
      </c>
      <c r="Q137" s="124">
        <f t="shared" si="12"/>
        <v>2782.4968344543649</v>
      </c>
      <c r="R137" s="124">
        <f t="shared" si="13"/>
        <v>1229820.8881257621</v>
      </c>
      <c r="Z137" s="2"/>
    </row>
    <row r="138" spans="13:26" x14ac:dyDescent="0.25">
      <c r="M138" s="2"/>
      <c r="N138" s="1">
        <f t="shared" si="14"/>
        <v>72</v>
      </c>
      <c r="O138" s="124">
        <f t="shared" si="15"/>
        <v>1229820.8881257621</v>
      </c>
      <c r="P138" s="124">
        <f t="shared" si="16"/>
        <v>15966.873908018919</v>
      </c>
      <c r="Q138" s="124">
        <f t="shared" si="12"/>
        <v>2825.5744429936731</v>
      </c>
      <c r="R138" s="124">
        <f t="shared" si="13"/>
        <v>1248613.3364767747</v>
      </c>
      <c r="Z138" s="2"/>
    </row>
    <row r="139" spans="13:26" x14ac:dyDescent="0.25">
      <c r="M139" s="2"/>
      <c r="N139" s="1">
        <f t="shared" si="14"/>
        <v>73</v>
      </c>
      <c r="O139" s="124">
        <f t="shared" si="15"/>
        <v>1248613.3364767747</v>
      </c>
      <c r="P139" s="124">
        <f t="shared" si="16"/>
        <v>15966.873908018919</v>
      </c>
      <c r="Q139" s="124">
        <f t="shared" si="12"/>
        <v>2868.7510244736172</v>
      </c>
      <c r="R139" s="124">
        <f t="shared" si="13"/>
        <v>1267448.9614092673</v>
      </c>
      <c r="Z139" s="2"/>
    </row>
    <row r="140" spans="13:26" x14ac:dyDescent="0.25">
      <c r="M140" s="2"/>
      <c r="N140" s="1">
        <f t="shared" si="14"/>
        <v>74</v>
      </c>
      <c r="O140" s="124">
        <f t="shared" si="15"/>
        <v>1267448.9614092673</v>
      </c>
      <c r="P140" s="124">
        <f t="shared" si="16"/>
        <v>15966.873908018919</v>
      </c>
      <c r="Q140" s="124">
        <f t="shared" si="12"/>
        <v>2912.0268062894352</v>
      </c>
      <c r="R140" s="124">
        <f t="shared" si="13"/>
        <v>1286327.8621235755</v>
      </c>
      <c r="Z140" s="2"/>
    </row>
    <row r="141" spans="13:26" x14ac:dyDescent="0.25">
      <c r="M141" s="2"/>
      <c r="N141" s="1">
        <f t="shared" si="14"/>
        <v>75</v>
      </c>
      <c r="O141" s="124">
        <f t="shared" si="15"/>
        <v>1286327.8621235755</v>
      </c>
      <c r="P141" s="124">
        <f t="shared" si="16"/>
        <v>15966.873908018919</v>
      </c>
      <c r="Q141" s="124">
        <f t="shared" si="12"/>
        <v>2955.4020163588134</v>
      </c>
      <c r="R141" s="124">
        <f t="shared" si="13"/>
        <v>1305250.1380479534</v>
      </c>
      <c r="Z141" s="2"/>
    </row>
    <row r="142" spans="13:26" x14ac:dyDescent="0.25">
      <c r="M142" s="2"/>
      <c r="N142" s="1">
        <f t="shared" si="14"/>
        <v>76</v>
      </c>
      <c r="O142" s="124">
        <f t="shared" si="15"/>
        <v>1305250.1380479534</v>
      </c>
      <c r="P142" s="124">
        <f t="shared" si="16"/>
        <v>15966.873908018919</v>
      </c>
      <c r="Q142" s="124">
        <f t="shared" si="12"/>
        <v>2998.8768831230936</v>
      </c>
      <c r="R142" s="124">
        <f t="shared" si="13"/>
        <v>1324215.8888390954</v>
      </c>
      <c r="Z142" s="2"/>
    </row>
    <row r="143" spans="13:26" x14ac:dyDescent="0.25">
      <c r="M143" s="2"/>
      <c r="N143" s="1">
        <f t="shared" si="14"/>
        <v>77</v>
      </c>
      <c r="O143" s="124">
        <f t="shared" si="15"/>
        <v>1324215.8888390954</v>
      </c>
      <c r="P143" s="124">
        <f t="shared" si="16"/>
        <v>15966.873908018919</v>
      </c>
      <c r="Q143" s="124">
        <f t="shared" si="12"/>
        <v>3042.4516355484711</v>
      </c>
      <c r="R143" s="124">
        <f t="shared" si="13"/>
        <v>1343225.2143826627</v>
      </c>
      <c r="Z143" s="2"/>
    </row>
    <row r="144" spans="13:26" x14ac:dyDescent="0.25">
      <c r="M144" s="2"/>
      <c r="N144" s="1">
        <f t="shared" si="14"/>
        <v>78</v>
      </c>
      <c r="O144" s="124">
        <f t="shared" si="15"/>
        <v>1343225.2143826627</v>
      </c>
      <c r="P144" s="124">
        <f t="shared" si="16"/>
        <v>15966.873908018919</v>
      </c>
      <c r="Q144" s="124">
        <f t="shared" si="12"/>
        <v>3086.1265031272028</v>
      </c>
      <c r="R144" s="124">
        <f t="shared" si="13"/>
        <v>1362278.2147938088</v>
      </c>
      <c r="Z144" s="2"/>
    </row>
    <row r="145" spans="13:26" x14ac:dyDescent="0.25">
      <c r="M145" s="2"/>
      <c r="N145" s="1">
        <f t="shared" si="14"/>
        <v>79</v>
      </c>
      <c r="O145" s="124">
        <f t="shared" si="15"/>
        <v>1362278.2147938088</v>
      </c>
      <c r="P145" s="124">
        <f t="shared" si="16"/>
        <v>15966.873908018919</v>
      </c>
      <c r="Q145" s="124">
        <f t="shared" si="12"/>
        <v>3129.9017158788151</v>
      </c>
      <c r="R145" s="124">
        <f t="shared" si="13"/>
        <v>1381374.9904177065</v>
      </c>
      <c r="Z145" s="2"/>
    </row>
    <row r="146" spans="13:26" x14ac:dyDescent="0.25">
      <c r="M146" s="2"/>
      <c r="N146" s="1">
        <f t="shared" si="14"/>
        <v>80</v>
      </c>
      <c r="O146" s="124">
        <f t="shared" si="15"/>
        <v>1381374.9904177065</v>
      </c>
      <c r="P146" s="124">
        <f t="shared" si="16"/>
        <v>15966.873908018919</v>
      </c>
      <c r="Q146" s="124">
        <f t="shared" si="12"/>
        <v>3173.777504351317</v>
      </c>
      <c r="R146" s="124">
        <f t="shared" si="13"/>
        <v>1400515.6418300767</v>
      </c>
      <c r="Z146" s="2"/>
    </row>
    <row r="147" spans="13:26" x14ac:dyDescent="0.25">
      <c r="M147" s="2"/>
      <c r="N147" s="1">
        <f t="shared" si="14"/>
        <v>81</v>
      </c>
      <c r="O147" s="124">
        <f t="shared" si="15"/>
        <v>1400515.6418300767</v>
      </c>
      <c r="P147" s="124">
        <f t="shared" si="16"/>
        <v>15966.873908018919</v>
      </c>
      <c r="Q147" s="124">
        <f t="shared" si="12"/>
        <v>3217.7540996224106</v>
      </c>
      <c r="R147" s="124">
        <f t="shared" si="13"/>
        <v>1419700.269837718</v>
      </c>
      <c r="Z147" s="2"/>
    </row>
    <row r="148" spans="13:26" x14ac:dyDescent="0.25">
      <c r="M148" s="2"/>
      <c r="N148" s="1">
        <f t="shared" si="14"/>
        <v>82</v>
      </c>
      <c r="O148" s="124">
        <f t="shared" si="15"/>
        <v>1419700.269837718</v>
      </c>
      <c r="P148" s="124">
        <f t="shared" si="16"/>
        <v>15966.873908018919</v>
      </c>
      <c r="Q148" s="124">
        <f t="shared" si="12"/>
        <v>3261.831733300713</v>
      </c>
      <c r="R148" s="124">
        <f t="shared" si="13"/>
        <v>1438928.9754790377</v>
      </c>
      <c r="Z148" s="2"/>
    </row>
    <row r="149" spans="13:26" x14ac:dyDescent="0.25">
      <c r="M149" s="2"/>
      <c r="N149" s="1">
        <f t="shared" si="14"/>
        <v>83</v>
      </c>
      <c r="O149" s="124">
        <f t="shared" si="15"/>
        <v>1438928.9754790377</v>
      </c>
      <c r="P149" s="124">
        <f t="shared" si="16"/>
        <v>15966.873908018919</v>
      </c>
      <c r="Q149" s="124">
        <f t="shared" si="12"/>
        <v>3306.0106375269725</v>
      </c>
      <c r="R149" s="124">
        <f t="shared" si="13"/>
        <v>1458201.8600245835</v>
      </c>
      <c r="Z149" s="2"/>
    </row>
    <row r="150" spans="13:26" x14ac:dyDescent="0.25">
      <c r="M150" s="2"/>
      <c r="N150" s="1">
        <f t="shared" si="14"/>
        <v>84</v>
      </c>
      <c r="O150" s="124">
        <f t="shared" si="15"/>
        <v>1458201.8600245835</v>
      </c>
      <c r="P150" s="124">
        <f t="shared" si="16"/>
        <v>15966.873908018919</v>
      </c>
      <c r="Q150" s="124">
        <f t="shared" si="12"/>
        <v>3350.2910449752912</v>
      </c>
      <c r="R150" s="124">
        <f t="shared" si="13"/>
        <v>1477519.0249775779</v>
      </c>
      <c r="Z150" s="2"/>
    </row>
    <row r="151" spans="13:26" x14ac:dyDescent="0.25">
      <c r="M151" s="2"/>
      <c r="N151" s="1">
        <f t="shared" si="14"/>
        <v>85</v>
      </c>
      <c r="O151" s="124">
        <f t="shared" si="15"/>
        <v>1477519.0249775779</v>
      </c>
      <c r="P151" s="124">
        <f t="shared" si="16"/>
        <v>15966.873908018919</v>
      </c>
      <c r="Q151" s="124">
        <f t="shared" si="12"/>
        <v>3394.6731888543536</v>
      </c>
      <c r="R151" s="124">
        <f t="shared" si="13"/>
        <v>1496880.572074451</v>
      </c>
      <c r="Z151" s="2"/>
    </row>
    <row r="152" spans="13:26" x14ac:dyDescent="0.25">
      <c r="M152" s="2"/>
      <c r="N152" s="1">
        <f t="shared" si="14"/>
        <v>86</v>
      </c>
      <c r="O152" s="124">
        <f t="shared" si="15"/>
        <v>1496880.572074451</v>
      </c>
      <c r="P152" s="124">
        <f t="shared" si="16"/>
        <v>15966.873908018919</v>
      </c>
      <c r="Q152" s="124">
        <f t="shared" si="12"/>
        <v>3439.1573029086508</v>
      </c>
      <c r="R152" s="124">
        <f t="shared" si="13"/>
        <v>1516286.6032853785</v>
      </c>
      <c r="Z152" s="2"/>
    </row>
    <row r="153" spans="13:26" x14ac:dyDescent="0.25">
      <c r="M153" s="2"/>
      <c r="N153" s="1">
        <f t="shared" si="14"/>
        <v>87</v>
      </c>
      <c r="O153" s="124">
        <f t="shared" si="15"/>
        <v>1516286.6032853785</v>
      </c>
      <c r="P153" s="124">
        <f t="shared" si="16"/>
        <v>15966.873908018919</v>
      </c>
      <c r="Q153" s="124">
        <f t="shared" si="12"/>
        <v>3483.7436214197141</v>
      </c>
      <c r="R153" s="124">
        <f t="shared" si="13"/>
        <v>1535737.2208148171</v>
      </c>
      <c r="Z153" s="2"/>
    </row>
    <row r="154" spans="13:26" x14ac:dyDescent="0.25">
      <c r="M154" s="2"/>
      <c r="N154" s="1">
        <f t="shared" si="14"/>
        <v>88</v>
      </c>
      <c r="O154" s="124">
        <f t="shared" si="15"/>
        <v>1535737.2208148171</v>
      </c>
      <c r="P154" s="124">
        <f t="shared" si="16"/>
        <v>15966.873908018919</v>
      </c>
      <c r="Q154" s="124">
        <f t="shared" si="12"/>
        <v>3528.4323792073492</v>
      </c>
      <c r="R154" s="124">
        <f t="shared" si="13"/>
        <v>1555232.5271020434</v>
      </c>
      <c r="Z154" s="2"/>
    </row>
    <row r="155" spans="13:26" x14ac:dyDescent="0.25">
      <c r="M155" s="2"/>
      <c r="N155" s="1">
        <f t="shared" si="14"/>
        <v>89</v>
      </c>
      <c r="O155" s="124">
        <f t="shared" si="15"/>
        <v>1555232.5271020434</v>
      </c>
      <c r="P155" s="124">
        <f t="shared" si="16"/>
        <v>15966.873908018919</v>
      </c>
      <c r="Q155" s="124">
        <f t="shared" si="12"/>
        <v>3573.2238116308708</v>
      </c>
      <c r="R155" s="124">
        <f t="shared" si="13"/>
        <v>1574772.6248216932</v>
      </c>
      <c r="Z155" s="2"/>
    </row>
    <row r="156" spans="13:26" x14ac:dyDescent="0.25">
      <c r="M156" s="2"/>
      <c r="N156" s="1">
        <f t="shared" si="14"/>
        <v>90</v>
      </c>
      <c r="O156" s="124">
        <f t="shared" si="15"/>
        <v>1574772.6248216932</v>
      </c>
      <c r="P156" s="124">
        <f t="shared" si="16"/>
        <v>15966.873908018919</v>
      </c>
      <c r="Q156" s="124">
        <f t="shared" si="12"/>
        <v>3618.1181545903437</v>
      </c>
      <c r="R156" s="124">
        <f t="shared" si="13"/>
        <v>1594357.6168843023</v>
      </c>
      <c r="Z156" s="2"/>
    </row>
    <row r="157" spans="13:26" x14ac:dyDescent="0.25">
      <c r="M157" s="2"/>
      <c r="N157" s="1">
        <f t="shared" si="14"/>
        <v>91</v>
      </c>
      <c r="O157" s="124">
        <f t="shared" si="15"/>
        <v>1594357.6168843023</v>
      </c>
      <c r="P157" s="124">
        <f t="shared" si="16"/>
        <v>15966.873908018919</v>
      </c>
      <c r="Q157" s="124">
        <f t="shared" si="12"/>
        <v>3663.1156445278243</v>
      </c>
      <c r="R157" s="124">
        <f t="shared" si="13"/>
        <v>1613987.6064368491</v>
      </c>
      <c r="Z157" s="2"/>
    </row>
    <row r="158" spans="13:26" x14ac:dyDescent="0.25">
      <c r="M158" s="2"/>
      <c r="N158" s="1">
        <f t="shared" si="14"/>
        <v>92</v>
      </c>
      <c r="O158" s="124">
        <f t="shared" si="15"/>
        <v>1613987.6064368491</v>
      </c>
      <c r="P158" s="124">
        <f t="shared" si="16"/>
        <v>15966.873908018919</v>
      </c>
      <c r="Q158" s="124">
        <f t="shared" si="12"/>
        <v>3708.2165184286073</v>
      </c>
      <c r="R158" s="124">
        <f t="shared" si="13"/>
        <v>1633662.6968632967</v>
      </c>
      <c r="Z158" s="2"/>
    </row>
    <row r="159" spans="13:26" x14ac:dyDescent="0.25">
      <c r="M159" s="2"/>
      <c r="N159" s="1">
        <f t="shared" si="14"/>
        <v>93</v>
      </c>
      <c r="O159" s="124">
        <f t="shared" si="15"/>
        <v>1633662.6968632967</v>
      </c>
      <c r="P159" s="124">
        <f t="shared" si="16"/>
        <v>15966.873908018919</v>
      </c>
      <c r="Q159" s="124">
        <f t="shared" si="12"/>
        <v>3753.4210138224721</v>
      </c>
      <c r="R159" s="124">
        <f t="shared" si="13"/>
        <v>1653382.9917851381</v>
      </c>
      <c r="Z159" s="2"/>
    </row>
    <row r="160" spans="13:26" x14ac:dyDescent="0.25">
      <c r="M160" s="2"/>
      <c r="N160" s="1">
        <f t="shared" si="14"/>
        <v>94</v>
      </c>
      <c r="O160" s="124">
        <f t="shared" si="15"/>
        <v>1653382.9917851381</v>
      </c>
      <c r="P160" s="124">
        <f t="shared" si="16"/>
        <v>15966.873908018919</v>
      </c>
      <c r="Q160" s="124">
        <f t="shared" si="12"/>
        <v>3798.7293687849346</v>
      </c>
      <c r="R160" s="124">
        <f t="shared" si="13"/>
        <v>1673148.595061942</v>
      </c>
      <c r="Z160" s="2"/>
    </row>
    <row r="161" spans="13:26" x14ac:dyDescent="0.25">
      <c r="M161" s="2"/>
      <c r="N161" s="1">
        <f t="shared" si="14"/>
        <v>95</v>
      </c>
      <c r="O161" s="124">
        <f t="shared" si="15"/>
        <v>1673148.595061942</v>
      </c>
      <c r="P161" s="124">
        <f t="shared" si="16"/>
        <v>15966.873908018919</v>
      </c>
      <c r="Q161" s="124">
        <f t="shared" si="12"/>
        <v>3844.1418219385014</v>
      </c>
      <c r="R161" s="124">
        <f t="shared" si="13"/>
        <v>1692959.6107918995</v>
      </c>
      <c r="Z161" s="2"/>
    </row>
    <row r="162" spans="13:26" x14ac:dyDescent="0.25">
      <c r="M162" s="2"/>
      <c r="N162" s="1">
        <f t="shared" si="14"/>
        <v>96</v>
      </c>
      <c r="O162" s="124">
        <f t="shared" si="15"/>
        <v>1692959.6107918995</v>
      </c>
      <c r="P162" s="124">
        <f t="shared" si="16"/>
        <v>15966.873908018919</v>
      </c>
      <c r="Q162" s="124">
        <f t="shared" si="12"/>
        <v>3889.6586124539258</v>
      </c>
      <c r="R162" s="124">
        <f t="shared" si="13"/>
        <v>1712816.1433123723</v>
      </c>
      <c r="Z162" s="2"/>
    </row>
    <row r="163" spans="13:26" x14ac:dyDescent="0.25">
      <c r="M163" s="2"/>
      <c r="N163" s="1">
        <f t="shared" si="14"/>
        <v>97</v>
      </c>
      <c r="O163" s="124">
        <f t="shared" si="15"/>
        <v>1712816.1433123723</v>
      </c>
      <c r="P163" s="124">
        <f t="shared" si="16"/>
        <v>15966.873908018919</v>
      </c>
      <c r="Q163" s="124">
        <f t="shared" si="12"/>
        <v>3935.2799800514676</v>
      </c>
      <c r="R163" s="124">
        <f t="shared" si="13"/>
        <v>1732718.2972004428</v>
      </c>
      <c r="Z163" s="2"/>
    </row>
    <row r="164" spans="13:26" x14ac:dyDescent="0.25">
      <c r="M164" s="2"/>
      <c r="N164" s="1">
        <f t="shared" si="14"/>
        <v>98</v>
      </c>
      <c r="O164" s="124">
        <f t="shared" si="15"/>
        <v>1732718.2972004428</v>
      </c>
      <c r="P164" s="124">
        <f t="shared" si="16"/>
        <v>15966.873908018919</v>
      </c>
      <c r="Q164" s="124">
        <f t="shared" si="12"/>
        <v>3981.0061650021566</v>
      </c>
      <c r="R164" s="124">
        <f t="shared" si="13"/>
        <v>1752666.1772734639</v>
      </c>
      <c r="Z164" s="2"/>
    </row>
    <row r="165" spans="13:26" x14ac:dyDescent="0.25">
      <c r="M165" s="2"/>
      <c r="N165" s="1">
        <f t="shared" si="14"/>
        <v>99</v>
      </c>
      <c r="O165" s="124">
        <f t="shared" si="15"/>
        <v>1752666.1772734639</v>
      </c>
      <c r="P165" s="124">
        <f t="shared" si="16"/>
        <v>15966.873908018919</v>
      </c>
      <c r="Q165" s="124">
        <f t="shared" si="12"/>
        <v>4026.8374081290563</v>
      </c>
      <c r="R165" s="124">
        <f t="shared" si="13"/>
        <v>1772659.888589612</v>
      </c>
      <c r="Z165" s="2"/>
    </row>
    <row r="166" spans="13:26" x14ac:dyDescent="0.25">
      <c r="M166" s="2"/>
      <c r="N166" s="1">
        <f t="shared" si="14"/>
        <v>100</v>
      </c>
      <c r="O166" s="124">
        <f t="shared" si="15"/>
        <v>1772659.888589612</v>
      </c>
      <c r="P166" s="124">
        <f t="shared" si="16"/>
        <v>15966.873908018919</v>
      </c>
      <c r="Q166" s="124">
        <f t="shared" si="12"/>
        <v>4072.7739508085333</v>
      </c>
      <c r="R166" s="124">
        <f t="shared" si="13"/>
        <v>1792699.5364484394</v>
      </c>
      <c r="Z166" s="2"/>
    </row>
    <row r="167" spans="13:26" x14ac:dyDescent="0.25">
      <c r="M167" s="2"/>
      <c r="N167" s="1">
        <f t="shared" si="14"/>
        <v>101</v>
      </c>
      <c r="O167" s="124">
        <f t="shared" si="15"/>
        <v>1792699.5364484394</v>
      </c>
      <c r="P167" s="124">
        <f t="shared" si="16"/>
        <v>15966.873908018919</v>
      </c>
      <c r="Q167" s="124">
        <f t="shared" si="12"/>
        <v>4118.8160349715281</v>
      </c>
      <c r="R167" s="124">
        <f t="shared" si="13"/>
        <v>1812785.2263914298</v>
      </c>
      <c r="Z167" s="2"/>
    </row>
    <row r="168" spans="13:26" x14ac:dyDescent="0.25">
      <c r="M168" s="2"/>
      <c r="N168" s="1">
        <f t="shared" si="14"/>
        <v>102</v>
      </c>
      <c r="O168" s="124">
        <f t="shared" si="15"/>
        <v>1812785.2263914298</v>
      </c>
      <c r="P168" s="124">
        <f t="shared" si="16"/>
        <v>15966.873908018919</v>
      </c>
      <c r="Q168" s="124">
        <f t="shared" si="12"/>
        <v>4164.9639031048309</v>
      </c>
      <c r="R168" s="124">
        <f t="shared" si="13"/>
        <v>1832917.0642025536</v>
      </c>
      <c r="Z168" s="2"/>
    </row>
    <row r="169" spans="13:26" x14ac:dyDescent="0.25">
      <c r="M169" s="2"/>
      <c r="N169" s="1">
        <f t="shared" si="14"/>
        <v>103</v>
      </c>
      <c r="O169" s="124">
        <f t="shared" si="15"/>
        <v>1832917.0642025536</v>
      </c>
      <c r="P169" s="124">
        <f t="shared" si="16"/>
        <v>15966.873908018919</v>
      </c>
      <c r="Q169" s="124">
        <f t="shared" si="12"/>
        <v>4211.2177982523554</v>
      </c>
      <c r="R169" s="124">
        <f t="shared" si="13"/>
        <v>1853095.1559088249</v>
      </c>
      <c r="Z169" s="2"/>
    </row>
    <row r="170" spans="13:26" x14ac:dyDescent="0.25">
      <c r="M170" s="2"/>
      <c r="N170" s="1">
        <f t="shared" si="14"/>
        <v>104</v>
      </c>
      <c r="O170" s="124">
        <f t="shared" si="15"/>
        <v>1853095.1559088249</v>
      </c>
      <c r="P170" s="124">
        <f t="shared" si="16"/>
        <v>15966.873908018919</v>
      </c>
      <c r="Q170" s="124">
        <f t="shared" si="12"/>
        <v>4257.5779640164228</v>
      </c>
      <c r="R170" s="124">
        <f t="shared" si="13"/>
        <v>1873319.6077808603</v>
      </c>
      <c r="Z170" s="2"/>
    </row>
    <row r="171" spans="13:26" x14ac:dyDescent="0.25">
      <c r="M171" s="2"/>
      <c r="N171" s="1">
        <f t="shared" si="14"/>
        <v>105</v>
      </c>
      <c r="O171" s="124">
        <f t="shared" si="15"/>
        <v>1873319.6077808603</v>
      </c>
      <c r="P171" s="124">
        <f t="shared" si="16"/>
        <v>15966.873908018919</v>
      </c>
      <c r="Q171" s="124">
        <f t="shared" si="12"/>
        <v>4304.0446445590414</v>
      </c>
      <c r="R171" s="124">
        <f t="shared" si="13"/>
        <v>1893590.5263334382</v>
      </c>
      <c r="Z171" s="2"/>
    </row>
    <row r="172" spans="13:26" x14ac:dyDescent="0.25">
      <c r="M172" s="2"/>
      <c r="N172" s="1">
        <f t="shared" si="14"/>
        <v>106</v>
      </c>
      <c r="O172" s="124">
        <f t="shared" si="15"/>
        <v>1893590.5263334382</v>
      </c>
      <c r="P172" s="124">
        <f t="shared" si="16"/>
        <v>15966.873908018919</v>
      </c>
      <c r="Q172" s="124">
        <f t="shared" si="12"/>
        <v>4350.618084603193</v>
      </c>
      <c r="R172" s="124">
        <f t="shared" si="13"/>
        <v>1913908.0183260604</v>
      </c>
      <c r="Z172" s="2"/>
    </row>
    <row r="173" spans="13:26" x14ac:dyDescent="0.25">
      <c r="M173" s="2"/>
      <c r="N173" s="1">
        <f t="shared" si="14"/>
        <v>107</v>
      </c>
      <c r="O173" s="124">
        <f t="shared" si="15"/>
        <v>1913908.0183260604</v>
      </c>
      <c r="P173" s="124">
        <f t="shared" si="16"/>
        <v>15966.873908018919</v>
      </c>
      <c r="Q173" s="124">
        <f t="shared" si="12"/>
        <v>4397.2985294341242</v>
      </c>
      <c r="R173" s="124">
        <f t="shared" si="13"/>
        <v>1934272.1907635133</v>
      </c>
      <c r="Z173" s="2"/>
    </row>
    <row r="174" spans="13:26" x14ac:dyDescent="0.25">
      <c r="M174" s="2"/>
      <c r="N174" s="1">
        <f t="shared" si="14"/>
        <v>108</v>
      </c>
      <c r="O174" s="124">
        <f t="shared" si="15"/>
        <v>1934272.1907635133</v>
      </c>
      <c r="P174" s="124">
        <f t="shared" si="16"/>
        <v>15966.873908018919</v>
      </c>
      <c r="Q174" s="124">
        <f t="shared" si="12"/>
        <v>4444.0862249006359</v>
      </c>
      <c r="R174" s="124">
        <f t="shared" si="13"/>
        <v>1954683.1508964328</v>
      </c>
      <c r="Z174" s="2"/>
    </row>
    <row r="175" spans="13:26" x14ac:dyDescent="0.25">
      <c r="M175" s="2"/>
      <c r="N175" s="1">
        <f t="shared" si="14"/>
        <v>109</v>
      </c>
      <c r="O175" s="124">
        <f t="shared" si="15"/>
        <v>1954683.1508964328</v>
      </c>
      <c r="P175" s="124">
        <f t="shared" si="16"/>
        <v>15966.873908018919</v>
      </c>
      <c r="Q175" s="124">
        <f t="shared" si="12"/>
        <v>4490.9814174163794</v>
      </c>
      <c r="R175" s="124">
        <f t="shared" si="13"/>
        <v>1975141.0062218681</v>
      </c>
      <c r="Z175" s="2"/>
    </row>
    <row r="176" spans="13:26" x14ac:dyDescent="0.25">
      <c r="M176" s="2"/>
      <c r="N176" s="1">
        <f t="shared" si="14"/>
        <v>110</v>
      </c>
      <c r="O176" s="124">
        <f t="shared" si="15"/>
        <v>1975141.0062218681</v>
      </c>
      <c r="P176" s="124">
        <f t="shared" si="16"/>
        <v>15966.873908018919</v>
      </c>
      <c r="Q176" s="124">
        <f t="shared" si="12"/>
        <v>4537.9843539611529</v>
      </c>
      <c r="R176" s="124">
        <f t="shared" si="13"/>
        <v>1995645.8644838482</v>
      </c>
      <c r="Z176" s="2"/>
    </row>
    <row r="177" spans="13:26" x14ac:dyDescent="0.25">
      <c r="M177" s="2"/>
      <c r="N177" s="1">
        <f t="shared" si="14"/>
        <v>111</v>
      </c>
      <c r="O177" s="124">
        <f t="shared" si="15"/>
        <v>1995645.8644838482</v>
      </c>
      <c r="P177" s="124">
        <f t="shared" si="16"/>
        <v>15966.873908018919</v>
      </c>
      <c r="Q177" s="124">
        <f t="shared" si="12"/>
        <v>4585.0952820822031</v>
      </c>
      <c r="R177" s="124">
        <f t="shared" si="13"/>
        <v>2016197.8336739494</v>
      </c>
      <c r="Z177" s="2"/>
    </row>
    <row r="178" spans="13:26" x14ac:dyDescent="0.25">
      <c r="M178" s="2"/>
      <c r="N178" s="1">
        <f t="shared" si="14"/>
        <v>112</v>
      </c>
      <c r="O178" s="124">
        <f t="shared" si="15"/>
        <v>2016197.8336739494</v>
      </c>
      <c r="P178" s="124">
        <f t="shared" si="16"/>
        <v>15966.873908018919</v>
      </c>
      <c r="Q178" s="124">
        <f t="shared" si="12"/>
        <v>4632.314449895528</v>
      </c>
      <c r="R178" s="124">
        <f t="shared" si="13"/>
        <v>2036797.0220318639</v>
      </c>
      <c r="Z178" s="2"/>
    </row>
    <row r="179" spans="13:26" x14ac:dyDescent="0.25">
      <c r="M179" s="2"/>
      <c r="N179" s="1">
        <f t="shared" si="14"/>
        <v>113</v>
      </c>
      <c r="O179" s="124">
        <f t="shared" si="15"/>
        <v>2036797.0220318639</v>
      </c>
      <c r="P179" s="124">
        <f t="shared" si="16"/>
        <v>15966.873908018919</v>
      </c>
      <c r="Q179" s="124">
        <f t="shared" si="12"/>
        <v>4679.6421060871862</v>
      </c>
      <c r="R179" s="124">
        <f t="shared" si="13"/>
        <v>2057443.53804597</v>
      </c>
      <c r="Z179" s="2"/>
    </row>
    <row r="180" spans="13:26" x14ac:dyDescent="0.25">
      <c r="M180" s="2"/>
      <c r="N180" s="1">
        <f t="shared" si="14"/>
        <v>114</v>
      </c>
      <c r="O180" s="124">
        <f t="shared" si="15"/>
        <v>2057443.53804597</v>
      </c>
      <c r="P180" s="124">
        <f t="shared" si="16"/>
        <v>15966.873908018919</v>
      </c>
      <c r="Q180" s="124">
        <f t="shared" si="12"/>
        <v>4727.0784999146035</v>
      </c>
      <c r="R180" s="124">
        <f t="shared" si="13"/>
        <v>2078137.4904539036</v>
      </c>
      <c r="Z180" s="2"/>
    </row>
    <row r="181" spans="13:26" x14ac:dyDescent="0.25">
      <c r="M181" s="2"/>
      <c r="N181" s="1">
        <f t="shared" si="14"/>
        <v>115</v>
      </c>
      <c r="O181" s="124">
        <f t="shared" si="15"/>
        <v>2078137.4904539036</v>
      </c>
      <c r="P181" s="124">
        <f t="shared" si="16"/>
        <v>15966.873908018919</v>
      </c>
      <c r="Q181" s="124">
        <f t="shared" si="12"/>
        <v>4774.6238812078882</v>
      </c>
      <c r="R181" s="124">
        <f t="shared" si="13"/>
        <v>2098878.9882431305</v>
      </c>
      <c r="Z181" s="2"/>
    </row>
    <row r="182" spans="13:26" x14ac:dyDescent="0.25">
      <c r="M182" s="2"/>
      <c r="N182" s="1">
        <f t="shared" si="14"/>
        <v>116</v>
      </c>
      <c r="O182" s="124">
        <f t="shared" si="15"/>
        <v>2098878.9882431305</v>
      </c>
      <c r="P182" s="124">
        <f t="shared" si="16"/>
        <v>15966.873908018919</v>
      </c>
      <c r="Q182" s="124">
        <f t="shared" si="12"/>
        <v>4822.2785003711433</v>
      </c>
      <c r="R182" s="124">
        <f t="shared" si="13"/>
        <v>2119668.1406515203</v>
      </c>
      <c r="Z182" s="2"/>
    </row>
    <row r="183" spans="13:26" x14ac:dyDescent="0.25">
      <c r="M183" s="2"/>
      <c r="N183" s="1">
        <f t="shared" si="14"/>
        <v>117</v>
      </c>
      <c r="O183" s="124">
        <f t="shared" si="15"/>
        <v>2119668.1406515203</v>
      </c>
      <c r="P183" s="124">
        <f t="shared" si="16"/>
        <v>15966.873908018919</v>
      </c>
      <c r="Q183" s="124">
        <f t="shared" si="12"/>
        <v>4870.0426083837883</v>
      </c>
      <c r="R183" s="124">
        <f t="shared" si="13"/>
        <v>2140505.0571679226</v>
      </c>
      <c r="Z183" s="2"/>
    </row>
    <row r="184" spans="13:26" x14ac:dyDescent="0.25">
      <c r="M184" s="2"/>
      <c r="N184" s="1">
        <f t="shared" si="14"/>
        <v>118</v>
      </c>
      <c r="O184" s="124">
        <f t="shared" si="15"/>
        <v>2140505.0571679226</v>
      </c>
      <c r="P184" s="124">
        <f t="shared" si="16"/>
        <v>15966.873908018919</v>
      </c>
      <c r="Q184" s="124">
        <f t="shared" si="12"/>
        <v>4917.9164568018832</v>
      </c>
      <c r="R184" s="124">
        <f t="shared" si="13"/>
        <v>2161389.8475327431</v>
      </c>
      <c r="Z184" s="2"/>
    </row>
    <row r="185" spans="13:26" x14ac:dyDescent="0.25">
      <c r="M185" s="2"/>
      <c r="N185" s="1">
        <f t="shared" si="14"/>
        <v>119</v>
      </c>
      <c r="O185" s="124">
        <f t="shared" si="15"/>
        <v>2161389.8475327431</v>
      </c>
      <c r="P185" s="124">
        <f t="shared" si="16"/>
        <v>15966.873908018919</v>
      </c>
      <c r="Q185" s="124">
        <f t="shared" si="12"/>
        <v>4965.9002977594473</v>
      </c>
      <c r="R185" s="124">
        <f t="shared" si="13"/>
        <v>2182322.6217385214</v>
      </c>
      <c r="Z185" s="2"/>
    </row>
    <row r="186" spans="13:26" x14ac:dyDescent="0.25">
      <c r="M186" s="2"/>
      <c r="N186" s="1">
        <f t="shared" si="14"/>
        <v>120</v>
      </c>
      <c r="O186" s="124">
        <f t="shared" si="15"/>
        <v>2182322.6217385214</v>
      </c>
      <c r="P186" s="124">
        <f t="shared" si="16"/>
        <v>15966.873908018919</v>
      </c>
      <c r="Q186" s="124">
        <f t="shared" si="12"/>
        <v>5013.9943839697935</v>
      </c>
      <c r="R186" s="124">
        <f t="shared" si="13"/>
        <v>2203303.4900305099</v>
      </c>
      <c r="Z186" s="2"/>
    </row>
    <row r="187" spans="13:26" x14ac:dyDescent="0.25">
      <c r="M187" s="2"/>
      <c r="N187" s="1">
        <f t="shared" si="14"/>
        <v>121</v>
      </c>
      <c r="O187" s="124">
        <f t="shared" si="15"/>
        <v>2203303.4900305099</v>
      </c>
      <c r="P187" s="124">
        <f t="shared" si="16"/>
        <v>15966.873908018919</v>
      </c>
      <c r="Q187" s="124">
        <f t="shared" si="12"/>
        <v>5062.1989687268515</v>
      </c>
      <c r="R187" s="124">
        <f t="shared" si="13"/>
        <v>2224332.5629072553</v>
      </c>
      <c r="Z187" s="2"/>
    </row>
    <row r="188" spans="13:26" x14ac:dyDescent="0.25">
      <c r="M188" s="2"/>
      <c r="N188" s="1">
        <f t="shared" si="14"/>
        <v>122</v>
      </c>
      <c r="O188" s="124">
        <f t="shared" si="15"/>
        <v>2224332.5629072553</v>
      </c>
      <c r="P188" s="124">
        <f t="shared" si="16"/>
        <v>15966.873908018919</v>
      </c>
      <c r="Q188" s="124">
        <f t="shared" si="12"/>
        <v>5110.5143059065094</v>
      </c>
      <c r="R188" s="124">
        <f t="shared" si="13"/>
        <v>2245409.9511211803</v>
      </c>
      <c r="Z188" s="2"/>
    </row>
    <row r="189" spans="13:26" x14ac:dyDescent="0.25">
      <c r="M189" s="2"/>
      <c r="N189" s="1">
        <f t="shared" si="14"/>
        <v>123</v>
      </c>
      <c r="O189" s="124">
        <f t="shared" si="15"/>
        <v>2245409.9511211803</v>
      </c>
      <c r="P189" s="124">
        <f t="shared" si="16"/>
        <v>15966.873908018919</v>
      </c>
      <c r="Q189" s="124">
        <f t="shared" si="12"/>
        <v>5158.940649967949</v>
      </c>
      <c r="R189" s="124">
        <f t="shared" si="13"/>
        <v>2266535.7656791671</v>
      </c>
      <c r="Z189" s="2"/>
    </row>
    <row r="190" spans="13:26" x14ac:dyDescent="0.25">
      <c r="M190" s="2"/>
      <c r="N190" s="1">
        <f t="shared" si="14"/>
        <v>124</v>
      </c>
      <c r="O190" s="124">
        <f t="shared" si="15"/>
        <v>2266535.7656791671</v>
      </c>
      <c r="P190" s="124">
        <f t="shared" si="16"/>
        <v>15966.873908018919</v>
      </c>
      <c r="Q190" s="124">
        <f t="shared" si="12"/>
        <v>5207.4782559549822</v>
      </c>
      <c r="R190" s="124">
        <f t="shared" si="13"/>
        <v>2287710.1178431408</v>
      </c>
      <c r="Z190" s="2"/>
    </row>
    <row r="191" spans="13:26" x14ac:dyDescent="0.25">
      <c r="M191" s="2"/>
      <c r="N191" s="1">
        <f t="shared" si="14"/>
        <v>125</v>
      </c>
      <c r="O191" s="124">
        <f t="shared" si="15"/>
        <v>2287710.1178431408</v>
      </c>
      <c r="P191" s="124">
        <f t="shared" si="16"/>
        <v>15966.873908018919</v>
      </c>
      <c r="Q191" s="124">
        <f t="shared" si="12"/>
        <v>5256.1273794973959</v>
      </c>
      <c r="R191" s="124">
        <f t="shared" si="13"/>
        <v>2308933.1191306571</v>
      </c>
      <c r="Z191" s="2"/>
    </row>
    <row r="192" spans="13:26" x14ac:dyDescent="0.25">
      <c r="M192" s="2"/>
      <c r="N192" s="1">
        <f t="shared" si="14"/>
        <v>126</v>
      </c>
      <c r="O192" s="124">
        <f t="shared" si="15"/>
        <v>2308933.1191306571</v>
      </c>
      <c r="P192" s="124">
        <f t="shared" si="16"/>
        <v>15966.873908018919</v>
      </c>
      <c r="Q192" s="124">
        <f t="shared" si="12"/>
        <v>5304.888276812303</v>
      </c>
      <c r="R192" s="124">
        <f t="shared" si="13"/>
        <v>2330204.8813154879</v>
      </c>
      <c r="Z192" s="2"/>
    </row>
    <row r="193" spans="13:26" x14ac:dyDescent="0.25">
      <c r="M193" s="2"/>
      <c r="N193" s="1">
        <f t="shared" si="14"/>
        <v>127</v>
      </c>
      <c r="O193" s="124">
        <f t="shared" si="15"/>
        <v>2330204.8813154879</v>
      </c>
      <c r="P193" s="124">
        <f t="shared" si="16"/>
        <v>15966.873908018919</v>
      </c>
      <c r="Q193" s="124">
        <f t="shared" si="12"/>
        <v>5353.7612047054836</v>
      </c>
      <c r="R193" s="124">
        <f t="shared" si="13"/>
        <v>2351525.5164282122</v>
      </c>
      <c r="Z193" s="2"/>
    </row>
    <row r="194" spans="13:26" x14ac:dyDescent="0.25">
      <c r="M194" s="2"/>
      <c r="N194" s="1">
        <f t="shared" si="14"/>
        <v>128</v>
      </c>
      <c r="O194" s="124">
        <f t="shared" si="15"/>
        <v>2351525.5164282122</v>
      </c>
      <c r="P194" s="124">
        <f t="shared" si="16"/>
        <v>15966.873908018919</v>
      </c>
      <c r="Q194" s="124">
        <f t="shared" si="12"/>
        <v>5402.7464205727447</v>
      </c>
      <c r="R194" s="124">
        <f t="shared" si="13"/>
        <v>2372895.1367568038</v>
      </c>
      <c r="Z194" s="2"/>
    </row>
    <row r="195" spans="13:26" x14ac:dyDescent="0.25">
      <c r="M195" s="2"/>
      <c r="N195" s="1">
        <f t="shared" si="14"/>
        <v>129</v>
      </c>
      <c r="O195" s="124">
        <f t="shared" si="15"/>
        <v>2372895.1367568038</v>
      </c>
      <c r="P195" s="124">
        <f t="shared" si="16"/>
        <v>15966.873908018919</v>
      </c>
      <c r="Q195" s="124">
        <f t="shared" ref="Q195:Q258" si="17">O195*$P$61</f>
        <v>5451.8441824012716</v>
      </c>
      <c r="R195" s="124">
        <f t="shared" ref="R195:R258" si="18">O195+P195+Q195</f>
        <v>2394313.854847224</v>
      </c>
      <c r="Z195" s="2"/>
    </row>
    <row r="196" spans="13:26" x14ac:dyDescent="0.25">
      <c r="M196" s="2"/>
      <c r="N196" s="1">
        <f t="shared" ref="N196:N259" si="19">N195+1</f>
        <v>130</v>
      </c>
      <c r="O196" s="124">
        <f t="shared" ref="O196:O259" si="20">R195</f>
        <v>2394313.854847224</v>
      </c>
      <c r="P196" s="124">
        <f t="shared" ref="P196:P259" si="21">P195</f>
        <v>15966.873908018919</v>
      </c>
      <c r="Q196" s="124">
        <f t="shared" si="17"/>
        <v>5501.0547487709891</v>
      </c>
      <c r="R196" s="124">
        <f t="shared" si="18"/>
        <v>2415781.7835040134</v>
      </c>
      <c r="Z196" s="2"/>
    </row>
    <row r="197" spans="13:26" x14ac:dyDescent="0.25">
      <c r="M197" s="2"/>
      <c r="N197" s="1">
        <f t="shared" si="19"/>
        <v>131</v>
      </c>
      <c r="O197" s="124">
        <f t="shared" si="20"/>
        <v>2415781.7835040134</v>
      </c>
      <c r="P197" s="124">
        <f t="shared" si="21"/>
        <v>15966.873908018919</v>
      </c>
      <c r="Q197" s="124">
        <f t="shared" si="17"/>
        <v>5550.3783788559194</v>
      </c>
      <c r="R197" s="124">
        <f t="shared" si="18"/>
        <v>2437299.0357908881</v>
      </c>
      <c r="Z197" s="2"/>
    </row>
    <row r="198" spans="13:26" x14ac:dyDescent="0.25">
      <c r="M198" s="2"/>
      <c r="N198" s="1">
        <f t="shared" si="19"/>
        <v>132</v>
      </c>
      <c r="O198" s="124">
        <f t="shared" si="20"/>
        <v>2437299.0357908881</v>
      </c>
      <c r="P198" s="124">
        <f t="shared" si="21"/>
        <v>15966.873908018919</v>
      </c>
      <c r="Q198" s="124">
        <f t="shared" si="17"/>
        <v>5599.8153324255545</v>
      </c>
      <c r="R198" s="124">
        <f t="shared" si="18"/>
        <v>2458865.7250313326</v>
      </c>
      <c r="Z198" s="2"/>
    </row>
    <row r="199" spans="13:26" x14ac:dyDescent="0.25">
      <c r="M199" s="2"/>
      <c r="N199" s="1">
        <f t="shared" si="19"/>
        <v>133</v>
      </c>
      <c r="O199" s="124">
        <f t="shared" si="20"/>
        <v>2458865.7250313326</v>
      </c>
      <c r="P199" s="124">
        <f t="shared" si="21"/>
        <v>15966.873908018919</v>
      </c>
      <c r="Q199" s="124">
        <f t="shared" si="17"/>
        <v>5649.365869846215</v>
      </c>
      <c r="R199" s="124">
        <f t="shared" si="18"/>
        <v>2480481.9648091975</v>
      </c>
      <c r="Z199" s="2"/>
    </row>
    <row r="200" spans="13:26" x14ac:dyDescent="0.25">
      <c r="M200" s="2"/>
      <c r="N200" s="1">
        <f t="shared" si="19"/>
        <v>134</v>
      </c>
      <c r="O200" s="124">
        <f t="shared" si="20"/>
        <v>2480481.9648091975</v>
      </c>
      <c r="P200" s="124">
        <f t="shared" si="21"/>
        <v>15966.873908018919</v>
      </c>
      <c r="Q200" s="124">
        <f t="shared" si="17"/>
        <v>5699.0302520824298</v>
      </c>
      <c r="R200" s="124">
        <f t="shared" si="18"/>
        <v>2502147.8689692984</v>
      </c>
      <c r="Z200" s="2"/>
    </row>
    <row r="201" spans="13:26" x14ac:dyDescent="0.25">
      <c r="M201" s="2"/>
      <c r="N201" s="1">
        <f t="shared" si="19"/>
        <v>135</v>
      </c>
      <c r="O201" s="124">
        <f t="shared" si="20"/>
        <v>2502147.8689692984</v>
      </c>
      <c r="P201" s="124">
        <f t="shared" si="21"/>
        <v>15966.873908018919</v>
      </c>
      <c r="Q201" s="124">
        <f t="shared" si="17"/>
        <v>5748.8087406983032</v>
      </c>
      <c r="R201" s="124">
        <f t="shared" si="18"/>
        <v>2523863.5516180154</v>
      </c>
      <c r="Z201" s="2"/>
    </row>
    <row r="202" spans="13:26" x14ac:dyDescent="0.25">
      <c r="M202" s="2"/>
      <c r="N202" s="1">
        <f t="shared" si="19"/>
        <v>136</v>
      </c>
      <c r="O202" s="124">
        <f t="shared" si="20"/>
        <v>2523863.5516180154</v>
      </c>
      <c r="P202" s="124">
        <f t="shared" si="21"/>
        <v>15966.873908018919</v>
      </c>
      <c r="Q202" s="124">
        <f t="shared" si="17"/>
        <v>5798.7015978588988</v>
      </c>
      <c r="R202" s="124">
        <f t="shared" si="18"/>
        <v>2545629.1271238928</v>
      </c>
      <c r="Z202" s="2"/>
    </row>
    <row r="203" spans="13:26" x14ac:dyDescent="0.25">
      <c r="M203" s="2"/>
      <c r="N203" s="1">
        <f t="shared" si="19"/>
        <v>137</v>
      </c>
      <c r="O203" s="124">
        <f t="shared" si="20"/>
        <v>2545629.1271238928</v>
      </c>
      <c r="P203" s="124">
        <f t="shared" si="21"/>
        <v>15966.873908018919</v>
      </c>
      <c r="Q203" s="124">
        <f t="shared" si="17"/>
        <v>5848.7090863316162</v>
      </c>
      <c r="R203" s="124">
        <f t="shared" si="18"/>
        <v>2567444.710118243</v>
      </c>
      <c r="Z203" s="2"/>
    </row>
    <row r="204" spans="13:26" x14ac:dyDescent="0.25">
      <c r="M204" s="2"/>
      <c r="N204" s="1">
        <f t="shared" si="19"/>
        <v>138</v>
      </c>
      <c r="O204" s="124">
        <f t="shared" si="20"/>
        <v>2567444.710118243</v>
      </c>
      <c r="P204" s="124">
        <f t="shared" si="21"/>
        <v>15966.873908018919</v>
      </c>
      <c r="Q204" s="124">
        <f t="shared" si="17"/>
        <v>5898.8314694875771</v>
      </c>
      <c r="R204" s="124">
        <f t="shared" si="18"/>
        <v>2589310.4154957491</v>
      </c>
      <c r="Z204" s="2"/>
    </row>
    <row r="205" spans="13:26" x14ac:dyDescent="0.25">
      <c r="M205" s="2"/>
      <c r="N205" s="1">
        <f t="shared" si="19"/>
        <v>139</v>
      </c>
      <c r="O205" s="124">
        <f t="shared" si="20"/>
        <v>2589310.4154957491</v>
      </c>
      <c r="P205" s="124">
        <f t="shared" si="21"/>
        <v>15966.873908018919</v>
      </c>
      <c r="Q205" s="124">
        <f t="shared" si="17"/>
        <v>5949.0690113030096</v>
      </c>
      <c r="R205" s="124">
        <f t="shared" si="18"/>
        <v>2611226.3584150709</v>
      </c>
      <c r="Z205" s="2"/>
    </row>
    <row r="206" spans="13:26" x14ac:dyDescent="0.25">
      <c r="M206" s="2"/>
      <c r="N206" s="1">
        <f t="shared" si="19"/>
        <v>140</v>
      </c>
      <c r="O206" s="124">
        <f t="shared" si="20"/>
        <v>2611226.3584150709</v>
      </c>
      <c r="P206" s="124">
        <f t="shared" si="21"/>
        <v>15966.873908018919</v>
      </c>
      <c r="Q206" s="124">
        <f t="shared" si="17"/>
        <v>5999.4219763606434</v>
      </c>
      <c r="R206" s="124">
        <f t="shared" si="18"/>
        <v>2633192.6542994501</v>
      </c>
      <c r="Z206" s="2"/>
    </row>
    <row r="207" spans="13:26" x14ac:dyDescent="0.25">
      <c r="M207" s="2"/>
      <c r="N207" s="1">
        <f t="shared" si="19"/>
        <v>141</v>
      </c>
      <c r="O207" s="124">
        <f t="shared" si="20"/>
        <v>2633192.6542994501</v>
      </c>
      <c r="P207" s="124">
        <f t="shared" si="21"/>
        <v>15966.873908018919</v>
      </c>
      <c r="Q207" s="124">
        <f t="shared" si="17"/>
        <v>6049.8906298510947</v>
      </c>
      <c r="R207" s="124">
        <f t="shared" si="18"/>
        <v>2655209.4188373201</v>
      </c>
      <c r="Z207" s="2"/>
    </row>
    <row r="208" spans="13:26" x14ac:dyDescent="0.25">
      <c r="M208" s="2"/>
      <c r="N208" s="1">
        <f t="shared" si="19"/>
        <v>142</v>
      </c>
      <c r="O208" s="124">
        <f t="shared" si="20"/>
        <v>2655209.4188373201</v>
      </c>
      <c r="P208" s="124">
        <f t="shared" si="21"/>
        <v>15966.873908018919</v>
      </c>
      <c r="Q208" s="124">
        <f t="shared" si="17"/>
        <v>6100.4752375742755</v>
      </c>
      <c r="R208" s="124">
        <f t="shared" si="18"/>
        <v>2677276.7679829132</v>
      </c>
      <c r="Z208" s="2"/>
    </row>
    <row r="209" spans="13:26" x14ac:dyDescent="0.25">
      <c r="M209" s="2"/>
      <c r="N209" s="1">
        <f t="shared" si="19"/>
        <v>143</v>
      </c>
      <c r="O209" s="124">
        <f t="shared" si="20"/>
        <v>2677276.7679829132</v>
      </c>
      <c r="P209" s="124">
        <f t="shared" si="21"/>
        <v>15966.873908018919</v>
      </c>
      <c r="Q209" s="124">
        <f t="shared" si="17"/>
        <v>6151.1760659407792</v>
      </c>
      <c r="R209" s="124">
        <f t="shared" si="18"/>
        <v>2699394.8179568728</v>
      </c>
      <c r="Z209" s="2"/>
    </row>
    <row r="210" spans="13:26" x14ac:dyDescent="0.25">
      <c r="M210" s="2"/>
      <c r="N210" s="1">
        <f t="shared" si="19"/>
        <v>144</v>
      </c>
      <c r="O210" s="124">
        <f t="shared" si="20"/>
        <v>2699394.8179568728</v>
      </c>
      <c r="P210" s="124">
        <f t="shared" si="21"/>
        <v>15966.873908018919</v>
      </c>
      <c r="Q210" s="124">
        <f t="shared" si="17"/>
        <v>6201.993381973296</v>
      </c>
      <c r="R210" s="124">
        <f t="shared" si="18"/>
        <v>2721563.6852468648</v>
      </c>
      <c r="Z210" s="2"/>
    </row>
    <row r="211" spans="13:26" x14ac:dyDescent="0.25">
      <c r="M211" s="2"/>
      <c r="N211" s="1">
        <f t="shared" si="19"/>
        <v>145</v>
      </c>
      <c r="O211" s="124">
        <f t="shared" si="20"/>
        <v>2721563.6852468648</v>
      </c>
      <c r="P211" s="124">
        <f t="shared" si="21"/>
        <v>15966.873908018919</v>
      </c>
      <c r="Q211" s="124">
        <f t="shared" si="17"/>
        <v>6252.9274533080106</v>
      </c>
      <c r="R211" s="124">
        <f t="shared" si="18"/>
        <v>2743783.4866081914</v>
      </c>
      <c r="Z211" s="2"/>
    </row>
    <row r="212" spans="13:26" x14ac:dyDescent="0.25">
      <c r="M212" s="2"/>
      <c r="N212" s="1">
        <f t="shared" si="19"/>
        <v>146</v>
      </c>
      <c r="O212" s="124">
        <f t="shared" si="20"/>
        <v>2743783.4866081914</v>
      </c>
      <c r="P212" s="124">
        <f t="shared" si="21"/>
        <v>15966.873908018919</v>
      </c>
      <c r="Q212" s="124">
        <f t="shared" si="17"/>
        <v>6303.9785481960171</v>
      </c>
      <c r="R212" s="124">
        <f t="shared" si="18"/>
        <v>2766054.3390644062</v>
      </c>
      <c r="Z212" s="2"/>
    </row>
    <row r="213" spans="13:26" x14ac:dyDescent="0.25">
      <c r="M213" s="2"/>
      <c r="N213" s="1">
        <f t="shared" si="19"/>
        <v>147</v>
      </c>
      <c r="O213" s="124">
        <f t="shared" si="20"/>
        <v>2766054.3390644062</v>
      </c>
      <c r="P213" s="124">
        <f t="shared" si="21"/>
        <v>15966.873908018919</v>
      </c>
      <c r="Q213" s="124">
        <f t="shared" si="17"/>
        <v>6355.1469355047293</v>
      </c>
      <c r="R213" s="124">
        <f t="shared" si="18"/>
        <v>2788376.3599079298</v>
      </c>
      <c r="Z213" s="2"/>
    </row>
    <row r="214" spans="13:26" x14ac:dyDescent="0.25">
      <c r="M214" s="2"/>
      <c r="N214" s="1">
        <f t="shared" si="19"/>
        <v>148</v>
      </c>
      <c r="O214" s="124">
        <f t="shared" si="20"/>
        <v>2788376.3599079298</v>
      </c>
      <c r="P214" s="124">
        <f t="shared" si="21"/>
        <v>15966.873908018919</v>
      </c>
      <c r="Q214" s="124">
        <f t="shared" si="17"/>
        <v>6406.4328847192974</v>
      </c>
      <c r="R214" s="124">
        <f t="shared" si="18"/>
        <v>2810749.6667006677</v>
      </c>
      <c r="Z214" s="2"/>
    </row>
    <row r="215" spans="13:26" x14ac:dyDescent="0.25">
      <c r="M215" s="2"/>
      <c r="N215" s="1">
        <f t="shared" si="19"/>
        <v>149</v>
      </c>
      <c r="O215" s="124">
        <f t="shared" si="20"/>
        <v>2810749.6667006677</v>
      </c>
      <c r="P215" s="124">
        <f t="shared" si="21"/>
        <v>15966.873908018919</v>
      </c>
      <c r="Q215" s="124">
        <f t="shared" si="17"/>
        <v>6457.8366659440244</v>
      </c>
      <c r="R215" s="124">
        <f t="shared" si="18"/>
        <v>2833174.3772746306</v>
      </c>
      <c r="Z215" s="2"/>
    </row>
    <row r="216" spans="13:26" x14ac:dyDescent="0.25">
      <c r="M216" s="2"/>
      <c r="N216" s="1">
        <f t="shared" si="19"/>
        <v>150</v>
      </c>
      <c r="O216" s="124">
        <f t="shared" si="20"/>
        <v>2833174.3772746306</v>
      </c>
      <c r="P216" s="124">
        <f t="shared" si="21"/>
        <v>15966.873908018919</v>
      </c>
      <c r="Q216" s="124">
        <f t="shared" si="17"/>
        <v>6509.3585499037972</v>
      </c>
      <c r="R216" s="124">
        <f t="shared" si="18"/>
        <v>2855650.6097325529</v>
      </c>
      <c r="Z216" s="2"/>
    </row>
    <row r="217" spans="13:26" x14ac:dyDescent="0.25">
      <c r="M217" s="2"/>
      <c r="N217" s="1">
        <f t="shared" si="19"/>
        <v>151</v>
      </c>
      <c r="O217" s="124">
        <f t="shared" si="20"/>
        <v>2855650.6097325529</v>
      </c>
      <c r="P217" s="124">
        <f t="shared" si="21"/>
        <v>15966.873908018919</v>
      </c>
      <c r="Q217" s="124">
        <f t="shared" si="17"/>
        <v>6560.9988079454997</v>
      </c>
      <c r="R217" s="124">
        <f t="shared" si="18"/>
        <v>2878178.4824485169</v>
      </c>
      <c r="Z217" s="2"/>
    </row>
    <row r="218" spans="13:26" x14ac:dyDescent="0.25">
      <c r="M218" s="2"/>
      <c r="N218" s="1">
        <f t="shared" si="19"/>
        <v>152</v>
      </c>
      <c r="O218" s="124">
        <f t="shared" si="20"/>
        <v>2878178.4824485169</v>
      </c>
      <c r="P218" s="124">
        <f t="shared" si="21"/>
        <v>15966.873908018919</v>
      </c>
      <c r="Q218" s="124">
        <f t="shared" si="17"/>
        <v>6612.7577120394535</v>
      </c>
      <c r="R218" s="124">
        <f t="shared" si="18"/>
        <v>2900758.1140685752</v>
      </c>
      <c r="Z218" s="2"/>
    </row>
    <row r="219" spans="13:26" x14ac:dyDescent="0.25">
      <c r="M219" s="2"/>
      <c r="N219" s="1">
        <f t="shared" si="19"/>
        <v>153</v>
      </c>
      <c r="O219" s="124">
        <f t="shared" si="20"/>
        <v>2900758.1140685752</v>
      </c>
      <c r="P219" s="124">
        <f t="shared" si="21"/>
        <v>15966.873908018919</v>
      </c>
      <c r="Q219" s="124">
        <f t="shared" si="17"/>
        <v>6664.635534780844</v>
      </c>
      <c r="R219" s="124">
        <f t="shared" si="18"/>
        <v>2923389.6235113749</v>
      </c>
      <c r="Z219" s="2"/>
    </row>
    <row r="220" spans="13:26" x14ac:dyDescent="0.25">
      <c r="M220" s="2"/>
      <c r="N220" s="1">
        <f t="shared" si="19"/>
        <v>154</v>
      </c>
      <c r="O220" s="124">
        <f t="shared" si="20"/>
        <v>2923389.6235113749</v>
      </c>
      <c r="P220" s="124">
        <f t="shared" si="21"/>
        <v>15966.873908018919</v>
      </c>
      <c r="Q220" s="124">
        <f t="shared" si="17"/>
        <v>6716.6325493911581</v>
      </c>
      <c r="R220" s="124">
        <f t="shared" si="18"/>
        <v>2946073.1299687847</v>
      </c>
      <c r="Z220" s="2"/>
    </row>
    <row r="221" spans="13:26" x14ac:dyDescent="0.25">
      <c r="M221" s="2"/>
      <c r="N221" s="1">
        <f t="shared" si="19"/>
        <v>155</v>
      </c>
      <c r="O221" s="124">
        <f t="shared" si="20"/>
        <v>2946073.1299687847</v>
      </c>
      <c r="P221" s="124">
        <f t="shared" si="21"/>
        <v>15966.873908018919</v>
      </c>
      <c r="Q221" s="124">
        <f t="shared" si="17"/>
        <v>6768.7490297196218</v>
      </c>
      <c r="R221" s="124">
        <f t="shared" si="18"/>
        <v>2968808.7529065232</v>
      </c>
      <c r="Z221" s="2"/>
    </row>
    <row r="222" spans="13:26" x14ac:dyDescent="0.25">
      <c r="M222" s="2"/>
      <c r="N222" s="1">
        <f t="shared" si="19"/>
        <v>156</v>
      </c>
      <c r="O222" s="124">
        <f t="shared" si="20"/>
        <v>2968808.7529065232</v>
      </c>
      <c r="P222" s="124">
        <f t="shared" si="21"/>
        <v>15966.873908018919</v>
      </c>
      <c r="Q222" s="124">
        <f t="shared" si="17"/>
        <v>6820.9852502446429</v>
      </c>
      <c r="R222" s="124">
        <f t="shared" si="18"/>
        <v>2991596.6120647867</v>
      </c>
      <c r="Z222" s="2"/>
    </row>
    <row r="223" spans="13:26" x14ac:dyDescent="0.25">
      <c r="M223" s="2"/>
      <c r="N223" s="1">
        <f t="shared" si="19"/>
        <v>157</v>
      </c>
      <c r="O223" s="124">
        <f t="shared" si="20"/>
        <v>2991596.6120647867</v>
      </c>
      <c r="P223" s="124">
        <f t="shared" si="21"/>
        <v>15966.873908018919</v>
      </c>
      <c r="Q223" s="124">
        <f t="shared" si="17"/>
        <v>6873.3414860752573</v>
      </c>
      <c r="R223" s="124">
        <f t="shared" si="18"/>
        <v>3014436.8274588808</v>
      </c>
      <c r="Z223" s="2"/>
    </row>
    <row r="224" spans="13:26" x14ac:dyDescent="0.25">
      <c r="M224" s="2"/>
      <c r="N224" s="1">
        <f t="shared" si="19"/>
        <v>158</v>
      </c>
      <c r="O224" s="124">
        <f t="shared" si="20"/>
        <v>3014436.8274588808</v>
      </c>
      <c r="P224" s="124">
        <f t="shared" si="21"/>
        <v>15966.873908018919</v>
      </c>
      <c r="Q224" s="124">
        <f t="shared" si="17"/>
        <v>6925.818012952579</v>
      </c>
      <c r="R224" s="124">
        <f t="shared" si="18"/>
        <v>3037329.5193798523</v>
      </c>
      <c r="Z224" s="2"/>
    </row>
    <row r="225" spans="13:26" x14ac:dyDescent="0.25">
      <c r="M225" s="2"/>
      <c r="N225" s="1">
        <f t="shared" si="19"/>
        <v>159</v>
      </c>
      <c r="O225" s="124">
        <f t="shared" si="20"/>
        <v>3037329.5193798523</v>
      </c>
      <c r="P225" s="124">
        <f t="shared" si="21"/>
        <v>15966.873908018919</v>
      </c>
      <c r="Q225" s="124">
        <f t="shared" si="17"/>
        <v>6978.4151072512486</v>
      </c>
      <c r="R225" s="124">
        <f t="shared" si="18"/>
        <v>3060274.8083951222</v>
      </c>
      <c r="Z225" s="2"/>
    </row>
    <row r="226" spans="13:26" x14ac:dyDescent="0.25">
      <c r="M226" s="2"/>
      <c r="N226" s="1">
        <f t="shared" si="19"/>
        <v>160</v>
      </c>
      <c r="O226" s="124">
        <f t="shared" si="20"/>
        <v>3060274.8083951222</v>
      </c>
      <c r="P226" s="124">
        <f t="shared" si="21"/>
        <v>15966.873908018919</v>
      </c>
      <c r="Q226" s="124">
        <f t="shared" si="17"/>
        <v>7031.1330459808923</v>
      </c>
      <c r="R226" s="124">
        <f t="shared" si="18"/>
        <v>3083272.8153491216</v>
      </c>
      <c r="Z226" s="2"/>
    </row>
    <row r="227" spans="13:26" x14ac:dyDescent="0.25">
      <c r="M227" s="2"/>
      <c r="N227" s="1">
        <f t="shared" si="19"/>
        <v>161</v>
      </c>
      <c r="O227" s="124">
        <f t="shared" si="20"/>
        <v>3083272.8153491216</v>
      </c>
      <c r="P227" s="124">
        <f t="shared" si="21"/>
        <v>15966.873908018919</v>
      </c>
      <c r="Q227" s="124">
        <f t="shared" si="17"/>
        <v>7083.9721067875798</v>
      </c>
      <c r="R227" s="124">
        <f t="shared" si="18"/>
        <v>3106323.6613639276</v>
      </c>
      <c r="Z227" s="2"/>
    </row>
    <row r="228" spans="13:26" x14ac:dyDescent="0.25">
      <c r="M228" s="2"/>
      <c r="N228" s="1">
        <f t="shared" si="19"/>
        <v>162</v>
      </c>
      <c r="O228" s="124">
        <f t="shared" si="20"/>
        <v>3106323.6613639276</v>
      </c>
      <c r="P228" s="124">
        <f t="shared" si="21"/>
        <v>15966.873908018919</v>
      </c>
      <c r="Q228" s="124">
        <f t="shared" si="17"/>
        <v>7136.9325679552867</v>
      </c>
      <c r="R228" s="124">
        <f t="shared" si="18"/>
        <v>3129427.4678399018</v>
      </c>
      <c r="Z228" s="2"/>
    </row>
    <row r="229" spans="13:26" x14ac:dyDescent="0.25">
      <c r="M229" s="2"/>
      <c r="N229" s="1">
        <f t="shared" si="19"/>
        <v>163</v>
      </c>
      <c r="O229" s="124">
        <f t="shared" si="20"/>
        <v>3129427.4678399018</v>
      </c>
      <c r="P229" s="124">
        <f t="shared" si="21"/>
        <v>15966.873908018919</v>
      </c>
      <c r="Q229" s="124">
        <f t="shared" si="17"/>
        <v>7190.0147084073587</v>
      </c>
      <c r="R229" s="124">
        <f t="shared" si="18"/>
        <v>3152584.3564563277</v>
      </c>
      <c r="Z229" s="2"/>
    </row>
    <row r="230" spans="13:26" x14ac:dyDescent="0.25">
      <c r="M230" s="2"/>
      <c r="N230" s="1">
        <f t="shared" si="19"/>
        <v>164</v>
      </c>
      <c r="O230" s="124">
        <f t="shared" si="20"/>
        <v>3152584.3564563277</v>
      </c>
      <c r="P230" s="124">
        <f t="shared" si="21"/>
        <v>15966.873908018919</v>
      </c>
      <c r="Q230" s="124">
        <f t="shared" si="17"/>
        <v>7243.2188077079827</v>
      </c>
      <c r="R230" s="124">
        <f t="shared" si="18"/>
        <v>3175794.4491720544</v>
      </c>
      <c r="Z230" s="2"/>
    </row>
    <row r="231" spans="13:26" x14ac:dyDescent="0.25">
      <c r="M231" s="2"/>
      <c r="N231" s="1">
        <f t="shared" si="19"/>
        <v>165</v>
      </c>
      <c r="O231" s="124">
        <f t="shared" si="20"/>
        <v>3175794.4491720544</v>
      </c>
      <c r="P231" s="124">
        <f t="shared" si="21"/>
        <v>15966.873908018919</v>
      </c>
      <c r="Q231" s="124">
        <f t="shared" si="17"/>
        <v>7296.5451460636577</v>
      </c>
      <c r="R231" s="124">
        <f t="shared" si="18"/>
        <v>3199057.8682261365</v>
      </c>
      <c r="Z231" s="2"/>
    </row>
    <row r="232" spans="13:26" x14ac:dyDescent="0.25">
      <c r="M232" s="2"/>
      <c r="N232" s="1">
        <f t="shared" si="19"/>
        <v>166</v>
      </c>
      <c r="O232" s="124">
        <f t="shared" si="20"/>
        <v>3199057.8682261365</v>
      </c>
      <c r="P232" s="124">
        <f t="shared" si="21"/>
        <v>15966.873908018919</v>
      </c>
      <c r="Q232" s="124">
        <f t="shared" si="17"/>
        <v>7349.9940043246697</v>
      </c>
      <c r="R232" s="124">
        <f t="shared" si="18"/>
        <v>3222374.7361384798</v>
      </c>
      <c r="Z232" s="2"/>
    </row>
    <row r="233" spans="13:26" x14ac:dyDescent="0.25">
      <c r="M233" s="2"/>
      <c r="N233" s="1">
        <f t="shared" si="19"/>
        <v>167</v>
      </c>
      <c r="O233" s="124">
        <f t="shared" si="20"/>
        <v>3222374.7361384798</v>
      </c>
      <c r="P233" s="124">
        <f t="shared" si="21"/>
        <v>15966.873908018919</v>
      </c>
      <c r="Q233" s="124">
        <f t="shared" si="17"/>
        <v>7403.5656639865765</v>
      </c>
      <c r="R233" s="124">
        <f t="shared" si="18"/>
        <v>3245745.1757104849</v>
      </c>
      <c r="Z233" s="2"/>
    </row>
    <row r="234" spans="13:26" x14ac:dyDescent="0.25">
      <c r="M234" s="2"/>
      <c r="N234" s="1">
        <f t="shared" si="19"/>
        <v>168</v>
      </c>
      <c r="O234" s="124">
        <f t="shared" si="20"/>
        <v>3245745.1757104849</v>
      </c>
      <c r="P234" s="124">
        <f t="shared" si="21"/>
        <v>15966.873908018919</v>
      </c>
      <c r="Q234" s="124">
        <f t="shared" si="17"/>
        <v>7457.2604071916803</v>
      </c>
      <c r="R234" s="124">
        <f t="shared" si="18"/>
        <v>3269169.3100256952</v>
      </c>
      <c r="Z234" s="2"/>
    </row>
    <row r="235" spans="13:26" x14ac:dyDescent="0.25">
      <c r="M235" s="2"/>
      <c r="N235" s="1">
        <f t="shared" si="19"/>
        <v>169</v>
      </c>
      <c r="O235" s="124">
        <f t="shared" si="20"/>
        <v>3269169.3100256952</v>
      </c>
      <c r="P235" s="124">
        <f t="shared" si="21"/>
        <v>15966.873908018919</v>
      </c>
      <c r="Q235" s="124">
        <f t="shared" si="17"/>
        <v>7511.078516730523</v>
      </c>
      <c r="R235" s="124">
        <f t="shared" si="18"/>
        <v>3292647.2624504445</v>
      </c>
      <c r="Z235" s="2"/>
    </row>
    <row r="236" spans="13:26" x14ac:dyDescent="0.25">
      <c r="M236" s="2"/>
      <c r="N236" s="1">
        <f t="shared" si="19"/>
        <v>170</v>
      </c>
      <c r="O236" s="124">
        <f t="shared" si="20"/>
        <v>3292647.2624504445</v>
      </c>
      <c r="P236" s="124">
        <f t="shared" si="21"/>
        <v>15966.873908018919</v>
      </c>
      <c r="Q236" s="124">
        <f t="shared" si="17"/>
        <v>7565.0202760433713</v>
      </c>
      <c r="R236" s="124">
        <f t="shared" si="18"/>
        <v>3316179.1566345068</v>
      </c>
      <c r="Z236" s="2"/>
    </row>
    <row r="237" spans="13:26" x14ac:dyDescent="0.25">
      <c r="M237" s="2"/>
      <c r="N237" s="1">
        <f t="shared" si="19"/>
        <v>171</v>
      </c>
      <c r="O237" s="124">
        <f t="shared" si="20"/>
        <v>3316179.1566345068</v>
      </c>
      <c r="P237" s="124">
        <f t="shared" si="21"/>
        <v>15966.873908018919</v>
      </c>
      <c r="Q237" s="124">
        <f t="shared" si="17"/>
        <v>7619.0859692217082</v>
      </c>
      <c r="R237" s="124">
        <f t="shared" si="18"/>
        <v>3339765.1165117472</v>
      </c>
      <c r="Z237" s="2"/>
    </row>
    <row r="238" spans="13:26" x14ac:dyDescent="0.25">
      <c r="M238" s="2"/>
      <c r="N238" s="1">
        <f t="shared" si="19"/>
        <v>172</v>
      </c>
      <c r="O238" s="124">
        <f t="shared" si="20"/>
        <v>3339765.1165117472</v>
      </c>
      <c r="P238" s="124">
        <f t="shared" si="21"/>
        <v>15966.873908018919</v>
      </c>
      <c r="Q238" s="124">
        <f t="shared" si="17"/>
        <v>7673.275881009733</v>
      </c>
      <c r="R238" s="124">
        <f t="shared" si="18"/>
        <v>3363405.2663007756</v>
      </c>
      <c r="Z238" s="2"/>
    </row>
    <row r="239" spans="13:26" x14ac:dyDescent="0.25">
      <c r="M239" s="2"/>
      <c r="N239" s="1">
        <f t="shared" si="19"/>
        <v>173</v>
      </c>
      <c r="O239" s="124">
        <f t="shared" si="20"/>
        <v>3363405.2663007756</v>
      </c>
      <c r="P239" s="124">
        <f t="shared" si="21"/>
        <v>15966.873908018919</v>
      </c>
      <c r="Q239" s="124">
        <f t="shared" si="17"/>
        <v>7727.5902968058563</v>
      </c>
      <c r="R239" s="124">
        <f t="shared" si="18"/>
        <v>3387099.7305056001</v>
      </c>
      <c r="Z239" s="2"/>
    </row>
    <row r="240" spans="13:26" x14ac:dyDescent="0.25">
      <c r="M240" s="2"/>
      <c r="N240" s="1">
        <f t="shared" si="19"/>
        <v>174</v>
      </c>
      <c r="O240" s="124">
        <f t="shared" si="20"/>
        <v>3387099.7305056001</v>
      </c>
      <c r="P240" s="124">
        <f t="shared" si="21"/>
        <v>15966.873908018919</v>
      </c>
      <c r="Q240" s="124">
        <f t="shared" si="17"/>
        <v>7782.0295026642088</v>
      </c>
      <c r="R240" s="124">
        <f t="shared" si="18"/>
        <v>3410848.633916283</v>
      </c>
      <c r="Z240" s="2"/>
    </row>
    <row r="241" spans="13:26" x14ac:dyDescent="0.25">
      <c r="M241" s="2"/>
      <c r="N241" s="1">
        <f t="shared" si="19"/>
        <v>175</v>
      </c>
      <c r="O241" s="124">
        <f t="shared" si="20"/>
        <v>3410848.633916283</v>
      </c>
      <c r="P241" s="124">
        <f t="shared" si="21"/>
        <v>15966.873908018919</v>
      </c>
      <c r="Q241" s="124">
        <f t="shared" si="17"/>
        <v>7836.5937852961442</v>
      </c>
      <c r="R241" s="124">
        <f t="shared" si="18"/>
        <v>3434652.1016095979</v>
      </c>
      <c r="Z241" s="2"/>
    </row>
    <row r="242" spans="13:26" x14ac:dyDescent="0.25">
      <c r="M242" s="2"/>
      <c r="N242" s="1">
        <f t="shared" si="19"/>
        <v>176</v>
      </c>
      <c r="O242" s="124">
        <f t="shared" si="20"/>
        <v>3434652.1016095979</v>
      </c>
      <c r="P242" s="124">
        <f t="shared" si="21"/>
        <v>15966.873908018919</v>
      </c>
      <c r="Q242" s="124">
        <f t="shared" si="17"/>
        <v>7891.2834320717466</v>
      </c>
      <c r="R242" s="124">
        <f t="shared" si="18"/>
        <v>3458510.2589496882</v>
      </c>
      <c r="Z242" s="2"/>
    </row>
    <row r="243" spans="13:26" x14ac:dyDescent="0.25">
      <c r="M243" s="2"/>
      <c r="N243" s="1">
        <f t="shared" si="19"/>
        <v>177</v>
      </c>
      <c r="O243" s="124">
        <f t="shared" si="20"/>
        <v>3458510.2589496882</v>
      </c>
      <c r="P243" s="124">
        <f t="shared" si="21"/>
        <v>15966.873908018919</v>
      </c>
      <c r="Q243" s="124">
        <f t="shared" si="17"/>
        <v>7946.0987310213504</v>
      </c>
      <c r="R243" s="124">
        <f t="shared" si="18"/>
        <v>3482423.2315887283</v>
      </c>
      <c r="Z243" s="2"/>
    </row>
    <row r="244" spans="13:26" x14ac:dyDescent="0.25">
      <c r="M244" s="2"/>
      <c r="N244" s="1">
        <f t="shared" si="19"/>
        <v>178</v>
      </c>
      <c r="O244" s="124">
        <f t="shared" si="20"/>
        <v>3482423.2315887283</v>
      </c>
      <c r="P244" s="124">
        <f t="shared" si="21"/>
        <v>15966.873908018919</v>
      </c>
      <c r="Q244" s="124">
        <f t="shared" si="17"/>
        <v>8001.0399708370542</v>
      </c>
      <c r="R244" s="124">
        <f t="shared" si="18"/>
        <v>3506391.145467584</v>
      </c>
      <c r="Z244" s="2"/>
    </row>
    <row r="245" spans="13:26" x14ac:dyDescent="0.25">
      <c r="M245" s="2"/>
      <c r="N245" s="1">
        <f t="shared" si="19"/>
        <v>179</v>
      </c>
      <c r="O245" s="124">
        <f t="shared" si="20"/>
        <v>3506391.145467584</v>
      </c>
      <c r="P245" s="124">
        <f t="shared" si="21"/>
        <v>15966.873908018919</v>
      </c>
      <c r="Q245" s="124">
        <f t="shared" si="17"/>
        <v>8056.1074408742379</v>
      </c>
      <c r="R245" s="124">
        <f t="shared" si="18"/>
        <v>3530414.1268164772</v>
      </c>
      <c r="Z245" s="2"/>
    </row>
    <row r="246" spans="13:26" x14ac:dyDescent="0.25">
      <c r="M246" s="2"/>
      <c r="N246" s="1">
        <f t="shared" si="19"/>
        <v>180</v>
      </c>
      <c r="O246" s="124">
        <f t="shared" si="20"/>
        <v>3530414.1268164772</v>
      </c>
      <c r="P246" s="124">
        <f t="shared" si="21"/>
        <v>15966.873908018919</v>
      </c>
      <c r="Q246" s="124">
        <f t="shared" si="17"/>
        <v>8111.3014311530924</v>
      </c>
      <c r="R246" s="124">
        <f t="shared" si="18"/>
        <v>3554492.3021556488</v>
      </c>
      <c r="Z246" s="2"/>
    </row>
    <row r="247" spans="13:26" x14ac:dyDescent="0.25">
      <c r="M247" s="2"/>
      <c r="N247" s="1">
        <f t="shared" si="19"/>
        <v>181</v>
      </c>
      <c r="O247" s="124">
        <f t="shared" si="20"/>
        <v>3554492.3021556488</v>
      </c>
      <c r="P247" s="124">
        <f t="shared" si="21"/>
        <v>15966.873908018919</v>
      </c>
      <c r="Q247" s="124">
        <f t="shared" si="17"/>
        <v>8166.6222323601432</v>
      </c>
      <c r="R247" s="124">
        <f t="shared" si="18"/>
        <v>3578625.7982960278</v>
      </c>
      <c r="Z247" s="2"/>
    </row>
    <row r="248" spans="13:26" x14ac:dyDescent="0.25">
      <c r="M248" s="2"/>
      <c r="N248" s="1">
        <f t="shared" si="19"/>
        <v>182</v>
      </c>
      <c r="O248" s="124">
        <f t="shared" si="20"/>
        <v>3578625.7982960278</v>
      </c>
      <c r="P248" s="124">
        <f t="shared" si="21"/>
        <v>15966.873908018919</v>
      </c>
      <c r="Q248" s="124">
        <f t="shared" si="17"/>
        <v>8222.0701358497845</v>
      </c>
      <c r="R248" s="124">
        <f t="shared" si="18"/>
        <v>3602814.7423398965</v>
      </c>
      <c r="Z248" s="2"/>
    </row>
    <row r="249" spans="13:26" x14ac:dyDescent="0.25">
      <c r="M249" s="2"/>
      <c r="N249" s="1">
        <f t="shared" si="19"/>
        <v>183</v>
      </c>
      <c r="O249" s="124">
        <f t="shared" si="20"/>
        <v>3602814.7423398965</v>
      </c>
      <c r="P249" s="124">
        <f t="shared" si="21"/>
        <v>15966.873908018919</v>
      </c>
      <c r="Q249" s="124">
        <f t="shared" si="17"/>
        <v>8277.6454336458082</v>
      </c>
      <c r="R249" s="124">
        <f t="shared" si="18"/>
        <v>3627059.2616815609</v>
      </c>
      <c r="Z249" s="2"/>
    </row>
    <row r="250" spans="13:26" x14ac:dyDescent="0.25">
      <c r="M250" s="2"/>
      <c r="N250" s="1">
        <f t="shared" si="19"/>
        <v>184</v>
      </c>
      <c r="O250" s="124">
        <f t="shared" si="20"/>
        <v>3627059.2616815609</v>
      </c>
      <c r="P250" s="124">
        <f t="shared" si="21"/>
        <v>15966.873908018919</v>
      </c>
      <c r="Q250" s="124">
        <f t="shared" si="17"/>
        <v>8333.3484184429453</v>
      </c>
      <c r="R250" s="124">
        <f t="shared" si="18"/>
        <v>3651359.4840080226</v>
      </c>
      <c r="Z250" s="2"/>
    </row>
    <row r="251" spans="13:26" x14ac:dyDescent="0.25">
      <c r="M251" s="2"/>
      <c r="N251" s="1">
        <f t="shared" si="19"/>
        <v>185</v>
      </c>
      <c r="O251" s="124">
        <f t="shared" si="20"/>
        <v>3651359.4840080226</v>
      </c>
      <c r="P251" s="124">
        <f t="shared" si="21"/>
        <v>15966.873908018919</v>
      </c>
      <c r="Q251" s="124">
        <f t="shared" si="17"/>
        <v>8389.1793836084144</v>
      </c>
      <c r="R251" s="124">
        <f t="shared" si="18"/>
        <v>3675715.5372996498</v>
      </c>
      <c r="Z251" s="2"/>
    </row>
    <row r="252" spans="13:26" x14ac:dyDescent="0.25">
      <c r="M252" s="2"/>
      <c r="N252" s="1">
        <f t="shared" si="19"/>
        <v>186</v>
      </c>
      <c r="O252" s="124">
        <f t="shared" si="20"/>
        <v>3675715.5372996498</v>
      </c>
      <c r="P252" s="124">
        <f t="shared" si="21"/>
        <v>15966.873908018919</v>
      </c>
      <c r="Q252" s="124">
        <f t="shared" si="17"/>
        <v>8445.1386231834513</v>
      </c>
      <c r="R252" s="124">
        <f t="shared" si="18"/>
        <v>3700127.5498308521</v>
      </c>
      <c r="Z252" s="2"/>
    </row>
    <row r="253" spans="13:26" x14ac:dyDescent="0.25">
      <c r="M253" s="2"/>
      <c r="N253" s="1">
        <f t="shared" si="19"/>
        <v>187</v>
      </c>
      <c r="O253" s="124">
        <f t="shared" si="20"/>
        <v>3700127.5498308521</v>
      </c>
      <c r="P253" s="124">
        <f t="shared" si="21"/>
        <v>15966.873908018919</v>
      </c>
      <c r="Q253" s="124">
        <f t="shared" si="17"/>
        <v>8501.2264318848684</v>
      </c>
      <c r="R253" s="124">
        <f t="shared" si="18"/>
        <v>3724595.6501707556</v>
      </c>
      <c r="Z253" s="2"/>
    </row>
    <row r="254" spans="13:26" x14ac:dyDescent="0.25">
      <c r="M254" s="2"/>
      <c r="N254" s="1">
        <f t="shared" si="19"/>
        <v>188</v>
      </c>
      <c r="O254" s="124">
        <f t="shared" si="20"/>
        <v>3724595.6501707556</v>
      </c>
      <c r="P254" s="124">
        <f t="shared" si="21"/>
        <v>15966.873908018919</v>
      </c>
      <c r="Q254" s="124">
        <f t="shared" si="17"/>
        <v>8557.4431051066094</v>
      </c>
      <c r="R254" s="124">
        <f t="shared" si="18"/>
        <v>3749119.967183881</v>
      </c>
      <c r="Z254" s="2"/>
    </row>
    <row r="255" spans="13:26" x14ac:dyDescent="0.25">
      <c r="M255" s="2"/>
      <c r="N255" s="1">
        <f t="shared" si="19"/>
        <v>189</v>
      </c>
      <c r="O255" s="124">
        <f t="shared" si="20"/>
        <v>3749119.967183881</v>
      </c>
      <c r="P255" s="124">
        <f t="shared" si="21"/>
        <v>15966.873908018919</v>
      </c>
      <c r="Q255" s="124">
        <f t="shared" si="17"/>
        <v>8613.7889389212942</v>
      </c>
      <c r="R255" s="124">
        <f t="shared" si="18"/>
        <v>3773700.6300308211</v>
      </c>
      <c r="Z255" s="2"/>
    </row>
    <row r="256" spans="13:26" x14ac:dyDescent="0.25">
      <c r="M256" s="2"/>
      <c r="N256" s="1">
        <f t="shared" si="19"/>
        <v>190</v>
      </c>
      <c r="O256" s="124">
        <f t="shared" si="20"/>
        <v>3773700.6300308211</v>
      </c>
      <c r="P256" s="124">
        <f t="shared" si="21"/>
        <v>15966.873908018919</v>
      </c>
      <c r="Q256" s="124">
        <f t="shared" si="17"/>
        <v>8670.2642300817861</v>
      </c>
      <c r="R256" s="124">
        <f t="shared" si="18"/>
        <v>3798337.7681689216</v>
      </c>
      <c r="Z256" s="2"/>
    </row>
    <row r="257" spans="13:26" x14ac:dyDescent="0.25">
      <c r="M257" s="2"/>
      <c r="N257" s="1">
        <f t="shared" si="19"/>
        <v>191</v>
      </c>
      <c r="O257" s="124">
        <f t="shared" si="20"/>
        <v>3798337.7681689216</v>
      </c>
      <c r="P257" s="124">
        <f t="shared" si="21"/>
        <v>15966.873908018919</v>
      </c>
      <c r="Q257" s="124">
        <f t="shared" si="17"/>
        <v>8726.869276022755</v>
      </c>
      <c r="R257" s="124">
        <f t="shared" si="18"/>
        <v>3823031.5113529628</v>
      </c>
      <c r="Z257" s="2"/>
    </row>
    <row r="258" spans="13:26" x14ac:dyDescent="0.25">
      <c r="M258" s="2"/>
      <c r="N258" s="1">
        <f t="shared" si="19"/>
        <v>192</v>
      </c>
      <c r="O258" s="124">
        <f t="shared" si="20"/>
        <v>3823031.5113529628</v>
      </c>
      <c r="P258" s="124">
        <f t="shared" si="21"/>
        <v>15966.873908018919</v>
      </c>
      <c r="Q258" s="124">
        <f t="shared" si="17"/>
        <v>8783.6043748622378</v>
      </c>
      <c r="R258" s="124">
        <f t="shared" si="18"/>
        <v>3847781.9896358438</v>
      </c>
      <c r="Z258" s="2"/>
    </row>
    <row r="259" spans="13:26" x14ac:dyDescent="0.25">
      <c r="M259" s="2"/>
      <c r="N259" s="1">
        <f t="shared" si="19"/>
        <v>193</v>
      </c>
      <c r="O259" s="124">
        <f t="shared" si="20"/>
        <v>3847781.9896358438</v>
      </c>
      <c r="P259" s="124">
        <f t="shared" si="21"/>
        <v>15966.873908018919</v>
      </c>
      <c r="Q259" s="124">
        <f t="shared" ref="Q259:Q322" si="22">O259*$P$61</f>
        <v>8840.4698254032173</v>
      </c>
      <c r="R259" s="124">
        <f t="shared" ref="R259:R322" si="23">O259+P259+Q259</f>
        <v>3872589.3333692658</v>
      </c>
      <c r="Z259" s="2"/>
    </row>
    <row r="260" spans="13:26" x14ac:dyDescent="0.25">
      <c r="M260" s="2"/>
      <c r="N260" s="1">
        <f t="shared" ref="N260:N323" si="24">N259+1</f>
        <v>194</v>
      </c>
      <c r="O260" s="124">
        <f t="shared" ref="O260:O323" si="25">R259</f>
        <v>3872589.3333692658</v>
      </c>
      <c r="P260" s="124">
        <f t="shared" ref="P260:P323" si="26">P259</f>
        <v>15966.873908018919</v>
      </c>
      <c r="Q260" s="124">
        <f t="shared" si="22"/>
        <v>8897.4659271351866</v>
      </c>
      <c r="R260" s="124">
        <f t="shared" si="23"/>
        <v>3897453.6732044197</v>
      </c>
      <c r="Z260" s="2"/>
    </row>
    <row r="261" spans="13:26" x14ac:dyDescent="0.25">
      <c r="M261" s="2"/>
      <c r="N261" s="1">
        <f t="shared" si="24"/>
        <v>195</v>
      </c>
      <c r="O261" s="124">
        <f t="shared" si="25"/>
        <v>3897453.6732044197</v>
      </c>
      <c r="P261" s="124">
        <f t="shared" si="26"/>
        <v>15966.873908018919</v>
      </c>
      <c r="Q261" s="124">
        <f t="shared" si="22"/>
        <v>8954.5929802357314</v>
      </c>
      <c r="R261" s="124">
        <f t="shared" si="23"/>
        <v>3922375.1400926742</v>
      </c>
      <c r="Z261" s="2"/>
    </row>
    <row r="262" spans="13:26" x14ac:dyDescent="0.25">
      <c r="M262" s="2"/>
      <c r="N262" s="1">
        <f t="shared" si="24"/>
        <v>196</v>
      </c>
      <c r="O262" s="124">
        <f t="shared" si="25"/>
        <v>3922375.1400926742</v>
      </c>
      <c r="P262" s="124">
        <f t="shared" si="26"/>
        <v>15966.873908018919</v>
      </c>
      <c r="Q262" s="124">
        <f t="shared" si="22"/>
        <v>9011.8512855721128</v>
      </c>
      <c r="R262" s="124">
        <f t="shared" si="23"/>
        <v>3947353.865286265</v>
      </c>
      <c r="Z262" s="2"/>
    </row>
    <row r="263" spans="13:26" x14ac:dyDescent="0.25">
      <c r="M263" s="2"/>
      <c r="N263" s="1">
        <f t="shared" si="24"/>
        <v>197</v>
      </c>
      <c r="O263" s="124">
        <f t="shared" si="25"/>
        <v>3947353.865286265</v>
      </c>
      <c r="P263" s="124">
        <f t="shared" si="26"/>
        <v>15966.873908018919</v>
      </c>
      <c r="Q263" s="124">
        <f t="shared" si="22"/>
        <v>9069.241144702848</v>
      </c>
      <c r="R263" s="124">
        <f t="shared" si="23"/>
        <v>3972389.9803389865</v>
      </c>
      <c r="Z263" s="2"/>
    </row>
    <row r="264" spans="13:26" x14ac:dyDescent="0.25">
      <c r="M264" s="2"/>
      <c r="N264" s="1">
        <f t="shared" si="24"/>
        <v>198</v>
      </c>
      <c r="O264" s="124">
        <f t="shared" si="25"/>
        <v>3972389.9803389865</v>
      </c>
      <c r="P264" s="124">
        <f t="shared" si="26"/>
        <v>15966.873908018919</v>
      </c>
      <c r="Q264" s="124">
        <f t="shared" si="22"/>
        <v>9126.762859879298</v>
      </c>
      <c r="R264" s="124">
        <f t="shared" si="23"/>
        <v>3997483.6171068847</v>
      </c>
      <c r="Z264" s="2"/>
    </row>
    <row r="265" spans="13:26" x14ac:dyDescent="0.25">
      <c r="M265" s="2"/>
      <c r="N265" s="1">
        <f t="shared" si="24"/>
        <v>199</v>
      </c>
      <c r="O265" s="124">
        <f t="shared" si="25"/>
        <v>3997483.6171068847</v>
      </c>
      <c r="P265" s="124">
        <f t="shared" si="26"/>
        <v>15966.873908018919</v>
      </c>
      <c r="Q265" s="124">
        <f t="shared" si="22"/>
        <v>9184.416734047265</v>
      </c>
      <c r="R265" s="124">
        <f t="shared" si="23"/>
        <v>4022634.9077489506</v>
      </c>
      <c r="Z265" s="2"/>
    </row>
    <row r="266" spans="13:26" x14ac:dyDescent="0.25">
      <c r="M266" s="2"/>
      <c r="N266" s="1">
        <f t="shared" si="24"/>
        <v>200</v>
      </c>
      <c r="O266" s="124">
        <f t="shared" si="25"/>
        <v>4022634.9077489506</v>
      </c>
      <c r="P266" s="124">
        <f t="shared" si="26"/>
        <v>15966.873908018919</v>
      </c>
      <c r="Q266" s="124">
        <f t="shared" si="22"/>
        <v>9242.20307084858</v>
      </c>
      <c r="R266" s="124">
        <f t="shared" si="23"/>
        <v>4047843.9847278181</v>
      </c>
      <c r="Z266" s="2"/>
    </row>
    <row r="267" spans="13:26" x14ac:dyDescent="0.25">
      <c r="M267" s="2"/>
      <c r="N267" s="1">
        <f t="shared" si="24"/>
        <v>201</v>
      </c>
      <c r="O267" s="124">
        <f t="shared" si="25"/>
        <v>4047843.9847278181</v>
      </c>
      <c r="P267" s="124">
        <f t="shared" si="26"/>
        <v>15966.873908018919</v>
      </c>
      <c r="Q267" s="124">
        <f t="shared" si="22"/>
        <v>9300.1221746227093</v>
      </c>
      <c r="R267" s="124">
        <f t="shared" si="23"/>
        <v>4073110.9808104592</v>
      </c>
      <c r="Z267" s="2"/>
    </row>
    <row r="268" spans="13:26" x14ac:dyDescent="0.25">
      <c r="M268" s="2"/>
      <c r="N268" s="1">
        <f t="shared" si="24"/>
        <v>202</v>
      </c>
      <c r="O268" s="124">
        <f t="shared" si="25"/>
        <v>4073110.9808104592</v>
      </c>
      <c r="P268" s="124">
        <f t="shared" si="26"/>
        <v>15966.873908018919</v>
      </c>
      <c r="Q268" s="124">
        <f t="shared" si="22"/>
        <v>9358.1743504083515</v>
      </c>
      <c r="R268" s="124">
        <f t="shared" si="23"/>
        <v>4098436.0290688863</v>
      </c>
      <c r="Z268" s="2"/>
    </row>
    <row r="269" spans="13:26" x14ac:dyDescent="0.25">
      <c r="M269" s="2"/>
      <c r="N269" s="1">
        <f t="shared" si="24"/>
        <v>203</v>
      </c>
      <c r="O269" s="124">
        <f t="shared" si="25"/>
        <v>4098436.0290688863</v>
      </c>
      <c r="P269" s="124">
        <f t="shared" si="26"/>
        <v>15966.873908018919</v>
      </c>
      <c r="Q269" s="124">
        <f t="shared" si="22"/>
        <v>9416.359903945051</v>
      </c>
      <c r="R269" s="124">
        <f t="shared" si="23"/>
        <v>4123819.2628808501</v>
      </c>
      <c r="Z269" s="2"/>
    </row>
    <row r="270" spans="13:26" x14ac:dyDescent="0.25">
      <c r="M270" s="2"/>
      <c r="N270" s="1">
        <f t="shared" si="24"/>
        <v>204</v>
      </c>
      <c r="O270" s="124">
        <f t="shared" si="25"/>
        <v>4123819.2628808501</v>
      </c>
      <c r="P270" s="124">
        <f t="shared" si="26"/>
        <v>15966.873908018919</v>
      </c>
      <c r="Q270" s="124">
        <f t="shared" si="22"/>
        <v>9474.6791416748001</v>
      </c>
      <c r="R270" s="124">
        <f t="shared" si="23"/>
        <v>4149260.8159305435</v>
      </c>
      <c r="Z270" s="2"/>
    </row>
    <row r="271" spans="13:26" x14ac:dyDescent="0.25">
      <c r="M271" s="2"/>
      <c r="N271" s="1">
        <f t="shared" si="24"/>
        <v>205</v>
      </c>
      <c r="O271" s="124">
        <f t="shared" si="25"/>
        <v>4149260.8159305435</v>
      </c>
      <c r="P271" s="124">
        <f t="shared" si="26"/>
        <v>15966.873908018919</v>
      </c>
      <c r="Q271" s="124">
        <f t="shared" si="22"/>
        <v>9533.1323707436586</v>
      </c>
      <c r="R271" s="124">
        <f t="shared" si="23"/>
        <v>4174760.8222093056</v>
      </c>
      <c r="Z271" s="2"/>
    </row>
    <row r="272" spans="13:26" x14ac:dyDescent="0.25">
      <c r="M272" s="2"/>
      <c r="N272" s="1">
        <f t="shared" si="24"/>
        <v>206</v>
      </c>
      <c r="O272" s="124">
        <f t="shared" si="25"/>
        <v>4174760.8222093056</v>
      </c>
      <c r="P272" s="124">
        <f t="shared" si="26"/>
        <v>15966.873908018919</v>
      </c>
      <c r="Q272" s="124">
        <f t="shared" si="22"/>
        <v>9591.7198990033667</v>
      </c>
      <c r="R272" s="124">
        <f t="shared" si="23"/>
        <v>4200319.4160163272</v>
      </c>
      <c r="Z272" s="2"/>
    </row>
    <row r="273" spans="13:26" x14ac:dyDescent="0.25">
      <c r="M273" s="2"/>
      <c r="N273" s="1">
        <f t="shared" si="24"/>
        <v>207</v>
      </c>
      <c r="O273" s="124">
        <f t="shared" si="25"/>
        <v>4200319.4160163272</v>
      </c>
      <c r="P273" s="124">
        <f t="shared" si="26"/>
        <v>15966.873908018919</v>
      </c>
      <c r="Q273" s="124">
        <f t="shared" si="22"/>
        <v>9650.4420350129749</v>
      </c>
      <c r="R273" s="124">
        <f t="shared" si="23"/>
        <v>4225936.7319593588</v>
      </c>
      <c r="Z273" s="2"/>
    </row>
    <row r="274" spans="13:26" x14ac:dyDescent="0.25">
      <c r="M274" s="2"/>
      <c r="N274" s="1">
        <f t="shared" si="24"/>
        <v>208</v>
      </c>
      <c r="O274" s="124">
        <f t="shared" si="25"/>
        <v>4225936.7319593588</v>
      </c>
      <c r="P274" s="124">
        <f t="shared" si="26"/>
        <v>15966.873908018919</v>
      </c>
      <c r="Q274" s="124">
        <f t="shared" si="22"/>
        <v>9709.2990880404577</v>
      </c>
      <c r="R274" s="124">
        <f t="shared" si="23"/>
        <v>4251612.9049554178</v>
      </c>
      <c r="Z274" s="2"/>
    </row>
    <row r="275" spans="13:26" x14ac:dyDescent="0.25">
      <c r="M275" s="2"/>
      <c r="N275" s="1">
        <f t="shared" si="24"/>
        <v>209</v>
      </c>
      <c r="O275" s="124">
        <f t="shared" si="25"/>
        <v>4251612.9049554178</v>
      </c>
      <c r="P275" s="124">
        <f t="shared" si="26"/>
        <v>15966.873908018919</v>
      </c>
      <c r="Q275" s="124">
        <f t="shared" si="22"/>
        <v>9768.2913680643505</v>
      </c>
      <c r="R275" s="124">
        <f t="shared" si="23"/>
        <v>4277348.070231501</v>
      </c>
      <c r="Z275" s="2"/>
    </row>
    <row r="276" spans="13:26" x14ac:dyDescent="0.25">
      <c r="M276" s="2"/>
      <c r="N276" s="1">
        <f t="shared" si="24"/>
        <v>210</v>
      </c>
      <c r="O276" s="124">
        <f t="shared" si="25"/>
        <v>4277348.070231501</v>
      </c>
      <c r="P276" s="124">
        <f t="shared" si="26"/>
        <v>15966.873908018919</v>
      </c>
      <c r="Q276" s="124">
        <f t="shared" si="22"/>
        <v>9827.4191857753831</v>
      </c>
      <c r="R276" s="124">
        <f t="shared" si="23"/>
        <v>4303142.363325295</v>
      </c>
      <c r="Z276" s="2"/>
    </row>
    <row r="277" spans="13:26" x14ac:dyDescent="0.25">
      <c r="M277" s="2"/>
      <c r="N277" s="1">
        <f t="shared" si="24"/>
        <v>211</v>
      </c>
      <c r="O277" s="124">
        <f t="shared" si="25"/>
        <v>4303142.363325295</v>
      </c>
      <c r="P277" s="124">
        <f t="shared" si="26"/>
        <v>15966.873908018919</v>
      </c>
      <c r="Q277" s="124">
        <f t="shared" si="22"/>
        <v>9886.6828525781038</v>
      </c>
      <c r="R277" s="124">
        <f t="shared" si="23"/>
        <v>4328995.9200858921</v>
      </c>
      <c r="Z277" s="2"/>
    </row>
    <row r="278" spans="13:26" x14ac:dyDescent="0.25">
      <c r="M278" s="2"/>
      <c r="N278" s="1">
        <f t="shared" si="24"/>
        <v>212</v>
      </c>
      <c r="O278" s="124">
        <f t="shared" si="25"/>
        <v>4328995.9200858921</v>
      </c>
      <c r="P278" s="124">
        <f t="shared" si="26"/>
        <v>15966.873908018919</v>
      </c>
      <c r="Q278" s="124">
        <f t="shared" si="22"/>
        <v>9946.082680592539</v>
      </c>
      <c r="R278" s="124">
        <f t="shared" si="23"/>
        <v>4354908.8766745031</v>
      </c>
      <c r="Z278" s="2"/>
    </row>
    <row r="279" spans="13:26" x14ac:dyDescent="0.25">
      <c r="M279" s="2"/>
      <c r="N279" s="1">
        <f t="shared" si="24"/>
        <v>213</v>
      </c>
      <c r="O279" s="124">
        <f t="shared" si="25"/>
        <v>4354908.8766745031</v>
      </c>
      <c r="P279" s="124">
        <f t="shared" si="26"/>
        <v>15966.873908018919</v>
      </c>
      <c r="Q279" s="124">
        <f t="shared" si="22"/>
        <v>10005.618982655817</v>
      </c>
      <c r="R279" s="124">
        <f t="shared" si="23"/>
        <v>4380881.3695651777</v>
      </c>
      <c r="Z279" s="2"/>
    </row>
    <row r="280" spans="13:26" x14ac:dyDescent="0.25">
      <c r="M280" s="2"/>
      <c r="N280" s="1">
        <f t="shared" si="24"/>
        <v>214</v>
      </c>
      <c r="O280" s="124">
        <f t="shared" si="25"/>
        <v>4380881.3695651777</v>
      </c>
      <c r="P280" s="124">
        <f t="shared" si="26"/>
        <v>15966.873908018919</v>
      </c>
      <c r="Q280" s="124">
        <f t="shared" si="22"/>
        <v>10065.292072323831</v>
      </c>
      <c r="R280" s="124">
        <f t="shared" si="23"/>
        <v>4406913.5355455205</v>
      </c>
      <c r="Z280" s="2"/>
    </row>
    <row r="281" spans="13:26" x14ac:dyDescent="0.25">
      <c r="M281" s="2"/>
      <c r="N281" s="1">
        <f t="shared" si="24"/>
        <v>215</v>
      </c>
      <c r="O281" s="124">
        <f t="shared" si="25"/>
        <v>4406913.5355455205</v>
      </c>
      <c r="P281" s="124">
        <f t="shared" si="26"/>
        <v>15966.873908018919</v>
      </c>
      <c r="Q281" s="124">
        <f t="shared" si="22"/>
        <v>10125.102263872881</v>
      </c>
      <c r="R281" s="124">
        <f t="shared" si="23"/>
        <v>4433005.5117174117</v>
      </c>
      <c r="Z281" s="2"/>
    </row>
    <row r="282" spans="13:26" x14ac:dyDescent="0.25">
      <c r="M282" s="2"/>
      <c r="N282" s="1">
        <f t="shared" si="24"/>
        <v>216</v>
      </c>
      <c r="O282" s="124">
        <f t="shared" si="25"/>
        <v>4433005.5117174117</v>
      </c>
      <c r="P282" s="124">
        <f t="shared" si="26"/>
        <v>15966.873908018919</v>
      </c>
      <c r="Q282" s="124">
        <f t="shared" si="22"/>
        <v>10185.049872301335</v>
      </c>
      <c r="R282" s="124">
        <f t="shared" si="23"/>
        <v>4459157.4354977319</v>
      </c>
      <c r="Z282" s="2"/>
    </row>
    <row r="283" spans="13:26" x14ac:dyDescent="0.25">
      <c r="M283" s="2"/>
      <c r="N283" s="1">
        <f t="shared" si="24"/>
        <v>217</v>
      </c>
      <c r="O283" s="124">
        <f t="shared" si="25"/>
        <v>4459157.4354977319</v>
      </c>
      <c r="P283" s="124">
        <f t="shared" si="26"/>
        <v>15966.873908018919</v>
      </c>
      <c r="Q283" s="124">
        <f t="shared" si="22"/>
        <v>10245.135213331283</v>
      </c>
      <c r="R283" s="124">
        <f t="shared" si="23"/>
        <v>4485369.4446190819</v>
      </c>
      <c r="Z283" s="2"/>
    </row>
    <row r="284" spans="13:26" x14ac:dyDescent="0.25">
      <c r="M284" s="2"/>
      <c r="N284" s="1">
        <f t="shared" si="24"/>
        <v>218</v>
      </c>
      <c r="O284" s="124">
        <f t="shared" si="25"/>
        <v>4485369.4446190819</v>
      </c>
      <c r="P284" s="124">
        <f t="shared" si="26"/>
        <v>15966.873908018919</v>
      </c>
      <c r="Q284" s="124">
        <f t="shared" si="22"/>
        <v>10305.358603410206</v>
      </c>
      <c r="R284" s="124">
        <f t="shared" si="23"/>
        <v>4511641.677130511</v>
      </c>
      <c r="Z284" s="2"/>
    </row>
    <row r="285" spans="13:26" x14ac:dyDescent="0.25">
      <c r="M285" s="2"/>
      <c r="N285" s="1">
        <f t="shared" si="24"/>
        <v>219</v>
      </c>
      <c r="O285" s="124">
        <f t="shared" si="25"/>
        <v>4511641.677130511</v>
      </c>
      <c r="P285" s="124">
        <f t="shared" si="26"/>
        <v>15966.873908018919</v>
      </c>
      <c r="Q285" s="124">
        <f t="shared" si="22"/>
        <v>10365.720359712632</v>
      </c>
      <c r="R285" s="124">
        <f t="shared" si="23"/>
        <v>4537974.2713982426</v>
      </c>
      <c r="Z285" s="2"/>
    </row>
    <row r="286" spans="13:26" x14ac:dyDescent="0.25">
      <c r="M286" s="2"/>
      <c r="N286" s="1">
        <f t="shared" si="24"/>
        <v>220</v>
      </c>
      <c r="O286" s="124">
        <f t="shared" si="25"/>
        <v>4537974.2713982426</v>
      </c>
      <c r="P286" s="124">
        <f t="shared" si="26"/>
        <v>15966.873908018919</v>
      </c>
      <c r="Q286" s="124">
        <f t="shared" si="22"/>
        <v>10426.22080014182</v>
      </c>
      <c r="R286" s="124">
        <f t="shared" si="23"/>
        <v>4564367.3661064031</v>
      </c>
      <c r="Z286" s="2"/>
    </row>
    <row r="287" spans="13:26" x14ac:dyDescent="0.25">
      <c r="M287" s="2"/>
      <c r="N287" s="1">
        <f t="shared" si="24"/>
        <v>221</v>
      </c>
      <c r="O287" s="124">
        <f t="shared" si="25"/>
        <v>4564367.3661064031</v>
      </c>
      <c r="P287" s="124">
        <f t="shared" si="26"/>
        <v>15966.873908018919</v>
      </c>
      <c r="Q287" s="124">
        <f t="shared" si="22"/>
        <v>10486.860243331424</v>
      </c>
      <c r="R287" s="124">
        <f t="shared" si="23"/>
        <v>4590821.1002577534</v>
      </c>
      <c r="Z287" s="2"/>
    </row>
    <row r="288" spans="13:26" x14ac:dyDescent="0.25">
      <c r="M288" s="2"/>
      <c r="N288" s="1">
        <f t="shared" si="24"/>
        <v>222</v>
      </c>
      <c r="O288" s="124">
        <f t="shared" si="25"/>
        <v>4590821.1002577534</v>
      </c>
      <c r="P288" s="124">
        <f t="shared" si="26"/>
        <v>15966.873908018919</v>
      </c>
      <c r="Q288" s="124">
        <f t="shared" si="22"/>
        <v>10547.639008647175</v>
      </c>
      <c r="R288" s="124">
        <f t="shared" si="23"/>
        <v>4617335.6131744189</v>
      </c>
      <c r="Z288" s="2"/>
    </row>
    <row r="289" spans="13:26" x14ac:dyDescent="0.25">
      <c r="M289" s="2"/>
      <c r="N289" s="1">
        <f t="shared" si="24"/>
        <v>223</v>
      </c>
      <c r="O289" s="124">
        <f t="shared" si="25"/>
        <v>4617335.6131744189</v>
      </c>
      <c r="P289" s="124">
        <f t="shared" si="26"/>
        <v>15966.873908018919</v>
      </c>
      <c r="Q289" s="124">
        <f t="shared" si="22"/>
        <v>10608.557416188562</v>
      </c>
      <c r="R289" s="124">
        <f t="shared" si="23"/>
        <v>4643911.0444986261</v>
      </c>
      <c r="Z289" s="2"/>
    </row>
    <row r="290" spans="13:26" x14ac:dyDescent="0.25">
      <c r="M290" s="2"/>
      <c r="N290" s="1">
        <f t="shared" si="24"/>
        <v>224</v>
      </c>
      <c r="O290" s="124">
        <f t="shared" si="25"/>
        <v>4643911.0444986261</v>
      </c>
      <c r="P290" s="124">
        <f t="shared" si="26"/>
        <v>15966.873908018919</v>
      </c>
      <c r="Q290" s="124">
        <f t="shared" si="22"/>
        <v>10669.615786790522</v>
      </c>
      <c r="R290" s="124">
        <f t="shared" si="23"/>
        <v>4670547.5341934357</v>
      </c>
      <c r="Z290" s="2"/>
    </row>
    <row r="291" spans="13:26" x14ac:dyDescent="0.25">
      <c r="M291" s="2"/>
      <c r="N291" s="1">
        <f t="shared" si="24"/>
        <v>225</v>
      </c>
      <c r="O291" s="124">
        <f t="shared" si="25"/>
        <v>4670547.5341934357</v>
      </c>
      <c r="P291" s="124">
        <f t="shared" si="26"/>
        <v>15966.873908018919</v>
      </c>
      <c r="Q291" s="124">
        <f t="shared" si="22"/>
        <v>10730.814442025121</v>
      </c>
      <c r="R291" s="124">
        <f t="shared" si="23"/>
        <v>4697245.2225434799</v>
      </c>
      <c r="Z291" s="2"/>
    </row>
    <row r="292" spans="13:26" x14ac:dyDescent="0.25">
      <c r="M292" s="2"/>
      <c r="N292" s="1">
        <f t="shared" si="24"/>
        <v>226</v>
      </c>
      <c r="O292" s="124">
        <f t="shared" si="25"/>
        <v>4697245.2225434799</v>
      </c>
      <c r="P292" s="124">
        <f t="shared" si="26"/>
        <v>15966.873908018919</v>
      </c>
      <c r="Q292" s="124">
        <f t="shared" si="22"/>
        <v>10792.153704203258</v>
      </c>
      <c r="R292" s="124">
        <f t="shared" si="23"/>
        <v>4724004.2501557022</v>
      </c>
      <c r="Z292" s="2"/>
    </row>
    <row r="293" spans="13:26" x14ac:dyDescent="0.25">
      <c r="M293" s="2"/>
      <c r="N293" s="1">
        <f t="shared" si="24"/>
        <v>227</v>
      </c>
      <c r="O293" s="124">
        <f t="shared" si="25"/>
        <v>4724004.2501557022</v>
      </c>
      <c r="P293" s="124">
        <f t="shared" si="26"/>
        <v>15966.873908018919</v>
      </c>
      <c r="Q293" s="124">
        <f t="shared" si="22"/>
        <v>10853.633896376352</v>
      </c>
      <c r="R293" s="124">
        <f t="shared" si="23"/>
        <v>4750824.7579600969</v>
      </c>
      <c r="Z293" s="2"/>
    </row>
    <row r="294" spans="13:26" x14ac:dyDescent="0.25">
      <c r="M294" s="2"/>
      <c r="N294" s="1">
        <f t="shared" si="24"/>
        <v>228</v>
      </c>
      <c r="O294" s="124">
        <f t="shared" si="25"/>
        <v>4750824.7579600969</v>
      </c>
      <c r="P294" s="124">
        <f t="shared" si="26"/>
        <v>15966.873908018919</v>
      </c>
      <c r="Q294" s="124">
        <f t="shared" si="22"/>
        <v>10915.25534233805</v>
      </c>
      <c r="R294" s="124">
        <f t="shared" si="23"/>
        <v>4777706.8872104539</v>
      </c>
      <c r="Z294" s="2"/>
    </row>
    <row r="295" spans="13:26" x14ac:dyDescent="0.25">
      <c r="M295" s="2"/>
      <c r="N295" s="1">
        <f t="shared" si="24"/>
        <v>229</v>
      </c>
      <c r="O295" s="124">
        <f t="shared" si="25"/>
        <v>4777706.8872104539</v>
      </c>
      <c r="P295" s="124">
        <f t="shared" si="26"/>
        <v>15966.873908018919</v>
      </c>
      <c r="Q295" s="124">
        <f t="shared" si="22"/>
        <v>10977.018366625938</v>
      </c>
      <c r="R295" s="124">
        <f t="shared" si="23"/>
        <v>4804650.7794850981</v>
      </c>
      <c r="Z295" s="2"/>
    </row>
    <row r="296" spans="13:26" x14ac:dyDescent="0.25">
      <c r="M296" s="2"/>
      <c r="N296" s="1">
        <f t="shared" si="24"/>
        <v>230</v>
      </c>
      <c r="O296" s="124">
        <f t="shared" si="25"/>
        <v>4804650.7794850981</v>
      </c>
      <c r="P296" s="124">
        <f t="shared" si="26"/>
        <v>15966.873908018919</v>
      </c>
      <c r="Q296" s="124">
        <f t="shared" si="22"/>
        <v>11038.923294523231</v>
      </c>
      <c r="R296" s="124">
        <f t="shared" si="23"/>
        <v>4831656.5766876396</v>
      </c>
      <c r="Z296" s="2"/>
    </row>
    <row r="297" spans="13:26" x14ac:dyDescent="0.25">
      <c r="M297" s="2"/>
      <c r="N297" s="1">
        <f t="shared" si="24"/>
        <v>231</v>
      </c>
      <c r="O297" s="124">
        <f t="shared" si="25"/>
        <v>4831656.5766876396</v>
      </c>
      <c r="P297" s="124">
        <f t="shared" si="26"/>
        <v>15966.873908018919</v>
      </c>
      <c r="Q297" s="124">
        <f t="shared" si="22"/>
        <v>11100.970452060505</v>
      </c>
      <c r="R297" s="124">
        <f t="shared" si="23"/>
        <v>4858724.4210477192</v>
      </c>
      <c r="Z297" s="2"/>
    </row>
    <row r="298" spans="13:26" x14ac:dyDescent="0.25">
      <c r="M298" s="2"/>
      <c r="N298" s="1">
        <f t="shared" si="24"/>
        <v>232</v>
      </c>
      <c r="O298" s="124">
        <f t="shared" si="25"/>
        <v>4858724.4210477192</v>
      </c>
      <c r="P298" s="124">
        <f t="shared" si="26"/>
        <v>15966.873908018919</v>
      </c>
      <c r="Q298" s="124">
        <f t="shared" si="22"/>
        <v>11163.160166017413</v>
      </c>
      <c r="R298" s="124">
        <f t="shared" si="23"/>
        <v>4885854.4551217556</v>
      </c>
      <c r="Z298" s="2"/>
    </row>
    <row r="299" spans="13:26" x14ac:dyDescent="0.25">
      <c r="M299" s="2"/>
      <c r="N299" s="1">
        <f t="shared" si="24"/>
        <v>233</v>
      </c>
      <c r="O299" s="124">
        <f t="shared" si="25"/>
        <v>4885854.4551217556</v>
      </c>
      <c r="P299" s="124">
        <f t="shared" si="26"/>
        <v>15966.873908018919</v>
      </c>
      <c r="Q299" s="124">
        <f t="shared" si="22"/>
        <v>11225.492763924391</v>
      </c>
      <c r="R299" s="124">
        <f t="shared" si="23"/>
        <v>4913046.8217936987</v>
      </c>
      <c r="Z299" s="2"/>
    </row>
    <row r="300" spans="13:26" x14ac:dyDescent="0.25">
      <c r="M300" s="2"/>
      <c r="N300" s="1">
        <f t="shared" si="24"/>
        <v>234</v>
      </c>
      <c r="O300" s="124">
        <f t="shared" si="25"/>
        <v>4913046.8217936987</v>
      </c>
      <c r="P300" s="124">
        <f t="shared" si="26"/>
        <v>15966.873908018919</v>
      </c>
      <c r="Q300" s="124">
        <f t="shared" si="22"/>
        <v>11287.968574064394</v>
      </c>
      <c r="R300" s="124">
        <f t="shared" si="23"/>
        <v>4940301.6642757822</v>
      </c>
      <c r="Z300" s="2"/>
    </row>
    <row r="301" spans="13:26" x14ac:dyDescent="0.25">
      <c r="M301" s="2"/>
      <c r="N301" s="1">
        <f t="shared" si="24"/>
        <v>235</v>
      </c>
      <c r="O301" s="124">
        <f t="shared" si="25"/>
        <v>4940301.6642757822</v>
      </c>
      <c r="P301" s="124">
        <f t="shared" si="26"/>
        <v>15966.873908018919</v>
      </c>
      <c r="Q301" s="124">
        <f t="shared" si="22"/>
        <v>11350.587925474629</v>
      </c>
      <c r="R301" s="124">
        <f t="shared" si="23"/>
        <v>4967619.126109276</v>
      </c>
      <c r="Z301" s="2"/>
    </row>
    <row r="302" spans="13:26" x14ac:dyDescent="0.25">
      <c r="M302" s="2"/>
      <c r="N302" s="1">
        <f t="shared" si="24"/>
        <v>236</v>
      </c>
      <c r="O302" s="124">
        <f t="shared" si="25"/>
        <v>4967619.126109276</v>
      </c>
      <c r="P302" s="124">
        <f t="shared" si="26"/>
        <v>15966.873908018919</v>
      </c>
      <c r="Q302" s="124">
        <f t="shared" si="22"/>
        <v>11413.351147948275</v>
      </c>
      <c r="R302" s="124">
        <f t="shared" si="23"/>
        <v>4994999.3511652425</v>
      </c>
      <c r="Z302" s="2"/>
    </row>
    <row r="303" spans="13:26" x14ac:dyDescent="0.25">
      <c r="M303" s="2"/>
      <c r="N303" s="1">
        <f t="shared" si="24"/>
        <v>237</v>
      </c>
      <c r="O303" s="124">
        <f t="shared" si="25"/>
        <v>4994999.3511652425</v>
      </c>
      <c r="P303" s="124">
        <f t="shared" si="26"/>
        <v>15966.873908018919</v>
      </c>
      <c r="Q303" s="124">
        <f t="shared" si="22"/>
        <v>11476.258572036231</v>
      </c>
      <c r="R303" s="124">
        <f t="shared" si="23"/>
        <v>5022442.4836452976</v>
      </c>
      <c r="Z303" s="2"/>
    </row>
    <row r="304" spans="13:26" x14ac:dyDescent="0.25">
      <c r="M304" s="2"/>
      <c r="N304" s="1">
        <f t="shared" si="24"/>
        <v>238</v>
      </c>
      <c r="O304" s="124">
        <f t="shared" si="25"/>
        <v>5022442.4836452976</v>
      </c>
      <c r="P304" s="124">
        <f t="shared" si="26"/>
        <v>15966.873908018919</v>
      </c>
      <c r="Q304" s="124">
        <f t="shared" si="22"/>
        <v>11539.310529048855</v>
      </c>
      <c r="R304" s="124">
        <f t="shared" si="23"/>
        <v>5049948.6680823648</v>
      </c>
      <c r="Z304" s="2"/>
    </row>
    <row r="305" spans="13:26" x14ac:dyDescent="0.25">
      <c r="M305" s="2"/>
      <c r="N305" s="1">
        <f t="shared" si="24"/>
        <v>239</v>
      </c>
      <c r="O305" s="124">
        <f t="shared" si="25"/>
        <v>5049948.6680823648</v>
      </c>
      <c r="P305" s="124">
        <f t="shared" si="26"/>
        <v>15966.873908018919</v>
      </c>
      <c r="Q305" s="124">
        <f t="shared" si="22"/>
        <v>11602.507351057704</v>
      </c>
      <c r="R305" s="124">
        <f t="shared" si="23"/>
        <v>5077518.0493414411</v>
      </c>
      <c r="Z305" s="2"/>
    </row>
    <row r="306" spans="13:26" x14ac:dyDescent="0.25">
      <c r="M306" s="2"/>
      <c r="N306" s="1">
        <f t="shared" si="24"/>
        <v>240</v>
      </c>
      <c r="O306" s="124">
        <f t="shared" si="25"/>
        <v>5077518.0493414411</v>
      </c>
      <c r="P306" s="124">
        <f t="shared" si="26"/>
        <v>15966.873908018919</v>
      </c>
      <c r="Q306" s="124">
        <f t="shared" si="22"/>
        <v>11665.849370897286</v>
      </c>
      <c r="R306" s="124">
        <f t="shared" si="23"/>
        <v>5105150.7726203576</v>
      </c>
      <c r="Z306" s="2"/>
    </row>
    <row r="307" spans="13:26" x14ac:dyDescent="0.25">
      <c r="M307" s="2"/>
      <c r="N307" s="1">
        <f t="shared" si="24"/>
        <v>241</v>
      </c>
      <c r="O307" s="124">
        <f t="shared" si="25"/>
        <v>5105150.7726203576</v>
      </c>
      <c r="P307" s="124">
        <f t="shared" si="26"/>
        <v>15966.873908018919</v>
      </c>
      <c r="Q307" s="124">
        <f t="shared" si="22"/>
        <v>11729.336922166814</v>
      </c>
      <c r="R307" s="124">
        <f t="shared" si="23"/>
        <v>5132846.9834505431</v>
      </c>
      <c r="Z307" s="2"/>
    </row>
    <row r="308" spans="13:26" x14ac:dyDescent="0.25">
      <c r="M308" s="2"/>
      <c r="N308" s="1">
        <f t="shared" si="24"/>
        <v>242</v>
      </c>
      <c r="O308" s="124">
        <f t="shared" si="25"/>
        <v>5132846.9834505431</v>
      </c>
      <c r="P308" s="124">
        <f t="shared" si="26"/>
        <v>15966.873908018919</v>
      </c>
      <c r="Q308" s="124">
        <f t="shared" si="22"/>
        <v>11792.970339231962</v>
      </c>
      <c r="R308" s="124">
        <f t="shared" si="23"/>
        <v>5160606.827697794</v>
      </c>
      <c r="Z308" s="2"/>
    </row>
    <row r="309" spans="13:26" x14ac:dyDescent="0.25">
      <c r="M309" s="2"/>
      <c r="N309" s="1">
        <f t="shared" si="24"/>
        <v>243</v>
      </c>
      <c r="O309" s="124">
        <f t="shared" si="25"/>
        <v>5160606.827697794</v>
      </c>
      <c r="P309" s="124">
        <f t="shared" si="26"/>
        <v>15966.873908018919</v>
      </c>
      <c r="Q309" s="124">
        <f t="shared" si="22"/>
        <v>11856.749957226624</v>
      </c>
      <c r="R309" s="124">
        <f t="shared" si="23"/>
        <v>5188430.4515630389</v>
      </c>
      <c r="Z309" s="2"/>
    </row>
    <row r="310" spans="13:26" x14ac:dyDescent="0.25">
      <c r="M310" s="2"/>
      <c r="N310" s="1">
        <f t="shared" si="24"/>
        <v>244</v>
      </c>
      <c r="O310" s="124">
        <f t="shared" si="25"/>
        <v>5188430.4515630389</v>
      </c>
      <c r="P310" s="124">
        <f t="shared" si="26"/>
        <v>15966.873908018919</v>
      </c>
      <c r="Q310" s="124">
        <f t="shared" si="22"/>
        <v>11920.676112054682</v>
      </c>
      <c r="R310" s="124">
        <f t="shared" si="23"/>
        <v>5216318.0015831124</v>
      </c>
      <c r="Z310" s="2"/>
    </row>
    <row r="311" spans="13:26" x14ac:dyDescent="0.25">
      <c r="M311" s="2"/>
      <c r="N311" s="1">
        <f t="shared" si="24"/>
        <v>245</v>
      </c>
      <c r="O311" s="124">
        <f t="shared" si="25"/>
        <v>5216318.0015831124</v>
      </c>
      <c r="P311" s="124">
        <f t="shared" si="26"/>
        <v>15966.873908018919</v>
      </c>
      <c r="Q311" s="124">
        <f t="shared" si="22"/>
        <v>11984.74914039177</v>
      </c>
      <c r="R311" s="124">
        <f t="shared" si="23"/>
        <v>5244269.6246315232</v>
      </c>
      <c r="Z311" s="2"/>
    </row>
    <row r="312" spans="13:26" x14ac:dyDescent="0.25">
      <c r="M312" s="2"/>
      <c r="N312" s="1">
        <f t="shared" si="24"/>
        <v>246</v>
      </c>
      <c r="O312" s="124">
        <f t="shared" si="25"/>
        <v>5244269.6246315232</v>
      </c>
      <c r="P312" s="124">
        <f t="shared" si="26"/>
        <v>15966.873908018919</v>
      </c>
      <c r="Q312" s="124">
        <f t="shared" si="22"/>
        <v>12048.969379687062</v>
      </c>
      <c r="R312" s="124">
        <f t="shared" si="23"/>
        <v>5272285.4679192286</v>
      </c>
      <c r="Z312" s="2"/>
    </row>
    <row r="313" spans="13:26" x14ac:dyDescent="0.25">
      <c r="M313" s="2"/>
      <c r="N313" s="1">
        <f t="shared" si="24"/>
        <v>247</v>
      </c>
      <c r="O313" s="124">
        <f t="shared" si="25"/>
        <v>5272285.4679192286</v>
      </c>
      <c r="P313" s="124">
        <f t="shared" si="26"/>
        <v>15966.873908018919</v>
      </c>
      <c r="Q313" s="124">
        <f t="shared" si="22"/>
        <v>12113.337168165021</v>
      </c>
      <c r="R313" s="124">
        <f t="shared" si="23"/>
        <v>5300365.6789954128</v>
      </c>
      <c r="Z313" s="2"/>
    </row>
    <row r="314" spans="13:26" x14ac:dyDescent="0.25">
      <c r="M314" s="2"/>
      <c r="N314" s="1">
        <f t="shared" si="24"/>
        <v>248</v>
      </c>
      <c r="O314" s="124">
        <f t="shared" si="25"/>
        <v>5300365.6789954128</v>
      </c>
      <c r="P314" s="124">
        <f t="shared" si="26"/>
        <v>15966.873908018919</v>
      </c>
      <c r="Q314" s="124">
        <f t="shared" si="22"/>
        <v>12177.852844827215</v>
      </c>
      <c r="R314" s="124">
        <f t="shared" si="23"/>
        <v>5328510.4057482583</v>
      </c>
      <c r="Z314" s="2"/>
    </row>
    <row r="315" spans="13:26" x14ac:dyDescent="0.25">
      <c r="M315" s="2"/>
      <c r="N315" s="1">
        <f t="shared" si="24"/>
        <v>249</v>
      </c>
      <c r="O315" s="124">
        <f t="shared" si="25"/>
        <v>5328510.4057482583</v>
      </c>
      <c r="P315" s="124">
        <f t="shared" si="26"/>
        <v>15966.873908018919</v>
      </c>
      <c r="Q315" s="124">
        <f t="shared" si="22"/>
        <v>12242.516749454073</v>
      </c>
      <c r="R315" s="124">
        <f t="shared" si="23"/>
        <v>5356719.7964057308</v>
      </c>
      <c r="Z315" s="2"/>
    </row>
    <row r="316" spans="13:26" x14ac:dyDescent="0.25">
      <c r="M316" s="2"/>
      <c r="N316" s="1">
        <f t="shared" si="24"/>
        <v>250</v>
      </c>
      <c r="O316" s="124">
        <f t="shared" si="25"/>
        <v>5356719.7964057308</v>
      </c>
      <c r="P316" s="124">
        <f t="shared" si="26"/>
        <v>15966.873908018919</v>
      </c>
      <c r="Q316" s="124">
        <f t="shared" si="22"/>
        <v>12307.32922260669</v>
      </c>
      <c r="R316" s="124">
        <f t="shared" si="23"/>
        <v>5384993.999536356</v>
      </c>
      <c r="Z316" s="2"/>
    </row>
    <row r="317" spans="13:26" x14ac:dyDescent="0.25">
      <c r="M317" s="2"/>
      <c r="N317" s="1">
        <f t="shared" si="24"/>
        <v>251</v>
      </c>
      <c r="O317" s="124">
        <f t="shared" si="25"/>
        <v>5384993.999536356</v>
      </c>
      <c r="P317" s="124">
        <f t="shared" si="26"/>
        <v>15966.873908018919</v>
      </c>
      <c r="Q317" s="124">
        <f t="shared" si="22"/>
        <v>12372.290605628617</v>
      </c>
      <c r="R317" s="124">
        <f t="shared" si="23"/>
        <v>5413333.1640500035</v>
      </c>
      <c r="Z317" s="2"/>
    </row>
    <row r="318" spans="13:26" x14ac:dyDescent="0.25">
      <c r="M318" s="2"/>
      <c r="N318" s="1">
        <f t="shared" si="24"/>
        <v>252</v>
      </c>
      <c r="O318" s="124">
        <f t="shared" si="25"/>
        <v>5413333.1640500035</v>
      </c>
      <c r="P318" s="124">
        <f t="shared" si="26"/>
        <v>15966.873908018919</v>
      </c>
      <c r="Q318" s="124">
        <f t="shared" si="22"/>
        <v>12437.401240647663</v>
      </c>
      <c r="R318" s="124">
        <f t="shared" si="23"/>
        <v>5441737.43919867</v>
      </c>
      <c r="Z318" s="2"/>
    </row>
    <row r="319" spans="13:26" x14ac:dyDescent="0.25">
      <c r="M319" s="2"/>
      <c r="N319" s="1">
        <f t="shared" si="24"/>
        <v>253</v>
      </c>
      <c r="O319" s="124">
        <f t="shared" si="25"/>
        <v>5441737.43919867</v>
      </c>
      <c r="P319" s="124">
        <f t="shared" si="26"/>
        <v>15966.873908018919</v>
      </c>
      <c r="Q319" s="124">
        <f t="shared" si="22"/>
        <v>12502.661470577686</v>
      </c>
      <c r="R319" s="124">
        <f t="shared" si="23"/>
        <v>5470206.9745772667</v>
      </c>
      <c r="Z319" s="2"/>
    </row>
    <row r="320" spans="13:26" x14ac:dyDescent="0.25">
      <c r="M320" s="2"/>
      <c r="N320" s="1">
        <f t="shared" si="24"/>
        <v>254</v>
      </c>
      <c r="O320" s="124">
        <f t="shared" si="25"/>
        <v>5470206.9745772667</v>
      </c>
      <c r="P320" s="124">
        <f t="shared" si="26"/>
        <v>15966.873908018919</v>
      </c>
      <c r="Q320" s="124">
        <f t="shared" si="22"/>
        <v>12568.07163912041</v>
      </c>
      <c r="R320" s="124">
        <f t="shared" si="23"/>
        <v>5498741.920124406</v>
      </c>
      <c r="Z320" s="2"/>
    </row>
    <row r="321" spans="13:26" x14ac:dyDescent="0.25">
      <c r="M321" s="2"/>
      <c r="N321" s="1">
        <f t="shared" si="24"/>
        <v>255</v>
      </c>
      <c r="O321" s="124">
        <f t="shared" si="25"/>
        <v>5498741.920124406</v>
      </c>
      <c r="P321" s="124">
        <f t="shared" si="26"/>
        <v>15966.873908018919</v>
      </c>
      <c r="Q321" s="124">
        <f t="shared" si="22"/>
        <v>12633.632090767225</v>
      </c>
      <c r="R321" s="124">
        <f t="shared" si="23"/>
        <v>5527342.4261231916</v>
      </c>
      <c r="Z321" s="2"/>
    </row>
    <row r="322" spans="13:26" x14ac:dyDescent="0.25">
      <c r="M322" s="2"/>
      <c r="N322" s="1">
        <f t="shared" si="24"/>
        <v>256</v>
      </c>
      <c r="O322" s="124">
        <f t="shared" si="25"/>
        <v>5527342.4261231916</v>
      </c>
      <c r="P322" s="124">
        <f t="shared" si="26"/>
        <v>15966.873908018919</v>
      </c>
      <c r="Q322" s="124">
        <f t="shared" si="22"/>
        <v>12699.343170801014</v>
      </c>
      <c r="R322" s="124">
        <f t="shared" si="23"/>
        <v>5556008.6432020115</v>
      </c>
      <c r="Z322" s="2"/>
    </row>
    <row r="323" spans="13:26" x14ac:dyDescent="0.25">
      <c r="M323" s="2"/>
      <c r="N323" s="1">
        <f t="shared" si="24"/>
        <v>257</v>
      </c>
      <c r="O323" s="124">
        <f t="shared" si="25"/>
        <v>5556008.6432020115</v>
      </c>
      <c r="P323" s="124">
        <f t="shared" si="26"/>
        <v>15966.873908018919</v>
      </c>
      <c r="Q323" s="124">
        <f t="shared" ref="Q323:Q390" si="27">O323*$P$61</f>
        <v>12765.205225297959</v>
      </c>
      <c r="R323" s="124">
        <f t="shared" ref="R323:R386" si="28">O323+P323+Q323</f>
        <v>5584740.7223353283</v>
      </c>
      <c r="Z323" s="2"/>
    </row>
    <row r="324" spans="13:26" x14ac:dyDescent="0.25">
      <c r="M324" s="2"/>
      <c r="N324" s="1">
        <f t="shared" ref="N324:N390" si="29">N323+1</f>
        <v>258</v>
      </c>
      <c r="O324" s="124">
        <f t="shared" ref="O324:O390" si="30">R323</f>
        <v>5584740.7223353283</v>
      </c>
      <c r="P324" s="124">
        <f t="shared" ref="P324:P390" si="31">P323</f>
        <v>15966.873908018919</v>
      </c>
      <c r="Q324" s="124">
        <f t="shared" si="27"/>
        <v>12831.218601129376</v>
      </c>
      <c r="R324" s="124">
        <f t="shared" si="28"/>
        <v>5613538.8148444761</v>
      </c>
      <c r="Z324" s="2"/>
    </row>
    <row r="325" spans="13:26" x14ac:dyDescent="0.25">
      <c r="M325" s="2"/>
      <c r="N325" s="1">
        <f t="shared" si="29"/>
        <v>259</v>
      </c>
      <c r="O325" s="124">
        <f t="shared" si="30"/>
        <v>5613538.8148444761</v>
      </c>
      <c r="P325" s="124">
        <f t="shared" si="31"/>
        <v>15966.873908018919</v>
      </c>
      <c r="Q325" s="124">
        <f t="shared" si="27"/>
        <v>12897.383645963526</v>
      </c>
      <c r="R325" s="124">
        <f t="shared" si="28"/>
        <v>5642403.0723984586</v>
      </c>
      <c r="Z325" s="2"/>
    </row>
    <row r="326" spans="13:26" x14ac:dyDescent="0.25">
      <c r="M326" s="2"/>
      <c r="N326" s="1">
        <f t="shared" si="29"/>
        <v>260</v>
      </c>
      <c r="O326" s="124">
        <f t="shared" si="30"/>
        <v>5642403.0723984586</v>
      </c>
      <c r="P326" s="124">
        <f t="shared" si="31"/>
        <v>15966.873908018919</v>
      </c>
      <c r="Q326" s="124">
        <f t="shared" si="27"/>
        <v>12963.700708267465</v>
      </c>
      <c r="R326" s="124">
        <f t="shared" si="28"/>
        <v>5671333.6470147446</v>
      </c>
      <c r="Z326" s="2"/>
    </row>
    <row r="327" spans="13:26" x14ac:dyDescent="0.25">
      <c r="M327" s="2"/>
      <c r="N327" s="1">
        <f t="shared" si="29"/>
        <v>261</v>
      </c>
      <c r="O327" s="124">
        <f t="shared" si="30"/>
        <v>5671333.6470147446</v>
      </c>
      <c r="P327" s="124">
        <f t="shared" si="31"/>
        <v>15966.873908018919</v>
      </c>
      <c r="Q327" s="124">
        <f t="shared" si="27"/>
        <v>13030.170137308858</v>
      </c>
      <c r="R327" s="124">
        <f t="shared" si="28"/>
        <v>5700330.6910600718</v>
      </c>
      <c r="Z327" s="2"/>
    </row>
    <row r="328" spans="13:26" x14ac:dyDescent="0.25">
      <c r="M328" s="2"/>
      <c r="N328" s="1">
        <f t="shared" si="29"/>
        <v>262</v>
      </c>
      <c r="O328" s="124">
        <f t="shared" si="30"/>
        <v>5700330.6910600718</v>
      </c>
      <c r="P328" s="124">
        <f t="shared" si="31"/>
        <v>15966.873908018919</v>
      </c>
      <c r="Q328" s="124">
        <f t="shared" si="27"/>
        <v>13096.792283157838</v>
      </c>
      <c r="R328" s="124">
        <f t="shared" si="28"/>
        <v>5729394.3572512483</v>
      </c>
      <c r="Z328" s="2"/>
    </row>
    <row r="329" spans="13:26" x14ac:dyDescent="0.25">
      <c r="M329" s="2"/>
      <c r="N329" s="1">
        <f t="shared" si="29"/>
        <v>263</v>
      </c>
      <c r="O329" s="124">
        <f t="shared" si="30"/>
        <v>5729394.3572512483</v>
      </c>
      <c r="P329" s="124">
        <f t="shared" si="31"/>
        <v>15966.873908018919</v>
      </c>
      <c r="Q329" s="124">
        <f t="shared" si="27"/>
        <v>13163.567496688844</v>
      </c>
      <c r="R329" s="124">
        <f t="shared" si="28"/>
        <v>5758524.7986559561</v>
      </c>
      <c r="Z329" s="2"/>
    </row>
    <row r="330" spans="13:26" x14ac:dyDescent="0.25">
      <c r="M330" s="2"/>
      <c r="N330" s="1">
        <f t="shared" si="29"/>
        <v>264</v>
      </c>
      <c r="O330" s="124">
        <f t="shared" si="30"/>
        <v>5758524.7986559561</v>
      </c>
      <c r="P330" s="124">
        <f t="shared" si="31"/>
        <v>15966.873908018919</v>
      </c>
      <c r="Q330" s="124">
        <f t="shared" si="27"/>
        <v>13230.496129582458</v>
      </c>
      <c r="R330" s="124">
        <f t="shared" si="28"/>
        <v>5787722.1686935574</v>
      </c>
      <c r="Z330" s="2"/>
    </row>
    <row r="331" spans="13:26" x14ac:dyDescent="0.25">
      <c r="M331" s="2"/>
      <c r="N331" s="1">
        <f t="shared" si="29"/>
        <v>265</v>
      </c>
      <c r="O331" s="124">
        <f t="shared" si="30"/>
        <v>5787722.1686935574</v>
      </c>
      <c r="P331" s="124">
        <f t="shared" si="31"/>
        <v>15966.873908018919</v>
      </c>
      <c r="Q331" s="124">
        <f t="shared" si="27"/>
        <v>13297.578534327267</v>
      </c>
      <c r="R331" s="124">
        <f t="shared" si="28"/>
        <v>5816986.6211359035</v>
      </c>
      <c r="Z331" s="2"/>
    </row>
    <row r="332" spans="13:26" x14ac:dyDescent="0.25">
      <c r="M332" s="2"/>
      <c r="N332" s="1">
        <f t="shared" si="29"/>
        <v>266</v>
      </c>
      <c r="O332" s="124">
        <f t="shared" si="30"/>
        <v>5816986.6211359035</v>
      </c>
      <c r="P332" s="124">
        <f t="shared" si="31"/>
        <v>15966.873908018919</v>
      </c>
      <c r="Q332" s="124">
        <f t="shared" si="27"/>
        <v>13364.815064221726</v>
      </c>
      <c r="R332" s="124">
        <f t="shared" si="28"/>
        <v>5846318.3101081438</v>
      </c>
      <c r="Z332" s="2"/>
    </row>
    <row r="333" spans="13:26" x14ac:dyDescent="0.25">
      <c r="M333" s="2"/>
      <c r="N333" s="1">
        <f t="shared" si="29"/>
        <v>267</v>
      </c>
      <c r="O333" s="124">
        <f t="shared" si="30"/>
        <v>5846318.3101081438</v>
      </c>
      <c r="P333" s="124">
        <f t="shared" si="31"/>
        <v>15966.873908018919</v>
      </c>
      <c r="Q333" s="124">
        <f t="shared" si="27"/>
        <v>13432.206073376001</v>
      </c>
      <c r="R333" s="124">
        <f t="shared" si="28"/>
        <v>5875717.3900895389</v>
      </c>
      <c r="Z333" s="2"/>
    </row>
    <row r="334" spans="13:26" x14ac:dyDescent="0.25">
      <c r="M334" s="2"/>
      <c r="N334" s="1">
        <f t="shared" si="29"/>
        <v>268</v>
      </c>
      <c r="O334" s="124">
        <f t="shared" si="30"/>
        <v>5875717.3900895389</v>
      </c>
      <c r="P334" s="124">
        <f t="shared" si="31"/>
        <v>15966.873908018919</v>
      </c>
      <c r="Q334" s="124">
        <f t="shared" si="27"/>
        <v>13499.751916713851</v>
      </c>
      <c r="R334" s="124">
        <f t="shared" si="28"/>
        <v>5905184.0159142716</v>
      </c>
      <c r="Z334" s="2"/>
    </row>
    <row r="335" spans="13:26" x14ac:dyDescent="0.25">
      <c r="M335" s="2"/>
      <c r="N335" s="1">
        <f t="shared" si="29"/>
        <v>269</v>
      </c>
      <c r="O335" s="124">
        <f t="shared" si="30"/>
        <v>5905184.0159142716</v>
      </c>
      <c r="P335" s="124">
        <f t="shared" si="31"/>
        <v>15966.873908018919</v>
      </c>
      <c r="Q335" s="124">
        <f t="shared" si="27"/>
        <v>13567.452949974482</v>
      </c>
      <c r="R335" s="124">
        <f t="shared" si="28"/>
        <v>5934718.342772265</v>
      </c>
      <c r="Z335" s="2"/>
    </row>
    <row r="336" spans="13:26" x14ac:dyDescent="0.25">
      <c r="M336" s="2"/>
      <c r="N336" s="1">
        <f t="shared" si="29"/>
        <v>270</v>
      </c>
      <c r="O336" s="124">
        <f t="shared" si="30"/>
        <v>5934718.342772265</v>
      </c>
      <c r="P336" s="124">
        <f t="shared" si="31"/>
        <v>15966.873908018919</v>
      </c>
      <c r="Q336" s="124">
        <f t="shared" si="27"/>
        <v>13635.309529714437</v>
      </c>
      <c r="R336" s="124">
        <f t="shared" si="28"/>
        <v>5964320.5262099979</v>
      </c>
      <c r="Z336" s="2"/>
    </row>
    <row r="337" spans="13:26" x14ac:dyDescent="0.25">
      <c r="M337" s="2"/>
      <c r="N337" s="1">
        <f t="shared" si="29"/>
        <v>271</v>
      </c>
      <c r="O337" s="124">
        <f t="shared" si="30"/>
        <v>5964320.5262099979</v>
      </c>
      <c r="P337" s="124">
        <f t="shared" si="31"/>
        <v>15966.873908018919</v>
      </c>
      <c r="Q337" s="124">
        <f t="shared" si="27"/>
        <v>13703.322013309458</v>
      </c>
      <c r="R337" s="124">
        <f t="shared" si="28"/>
        <v>5993990.7221313259</v>
      </c>
      <c r="Z337" s="2"/>
    </row>
    <row r="338" spans="13:26" x14ac:dyDescent="0.25">
      <c r="M338" s="2"/>
      <c r="N338" s="1">
        <f t="shared" si="29"/>
        <v>272</v>
      </c>
      <c r="O338" s="124">
        <f t="shared" si="30"/>
        <v>5993990.7221313259</v>
      </c>
      <c r="P338" s="124">
        <f t="shared" si="31"/>
        <v>15966.873908018919</v>
      </c>
      <c r="Q338" s="124">
        <f t="shared" si="27"/>
        <v>13771.490758956383</v>
      </c>
      <c r="R338" s="124">
        <f t="shared" si="28"/>
        <v>6023729.086798301</v>
      </c>
      <c r="Z338" s="2"/>
    </row>
    <row r="339" spans="13:26" x14ac:dyDescent="0.25">
      <c r="M339" s="2"/>
      <c r="N339" s="1">
        <f t="shared" si="29"/>
        <v>273</v>
      </c>
      <c r="O339" s="124">
        <f t="shared" si="30"/>
        <v>6023729.086798301</v>
      </c>
      <c r="P339" s="124">
        <f t="shared" si="31"/>
        <v>15966.873908018919</v>
      </c>
      <c r="Q339" s="124">
        <f t="shared" si="27"/>
        <v>13839.816125675019</v>
      </c>
      <c r="R339" s="124">
        <f t="shared" si="28"/>
        <v>6053535.7768319948</v>
      </c>
      <c r="Z339" s="2"/>
    </row>
    <row r="340" spans="13:26" x14ac:dyDescent="0.25">
      <c r="M340" s="2"/>
      <c r="N340" s="1">
        <f t="shared" si="29"/>
        <v>274</v>
      </c>
      <c r="O340" s="124">
        <f t="shared" si="30"/>
        <v>6053535.7768319948</v>
      </c>
      <c r="P340" s="124">
        <f t="shared" si="31"/>
        <v>15966.873908018919</v>
      </c>
      <c r="Q340" s="124">
        <f t="shared" si="27"/>
        <v>13908.29847331004</v>
      </c>
      <c r="R340" s="124">
        <f t="shared" si="28"/>
        <v>6083410.9492133232</v>
      </c>
      <c r="Z340" s="2"/>
    </row>
    <row r="341" spans="13:26" x14ac:dyDescent="0.25">
      <c r="M341" s="2"/>
      <c r="N341" s="1">
        <f t="shared" si="29"/>
        <v>275</v>
      </c>
      <c r="O341" s="124">
        <f t="shared" si="30"/>
        <v>6083410.9492133232</v>
      </c>
      <c r="P341" s="124">
        <f t="shared" si="31"/>
        <v>15966.873908018919</v>
      </c>
      <c r="Q341" s="124">
        <f t="shared" si="27"/>
        <v>13976.938162532882</v>
      </c>
      <c r="R341" s="124">
        <f t="shared" si="28"/>
        <v>6113354.7612838745</v>
      </c>
      <c r="Z341" s="2"/>
    </row>
    <row r="342" spans="13:26" x14ac:dyDescent="0.25">
      <c r="M342" s="2"/>
      <c r="N342" s="1">
        <f t="shared" si="29"/>
        <v>276</v>
      </c>
      <c r="O342" s="124">
        <f t="shared" si="30"/>
        <v>6113354.7612838745</v>
      </c>
      <c r="P342" s="124">
        <f t="shared" si="31"/>
        <v>15966.873908018919</v>
      </c>
      <c r="Q342" s="124">
        <f t="shared" si="27"/>
        <v>14045.735554843643</v>
      </c>
      <c r="R342" s="124">
        <f t="shared" si="28"/>
        <v>6143367.3707467364</v>
      </c>
      <c r="Z342" s="2"/>
    </row>
    <row r="343" spans="13:26" x14ac:dyDescent="0.25">
      <c r="M343" s="2"/>
      <c r="N343" s="1">
        <f t="shared" si="29"/>
        <v>277</v>
      </c>
      <c r="O343" s="124">
        <f t="shared" si="30"/>
        <v>6143367.3707467364</v>
      </c>
      <c r="P343" s="124">
        <f t="shared" si="31"/>
        <v>15966.873908018919</v>
      </c>
      <c r="Q343" s="124">
        <f t="shared" si="27"/>
        <v>14114.691012572979</v>
      </c>
      <c r="R343" s="124">
        <f t="shared" si="28"/>
        <v>6173448.9356673285</v>
      </c>
      <c r="Z343" s="2"/>
    </row>
    <row r="344" spans="13:26" x14ac:dyDescent="0.25">
      <c r="M344" s="2"/>
      <c r="N344" s="1">
        <f t="shared" si="29"/>
        <v>278</v>
      </c>
      <c r="O344" s="124">
        <f t="shared" si="30"/>
        <v>6173448.9356673285</v>
      </c>
      <c r="P344" s="124">
        <f t="shared" si="31"/>
        <v>15966.873908018919</v>
      </c>
      <c r="Q344" s="124">
        <f t="shared" si="27"/>
        <v>14183.804898884031</v>
      </c>
      <c r="R344" s="124">
        <f t="shared" si="28"/>
        <v>6203599.6144742314</v>
      </c>
      <c r="Z344" s="2"/>
    </row>
    <row r="345" spans="13:26" x14ac:dyDescent="0.25">
      <c r="M345" s="2"/>
      <c r="N345" s="1">
        <f t="shared" si="29"/>
        <v>279</v>
      </c>
      <c r="O345" s="124">
        <f t="shared" si="30"/>
        <v>6203599.6144742314</v>
      </c>
      <c r="P345" s="124">
        <f t="shared" si="31"/>
        <v>15966.873908018919</v>
      </c>
      <c r="Q345" s="124">
        <f t="shared" si="27"/>
        <v>14253.077577774311</v>
      </c>
      <c r="R345" s="124">
        <f t="shared" si="28"/>
        <v>6233819.5659600245</v>
      </c>
      <c r="Z345" s="2"/>
    </row>
    <row r="346" spans="13:26" x14ac:dyDescent="0.25">
      <c r="M346" s="2"/>
      <c r="N346" s="1">
        <f t="shared" si="29"/>
        <v>280</v>
      </c>
      <c r="O346" s="124">
        <f t="shared" si="30"/>
        <v>6233819.5659600245</v>
      </c>
      <c r="P346" s="124">
        <f t="shared" si="31"/>
        <v>15966.873908018919</v>
      </c>
      <c r="Q346" s="124">
        <f t="shared" si="27"/>
        <v>14322.509414077644</v>
      </c>
      <c r="R346" s="124">
        <f t="shared" si="28"/>
        <v>6264108.9492821209</v>
      </c>
      <c r="Z346" s="2"/>
    </row>
    <row r="347" spans="13:26" x14ac:dyDescent="0.25">
      <c r="M347" s="2"/>
      <c r="N347" s="1">
        <f t="shared" si="29"/>
        <v>281</v>
      </c>
      <c r="O347" s="124">
        <f t="shared" si="30"/>
        <v>6264108.9492821209</v>
      </c>
      <c r="P347" s="124">
        <f t="shared" si="31"/>
        <v>15966.873908018919</v>
      </c>
      <c r="Q347" s="124">
        <f t="shared" si="27"/>
        <v>14392.100773466071</v>
      </c>
      <c r="R347" s="124">
        <f t="shared" si="28"/>
        <v>6294467.9239636054</v>
      </c>
      <c r="Z347" s="2"/>
    </row>
    <row r="348" spans="13:26" x14ac:dyDescent="0.25">
      <c r="M348" s="2"/>
      <c r="N348" s="1">
        <f t="shared" si="29"/>
        <v>282</v>
      </c>
      <c r="O348" s="124">
        <f t="shared" si="30"/>
        <v>6294467.9239636054</v>
      </c>
      <c r="P348" s="124">
        <f t="shared" si="31"/>
        <v>15966.873908018919</v>
      </c>
      <c r="Q348" s="124">
        <f t="shared" si="27"/>
        <v>14461.852022451787</v>
      </c>
      <c r="R348" s="124">
        <f t="shared" si="28"/>
        <v>6324896.6498940755</v>
      </c>
      <c r="Z348" s="2"/>
    </row>
    <row r="349" spans="13:26" x14ac:dyDescent="0.25">
      <c r="M349" s="2"/>
      <c r="N349" s="1">
        <f t="shared" si="29"/>
        <v>283</v>
      </c>
      <c r="O349" s="124">
        <f t="shared" si="30"/>
        <v>6324896.6498940755</v>
      </c>
      <c r="P349" s="124">
        <f t="shared" si="31"/>
        <v>15966.873908018919</v>
      </c>
      <c r="Q349" s="124">
        <f t="shared" si="27"/>
        <v>14531.763528389067</v>
      </c>
      <c r="R349" s="124">
        <f t="shared" si="28"/>
        <v>6355395.2873304831</v>
      </c>
      <c r="Z349" s="2"/>
    </row>
    <row r="350" spans="13:26" x14ac:dyDescent="0.25">
      <c r="M350" s="2"/>
      <c r="N350" s="1">
        <f t="shared" si="29"/>
        <v>284</v>
      </c>
      <c r="O350" s="124">
        <f t="shared" si="30"/>
        <v>6355395.2873304831</v>
      </c>
      <c r="P350" s="124">
        <f t="shared" si="31"/>
        <v>15966.873908018919</v>
      </c>
      <c r="Q350" s="124">
        <f t="shared" si="27"/>
        <v>14601.835659476201</v>
      </c>
      <c r="R350" s="124">
        <f t="shared" si="28"/>
        <v>6385963.9968979778</v>
      </c>
      <c r="Z350" s="2"/>
    </row>
    <row r="351" spans="13:26" x14ac:dyDescent="0.25">
      <c r="M351" s="2"/>
      <c r="N351" s="1">
        <f t="shared" si="29"/>
        <v>285</v>
      </c>
      <c r="O351" s="124">
        <f t="shared" si="30"/>
        <v>6385963.9968979778</v>
      </c>
      <c r="P351" s="124">
        <f t="shared" si="31"/>
        <v>15966.873908018919</v>
      </c>
      <c r="Q351" s="124">
        <f t="shared" si="27"/>
        <v>14672.06878475743</v>
      </c>
      <c r="R351" s="124">
        <f t="shared" si="28"/>
        <v>6416602.939590754</v>
      </c>
      <c r="Z351" s="2"/>
    </row>
    <row r="352" spans="13:26" x14ac:dyDescent="0.25">
      <c r="M352" s="2"/>
      <c r="N352" s="1">
        <f t="shared" si="29"/>
        <v>286</v>
      </c>
      <c r="O352" s="124">
        <f t="shared" si="30"/>
        <v>6416602.939590754</v>
      </c>
      <c r="P352" s="124">
        <f t="shared" si="31"/>
        <v>15966.873908018919</v>
      </c>
      <c r="Q352" s="124">
        <f t="shared" si="27"/>
        <v>14742.463274124895</v>
      </c>
      <c r="R352" s="124">
        <f t="shared" si="28"/>
        <v>6447312.2767728977</v>
      </c>
      <c r="Z352" s="2"/>
    </row>
    <row r="353" spans="13:26" x14ac:dyDescent="0.25">
      <c r="M353" s="2"/>
      <c r="N353" s="1">
        <f t="shared" si="29"/>
        <v>287</v>
      </c>
      <c r="O353" s="124">
        <f t="shared" si="30"/>
        <v>6447312.2767728977</v>
      </c>
      <c r="P353" s="124">
        <f t="shared" si="31"/>
        <v>15966.873908018919</v>
      </c>
      <c r="Q353" s="124">
        <f t="shared" si="27"/>
        <v>14813.019498320582</v>
      </c>
      <c r="R353" s="124">
        <f t="shared" si="28"/>
        <v>6478092.1701792367</v>
      </c>
      <c r="Z353" s="2"/>
    </row>
    <row r="354" spans="13:26" x14ac:dyDescent="0.25">
      <c r="M354" s="2"/>
      <c r="N354" s="1">
        <f t="shared" si="29"/>
        <v>288</v>
      </c>
      <c r="O354" s="124">
        <f t="shared" si="30"/>
        <v>6478092.1701792367</v>
      </c>
      <c r="P354" s="124">
        <f t="shared" si="31"/>
        <v>15966.873908018919</v>
      </c>
      <c r="Q354" s="124">
        <f t="shared" si="27"/>
        <v>14883.737828938274</v>
      </c>
      <c r="R354" s="124">
        <f t="shared" si="28"/>
        <v>6508942.7819161937</v>
      </c>
      <c r="Z354" s="2"/>
    </row>
    <row r="355" spans="13:26" x14ac:dyDescent="0.25">
      <c r="M355" s="2"/>
      <c r="N355" s="1">
        <f t="shared" si="29"/>
        <v>289</v>
      </c>
      <c r="O355" s="124">
        <f t="shared" si="30"/>
        <v>6508942.7819161937</v>
      </c>
      <c r="P355" s="124">
        <f t="shared" si="31"/>
        <v>15966.873908018919</v>
      </c>
      <c r="Q355" s="124">
        <f t="shared" si="27"/>
        <v>14954.618638425511</v>
      </c>
      <c r="R355" s="124">
        <f t="shared" si="28"/>
        <v>6539864.2744626375</v>
      </c>
      <c r="Z355" s="2"/>
    </row>
    <row r="356" spans="13:26" x14ac:dyDescent="0.25">
      <c r="M356" s="2"/>
      <c r="N356" s="1">
        <f t="shared" si="29"/>
        <v>290</v>
      </c>
      <c r="O356" s="124">
        <f t="shared" si="30"/>
        <v>6539864.2744626375</v>
      </c>
      <c r="P356" s="124">
        <f t="shared" si="31"/>
        <v>15966.873908018919</v>
      </c>
      <c r="Q356" s="124">
        <f t="shared" si="27"/>
        <v>15025.662300085545</v>
      </c>
      <c r="R356" s="124">
        <f t="shared" si="28"/>
        <v>6570856.8106707418</v>
      </c>
      <c r="Z356" s="2"/>
    </row>
    <row r="357" spans="13:26" x14ac:dyDescent="0.25">
      <c r="M357" s="2"/>
      <c r="N357" s="1">
        <f t="shared" si="29"/>
        <v>291</v>
      </c>
      <c r="O357" s="124">
        <f t="shared" si="30"/>
        <v>6570856.8106707418</v>
      </c>
      <c r="P357" s="124">
        <f t="shared" si="31"/>
        <v>15966.873908018919</v>
      </c>
      <c r="Q357" s="124">
        <f t="shared" si="27"/>
        <v>15096.869188079321</v>
      </c>
      <c r="R357" s="124">
        <f t="shared" si="28"/>
        <v>6601920.5537668401</v>
      </c>
      <c r="Z357" s="2"/>
    </row>
    <row r="358" spans="13:26" x14ac:dyDescent="0.25">
      <c r="M358" s="2"/>
      <c r="N358" s="1">
        <f t="shared" si="29"/>
        <v>292</v>
      </c>
      <c r="O358" s="124">
        <f t="shared" si="30"/>
        <v>6601920.5537668401</v>
      </c>
      <c r="P358" s="124">
        <f t="shared" si="31"/>
        <v>15966.873908018919</v>
      </c>
      <c r="Q358" s="124">
        <f t="shared" si="27"/>
        <v>15168.239677427426</v>
      </c>
      <c r="R358" s="124">
        <f t="shared" si="28"/>
        <v>6633055.6673522862</v>
      </c>
      <c r="Z358" s="2"/>
    </row>
    <row r="359" spans="13:26" x14ac:dyDescent="0.25">
      <c r="M359" s="2"/>
      <c r="N359" s="1">
        <f t="shared" si="29"/>
        <v>293</v>
      </c>
      <c r="O359" s="124">
        <f t="shared" si="30"/>
        <v>6633055.6673522862</v>
      </c>
      <c r="P359" s="124">
        <f t="shared" si="31"/>
        <v>15966.873908018919</v>
      </c>
      <c r="Q359" s="124">
        <f t="shared" si="27"/>
        <v>15239.774144012079</v>
      </c>
      <c r="R359" s="124">
        <f t="shared" si="28"/>
        <v>6664262.3154043173</v>
      </c>
      <c r="Z359" s="2"/>
    </row>
    <row r="360" spans="13:26" x14ac:dyDescent="0.25">
      <c r="M360" s="2"/>
      <c r="N360" s="1">
        <f t="shared" si="29"/>
        <v>294</v>
      </c>
      <c r="O360" s="124">
        <f t="shared" si="30"/>
        <v>6664262.3154043173</v>
      </c>
      <c r="P360" s="124">
        <f t="shared" si="31"/>
        <v>15966.873908018919</v>
      </c>
      <c r="Q360" s="124">
        <f t="shared" si="27"/>
        <v>15311.472964579112</v>
      </c>
      <c r="R360" s="124">
        <f t="shared" si="28"/>
        <v>6695540.6622769153</v>
      </c>
      <c r="Z360" s="2"/>
    </row>
    <row r="361" spans="13:26" x14ac:dyDescent="0.25">
      <c r="M361" s="2"/>
      <c r="N361" s="1">
        <f t="shared" si="29"/>
        <v>295</v>
      </c>
      <c r="O361" s="124">
        <f t="shared" si="30"/>
        <v>6695540.6622769153</v>
      </c>
      <c r="P361" s="124">
        <f t="shared" si="31"/>
        <v>15966.873908018919</v>
      </c>
      <c r="Q361" s="124">
        <f t="shared" si="27"/>
        <v>15383.336516739942</v>
      </c>
      <c r="R361" s="124">
        <f t="shared" si="28"/>
        <v>6726890.8727016738</v>
      </c>
      <c r="Z361" s="2"/>
    </row>
    <row r="362" spans="13:26" x14ac:dyDescent="0.25">
      <c r="M362" s="2"/>
      <c r="N362" s="1">
        <f t="shared" si="29"/>
        <v>296</v>
      </c>
      <c r="O362" s="124">
        <f t="shared" si="30"/>
        <v>6726890.8727016738</v>
      </c>
      <c r="P362" s="124">
        <f t="shared" si="31"/>
        <v>15966.873908018919</v>
      </c>
      <c r="Q362" s="124">
        <f t="shared" si="27"/>
        <v>15455.36517897357</v>
      </c>
      <c r="R362" s="124">
        <f t="shared" si="28"/>
        <v>6758313.1117886659</v>
      </c>
      <c r="Z362" s="2"/>
    </row>
    <row r="363" spans="13:26" x14ac:dyDescent="0.25">
      <c r="M363" s="2"/>
      <c r="N363" s="1">
        <f t="shared" si="29"/>
        <v>297</v>
      </c>
      <c r="O363" s="124">
        <f t="shared" si="30"/>
        <v>6758313.1117886659</v>
      </c>
      <c r="P363" s="124">
        <f t="shared" si="31"/>
        <v>15966.873908018919</v>
      </c>
      <c r="Q363" s="124">
        <f t="shared" si="27"/>
        <v>15527.559330628574</v>
      </c>
      <c r="R363" s="124">
        <f t="shared" si="28"/>
        <v>6789807.5450273128</v>
      </c>
      <c r="Z363" s="2"/>
    </row>
    <row r="364" spans="13:26" x14ac:dyDescent="0.25">
      <c r="M364" s="2"/>
      <c r="N364" s="1">
        <f t="shared" si="29"/>
        <v>298</v>
      </c>
      <c r="O364" s="124">
        <f t="shared" si="30"/>
        <v>6789807.5450273128</v>
      </c>
      <c r="P364" s="124">
        <f t="shared" si="31"/>
        <v>15966.873908018919</v>
      </c>
      <c r="Q364" s="124">
        <f t="shared" si="27"/>
        <v>15599.919351925098</v>
      </c>
      <c r="R364" s="124">
        <f t="shared" si="28"/>
        <v>6821374.3382872567</v>
      </c>
      <c r="Z364" s="2"/>
    </row>
    <row r="365" spans="13:26" x14ac:dyDescent="0.25">
      <c r="M365" s="2"/>
      <c r="N365" s="1">
        <f t="shared" si="29"/>
        <v>299</v>
      </c>
      <c r="O365" s="124">
        <f t="shared" si="30"/>
        <v>6821374.3382872567</v>
      </c>
      <c r="P365" s="124">
        <f t="shared" si="31"/>
        <v>15966.873908018919</v>
      </c>
      <c r="Q365" s="124">
        <f t="shared" si="27"/>
        <v>15672.445623956868</v>
      </c>
      <c r="R365" s="124">
        <f t="shared" si="28"/>
        <v>6853013.657819232</v>
      </c>
      <c r="Z365" s="2"/>
    </row>
    <row r="366" spans="13:26" x14ac:dyDescent="0.25">
      <c r="M366" s="2"/>
      <c r="N366" s="1">
        <f t="shared" si="29"/>
        <v>300</v>
      </c>
      <c r="O366" s="124">
        <f t="shared" si="30"/>
        <v>6853013.657819232</v>
      </c>
      <c r="P366" s="124">
        <f t="shared" si="31"/>
        <v>15966.873908018919</v>
      </c>
      <c r="Q366" s="124">
        <f t="shared" si="27"/>
        <v>15745.138528693185</v>
      </c>
      <c r="R366" s="124">
        <f t="shared" si="28"/>
        <v>6884725.6702559441</v>
      </c>
      <c r="Z366" s="2"/>
    </row>
    <row r="367" spans="13:26" x14ac:dyDescent="0.25">
      <c r="M367" s="2"/>
      <c r="N367" s="1">
        <f t="shared" si="29"/>
        <v>301</v>
      </c>
      <c r="O367" s="124">
        <f t="shared" si="30"/>
        <v>6884725.6702559441</v>
      </c>
      <c r="P367" s="124">
        <f t="shared" si="31"/>
        <v>15966.873908018919</v>
      </c>
      <c r="Q367" s="124">
        <f t="shared" si="27"/>
        <v>15817.99844898095</v>
      </c>
      <c r="R367" s="124">
        <f t="shared" si="28"/>
        <v>6916510.5426129438</v>
      </c>
      <c r="Z367" s="2"/>
    </row>
    <row r="368" spans="13:26" x14ac:dyDescent="0.25">
      <c r="M368" s="2"/>
      <c r="N368" s="1">
        <f t="shared" si="29"/>
        <v>302</v>
      </c>
      <c r="O368" s="124">
        <f t="shared" si="30"/>
        <v>6916510.5426129438</v>
      </c>
      <c r="P368" s="124">
        <f t="shared" si="31"/>
        <v>15966.873908018919</v>
      </c>
      <c r="Q368" s="124">
        <f t="shared" si="27"/>
        <v>15891.025768546668</v>
      </c>
      <c r="R368" s="124">
        <f t="shared" si="28"/>
        <v>6948368.4422895089</v>
      </c>
      <c r="Z368" s="2"/>
    </row>
    <row r="369" spans="13:26" x14ac:dyDescent="0.25">
      <c r="M369" s="2"/>
      <c r="N369" s="1">
        <f t="shared" si="29"/>
        <v>303</v>
      </c>
      <c r="O369" s="124">
        <f t="shared" si="30"/>
        <v>6948368.4422895089</v>
      </c>
      <c r="P369" s="124">
        <f t="shared" si="31"/>
        <v>15966.873908018919</v>
      </c>
      <c r="Q369" s="124">
        <f t="shared" si="27"/>
        <v>15964.220871998476</v>
      </c>
      <c r="R369" s="124">
        <f t="shared" si="28"/>
        <v>6980299.5370695265</v>
      </c>
      <c r="Z369" s="2"/>
    </row>
    <row r="370" spans="13:26" x14ac:dyDescent="0.25">
      <c r="M370" s="2"/>
      <c r="N370" s="1">
        <f t="shared" si="29"/>
        <v>304</v>
      </c>
      <c r="O370" s="124">
        <f t="shared" si="30"/>
        <v>6980299.5370695265</v>
      </c>
      <c r="P370" s="124">
        <f t="shared" si="31"/>
        <v>15966.873908018919</v>
      </c>
      <c r="Q370" s="124">
        <f t="shared" si="27"/>
        <v>16037.58414482817</v>
      </c>
      <c r="R370" s="124">
        <f t="shared" si="28"/>
        <v>7012303.9951223731</v>
      </c>
      <c r="Z370" s="2"/>
    </row>
    <row r="371" spans="13:26" x14ac:dyDescent="0.25">
      <c r="M371" s="2"/>
      <c r="N371" s="1">
        <f t="shared" si="29"/>
        <v>305</v>
      </c>
      <c r="O371" s="124">
        <f t="shared" si="30"/>
        <v>7012303.9951223731</v>
      </c>
      <c r="P371" s="124">
        <f t="shared" si="31"/>
        <v>15966.873908018919</v>
      </c>
      <c r="Q371" s="124">
        <f t="shared" si="27"/>
        <v>16111.115973413227</v>
      </c>
      <c r="R371" s="124">
        <f t="shared" si="28"/>
        <v>7044381.9850038048</v>
      </c>
      <c r="Z371" s="2"/>
    </row>
    <row r="372" spans="13:26" x14ac:dyDescent="0.25">
      <c r="M372" s="2"/>
      <c r="N372" s="1">
        <f t="shared" si="29"/>
        <v>306</v>
      </c>
      <c r="O372" s="124">
        <f t="shared" si="30"/>
        <v>7044381.9850038048</v>
      </c>
      <c r="P372" s="124">
        <f t="shared" si="31"/>
        <v>15966.873908018919</v>
      </c>
      <c r="Q372" s="124">
        <f t="shared" si="27"/>
        <v>16184.81674501885</v>
      </c>
      <c r="R372" s="124">
        <f t="shared" si="28"/>
        <v>7076533.6756568421</v>
      </c>
      <c r="Z372" s="2"/>
    </row>
    <row r="373" spans="13:26" x14ac:dyDescent="0.25">
      <c r="M373" s="2"/>
      <c r="N373" s="1">
        <f t="shared" si="29"/>
        <v>307</v>
      </c>
      <c r="O373" s="124">
        <f t="shared" si="30"/>
        <v>7076533.6756568421</v>
      </c>
      <c r="P373" s="124">
        <f t="shared" si="31"/>
        <v>15966.873908018919</v>
      </c>
      <c r="Q373" s="124">
        <f t="shared" si="27"/>
        <v>16258.686847800005</v>
      </c>
      <c r="R373" s="124">
        <f t="shared" si="28"/>
        <v>7108759.2364126612</v>
      </c>
      <c r="Z373" s="2"/>
    </row>
    <row r="374" spans="13:26" x14ac:dyDescent="0.25">
      <c r="M374" s="2"/>
      <c r="N374" s="1">
        <f t="shared" si="29"/>
        <v>308</v>
      </c>
      <c r="O374" s="124">
        <f t="shared" si="30"/>
        <v>7108759.2364126612</v>
      </c>
      <c r="P374" s="124">
        <f t="shared" si="31"/>
        <v>15966.873908018919</v>
      </c>
      <c r="Q374" s="124">
        <f t="shared" si="27"/>
        <v>16332.72667080346</v>
      </c>
      <c r="R374" s="124">
        <f t="shared" si="28"/>
        <v>7141058.8369914833</v>
      </c>
      <c r="Z374" s="2"/>
    </row>
    <row r="375" spans="13:26" x14ac:dyDescent="0.25">
      <c r="M375" s="2"/>
      <c r="N375" s="1">
        <f t="shared" si="29"/>
        <v>309</v>
      </c>
      <c r="O375" s="124">
        <f t="shared" si="30"/>
        <v>7141058.8369914833</v>
      </c>
      <c r="P375" s="124">
        <f t="shared" si="31"/>
        <v>15966.873908018919</v>
      </c>
      <c r="Q375" s="124">
        <f t="shared" si="27"/>
        <v>16406.936603969833</v>
      </c>
      <c r="R375" s="124">
        <f t="shared" si="28"/>
        <v>7173432.6475034719</v>
      </c>
      <c r="Z375" s="2"/>
    </row>
    <row r="376" spans="13:26" x14ac:dyDescent="0.25">
      <c r="M376" s="2"/>
      <c r="N376" s="1">
        <f t="shared" si="29"/>
        <v>310</v>
      </c>
      <c r="O376" s="124">
        <f t="shared" si="30"/>
        <v>7173432.6475034719</v>
      </c>
      <c r="P376" s="124">
        <f t="shared" si="31"/>
        <v>15966.873908018919</v>
      </c>
      <c r="Q376" s="124">
        <f t="shared" si="27"/>
        <v>16481.317038135658</v>
      </c>
      <c r="R376" s="124">
        <f t="shared" si="28"/>
        <v>7205880.8384496262</v>
      </c>
      <c r="Z376" s="2"/>
    </row>
    <row r="377" spans="13:26" x14ac:dyDescent="0.25">
      <c r="M377" s="2"/>
      <c r="N377" s="1">
        <f t="shared" si="29"/>
        <v>311</v>
      </c>
      <c r="O377" s="124">
        <f t="shared" si="30"/>
        <v>7205880.8384496262</v>
      </c>
      <c r="P377" s="124">
        <f t="shared" si="31"/>
        <v>15966.873908018919</v>
      </c>
      <c r="Q377" s="124">
        <f t="shared" si="27"/>
        <v>16555.868365035432</v>
      </c>
      <c r="R377" s="124">
        <f t="shared" si="28"/>
        <v>7238403.5807226803</v>
      </c>
      <c r="Z377" s="2"/>
    </row>
    <row r="378" spans="13:26" x14ac:dyDescent="0.25">
      <c r="M378" s="2"/>
      <c r="N378" s="1">
        <f t="shared" si="29"/>
        <v>312</v>
      </c>
      <c r="O378" s="124">
        <f t="shared" si="30"/>
        <v>7238403.5807226803</v>
      </c>
      <c r="P378" s="124">
        <f t="shared" si="31"/>
        <v>15966.873908018919</v>
      </c>
      <c r="Q378" s="124">
        <f t="shared" si="27"/>
        <v>16630.590977303676</v>
      </c>
      <c r="R378" s="124">
        <f t="shared" si="28"/>
        <v>7271001.0456080027</v>
      </c>
      <c r="Z378" s="2"/>
    </row>
    <row r="379" spans="13:26" x14ac:dyDescent="0.25">
      <c r="M379" s="2"/>
      <c r="N379" s="1">
        <f t="shared" si="29"/>
        <v>313</v>
      </c>
      <c r="O379" s="124">
        <f t="shared" si="30"/>
        <v>7271001.0456080027</v>
      </c>
      <c r="P379" s="124">
        <f t="shared" si="31"/>
        <v>15966.873908018919</v>
      </c>
      <c r="Q379" s="124">
        <f t="shared" si="27"/>
        <v>16705.485268477019</v>
      </c>
      <c r="R379" s="124">
        <f t="shared" si="28"/>
        <v>7303673.4047844987</v>
      </c>
      <c r="Z379" s="2"/>
    </row>
    <row r="380" spans="13:26" x14ac:dyDescent="0.25">
      <c r="M380" s="2"/>
      <c r="N380" s="1">
        <f t="shared" si="29"/>
        <v>314</v>
      </c>
      <c r="O380" s="124">
        <f t="shared" si="30"/>
        <v>7303673.4047844987</v>
      </c>
      <c r="P380" s="124">
        <f t="shared" si="31"/>
        <v>15966.873908018919</v>
      </c>
      <c r="Q380" s="124">
        <f t="shared" si="27"/>
        <v>16780.551632996256</v>
      </c>
      <c r="R380" s="124">
        <f t="shared" si="28"/>
        <v>7336420.8303255141</v>
      </c>
      <c r="Z380" s="2"/>
    </row>
    <row r="381" spans="13:26" x14ac:dyDescent="0.25">
      <c r="M381" s="2"/>
      <c r="N381" s="1">
        <f t="shared" si="29"/>
        <v>315</v>
      </c>
      <c r="O381" s="124">
        <f t="shared" si="30"/>
        <v>7336420.8303255141</v>
      </c>
      <c r="P381" s="124">
        <f t="shared" si="31"/>
        <v>15966.873908018919</v>
      </c>
      <c r="Q381" s="124">
        <f t="shared" si="27"/>
        <v>16855.790466208422</v>
      </c>
      <c r="R381" s="124">
        <f t="shared" si="28"/>
        <v>7369243.4946997408</v>
      </c>
      <c r="Z381" s="2"/>
    </row>
    <row r="382" spans="13:26" x14ac:dyDescent="0.25">
      <c r="M382" s="2"/>
      <c r="N382" s="1">
        <f t="shared" si="29"/>
        <v>316</v>
      </c>
      <c r="O382" s="124">
        <f t="shared" si="30"/>
        <v>7369243.4946997408</v>
      </c>
      <c r="P382" s="124">
        <f t="shared" si="31"/>
        <v>15966.873908018919</v>
      </c>
      <c r="Q382" s="124">
        <f t="shared" si="27"/>
        <v>16931.202164368886</v>
      </c>
      <c r="R382" s="124">
        <f t="shared" si="28"/>
        <v>7402141.5707721282</v>
      </c>
      <c r="Z382" s="2"/>
    </row>
    <row r="383" spans="13:26" x14ac:dyDescent="0.25">
      <c r="M383" s="2"/>
      <c r="N383" s="1">
        <f t="shared" si="29"/>
        <v>317</v>
      </c>
      <c r="O383" s="124">
        <f t="shared" si="30"/>
        <v>7402141.5707721282</v>
      </c>
      <c r="P383" s="124">
        <f t="shared" si="31"/>
        <v>15966.873908018919</v>
      </c>
      <c r="Q383" s="124">
        <f t="shared" si="27"/>
        <v>17006.787124643437</v>
      </c>
      <c r="R383" s="124">
        <f t="shared" si="28"/>
        <v>7435115.23180479</v>
      </c>
      <c r="Z383" s="2"/>
    </row>
    <row r="384" spans="13:26" x14ac:dyDescent="0.25">
      <c r="M384" s="2"/>
      <c r="N384" s="1">
        <f t="shared" si="29"/>
        <v>318</v>
      </c>
      <c r="O384" s="124">
        <f t="shared" si="30"/>
        <v>7435115.23180479</v>
      </c>
      <c r="P384" s="124">
        <f t="shared" si="31"/>
        <v>15966.873908018919</v>
      </c>
      <c r="Q384" s="124">
        <f t="shared" si="27"/>
        <v>17082.545745110368</v>
      </c>
      <c r="R384" s="124">
        <f t="shared" si="28"/>
        <v>7468164.6514579188</v>
      </c>
      <c r="Z384" s="2"/>
    </row>
    <row r="385" spans="13:26" x14ac:dyDescent="0.25">
      <c r="M385" s="2"/>
      <c r="N385" s="1">
        <f t="shared" si="29"/>
        <v>319</v>
      </c>
      <c r="O385" s="124">
        <f t="shared" si="30"/>
        <v>7468164.6514579188</v>
      </c>
      <c r="P385" s="124">
        <f t="shared" si="31"/>
        <v>15966.873908018919</v>
      </c>
      <c r="Q385" s="124">
        <f t="shared" si="27"/>
        <v>17158.478424762583</v>
      </c>
      <c r="R385" s="124">
        <f t="shared" si="28"/>
        <v>7501290.0037906999</v>
      </c>
      <c r="Z385" s="2"/>
    </row>
    <row r="386" spans="13:26" x14ac:dyDescent="0.25">
      <c r="M386" s="2"/>
      <c r="N386" s="1">
        <f t="shared" si="29"/>
        <v>320</v>
      </c>
      <c r="O386" s="124">
        <f t="shared" si="30"/>
        <v>7501290.0037906999</v>
      </c>
      <c r="P386" s="124">
        <f t="shared" si="31"/>
        <v>15966.873908018919</v>
      </c>
      <c r="Q386" s="124">
        <f t="shared" si="27"/>
        <v>17234.585563509681</v>
      </c>
      <c r="R386" s="124">
        <f t="shared" si="28"/>
        <v>7534491.4632622283</v>
      </c>
      <c r="Z386" s="2"/>
    </row>
    <row r="387" spans="13:26" x14ac:dyDescent="0.25">
      <c r="M387" s="2"/>
      <c r="N387" s="1">
        <f t="shared" si="29"/>
        <v>321</v>
      </c>
      <c r="O387" s="124">
        <f t="shared" si="30"/>
        <v>7534491.4632622283</v>
      </c>
      <c r="P387" s="124">
        <f t="shared" si="31"/>
        <v>15966.873908018919</v>
      </c>
      <c r="Q387" s="124">
        <f t="shared" si="27"/>
        <v>17310.867562180083</v>
      </c>
      <c r="R387" s="124">
        <f t="shared" ref="R387:R390" si="32">O387+P387+Q387</f>
        <v>7567769.2047324274</v>
      </c>
      <c r="Z387" s="2"/>
    </row>
    <row r="388" spans="13:26" x14ac:dyDescent="0.25">
      <c r="M388" s="2"/>
      <c r="N388" s="1">
        <f t="shared" si="29"/>
        <v>322</v>
      </c>
      <c r="O388" s="124">
        <f t="shared" si="30"/>
        <v>7567769.2047324274</v>
      </c>
      <c r="P388" s="124">
        <f t="shared" si="31"/>
        <v>15966.873908018919</v>
      </c>
      <c r="Q388" s="124">
        <f t="shared" si="27"/>
        <v>17387.324822523125</v>
      </c>
      <c r="R388" s="124">
        <f t="shared" si="32"/>
        <v>7601123.4034629688</v>
      </c>
      <c r="Z388" s="2"/>
    </row>
    <row r="389" spans="13:26" x14ac:dyDescent="0.25">
      <c r="M389" s="2"/>
      <c r="N389" s="1">
        <f t="shared" si="29"/>
        <v>323</v>
      </c>
      <c r="O389" s="124">
        <f t="shared" si="30"/>
        <v>7601123.4034629688</v>
      </c>
      <c r="P389" s="124">
        <f t="shared" si="31"/>
        <v>15966.873908018919</v>
      </c>
      <c r="Q389" s="124">
        <f t="shared" si="27"/>
        <v>17463.957747211189</v>
      </c>
      <c r="R389" s="124">
        <f t="shared" si="32"/>
        <v>7634554.2351181982</v>
      </c>
      <c r="Z389" s="2"/>
    </row>
    <row r="390" spans="13:26" x14ac:dyDescent="0.25">
      <c r="M390" s="2"/>
      <c r="N390" s="1">
        <f t="shared" si="29"/>
        <v>324</v>
      </c>
      <c r="O390" s="124">
        <f t="shared" si="30"/>
        <v>7634554.2351181982</v>
      </c>
      <c r="P390" s="124">
        <f t="shared" si="31"/>
        <v>15966.873908018919</v>
      </c>
      <c r="Q390" s="124">
        <f t="shared" si="27"/>
        <v>17540.766739841816</v>
      </c>
      <c r="R390" s="124">
        <f t="shared" si="32"/>
        <v>7668061.8757660585</v>
      </c>
      <c r="Z390" s="2"/>
    </row>
    <row r="391" spans="13:26" x14ac:dyDescent="0.25">
      <c r="M391" s="2"/>
      <c r="O391" s="124"/>
      <c r="P391" s="124"/>
      <c r="Q391" s="124"/>
      <c r="R391" s="124"/>
      <c r="Z391" s="2"/>
    </row>
    <row r="392" spans="13:26" x14ac:dyDescent="0.25">
      <c r="M392" s="2"/>
      <c r="O392" s="124"/>
      <c r="P392" s="124"/>
      <c r="Q392" s="124"/>
      <c r="R392" s="124"/>
      <c r="Z392" s="2"/>
    </row>
    <row r="393" spans="13:26" x14ac:dyDescent="0.25">
      <c r="M393" s="2"/>
      <c r="O393" s="124"/>
      <c r="P393" s="124"/>
      <c r="Q393" s="124"/>
      <c r="R393" s="124"/>
      <c r="Z393" s="2"/>
    </row>
    <row r="394" spans="13:26" x14ac:dyDescent="0.25">
      <c r="M394" s="2"/>
      <c r="O394" s="124"/>
      <c r="P394" s="124"/>
      <c r="Q394" s="124"/>
      <c r="R394" s="124"/>
      <c r="Z394" s="2"/>
    </row>
    <row r="395" spans="13:26" x14ac:dyDescent="0.25">
      <c r="M395" s="2"/>
      <c r="O395" s="124"/>
      <c r="P395" s="124"/>
      <c r="Q395" s="124"/>
      <c r="R395" s="124"/>
      <c r="Z395" s="2"/>
    </row>
    <row r="396" spans="13:26" x14ac:dyDescent="0.25">
      <c r="M396" s="2"/>
      <c r="O396" s="124"/>
      <c r="P396" s="124"/>
      <c r="Q396" s="124"/>
      <c r="R396" s="124"/>
      <c r="Z396" s="2"/>
    </row>
    <row r="397" spans="13:26" x14ac:dyDescent="0.25">
      <c r="M397" s="2"/>
      <c r="O397" s="124"/>
      <c r="P397" s="124"/>
      <c r="Q397" s="124"/>
      <c r="R397" s="124"/>
      <c r="Z397" s="2"/>
    </row>
    <row r="398" spans="13:26" x14ac:dyDescent="0.25">
      <c r="M398" s="2"/>
      <c r="O398" s="124"/>
      <c r="P398" s="124"/>
      <c r="Q398" s="124"/>
      <c r="R398" s="124"/>
      <c r="Z398" s="2"/>
    </row>
    <row r="399" spans="13:26" x14ac:dyDescent="0.25">
      <c r="M399" s="2"/>
      <c r="O399" s="124"/>
      <c r="P399" s="124"/>
      <c r="Q399" s="124"/>
      <c r="R399" s="124"/>
      <c r="Z399" s="2"/>
    </row>
    <row r="400" spans="13:26" x14ac:dyDescent="0.25">
      <c r="M400" s="2"/>
      <c r="O400" s="124"/>
      <c r="P400" s="124"/>
      <c r="Q400" s="124"/>
      <c r="R400" s="124"/>
      <c r="Z400" s="2"/>
    </row>
    <row r="401" spans="13:26" x14ac:dyDescent="0.25">
      <c r="M401" s="2"/>
      <c r="O401" s="124"/>
      <c r="P401" s="124"/>
      <c r="Q401" s="124"/>
      <c r="R401" s="124"/>
      <c r="Z401" s="2"/>
    </row>
    <row r="402" spans="13:26" x14ac:dyDescent="0.25">
      <c r="M402" s="2"/>
      <c r="O402" s="124"/>
      <c r="P402" s="124"/>
      <c r="Q402" s="124"/>
      <c r="R402" s="124"/>
      <c r="Z402" s="2"/>
    </row>
    <row r="403" spans="13:26" x14ac:dyDescent="0.25">
      <c r="M403" s="2"/>
      <c r="O403" s="124"/>
      <c r="P403" s="124"/>
      <c r="Q403" s="124"/>
      <c r="R403" s="124"/>
      <c r="Z403" s="2"/>
    </row>
    <row r="404" spans="13:26" x14ac:dyDescent="0.25">
      <c r="M404" s="2"/>
      <c r="O404" s="124"/>
      <c r="P404" s="124"/>
      <c r="Q404" s="124"/>
      <c r="R404" s="124"/>
      <c r="Z404" s="2"/>
    </row>
    <row r="405" spans="13:26" x14ac:dyDescent="0.25">
      <c r="M405" s="2"/>
      <c r="O405" s="124"/>
      <c r="P405" s="124"/>
      <c r="Q405" s="124"/>
      <c r="R405" s="124"/>
      <c r="Z405" s="2"/>
    </row>
    <row r="406" spans="13:26" x14ac:dyDescent="0.25">
      <c r="M406" s="2"/>
      <c r="O406" s="124"/>
      <c r="P406" s="124"/>
      <c r="Q406" s="124"/>
      <c r="R406" s="124"/>
      <c r="Z406" s="2"/>
    </row>
    <row r="407" spans="13:26" x14ac:dyDescent="0.25">
      <c r="M407" s="2"/>
      <c r="O407" s="124"/>
      <c r="P407" s="124"/>
      <c r="Q407" s="124"/>
      <c r="R407" s="124"/>
      <c r="Z407" s="2"/>
    </row>
    <row r="408" spans="13:26" x14ac:dyDescent="0.25">
      <c r="M408" s="2"/>
      <c r="O408" s="124"/>
      <c r="P408" s="124"/>
      <c r="Q408" s="124"/>
      <c r="R408" s="124"/>
      <c r="Z408" s="2"/>
    </row>
    <row r="409" spans="13:26" x14ac:dyDescent="0.25">
      <c r="M409" s="2"/>
      <c r="O409" s="124"/>
      <c r="P409" s="124"/>
      <c r="Q409" s="124"/>
      <c r="R409" s="124"/>
      <c r="Z409" s="2"/>
    </row>
    <row r="410" spans="13:26" x14ac:dyDescent="0.25">
      <c r="M410" s="2"/>
      <c r="O410" s="124"/>
      <c r="P410" s="124"/>
      <c r="Q410" s="124"/>
      <c r="R410" s="124"/>
      <c r="Z410" s="2"/>
    </row>
    <row r="411" spans="13:26" x14ac:dyDescent="0.25">
      <c r="M411" s="2"/>
      <c r="O411" s="124"/>
      <c r="P411" s="124"/>
      <c r="Q411" s="124"/>
      <c r="R411" s="124"/>
      <c r="Z411" s="2"/>
    </row>
    <row r="412" spans="13:26" x14ac:dyDescent="0.25">
      <c r="M412" s="2"/>
      <c r="O412" s="124"/>
      <c r="P412" s="124"/>
      <c r="Q412" s="124"/>
      <c r="R412" s="124"/>
      <c r="Z412" s="2"/>
    </row>
    <row r="413" spans="13:26" x14ac:dyDescent="0.25">
      <c r="M413" s="2"/>
      <c r="O413" s="124"/>
      <c r="P413" s="124"/>
      <c r="Q413" s="124"/>
      <c r="R413" s="124"/>
      <c r="Z413" s="2"/>
    </row>
    <row r="414" spans="13:26" x14ac:dyDescent="0.25">
      <c r="M414" s="2"/>
      <c r="O414" s="124"/>
      <c r="P414" s="124"/>
      <c r="Q414" s="124"/>
      <c r="R414" s="124"/>
      <c r="Z414" s="2"/>
    </row>
    <row r="415" spans="13:26" x14ac:dyDescent="0.25">
      <c r="M415" s="2"/>
      <c r="O415" s="124"/>
      <c r="P415" s="124"/>
      <c r="Q415" s="124"/>
      <c r="R415" s="124"/>
      <c r="Z415" s="2"/>
    </row>
    <row r="416" spans="13:26" x14ac:dyDescent="0.25">
      <c r="M416" s="2"/>
      <c r="O416" s="124"/>
      <c r="P416" s="124"/>
      <c r="Q416" s="124"/>
      <c r="R416" s="124"/>
      <c r="Z416" s="2"/>
    </row>
    <row r="417" spans="13:26" x14ac:dyDescent="0.25">
      <c r="M417" s="2"/>
      <c r="O417" s="124"/>
      <c r="P417" s="124"/>
      <c r="Q417" s="124"/>
      <c r="R417" s="124"/>
      <c r="Z417" s="2"/>
    </row>
    <row r="418" spans="13:26" x14ac:dyDescent="0.25">
      <c r="M418" s="2"/>
      <c r="O418" s="124"/>
      <c r="P418" s="124"/>
      <c r="Q418" s="124"/>
      <c r="R418" s="124"/>
      <c r="Z418" s="2"/>
    </row>
    <row r="419" spans="13:26" x14ac:dyDescent="0.25">
      <c r="M419" s="2"/>
      <c r="O419" s="124"/>
      <c r="P419" s="124"/>
      <c r="Q419" s="124"/>
      <c r="R419" s="124"/>
      <c r="Z419" s="2"/>
    </row>
    <row r="420" spans="13:26" x14ac:dyDescent="0.25">
      <c r="M420" s="2"/>
      <c r="O420" s="124"/>
      <c r="P420" s="124"/>
      <c r="Q420" s="124"/>
      <c r="R420" s="124"/>
      <c r="Z420" s="2"/>
    </row>
    <row r="421" spans="13:26" x14ac:dyDescent="0.25">
      <c r="M421" s="2"/>
      <c r="O421" s="124"/>
      <c r="P421" s="124"/>
      <c r="Q421" s="124"/>
      <c r="R421" s="124"/>
      <c r="Z421" s="2"/>
    </row>
    <row r="422" spans="13:26" x14ac:dyDescent="0.25">
      <c r="M422" s="2"/>
      <c r="O422" s="124"/>
      <c r="P422" s="124"/>
      <c r="Q422" s="124"/>
      <c r="R422" s="124"/>
      <c r="Z422" s="2"/>
    </row>
    <row r="423" spans="13:26" x14ac:dyDescent="0.25">
      <c r="M423" s="2"/>
      <c r="O423" s="124"/>
      <c r="P423" s="124"/>
      <c r="Q423" s="124"/>
      <c r="R423" s="124"/>
      <c r="Z423" s="2"/>
    </row>
    <row r="424" spans="13:26" x14ac:dyDescent="0.25">
      <c r="M424" s="2"/>
      <c r="O424" s="124"/>
      <c r="P424" s="124"/>
      <c r="Q424" s="124"/>
      <c r="R424" s="124"/>
      <c r="Z424" s="2"/>
    </row>
    <row r="425" spans="13:26" x14ac:dyDescent="0.25">
      <c r="M425" s="2"/>
      <c r="O425" s="124"/>
      <c r="P425" s="124"/>
      <c r="Q425" s="124"/>
      <c r="R425" s="124"/>
      <c r="Z425" s="2"/>
    </row>
    <row r="426" spans="13:26" x14ac:dyDescent="0.25">
      <c r="M426" s="2"/>
      <c r="O426" s="124"/>
      <c r="P426" s="124"/>
      <c r="Q426" s="124"/>
      <c r="R426" s="124"/>
      <c r="Z426" s="2"/>
    </row>
    <row r="427" spans="13:26" x14ac:dyDescent="0.25">
      <c r="M427" s="2"/>
      <c r="O427" s="124"/>
      <c r="P427" s="124"/>
      <c r="Q427" s="124"/>
      <c r="R427" s="124"/>
      <c r="Z427" s="2"/>
    </row>
    <row r="428" spans="13:26" x14ac:dyDescent="0.25">
      <c r="M428" s="2"/>
      <c r="O428" s="124"/>
      <c r="P428" s="124"/>
      <c r="Q428" s="124"/>
      <c r="R428" s="124"/>
      <c r="Z428" s="2"/>
    </row>
    <row r="429" spans="13:26" x14ac:dyDescent="0.25">
      <c r="M429" s="2"/>
      <c r="O429" s="124"/>
      <c r="P429" s="124"/>
      <c r="Q429" s="124"/>
      <c r="R429" s="124"/>
      <c r="Z429" s="2"/>
    </row>
    <row r="430" spans="13:26" x14ac:dyDescent="0.25">
      <c r="M430" s="2"/>
      <c r="O430" s="124"/>
      <c r="P430" s="124"/>
      <c r="Q430" s="124"/>
      <c r="R430" s="124"/>
      <c r="Z430" s="2"/>
    </row>
    <row r="431" spans="13:26" x14ac:dyDescent="0.25">
      <c r="M431" s="2"/>
      <c r="O431" s="124"/>
      <c r="P431" s="124"/>
      <c r="Q431" s="124"/>
      <c r="R431" s="124"/>
      <c r="Z431" s="2"/>
    </row>
    <row r="432" spans="13:26" x14ac:dyDescent="0.25">
      <c r="M432" s="2"/>
      <c r="O432" s="124"/>
      <c r="P432" s="124"/>
      <c r="Q432" s="124"/>
      <c r="R432" s="124"/>
      <c r="Z432" s="2"/>
    </row>
    <row r="433" spans="13:26" x14ac:dyDescent="0.25">
      <c r="M433" s="2"/>
      <c r="O433" s="124"/>
      <c r="P433" s="124"/>
      <c r="Q433" s="124"/>
      <c r="R433" s="124"/>
      <c r="Z433" s="2"/>
    </row>
    <row r="434" spans="13:26" x14ac:dyDescent="0.25">
      <c r="M434" s="2"/>
      <c r="O434" s="124"/>
      <c r="P434" s="124"/>
      <c r="Q434" s="124"/>
      <c r="R434" s="124"/>
      <c r="Z434" s="2"/>
    </row>
    <row r="435" spans="13:26" x14ac:dyDescent="0.25">
      <c r="M435" s="2"/>
      <c r="O435" s="124"/>
      <c r="P435" s="124"/>
      <c r="Q435" s="124"/>
      <c r="R435" s="124"/>
      <c r="Z435" s="2"/>
    </row>
    <row r="436" spans="13:26" x14ac:dyDescent="0.25">
      <c r="M436" s="2"/>
      <c r="O436" s="124"/>
      <c r="P436" s="124"/>
      <c r="Q436" s="124"/>
      <c r="R436" s="124"/>
      <c r="Z436" s="2"/>
    </row>
    <row r="437" spans="13:26" x14ac:dyDescent="0.25">
      <c r="M437" s="2"/>
      <c r="O437" s="124"/>
      <c r="P437" s="124"/>
      <c r="Q437" s="124"/>
      <c r="R437" s="124"/>
      <c r="Z437" s="2"/>
    </row>
    <row r="438" spans="13:26" x14ac:dyDescent="0.25">
      <c r="M438" s="2"/>
      <c r="O438" s="124"/>
      <c r="P438" s="124"/>
      <c r="Q438" s="124"/>
      <c r="R438" s="124"/>
      <c r="Z438" s="2"/>
    </row>
    <row r="439" spans="13:26" x14ac:dyDescent="0.25">
      <c r="M439" s="2"/>
      <c r="O439" s="124"/>
      <c r="P439" s="124"/>
      <c r="Q439" s="124"/>
      <c r="R439" s="124"/>
      <c r="Z439" s="2"/>
    </row>
    <row r="440" spans="13:26" x14ac:dyDescent="0.25">
      <c r="M440" s="2"/>
      <c r="O440" s="124"/>
      <c r="P440" s="124"/>
      <c r="Q440" s="124"/>
      <c r="R440" s="124"/>
      <c r="Z440" s="2"/>
    </row>
    <row r="441" spans="13:26" x14ac:dyDescent="0.25">
      <c r="M441" s="2"/>
      <c r="O441" s="124"/>
      <c r="P441" s="124"/>
      <c r="Q441" s="124"/>
      <c r="R441" s="124"/>
      <c r="Z441" s="2"/>
    </row>
    <row r="442" spans="13:26" x14ac:dyDescent="0.25">
      <c r="M442" s="2"/>
      <c r="O442" s="124"/>
      <c r="P442" s="124"/>
      <c r="Q442" s="124"/>
      <c r="R442" s="124"/>
      <c r="Z442" s="2"/>
    </row>
    <row r="443" spans="13:26" x14ac:dyDescent="0.25">
      <c r="M443" s="2"/>
      <c r="O443" s="124"/>
      <c r="P443" s="124"/>
      <c r="Q443" s="124"/>
      <c r="R443" s="124"/>
      <c r="Z443" s="2"/>
    </row>
    <row r="444" spans="13:26" x14ac:dyDescent="0.25">
      <c r="M444" s="2"/>
      <c r="O444" s="124"/>
      <c r="P444" s="124"/>
      <c r="Q444" s="124"/>
      <c r="R444" s="124"/>
      <c r="Z444" s="2"/>
    </row>
    <row r="445" spans="13:26" x14ac:dyDescent="0.25">
      <c r="M445" s="2"/>
      <c r="O445" s="124"/>
      <c r="P445" s="124"/>
      <c r="Q445" s="124"/>
      <c r="R445" s="124"/>
      <c r="Z445" s="2"/>
    </row>
    <row r="446" spans="13:26" x14ac:dyDescent="0.25">
      <c r="M446" s="2"/>
      <c r="O446" s="124"/>
      <c r="P446" s="124"/>
      <c r="Q446" s="124"/>
      <c r="R446" s="124"/>
      <c r="Z446" s="2"/>
    </row>
    <row r="447" spans="13:26" x14ac:dyDescent="0.25">
      <c r="M447" s="2"/>
      <c r="O447" s="124"/>
      <c r="P447" s="124"/>
      <c r="Q447" s="124"/>
      <c r="R447" s="124"/>
      <c r="Z447" s="2"/>
    </row>
    <row r="448" spans="13:26" x14ac:dyDescent="0.25">
      <c r="M448" s="2"/>
      <c r="O448" s="124"/>
      <c r="P448" s="124"/>
      <c r="Q448" s="124"/>
      <c r="R448" s="124"/>
      <c r="Z448" s="2"/>
    </row>
    <row r="449" spans="13:26" x14ac:dyDescent="0.25">
      <c r="M449" s="2"/>
      <c r="O449" s="124"/>
      <c r="P449" s="124"/>
      <c r="Q449" s="124"/>
      <c r="R449" s="124"/>
      <c r="Z449" s="2"/>
    </row>
    <row r="450" spans="13:26" x14ac:dyDescent="0.25">
      <c r="M450" s="2"/>
      <c r="O450" s="124"/>
      <c r="P450" s="124"/>
      <c r="Q450" s="124"/>
      <c r="R450" s="124"/>
      <c r="Z450" s="2"/>
    </row>
    <row r="451" spans="13:26" x14ac:dyDescent="0.25">
      <c r="M451" s="2"/>
      <c r="N451" s="163" t="s">
        <v>216</v>
      </c>
      <c r="O451" s="163" t="s">
        <v>216</v>
      </c>
      <c r="P451" s="163" t="s">
        <v>216</v>
      </c>
      <c r="Q451" s="163" t="s">
        <v>216</v>
      </c>
      <c r="R451" s="163" t="s">
        <v>216</v>
      </c>
      <c r="Z451" s="2"/>
    </row>
    <row r="452" spans="13:26" x14ac:dyDescent="0.25">
      <c r="M452" s="2"/>
      <c r="N452" s="134"/>
      <c r="O452" s="134" t="s">
        <v>231</v>
      </c>
      <c r="P452" s="196">
        <f>SUM(P67:P450)</f>
        <v>5173267.1461980874</v>
      </c>
      <c r="Q452" s="196">
        <f>SUM(Q67:Q450)</f>
        <v>2494794.7295679753</v>
      </c>
      <c r="R452" s="196">
        <f>P452+Q452</f>
        <v>7668061.8757660631</v>
      </c>
      <c r="S452" s="124">
        <f>R452-P62</f>
        <v>-3.166496753692627E-8</v>
      </c>
      <c r="Z452" s="2"/>
    </row>
    <row r="453" spans="13:26" x14ac:dyDescent="0.25"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</sheetData>
  <mergeCells count="1">
    <mergeCell ref="AF7:AF8"/>
  </mergeCells>
  <printOptions horizontalCentered="1"/>
  <pageMargins left="0.75" right="0.75" top="0.75" bottom="0.75" header="1" footer="1"/>
  <pageSetup scale="66" orientation="portrait" blackAndWhite="1" r:id="rId1"/>
  <headerFooter alignWithMargins="0"/>
  <customProperties>
    <customPr name="EpmWorksheetKeyString_GU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F6177-AF36-4C12-B9BC-40671FC75B3C}">
  <sheetPr>
    <tabColor theme="0" tint="-0.14999847407452621"/>
    <pageSetUpPr fitToPage="1"/>
  </sheetPr>
  <dimension ref="A1:AH430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09375" defaultRowHeight="13.2" x14ac:dyDescent="0.25"/>
  <cols>
    <col min="1" max="1" width="17.8867187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441406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MacDill Common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2055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80952.766851010092</v>
      </c>
      <c r="Q8" s="184">
        <f>G10</f>
        <v>120056.14968770999</v>
      </c>
      <c r="R8" s="184">
        <f>G11</f>
        <v>186540.07710514616</v>
      </c>
      <c r="S8" s="184">
        <f>G12</f>
        <v>154533.32763657681</v>
      </c>
      <c r="T8" s="184">
        <f>G13</f>
        <v>-380176.78757842287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114267.86351645587</v>
      </c>
      <c r="Q9" s="184">
        <f>L10</f>
        <v>278844.3069040337</v>
      </c>
      <c r="R9" s="184">
        <f>L11</f>
        <v>439026.70676058409</v>
      </c>
      <c r="S9" s="184">
        <f>L12</f>
        <v>291152.3663475936</v>
      </c>
      <c r="T9" s="184">
        <f>L13</f>
        <v>-894755.51649575552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59</v>
      </c>
      <c r="B10" s="170">
        <f>'Escalation Factors'!$A$10</f>
        <v>2023</v>
      </c>
      <c r="C10" s="201">
        <v>2055</v>
      </c>
      <c r="D10" s="10" t="s">
        <v>155</v>
      </c>
      <c r="E10" s="184">
        <f>VLOOKUP($A$10,'Cost Estimates in 2023'!$A:$F,2,FALSE)</f>
        <v>113850</v>
      </c>
      <c r="F10" s="164">
        <f>VLOOKUP(G$7,Multiplier_Labor,3,FALSE)</f>
        <v>1.0545116353773385</v>
      </c>
      <c r="G10" s="185">
        <f>E10*F10</f>
        <v>120056.14968770999</v>
      </c>
      <c r="H10" s="137"/>
      <c r="J10" s="165">
        <f>C10+1</f>
        <v>2056</v>
      </c>
      <c r="K10" s="164">
        <f>VLOOKUP(J$10,Multiplier_Labor,4,FALSE)</f>
        <v>2.3226157729476036</v>
      </c>
      <c r="L10" s="185">
        <f>G10*K10</f>
        <v>278844.3069040337</v>
      </c>
      <c r="M10" s="2"/>
      <c r="O10" s="134" t="s">
        <v>235</v>
      </c>
      <c r="P10" s="184">
        <f>SUM(Q10:T10)</f>
        <v>114267.86351645587</v>
      </c>
      <c r="Q10" s="184">
        <f>Q9-Q16</f>
        <v>278844.3069040337</v>
      </c>
      <c r="R10" s="184">
        <f>R9-R16</f>
        <v>439026.70676058409</v>
      </c>
      <c r="S10" s="184">
        <f>S9-S16</f>
        <v>291152.3663475936</v>
      </c>
      <c r="T10" s="184">
        <f>T9-T16</f>
        <v>-894755.51649575552</v>
      </c>
      <c r="Z10" s="2"/>
      <c r="AA10" s="186" t="str">
        <f>A10</f>
        <v>MacDill Common</v>
      </c>
      <c r="AB10" s="182">
        <f>P12</f>
        <v>30</v>
      </c>
      <c r="AC10" s="187">
        <f>G7</f>
        <v>2025</v>
      </c>
      <c r="AD10" s="187">
        <f>C10</f>
        <v>2055</v>
      </c>
      <c r="AE10" s="182">
        <f>G15</f>
        <v>80952.766851010092</v>
      </c>
      <c r="AF10" s="182">
        <f>P16</f>
        <v>0</v>
      </c>
      <c r="AG10" s="182">
        <f>L15</f>
        <v>114267.86351645587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184000</v>
      </c>
      <c r="F11" s="164">
        <f>VLOOKUP(G$7,Multiplier_Materials,3,FALSE)</f>
        <v>1.0138047668757943</v>
      </c>
      <c r="G11" s="185">
        <f>E11*F11</f>
        <v>186540.07710514616</v>
      </c>
      <c r="H11" s="137"/>
      <c r="K11" s="164">
        <f>VLOOKUP(J$10,Multiplier_Materials,4,FALSE)</f>
        <v>2.3535248487815301</v>
      </c>
      <c r="L11" s="185">
        <f>G11*K11</f>
        <v>439026.70676058409</v>
      </c>
      <c r="M11" s="2"/>
      <c r="O11" s="134" t="s">
        <v>234</v>
      </c>
      <c r="P11" s="184">
        <f>SUM(Q11:T11)</f>
        <v>80952.766851010325</v>
      </c>
      <c r="Q11" s="184">
        <f>Q10/((1+Q13)^(P12))</f>
        <v>120056.14968770991</v>
      </c>
      <c r="R11" s="184">
        <f>R10/((1+R13)^(P12))</f>
        <v>186540.07710514587</v>
      </c>
      <c r="S11" s="184">
        <f>S10/((1+S13)^(P12))</f>
        <v>154533.32763657681</v>
      </c>
      <c r="T11" s="184">
        <f>T10/((1+T13)^(P12))</f>
        <v>-380176.78757842229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148350</v>
      </c>
      <c r="F12" s="164">
        <f>VLOOKUP(G$7,Multiplier_GDP,3,FALSE)</f>
        <v>1.0416806716317952</v>
      </c>
      <c r="G12" s="185">
        <f>E12*F12</f>
        <v>154533.32763657681</v>
      </c>
      <c r="H12" s="137"/>
      <c r="K12" s="164">
        <f>VLOOKUP(J$10,Multiplier_GDP,4,FALSE)</f>
        <v>1.8840749163980348</v>
      </c>
      <c r="L12" s="185">
        <f>G12*K12</f>
        <v>291152.3663475936</v>
      </c>
      <c r="M12" s="2"/>
      <c r="O12" s="134" t="s">
        <v>244</v>
      </c>
      <c r="P12" s="184">
        <f>(P7-P6)</f>
        <v>30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-375000</v>
      </c>
      <c r="F13" s="164">
        <f>F11</f>
        <v>1.0138047668757943</v>
      </c>
      <c r="G13" s="185">
        <f>E13*F13</f>
        <v>-380176.78757842287</v>
      </c>
      <c r="H13" s="137"/>
      <c r="K13" s="164">
        <f>K11</f>
        <v>2.3535248487815301</v>
      </c>
      <c r="L13" s="185">
        <f>G13*K13</f>
        <v>-894755.51649575552</v>
      </c>
      <c r="M13" s="2"/>
      <c r="O13" s="180" t="s">
        <v>237</v>
      </c>
      <c r="P13" s="189">
        <f>IF(P8=0,0,((P9/P8)^(1/($P7-$P6))-1))</f>
        <v>1.1555572801119629E-2</v>
      </c>
      <c r="Q13" s="189">
        <f>IF(Q8=0,0,((Q9/Q8)^(1/($P7-$P6))-1))</f>
        <v>2.8488039833445722E-2</v>
      </c>
      <c r="R13" s="189">
        <f>IF(R8=0,0,((R9/R8)^(1/($P7-$P6))-1))</f>
        <v>2.8941363573068202E-2</v>
      </c>
      <c r="S13" s="189">
        <f>IF(S8=0,0,((S9/S8)^(1/($P7-$P6))-1))</f>
        <v>2.1339054300326898E-2</v>
      </c>
      <c r="T13" s="189">
        <f>IF(T8=0,0,((T9/T8)^(1/($P7-$P6))-1))</f>
        <v>2.8941363573068202E-2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3289.1709408178467</v>
      </c>
      <c r="Q14" s="185">
        <f>PMT(Q13,$P12,-Q11)</f>
        <v>6006.073634452534</v>
      </c>
      <c r="R14" s="185">
        <f>PMT(R13,$P12,-R11)</f>
        <v>9387.3648127576398</v>
      </c>
      <c r="S14" s="185">
        <f>PMT(S13,$P12,-S11)</f>
        <v>7027.5901283039475</v>
      </c>
      <c r="T14" s="185">
        <f>PMT(T13,$P12,-T11)</f>
        <v>-19131.857634696276</v>
      </c>
      <c r="U14" s="190"/>
      <c r="Z14" s="2"/>
    </row>
    <row r="15" spans="1:34" x14ac:dyDescent="0.25">
      <c r="E15" s="185">
        <f>SUM(E10:E13)</f>
        <v>71200</v>
      </c>
      <c r="F15" s="124"/>
      <c r="G15" s="185">
        <f>SUM(G10:G13)</f>
        <v>80952.766851010092</v>
      </c>
      <c r="H15" s="137"/>
      <c r="L15" s="185">
        <f>SUM(L10:L13)</f>
        <v>114267.86351645587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56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80" t="s">
        <v>239</v>
      </c>
      <c r="C17" s="201">
        <f>'MacDill Unit 3 and 4'!$C$10</f>
        <v>2055</v>
      </c>
      <c r="E17" s="184">
        <f>VLOOKUP($A$10,'Cost Estimates in 2023'!$A:$F,6,FALSE)-E15</f>
        <v>0</v>
      </c>
      <c r="M17" s="2"/>
      <c r="N17" s="1">
        <f t="shared" ref="N17:N56" si="1">N16+1</f>
        <v>1</v>
      </c>
      <c r="O17" s="195">
        <f>P6</f>
        <v>2025</v>
      </c>
      <c r="P17" s="124">
        <f t="shared" si="0"/>
        <v>3289.1709408178467</v>
      </c>
      <c r="Q17" s="124">
        <f>IF($N17&lt;=TRUNC($P$12),Q14*(1+0),0)</f>
        <v>6006.073634452534</v>
      </c>
      <c r="R17" s="124">
        <f>IF($N17&lt;=TRUNC($P$12),R14*(1+0),0)</f>
        <v>9387.3648127576398</v>
      </c>
      <c r="S17" s="124">
        <f>IF($N17&lt;=TRUNC($P$12),S14*(1+0),0)</f>
        <v>7027.5901283039475</v>
      </c>
      <c r="T17" s="124">
        <f>IF($N17&lt;=TRUNC($P$12),T14*(1+0),0)</f>
        <v>-19131.857634696276</v>
      </c>
      <c r="Z17" s="2"/>
    </row>
    <row r="18" spans="2:26" x14ac:dyDescent="0.25">
      <c r="B18" s="134" t="s">
        <v>238</v>
      </c>
      <c r="M18" s="2"/>
      <c r="N18" s="1">
        <f t="shared" si="1"/>
        <v>2</v>
      </c>
      <c r="O18" s="195">
        <f t="shared" ref="O18:O56" si="2">O17+1</f>
        <v>2026</v>
      </c>
      <c r="P18" s="124">
        <f t="shared" si="0"/>
        <v>3328.2154235121779</v>
      </c>
      <c r="Q18" s="124">
        <f t="shared" ref="Q18:Q56" si="3">IF($N18&lt;=TRUNC($P$12),Q17*(1+Q$13),0)</f>
        <v>6177.1748993934261</v>
      </c>
      <c r="R18" s="124">
        <f t="shared" ref="R18:R56" si="4">IF($N18&lt;=TRUNC($P$12),R17*(1+R$13),0)</f>
        <v>9659.0479507966866</v>
      </c>
      <c r="S18" s="124">
        <f t="shared" ref="S18:S56" si="5">IF($N18&lt;=TRUNC($P$12),S17*(1+S$13),0)</f>
        <v>7177.5522556522665</v>
      </c>
      <c r="T18" s="124">
        <f t="shared" ref="T18:T56" si="6">IF($N18&lt;=TRUNC($P$12),T17*(1+T$13),0)</f>
        <v>-19685.5596823302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3367.1722840391158</v>
      </c>
      <c r="Q19" s="124">
        <f t="shared" si="3"/>
        <v>6353.1505039855074</v>
      </c>
      <c r="R19" s="124">
        <f t="shared" si="4"/>
        <v>9938.5939693103937</v>
      </c>
      <c r="S19" s="124">
        <f t="shared" si="5"/>
        <v>7330.7144329790644</v>
      </c>
      <c r="T19" s="124">
        <f t="shared" si="6"/>
        <v>-20255.28662223585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3406.0124490701419</v>
      </c>
      <c r="Q20" s="124">
        <f t="shared" si="3"/>
        <v>6534.1393086109219</v>
      </c>
      <c r="R20" s="124">
        <f t="shared" si="4"/>
        <v>10226.230430781308</v>
      </c>
      <c r="S20" s="124">
        <f t="shared" si="5"/>
        <v>7487.1449463245945</v>
      </c>
      <c r="T20" s="124">
        <f t="shared" si="6"/>
        <v>-20841.502236646684</v>
      </c>
      <c r="U20" s="196">
        <f>SUM(Q17:T20)/4</f>
        <v>3347.6427743598224</v>
      </c>
      <c r="V20" s="124">
        <f>SUM(Q17:Q20)/4</f>
        <v>6267.6345866105967</v>
      </c>
      <c r="W20" s="124">
        <f>SUM(R17:R20)/4</f>
        <v>9802.8092909115076</v>
      </c>
      <c r="X20" s="124">
        <f>SUM(S17:S20)/4</f>
        <v>7255.7504408149689</v>
      </c>
      <c r="Y20" s="124">
        <f>SUM(T17:T20)/4</f>
        <v>-19978.551543977253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3444.7054217746809</v>
      </c>
      <c r="Q21" s="124">
        <f t="shared" si="3"/>
        <v>6720.2841295119133</v>
      </c>
      <c r="R21" s="124">
        <f t="shared" si="4"/>
        <v>10522.191483660525</v>
      </c>
      <c r="S21" s="124">
        <f t="shared" si="5"/>
        <v>7646.9135388886334</v>
      </c>
      <c r="T21" s="124">
        <f t="shared" si="6"/>
        <v>-21444.68373028639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3483.2192277509203</v>
      </c>
      <c r="Q22" s="124">
        <f t="shared" si="3"/>
        <v>6911.7318514855215</v>
      </c>
      <c r="R22" s="124">
        <f t="shared" si="4"/>
        <v>10826.718052974586</v>
      </c>
      <c r="S22" s="124">
        <f t="shared" si="5"/>
        <v>7810.0914421248826</v>
      </c>
      <c r="T22" s="124">
        <f t="shared" si="6"/>
        <v>-22065.322118834069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3521.5203591043537</v>
      </c>
      <c r="Q23" s="124">
        <f t="shared" si="3"/>
        <v>7108.6335437887365</v>
      </c>
      <c r="R23" s="124">
        <f t="shared" si="4"/>
        <v>11140.058036448823</v>
      </c>
      <c r="S23" s="124">
        <f t="shared" si="5"/>
        <v>7976.751407498904</v>
      </c>
      <c r="T23" s="124">
        <f t="shared" si="6"/>
        <v>-22703.92262863211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3559.5737166139006</v>
      </c>
      <c r="Q24" s="124">
        <f t="shared" si="3"/>
        <v>7311.1445793455587</v>
      </c>
      <c r="R24" s="124">
        <f t="shared" si="4"/>
        <v>11462.46650630677</v>
      </c>
      <c r="S24" s="124">
        <f t="shared" si="5"/>
        <v>8146.9677389237322</v>
      </c>
      <c r="T24" s="124">
        <f t="shared" si="6"/>
        <v>-23361.005107962163</v>
      </c>
      <c r="U24" s="196">
        <f>SUM(Q21:T24)/4</f>
        <v>3502.254681310962</v>
      </c>
      <c r="V24" s="124">
        <f>SUM(Q21:Q24)/4</f>
        <v>7012.9485260329329</v>
      </c>
      <c r="W24" s="124">
        <f>SUM(R21:R24)/4</f>
        <v>10987.858519847676</v>
      </c>
      <c r="X24" s="124">
        <f>SUM(S21:S24)/4</f>
        <v>7895.1810318590387</v>
      </c>
      <c r="Y24" s="124">
        <f>SUM(T21:T24)/4</f>
        <v>-22393.733396428681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3597.3425499235855</v>
      </c>
      <c r="Q25" s="124">
        <f t="shared" si="3"/>
        <v>7519.4247573500361</v>
      </c>
      <c r="R25" s="124">
        <f t="shared" si="4"/>
        <v>11794.20591690991</v>
      </c>
      <c r="S25" s="124">
        <f t="shared" si="5"/>
        <v>8320.8163258876375</v>
      </c>
      <c r="T25" s="124">
        <f t="shared" si="6"/>
        <v>-24037.104450224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3634.7883956959049</v>
      </c>
      <c r="Q26" s="124">
        <f t="shared" si="3"/>
        <v>7733.6384293620222</v>
      </c>
      <c r="R26" s="124">
        <f t="shared" si="4"/>
        <v>12135.546318406832</v>
      </c>
      <c r="S26" s="124">
        <f t="shared" si="5"/>
        <v>8498.3746772888007</v>
      </c>
      <c r="T26" s="124">
        <f t="shared" si="6"/>
        <v>-24732.771029361749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3671.8710136608424</v>
      </c>
      <c r="Q27" s="124">
        <f t="shared" si="3"/>
        <v>7953.9546289951541</v>
      </c>
      <c r="R27" s="124">
        <f t="shared" si="4"/>
        <v>12486.765576565653</v>
      </c>
      <c r="S27" s="124">
        <f t="shared" si="5"/>
        <v>8679.7219559919904</v>
      </c>
      <c r="T27" s="124">
        <f t="shared" si="6"/>
        <v>-25448.571147891955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3708.5483204925549</v>
      </c>
      <c r="Q28" s="124">
        <f t="shared" si="3"/>
        <v>8180.5472052993882</v>
      </c>
      <c r="R28" s="124">
        <f t="shared" si="4"/>
        <v>12848.149598968712</v>
      </c>
      <c r="S28" s="124">
        <f t="shared" si="5"/>
        <v>8864.9390141226431</v>
      </c>
      <c r="T28" s="124">
        <f t="shared" si="6"/>
        <v>-26185.087497898188</v>
      </c>
      <c r="U28" s="196">
        <f>SUM(Q25:T28)/4</f>
        <v>3653.137569943221</v>
      </c>
      <c r="V28" s="124">
        <f>SUM(Q25:Q28)/4</f>
        <v>7846.8912552516504</v>
      </c>
      <c r="W28" s="124">
        <f>SUM(R25:R28)/4</f>
        <v>12316.166852712777</v>
      </c>
      <c r="X28" s="124">
        <f>SUM(S25:S28)/4</f>
        <v>8590.9629933227679</v>
      </c>
      <c r="Y28" s="124">
        <f>SUM(T25:T28)/4</f>
        <v>-25100.883531343974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3744.7763214436054</v>
      </c>
      <c r="Q29" s="124">
        <f t="shared" si="3"/>
        <v>8413.5949599433407</v>
      </c>
      <c r="R29" s="124">
        <f t="shared" si="4"/>
        <v>13219.992567753636</v>
      </c>
      <c r="S29" s="124">
        <f t="shared" si="5"/>
        <v>9054.1084291140924</v>
      </c>
      <c r="T29" s="124">
        <f t="shared" si="6"/>
        <v>-26942.919635367463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3780.50903966435</v>
      </c>
      <c r="Q30" s="124">
        <f t="shared" si="3"/>
        <v>8653.2817883046846</v>
      </c>
      <c r="R30" s="124">
        <f t="shared" si="4"/>
        <v>13602.597179090253</v>
      </c>
      <c r="S30" s="124">
        <f t="shared" si="5"/>
        <v>9247.3145405240048</v>
      </c>
      <c r="T30" s="124">
        <f t="shared" si="6"/>
        <v>-27722.684468254593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3815.6984431328856</v>
      </c>
      <c r="Q31" s="124">
        <f t="shared" si="3"/>
        <v>8899.7968245799384</v>
      </c>
      <c r="R31" s="124">
        <f t="shared" si="4"/>
        <v>13996.274889588296</v>
      </c>
      <c r="S31" s="124">
        <f t="shared" si="5"/>
        <v>9444.6434876364492</v>
      </c>
      <c r="T31" s="124">
        <f t="shared" si="6"/>
        <v>-28525.016758671798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3850.2943691185937</v>
      </c>
      <c r="Q32" s="124">
        <f t="shared" si="3"/>
        <v>9153.334591028146</v>
      </c>
      <c r="R32" s="124">
        <f t="shared" si="4"/>
        <v>14401.346169836475</v>
      </c>
      <c r="S32" s="124">
        <f t="shared" si="5"/>
        <v>9646.1832478663528</v>
      </c>
      <c r="T32" s="124">
        <f t="shared" si="6"/>
        <v>-29350.569639612382</v>
      </c>
      <c r="U32" s="196">
        <f>SUM(Q29:T32)/4</f>
        <v>3797.8195433398578</v>
      </c>
      <c r="V32" s="124">
        <f>SUM(Q29:Q32)/4</f>
        <v>8780.0020409640274</v>
      </c>
      <c r="W32" s="124">
        <f>SUM(R29:R32)/4</f>
        <v>13805.052701567165</v>
      </c>
      <c r="X32" s="124">
        <f>SUM(S29:S32)/4</f>
        <v>9348.0624262852252</v>
      </c>
      <c r="Y32" s="124">
        <f>SUM(T29:T32)/4</f>
        <v>-28135.29762547656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3884.2444460999468</v>
      </c>
      <c r="Q33" s="124">
        <f t="shared" si="3"/>
        <v>9414.095151466212</v>
      </c>
      <c r="R33" s="124">
        <f t="shared" si="4"/>
        <v>14818.140765279326</v>
      </c>
      <c r="S33" s="124">
        <f t="shared" si="5"/>
        <v>9852.023675983477</v>
      </c>
      <c r="T33" s="124">
        <f t="shared" si="6"/>
        <v>-30200.015146629063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3917.4940130547875</v>
      </c>
      <c r="Q34" s="124">
        <f t="shared" si="3"/>
        <v>9682.2842691370297</v>
      </c>
      <c r="R34" s="124">
        <f t="shared" si="4"/>
        <v>15246.997964644179</v>
      </c>
      <c r="S34" s="124">
        <f t="shared" si="5"/>
        <v>10062.256544173395</v>
      </c>
      <c r="T34" s="124">
        <f t="shared" si="6"/>
        <v>-31074.04476489982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3949.9860360384737</v>
      </c>
      <c r="Q35" s="124">
        <f t="shared" si="3"/>
        <v>9958.1135690749506</v>
      </c>
      <c r="R35" s="124">
        <f t="shared" si="4"/>
        <v>15688.266876136777</v>
      </c>
      <c r="S35" s="124">
        <f t="shared" si="5"/>
        <v>10276.975582953331</v>
      </c>
      <c r="T35" s="124">
        <f t="shared" si="6"/>
        <v>-31973.369992126583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3981.6610219632639</v>
      </c>
      <c r="Q36" s="124">
        <f t="shared" si="3"/>
        <v>10241.800705096734</v>
      </c>
      <c r="R36" s="124">
        <f t="shared" si="4"/>
        <v>16142.306711630374</v>
      </c>
      <c r="S36" s="124">
        <f t="shared" si="5"/>
        <v>10496.276522961107</v>
      </c>
      <c r="T36" s="124">
        <f t="shared" si="6"/>
        <v>-32898.722917724946</v>
      </c>
      <c r="U36" s="196">
        <f>SUM(Q33:T36)/4</f>
        <v>3933.346379289118</v>
      </c>
      <c r="V36" s="124">
        <f>SUM(Q33:Q36)/4</f>
        <v>9824.0734236937315</v>
      </c>
      <c r="W36" s="124">
        <f>SUM(R33:R36)/4</f>
        <v>15473.928079422663</v>
      </c>
      <c r="X36" s="124">
        <f>SUM(S33:S36)/4</f>
        <v>10171.883081517826</v>
      </c>
      <c r="Y36" s="124">
        <f>SUM(T33:T36)/4</f>
        <v>-31536.538205345103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4012.4569294887551</v>
      </c>
      <c r="Q37" s="124">
        <f t="shared" si="3"/>
        <v>10533.569531549741</v>
      </c>
      <c r="R37" s="124">
        <f t="shared" si="4"/>
        <v>16609.487079079649</v>
      </c>
      <c r="S37" s="124">
        <f t="shared" si="5"/>
        <v>10720.257137635821</v>
      </c>
      <c r="T37" s="124">
        <f t="shared" si="6"/>
        <v>-33850.856818776454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4042.3090769311311</v>
      </c>
      <c r="Q38" s="124">
        <f t="shared" si="3"/>
        <v>10833.650279952901</v>
      </c>
      <c r="R38" s="124">
        <f t="shared" si="4"/>
        <v>17090.188283397471</v>
      </c>
      <c r="S38" s="124">
        <f t="shared" si="5"/>
        <v>10949.0172868093</v>
      </c>
      <c r="T38" s="124">
        <f t="shared" si="6"/>
        <v>-34830.54677322854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4071.1500470957253</v>
      </c>
      <c r="Q39" s="124">
        <f t="shared" si="3"/>
        <v>11142.279740669819</v>
      </c>
      <c r="R39" s="124">
        <f t="shared" si="4"/>
        <v>17584.801636039469</v>
      </c>
      <c r="S39" s="124">
        <f t="shared" si="5"/>
        <v>11182.65896122774</v>
      </c>
      <c r="T39" s="124">
        <f t="shared" si="6"/>
        <v>-35838.590290841305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4098.9095889344244</v>
      </c>
      <c r="Q40" s="124">
        <f t="shared" si="3"/>
        <v>11459.701449757416</v>
      </c>
      <c r="R40" s="124">
        <f t="shared" si="4"/>
        <v>18093.72977354837</v>
      </c>
      <c r="S40" s="124">
        <f t="shared" si="5"/>
        <v>11421.286328023416</v>
      </c>
      <c r="T40" s="124">
        <f t="shared" si="6"/>
        <v>-36875.807962394778</v>
      </c>
      <c r="U40" s="196">
        <f>SUM(Q37:T40)/4</f>
        <v>4056.206410612509</v>
      </c>
      <c r="V40" s="124">
        <f>SUM(Q37:Q40)/4</f>
        <v>10992.300250482469</v>
      </c>
      <c r="W40" s="124">
        <f>SUM(R37:R40)/4</f>
        <v>17344.551693016241</v>
      </c>
      <c r="X40" s="124">
        <f>SUM(S37:S40)/4</f>
        <v>11068.30492842407</v>
      </c>
      <c r="Y40" s="124">
        <f>SUM(T37:T40)/4</f>
        <v>-35348.950461310269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4125.5145159265812</v>
      </c>
      <c r="Q41" s="124">
        <f t="shared" si="3"/>
        <v>11786.165881137502</v>
      </c>
      <c r="R41" s="124">
        <f t="shared" si="4"/>
        <v>18617.386985317484</v>
      </c>
      <c r="S41" s="124">
        <f t="shared" si="5"/>
        <v>11665.005777156688</v>
      </c>
      <c r="T41" s="124">
        <f t="shared" si="6"/>
        <v>-37943.044127685091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4150.8886010786809</v>
      </c>
      <c r="Q42" s="124">
        <f t="shared" si="3"/>
        <v>12121.930644242946</v>
      </c>
      <c r="R42" s="124">
        <f t="shared" si="4"/>
        <v>19156.199550840065</v>
      </c>
      <c r="S42" s="124">
        <f t="shared" si="5"/>
        <v>11913.925968849062</v>
      </c>
      <c r="T42" s="124">
        <f t="shared" si="6"/>
        <v>-39041.167562853392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4174.9524684349744</v>
      </c>
      <c r="Q43" s="124">
        <f t="shared" si="3"/>
        <v>12467.260687294405</v>
      </c>
      <c r="R43" s="124">
        <f t="shared" si="4"/>
        <v>19710.606086719174</v>
      </c>
      <c r="S43" s="124">
        <f t="shared" si="5"/>
        <v>12168.157882028407</v>
      </c>
      <c r="T43" s="124">
        <f t="shared" si="6"/>
        <v>-40171.072187607009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4197.6234809878879</v>
      </c>
      <c r="Q44" s="124">
        <f t="shared" si="3"/>
        <v>12822.428506368</v>
      </c>
      <c r="R44" s="124">
        <f t="shared" si="4"/>
        <v>20281.057903720444</v>
      </c>
      <c r="S44" s="124">
        <f t="shared" si="5"/>
        <v>12427.814863807962</v>
      </c>
      <c r="T44" s="124">
        <f t="shared" si="6"/>
        <v>-41333.677792908515</v>
      </c>
      <c r="U44" s="196">
        <f>SUM(Q41:T44)/4</f>
        <v>4162.2447666070311</v>
      </c>
      <c r="V44" s="124">
        <f>SUM(Q41:Q44)/4</f>
        <v>12299.446429760712</v>
      </c>
      <c r="W44" s="124">
        <f>SUM(R41:R44)/4</f>
        <v>19441.312631649293</v>
      </c>
      <c r="X44" s="124">
        <f>SUM(S41:S44)/4</f>
        <v>12043.726122960528</v>
      </c>
      <c r="Y44" s="124">
        <f>SUM(T41:T44)/4</f>
        <v>-39622.240417763496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4218.8156248734231</v>
      </c>
      <c r="Q45" s="124">
        <f t="shared" si="3"/>
        <v>13187.714360418922</v>
      </c>
      <c r="R45" s="124">
        <f t="shared" si="4"/>
        <v>20868.019374158466</v>
      </c>
      <c r="S45" s="124">
        <f t="shared" si="5"/>
        <v>12693.012680021169</v>
      </c>
      <c r="T45" s="124">
        <f t="shared" si="6"/>
        <v>-42529.930789725135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4238.439389733343</v>
      </c>
      <c r="Q46" s="124">
        <f t="shared" si="3"/>
        <v>13563.40649243064</v>
      </c>
      <c r="R46" s="124">
        <f t="shared" si="4"/>
        <v>21471.968309915817</v>
      </c>
      <c r="S46" s="124">
        <f t="shared" si="5"/>
        <v>12963.869566834879</v>
      </c>
      <c r="T46" s="124">
        <f t="shared" si="6"/>
        <v>-43760.804979447996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2114.3137536516915</v>
      </c>
      <c r="V48" s="124">
        <f>SUM(Q45:Q48)/4</f>
        <v>6687.7802132123907</v>
      </c>
      <c r="W48" s="124">
        <f>SUM(R45:R48)/4</f>
        <v>10584.99692101857</v>
      </c>
      <c r="X48" s="124">
        <f>SUM(S45:S48)/4</f>
        <v>6414.2205617140116</v>
      </c>
      <c r="Y48" s="124">
        <f>SUM(T45:T48)/4</f>
        <v>-21572.683942293283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0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0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U50" s="124"/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0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0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N53" s="1">
        <f t="shared" si="1"/>
        <v>37</v>
      </c>
      <c r="O53" s="195">
        <f t="shared" si="2"/>
        <v>2061</v>
      </c>
      <c r="P53" s="124">
        <f t="shared" si="0"/>
        <v>0</v>
      </c>
      <c r="Q53" s="124">
        <f t="shared" si="3"/>
        <v>0</v>
      </c>
      <c r="R53" s="124">
        <f t="shared" si="4"/>
        <v>0</v>
      </c>
      <c r="S53" s="124">
        <f t="shared" si="5"/>
        <v>0</v>
      </c>
      <c r="T53" s="124">
        <f t="shared" si="6"/>
        <v>0</v>
      </c>
      <c r="Z53" s="2"/>
    </row>
    <row r="54" spans="13:26" x14ac:dyDescent="0.25">
      <c r="M54" s="2"/>
      <c r="N54" s="1">
        <f t="shared" si="1"/>
        <v>38</v>
      </c>
      <c r="O54" s="195">
        <f t="shared" si="2"/>
        <v>2062</v>
      </c>
      <c r="P54" s="124">
        <f t="shared" si="0"/>
        <v>0</v>
      </c>
      <c r="Q54" s="124">
        <f t="shared" si="3"/>
        <v>0</v>
      </c>
      <c r="R54" s="124">
        <f t="shared" si="4"/>
        <v>0</v>
      </c>
      <c r="S54" s="124">
        <f t="shared" si="5"/>
        <v>0</v>
      </c>
      <c r="T54" s="124">
        <f t="shared" si="6"/>
        <v>0</v>
      </c>
      <c r="Z54" s="2"/>
    </row>
    <row r="55" spans="13:26" x14ac:dyDescent="0.25">
      <c r="M55" s="2"/>
      <c r="N55" s="1">
        <f t="shared" si="1"/>
        <v>39</v>
      </c>
      <c r="O55" s="195">
        <f t="shared" si="2"/>
        <v>2063</v>
      </c>
      <c r="P55" s="124">
        <f t="shared" si="0"/>
        <v>0</v>
      </c>
      <c r="Q55" s="124">
        <f t="shared" si="3"/>
        <v>0</v>
      </c>
      <c r="R55" s="124">
        <f t="shared" si="4"/>
        <v>0</v>
      </c>
      <c r="S55" s="124">
        <f t="shared" si="5"/>
        <v>0</v>
      </c>
      <c r="T55" s="124">
        <f t="shared" si="6"/>
        <v>0</v>
      </c>
      <c r="Z55" s="124"/>
    </row>
    <row r="56" spans="13:26" x14ac:dyDescent="0.25">
      <c r="M56" s="2"/>
      <c r="N56" s="1">
        <f t="shared" si="1"/>
        <v>40</v>
      </c>
      <c r="O56" s="195">
        <f t="shared" si="2"/>
        <v>2064</v>
      </c>
      <c r="P56" s="124">
        <f t="shared" si="0"/>
        <v>0</v>
      </c>
      <c r="Q56" s="124">
        <f t="shared" si="3"/>
        <v>0</v>
      </c>
      <c r="R56" s="124">
        <f t="shared" si="4"/>
        <v>0</v>
      </c>
      <c r="S56" s="124">
        <f t="shared" si="5"/>
        <v>0</v>
      </c>
      <c r="T56" s="124">
        <f t="shared" si="6"/>
        <v>0</v>
      </c>
      <c r="U56" s="196">
        <f>SUM(Q53:T56)/4</f>
        <v>0</v>
      </c>
      <c r="V56" s="124">
        <f>SUM(Q53:Q56)/4</f>
        <v>0</v>
      </c>
      <c r="W56" s="124">
        <f>SUM(R53:R56)/4</f>
        <v>0</v>
      </c>
      <c r="X56" s="124">
        <f>SUM(S53:S56)/4</f>
        <v>0</v>
      </c>
      <c r="Y56" s="124">
        <f>SUM(T53:T56)/4</f>
        <v>0</v>
      </c>
      <c r="Z56" s="188">
        <f>SUM(Q56:T56)-P56</f>
        <v>0</v>
      </c>
    </row>
    <row r="57" spans="13:26" x14ac:dyDescent="0.25">
      <c r="M57" s="2"/>
      <c r="O57" s="163" t="s">
        <v>216</v>
      </c>
      <c r="P57" s="163" t="s">
        <v>216</v>
      </c>
      <c r="Q57" s="163" t="s">
        <v>216</v>
      </c>
      <c r="R57" s="163" t="s">
        <v>216</v>
      </c>
      <c r="S57" s="163" t="s">
        <v>216</v>
      </c>
      <c r="T57" s="163" t="s">
        <v>216</v>
      </c>
      <c r="U57" s="196"/>
      <c r="V57" s="196"/>
      <c r="W57" s="196"/>
      <c r="X57" s="196"/>
      <c r="Y57" s="196"/>
      <c r="Z57" s="2"/>
    </row>
    <row r="58" spans="13:26" x14ac:dyDescent="0.25">
      <c r="M58" s="2"/>
      <c r="O58" s="134" t="s">
        <v>231</v>
      </c>
      <c r="P58" s="196">
        <f>SUM(Q58:T58)</f>
        <v>114267.86351645668</v>
      </c>
      <c r="Q58" s="196">
        <f>SUM(Q$17:Q$56)</f>
        <v>278844.30690403405</v>
      </c>
      <c r="R58" s="196">
        <f>SUM(R$17:R$56)</f>
        <v>439026.7067605835</v>
      </c>
      <c r="S58" s="196">
        <f>SUM(S$17:S$56)</f>
        <v>291152.36634759378</v>
      </c>
      <c r="T58" s="196">
        <f>SUM(T$17:T$56)</f>
        <v>-894755.51649575471</v>
      </c>
      <c r="U58" s="124"/>
      <c r="V58" s="196"/>
      <c r="W58" s="196"/>
      <c r="X58" s="196"/>
      <c r="Y58" s="196"/>
      <c r="Z58" s="2"/>
    </row>
    <row r="59" spans="13:26" x14ac:dyDescent="0.25">
      <c r="M59" s="2"/>
      <c r="N59" s="2"/>
      <c r="O59" s="2"/>
      <c r="P59" s="188">
        <f>P58-P$10</f>
        <v>8.149072527885437E-10</v>
      </c>
      <c r="Q59" s="188">
        <f>Q58-Q$10</f>
        <v>0</v>
      </c>
      <c r="R59" s="188">
        <f>R58-R$10</f>
        <v>-5.8207660913467407E-10</v>
      </c>
      <c r="S59" s="188">
        <f>S58-S$10</f>
        <v>0</v>
      </c>
      <c r="T59" s="188">
        <f>T58-T$10</f>
        <v>0</v>
      </c>
      <c r="U59" s="188">
        <f>SUM(Q58:T58)-P$10</f>
        <v>8.149072527885437E-10</v>
      </c>
      <c r="V59" s="2"/>
      <c r="W59" s="2"/>
      <c r="X59" s="2"/>
      <c r="Y59" s="2"/>
      <c r="Z59" s="2"/>
    </row>
    <row r="60" spans="13:26" x14ac:dyDescent="0.25">
      <c r="M60" s="2"/>
      <c r="O60" s="180" t="s">
        <v>279</v>
      </c>
      <c r="P60" s="197">
        <f>$P$13</f>
        <v>1.1555572801119629E-2</v>
      </c>
      <c r="Z60" s="2"/>
    </row>
    <row r="61" spans="13:26" x14ac:dyDescent="0.25">
      <c r="M61" s="2"/>
      <c r="O61" s="134" t="s">
        <v>236</v>
      </c>
      <c r="P61" s="197">
        <f>((1+P60)^(1/12))-1</f>
        <v>9.5790158631192668E-4</v>
      </c>
      <c r="Z61" s="2"/>
    </row>
    <row r="62" spans="13:26" x14ac:dyDescent="0.25">
      <c r="M62" s="2"/>
      <c r="O62" s="134" t="s">
        <v>235</v>
      </c>
      <c r="P62" s="196">
        <f>P10</f>
        <v>114267.86351645587</v>
      </c>
      <c r="Z62" s="2"/>
    </row>
    <row r="63" spans="13:26" x14ac:dyDescent="0.25">
      <c r="M63" s="2"/>
      <c r="O63" s="134" t="s">
        <v>234</v>
      </c>
      <c r="P63" s="196">
        <f>P62/(1+P61)^P64</f>
        <v>80952.766851014298</v>
      </c>
      <c r="Z63" s="2"/>
    </row>
    <row r="64" spans="13:26" x14ac:dyDescent="0.25">
      <c r="M64" s="2"/>
      <c r="O64" s="134" t="s">
        <v>233</v>
      </c>
      <c r="P64" s="124">
        <f>$P$12*12</f>
        <v>360</v>
      </c>
      <c r="Q64" s="198"/>
      <c r="Z64" s="2"/>
    </row>
    <row r="65" spans="13:26" x14ac:dyDescent="0.25">
      <c r="M65" s="2"/>
      <c r="O65" s="134" t="s">
        <v>232</v>
      </c>
      <c r="P65" s="196">
        <f>PMT(P61,P64,-P63)</f>
        <v>265.97181628207125</v>
      </c>
      <c r="Z65" s="2"/>
    </row>
    <row r="66" spans="13:26" x14ac:dyDescent="0.25">
      <c r="M66" s="2"/>
      <c r="N66" s="163"/>
      <c r="O66" s="163" t="s">
        <v>216</v>
      </c>
      <c r="P66" s="163" t="s">
        <v>216</v>
      </c>
      <c r="Q66" s="163" t="s">
        <v>216</v>
      </c>
      <c r="R66" s="163" t="s">
        <v>216</v>
      </c>
      <c r="Z66" s="2"/>
    </row>
    <row r="67" spans="13:26" x14ac:dyDescent="0.25">
      <c r="M67" s="2"/>
      <c r="N67" s="1">
        <v>1</v>
      </c>
      <c r="O67" s="124">
        <v>0</v>
      </c>
      <c r="P67" s="124">
        <f>P65</f>
        <v>265.97181628207125</v>
      </c>
      <c r="Q67" s="124">
        <f t="shared" ref="Q67:Q130" si="7">O67*$P$61</f>
        <v>0</v>
      </c>
      <c r="R67" s="124">
        <f t="shared" ref="R67:R130" si="8">O67+P67+Q67</f>
        <v>265.97181628207125</v>
      </c>
      <c r="Z67" s="2"/>
    </row>
    <row r="68" spans="13:26" x14ac:dyDescent="0.25">
      <c r="M68" s="2"/>
      <c r="N68" s="1">
        <f t="shared" ref="N68:N131" si="9">N67+1</f>
        <v>2</v>
      </c>
      <c r="O68" s="124">
        <f t="shared" ref="O68:O131" si="10">R67</f>
        <v>265.97181628207125</v>
      </c>
      <c r="P68" s="124">
        <f t="shared" ref="P68:P131" si="11">P67</f>
        <v>265.97181628207125</v>
      </c>
      <c r="Q68" s="124">
        <f t="shared" si="7"/>
        <v>0.25477482473086038</v>
      </c>
      <c r="R68" s="124">
        <f t="shared" si="8"/>
        <v>532.19840738887331</v>
      </c>
      <c r="Z68" s="2"/>
    </row>
    <row r="69" spans="13:26" x14ac:dyDescent="0.25">
      <c r="M69" s="2"/>
      <c r="N69" s="1">
        <f t="shared" si="9"/>
        <v>3</v>
      </c>
      <c r="O69" s="124">
        <f t="shared" si="10"/>
        <v>532.19840738887331</v>
      </c>
      <c r="P69" s="124">
        <f t="shared" si="11"/>
        <v>265.97181628207125</v>
      </c>
      <c r="Q69" s="124">
        <f t="shared" si="7"/>
        <v>0.50979369867048274</v>
      </c>
      <c r="R69" s="124">
        <f t="shared" si="8"/>
        <v>798.68001736961503</v>
      </c>
      <c r="Z69" s="2"/>
    </row>
    <row r="70" spans="13:26" x14ac:dyDescent="0.25">
      <c r="M70" s="2"/>
      <c r="N70" s="1">
        <f t="shared" si="9"/>
        <v>4</v>
      </c>
      <c r="O70" s="124">
        <f t="shared" si="10"/>
        <v>798.68001736961503</v>
      </c>
      <c r="P70" s="124">
        <f t="shared" si="11"/>
        <v>265.97181628207125</v>
      </c>
      <c r="Q70" s="124">
        <f t="shared" si="7"/>
        <v>0.76505685559399139</v>
      </c>
      <c r="R70" s="124">
        <f t="shared" si="8"/>
        <v>1065.4168905072802</v>
      </c>
      <c r="Z70" s="2"/>
    </row>
    <row r="71" spans="13:26" x14ac:dyDescent="0.25">
      <c r="M71" s="2"/>
      <c r="N71" s="1">
        <f t="shared" si="9"/>
        <v>5</v>
      </c>
      <c r="O71" s="124">
        <f t="shared" si="10"/>
        <v>1065.4168905072802</v>
      </c>
      <c r="P71" s="124">
        <f t="shared" si="11"/>
        <v>265.97181628207125</v>
      </c>
      <c r="Q71" s="124">
        <f t="shared" si="7"/>
        <v>1.020564529500444</v>
      </c>
      <c r="R71" s="124">
        <f t="shared" si="8"/>
        <v>1332.409271318852</v>
      </c>
      <c r="Z71" s="2"/>
    </row>
    <row r="72" spans="13:26" x14ac:dyDescent="0.25">
      <c r="M72" s="2"/>
      <c r="N72" s="1">
        <f t="shared" si="9"/>
        <v>6</v>
      </c>
      <c r="O72" s="124">
        <f t="shared" si="10"/>
        <v>1332.409271318852</v>
      </c>
      <c r="P72" s="124">
        <f t="shared" si="11"/>
        <v>265.97181628207125</v>
      </c>
      <c r="Q72" s="124">
        <f t="shared" si="7"/>
        <v>1.2763169546130466</v>
      </c>
      <c r="R72" s="124">
        <f t="shared" si="8"/>
        <v>1599.6574045555365</v>
      </c>
      <c r="Z72" s="2"/>
    </row>
    <row r="73" spans="13:26" x14ac:dyDescent="0.25">
      <c r="M73" s="2"/>
      <c r="N73" s="1">
        <f t="shared" si="9"/>
        <v>7</v>
      </c>
      <c r="O73" s="124">
        <f t="shared" si="10"/>
        <v>1599.6574045555365</v>
      </c>
      <c r="P73" s="124">
        <f t="shared" si="11"/>
        <v>265.97181628207125</v>
      </c>
      <c r="Q73" s="124">
        <f t="shared" si="7"/>
        <v>1.5323143653793678</v>
      </c>
      <c r="R73" s="124">
        <f t="shared" si="8"/>
        <v>1867.1615352029869</v>
      </c>
      <c r="Z73" s="2"/>
    </row>
    <row r="74" spans="13:26" x14ac:dyDescent="0.25">
      <c r="M74" s="2"/>
      <c r="N74" s="1">
        <f t="shared" si="9"/>
        <v>8</v>
      </c>
      <c r="O74" s="124">
        <f t="shared" si="10"/>
        <v>1867.1615352029869</v>
      </c>
      <c r="P74" s="124">
        <f t="shared" si="11"/>
        <v>265.97181628207125</v>
      </c>
      <c r="Q74" s="124">
        <f t="shared" si="7"/>
        <v>1.7885569964715535</v>
      </c>
      <c r="R74" s="124">
        <f t="shared" si="8"/>
        <v>2134.9219084815295</v>
      </c>
      <c r="Z74" s="2"/>
    </row>
    <row r="75" spans="13:26" x14ac:dyDescent="0.25">
      <c r="M75" s="2"/>
      <c r="N75" s="1">
        <f t="shared" si="9"/>
        <v>9</v>
      </c>
      <c r="O75" s="124">
        <f t="shared" si="10"/>
        <v>2134.9219084815295</v>
      </c>
      <c r="P75" s="124">
        <f t="shared" si="11"/>
        <v>265.97181628207125</v>
      </c>
      <c r="Q75" s="124">
        <f t="shared" si="7"/>
        <v>2.045045082786543</v>
      </c>
      <c r="R75" s="124">
        <f t="shared" si="8"/>
        <v>2402.9387698463875</v>
      </c>
      <c r="Z75" s="2"/>
    </row>
    <row r="76" spans="13:26" x14ac:dyDescent="0.25">
      <c r="M76" s="2"/>
      <c r="N76" s="1">
        <f t="shared" si="9"/>
        <v>10</v>
      </c>
      <c r="O76" s="124">
        <f t="shared" si="10"/>
        <v>2402.9387698463875</v>
      </c>
      <c r="P76" s="124">
        <f t="shared" si="11"/>
        <v>265.97181628207125</v>
      </c>
      <c r="Q76" s="124">
        <f t="shared" si="7"/>
        <v>2.301778859446284</v>
      </c>
      <c r="R76" s="124">
        <f t="shared" si="8"/>
        <v>2671.2123649879049</v>
      </c>
      <c r="Z76" s="2"/>
    </row>
    <row r="77" spans="13:26" x14ac:dyDescent="0.25">
      <c r="M77" s="2"/>
      <c r="N77" s="1">
        <f t="shared" si="9"/>
        <v>11</v>
      </c>
      <c r="O77" s="124">
        <f t="shared" si="10"/>
        <v>2671.2123649879049</v>
      </c>
      <c r="P77" s="124">
        <f t="shared" si="11"/>
        <v>265.97181628207125</v>
      </c>
      <c r="Q77" s="124">
        <f t="shared" si="7"/>
        <v>2.5587585617979474</v>
      </c>
      <c r="R77" s="124">
        <f t="shared" si="8"/>
        <v>2939.742939831774</v>
      </c>
      <c r="Z77" s="2"/>
    </row>
    <row r="78" spans="13:26" x14ac:dyDescent="0.25">
      <c r="M78" s="2"/>
      <c r="N78" s="1">
        <f t="shared" si="9"/>
        <v>12</v>
      </c>
      <c r="O78" s="124">
        <f t="shared" si="10"/>
        <v>2939.742939831774</v>
      </c>
      <c r="P78" s="124">
        <f t="shared" si="11"/>
        <v>265.97181628207125</v>
      </c>
      <c r="Q78" s="124">
        <f t="shared" si="7"/>
        <v>2.8159844254141433</v>
      </c>
      <c r="R78" s="124">
        <f t="shared" si="8"/>
        <v>3208.5307405392596</v>
      </c>
      <c r="Z78" s="2"/>
    </row>
    <row r="79" spans="13:26" x14ac:dyDescent="0.25">
      <c r="M79" s="2"/>
      <c r="N79" s="1">
        <f t="shared" si="9"/>
        <v>13</v>
      </c>
      <c r="O79" s="124">
        <f t="shared" si="10"/>
        <v>3208.5307405392596</v>
      </c>
      <c r="P79" s="124">
        <f t="shared" si="11"/>
        <v>265.97181628207125</v>
      </c>
      <c r="Q79" s="124">
        <f t="shared" si="7"/>
        <v>3.0734566860931376</v>
      </c>
      <c r="R79" s="124">
        <f t="shared" si="8"/>
        <v>3477.5760135074242</v>
      </c>
      <c r="Z79" s="2"/>
    </row>
    <row r="80" spans="13:26" x14ac:dyDescent="0.25">
      <c r="M80" s="2"/>
      <c r="N80" s="1">
        <f t="shared" si="9"/>
        <v>14</v>
      </c>
      <c r="O80" s="124">
        <f t="shared" si="10"/>
        <v>3477.5760135074242</v>
      </c>
      <c r="P80" s="124">
        <f t="shared" si="11"/>
        <v>265.97181628207125</v>
      </c>
      <c r="Q80" s="124">
        <f t="shared" si="7"/>
        <v>3.3311755798590679</v>
      </c>
      <c r="R80" s="124">
        <f t="shared" si="8"/>
        <v>3746.8790053693547</v>
      </c>
      <c r="Z80" s="2"/>
    </row>
    <row r="81" spans="13:26" x14ac:dyDescent="0.25">
      <c r="M81" s="2"/>
      <c r="N81" s="1">
        <f t="shared" si="9"/>
        <v>15</v>
      </c>
      <c r="O81" s="124">
        <f t="shared" si="10"/>
        <v>3746.8790053693547</v>
      </c>
      <c r="P81" s="124">
        <f t="shared" si="11"/>
        <v>265.97181628207125</v>
      </c>
      <c r="Q81" s="124">
        <f t="shared" si="7"/>
        <v>3.5891413429621588</v>
      </c>
      <c r="R81" s="124">
        <f t="shared" si="8"/>
        <v>4016.4399629943882</v>
      </c>
      <c r="Z81" s="2"/>
    </row>
    <row r="82" spans="13:26" x14ac:dyDescent="0.25">
      <c r="M82" s="2"/>
      <c r="N82" s="1">
        <f t="shared" si="9"/>
        <v>16</v>
      </c>
      <c r="O82" s="124">
        <f t="shared" si="10"/>
        <v>4016.4399629943882</v>
      </c>
      <c r="P82" s="124">
        <f t="shared" si="11"/>
        <v>265.97181628207125</v>
      </c>
      <c r="Q82" s="124">
        <f t="shared" si="7"/>
        <v>3.8473542118789408</v>
      </c>
      <c r="R82" s="124">
        <f t="shared" si="8"/>
        <v>4286.2591334883382</v>
      </c>
      <c r="Z82" s="2"/>
    </row>
    <row r="83" spans="13:26" x14ac:dyDescent="0.25">
      <c r="M83" s="2"/>
      <c r="N83" s="1">
        <f t="shared" si="9"/>
        <v>17</v>
      </c>
      <c r="O83" s="124">
        <f t="shared" si="10"/>
        <v>4286.2591334883382</v>
      </c>
      <c r="P83" s="124">
        <f t="shared" si="11"/>
        <v>265.97181628207125</v>
      </c>
      <c r="Q83" s="124">
        <f t="shared" si="7"/>
        <v>4.1058144233124638</v>
      </c>
      <c r="R83" s="124">
        <f t="shared" si="8"/>
        <v>4556.3367641937211</v>
      </c>
      <c r="Z83" s="2"/>
    </row>
    <row r="84" spans="13:26" x14ac:dyDescent="0.25">
      <c r="M84" s="2"/>
      <c r="N84" s="1">
        <f t="shared" si="9"/>
        <v>18</v>
      </c>
      <c r="O84" s="124">
        <f t="shared" si="10"/>
        <v>4556.3367641937211</v>
      </c>
      <c r="P84" s="124">
        <f t="shared" si="11"/>
        <v>265.97181628207125</v>
      </c>
      <c r="Q84" s="124">
        <f t="shared" si="7"/>
        <v>4.3645222141925162</v>
      </c>
      <c r="R84" s="124">
        <f t="shared" si="8"/>
        <v>4826.6731026899843</v>
      </c>
      <c r="Z84" s="2"/>
    </row>
    <row r="85" spans="13:26" x14ac:dyDescent="0.25">
      <c r="M85" s="2"/>
      <c r="N85" s="1">
        <f t="shared" si="9"/>
        <v>19</v>
      </c>
      <c r="O85" s="124">
        <f t="shared" si="10"/>
        <v>4826.6731026899843</v>
      </c>
      <c r="P85" s="124">
        <f t="shared" si="11"/>
        <v>265.97181628207125</v>
      </c>
      <c r="Q85" s="124">
        <f t="shared" si="7"/>
        <v>4.623477821675845</v>
      </c>
      <c r="R85" s="124">
        <f t="shared" si="8"/>
        <v>5097.268396793731</v>
      </c>
      <c r="Z85" s="2"/>
    </row>
    <row r="86" spans="13:26" x14ac:dyDescent="0.25">
      <c r="M86" s="2"/>
      <c r="N86" s="1">
        <f t="shared" si="9"/>
        <v>20</v>
      </c>
      <c r="O86" s="124">
        <f t="shared" si="10"/>
        <v>5097.268396793731</v>
      </c>
      <c r="P86" s="124">
        <f t="shared" si="11"/>
        <v>265.97181628207125</v>
      </c>
      <c r="Q86" s="124">
        <f t="shared" si="7"/>
        <v>4.8826814831463663</v>
      </c>
      <c r="R86" s="124">
        <f t="shared" si="8"/>
        <v>5368.1228945589482</v>
      </c>
      <c r="Z86" s="2"/>
    </row>
    <row r="87" spans="13:26" x14ac:dyDescent="0.25">
      <c r="M87" s="2"/>
      <c r="N87" s="1">
        <f t="shared" si="9"/>
        <v>21</v>
      </c>
      <c r="O87" s="124">
        <f t="shared" si="10"/>
        <v>5368.1228945589482</v>
      </c>
      <c r="P87" s="124">
        <f t="shared" si="11"/>
        <v>265.97181628207125</v>
      </c>
      <c r="Q87" s="124">
        <f t="shared" si="7"/>
        <v>5.1421334362153877</v>
      </c>
      <c r="R87" s="124">
        <f t="shared" si="8"/>
        <v>5639.2368442772349</v>
      </c>
      <c r="Z87" s="2"/>
    </row>
    <row r="88" spans="13:26" x14ac:dyDescent="0.25">
      <c r="M88" s="2"/>
      <c r="N88" s="1">
        <f t="shared" si="9"/>
        <v>22</v>
      </c>
      <c r="O88" s="124">
        <f t="shared" si="10"/>
        <v>5639.2368442772349</v>
      </c>
      <c r="P88" s="124">
        <f t="shared" si="11"/>
        <v>265.97181628207125</v>
      </c>
      <c r="Q88" s="124">
        <f t="shared" si="7"/>
        <v>5.4018339187218265</v>
      </c>
      <c r="R88" s="124">
        <f t="shared" si="8"/>
        <v>5910.6104944780272</v>
      </c>
      <c r="Z88" s="2"/>
    </row>
    <row r="89" spans="13:26" x14ac:dyDescent="0.25">
      <c r="M89" s="2"/>
      <c r="N89" s="1">
        <f t="shared" si="9"/>
        <v>23</v>
      </c>
      <c r="O89" s="124">
        <f t="shared" si="10"/>
        <v>5910.6104944780272</v>
      </c>
      <c r="P89" s="124">
        <f t="shared" si="11"/>
        <v>265.97181628207125</v>
      </c>
      <c r="Q89" s="124">
        <f t="shared" si="7"/>
        <v>5.6617831687324234</v>
      </c>
      <c r="R89" s="124">
        <f t="shared" si="8"/>
        <v>6182.2440939288308</v>
      </c>
      <c r="Z89" s="2"/>
    </row>
    <row r="90" spans="13:26" x14ac:dyDescent="0.25">
      <c r="M90" s="2"/>
      <c r="N90" s="1">
        <f t="shared" si="9"/>
        <v>24</v>
      </c>
      <c r="O90" s="124">
        <f t="shared" si="10"/>
        <v>6182.2440939288308</v>
      </c>
      <c r="P90" s="124">
        <f t="shared" si="11"/>
        <v>265.97181628207125</v>
      </c>
      <c r="Q90" s="124">
        <f t="shared" si="7"/>
        <v>5.9219814245419666</v>
      </c>
      <c r="R90" s="124">
        <f t="shared" si="8"/>
        <v>6454.1378916354433</v>
      </c>
      <c r="Z90" s="2"/>
    </row>
    <row r="91" spans="13:26" x14ac:dyDescent="0.25">
      <c r="M91" s="2"/>
      <c r="N91" s="1">
        <f t="shared" si="9"/>
        <v>25</v>
      </c>
      <c r="O91" s="124">
        <f t="shared" si="10"/>
        <v>6454.1378916354433</v>
      </c>
      <c r="P91" s="124">
        <f t="shared" si="11"/>
        <v>265.97181628207125</v>
      </c>
      <c r="Q91" s="124">
        <f t="shared" si="7"/>
        <v>6.1824289246735047</v>
      </c>
      <c r="R91" s="124">
        <f t="shared" si="8"/>
        <v>6726.2921368421876</v>
      </c>
      <c r="Z91" s="2"/>
    </row>
    <row r="92" spans="13:26" x14ac:dyDescent="0.25">
      <c r="M92" s="2"/>
      <c r="N92" s="1">
        <f t="shared" si="9"/>
        <v>26</v>
      </c>
      <c r="O92" s="124">
        <f t="shared" si="10"/>
        <v>6726.2921368421876</v>
      </c>
      <c r="P92" s="124">
        <f t="shared" si="11"/>
        <v>265.97181628207125</v>
      </c>
      <c r="Q92" s="124">
        <f t="shared" si="7"/>
        <v>6.4431259078785708</v>
      </c>
      <c r="R92" s="124">
        <f t="shared" si="8"/>
        <v>6998.7070790321368</v>
      </c>
      <c r="Z92" s="2"/>
    </row>
    <row r="93" spans="13:26" x14ac:dyDescent="0.25">
      <c r="M93" s="2"/>
      <c r="N93" s="1">
        <f t="shared" si="9"/>
        <v>27</v>
      </c>
      <c r="O93" s="124">
        <f t="shared" si="10"/>
        <v>6998.7070790321368</v>
      </c>
      <c r="P93" s="124">
        <f t="shared" si="11"/>
        <v>265.97181628207125</v>
      </c>
      <c r="Q93" s="124">
        <f t="shared" si="7"/>
        <v>6.7040726131373942</v>
      </c>
      <c r="R93" s="124">
        <f t="shared" si="8"/>
        <v>7271.3829679273449</v>
      </c>
      <c r="Z93" s="2"/>
    </row>
    <row r="94" spans="13:26" x14ac:dyDescent="0.25">
      <c r="M94" s="2"/>
      <c r="N94" s="1">
        <f t="shared" si="9"/>
        <v>28</v>
      </c>
      <c r="O94" s="124">
        <f t="shared" si="10"/>
        <v>7271.3829679273449</v>
      </c>
      <c r="P94" s="124">
        <f t="shared" si="11"/>
        <v>265.97181628207125</v>
      </c>
      <c r="Q94" s="124">
        <f t="shared" si="7"/>
        <v>6.9652692796591289</v>
      </c>
      <c r="R94" s="124">
        <f t="shared" si="8"/>
        <v>7544.3200534890748</v>
      </c>
      <c r="Z94" s="2"/>
    </row>
    <row r="95" spans="13:26" x14ac:dyDescent="0.25">
      <c r="M95" s="2"/>
      <c r="N95" s="1">
        <f t="shared" si="9"/>
        <v>29</v>
      </c>
      <c r="O95" s="124">
        <f t="shared" si="10"/>
        <v>7544.3200534890748</v>
      </c>
      <c r="P95" s="124">
        <f t="shared" si="11"/>
        <v>265.97181628207125</v>
      </c>
      <c r="Q95" s="124">
        <f t="shared" si="7"/>
        <v>7.2267161468820644</v>
      </c>
      <c r="R95" s="124">
        <f t="shared" si="8"/>
        <v>7817.5185859180274</v>
      </c>
      <c r="Z95" s="2"/>
    </row>
    <row r="96" spans="13:26" x14ac:dyDescent="0.25">
      <c r="M96" s="2"/>
      <c r="N96" s="1">
        <f t="shared" si="9"/>
        <v>30</v>
      </c>
      <c r="O96" s="124">
        <f t="shared" si="10"/>
        <v>7817.5185859180274</v>
      </c>
      <c r="P96" s="124">
        <f t="shared" si="11"/>
        <v>265.97181628207125</v>
      </c>
      <c r="Q96" s="124">
        <f t="shared" si="7"/>
        <v>7.4884134544738483</v>
      </c>
      <c r="R96" s="124">
        <f t="shared" si="8"/>
        <v>8090.9788156545719</v>
      </c>
      <c r="Z96" s="2"/>
    </row>
    <row r="97" spans="13:26" x14ac:dyDescent="0.25">
      <c r="M97" s="2"/>
      <c r="N97" s="1">
        <f t="shared" si="9"/>
        <v>31</v>
      </c>
      <c r="O97" s="124">
        <f t="shared" si="10"/>
        <v>8090.9788156545719</v>
      </c>
      <c r="P97" s="124">
        <f t="shared" si="11"/>
        <v>265.97181628207125</v>
      </c>
      <c r="Q97" s="124">
        <f t="shared" si="7"/>
        <v>7.750361442331708</v>
      </c>
      <c r="R97" s="124">
        <f t="shared" si="8"/>
        <v>8364.7009933789741</v>
      </c>
      <c r="Z97" s="2"/>
    </row>
    <row r="98" spans="13:26" x14ac:dyDescent="0.25">
      <c r="M98" s="2"/>
      <c r="N98" s="1">
        <f t="shared" si="9"/>
        <v>32</v>
      </c>
      <c r="O98" s="124">
        <f t="shared" si="10"/>
        <v>8364.7009933789741</v>
      </c>
      <c r="P98" s="124">
        <f t="shared" si="11"/>
        <v>265.97181628207125</v>
      </c>
      <c r="Q98" s="124">
        <f t="shared" si="7"/>
        <v>8.0125603505826675</v>
      </c>
      <c r="R98" s="124">
        <f t="shared" si="8"/>
        <v>8638.685370011628</v>
      </c>
      <c r="Z98" s="2"/>
    </row>
    <row r="99" spans="13:26" x14ac:dyDescent="0.25">
      <c r="M99" s="2"/>
      <c r="N99" s="1">
        <f t="shared" si="9"/>
        <v>33</v>
      </c>
      <c r="O99" s="124">
        <f t="shared" si="10"/>
        <v>8638.685370011628</v>
      </c>
      <c r="P99" s="124">
        <f t="shared" si="11"/>
        <v>265.97181628207125</v>
      </c>
      <c r="Q99" s="124">
        <f t="shared" si="7"/>
        <v>8.2750104195837721</v>
      </c>
      <c r="R99" s="124">
        <f t="shared" si="8"/>
        <v>8912.9321967132837</v>
      </c>
      <c r="Z99" s="2"/>
    </row>
    <row r="100" spans="13:26" x14ac:dyDescent="0.25">
      <c r="M100" s="2"/>
      <c r="N100" s="1">
        <f t="shared" si="9"/>
        <v>34</v>
      </c>
      <c r="O100" s="124">
        <f t="shared" si="10"/>
        <v>8912.9321967132837</v>
      </c>
      <c r="P100" s="124">
        <f t="shared" si="11"/>
        <v>265.97181628207125</v>
      </c>
      <c r="Q100" s="124">
        <f t="shared" si="7"/>
        <v>8.5377118899222992</v>
      </c>
      <c r="R100" s="124">
        <f t="shared" si="8"/>
        <v>9187.4417248852769</v>
      </c>
      <c r="Z100" s="2"/>
    </row>
    <row r="101" spans="13:26" x14ac:dyDescent="0.25">
      <c r="M101" s="2"/>
      <c r="N101" s="1">
        <f t="shared" si="9"/>
        <v>35</v>
      </c>
      <c r="O101" s="124">
        <f t="shared" si="10"/>
        <v>9187.4417248852769</v>
      </c>
      <c r="P101" s="124">
        <f t="shared" si="11"/>
        <v>265.97181628207125</v>
      </c>
      <c r="Q101" s="124">
        <f t="shared" si="7"/>
        <v>8.8006650024159914</v>
      </c>
      <c r="R101" s="124">
        <f t="shared" si="8"/>
        <v>9462.214206169765</v>
      </c>
      <c r="Z101" s="2"/>
    </row>
    <row r="102" spans="13:26" x14ac:dyDescent="0.25">
      <c r="M102" s="2"/>
      <c r="N102" s="1">
        <f t="shared" si="9"/>
        <v>36</v>
      </c>
      <c r="O102" s="124">
        <f t="shared" si="10"/>
        <v>9462.214206169765</v>
      </c>
      <c r="P102" s="124">
        <f t="shared" si="11"/>
        <v>265.97181628207125</v>
      </c>
      <c r="Q102" s="124">
        <f t="shared" si="7"/>
        <v>9.0638699981132653</v>
      </c>
      <c r="R102" s="124">
        <f t="shared" si="8"/>
        <v>9737.2498924499505</v>
      </c>
      <c r="Z102" s="2"/>
    </row>
    <row r="103" spans="13:26" x14ac:dyDescent="0.25">
      <c r="M103" s="2"/>
      <c r="N103" s="1">
        <f t="shared" si="9"/>
        <v>37</v>
      </c>
      <c r="O103" s="124">
        <f t="shared" si="10"/>
        <v>9737.2498924499505</v>
      </c>
      <c r="P103" s="124">
        <f t="shared" si="11"/>
        <v>265.97181628207125</v>
      </c>
      <c r="Q103" s="124">
        <f t="shared" si="7"/>
        <v>9.3273271182934447</v>
      </c>
      <c r="R103" s="124">
        <f t="shared" si="8"/>
        <v>10012.549035850316</v>
      </c>
      <c r="Z103" s="2"/>
    </row>
    <row r="104" spans="13:26" x14ac:dyDescent="0.25">
      <c r="M104" s="2"/>
      <c r="N104" s="1">
        <f t="shared" si="9"/>
        <v>38</v>
      </c>
      <c r="O104" s="124">
        <f t="shared" si="10"/>
        <v>10012.549035850316</v>
      </c>
      <c r="P104" s="124">
        <f t="shared" si="11"/>
        <v>265.97181628207125</v>
      </c>
      <c r="Q104" s="124">
        <f t="shared" si="7"/>
        <v>9.5910366044669697</v>
      </c>
      <c r="R104" s="124">
        <f t="shared" si="8"/>
        <v>10288.111888736854</v>
      </c>
      <c r="Z104" s="2"/>
    </row>
    <row r="105" spans="13:26" x14ac:dyDescent="0.25">
      <c r="M105" s="2"/>
      <c r="N105" s="1">
        <f t="shared" si="9"/>
        <v>39</v>
      </c>
      <c r="O105" s="124">
        <f t="shared" si="10"/>
        <v>10288.111888736854</v>
      </c>
      <c r="P105" s="124">
        <f t="shared" si="11"/>
        <v>265.97181628207125</v>
      </c>
      <c r="Q105" s="124">
        <f t="shared" si="7"/>
        <v>9.8549986983756241</v>
      </c>
      <c r="R105" s="124">
        <f t="shared" si="8"/>
        <v>10563.938703717302</v>
      </c>
      <c r="Z105" s="2"/>
    </row>
    <row r="106" spans="13:26" x14ac:dyDescent="0.25">
      <c r="M106" s="2"/>
      <c r="N106" s="1">
        <f t="shared" si="9"/>
        <v>40</v>
      </c>
      <c r="O106" s="124">
        <f t="shared" si="10"/>
        <v>10563.938703717302</v>
      </c>
      <c r="P106" s="124">
        <f t="shared" si="11"/>
        <v>265.97181628207125</v>
      </c>
      <c r="Q106" s="124">
        <f t="shared" si="7"/>
        <v>10.119213641992761</v>
      </c>
      <c r="R106" s="124">
        <f t="shared" si="8"/>
        <v>10840.029733641366</v>
      </c>
      <c r="Z106" s="2"/>
    </row>
    <row r="107" spans="13:26" x14ac:dyDescent="0.25">
      <c r="M107" s="2"/>
      <c r="N107" s="1">
        <f t="shared" si="9"/>
        <v>41</v>
      </c>
      <c r="O107" s="124">
        <f t="shared" si="10"/>
        <v>10840.029733641366</v>
      </c>
      <c r="P107" s="124">
        <f t="shared" si="11"/>
        <v>265.97181628207125</v>
      </c>
      <c r="Q107" s="124">
        <f t="shared" si="7"/>
        <v>10.383681677523516</v>
      </c>
      <c r="R107" s="124">
        <f t="shared" si="8"/>
        <v>11116.385231600962</v>
      </c>
      <c r="Z107" s="2"/>
    </row>
    <row r="108" spans="13:26" x14ac:dyDescent="0.25">
      <c r="M108" s="2"/>
      <c r="N108" s="1">
        <f t="shared" si="9"/>
        <v>42</v>
      </c>
      <c r="O108" s="124">
        <f t="shared" si="10"/>
        <v>11116.385231600962</v>
      </c>
      <c r="P108" s="124">
        <f t="shared" si="11"/>
        <v>265.97181628207125</v>
      </c>
      <c r="Q108" s="124">
        <f t="shared" si="7"/>
        <v>10.648403047405036</v>
      </c>
      <c r="R108" s="124">
        <f t="shared" si="8"/>
        <v>11393.005450930439</v>
      </c>
      <c r="Z108" s="2"/>
    </row>
    <row r="109" spans="13:26" x14ac:dyDescent="0.25">
      <c r="M109" s="2"/>
      <c r="N109" s="1">
        <f t="shared" si="9"/>
        <v>43</v>
      </c>
      <c r="O109" s="124">
        <f t="shared" si="10"/>
        <v>11393.005450930439</v>
      </c>
      <c r="P109" s="124">
        <f t="shared" si="11"/>
        <v>265.97181628207125</v>
      </c>
      <c r="Q109" s="124">
        <f t="shared" si="7"/>
        <v>10.913377994306694</v>
      </c>
      <c r="R109" s="124">
        <f t="shared" si="8"/>
        <v>11669.890645206817</v>
      </c>
      <c r="Z109" s="2"/>
    </row>
    <row r="110" spans="13:26" x14ac:dyDescent="0.25">
      <c r="M110" s="2"/>
      <c r="N110" s="1">
        <f t="shared" si="9"/>
        <v>44</v>
      </c>
      <c r="O110" s="124">
        <f t="shared" si="10"/>
        <v>11669.890645206817</v>
      </c>
      <c r="P110" s="124">
        <f t="shared" si="11"/>
        <v>265.97181628207125</v>
      </c>
      <c r="Q110" s="124">
        <f t="shared" si="7"/>
        <v>11.178606761130323</v>
      </c>
      <c r="R110" s="124">
        <f t="shared" si="8"/>
        <v>11947.041068250019</v>
      </c>
      <c r="Z110" s="2"/>
    </row>
    <row r="111" spans="13:26" x14ac:dyDescent="0.25">
      <c r="M111" s="2"/>
      <c r="N111" s="1">
        <f t="shared" si="9"/>
        <v>45</v>
      </c>
      <c r="O111" s="124">
        <f t="shared" si="10"/>
        <v>11947.041068250019</v>
      </c>
      <c r="P111" s="124">
        <f t="shared" si="11"/>
        <v>265.97181628207125</v>
      </c>
      <c r="Q111" s="124">
        <f t="shared" si="7"/>
        <v>11.444089591010428</v>
      </c>
      <c r="R111" s="124">
        <f t="shared" si="8"/>
        <v>12224.456974123101</v>
      </c>
      <c r="Z111" s="2"/>
    </row>
    <row r="112" spans="13:26" x14ac:dyDescent="0.25">
      <c r="M112" s="2"/>
      <c r="N112" s="1">
        <f t="shared" si="9"/>
        <v>46</v>
      </c>
      <c r="O112" s="124">
        <f t="shared" si="10"/>
        <v>12224.456974123101</v>
      </c>
      <c r="P112" s="124">
        <f t="shared" si="11"/>
        <v>265.97181628207125</v>
      </c>
      <c r="Q112" s="124">
        <f t="shared" si="7"/>
        <v>11.709826727314413</v>
      </c>
      <c r="R112" s="124">
        <f t="shared" si="8"/>
        <v>12502.138617132487</v>
      </c>
      <c r="Z112" s="2"/>
    </row>
    <row r="113" spans="13:26" x14ac:dyDescent="0.25">
      <c r="M113" s="2"/>
      <c r="N113" s="1">
        <f t="shared" si="9"/>
        <v>47</v>
      </c>
      <c r="O113" s="124">
        <f t="shared" si="10"/>
        <v>12502.138617132487</v>
      </c>
      <c r="P113" s="124">
        <f t="shared" si="11"/>
        <v>265.97181628207125</v>
      </c>
      <c r="Q113" s="124">
        <f t="shared" si="7"/>
        <v>11.975818413642806</v>
      </c>
      <c r="R113" s="124">
        <f t="shared" si="8"/>
        <v>12780.086251828201</v>
      </c>
      <c r="Z113" s="2"/>
    </row>
    <row r="114" spans="13:26" x14ac:dyDescent="0.25">
      <c r="M114" s="2"/>
      <c r="N114" s="1">
        <f t="shared" si="9"/>
        <v>48</v>
      </c>
      <c r="O114" s="124">
        <f t="shared" si="10"/>
        <v>12780.086251828201</v>
      </c>
      <c r="P114" s="124">
        <f t="shared" si="11"/>
        <v>265.97181628207125</v>
      </c>
      <c r="Q114" s="124">
        <f t="shared" si="7"/>
        <v>12.242064893829479</v>
      </c>
      <c r="R114" s="124">
        <f t="shared" si="8"/>
        <v>13058.300133004102</v>
      </c>
      <c r="Z114" s="2"/>
    </row>
    <row r="115" spans="13:26" x14ac:dyDescent="0.25">
      <c r="M115" s="2"/>
      <c r="N115" s="1">
        <f t="shared" si="9"/>
        <v>49</v>
      </c>
      <c r="O115" s="124">
        <f t="shared" si="10"/>
        <v>13058.300133004102</v>
      </c>
      <c r="P115" s="124">
        <f t="shared" si="11"/>
        <v>265.97181628207125</v>
      </c>
      <c r="Q115" s="124">
        <f t="shared" si="7"/>
        <v>12.508566411941873</v>
      </c>
      <c r="R115" s="124">
        <f t="shared" si="8"/>
        <v>13336.780515698116</v>
      </c>
      <c r="Z115" s="2"/>
    </row>
    <row r="116" spans="13:26" x14ac:dyDescent="0.25">
      <c r="M116" s="2"/>
      <c r="N116" s="1">
        <f t="shared" si="9"/>
        <v>50</v>
      </c>
      <c r="O116" s="124">
        <f t="shared" si="10"/>
        <v>13336.780515698116</v>
      </c>
      <c r="P116" s="124">
        <f t="shared" si="11"/>
        <v>265.97181628207125</v>
      </c>
      <c r="Q116" s="124">
        <f t="shared" si="7"/>
        <v>12.77532321228122</v>
      </c>
      <c r="R116" s="124">
        <f t="shared" si="8"/>
        <v>13615.527655192469</v>
      </c>
      <c r="Z116" s="2"/>
    </row>
    <row r="117" spans="13:26" x14ac:dyDescent="0.25">
      <c r="M117" s="2"/>
      <c r="N117" s="1">
        <f t="shared" si="9"/>
        <v>51</v>
      </c>
      <c r="O117" s="124">
        <f t="shared" si="10"/>
        <v>13615.527655192469</v>
      </c>
      <c r="P117" s="124">
        <f t="shared" si="11"/>
        <v>265.97181628207125</v>
      </c>
      <c r="Q117" s="124">
        <f t="shared" si="7"/>
        <v>13.042335539382773</v>
      </c>
      <c r="R117" s="124">
        <f t="shared" si="8"/>
        <v>13894.541807013924</v>
      </c>
      <c r="Z117" s="2"/>
    </row>
    <row r="118" spans="13:26" x14ac:dyDescent="0.25">
      <c r="M118" s="2"/>
      <c r="N118" s="1">
        <f t="shared" si="9"/>
        <v>52</v>
      </c>
      <c r="O118" s="124">
        <f t="shared" si="10"/>
        <v>13894.541807013924</v>
      </c>
      <c r="P118" s="124">
        <f t="shared" si="11"/>
        <v>265.97181628207125</v>
      </c>
      <c r="Q118" s="124">
        <f t="shared" si="7"/>
        <v>13.309603638016021</v>
      </c>
      <c r="R118" s="124">
        <f t="shared" si="8"/>
        <v>14173.823226934011</v>
      </c>
      <c r="Z118" s="2"/>
    </row>
    <row r="119" spans="13:26" x14ac:dyDescent="0.25">
      <c r="M119" s="2"/>
      <c r="N119" s="1">
        <f t="shared" si="9"/>
        <v>53</v>
      </c>
      <c r="O119" s="124">
        <f t="shared" si="10"/>
        <v>14173.823226934011</v>
      </c>
      <c r="P119" s="124">
        <f t="shared" si="11"/>
        <v>265.97181628207125</v>
      </c>
      <c r="Q119" s="124">
        <f t="shared" si="7"/>
        <v>13.577127753184921</v>
      </c>
      <c r="R119" s="124">
        <f t="shared" si="8"/>
        <v>14453.372170969269</v>
      </c>
      <c r="Z119" s="2"/>
    </row>
    <row r="120" spans="13:26" x14ac:dyDescent="0.25">
      <c r="M120" s="2"/>
      <c r="N120" s="1">
        <f t="shared" si="9"/>
        <v>54</v>
      </c>
      <c r="O120" s="124">
        <f t="shared" si="10"/>
        <v>14453.372170969269</v>
      </c>
      <c r="P120" s="124">
        <f t="shared" si="11"/>
        <v>265.97181628207125</v>
      </c>
      <c r="Q120" s="124">
        <f t="shared" si="7"/>
        <v>13.844908130128118</v>
      </c>
      <c r="R120" s="124">
        <f t="shared" si="8"/>
        <v>14733.188895381469</v>
      </c>
      <c r="Z120" s="2"/>
    </row>
    <row r="121" spans="13:26" x14ac:dyDescent="0.25">
      <c r="M121" s="2"/>
      <c r="N121" s="1">
        <f t="shared" si="9"/>
        <v>55</v>
      </c>
      <c r="O121" s="124">
        <f t="shared" si="10"/>
        <v>14733.188895381469</v>
      </c>
      <c r="P121" s="124">
        <f t="shared" si="11"/>
        <v>265.97181628207125</v>
      </c>
      <c r="Q121" s="124">
        <f t="shared" si="7"/>
        <v>14.112945014319171</v>
      </c>
      <c r="R121" s="124">
        <f t="shared" si="8"/>
        <v>15013.27365667786</v>
      </c>
      <c r="Z121" s="2"/>
    </row>
    <row r="122" spans="13:26" x14ac:dyDescent="0.25">
      <c r="M122" s="2"/>
      <c r="N122" s="1">
        <f t="shared" si="9"/>
        <v>56</v>
      </c>
      <c r="O122" s="124">
        <f t="shared" si="10"/>
        <v>15013.27365667786</v>
      </c>
      <c r="P122" s="124">
        <f t="shared" si="11"/>
        <v>265.97181628207125</v>
      </c>
      <c r="Q122" s="124">
        <f t="shared" si="7"/>
        <v>14.381238651466782</v>
      </c>
      <c r="R122" s="124">
        <f t="shared" si="8"/>
        <v>15293.6267116114</v>
      </c>
      <c r="Z122" s="2"/>
    </row>
    <row r="123" spans="13:26" x14ac:dyDescent="0.25">
      <c r="M123" s="2"/>
      <c r="N123" s="1">
        <f t="shared" si="9"/>
        <v>57</v>
      </c>
      <c r="O123" s="124">
        <f t="shared" si="10"/>
        <v>15293.6267116114</v>
      </c>
      <c r="P123" s="124">
        <f t="shared" si="11"/>
        <v>265.97181628207125</v>
      </c>
      <c r="Q123" s="124">
        <f t="shared" si="7"/>
        <v>14.649789287515015</v>
      </c>
      <c r="R123" s="124">
        <f t="shared" si="8"/>
        <v>15574.248317180987</v>
      </c>
      <c r="Z123" s="2"/>
    </row>
    <row r="124" spans="13:26" x14ac:dyDescent="0.25">
      <c r="M124" s="2"/>
      <c r="N124" s="1">
        <f t="shared" si="9"/>
        <v>58</v>
      </c>
      <c r="O124" s="124">
        <f t="shared" si="10"/>
        <v>15574.248317180987</v>
      </c>
      <c r="P124" s="124">
        <f t="shared" si="11"/>
        <v>265.97181628207125</v>
      </c>
      <c r="Q124" s="124">
        <f t="shared" si="7"/>
        <v>14.918597168643522</v>
      </c>
      <c r="R124" s="124">
        <f t="shared" si="8"/>
        <v>15855.138730631703</v>
      </c>
      <c r="Z124" s="2"/>
    </row>
    <row r="125" spans="13:26" x14ac:dyDescent="0.25">
      <c r="M125" s="2"/>
      <c r="N125" s="1">
        <f t="shared" si="9"/>
        <v>59</v>
      </c>
      <c r="O125" s="124">
        <f t="shared" si="10"/>
        <v>15855.138730631703</v>
      </c>
      <c r="P125" s="124">
        <f t="shared" si="11"/>
        <v>265.97181628207125</v>
      </c>
      <c r="Q125" s="124">
        <f t="shared" si="7"/>
        <v>15.187662541267775</v>
      </c>
      <c r="R125" s="124">
        <f t="shared" si="8"/>
        <v>16136.298209455043</v>
      </c>
      <c r="Z125" s="2"/>
    </row>
    <row r="126" spans="13:26" x14ac:dyDescent="0.25">
      <c r="M126" s="2"/>
      <c r="N126" s="1">
        <f t="shared" si="9"/>
        <v>60</v>
      </c>
      <c r="O126" s="124">
        <f t="shared" si="10"/>
        <v>16136.298209455043</v>
      </c>
      <c r="P126" s="124">
        <f t="shared" si="11"/>
        <v>265.97181628207125</v>
      </c>
      <c r="Q126" s="124">
        <f t="shared" si="7"/>
        <v>15.456985652039288</v>
      </c>
      <c r="R126" s="124">
        <f t="shared" si="8"/>
        <v>16417.727011389154</v>
      </c>
      <c r="Z126" s="2"/>
    </row>
    <row r="127" spans="13:26" x14ac:dyDescent="0.25">
      <c r="M127" s="2"/>
      <c r="N127" s="1">
        <f t="shared" si="9"/>
        <v>61</v>
      </c>
      <c r="O127" s="124">
        <f t="shared" si="10"/>
        <v>16417.727011389154</v>
      </c>
      <c r="P127" s="124">
        <f t="shared" si="11"/>
        <v>265.97181628207125</v>
      </c>
      <c r="Q127" s="124">
        <f t="shared" si="7"/>
        <v>15.726566747845837</v>
      </c>
      <c r="R127" s="124">
        <f t="shared" si="8"/>
        <v>16699.425394419071</v>
      </c>
      <c r="Z127" s="2"/>
    </row>
    <row r="128" spans="13:26" x14ac:dyDescent="0.25">
      <c r="M128" s="2"/>
      <c r="N128" s="1">
        <f t="shared" si="9"/>
        <v>62</v>
      </c>
      <c r="O128" s="124">
        <f t="shared" si="10"/>
        <v>16699.425394419071</v>
      </c>
      <c r="P128" s="124">
        <f t="shared" si="11"/>
        <v>265.97181628207125</v>
      </c>
      <c r="Q128" s="124">
        <f t="shared" si="7"/>
        <v>15.9964060758117</v>
      </c>
      <c r="R128" s="124">
        <f t="shared" si="8"/>
        <v>16981.393616776953</v>
      </c>
      <c r="Z128" s="2"/>
    </row>
    <row r="129" spans="13:26" x14ac:dyDescent="0.25">
      <c r="M129" s="2"/>
      <c r="N129" s="1">
        <f t="shared" si="9"/>
        <v>63</v>
      </c>
      <c r="O129" s="124">
        <f t="shared" si="10"/>
        <v>16981.393616776953</v>
      </c>
      <c r="P129" s="124">
        <f t="shared" si="11"/>
        <v>265.97181628207125</v>
      </c>
      <c r="Q129" s="124">
        <f t="shared" si="7"/>
        <v>16.266503883297869</v>
      </c>
      <c r="R129" s="124">
        <f t="shared" si="8"/>
        <v>17263.631936942322</v>
      </c>
      <c r="Z129" s="2"/>
    </row>
    <row r="130" spans="13:26" x14ac:dyDescent="0.25">
      <c r="M130" s="2"/>
      <c r="N130" s="1">
        <f t="shared" si="9"/>
        <v>64</v>
      </c>
      <c r="O130" s="124">
        <f t="shared" si="10"/>
        <v>17263.631936942322</v>
      </c>
      <c r="P130" s="124">
        <f t="shared" si="11"/>
        <v>265.97181628207125</v>
      </c>
      <c r="Q130" s="124">
        <f t="shared" si="7"/>
        <v>16.53686041790229</v>
      </c>
      <c r="R130" s="124">
        <f t="shared" si="8"/>
        <v>17546.140613642296</v>
      </c>
      <c r="Z130" s="2"/>
    </row>
    <row r="131" spans="13:26" x14ac:dyDescent="0.25">
      <c r="M131" s="2"/>
      <c r="N131" s="1">
        <f t="shared" si="9"/>
        <v>65</v>
      </c>
      <c r="O131" s="124">
        <f t="shared" si="10"/>
        <v>17546.140613642296</v>
      </c>
      <c r="P131" s="124">
        <f t="shared" si="11"/>
        <v>265.97181628207125</v>
      </c>
      <c r="Q131" s="124">
        <f t="shared" ref="Q131:Q194" si="12">O131*$P$61</f>
        <v>16.807475927460079</v>
      </c>
      <c r="R131" s="124">
        <f t="shared" ref="R131:R194" si="13">O131+P131+Q131</f>
        <v>17828.919905851828</v>
      </c>
      <c r="Z131" s="2"/>
    </row>
    <row r="132" spans="13:26" x14ac:dyDescent="0.25">
      <c r="M132" s="2"/>
      <c r="N132" s="1">
        <f t="shared" ref="N132:N195" si="14">N131+1</f>
        <v>66</v>
      </c>
      <c r="O132" s="124">
        <f t="shared" ref="O132:O195" si="15">R131</f>
        <v>17828.919905851828</v>
      </c>
      <c r="P132" s="124">
        <f t="shared" ref="P132:P195" si="16">P131</f>
        <v>265.97181628207125</v>
      </c>
      <c r="Q132" s="124">
        <f t="shared" si="12"/>
        <v>17.078350660043753</v>
      </c>
      <c r="R132" s="124">
        <f t="shared" si="13"/>
        <v>18111.970072793945</v>
      </c>
      <c r="Z132" s="2"/>
    </row>
    <row r="133" spans="13:26" x14ac:dyDescent="0.25">
      <c r="M133" s="2"/>
      <c r="N133" s="1">
        <f t="shared" si="14"/>
        <v>67</v>
      </c>
      <c r="O133" s="124">
        <f t="shared" si="15"/>
        <v>18111.970072793945</v>
      </c>
      <c r="P133" s="124">
        <f t="shared" si="16"/>
        <v>265.97181628207125</v>
      </c>
      <c r="Q133" s="124">
        <f t="shared" si="12"/>
        <v>17.349484863963461</v>
      </c>
      <c r="R133" s="124">
        <f t="shared" si="13"/>
        <v>18395.291373939981</v>
      </c>
      <c r="Z133" s="2"/>
    </row>
    <row r="134" spans="13:26" x14ac:dyDescent="0.25">
      <c r="M134" s="2"/>
      <c r="N134" s="1">
        <f t="shared" si="14"/>
        <v>68</v>
      </c>
      <c r="O134" s="124">
        <f t="shared" si="15"/>
        <v>18395.291373939981</v>
      </c>
      <c r="P134" s="124">
        <f t="shared" si="16"/>
        <v>265.97181628207125</v>
      </c>
      <c r="Q134" s="124">
        <f t="shared" si="12"/>
        <v>17.620878787767207</v>
      </c>
      <c r="R134" s="124">
        <f t="shared" si="13"/>
        <v>18678.884069009819</v>
      </c>
      <c r="Z134" s="2"/>
    </row>
    <row r="135" spans="13:26" x14ac:dyDescent="0.25">
      <c r="M135" s="2"/>
      <c r="N135" s="1">
        <f t="shared" si="14"/>
        <v>69</v>
      </c>
      <c r="O135" s="124">
        <f t="shared" si="15"/>
        <v>18678.884069009819</v>
      </c>
      <c r="P135" s="124">
        <f t="shared" si="16"/>
        <v>265.97181628207125</v>
      </c>
      <c r="Q135" s="124">
        <f t="shared" si="12"/>
        <v>17.892532680241082</v>
      </c>
      <c r="R135" s="124">
        <f t="shared" si="13"/>
        <v>18962.748417972132</v>
      </c>
      <c r="Z135" s="2"/>
    </row>
    <row r="136" spans="13:26" x14ac:dyDescent="0.25">
      <c r="M136" s="2"/>
      <c r="N136" s="1">
        <f t="shared" si="14"/>
        <v>70</v>
      </c>
      <c r="O136" s="124">
        <f t="shared" si="15"/>
        <v>18962.748417972132</v>
      </c>
      <c r="P136" s="124">
        <f t="shared" si="16"/>
        <v>265.97181628207125</v>
      </c>
      <c r="Q136" s="124">
        <f t="shared" si="12"/>
        <v>18.164446790409485</v>
      </c>
      <c r="R136" s="124">
        <f t="shared" si="13"/>
        <v>19246.884681044612</v>
      </c>
      <c r="Z136" s="2"/>
    </row>
    <row r="137" spans="13:26" x14ac:dyDescent="0.25">
      <c r="M137" s="2"/>
      <c r="N137" s="1">
        <f t="shared" si="14"/>
        <v>71</v>
      </c>
      <c r="O137" s="124">
        <f t="shared" si="15"/>
        <v>19246.884681044612</v>
      </c>
      <c r="P137" s="124">
        <f t="shared" si="16"/>
        <v>265.97181628207125</v>
      </c>
      <c r="Q137" s="124">
        <f t="shared" si="12"/>
        <v>18.436621367535356</v>
      </c>
      <c r="R137" s="124">
        <f t="shared" si="13"/>
        <v>19531.293118694219</v>
      </c>
      <c r="Z137" s="2"/>
    </row>
    <row r="138" spans="13:26" x14ac:dyDescent="0.25">
      <c r="M138" s="2"/>
      <c r="N138" s="1">
        <f t="shared" si="14"/>
        <v>72</v>
      </c>
      <c r="O138" s="124">
        <f t="shared" si="15"/>
        <v>19531.293118694219</v>
      </c>
      <c r="P138" s="124">
        <f t="shared" si="16"/>
        <v>265.97181628207125</v>
      </c>
      <c r="Q138" s="124">
        <f t="shared" si="12"/>
        <v>18.70905666112041</v>
      </c>
      <c r="R138" s="124">
        <f t="shared" si="13"/>
        <v>19815.973991637409</v>
      </c>
      <c r="Z138" s="2"/>
    </row>
    <row r="139" spans="13:26" x14ac:dyDescent="0.25">
      <c r="M139" s="2"/>
      <c r="N139" s="1">
        <f t="shared" si="14"/>
        <v>73</v>
      </c>
      <c r="O139" s="124">
        <f t="shared" si="15"/>
        <v>19815.973991637409</v>
      </c>
      <c r="P139" s="124">
        <f t="shared" si="16"/>
        <v>265.97181628207125</v>
      </c>
      <c r="Q139" s="124">
        <f t="shared" si="12"/>
        <v>18.981752920905357</v>
      </c>
      <c r="R139" s="124">
        <f t="shared" si="13"/>
        <v>20100.927560840388</v>
      </c>
      <c r="Z139" s="2"/>
    </row>
    <row r="140" spans="13:26" x14ac:dyDescent="0.25">
      <c r="M140" s="2"/>
      <c r="N140" s="1">
        <f t="shared" si="14"/>
        <v>74</v>
      </c>
      <c r="O140" s="124">
        <f t="shared" si="15"/>
        <v>20100.927560840388</v>
      </c>
      <c r="P140" s="124">
        <f t="shared" si="16"/>
        <v>265.97181628207125</v>
      </c>
      <c r="Q140" s="124">
        <f t="shared" si="12"/>
        <v>19.254710396870134</v>
      </c>
      <c r="R140" s="124">
        <f t="shared" si="13"/>
        <v>20386.154087519331</v>
      </c>
      <c r="Z140" s="2"/>
    </row>
    <row r="141" spans="13:26" x14ac:dyDescent="0.25">
      <c r="M141" s="2"/>
      <c r="N141" s="1">
        <f t="shared" si="14"/>
        <v>75</v>
      </c>
      <c r="O141" s="124">
        <f t="shared" si="15"/>
        <v>20386.154087519331</v>
      </c>
      <c r="P141" s="124">
        <f t="shared" si="16"/>
        <v>265.97181628207125</v>
      </c>
      <c r="Q141" s="124">
        <f t="shared" si="12"/>
        <v>19.527929339234134</v>
      </c>
      <c r="R141" s="124">
        <f t="shared" si="13"/>
        <v>20671.653833140637</v>
      </c>
      <c r="Z141" s="2"/>
    </row>
    <row r="142" spans="13:26" x14ac:dyDescent="0.25">
      <c r="M142" s="2"/>
      <c r="N142" s="1">
        <f t="shared" si="14"/>
        <v>76</v>
      </c>
      <c r="O142" s="124">
        <f t="shared" si="15"/>
        <v>20671.653833140637</v>
      </c>
      <c r="P142" s="124">
        <f t="shared" si="16"/>
        <v>265.97181628207125</v>
      </c>
      <c r="Q142" s="124">
        <f t="shared" si="12"/>
        <v>19.801409998456435</v>
      </c>
      <c r="R142" s="124">
        <f t="shared" si="13"/>
        <v>20957.427059421167</v>
      </c>
      <c r="Z142" s="2"/>
    </row>
    <row r="143" spans="13:26" x14ac:dyDescent="0.25">
      <c r="M143" s="2"/>
      <c r="N143" s="1">
        <f t="shared" si="14"/>
        <v>77</v>
      </c>
      <c r="O143" s="124">
        <f t="shared" si="15"/>
        <v>20957.427059421167</v>
      </c>
      <c r="P143" s="124">
        <f t="shared" si="16"/>
        <v>265.97181628207125</v>
      </c>
      <c r="Q143" s="124">
        <f t="shared" si="12"/>
        <v>20.075152625236033</v>
      </c>
      <c r="R143" s="124">
        <f t="shared" si="13"/>
        <v>21243.474028328474</v>
      </c>
      <c r="Z143" s="2"/>
    </row>
    <row r="144" spans="13:26" x14ac:dyDescent="0.25">
      <c r="M144" s="2"/>
      <c r="N144" s="1">
        <f t="shared" si="14"/>
        <v>78</v>
      </c>
      <c r="O144" s="124">
        <f t="shared" si="15"/>
        <v>21243.474028328474</v>
      </c>
      <c r="P144" s="124">
        <f t="shared" si="16"/>
        <v>265.97181628207125</v>
      </c>
      <c r="Q144" s="124">
        <f t="shared" si="12"/>
        <v>20.349157470512061</v>
      </c>
      <c r="R144" s="124">
        <f t="shared" si="13"/>
        <v>21529.795002081057</v>
      </c>
      <c r="Z144" s="2"/>
    </row>
    <row r="145" spans="13:26" x14ac:dyDescent="0.25">
      <c r="M145" s="2"/>
      <c r="N145" s="1">
        <f t="shared" si="14"/>
        <v>79</v>
      </c>
      <c r="O145" s="124">
        <f t="shared" si="15"/>
        <v>21529.795002081057</v>
      </c>
      <c r="P145" s="124">
        <f t="shared" si="16"/>
        <v>265.97181628207125</v>
      </c>
      <c r="Q145" s="124">
        <f t="shared" si="12"/>
        <v>20.623424785464035</v>
      </c>
      <c r="R145" s="124">
        <f t="shared" si="13"/>
        <v>21816.390243148591</v>
      </c>
      <c r="Z145" s="2"/>
    </row>
    <row r="146" spans="13:26" x14ac:dyDescent="0.25">
      <c r="M146" s="2"/>
      <c r="N146" s="1">
        <f t="shared" si="14"/>
        <v>80</v>
      </c>
      <c r="O146" s="124">
        <f t="shared" si="15"/>
        <v>21816.390243148591</v>
      </c>
      <c r="P146" s="124">
        <f t="shared" si="16"/>
        <v>265.97181628207125</v>
      </c>
      <c r="Q146" s="124">
        <f t="shared" si="12"/>
        <v>20.897954821512077</v>
      </c>
      <c r="R146" s="124">
        <f t="shared" si="13"/>
        <v>22103.260014252177</v>
      </c>
      <c r="Z146" s="2"/>
    </row>
    <row r="147" spans="13:26" x14ac:dyDescent="0.25">
      <c r="M147" s="2"/>
      <c r="N147" s="1">
        <f t="shared" si="14"/>
        <v>81</v>
      </c>
      <c r="O147" s="124">
        <f t="shared" si="15"/>
        <v>22103.260014252177</v>
      </c>
      <c r="P147" s="124">
        <f t="shared" si="16"/>
        <v>265.97181628207125</v>
      </c>
      <c r="Q147" s="124">
        <f t="shared" si="12"/>
        <v>21.172747830317139</v>
      </c>
      <c r="R147" s="124">
        <f t="shared" si="13"/>
        <v>22390.404578364567</v>
      </c>
      <c r="Z147" s="2"/>
    </row>
    <row r="148" spans="13:26" x14ac:dyDescent="0.25">
      <c r="M148" s="2"/>
      <c r="N148" s="1">
        <f t="shared" si="14"/>
        <v>82</v>
      </c>
      <c r="O148" s="124">
        <f t="shared" si="15"/>
        <v>22390.404578364567</v>
      </c>
      <c r="P148" s="124">
        <f t="shared" si="16"/>
        <v>265.97181628207125</v>
      </c>
      <c r="Q148" s="124">
        <f t="shared" si="12"/>
        <v>21.447804063781245</v>
      </c>
      <c r="R148" s="124">
        <f t="shared" si="13"/>
        <v>22677.824198710419</v>
      </c>
      <c r="Z148" s="2"/>
    </row>
    <row r="149" spans="13:26" x14ac:dyDescent="0.25">
      <c r="M149" s="2"/>
      <c r="N149" s="1">
        <f t="shared" si="14"/>
        <v>83</v>
      </c>
      <c r="O149" s="124">
        <f t="shared" si="15"/>
        <v>22677.824198710419</v>
      </c>
      <c r="P149" s="124">
        <f t="shared" si="16"/>
        <v>265.97181628207125</v>
      </c>
      <c r="Q149" s="124">
        <f t="shared" si="12"/>
        <v>21.723123774047707</v>
      </c>
      <c r="R149" s="124">
        <f t="shared" si="13"/>
        <v>22965.51913876654</v>
      </c>
      <c r="Z149" s="2"/>
    </row>
    <row r="150" spans="13:26" x14ac:dyDescent="0.25">
      <c r="M150" s="2"/>
      <c r="N150" s="1">
        <f t="shared" si="14"/>
        <v>84</v>
      </c>
      <c r="O150" s="124">
        <f t="shared" si="15"/>
        <v>22965.51913876654</v>
      </c>
      <c r="P150" s="124">
        <f t="shared" si="16"/>
        <v>265.97181628207125</v>
      </c>
      <c r="Q150" s="124">
        <f t="shared" si="12"/>
        <v>21.99870721350138</v>
      </c>
      <c r="R150" s="124">
        <f t="shared" si="13"/>
        <v>23253.489662262113</v>
      </c>
      <c r="Z150" s="2"/>
    </row>
    <row r="151" spans="13:26" x14ac:dyDescent="0.25">
      <c r="M151" s="2"/>
      <c r="N151" s="1">
        <f t="shared" si="14"/>
        <v>85</v>
      </c>
      <c r="O151" s="124">
        <f t="shared" si="15"/>
        <v>23253.489662262113</v>
      </c>
      <c r="P151" s="124">
        <f t="shared" si="16"/>
        <v>265.97181628207125</v>
      </c>
      <c r="Q151" s="124">
        <f t="shared" si="12"/>
        <v>22.274554634768865</v>
      </c>
      <c r="R151" s="124">
        <f t="shared" si="13"/>
        <v>23541.736033178953</v>
      </c>
      <c r="Z151" s="2"/>
    </row>
    <row r="152" spans="13:26" x14ac:dyDescent="0.25">
      <c r="M152" s="2"/>
      <c r="N152" s="1">
        <f t="shared" si="14"/>
        <v>86</v>
      </c>
      <c r="O152" s="124">
        <f t="shared" si="15"/>
        <v>23541.736033178953</v>
      </c>
      <c r="P152" s="124">
        <f t="shared" si="16"/>
        <v>265.97181628207125</v>
      </c>
      <c r="Q152" s="124">
        <f t="shared" si="12"/>
        <v>22.550666290718762</v>
      </c>
      <c r="R152" s="124">
        <f t="shared" si="13"/>
        <v>23830.258515751742</v>
      </c>
      <c r="Z152" s="2"/>
    </row>
    <row r="153" spans="13:26" x14ac:dyDescent="0.25">
      <c r="M153" s="2"/>
      <c r="N153" s="1">
        <f t="shared" si="14"/>
        <v>87</v>
      </c>
      <c r="O153" s="124">
        <f t="shared" si="15"/>
        <v>23830.258515751742</v>
      </c>
      <c r="P153" s="124">
        <f t="shared" si="16"/>
        <v>265.97181628207125</v>
      </c>
      <c r="Q153" s="124">
        <f t="shared" si="12"/>
        <v>22.827042434461895</v>
      </c>
      <c r="R153" s="124">
        <f t="shared" si="13"/>
        <v>24119.057374468277</v>
      </c>
      <c r="Z153" s="2"/>
    </row>
    <row r="154" spans="13:26" x14ac:dyDescent="0.25">
      <c r="M154" s="2"/>
      <c r="N154" s="1">
        <f t="shared" si="14"/>
        <v>88</v>
      </c>
      <c r="O154" s="124">
        <f t="shared" si="15"/>
        <v>24119.057374468277</v>
      </c>
      <c r="P154" s="124">
        <f t="shared" si="16"/>
        <v>265.97181628207125</v>
      </c>
      <c r="Q154" s="124">
        <f t="shared" si="12"/>
        <v>23.103683319351536</v>
      </c>
      <c r="R154" s="124">
        <f t="shared" si="13"/>
        <v>24408.132874069699</v>
      </c>
      <c r="Z154" s="2"/>
    </row>
    <row r="155" spans="13:26" x14ac:dyDescent="0.25">
      <c r="M155" s="2"/>
      <c r="N155" s="1">
        <f t="shared" si="14"/>
        <v>89</v>
      </c>
      <c r="O155" s="124">
        <f t="shared" si="15"/>
        <v>24408.132874069699</v>
      </c>
      <c r="P155" s="124">
        <f t="shared" si="16"/>
        <v>265.97181628207125</v>
      </c>
      <c r="Q155" s="124">
        <f t="shared" si="12"/>
        <v>23.38058919898365</v>
      </c>
      <c r="R155" s="124">
        <f t="shared" si="13"/>
        <v>24697.485279550754</v>
      </c>
      <c r="Z155" s="2"/>
    </row>
    <row r="156" spans="13:26" x14ac:dyDescent="0.25">
      <c r="M156" s="2"/>
      <c r="N156" s="1">
        <f t="shared" si="14"/>
        <v>90</v>
      </c>
      <c r="O156" s="124">
        <f t="shared" si="15"/>
        <v>24697.485279550754</v>
      </c>
      <c r="P156" s="124">
        <f t="shared" si="16"/>
        <v>265.97181628207125</v>
      </c>
      <c r="Q156" s="124">
        <f t="shared" si="12"/>
        <v>23.657760327197124</v>
      </c>
      <c r="R156" s="124">
        <f t="shared" si="13"/>
        <v>24987.114856160024</v>
      </c>
      <c r="Z156" s="2"/>
    </row>
    <row r="157" spans="13:26" x14ac:dyDescent="0.25">
      <c r="M157" s="2"/>
      <c r="N157" s="1">
        <f t="shared" si="14"/>
        <v>91</v>
      </c>
      <c r="O157" s="124">
        <f t="shared" si="15"/>
        <v>24987.114856160024</v>
      </c>
      <c r="P157" s="124">
        <f t="shared" si="16"/>
        <v>265.97181628207125</v>
      </c>
      <c r="Q157" s="124">
        <f t="shared" si="12"/>
        <v>23.935196958073998</v>
      </c>
      <c r="R157" s="124">
        <f t="shared" si="13"/>
        <v>25277.021869400171</v>
      </c>
      <c r="Z157" s="2"/>
    </row>
    <row r="158" spans="13:26" x14ac:dyDescent="0.25">
      <c r="M158" s="2"/>
      <c r="N158" s="1">
        <f t="shared" si="14"/>
        <v>92</v>
      </c>
      <c r="O158" s="124">
        <f t="shared" si="15"/>
        <v>25277.021869400171</v>
      </c>
      <c r="P158" s="124">
        <f t="shared" si="16"/>
        <v>265.97181628207125</v>
      </c>
      <c r="Q158" s="124">
        <f t="shared" si="12"/>
        <v>24.212899345939686</v>
      </c>
      <c r="R158" s="124">
        <f t="shared" si="13"/>
        <v>25567.206585028183</v>
      </c>
      <c r="Z158" s="2"/>
    </row>
    <row r="159" spans="13:26" x14ac:dyDescent="0.25">
      <c r="M159" s="2"/>
      <c r="N159" s="1">
        <f t="shared" si="14"/>
        <v>93</v>
      </c>
      <c r="O159" s="124">
        <f t="shared" si="15"/>
        <v>25567.206585028183</v>
      </c>
      <c r="P159" s="124">
        <f t="shared" si="16"/>
        <v>265.97181628207125</v>
      </c>
      <c r="Q159" s="124">
        <f t="shared" si="12"/>
        <v>24.490867745363236</v>
      </c>
      <c r="R159" s="124">
        <f t="shared" si="13"/>
        <v>25857.669269055619</v>
      </c>
      <c r="Z159" s="2"/>
    </row>
    <row r="160" spans="13:26" x14ac:dyDescent="0.25">
      <c r="M160" s="2"/>
      <c r="N160" s="1">
        <f t="shared" si="14"/>
        <v>94</v>
      </c>
      <c r="O160" s="124">
        <f t="shared" si="15"/>
        <v>25857.669269055619</v>
      </c>
      <c r="P160" s="124">
        <f t="shared" si="16"/>
        <v>265.97181628207125</v>
      </c>
      <c r="Q160" s="124">
        <f t="shared" si="12"/>
        <v>24.769102411157537</v>
      </c>
      <c r="R160" s="124">
        <f t="shared" si="13"/>
        <v>26148.41018774885</v>
      </c>
      <c r="Z160" s="2"/>
    </row>
    <row r="161" spans="13:26" x14ac:dyDescent="0.25">
      <c r="M161" s="2"/>
      <c r="N161" s="1">
        <f t="shared" si="14"/>
        <v>95</v>
      </c>
      <c r="O161" s="124">
        <f t="shared" si="15"/>
        <v>26148.41018774885</v>
      </c>
      <c r="P161" s="124">
        <f t="shared" si="16"/>
        <v>265.97181628207125</v>
      </c>
      <c r="Q161" s="124">
        <f t="shared" si="12"/>
        <v>25.047603598379567</v>
      </c>
      <c r="R161" s="124">
        <f t="shared" si="13"/>
        <v>26439.429607629303</v>
      </c>
      <c r="Z161" s="2"/>
    </row>
    <row r="162" spans="13:26" x14ac:dyDescent="0.25">
      <c r="M162" s="2"/>
      <c r="N162" s="1">
        <f t="shared" si="14"/>
        <v>96</v>
      </c>
      <c r="O162" s="124">
        <f t="shared" si="15"/>
        <v>26439.429607629303</v>
      </c>
      <c r="P162" s="124">
        <f t="shared" si="16"/>
        <v>265.97181628207125</v>
      </c>
      <c r="Q162" s="124">
        <f t="shared" si="12"/>
        <v>25.326371562330632</v>
      </c>
      <c r="R162" s="124">
        <f t="shared" si="13"/>
        <v>26730.727795473704</v>
      </c>
      <c r="Z162" s="2"/>
    </row>
    <row r="163" spans="13:26" x14ac:dyDescent="0.25">
      <c r="M163" s="2"/>
      <c r="N163" s="1">
        <f t="shared" si="14"/>
        <v>97</v>
      </c>
      <c r="O163" s="124">
        <f t="shared" si="15"/>
        <v>26730.727795473704</v>
      </c>
      <c r="P163" s="124">
        <f t="shared" si="16"/>
        <v>265.97181628207125</v>
      </c>
      <c r="Q163" s="124">
        <f t="shared" si="12"/>
        <v>25.60540655855657</v>
      </c>
      <c r="R163" s="124">
        <f t="shared" si="13"/>
        <v>27022.305018314331</v>
      </c>
      <c r="Z163" s="2"/>
    </row>
    <row r="164" spans="13:26" x14ac:dyDescent="0.25">
      <c r="M164" s="2"/>
      <c r="N164" s="1">
        <f t="shared" si="14"/>
        <v>98</v>
      </c>
      <c r="O164" s="124">
        <f t="shared" si="15"/>
        <v>27022.305018314331</v>
      </c>
      <c r="P164" s="124">
        <f t="shared" si="16"/>
        <v>265.97181628207125</v>
      </c>
      <c r="Q164" s="124">
        <f t="shared" si="12"/>
        <v>25.884708842848035</v>
      </c>
      <c r="R164" s="124">
        <f t="shared" si="13"/>
        <v>27314.161543439252</v>
      </c>
      <c r="Z164" s="2"/>
    </row>
    <row r="165" spans="13:26" x14ac:dyDescent="0.25">
      <c r="M165" s="2"/>
      <c r="N165" s="1">
        <f t="shared" si="14"/>
        <v>99</v>
      </c>
      <c r="O165" s="124">
        <f t="shared" si="15"/>
        <v>27314.161543439252</v>
      </c>
      <c r="P165" s="124">
        <f t="shared" si="16"/>
        <v>265.97181628207125</v>
      </c>
      <c r="Q165" s="124">
        <f t="shared" si="12"/>
        <v>26.164278671240684</v>
      </c>
      <c r="R165" s="124">
        <f t="shared" si="13"/>
        <v>27606.297638392563</v>
      </c>
      <c r="Z165" s="2"/>
    </row>
    <row r="166" spans="13:26" x14ac:dyDescent="0.25">
      <c r="M166" s="2"/>
      <c r="N166" s="1">
        <f t="shared" si="14"/>
        <v>100</v>
      </c>
      <c r="O166" s="124">
        <f t="shared" si="15"/>
        <v>27606.297638392563</v>
      </c>
      <c r="P166" s="124">
        <f t="shared" si="16"/>
        <v>265.97181628207125</v>
      </c>
      <c r="Q166" s="124">
        <f t="shared" si="12"/>
        <v>26.44411630001543</v>
      </c>
      <c r="R166" s="124">
        <f t="shared" si="13"/>
        <v>27898.713570974651</v>
      </c>
      <c r="Z166" s="2"/>
    </row>
    <row r="167" spans="13:26" x14ac:dyDescent="0.25">
      <c r="M167" s="2"/>
      <c r="N167" s="1">
        <f t="shared" si="14"/>
        <v>101</v>
      </c>
      <c r="O167" s="124">
        <f t="shared" si="15"/>
        <v>27898.713570974651</v>
      </c>
      <c r="P167" s="124">
        <f t="shared" si="16"/>
        <v>265.97181628207125</v>
      </c>
      <c r="Q167" s="124">
        <f t="shared" si="12"/>
        <v>26.724221985698694</v>
      </c>
      <c r="R167" s="124">
        <f t="shared" si="13"/>
        <v>28191.409609242422</v>
      </c>
      <c r="Z167" s="2"/>
    </row>
    <row r="168" spans="13:26" x14ac:dyDescent="0.25">
      <c r="M168" s="2"/>
      <c r="N168" s="1">
        <f t="shared" si="14"/>
        <v>102</v>
      </c>
      <c r="O168" s="124">
        <f t="shared" si="15"/>
        <v>28191.409609242422</v>
      </c>
      <c r="P168" s="124">
        <f t="shared" si="16"/>
        <v>265.97181628207125</v>
      </c>
      <c r="Q168" s="124">
        <f t="shared" si="12"/>
        <v>27.004595985062611</v>
      </c>
      <c r="R168" s="124">
        <f t="shared" si="13"/>
        <v>28484.386021509556</v>
      </c>
      <c r="Z168" s="2"/>
    </row>
    <row r="169" spans="13:26" x14ac:dyDescent="0.25">
      <c r="M169" s="2"/>
      <c r="N169" s="1">
        <f t="shared" si="14"/>
        <v>103</v>
      </c>
      <c r="O169" s="124">
        <f t="shared" si="15"/>
        <v>28484.386021509556</v>
      </c>
      <c r="P169" s="124">
        <f t="shared" si="16"/>
        <v>265.97181628207125</v>
      </c>
      <c r="Q169" s="124">
        <f t="shared" si="12"/>
        <v>27.285238555125272</v>
      </c>
      <c r="R169" s="124">
        <f t="shared" si="13"/>
        <v>28777.643076346754</v>
      </c>
      <c r="Z169" s="2"/>
    </row>
    <row r="170" spans="13:26" x14ac:dyDescent="0.25">
      <c r="M170" s="2"/>
      <c r="N170" s="1">
        <f t="shared" si="14"/>
        <v>104</v>
      </c>
      <c r="O170" s="124">
        <f t="shared" si="15"/>
        <v>28777.643076346754</v>
      </c>
      <c r="P170" s="124">
        <f t="shared" si="16"/>
        <v>265.97181628207125</v>
      </c>
      <c r="Q170" s="124">
        <f t="shared" si="12"/>
        <v>27.56614995315099</v>
      </c>
      <c r="R170" s="124">
        <f t="shared" si="13"/>
        <v>29071.181042581979</v>
      </c>
      <c r="Z170" s="2"/>
    </row>
    <row r="171" spans="13:26" x14ac:dyDescent="0.25">
      <c r="M171" s="2"/>
      <c r="N171" s="1">
        <f t="shared" si="14"/>
        <v>105</v>
      </c>
      <c r="O171" s="124">
        <f t="shared" si="15"/>
        <v>29071.181042581979</v>
      </c>
      <c r="P171" s="124">
        <f t="shared" si="16"/>
        <v>265.97181628207125</v>
      </c>
      <c r="Q171" s="124">
        <f t="shared" si="12"/>
        <v>27.847330436650488</v>
      </c>
      <c r="R171" s="124">
        <f t="shared" si="13"/>
        <v>29365.000189300699</v>
      </c>
      <c r="Z171" s="2"/>
    </row>
    <row r="172" spans="13:26" x14ac:dyDescent="0.25">
      <c r="M172" s="2"/>
      <c r="N172" s="1">
        <f t="shared" si="14"/>
        <v>106</v>
      </c>
      <c r="O172" s="124">
        <f t="shared" si="15"/>
        <v>29365.000189300699</v>
      </c>
      <c r="P172" s="124">
        <f t="shared" si="16"/>
        <v>265.97181628207125</v>
      </c>
      <c r="Q172" s="124">
        <f t="shared" si="12"/>
        <v>28.128780263381167</v>
      </c>
      <c r="R172" s="124">
        <f t="shared" si="13"/>
        <v>29659.100785846153</v>
      </c>
      <c r="Z172" s="2"/>
    </row>
    <row r="173" spans="13:26" x14ac:dyDescent="0.25">
      <c r="M173" s="2"/>
      <c r="N173" s="1">
        <f t="shared" si="14"/>
        <v>107</v>
      </c>
      <c r="O173" s="124">
        <f t="shared" si="15"/>
        <v>29659.100785846153</v>
      </c>
      <c r="P173" s="124">
        <f t="shared" si="16"/>
        <v>265.97181628207125</v>
      </c>
      <c r="Q173" s="124">
        <f t="shared" si="12"/>
        <v>28.41049969134734</v>
      </c>
      <c r="R173" s="124">
        <f t="shared" si="13"/>
        <v>29953.483101819573</v>
      </c>
      <c r="Z173" s="2"/>
    </row>
    <row r="174" spans="13:26" x14ac:dyDescent="0.25">
      <c r="M174" s="2"/>
      <c r="N174" s="1">
        <f t="shared" si="14"/>
        <v>108</v>
      </c>
      <c r="O174" s="124">
        <f t="shared" si="15"/>
        <v>29953.483101819573</v>
      </c>
      <c r="P174" s="124">
        <f t="shared" si="16"/>
        <v>265.97181628207125</v>
      </c>
      <c r="Q174" s="124">
        <f t="shared" si="12"/>
        <v>28.692488978800458</v>
      </c>
      <c r="R174" s="124">
        <f t="shared" si="13"/>
        <v>30248.147407080443</v>
      </c>
      <c r="Z174" s="2"/>
    </row>
    <row r="175" spans="13:26" x14ac:dyDescent="0.25">
      <c r="M175" s="2"/>
      <c r="N175" s="1">
        <f t="shared" si="14"/>
        <v>109</v>
      </c>
      <c r="O175" s="124">
        <f t="shared" si="15"/>
        <v>30248.147407080443</v>
      </c>
      <c r="P175" s="124">
        <f t="shared" si="16"/>
        <v>265.97181628207125</v>
      </c>
      <c r="Q175" s="124">
        <f t="shared" si="12"/>
        <v>28.974748384239348</v>
      </c>
      <c r="R175" s="124">
        <f t="shared" si="13"/>
        <v>30543.093971746755</v>
      </c>
      <c r="Z175" s="2"/>
    </row>
    <row r="176" spans="13:26" x14ac:dyDescent="0.25">
      <c r="M176" s="2"/>
      <c r="N176" s="1">
        <f t="shared" si="14"/>
        <v>110</v>
      </c>
      <c r="O176" s="124">
        <f t="shared" si="15"/>
        <v>30543.093971746755</v>
      </c>
      <c r="P176" s="124">
        <f t="shared" si="16"/>
        <v>265.97181628207125</v>
      </c>
      <c r="Q176" s="124">
        <f t="shared" si="12"/>
        <v>29.257278166410462</v>
      </c>
      <c r="R176" s="124">
        <f t="shared" si="13"/>
        <v>30838.323066195237</v>
      </c>
      <c r="Z176" s="2"/>
    </row>
    <row r="177" spans="13:26" x14ac:dyDescent="0.25">
      <c r="M177" s="2"/>
      <c r="N177" s="1">
        <f t="shared" si="14"/>
        <v>111</v>
      </c>
      <c r="O177" s="124">
        <f t="shared" si="15"/>
        <v>30838.323066195237</v>
      </c>
      <c r="P177" s="124">
        <f t="shared" si="16"/>
        <v>265.97181628207125</v>
      </c>
      <c r="Q177" s="124">
        <f t="shared" si="12"/>
        <v>29.540078584308095</v>
      </c>
      <c r="R177" s="124">
        <f t="shared" si="13"/>
        <v>31133.834961061617</v>
      </c>
      <c r="Z177" s="2"/>
    </row>
    <row r="178" spans="13:26" x14ac:dyDescent="0.25">
      <c r="M178" s="2"/>
      <c r="N178" s="1">
        <f t="shared" si="14"/>
        <v>112</v>
      </c>
      <c r="O178" s="124">
        <f t="shared" si="15"/>
        <v>31133.834961061617</v>
      </c>
      <c r="P178" s="124">
        <f t="shared" si="16"/>
        <v>265.97181628207125</v>
      </c>
      <c r="Q178" s="124">
        <f t="shared" si="12"/>
        <v>29.823149897174645</v>
      </c>
      <c r="R178" s="124">
        <f t="shared" si="13"/>
        <v>31429.629927240865</v>
      </c>
      <c r="Z178" s="2"/>
    </row>
    <row r="179" spans="13:26" x14ac:dyDescent="0.25">
      <c r="M179" s="2"/>
      <c r="N179" s="1">
        <f t="shared" si="14"/>
        <v>113</v>
      </c>
      <c r="O179" s="124">
        <f t="shared" si="15"/>
        <v>31429.629927240865</v>
      </c>
      <c r="P179" s="124">
        <f t="shared" si="16"/>
        <v>265.97181628207125</v>
      </c>
      <c r="Q179" s="124">
        <f t="shared" si="12"/>
        <v>30.106492364500831</v>
      </c>
      <c r="R179" s="124">
        <f t="shared" si="13"/>
        <v>31725.70823588744</v>
      </c>
      <c r="Z179" s="2"/>
    </row>
    <row r="180" spans="13:26" x14ac:dyDescent="0.25">
      <c r="M180" s="2"/>
      <c r="N180" s="1">
        <f t="shared" si="14"/>
        <v>114</v>
      </c>
      <c r="O180" s="124">
        <f t="shared" si="15"/>
        <v>31725.70823588744</v>
      </c>
      <c r="P180" s="124">
        <f t="shared" si="16"/>
        <v>265.97181628207125</v>
      </c>
      <c r="Q180" s="124">
        <f t="shared" si="12"/>
        <v>30.390106246025937</v>
      </c>
      <c r="R180" s="124">
        <f t="shared" si="13"/>
        <v>32022.070158415536</v>
      </c>
      <c r="Z180" s="2"/>
    </row>
    <row r="181" spans="13:26" x14ac:dyDescent="0.25">
      <c r="M181" s="2"/>
      <c r="N181" s="1">
        <f t="shared" si="14"/>
        <v>115</v>
      </c>
      <c r="O181" s="124">
        <f t="shared" si="15"/>
        <v>32022.070158415536</v>
      </c>
      <c r="P181" s="124">
        <f t="shared" si="16"/>
        <v>265.97181628207125</v>
      </c>
      <c r="Q181" s="124">
        <f t="shared" si="12"/>
        <v>30.673991801738051</v>
      </c>
      <c r="R181" s="124">
        <f t="shared" si="13"/>
        <v>32318.715966499345</v>
      </c>
      <c r="Z181" s="2"/>
    </row>
    <row r="182" spans="13:26" x14ac:dyDescent="0.25">
      <c r="M182" s="2"/>
      <c r="N182" s="1">
        <f t="shared" si="14"/>
        <v>116</v>
      </c>
      <c r="O182" s="124">
        <f t="shared" si="15"/>
        <v>32318.715966499345</v>
      </c>
      <c r="P182" s="124">
        <f t="shared" si="16"/>
        <v>265.97181628207125</v>
      </c>
      <c r="Q182" s="124">
        <f t="shared" si="12"/>
        <v>30.958149291874314</v>
      </c>
      <c r="R182" s="124">
        <f t="shared" si="13"/>
        <v>32615.64593207329</v>
      </c>
      <c r="Z182" s="2"/>
    </row>
    <row r="183" spans="13:26" x14ac:dyDescent="0.25">
      <c r="M183" s="2"/>
      <c r="N183" s="1">
        <f t="shared" si="14"/>
        <v>117</v>
      </c>
      <c r="O183" s="124">
        <f t="shared" si="15"/>
        <v>32615.64593207329</v>
      </c>
      <c r="P183" s="124">
        <f t="shared" si="16"/>
        <v>265.97181628207125</v>
      </c>
      <c r="Q183" s="124">
        <f t="shared" si="12"/>
        <v>31.242578976921141</v>
      </c>
      <c r="R183" s="124">
        <f t="shared" si="13"/>
        <v>32912.860327332281</v>
      </c>
      <c r="Z183" s="2"/>
    </row>
    <row r="184" spans="13:26" x14ac:dyDescent="0.25">
      <c r="M184" s="2"/>
      <c r="N184" s="1">
        <f t="shared" si="14"/>
        <v>118</v>
      </c>
      <c r="O184" s="124">
        <f t="shared" si="15"/>
        <v>32912.860327332281</v>
      </c>
      <c r="P184" s="124">
        <f t="shared" si="16"/>
        <v>265.97181628207125</v>
      </c>
      <c r="Q184" s="124">
        <f t="shared" si="12"/>
        <v>31.527281117614471</v>
      </c>
      <c r="R184" s="124">
        <f t="shared" si="13"/>
        <v>33210.359424731963</v>
      </c>
      <c r="Z184" s="2"/>
    </row>
    <row r="185" spans="13:26" x14ac:dyDescent="0.25">
      <c r="M185" s="2"/>
      <c r="N185" s="1">
        <f t="shared" si="14"/>
        <v>119</v>
      </c>
      <c r="O185" s="124">
        <f t="shared" si="15"/>
        <v>33210.359424731963</v>
      </c>
      <c r="P185" s="124">
        <f t="shared" si="16"/>
        <v>265.97181628207125</v>
      </c>
      <c r="Q185" s="124">
        <f t="shared" si="12"/>
        <v>31.812255974939994</v>
      </c>
      <c r="R185" s="124">
        <f t="shared" si="13"/>
        <v>33508.143496988974</v>
      </c>
      <c r="Z185" s="2"/>
    </row>
    <row r="186" spans="13:26" x14ac:dyDescent="0.25">
      <c r="M186" s="2"/>
      <c r="N186" s="1">
        <f t="shared" si="14"/>
        <v>120</v>
      </c>
      <c r="O186" s="124">
        <f t="shared" si="15"/>
        <v>33508.143496988974</v>
      </c>
      <c r="P186" s="124">
        <f t="shared" si="16"/>
        <v>265.97181628207125</v>
      </c>
      <c r="Q186" s="124">
        <f t="shared" si="12"/>
        <v>32.097503810133411</v>
      </c>
      <c r="R186" s="124">
        <f t="shared" si="13"/>
        <v>33806.212817081177</v>
      </c>
      <c r="Z186" s="2"/>
    </row>
    <row r="187" spans="13:26" x14ac:dyDescent="0.25">
      <c r="M187" s="2"/>
      <c r="N187" s="1">
        <f t="shared" si="14"/>
        <v>121</v>
      </c>
      <c r="O187" s="124">
        <f t="shared" si="15"/>
        <v>33806.212817081177</v>
      </c>
      <c r="P187" s="124">
        <f t="shared" si="16"/>
        <v>265.97181628207125</v>
      </c>
      <c r="Q187" s="124">
        <f t="shared" si="12"/>
        <v>32.383024884680644</v>
      </c>
      <c r="R187" s="124">
        <f t="shared" si="13"/>
        <v>34104.567658247928</v>
      </c>
      <c r="Z187" s="2"/>
    </row>
    <row r="188" spans="13:26" x14ac:dyDescent="0.25">
      <c r="M188" s="2"/>
      <c r="N188" s="1">
        <f t="shared" si="14"/>
        <v>122</v>
      </c>
      <c r="O188" s="124">
        <f t="shared" si="15"/>
        <v>34104.567658247928</v>
      </c>
      <c r="P188" s="124">
        <f t="shared" si="16"/>
        <v>265.97181628207125</v>
      </c>
      <c r="Q188" s="124">
        <f t="shared" si="12"/>
        <v>32.668819460318119</v>
      </c>
      <c r="R188" s="124">
        <f t="shared" si="13"/>
        <v>34403.208293990319</v>
      </c>
      <c r="Z188" s="2"/>
    </row>
    <row r="189" spans="13:26" x14ac:dyDescent="0.25">
      <c r="M189" s="2"/>
      <c r="N189" s="1">
        <f t="shared" si="14"/>
        <v>123</v>
      </c>
      <c r="O189" s="124">
        <f t="shared" si="15"/>
        <v>34403.208293990319</v>
      </c>
      <c r="P189" s="124">
        <f t="shared" si="16"/>
        <v>265.97181628207125</v>
      </c>
      <c r="Q189" s="124">
        <f t="shared" si="12"/>
        <v>32.95488779903296</v>
      </c>
      <c r="R189" s="124">
        <f t="shared" si="13"/>
        <v>34702.134998071422</v>
      </c>
      <c r="Z189" s="2"/>
    </row>
    <row r="190" spans="13:26" x14ac:dyDescent="0.25">
      <c r="M190" s="2"/>
      <c r="N190" s="1">
        <f t="shared" si="14"/>
        <v>124</v>
      </c>
      <c r="O190" s="124">
        <f t="shared" si="15"/>
        <v>34702.134998071422</v>
      </c>
      <c r="P190" s="124">
        <f t="shared" si="16"/>
        <v>265.97181628207125</v>
      </c>
      <c r="Q190" s="124">
        <f t="shared" si="12"/>
        <v>33.241230163063243</v>
      </c>
      <c r="R190" s="124">
        <f t="shared" si="13"/>
        <v>35001.348044516555</v>
      </c>
      <c r="Z190" s="2"/>
    </row>
    <row r="191" spans="13:26" x14ac:dyDescent="0.25">
      <c r="M191" s="2"/>
      <c r="N191" s="1">
        <f t="shared" si="14"/>
        <v>125</v>
      </c>
      <c r="O191" s="124">
        <f t="shared" si="15"/>
        <v>35001.348044516555</v>
      </c>
      <c r="P191" s="124">
        <f t="shared" si="16"/>
        <v>265.97181628207125</v>
      </c>
      <c r="Q191" s="124">
        <f t="shared" si="12"/>
        <v>33.527846814898261</v>
      </c>
      <c r="R191" s="124">
        <f t="shared" si="13"/>
        <v>35300.847707613524</v>
      </c>
      <c r="Z191" s="2"/>
    </row>
    <row r="192" spans="13:26" x14ac:dyDescent="0.25">
      <c r="M192" s="2"/>
      <c r="N192" s="1">
        <f t="shared" si="14"/>
        <v>126</v>
      </c>
      <c r="O192" s="124">
        <f t="shared" si="15"/>
        <v>35300.847707613524</v>
      </c>
      <c r="P192" s="124">
        <f t="shared" si="16"/>
        <v>265.97181628207125</v>
      </c>
      <c r="Q192" s="124">
        <f t="shared" si="12"/>
        <v>33.814738017278735</v>
      </c>
      <c r="R192" s="124">
        <f t="shared" si="13"/>
        <v>35600.634261912877</v>
      </c>
      <c r="Z192" s="2"/>
    </row>
    <row r="193" spans="13:26" x14ac:dyDescent="0.25">
      <c r="M193" s="2"/>
      <c r="N193" s="1">
        <f t="shared" si="14"/>
        <v>127</v>
      </c>
      <c r="O193" s="124">
        <f t="shared" si="15"/>
        <v>35600.634261912877</v>
      </c>
      <c r="P193" s="124">
        <f t="shared" si="16"/>
        <v>265.97181628207125</v>
      </c>
      <c r="Q193" s="124">
        <f t="shared" si="12"/>
        <v>34.101904033197073</v>
      </c>
      <c r="R193" s="124">
        <f t="shared" si="13"/>
        <v>35900.707982228145</v>
      </c>
      <c r="Z193" s="2"/>
    </row>
    <row r="194" spans="13:26" x14ac:dyDescent="0.25">
      <c r="M194" s="2"/>
      <c r="N194" s="1">
        <f t="shared" si="14"/>
        <v>128</v>
      </c>
      <c r="O194" s="124">
        <f t="shared" si="15"/>
        <v>35900.707982228145</v>
      </c>
      <c r="P194" s="124">
        <f t="shared" si="16"/>
        <v>265.97181628207125</v>
      </c>
      <c r="Q194" s="124">
        <f t="shared" si="12"/>
        <v>34.389345125897592</v>
      </c>
      <c r="R194" s="124">
        <f t="shared" si="13"/>
        <v>36201.069143636116</v>
      </c>
      <c r="Z194" s="2"/>
    </row>
    <row r="195" spans="13:26" x14ac:dyDescent="0.25">
      <c r="M195" s="2"/>
      <c r="N195" s="1">
        <f t="shared" si="14"/>
        <v>129</v>
      </c>
      <c r="O195" s="124">
        <f t="shared" si="15"/>
        <v>36201.069143636116</v>
      </c>
      <c r="P195" s="124">
        <f t="shared" si="16"/>
        <v>265.97181628207125</v>
      </c>
      <c r="Q195" s="124">
        <f t="shared" ref="Q195:Q258" si="17">O195*$P$61</f>
        <v>34.67706155887678</v>
      </c>
      <c r="R195" s="124">
        <f t="shared" ref="R195:R258" si="18">O195+P195+Q195</f>
        <v>36501.718021477063</v>
      </c>
      <c r="Z195" s="2"/>
    </row>
    <row r="196" spans="13:26" x14ac:dyDescent="0.25">
      <c r="M196" s="2"/>
      <c r="N196" s="1">
        <f t="shared" ref="N196:N259" si="19">N195+1</f>
        <v>130</v>
      </c>
      <c r="O196" s="124">
        <f t="shared" ref="O196:O259" si="20">R195</f>
        <v>36501.718021477063</v>
      </c>
      <c r="P196" s="124">
        <f t="shared" ref="P196:P259" si="21">P195</f>
        <v>265.97181628207125</v>
      </c>
      <c r="Q196" s="124">
        <f t="shared" si="17"/>
        <v>34.965053595883518</v>
      </c>
      <c r="R196" s="124">
        <f t="shared" si="18"/>
        <v>36802.654891355021</v>
      </c>
      <c r="Z196" s="2"/>
    </row>
    <row r="197" spans="13:26" x14ac:dyDescent="0.25">
      <c r="M197" s="2"/>
      <c r="N197" s="1">
        <f t="shared" si="19"/>
        <v>131</v>
      </c>
      <c r="O197" s="124">
        <f t="shared" si="20"/>
        <v>36802.654891355021</v>
      </c>
      <c r="P197" s="124">
        <f t="shared" si="21"/>
        <v>265.97181628207125</v>
      </c>
      <c r="Q197" s="124">
        <f t="shared" si="17"/>
        <v>35.253321500919363</v>
      </c>
      <c r="R197" s="124">
        <f t="shared" si="18"/>
        <v>37103.88002913801</v>
      </c>
      <c r="Z197" s="2"/>
    </row>
    <row r="198" spans="13:26" x14ac:dyDescent="0.25">
      <c r="M198" s="2"/>
      <c r="N198" s="1">
        <f t="shared" si="19"/>
        <v>132</v>
      </c>
      <c r="O198" s="124">
        <f t="shared" si="20"/>
        <v>37103.88002913801</v>
      </c>
      <c r="P198" s="124">
        <f t="shared" si="21"/>
        <v>265.97181628207125</v>
      </c>
      <c r="Q198" s="124">
        <f t="shared" si="17"/>
        <v>35.541865538238717</v>
      </c>
      <c r="R198" s="124">
        <f t="shared" si="18"/>
        <v>37405.39371095832</v>
      </c>
      <c r="Z198" s="2"/>
    </row>
    <row r="199" spans="13:26" x14ac:dyDescent="0.25">
      <c r="M199" s="2"/>
      <c r="N199" s="1">
        <f t="shared" si="19"/>
        <v>133</v>
      </c>
      <c r="O199" s="124">
        <f t="shared" si="20"/>
        <v>37405.39371095832</v>
      </c>
      <c r="P199" s="124">
        <f t="shared" si="21"/>
        <v>265.97181628207125</v>
      </c>
      <c r="Q199" s="124">
        <f t="shared" si="17"/>
        <v>35.830685972349144</v>
      </c>
      <c r="R199" s="124">
        <f t="shared" si="18"/>
        <v>37707.196213212745</v>
      </c>
      <c r="Z199" s="2"/>
    </row>
    <row r="200" spans="13:26" x14ac:dyDescent="0.25">
      <c r="M200" s="2"/>
      <c r="N200" s="1">
        <f t="shared" si="19"/>
        <v>134</v>
      </c>
      <c r="O200" s="124">
        <f t="shared" si="20"/>
        <v>37707.196213212745</v>
      </c>
      <c r="P200" s="124">
        <f t="shared" si="21"/>
        <v>265.97181628207125</v>
      </c>
      <c r="Q200" s="124">
        <f t="shared" si="17"/>
        <v>36.119783068011564</v>
      </c>
      <c r="R200" s="124">
        <f t="shared" si="18"/>
        <v>38009.287812562827</v>
      </c>
      <c r="Z200" s="2"/>
    </row>
    <row r="201" spans="13:26" x14ac:dyDescent="0.25">
      <c r="M201" s="2"/>
      <c r="N201" s="1">
        <f t="shared" si="19"/>
        <v>135</v>
      </c>
      <c r="O201" s="124">
        <f t="shared" si="20"/>
        <v>38009.287812562827</v>
      </c>
      <c r="P201" s="124">
        <f t="shared" si="21"/>
        <v>265.97181628207125</v>
      </c>
      <c r="Q201" s="124">
        <f t="shared" si="17"/>
        <v>36.409157090240512</v>
      </c>
      <c r="R201" s="124">
        <f t="shared" si="18"/>
        <v>38311.668785935137</v>
      </c>
      <c r="Z201" s="2"/>
    </row>
    <row r="202" spans="13:26" x14ac:dyDescent="0.25">
      <c r="M202" s="2"/>
      <c r="N202" s="1">
        <f t="shared" si="19"/>
        <v>136</v>
      </c>
      <c r="O202" s="124">
        <f t="shared" si="20"/>
        <v>38311.668785935137</v>
      </c>
      <c r="P202" s="124">
        <f t="shared" si="21"/>
        <v>265.97181628207125</v>
      </c>
      <c r="Q202" s="124">
        <f t="shared" si="17"/>
        <v>36.698808304304393</v>
      </c>
      <c r="R202" s="124">
        <f t="shared" si="18"/>
        <v>38614.339410521512</v>
      </c>
      <c r="Z202" s="2"/>
    </row>
    <row r="203" spans="13:26" x14ac:dyDescent="0.25">
      <c r="M203" s="2"/>
      <c r="N203" s="1">
        <f t="shared" si="19"/>
        <v>137</v>
      </c>
      <c r="O203" s="124">
        <f t="shared" si="20"/>
        <v>38614.339410521512</v>
      </c>
      <c r="P203" s="124">
        <f t="shared" si="21"/>
        <v>265.97181628207125</v>
      </c>
      <c r="Q203" s="124">
        <f t="shared" si="17"/>
        <v>36.988736975725708</v>
      </c>
      <c r="R203" s="124">
        <f t="shared" si="18"/>
        <v>38917.299963779311</v>
      </c>
      <c r="Z203" s="2"/>
    </row>
    <row r="204" spans="13:26" x14ac:dyDescent="0.25">
      <c r="M204" s="2"/>
      <c r="N204" s="1">
        <f t="shared" si="19"/>
        <v>138</v>
      </c>
      <c r="O204" s="124">
        <f t="shared" si="20"/>
        <v>38917.299963779311</v>
      </c>
      <c r="P204" s="124">
        <f t="shared" si="21"/>
        <v>265.97181628207125</v>
      </c>
      <c r="Q204" s="124">
        <f t="shared" si="17"/>
        <v>37.27894337028129</v>
      </c>
      <c r="R204" s="124">
        <f t="shared" si="18"/>
        <v>39220.550723431661</v>
      </c>
      <c r="Z204" s="2"/>
    </row>
    <row r="205" spans="13:26" x14ac:dyDescent="0.25">
      <c r="M205" s="2"/>
      <c r="N205" s="1">
        <f t="shared" si="19"/>
        <v>139</v>
      </c>
      <c r="O205" s="124">
        <f t="shared" si="20"/>
        <v>39220.550723431661</v>
      </c>
      <c r="P205" s="124">
        <f t="shared" si="21"/>
        <v>265.97181628207125</v>
      </c>
      <c r="Q205" s="124">
        <f t="shared" si="17"/>
        <v>37.569427754002568</v>
      </c>
      <c r="R205" s="124">
        <f t="shared" si="18"/>
        <v>39524.091967467735</v>
      </c>
      <c r="Z205" s="2"/>
    </row>
    <row r="206" spans="13:26" x14ac:dyDescent="0.25">
      <c r="M206" s="2"/>
      <c r="N206" s="1">
        <f t="shared" si="19"/>
        <v>140</v>
      </c>
      <c r="O206" s="124">
        <f t="shared" si="20"/>
        <v>39524.091967467735</v>
      </c>
      <c r="P206" s="124">
        <f t="shared" si="21"/>
        <v>265.97181628207125</v>
      </c>
      <c r="Q206" s="124">
        <f t="shared" si="17"/>
        <v>37.86019039317582</v>
      </c>
      <c r="R206" s="124">
        <f t="shared" si="18"/>
        <v>39827.923974142985</v>
      </c>
      <c r="Z206" s="2"/>
    </row>
    <row r="207" spans="13:26" x14ac:dyDescent="0.25">
      <c r="M207" s="2"/>
      <c r="N207" s="1">
        <f t="shared" si="19"/>
        <v>141</v>
      </c>
      <c r="O207" s="124">
        <f t="shared" si="20"/>
        <v>39827.923974142985</v>
      </c>
      <c r="P207" s="124">
        <f t="shared" si="21"/>
        <v>265.97181628207125</v>
      </c>
      <c r="Q207" s="124">
        <f t="shared" si="17"/>
        <v>38.151231554342381</v>
      </c>
      <c r="R207" s="124">
        <f t="shared" si="18"/>
        <v>40132.047021979401</v>
      </c>
      <c r="Z207" s="2"/>
    </row>
    <row r="208" spans="13:26" x14ac:dyDescent="0.25">
      <c r="M208" s="2"/>
      <c r="N208" s="1">
        <f t="shared" si="19"/>
        <v>142</v>
      </c>
      <c r="O208" s="124">
        <f t="shared" si="20"/>
        <v>40132.047021979401</v>
      </c>
      <c r="P208" s="124">
        <f t="shared" si="21"/>
        <v>265.97181628207125</v>
      </c>
      <c r="Q208" s="124">
        <f t="shared" si="17"/>
        <v>38.442551504298898</v>
      </c>
      <c r="R208" s="124">
        <f t="shared" si="18"/>
        <v>40436.461389765769</v>
      </c>
      <c r="Z208" s="2"/>
    </row>
    <row r="209" spans="13:26" x14ac:dyDescent="0.25">
      <c r="M209" s="2"/>
      <c r="N209" s="1">
        <f t="shared" si="19"/>
        <v>143</v>
      </c>
      <c r="O209" s="124">
        <f t="shared" si="20"/>
        <v>40436.461389765769</v>
      </c>
      <c r="P209" s="124">
        <f t="shared" si="21"/>
        <v>265.97181628207125</v>
      </c>
      <c r="Q209" s="124">
        <f t="shared" si="17"/>
        <v>38.734150510097606</v>
      </c>
      <c r="R209" s="124">
        <f t="shared" si="18"/>
        <v>40741.16735655794</v>
      </c>
      <c r="Z209" s="2"/>
    </row>
    <row r="210" spans="13:26" x14ac:dyDescent="0.25">
      <c r="M210" s="2"/>
      <c r="N210" s="1">
        <f t="shared" si="19"/>
        <v>144</v>
      </c>
      <c r="O210" s="124">
        <f t="shared" si="20"/>
        <v>40741.16735655794</v>
      </c>
      <c r="P210" s="124">
        <f t="shared" si="21"/>
        <v>265.97181628207125</v>
      </c>
      <c r="Q210" s="124">
        <f t="shared" si="17"/>
        <v>39.026028839046539</v>
      </c>
      <c r="R210" s="124">
        <f t="shared" si="18"/>
        <v>41046.165201679061</v>
      </c>
      <c r="Z210" s="2"/>
    </row>
    <row r="211" spans="13:26" x14ac:dyDescent="0.25">
      <c r="M211" s="2"/>
      <c r="N211" s="1">
        <f t="shared" si="19"/>
        <v>145</v>
      </c>
      <c r="O211" s="124">
        <f t="shared" si="20"/>
        <v>41046.165201679061</v>
      </c>
      <c r="P211" s="124">
        <f t="shared" si="21"/>
        <v>265.97181628207125</v>
      </c>
      <c r="Q211" s="124">
        <f t="shared" si="17"/>
        <v>39.318186758709778</v>
      </c>
      <c r="R211" s="124">
        <f t="shared" si="18"/>
        <v>41351.455204719845</v>
      </c>
      <c r="Z211" s="2"/>
    </row>
    <row r="212" spans="13:26" x14ac:dyDescent="0.25">
      <c r="M212" s="2"/>
      <c r="N212" s="1">
        <f t="shared" si="19"/>
        <v>146</v>
      </c>
      <c r="O212" s="124">
        <f t="shared" si="20"/>
        <v>41351.455204719845</v>
      </c>
      <c r="P212" s="124">
        <f t="shared" si="21"/>
        <v>265.97181628207125</v>
      </c>
      <c r="Q212" s="124">
        <f t="shared" si="17"/>
        <v>39.610624536907714</v>
      </c>
      <c r="R212" s="124">
        <f t="shared" si="18"/>
        <v>41657.037645538825</v>
      </c>
      <c r="Z212" s="2"/>
    </row>
    <row r="213" spans="13:26" x14ac:dyDescent="0.25">
      <c r="M213" s="2"/>
      <c r="N213" s="1">
        <f t="shared" si="19"/>
        <v>147</v>
      </c>
      <c r="O213" s="124">
        <f t="shared" si="20"/>
        <v>41657.037645538825</v>
      </c>
      <c r="P213" s="124">
        <f t="shared" si="21"/>
        <v>265.97181628207125</v>
      </c>
      <c r="Q213" s="124">
        <f t="shared" si="17"/>
        <v>39.903342441717285</v>
      </c>
      <c r="R213" s="124">
        <f t="shared" si="18"/>
        <v>41962.912804262611</v>
      </c>
      <c r="Z213" s="2"/>
    </row>
    <row r="214" spans="13:26" x14ac:dyDescent="0.25">
      <c r="M214" s="2"/>
      <c r="N214" s="1">
        <f t="shared" si="19"/>
        <v>148</v>
      </c>
      <c r="O214" s="124">
        <f t="shared" si="20"/>
        <v>41962.912804262611</v>
      </c>
      <c r="P214" s="124">
        <f t="shared" si="21"/>
        <v>265.97181628207125</v>
      </c>
      <c r="Q214" s="124">
        <f t="shared" si="17"/>
        <v>40.196340741472213</v>
      </c>
      <c r="R214" s="124">
        <f t="shared" si="18"/>
        <v>42269.080961286156</v>
      </c>
      <c r="Z214" s="2"/>
    </row>
    <row r="215" spans="13:26" x14ac:dyDescent="0.25">
      <c r="M215" s="2"/>
      <c r="N215" s="1">
        <f t="shared" si="19"/>
        <v>149</v>
      </c>
      <c r="O215" s="124">
        <f t="shared" si="20"/>
        <v>42269.080961286156</v>
      </c>
      <c r="P215" s="124">
        <f t="shared" si="21"/>
        <v>265.97181628207125</v>
      </c>
      <c r="Q215" s="124">
        <f t="shared" si="17"/>
        <v>40.489619704763264</v>
      </c>
      <c r="R215" s="124">
        <f t="shared" si="18"/>
        <v>42575.542397272991</v>
      </c>
      <c r="Z215" s="2"/>
    </row>
    <row r="216" spans="13:26" x14ac:dyDescent="0.25">
      <c r="M216" s="2"/>
      <c r="N216" s="1">
        <f t="shared" si="19"/>
        <v>150</v>
      </c>
      <c r="O216" s="124">
        <f t="shared" si="20"/>
        <v>42575.542397272991</v>
      </c>
      <c r="P216" s="124">
        <f t="shared" si="21"/>
        <v>265.97181628207125</v>
      </c>
      <c r="Q216" s="124">
        <f t="shared" si="17"/>
        <v>40.783179600438487</v>
      </c>
      <c r="R216" s="124">
        <f t="shared" si="18"/>
        <v>42882.297393155503</v>
      </c>
      <c r="Z216" s="2"/>
    </row>
    <row r="217" spans="13:26" x14ac:dyDescent="0.25">
      <c r="M217" s="2"/>
      <c r="N217" s="1">
        <f t="shared" si="19"/>
        <v>151</v>
      </c>
      <c r="O217" s="124">
        <f t="shared" si="20"/>
        <v>42882.297393155503</v>
      </c>
      <c r="P217" s="124">
        <f t="shared" si="21"/>
        <v>265.97181628207125</v>
      </c>
      <c r="Q217" s="124">
        <f t="shared" si="17"/>
        <v>41.077020697603452</v>
      </c>
      <c r="R217" s="124">
        <f t="shared" si="18"/>
        <v>43189.346230135176</v>
      </c>
      <c r="Z217" s="2"/>
    </row>
    <row r="218" spans="13:26" x14ac:dyDescent="0.25">
      <c r="M218" s="2"/>
      <c r="N218" s="1">
        <f t="shared" si="19"/>
        <v>152</v>
      </c>
      <c r="O218" s="124">
        <f t="shared" si="20"/>
        <v>43189.346230135176</v>
      </c>
      <c r="P218" s="124">
        <f t="shared" si="21"/>
        <v>265.97181628207125</v>
      </c>
      <c r="Q218" s="124">
        <f t="shared" si="17"/>
        <v>41.371143265621512</v>
      </c>
      <c r="R218" s="124">
        <f t="shared" si="18"/>
        <v>43496.689189682867</v>
      </c>
      <c r="Z218" s="2"/>
    </row>
    <row r="219" spans="13:26" x14ac:dyDescent="0.25">
      <c r="M219" s="2"/>
      <c r="N219" s="1">
        <f t="shared" si="19"/>
        <v>153</v>
      </c>
      <c r="O219" s="124">
        <f t="shared" si="20"/>
        <v>43496.689189682867</v>
      </c>
      <c r="P219" s="124">
        <f t="shared" si="21"/>
        <v>265.97181628207125</v>
      </c>
      <c r="Q219" s="124">
        <f t="shared" si="17"/>
        <v>41.665547574114051</v>
      </c>
      <c r="R219" s="124">
        <f t="shared" si="18"/>
        <v>43804.326553539053</v>
      </c>
      <c r="Z219" s="2"/>
    </row>
    <row r="220" spans="13:26" x14ac:dyDescent="0.25">
      <c r="M220" s="2"/>
      <c r="N220" s="1">
        <f t="shared" si="19"/>
        <v>154</v>
      </c>
      <c r="O220" s="124">
        <f t="shared" si="20"/>
        <v>43804.326553539053</v>
      </c>
      <c r="P220" s="124">
        <f t="shared" si="21"/>
        <v>265.97181628207125</v>
      </c>
      <c r="Q220" s="124">
        <f t="shared" si="17"/>
        <v>41.960233892960709</v>
      </c>
      <c r="R220" s="124">
        <f t="shared" si="18"/>
        <v>44112.258603714086</v>
      </c>
      <c r="Z220" s="2"/>
    </row>
    <row r="221" spans="13:26" x14ac:dyDescent="0.25">
      <c r="M221" s="2"/>
      <c r="N221" s="1">
        <f t="shared" si="19"/>
        <v>155</v>
      </c>
      <c r="O221" s="124">
        <f t="shared" si="20"/>
        <v>44112.258603714086</v>
      </c>
      <c r="P221" s="124">
        <f t="shared" si="21"/>
        <v>265.97181628207125</v>
      </c>
      <c r="Q221" s="124">
        <f t="shared" si="17"/>
        <v>42.255202492299659</v>
      </c>
      <c r="R221" s="124">
        <f t="shared" si="18"/>
        <v>44420.485622488457</v>
      </c>
      <c r="Z221" s="2"/>
    </row>
    <row r="222" spans="13:26" x14ac:dyDescent="0.25">
      <c r="M222" s="2"/>
      <c r="N222" s="1">
        <f t="shared" si="19"/>
        <v>156</v>
      </c>
      <c r="O222" s="124">
        <f t="shared" si="20"/>
        <v>44420.485622488457</v>
      </c>
      <c r="P222" s="124">
        <f t="shared" si="21"/>
        <v>265.97181628207125</v>
      </c>
      <c r="Q222" s="124">
        <f t="shared" si="17"/>
        <v>42.550453642527827</v>
      </c>
      <c r="R222" s="124">
        <f t="shared" si="18"/>
        <v>44729.007892413058</v>
      </c>
      <c r="Z222" s="2"/>
    </row>
    <row r="223" spans="13:26" x14ac:dyDescent="0.25">
      <c r="M223" s="2"/>
      <c r="N223" s="1">
        <f t="shared" si="19"/>
        <v>157</v>
      </c>
      <c r="O223" s="124">
        <f t="shared" si="20"/>
        <v>44729.007892413058</v>
      </c>
      <c r="P223" s="124">
        <f t="shared" si="21"/>
        <v>265.97181628207125</v>
      </c>
      <c r="Q223" s="124">
        <f t="shared" si="17"/>
        <v>42.845987614301158</v>
      </c>
      <c r="R223" s="124">
        <f t="shared" si="18"/>
        <v>45037.825696309432</v>
      </c>
      <c r="Z223" s="2"/>
    </row>
    <row r="224" spans="13:26" x14ac:dyDescent="0.25">
      <c r="M224" s="2"/>
      <c r="N224" s="1">
        <f t="shared" si="19"/>
        <v>158</v>
      </c>
      <c r="O224" s="124">
        <f t="shared" si="20"/>
        <v>45037.825696309432</v>
      </c>
      <c r="P224" s="124">
        <f t="shared" si="21"/>
        <v>265.97181628207125</v>
      </c>
      <c r="Q224" s="124">
        <f t="shared" si="17"/>
        <v>43.141804678534861</v>
      </c>
      <c r="R224" s="124">
        <f t="shared" si="18"/>
        <v>45346.939317270037</v>
      </c>
      <c r="Z224" s="2"/>
    </row>
    <row r="225" spans="13:26" x14ac:dyDescent="0.25">
      <c r="M225" s="2"/>
      <c r="N225" s="1">
        <f t="shared" si="19"/>
        <v>159</v>
      </c>
      <c r="O225" s="124">
        <f t="shared" si="20"/>
        <v>45346.939317270037</v>
      </c>
      <c r="P225" s="124">
        <f t="shared" si="21"/>
        <v>265.97181628207125</v>
      </c>
      <c r="Q225" s="124">
        <f t="shared" si="17"/>
        <v>43.437905106403647</v>
      </c>
      <c r="R225" s="124">
        <f t="shared" si="18"/>
        <v>45656.349038658511</v>
      </c>
      <c r="Z225" s="2"/>
    </row>
    <row r="226" spans="13:26" x14ac:dyDescent="0.25">
      <c r="M226" s="2"/>
      <c r="N226" s="1">
        <f t="shared" si="19"/>
        <v>160</v>
      </c>
      <c r="O226" s="124">
        <f t="shared" si="20"/>
        <v>45656.349038658511</v>
      </c>
      <c r="P226" s="124">
        <f t="shared" si="21"/>
        <v>265.97181628207125</v>
      </c>
      <c r="Q226" s="124">
        <f t="shared" si="17"/>
        <v>43.734289169341999</v>
      </c>
      <c r="R226" s="124">
        <f t="shared" si="18"/>
        <v>45966.055144109923</v>
      </c>
      <c r="Z226" s="2"/>
    </row>
    <row r="227" spans="13:26" x14ac:dyDescent="0.25">
      <c r="M227" s="2"/>
      <c r="N227" s="1">
        <f t="shared" si="19"/>
        <v>161</v>
      </c>
      <c r="O227" s="124">
        <f t="shared" si="20"/>
        <v>45966.055144109923</v>
      </c>
      <c r="P227" s="124">
        <f t="shared" si="21"/>
        <v>265.97181628207125</v>
      </c>
      <c r="Q227" s="124">
        <f t="shared" si="17"/>
        <v>44.030957139044396</v>
      </c>
      <c r="R227" s="124">
        <f t="shared" si="18"/>
        <v>46276.057917531041</v>
      </c>
      <c r="Z227" s="2"/>
    </row>
    <row r="228" spans="13:26" x14ac:dyDescent="0.25">
      <c r="M228" s="2"/>
      <c r="N228" s="1">
        <f t="shared" si="19"/>
        <v>162</v>
      </c>
      <c r="O228" s="124">
        <f t="shared" si="20"/>
        <v>46276.057917531041</v>
      </c>
      <c r="P228" s="124">
        <f t="shared" si="21"/>
        <v>265.97181628207125</v>
      </c>
      <c r="Q228" s="124">
        <f t="shared" si="17"/>
        <v>44.32790928746558</v>
      </c>
      <c r="R228" s="124">
        <f t="shared" si="18"/>
        <v>46586.357643100579</v>
      </c>
      <c r="Z228" s="2"/>
    </row>
    <row r="229" spans="13:26" x14ac:dyDescent="0.25">
      <c r="M229" s="2"/>
      <c r="N229" s="1">
        <f t="shared" si="19"/>
        <v>163</v>
      </c>
      <c r="O229" s="124">
        <f t="shared" si="20"/>
        <v>46586.357643100579</v>
      </c>
      <c r="P229" s="124">
        <f t="shared" si="21"/>
        <v>265.97181628207125</v>
      </c>
      <c r="Q229" s="124">
        <f t="shared" si="17"/>
        <v>44.625145886820796</v>
      </c>
      <c r="R229" s="124">
        <f t="shared" si="18"/>
        <v>46896.954605269471</v>
      </c>
      <c r="Z229" s="2"/>
    </row>
    <row r="230" spans="13:26" x14ac:dyDescent="0.25">
      <c r="M230" s="2"/>
      <c r="N230" s="1">
        <f t="shared" si="19"/>
        <v>164</v>
      </c>
      <c r="O230" s="124">
        <f t="shared" si="20"/>
        <v>46896.954605269471</v>
      </c>
      <c r="P230" s="124">
        <f t="shared" si="21"/>
        <v>265.97181628207125</v>
      </c>
      <c r="Q230" s="124">
        <f t="shared" si="17"/>
        <v>44.922667209586045</v>
      </c>
      <c r="R230" s="124">
        <f t="shared" si="18"/>
        <v>47207.849088761126</v>
      </c>
      <c r="Z230" s="2"/>
    </row>
    <row r="231" spans="13:26" x14ac:dyDescent="0.25">
      <c r="M231" s="2"/>
      <c r="N231" s="1">
        <f t="shared" si="19"/>
        <v>165</v>
      </c>
      <c r="O231" s="124">
        <f t="shared" si="20"/>
        <v>47207.849088761126</v>
      </c>
      <c r="P231" s="124">
        <f t="shared" si="21"/>
        <v>265.97181628207125</v>
      </c>
      <c r="Q231" s="124">
        <f t="shared" si="17"/>
        <v>45.220473528498324</v>
      </c>
      <c r="R231" s="124">
        <f t="shared" si="18"/>
        <v>47519.041378571696</v>
      </c>
      <c r="Z231" s="2"/>
    </row>
    <row r="232" spans="13:26" x14ac:dyDescent="0.25">
      <c r="M232" s="2"/>
      <c r="N232" s="1">
        <f t="shared" si="19"/>
        <v>166</v>
      </c>
      <c r="O232" s="124">
        <f t="shared" si="20"/>
        <v>47519.041378571696</v>
      </c>
      <c r="P232" s="124">
        <f t="shared" si="21"/>
        <v>265.97181628207125</v>
      </c>
      <c r="Q232" s="124">
        <f t="shared" si="17"/>
        <v>45.518565116555912</v>
      </c>
      <c r="R232" s="124">
        <f t="shared" si="18"/>
        <v>47830.531759970327</v>
      </c>
      <c r="Z232" s="2"/>
    </row>
    <row r="233" spans="13:26" x14ac:dyDescent="0.25">
      <c r="M233" s="2"/>
      <c r="N233" s="1">
        <f t="shared" si="19"/>
        <v>167</v>
      </c>
      <c r="O233" s="124">
        <f t="shared" si="20"/>
        <v>47830.531759970327</v>
      </c>
      <c r="P233" s="124">
        <f t="shared" si="21"/>
        <v>265.97181628207125</v>
      </c>
      <c r="Q233" s="124">
        <f t="shared" si="17"/>
        <v>45.816942247018567</v>
      </c>
      <c r="R233" s="124">
        <f t="shared" si="18"/>
        <v>48142.320518499415</v>
      </c>
      <c r="Z233" s="2"/>
    </row>
    <row r="234" spans="13:26" x14ac:dyDescent="0.25">
      <c r="M234" s="2"/>
      <c r="N234" s="1">
        <f t="shared" si="19"/>
        <v>168</v>
      </c>
      <c r="O234" s="124">
        <f t="shared" si="20"/>
        <v>48142.320518499415</v>
      </c>
      <c r="P234" s="124">
        <f t="shared" si="21"/>
        <v>265.97181628207125</v>
      </c>
      <c r="Q234" s="124">
        <f t="shared" si="17"/>
        <v>46.115605193407809</v>
      </c>
      <c r="R234" s="124">
        <f t="shared" si="18"/>
        <v>48454.407939974895</v>
      </c>
      <c r="Z234" s="2"/>
    </row>
    <row r="235" spans="13:26" x14ac:dyDescent="0.25">
      <c r="M235" s="2"/>
      <c r="N235" s="1">
        <f t="shared" si="19"/>
        <v>169</v>
      </c>
      <c r="O235" s="124">
        <f t="shared" si="20"/>
        <v>48454.407939974895</v>
      </c>
      <c r="P235" s="124">
        <f t="shared" si="21"/>
        <v>265.97181628207125</v>
      </c>
      <c r="Q235" s="124">
        <f t="shared" si="17"/>
        <v>46.414554229507168</v>
      </c>
      <c r="R235" s="124">
        <f t="shared" si="18"/>
        <v>48766.794310486475</v>
      </c>
      <c r="Z235" s="2"/>
    </row>
    <row r="236" spans="13:26" x14ac:dyDescent="0.25">
      <c r="M236" s="2"/>
      <c r="N236" s="1">
        <f t="shared" si="19"/>
        <v>170</v>
      </c>
      <c r="O236" s="124">
        <f t="shared" si="20"/>
        <v>48766.794310486475</v>
      </c>
      <c r="P236" s="124">
        <f t="shared" si="21"/>
        <v>265.97181628207125</v>
      </c>
      <c r="Q236" s="124">
        <f t="shared" si="17"/>
        <v>46.713789629362438</v>
      </c>
      <c r="R236" s="124">
        <f t="shared" si="18"/>
        <v>49079.479916397911</v>
      </c>
      <c r="Z236" s="2"/>
    </row>
    <row r="237" spans="13:26" x14ac:dyDescent="0.25">
      <c r="M237" s="2"/>
      <c r="N237" s="1">
        <f t="shared" si="19"/>
        <v>171</v>
      </c>
      <c r="O237" s="124">
        <f t="shared" si="20"/>
        <v>49079.479916397911</v>
      </c>
      <c r="P237" s="124">
        <f t="shared" si="21"/>
        <v>265.97181628207125</v>
      </c>
      <c r="Q237" s="124">
        <f t="shared" si="17"/>
        <v>47.013311667281904</v>
      </c>
      <c r="R237" s="124">
        <f t="shared" si="18"/>
        <v>49392.465044347264</v>
      </c>
      <c r="Z237" s="2"/>
    </row>
    <row r="238" spans="13:26" x14ac:dyDescent="0.25">
      <c r="M238" s="2"/>
      <c r="N238" s="1">
        <f t="shared" si="19"/>
        <v>172</v>
      </c>
      <c r="O238" s="124">
        <f t="shared" si="20"/>
        <v>49392.465044347264</v>
      </c>
      <c r="P238" s="124">
        <f t="shared" si="21"/>
        <v>265.97181628207125</v>
      </c>
      <c r="Q238" s="124">
        <f t="shared" si="17"/>
        <v>47.313120617836631</v>
      </c>
      <c r="R238" s="124">
        <f t="shared" si="18"/>
        <v>49705.749981247172</v>
      </c>
      <c r="Z238" s="2"/>
    </row>
    <row r="239" spans="13:26" x14ac:dyDescent="0.25">
      <c r="M239" s="2"/>
      <c r="N239" s="1">
        <f t="shared" si="19"/>
        <v>173</v>
      </c>
      <c r="O239" s="124">
        <f t="shared" si="20"/>
        <v>49705.749981247172</v>
      </c>
      <c r="P239" s="124">
        <f t="shared" si="21"/>
        <v>265.97181628207125</v>
      </c>
      <c r="Q239" s="124">
        <f t="shared" si="17"/>
        <v>47.613216755860684</v>
      </c>
      <c r="R239" s="124">
        <f t="shared" si="18"/>
        <v>50019.335014285105</v>
      </c>
      <c r="Z239" s="2"/>
    </row>
    <row r="240" spans="13:26" x14ac:dyDescent="0.25">
      <c r="M240" s="2"/>
      <c r="N240" s="1">
        <f t="shared" si="19"/>
        <v>174</v>
      </c>
      <c r="O240" s="124">
        <f t="shared" si="20"/>
        <v>50019.335014285105</v>
      </c>
      <c r="P240" s="124">
        <f t="shared" si="21"/>
        <v>265.97181628207125</v>
      </c>
      <c r="Q240" s="124">
        <f t="shared" si="17"/>
        <v>47.913600356451397</v>
      </c>
      <c r="R240" s="124">
        <f t="shared" si="18"/>
        <v>50333.220430923626</v>
      </c>
      <c r="Z240" s="2"/>
    </row>
    <row r="241" spans="13:26" x14ac:dyDescent="0.25">
      <c r="M241" s="2"/>
      <c r="N241" s="1">
        <f t="shared" si="19"/>
        <v>175</v>
      </c>
      <c r="O241" s="124">
        <f t="shared" si="20"/>
        <v>50333.220430923626</v>
      </c>
      <c r="P241" s="124">
        <f t="shared" si="21"/>
        <v>265.97181628207125</v>
      </c>
      <c r="Q241" s="124">
        <f t="shared" si="17"/>
        <v>48.214271694969618</v>
      </c>
      <c r="R241" s="124">
        <f t="shared" si="18"/>
        <v>50647.406518900665</v>
      </c>
      <c r="Z241" s="2"/>
    </row>
    <row r="242" spans="13:26" x14ac:dyDescent="0.25">
      <c r="M242" s="2"/>
      <c r="N242" s="1">
        <f t="shared" si="19"/>
        <v>176</v>
      </c>
      <c r="O242" s="124">
        <f t="shared" si="20"/>
        <v>50647.406518900665</v>
      </c>
      <c r="P242" s="124">
        <f t="shared" si="21"/>
        <v>265.97181628207125</v>
      </c>
      <c r="Q242" s="124">
        <f t="shared" si="17"/>
        <v>48.515231047039961</v>
      </c>
      <c r="R242" s="124">
        <f t="shared" si="18"/>
        <v>50961.893566229774</v>
      </c>
      <c r="Z242" s="2"/>
    </row>
    <row r="243" spans="13:26" x14ac:dyDescent="0.25">
      <c r="M243" s="2"/>
      <c r="N243" s="1">
        <f t="shared" si="19"/>
        <v>177</v>
      </c>
      <c r="O243" s="124">
        <f t="shared" si="20"/>
        <v>50961.893566229774</v>
      </c>
      <c r="P243" s="124">
        <f t="shared" si="21"/>
        <v>265.97181628207125</v>
      </c>
      <c r="Q243" s="124">
        <f t="shared" si="17"/>
        <v>48.816478688551072</v>
      </c>
      <c r="R243" s="124">
        <f t="shared" si="18"/>
        <v>51276.681861200399</v>
      </c>
      <c r="Z243" s="2"/>
    </row>
    <row r="244" spans="13:26" x14ac:dyDescent="0.25">
      <c r="M244" s="2"/>
      <c r="N244" s="1">
        <f t="shared" si="19"/>
        <v>178</v>
      </c>
      <c r="O244" s="124">
        <f t="shared" si="20"/>
        <v>51276.681861200399</v>
      </c>
      <c r="P244" s="124">
        <f t="shared" si="21"/>
        <v>265.97181628207125</v>
      </c>
      <c r="Q244" s="124">
        <f t="shared" si="17"/>
        <v>49.118014895655861</v>
      </c>
      <c r="R244" s="124">
        <f t="shared" si="18"/>
        <v>51591.771692378126</v>
      </c>
      <c r="Z244" s="2"/>
    </row>
    <row r="245" spans="13:26" x14ac:dyDescent="0.25">
      <c r="M245" s="2"/>
      <c r="N245" s="1">
        <f t="shared" si="19"/>
        <v>179</v>
      </c>
      <c r="O245" s="124">
        <f t="shared" si="20"/>
        <v>51591.771692378126</v>
      </c>
      <c r="P245" s="124">
        <f t="shared" si="21"/>
        <v>265.97181628207125</v>
      </c>
      <c r="Q245" s="124">
        <f t="shared" si="17"/>
        <v>49.419839944771759</v>
      </c>
      <c r="R245" s="124">
        <f t="shared" si="18"/>
        <v>51907.163348604969</v>
      </c>
      <c r="Z245" s="2"/>
    </row>
    <row r="246" spans="13:26" x14ac:dyDescent="0.25">
      <c r="M246" s="2"/>
      <c r="N246" s="1">
        <f t="shared" si="19"/>
        <v>180</v>
      </c>
      <c r="O246" s="124">
        <f t="shared" si="20"/>
        <v>51907.163348604969</v>
      </c>
      <c r="P246" s="124">
        <f t="shared" si="21"/>
        <v>265.97181628207125</v>
      </c>
      <c r="Q246" s="124">
        <f t="shared" si="17"/>
        <v>49.721954112581003</v>
      </c>
      <c r="R246" s="124">
        <f t="shared" si="18"/>
        <v>52222.857118999622</v>
      </c>
      <c r="Z246" s="2"/>
    </row>
    <row r="247" spans="13:26" x14ac:dyDescent="0.25">
      <c r="M247" s="2"/>
      <c r="N247" s="1">
        <f t="shared" si="19"/>
        <v>181</v>
      </c>
      <c r="O247" s="124">
        <f t="shared" si="20"/>
        <v>52222.857118999622</v>
      </c>
      <c r="P247" s="124">
        <f t="shared" si="21"/>
        <v>265.97181628207125</v>
      </c>
      <c r="Q247" s="124">
        <f t="shared" si="17"/>
        <v>50.024357676030831</v>
      </c>
      <c r="R247" s="124">
        <f t="shared" si="18"/>
        <v>52538.853292957727</v>
      </c>
      <c r="Z247" s="2"/>
    </row>
    <row r="248" spans="13:26" x14ac:dyDescent="0.25">
      <c r="M248" s="2"/>
      <c r="N248" s="1">
        <f t="shared" si="19"/>
        <v>182</v>
      </c>
      <c r="O248" s="124">
        <f t="shared" si="20"/>
        <v>52538.853292957727</v>
      </c>
      <c r="P248" s="124">
        <f t="shared" si="21"/>
        <v>265.97181628207125</v>
      </c>
      <c r="Q248" s="124">
        <f t="shared" si="17"/>
        <v>50.327050912333796</v>
      </c>
      <c r="R248" s="124">
        <f t="shared" si="18"/>
        <v>52855.152160152131</v>
      </c>
      <c r="Z248" s="2"/>
    </row>
    <row r="249" spans="13:26" x14ac:dyDescent="0.25">
      <c r="M249" s="2"/>
      <c r="N249" s="1">
        <f t="shared" si="19"/>
        <v>183</v>
      </c>
      <c r="O249" s="124">
        <f t="shared" si="20"/>
        <v>52855.152160152131</v>
      </c>
      <c r="P249" s="124">
        <f t="shared" si="21"/>
        <v>265.97181628207125</v>
      </c>
      <c r="Q249" s="124">
        <f t="shared" si="17"/>
        <v>50.630034098967982</v>
      </c>
      <c r="R249" s="124">
        <f t="shared" si="18"/>
        <v>53171.754010533172</v>
      </c>
      <c r="Z249" s="2"/>
    </row>
    <row r="250" spans="13:26" x14ac:dyDescent="0.25">
      <c r="M250" s="2"/>
      <c r="N250" s="1">
        <f t="shared" si="19"/>
        <v>184</v>
      </c>
      <c r="O250" s="124">
        <f t="shared" si="20"/>
        <v>53171.754010533172</v>
      </c>
      <c r="P250" s="124">
        <f t="shared" si="21"/>
        <v>265.97181628207125</v>
      </c>
      <c r="Q250" s="124">
        <f t="shared" si="17"/>
        <v>50.933307513677278</v>
      </c>
      <c r="R250" s="124">
        <f t="shared" si="18"/>
        <v>53488.659134328918</v>
      </c>
      <c r="Z250" s="2"/>
    </row>
    <row r="251" spans="13:26" x14ac:dyDescent="0.25">
      <c r="M251" s="2"/>
      <c r="N251" s="1">
        <f t="shared" si="19"/>
        <v>185</v>
      </c>
      <c r="O251" s="124">
        <f t="shared" si="20"/>
        <v>53488.659134328918</v>
      </c>
      <c r="P251" s="124">
        <f t="shared" si="21"/>
        <v>265.97181628207125</v>
      </c>
      <c r="Q251" s="124">
        <f t="shared" si="17"/>
        <v>51.236871434471595</v>
      </c>
      <c r="R251" s="124">
        <f t="shared" si="18"/>
        <v>53805.86782204546</v>
      </c>
      <c r="Z251" s="2"/>
    </row>
    <row r="252" spans="13:26" x14ac:dyDescent="0.25">
      <c r="M252" s="2"/>
      <c r="N252" s="1">
        <f t="shared" si="19"/>
        <v>186</v>
      </c>
      <c r="O252" s="124">
        <f t="shared" si="20"/>
        <v>53805.86782204546</v>
      </c>
      <c r="P252" s="124">
        <f t="shared" si="21"/>
        <v>265.97181628207125</v>
      </c>
      <c r="Q252" s="124">
        <f t="shared" si="17"/>
        <v>51.540726139627196</v>
      </c>
      <c r="R252" s="124">
        <f t="shared" si="18"/>
        <v>54123.380364467157</v>
      </c>
      <c r="Z252" s="2"/>
    </row>
    <row r="253" spans="13:26" x14ac:dyDescent="0.25">
      <c r="M253" s="2"/>
      <c r="N253" s="1">
        <f t="shared" si="19"/>
        <v>187</v>
      </c>
      <c r="O253" s="124">
        <f t="shared" si="20"/>
        <v>54123.380364467157</v>
      </c>
      <c r="P253" s="124">
        <f t="shared" si="21"/>
        <v>265.97181628207125</v>
      </c>
      <c r="Q253" s="124">
        <f t="shared" si="17"/>
        <v>51.844871907686873</v>
      </c>
      <c r="R253" s="124">
        <f t="shared" si="18"/>
        <v>54441.197052656913</v>
      </c>
      <c r="Z253" s="2"/>
    </row>
    <row r="254" spans="13:26" x14ac:dyDescent="0.25">
      <c r="M254" s="2"/>
      <c r="N254" s="1">
        <f t="shared" si="19"/>
        <v>188</v>
      </c>
      <c r="O254" s="124">
        <f t="shared" si="20"/>
        <v>54441.197052656913</v>
      </c>
      <c r="P254" s="124">
        <f t="shared" si="21"/>
        <v>265.97181628207125</v>
      </c>
      <c r="Q254" s="124">
        <f t="shared" si="17"/>
        <v>52.149309017460247</v>
      </c>
      <c r="R254" s="124">
        <f t="shared" si="18"/>
        <v>54759.318177956447</v>
      </c>
      <c r="Z254" s="2"/>
    </row>
    <row r="255" spans="13:26" x14ac:dyDescent="0.25">
      <c r="M255" s="2"/>
      <c r="N255" s="1">
        <f t="shared" si="19"/>
        <v>189</v>
      </c>
      <c r="O255" s="124">
        <f t="shared" si="20"/>
        <v>54759.318177956447</v>
      </c>
      <c r="P255" s="124">
        <f t="shared" si="21"/>
        <v>265.97181628207125</v>
      </c>
      <c r="Q255" s="124">
        <f t="shared" si="17"/>
        <v>52.454037748024007</v>
      </c>
      <c r="R255" s="124">
        <f t="shared" si="18"/>
        <v>55077.744031986542</v>
      </c>
      <c r="Z255" s="2"/>
    </row>
    <row r="256" spans="13:26" x14ac:dyDescent="0.25">
      <c r="M256" s="2"/>
      <c r="N256" s="1">
        <f t="shared" si="19"/>
        <v>190</v>
      </c>
      <c r="O256" s="124">
        <f t="shared" si="20"/>
        <v>55077.744031986542</v>
      </c>
      <c r="P256" s="124">
        <f t="shared" si="21"/>
        <v>265.97181628207125</v>
      </c>
      <c r="Q256" s="124">
        <f t="shared" si="17"/>
        <v>52.759058378722159</v>
      </c>
      <c r="R256" s="124">
        <f t="shared" si="18"/>
        <v>55396.474906647338</v>
      </c>
      <c r="Z256" s="2"/>
    </row>
    <row r="257" spans="13:26" x14ac:dyDescent="0.25">
      <c r="M257" s="2"/>
      <c r="N257" s="1">
        <f t="shared" si="19"/>
        <v>191</v>
      </c>
      <c r="O257" s="124">
        <f t="shared" si="20"/>
        <v>55396.474906647338</v>
      </c>
      <c r="P257" s="124">
        <f t="shared" si="21"/>
        <v>265.97181628207125</v>
      </c>
      <c r="Q257" s="124">
        <f t="shared" si="17"/>
        <v>53.064371189166323</v>
      </c>
      <c r="R257" s="124">
        <f t="shared" si="18"/>
        <v>55715.511094118578</v>
      </c>
      <c r="Z257" s="2"/>
    </row>
    <row r="258" spans="13:26" x14ac:dyDescent="0.25">
      <c r="M258" s="2"/>
      <c r="N258" s="1">
        <f t="shared" si="19"/>
        <v>192</v>
      </c>
      <c r="O258" s="124">
        <f t="shared" si="20"/>
        <v>55715.511094118578</v>
      </c>
      <c r="P258" s="124">
        <f t="shared" si="21"/>
        <v>265.97181628207125</v>
      </c>
      <c r="Q258" s="124">
        <f t="shared" si="17"/>
        <v>53.369976459235936</v>
      </c>
      <c r="R258" s="124">
        <f t="shared" si="18"/>
        <v>56034.852886859888</v>
      </c>
      <c r="Z258" s="2"/>
    </row>
    <row r="259" spans="13:26" x14ac:dyDescent="0.25">
      <c r="M259" s="2"/>
      <c r="N259" s="1">
        <f t="shared" si="19"/>
        <v>193</v>
      </c>
      <c r="O259" s="124">
        <f t="shared" si="20"/>
        <v>56034.852886859888</v>
      </c>
      <c r="P259" s="124">
        <f t="shared" si="21"/>
        <v>265.97181628207125</v>
      </c>
      <c r="Q259" s="124">
        <f t="shared" ref="Q259:Q322" si="22">O259*$P$61</f>
        <v>53.675874469078529</v>
      </c>
      <c r="R259" s="124">
        <f t="shared" ref="R259:R322" si="23">O259+P259+Q259</f>
        <v>56354.500577611041</v>
      </c>
      <c r="Z259" s="2"/>
    </row>
    <row r="260" spans="13:26" x14ac:dyDescent="0.25">
      <c r="M260" s="2"/>
      <c r="N260" s="1">
        <f t="shared" ref="N260:N323" si="24">N259+1</f>
        <v>194</v>
      </c>
      <c r="O260" s="124">
        <f t="shared" ref="O260:O323" si="25">R259</f>
        <v>56354.500577611041</v>
      </c>
      <c r="P260" s="124">
        <f t="shared" ref="P260:P323" si="26">P259</f>
        <v>265.97181628207125</v>
      </c>
      <c r="Q260" s="124">
        <f t="shared" si="22"/>
        <v>53.982065499110007</v>
      </c>
      <c r="R260" s="124">
        <f t="shared" si="23"/>
        <v>56674.454459392226</v>
      </c>
      <c r="Z260" s="2"/>
    </row>
    <row r="261" spans="13:26" x14ac:dyDescent="0.25">
      <c r="M261" s="2"/>
      <c r="N261" s="1">
        <f t="shared" si="24"/>
        <v>195</v>
      </c>
      <c r="O261" s="124">
        <f t="shared" si="25"/>
        <v>56674.454459392226</v>
      </c>
      <c r="P261" s="124">
        <f t="shared" si="26"/>
        <v>265.97181628207125</v>
      </c>
      <c r="Q261" s="124">
        <f t="shared" si="22"/>
        <v>54.288549830014858</v>
      </c>
      <c r="R261" s="124">
        <f t="shared" si="23"/>
        <v>56994.714825504314</v>
      </c>
      <c r="Z261" s="2"/>
    </row>
    <row r="262" spans="13:26" x14ac:dyDescent="0.25">
      <c r="M262" s="2"/>
      <c r="N262" s="1">
        <f t="shared" si="24"/>
        <v>196</v>
      </c>
      <c r="O262" s="124">
        <f t="shared" si="25"/>
        <v>56994.714825504314</v>
      </c>
      <c r="P262" s="124">
        <f t="shared" si="26"/>
        <v>265.97181628207125</v>
      </c>
      <c r="Q262" s="124">
        <f t="shared" si="22"/>
        <v>54.59532774274647</v>
      </c>
      <c r="R262" s="124">
        <f t="shared" si="23"/>
        <v>57315.281969529133</v>
      </c>
      <c r="Z262" s="2"/>
    </row>
    <row r="263" spans="13:26" x14ac:dyDescent="0.25">
      <c r="M263" s="2"/>
      <c r="N263" s="1">
        <f t="shared" si="24"/>
        <v>197</v>
      </c>
      <c r="O263" s="124">
        <f t="shared" si="25"/>
        <v>57315.281969529133</v>
      </c>
      <c r="P263" s="124">
        <f t="shared" si="26"/>
        <v>265.97181628207125</v>
      </c>
      <c r="Q263" s="124">
        <f t="shared" si="22"/>
        <v>54.902399518527325</v>
      </c>
      <c r="R263" s="124">
        <f t="shared" si="23"/>
        <v>57636.156185329732</v>
      </c>
      <c r="Z263" s="2"/>
    </row>
    <row r="264" spans="13:26" x14ac:dyDescent="0.25">
      <c r="M264" s="2"/>
      <c r="N264" s="1">
        <f t="shared" si="24"/>
        <v>198</v>
      </c>
      <c r="O264" s="124">
        <f t="shared" si="25"/>
        <v>57636.156185329732</v>
      </c>
      <c r="P264" s="124">
        <f t="shared" si="26"/>
        <v>265.97181628207125</v>
      </c>
      <c r="Q264" s="124">
        <f t="shared" si="22"/>
        <v>55.209765438849317</v>
      </c>
      <c r="R264" s="124">
        <f t="shared" si="23"/>
        <v>57957.337767050652</v>
      </c>
      <c r="Z264" s="2"/>
    </row>
    <row r="265" spans="13:26" x14ac:dyDescent="0.25">
      <c r="M265" s="2"/>
      <c r="N265" s="1">
        <f t="shared" si="24"/>
        <v>199</v>
      </c>
      <c r="O265" s="124">
        <f t="shared" si="25"/>
        <v>57957.337767050652</v>
      </c>
      <c r="P265" s="124">
        <f t="shared" si="26"/>
        <v>265.97181628207125</v>
      </c>
      <c r="Q265" s="124">
        <f t="shared" si="22"/>
        <v>55.517425785473961</v>
      </c>
      <c r="R265" s="124">
        <f t="shared" si="23"/>
        <v>58278.827009118198</v>
      </c>
      <c r="Z265" s="2"/>
    </row>
    <row r="266" spans="13:26" x14ac:dyDescent="0.25">
      <c r="M266" s="2"/>
      <c r="N266" s="1">
        <f t="shared" si="24"/>
        <v>200</v>
      </c>
      <c r="O266" s="124">
        <f t="shared" si="25"/>
        <v>58278.827009118198</v>
      </c>
      <c r="P266" s="124">
        <f t="shared" si="26"/>
        <v>265.97181628207125</v>
      </c>
      <c r="Q266" s="124">
        <f t="shared" si="22"/>
        <v>55.825380840432679</v>
      </c>
      <c r="R266" s="124">
        <f t="shared" si="23"/>
        <v>58600.624206240704</v>
      </c>
      <c r="Z266" s="2"/>
    </row>
    <row r="267" spans="13:26" x14ac:dyDescent="0.25">
      <c r="M267" s="2"/>
      <c r="N267" s="1">
        <f t="shared" si="24"/>
        <v>201</v>
      </c>
      <c r="O267" s="124">
        <f t="shared" si="25"/>
        <v>58600.624206240704</v>
      </c>
      <c r="P267" s="124">
        <f t="shared" si="26"/>
        <v>265.97181628207125</v>
      </c>
      <c r="Q267" s="124">
        <f t="shared" si="22"/>
        <v>56.133630886027056</v>
      </c>
      <c r="R267" s="124">
        <f t="shared" si="23"/>
        <v>58922.729653408802</v>
      </c>
      <c r="Z267" s="2"/>
    </row>
    <row r="268" spans="13:26" x14ac:dyDescent="0.25">
      <c r="M268" s="2"/>
      <c r="N268" s="1">
        <f t="shared" si="24"/>
        <v>202</v>
      </c>
      <c r="O268" s="124">
        <f t="shared" si="25"/>
        <v>58922.729653408802</v>
      </c>
      <c r="P268" s="124">
        <f t="shared" si="26"/>
        <v>265.97181628207125</v>
      </c>
      <c r="Q268" s="124">
        <f t="shared" si="22"/>
        <v>56.442176204829096</v>
      </c>
      <c r="R268" s="124">
        <f t="shared" si="23"/>
        <v>59245.143645895703</v>
      </c>
      <c r="Z268" s="2"/>
    </row>
    <row r="269" spans="13:26" x14ac:dyDescent="0.25">
      <c r="M269" s="2"/>
      <c r="N269" s="1">
        <f t="shared" si="24"/>
        <v>203</v>
      </c>
      <c r="O269" s="124">
        <f t="shared" si="25"/>
        <v>59245.143645895703</v>
      </c>
      <c r="P269" s="124">
        <f t="shared" si="26"/>
        <v>265.97181628207125</v>
      </c>
      <c r="Q269" s="124">
        <f t="shared" si="22"/>
        <v>56.751017079681461</v>
      </c>
      <c r="R269" s="124">
        <f t="shared" si="23"/>
        <v>59567.866479257456</v>
      </c>
      <c r="Z269" s="2"/>
    </row>
    <row r="270" spans="13:26" x14ac:dyDescent="0.25">
      <c r="M270" s="2"/>
      <c r="N270" s="1">
        <f t="shared" si="24"/>
        <v>204</v>
      </c>
      <c r="O270" s="124">
        <f t="shared" si="25"/>
        <v>59567.866479257456</v>
      </c>
      <c r="P270" s="124">
        <f t="shared" si="26"/>
        <v>265.97181628207125</v>
      </c>
      <c r="Q270" s="124">
        <f t="shared" si="22"/>
        <v>57.060153793697758</v>
      </c>
      <c r="R270" s="124">
        <f t="shared" si="23"/>
        <v>59890.898449333225</v>
      </c>
      <c r="Z270" s="2"/>
    </row>
    <row r="271" spans="13:26" x14ac:dyDescent="0.25">
      <c r="M271" s="2"/>
      <c r="N271" s="1">
        <f t="shared" si="24"/>
        <v>205</v>
      </c>
      <c r="O271" s="124">
        <f t="shared" si="25"/>
        <v>59890.898449333225</v>
      </c>
      <c r="P271" s="124">
        <f t="shared" si="26"/>
        <v>265.97181628207125</v>
      </c>
      <c r="Q271" s="124">
        <f t="shared" si="22"/>
        <v>57.369586630262802</v>
      </c>
      <c r="R271" s="124">
        <f t="shared" si="23"/>
        <v>60214.239852245562</v>
      </c>
      <c r="Z271" s="2"/>
    </row>
    <row r="272" spans="13:26" x14ac:dyDescent="0.25">
      <c r="M272" s="2"/>
      <c r="N272" s="1">
        <f t="shared" si="24"/>
        <v>206</v>
      </c>
      <c r="O272" s="124">
        <f t="shared" si="25"/>
        <v>60214.239852245562</v>
      </c>
      <c r="P272" s="124">
        <f t="shared" si="26"/>
        <v>265.97181628207125</v>
      </c>
      <c r="Q272" s="124">
        <f t="shared" si="22"/>
        <v>57.679315873032856</v>
      </c>
      <c r="R272" s="124">
        <f t="shared" si="23"/>
        <v>60537.89098440067</v>
      </c>
      <c r="Z272" s="2"/>
    </row>
    <row r="273" spans="13:26" x14ac:dyDescent="0.25">
      <c r="M273" s="2"/>
      <c r="N273" s="1">
        <f t="shared" si="24"/>
        <v>207</v>
      </c>
      <c r="O273" s="124">
        <f t="shared" si="25"/>
        <v>60537.89098440067</v>
      </c>
      <c r="P273" s="124">
        <f t="shared" si="26"/>
        <v>265.97181628207125</v>
      </c>
      <c r="Q273" s="124">
        <f t="shared" si="22"/>
        <v>57.989341805935886</v>
      </c>
      <c r="R273" s="124">
        <f t="shared" si="23"/>
        <v>60861.852142488679</v>
      </c>
      <c r="Z273" s="2"/>
    </row>
    <row r="274" spans="13:26" x14ac:dyDescent="0.25">
      <c r="M274" s="2"/>
      <c r="N274" s="1">
        <f t="shared" si="24"/>
        <v>208</v>
      </c>
      <c r="O274" s="124">
        <f t="shared" si="25"/>
        <v>60861.852142488679</v>
      </c>
      <c r="P274" s="124">
        <f t="shared" si="26"/>
        <v>265.97181628207125</v>
      </c>
      <c r="Q274" s="124">
        <f t="shared" si="22"/>
        <v>58.299664713171836</v>
      </c>
      <c r="R274" s="124">
        <f t="shared" si="23"/>
        <v>61186.123623483923</v>
      </c>
      <c r="Z274" s="2"/>
    </row>
    <row r="275" spans="13:26" x14ac:dyDescent="0.25">
      <c r="M275" s="2"/>
      <c r="N275" s="1">
        <f t="shared" si="24"/>
        <v>209</v>
      </c>
      <c r="O275" s="124">
        <f t="shared" si="25"/>
        <v>61186.123623483923</v>
      </c>
      <c r="P275" s="124">
        <f t="shared" si="26"/>
        <v>265.97181628207125</v>
      </c>
      <c r="Q275" s="124">
        <f t="shared" si="22"/>
        <v>58.610284879212898</v>
      </c>
      <c r="R275" s="124">
        <f t="shared" si="23"/>
        <v>61510.70572464521</v>
      </c>
      <c r="Z275" s="2"/>
    </row>
    <row r="276" spans="13:26" x14ac:dyDescent="0.25">
      <c r="M276" s="2"/>
      <c r="N276" s="1">
        <f t="shared" si="24"/>
        <v>210</v>
      </c>
      <c r="O276" s="124">
        <f t="shared" si="25"/>
        <v>61510.70572464521</v>
      </c>
      <c r="P276" s="124">
        <f t="shared" si="26"/>
        <v>265.97181628207125</v>
      </c>
      <c r="Q276" s="124">
        <f t="shared" si="22"/>
        <v>58.921202588803759</v>
      </c>
      <c r="R276" s="124">
        <f t="shared" si="23"/>
        <v>61835.598743516086</v>
      </c>
      <c r="Z276" s="2"/>
    </row>
    <row r="277" spans="13:26" x14ac:dyDescent="0.25">
      <c r="M277" s="2"/>
      <c r="N277" s="1">
        <f t="shared" si="24"/>
        <v>211</v>
      </c>
      <c r="O277" s="124">
        <f t="shared" si="25"/>
        <v>61835.598743516086</v>
      </c>
      <c r="P277" s="124">
        <f t="shared" si="26"/>
        <v>265.97181628207125</v>
      </c>
      <c r="Q277" s="124">
        <f t="shared" si="22"/>
        <v>59.232418126961839</v>
      </c>
      <c r="R277" s="124">
        <f t="shared" si="23"/>
        <v>62160.802977925123</v>
      </c>
      <c r="Z277" s="2"/>
    </row>
    <row r="278" spans="13:26" x14ac:dyDescent="0.25">
      <c r="M278" s="2"/>
      <c r="N278" s="1">
        <f t="shared" si="24"/>
        <v>212</v>
      </c>
      <c r="O278" s="124">
        <f t="shared" si="25"/>
        <v>62160.802977925123</v>
      </c>
      <c r="P278" s="124">
        <f t="shared" si="26"/>
        <v>265.97181628207125</v>
      </c>
      <c r="Q278" s="124">
        <f t="shared" si="22"/>
        <v>59.543931778977608</v>
      </c>
      <c r="R278" s="124">
        <f t="shared" si="23"/>
        <v>62486.318725986173</v>
      </c>
      <c r="Z278" s="2"/>
    </row>
    <row r="279" spans="13:26" x14ac:dyDescent="0.25">
      <c r="M279" s="2"/>
      <c r="N279" s="1">
        <f t="shared" si="24"/>
        <v>213</v>
      </c>
      <c r="O279" s="124">
        <f t="shared" si="25"/>
        <v>62486.318725986173</v>
      </c>
      <c r="P279" s="124">
        <f t="shared" si="26"/>
        <v>265.97181628207125</v>
      </c>
      <c r="Q279" s="124">
        <f t="shared" si="22"/>
        <v>59.855743830414802</v>
      </c>
      <c r="R279" s="124">
        <f t="shared" si="23"/>
        <v>62812.146286098658</v>
      </c>
      <c r="Z279" s="2"/>
    </row>
    <row r="280" spans="13:26" x14ac:dyDescent="0.25">
      <c r="M280" s="2"/>
      <c r="N280" s="1">
        <f t="shared" si="24"/>
        <v>214</v>
      </c>
      <c r="O280" s="124">
        <f t="shared" si="25"/>
        <v>62812.146286098658</v>
      </c>
      <c r="P280" s="124">
        <f t="shared" si="26"/>
        <v>265.97181628207125</v>
      </c>
      <c r="Q280" s="124">
        <f t="shared" si="22"/>
        <v>60.167854567110695</v>
      </c>
      <c r="R280" s="124">
        <f t="shared" si="23"/>
        <v>63138.285956947839</v>
      </c>
      <c r="Z280" s="2"/>
    </row>
    <row r="281" spans="13:26" x14ac:dyDescent="0.25">
      <c r="M281" s="2"/>
      <c r="N281" s="1">
        <f t="shared" si="24"/>
        <v>215</v>
      </c>
      <c r="O281" s="124">
        <f t="shared" si="25"/>
        <v>63138.285956947839</v>
      </c>
      <c r="P281" s="124">
        <f t="shared" si="26"/>
        <v>265.97181628207125</v>
      </c>
      <c r="Q281" s="124">
        <f t="shared" si="22"/>
        <v>60.480264275176381</v>
      </c>
      <c r="R281" s="124">
        <f t="shared" si="23"/>
        <v>63464.738037505085</v>
      </c>
      <c r="Z281" s="2"/>
    </row>
    <row r="282" spans="13:26" x14ac:dyDescent="0.25">
      <c r="M282" s="2"/>
      <c r="N282" s="1">
        <f t="shared" si="24"/>
        <v>216</v>
      </c>
      <c r="O282" s="124">
        <f t="shared" si="25"/>
        <v>63464.738037505085</v>
      </c>
      <c r="P282" s="124">
        <f t="shared" si="26"/>
        <v>265.97181628207125</v>
      </c>
      <c r="Q282" s="124">
        <f t="shared" si="22"/>
        <v>60.792973240996993</v>
      </c>
      <c r="R282" s="124">
        <f t="shared" si="23"/>
        <v>63791.502827028155</v>
      </c>
      <c r="Z282" s="2"/>
    </row>
    <row r="283" spans="13:26" x14ac:dyDescent="0.25">
      <c r="M283" s="2"/>
      <c r="N283" s="1">
        <f t="shared" si="24"/>
        <v>217</v>
      </c>
      <c r="O283" s="124">
        <f t="shared" si="25"/>
        <v>63791.502827028155</v>
      </c>
      <c r="P283" s="124">
        <f t="shared" si="26"/>
        <v>265.97181628207125</v>
      </c>
      <c r="Q283" s="124">
        <f t="shared" si="22"/>
        <v>61.105981751232022</v>
      </c>
      <c r="R283" s="124">
        <f t="shared" si="23"/>
        <v>64118.580625061455</v>
      </c>
      <c r="Z283" s="2"/>
    </row>
    <row r="284" spans="13:26" x14ac:dyDescent="0.25">
      <c r="M284" s="2"/>
      <c r="N284" s="1">
        <f t="shared" si="24"/>
        <v>218</v>
      </c>
      <c r="O284" s="124">
        <f t="shared" si="25"/>
        <v>64118.580625061455</v>
      </c>
      <c r="P284" s="124">
        <f t="shared" si="26"/>
        <v>265.97181628207125</v>
      </c>
      <c r="Q284" s="124">
        <f t="shared" si="22"/>
        <v>61.419290092815537</v>
      </c>
      <c r="R284" s="124">
        <f t="shared" si="23"/>
        <v>64445.971731436344</v>
      </c>
      <c r="Z284" s="2"/>
    </row>
    <row r="285" spans="13:26" x14ac:dyDescent="0.25">
      <c r="M285" s="2"/>
      <c r="N285" s="1">
        <f t="shared" si="24"/>
        <v>219</v>
      </c>
      <c r="O285" s="124">
        <f t="shared" si="25"/>
        <v>64445.971731436344</v>
      </c>
      <c r="P285" s="124">
        <f t="shared" si="26"/>
        <v>265.97181628207125</v>
      </c>
      <c r="Q285" s="124">
        <f t="shared" si="22"/>
        <v>61.732898552956456</v>
      </c>
      <c r="R285" s="124">
        <f t="shared" si="23"/>
        <v>64773.676446271369</v>
      </c>
      <c r="Z285" s="2"/>
    </row>
    <row r="286" spans="13:26" x14ac:dyDescent="0.25">
      <c r="M286" s="2"/>
      <c r="N286" s="1">
        <f t="shared" si="24"/>
        <v>220</v>
      </c>
      <c r="O286" s="124">
        <f t="shared" si="25"/>
        <v>64773.676446271369</v>
      </c>
      <c r="P286" s="124">
        <f t="shared" si="26"/>
        <v>265.97181628207125</v>
      </c>
      <c r="Q286" s="124">
        <f t="shared" si="22"/>
        <v>62.046807419138823</v>
      </c>
      <c r="R286" s="124">
        <f t="shared" si="23"/>
        <v>65101.695069972578</v>
      </c>
      <c r="Z286" s="2"/>
    </row>
    <row r="287" spans="13:26" x14ac:dyDescent="0.25">
      <c r="M287" s="2"/>
      <c r="N287" s="1">
        <f t="shared" si="24"/>
        <v>221</v>
      </c>
      <c r="O287" s="124">
        <f t="shared" si="25"/>
        <v>65101.695069972578</v>
      </c>
      <c r="P287" s="124">
        <f t="shared" si="26"/>
        <v>265.97181628207125</v>
      </c>
      <c r="Q287" s="124">
        <f t="shared" si="22"/>
        <v>62.36101697912207</v>
      </c>
      <c r="R287" s="124">
        <f t="shared" si="23"/>
        <v>65430.027903233771</v>
      </c>
      <c r="Z287" s="2"/>
    </row>
    <row r="288" spans="13:26" x14ac:dyDescent="0.25">
      <c r="M288" s="2"/>
      <c r="N288" s="1">
        <f t="shared" si="24"/>
        <v>222</v>
      </c>
      <c r="O288" s="124">
        <f t="shared" si="25"/>
        <v>65430.027903233771</v>
      </c>
      <c r="P288" s="124">
        <f t="shared" si="26"/>
        <v>265.97181628207125</v>
      </c>
      <c r="Q288" s="124">
        <f t="shared" si="22"/>
        <v>62.675527520941259</v>
      </c>
      <c r="R288" s="124">
        <f t="shared" si="23"/>
        <v>65758.675247036779</v>
      </c>
      <c r="Z288" s="2"/>
    </row>
    <row r="289" spans="13:26" x14ac:dyDescent="0.25">
      <c r="M289" s="2"/>
      <c r="N289" s="1">
        <f t="shared" si="24"/>
        <v>223</v>
      </c>
      <c r="O289" s="124">
        <f t="shared" si="25"/>
        <v>65758.675247036779</v>
      </c>
      <c r="P289" s="124">
        <f t="shared" si="26"/>
        <v>265.97181628207125</v>
      </c>
      <c r="Q289" s="124">
        <f t="shared" si="22"/>
        <v>62.990339332907361</v>
      </c>
      <c r="R289" s="124">
        <f t="shared" si="23"/>
        <v>66087.637402651744</v>
      </c>
      <c r="Z289" s="2"/>
    </row>
    <row r="290" spans="13:26" x14ac:dyDescent="0.25">
      <c r="M290" s="2"/>
      <c r="N290" s="1">
        <f t="shared" si="24"/>
        <v>224</v>
      </c>
      <c r="O290" s="124">
        <f t="shared" si="25"/>
        <v>66087.637402651744</v>
      </c>
      <c r="P290" s="124">
        <f t="shared" si="26"/>
        <v>265.97181628207125</v>
      </c>
      <c r="Q290" s="124">
        <f t="shared" si="22"/>
        <v>63.305452703607521</v>
      </c>
      <c r="R290" s="124">
        <f t="shared" si="23"/>
        <v>66416.914671637423</v>
      </c>
      <c r="Z290" s="2"/>
    </row>
    <row r="291" spans="13:26" x14ac:dyDescent="0.25">
      <c r="M291" s="2"/>
      <c r="N291" s="1">
        <f t="shared" si="24"/>
        <v>225</v>
      </c>
      <c r="O291" s="124">
        <f t="shared" si="25"/>
        <v>66416.914671637423</v>
      </c>
      <c r="P291" s="124">
        <f t="shared" si="26"/>
        <v>265.97181628207125</v>
      </c>
      <c r="Q291" s="124">
        <f t="shared" si="22"/>
        <v>63.620867921905365</v>
      </c>
      <c r="R291" s="124">
        <f t="shared" si="23"/>
        <v>66746.507355841401</v>
      </c>
      <c r="Z291" s="2"/>
    </row>
    <row r="292" spans="13:26" x14ac:dyDescent="0.25">
      <c r="M292" s="2"/>
      <c r="N292" s="1">
        <f t="shared" si="24"/>
        <v>226</v>
      </c>
      <c r="O292" s="124">
        <f t="shared" si="25"/>
        <v>66746.507355841401</v>
      </c>
      <c r="P292" s="124">
        <f t="shared" si="26"/>
        <v>265.97181628207125</v>
      </c>
      <c r="Q292" s="124">
        <f t="shared" si="22"/>
        <v>63.936585276941159</v>
      </c>
      <c r="R292" s="124">
        <f t="shared" si="23"/>
        <v>67076.415757400406</v>
      </c>
      <c r="Z292" s="2"/>
    </row>
    <row r="293" spans="13:26" x14ac:dyDescent="0.25">
      <c r="M293" s="2"/>
      <c r="N293" s="1">
        <f t="shared" si="24"/>
        <v>227</v>
      </c>
      <c r="O293" s="124">
        <f t="shared" si="25"/>
        <v>67076.415757400406</v>
      </c>
      <c r="P293" s="124">
        <f t="shared" si="26"/>
        <v>265.97181628207125</v>
      </c>
      <c r="Q293" s="124">
        <f t="shared" si="22"/>
        <v>64.252605058132161</v>
      </c>
      <c r="R293" s="124">
        <f t="shared" si="23"/>
        <v>67406.640178740607</v>
      </c>
      <c r="Z293" s="2"/>
    </row>
    <row r="294" spans="13:26" x14ac:dyDescent="0.25">
      <c r="M294" s="2"/>
      <c r="N294" s="1">
        <f t="shared" si="24"/>
        <v>228</v>
      </c>
      <c r="O294" s="124">
        <f t="shared" si="25"/>
        <v>67406.640178740607</v>
      </c>
      <c r="P294" s="124">
        <f t="shared" si="26"/>
        <v>265.97181628207125</v>
      </c>
      <c r="Q294" s="124">
        <f t="shared" si="22"/>
        <v>64.568927555172877</v>
      </c>
      <c r="R294" s="124">
        <f t="shared" si="23"/>
        <v>67737.180922577842</v>
      </c>
      <c r="Z294" s="2"/>
    </row>
    <row r="295" spans="13:26" x14ac:dyDescent="0.25">
      <c r="M295" s="2"/>
      <c r="N295" s="1">
        <f t="shared" si="24"/>
        <v>229</v>
      </c>
      <c r="O295" s="124">
        <f t="shared" si="25"/>
        <v>67737.180922577842</v>
      </c>
      <c r="P295" s="124">
        <f t="shared" si="26"/>
        <v>265.97181628207125</v>
      </c>
      <c r="Q295" s="124">
        <f t="shared" si="22"/>
        <v>64.885553058035285</v>
      </c>
      <c r="R295" s="124">
        <f t="shared" si="23"/>
        <v>68068.038291917939</v>
      </c>
      <c r="Z295" s="2"/>
    </row>
    <row r="296" spans="13:26" x14ac:dyDescent="0.25">
      <c r="M296" s="2"/>
      <c r="N296" s="1">
        <f t="shared" si="24"/>
        <v>230</v>
      </c>
      <c r="O296" s="124">
        <f t="shared" si="25"/>
        <v>68068.038291917939</v>
      </c>
      <c r="P296" s="124">
        <f t="shared" si="26"/>
        <v>265.97181628207125</v>
      </c>
      <c r="Q296" s="124">
        <f t="shared" si="22"/>
        <v>65.202481856969158</v>
      </c>
      <c r="R296" s="124">
        <f t="shared" si="23"/>
        <v>68399.212590056966</v>
      </c>
      <c r="Z296" s="2"/>
    </row>
    <row r="297" spans="13:26" x14ac:dyDescent="0.25">
      <c r="M297" s="2"/>
      <c r="N297" s="1">
        <f t="shared" si="24"/>
        <v>231</v>
      </c>
      <c r="O297" s="124">
        <f t="shared" si="25"/>
        <v>68399.212590056966</v>
      </c>
      <c r="P297" s="124">
        <f t="shared" si="26"/>
        <v>265.97181628207125</v>
      </c>
      <c r="Q297" s="124">
        <f t="shared" si="22"/>
        <v>65.519714242502275</v>
      </c>
      <c r="R297" s="124">
        <f t="shared" si="23"/>
        <v>68730.704120581533</v>
      </c>
      <c r="Z297" s="2"/>
    </row>
    <row r="298" spans="13:26" x14ac:dyDescent="0.25">
      <c r="M298" s="2"/>
      <c r="N298" s="1">
        <f t="shared" si="24"/>
        <v>232</v>
      </c>
      <c r="O298" s="124">
        <f t="shared" si="25"/>
        <v>68730.704120581533</v>
      </c>
      <c r="P298" s="124">
        <f t="shared" si="26"/>
        <v>265.97181628207125</v>
      </c>
      <c r="Q298" s="124">
        <f t="shared" si="22"/>
        <v>65.837250505440721</v>
      </c>
      <c r="R298" s="124">
        <f t="shared" si="23"/>
        <v>69062.513187369041</v>
      </c>
      <c r="Z298" s="2"/>
    </row>
    <row r="299" spans="13:26" x14ac:dyDescent="0.25">
      <c r="M299" s="2"/>
      <c r="N299" s="1">
        <f t="shared" si="24"/>
        <v>233</v>
      </c>
      <c r="O299" s="124">
        <f t="shared" si="25"/>
        <v>69062.513187369041</v>
      </c>
      <c r="P299" s="124">
        <f t="shared" si="26"/>
        <v>265.97181628207125</v>
      </c>
      <c r="Q299" s="124">
        <f t="shared" si="22"/>
        <v>66.155090936869158</v>
      </c>
      <c r="R299" s="124">
        <f t="shared" si="23"/>
        <v>69394.640094587972</v>
      </c>
      <c r="Z299" s="2"/>
    </row>
    <row r="300" spans="13:26" x14ac:dyDescent="0.25">
      <c r="M300" s="2"/>
      <c r="N300" s="1">
        <f t="shared" si="24"/>
        <v>234</v>
      </c>
      <c r="O300" s="124">
        <f t="shared" si="25"/>
        <v>69394.640094587972</v>
      </c>
      <c r="P300" s="124">
        <f t="shared" si="26"/>
        <v>265.97181628207125</v>
      </c>
      <c r="Q300" s="124">
        <f t="shared" si="22"/>
        <v>66.473235828151047</v>
      </c>
      <c r="R300" s="124">
        <f t="shared" si="23"/>
        <v>69727.085146698184</v>
      </c>
      <c r="Z300" s="2"/>
    </row>
    <row r="301" spans="13:26" x14ac:dyDescent="0.25">
      <c r="M301" s="2"/>
      <c r="N301" s="1">
        <f t="shared" si="24"/>
        <v>235</v>
      </c>
      <c r="O301" s="124">
        <f t="shared" si="25"/>
        <v>69727.085146698184</v>
      </c>
      <c r="P301" s="124">
        <f t="shared" si="26"/>
        <v>265.97181628207125</v>
      </c>
      <c r="Q301" s="124">
        <f t="shared" si="22"/>
        <v>66.791685470928968</v>
      </c>
      <c r="R301" s="124">
        <f t="shared" si="23"/>
        <v>70059.848648451181</v>
      </c>
      <c r="Z301" s="2"/>
    </row>
    <row r="302" spans="13:26" x14ac:dyDescent="0.25">
      <c r="M302" s="2"/>
      <c r="N302" s="1">
        <f t="shared" si="24"/>
        <v>236</v>
      </c>
      <c r="O302" s="124">
        <f t="shared" si="25"/>
        <v>70059.848648451181</v>
      </c>
      <c r="P302" s="124">
        <f t="shared" si="26"/>
        <v>265.97181628207125</v>
      </c>
      <c r="Q302" s="124">
        <f t="shared" si="22"/>
        <v>67.110440157124884</v>
      </c>
      <c r="R302" s="124">
        <f t="shared" si="23"/>
        <v>70392.930904890367</v>
      </c>
      <c r="Z302" s="2"/>
    </row>
    <row r="303" spans="13:26" x14ac:dyDescent="0.25">
      <c r="M303" s="2"/>
      <c r="N303" s="1">
        <f t="shared" si="24"/>
        <v>237</v>
      </c>
      <c r="O303" s="124">
        <f t="shared" si="25"/>
        <v>70392.930904890367</v>
      </c>
      <c r="P303" s="124">
        <f t="shared" si="26"/>
        <v>265.97181628207125</v>
      </c>
      <c r="Q303" s="124">
        <f t="shared" si="22"/>
        <v>67.42950017894033</v>
      </c>
      <c r="R303" s="124">
        <f t="shared" si="23"/>
        <v>70726.332221351375</v>
      </c>
      <c r="Z303" s="2"/>
    </row>
    <row r="304" spans="13:26" x14ac:dyDescent="0.25">
      <c r="M304" s="2"/>
      <c r="N304" s="1">
        <f t="shared" si="24"/>
        <v>238</v>
      </c>
      <c r="O304" s="124">
        <f t="shared" si="25"/>
        <v>70726.332221351375</v>
      </c>
      <c r="P304" s="124">
        <f t="shared" si="26"/>
        <v>265.97181628207125</v>
      </c>
      <c r="Q304" s="124">
        <f t="shared" si="22"/>
        <v>67.748865828856822</v>
      </c>
      <c r="R304" s="124">
        <f t="shared" si="23"/>
        <v>71060.052903462303</v>
      </c>
      <c r="Z304" s="2"/>
    </row>
    <row r="305" spans="13:26" x14ac:dyDescent="0.25">
      <c r="M305" s="2"/>
      <c r="N305" s="1">
        <f t="shared" si="24"/>
        <v>239</v>
      </c>
      <c r="O305" s="124">
        <f t="shared" si="25"/>
        <v>71060.052903462303</v>
      </c>
      <c r="P305" s="124">
        <f t="shared" si="26"/>
        <v>265.97181628207125</v>
      </c>
      <c r="Q305" s="124">
        <f t="shared" si="22"/>
        <v>68.068537399635971</v>
      </c>
      <c r="R305" s="124">
        <f t="shared" si="23"/>
        <v>71394.093257144006</v>
      </c>
      <c r="Z305" s="2"/>
    </row>
    <row r="306" spans="13:26" x14ac:dyDescent="0.25">
      <c r="M306" s="2"/>
      <c r="N306" s="1">
        <f t="shared" si="24"/>
        <v>240</v>
      </c>
      <c r="O306" s="124">
        <f t="shared" si="25"/>
        <v>71394.093257144006</v>
      </c>
      <c r="P306" s="124">
        <f t="shared" si="26"/>
        <v>265.97181628207125</v>
      </c>
      <c r="Q306" s="124">
        <f t="shared" si="22"/>
        <v>68.388515184319871</v>
      </c>
      <c r="R306" s="124">
        <f t="shared" si="23"/>
        <v>71728.453588610384</v>
      </c>
      <c r="Z306" s="2"/>
    </row>
    <row r="307" spans="13:26" x14ac:dyDescent="0.25">
      <c r="M307" s="2"/>
      <c r="N307" s="1">
        <f t="shared" si="24"/>
        <v>241</v>
      </c>
      <c r="O307" s="124">
        <f t="shared" si="25"/>
        <v>71728.453588610384</v>
      </c>
      <c r="P307" s="124">
        <f t="shared" si="26"/>
        <v>265.97181628207125</v>
      </c>
      <c r="Q307" s="124">
        <f t="shared" si="22"/>
        <v>68.708799476231292</v>
      </c>
      <c r="R307" s="124">
        <f t="shared" si="23"/>
        <v>72063.134204368675</v>
      </c>
      <c r="Z307" s="2"/>
    </row>
    <row r="308" spans="13:26" x14ac:dyDescent="0.25">
      <c r="M308" s="2"/>
      <c r="N308" s="1">
        <f t="shared" si="24"/>
        <v>242</v>
      </c>
      <c r="O308" s="124">
        <f t="shared" si="25"/>
        <v>72063.134204368675</v>
      </c>
      <c r="P308" s="124">
        <f t="shared" si="26"/>
        <v>265.97181628207125</v>
      </c>
      <c r="Q308" s="124">
        <f t="shared" si="22"/>
        <v>69.029390568974009</v>
      </c>
      <c r="R308" s="124">
        <f t="shared" si="23"/>
        <v>72398.135411219715</v>
      </c>
      <c r="Z308" s="2"/>
    </row>
    <row r="309" spans="13:26" x14ac:dyDescent="0.25">
      <c r="M309" s="2"/>
      <c r="N309" s="1">
        <f t="shared" si="24"/>
        <v>243</v>
      </c>
      <c r="O309" s="124">
        <f t="shared" si="25"/>
        <v>72398.135411219715</v>
      </c>
      <c r="P309" s="124">
        <f t="shared" si="26"/>
        <v>265.97181628207125</v>
      </c>
      <c r="Q309" s="124">
        <f t="shared" si="22"/>
        <v>69.350288756433031</v>
      </c>
      <c r="R309" s="124">
        <f t="shared" si="23"/>
        <v>72733.457516258219</v>
      </c>
      <c r="Z309" s="2"/>
    </row>
    <row r="310" spans="13:26" x14ac:dyDescent="0.25">
      <c r="M310" s="2"/>
      <c r="N310" s="1">
        <f t="shared" si="24"/>
        <v>244</v>
      </c>
      <c r="O310" s="124">
        <f t="shared" si="25"/>
        <v>72733.457516258219</v>
      </c>
      <c r="P310" s="124">
        <f t="shared" si="26"/>
        <v>265.97181628207125</v>
      </c>
      <c r="Q310" s="124">
        <f t="shared" si="22"/>
        <v>69.67149433277487</v>
      </c>
      <c r="R310" s="124">
        <f t="shared" si="23"/>
        <v>73069.100826873051</v>
      </c>
      <c r="Z310" s="2"/>
    </row>
    <row r="311" spans="13:26" x14ac:dyDescent="0.25">
      <c r="M311" s="2"/>
      <c r="N311" s="1">
        <f t="shared" si="24"/>
        <v>245</v>
      </c>
      <c r="O311" s="124">
        <f t="shared" si="25"/>
        <v>73069.100826873051</v>
      </c>
      <c r="P311" s="124">
        <f t="shared" si="26"/>
        <v>265.97181628207125</v>
      </c>
      <c r="Q311" s="124">
        <f t="shared" si="22"/>
        <v>69.99300759244781</v>
      </c>
      <c r="R311" s="124">
        <f t="shared" si="23"/>
        <v>73405.065650747565</v>
      </c>
      <c r="Z311" s="2"/>
    </row>
    <row r="312" spans="13:26" x14ac:dyDescent="0.25">
      <c r="M312" s="2"/>
      <c r="N312" s="1">
        <f t="shared" si="24"/>
        <v>246</v>
      </c>
      <c r="O312" s="124">
        <f t="shared" si="25"/>
        <v>73405.065650747565</v>
      </c>
      <c r="P312" s="124">
        <f t="shared" si="26"/>
        <v>265.97181628207125</v>
      </c>
      <c r="Q312" s="124">
        <f t="shared" si="22"/>
        <v>70.314828830182208</v>
      </c>
      <c r="R312" s="124">
        <f t="shared" si="23"/>
        <v>73741.352295859819</v>
      </c>
      <c r="Z312" s="2"/>
    </row>
    <row r="313" spans="13:26" x14ac:dyDescent="0.25">
      <c r="M313" s="2"/>
      <c r="N313" s="1">
        <f t="shared" si="24"/>
        <v>247</v>
      </c>
      <c r="O313" s="124">
        <f t="shared" si="25"/>
        <v>73741.352295859819</v>
      </c>
      <c r="P313" s="124">
        <f t="shared" si="26"/>
        <v>265.97181628207125</v>
      </c>
      <c r="Q313" s="124">
        <f t="shared" si="22"/>
        <v>70.636958340990759</v>
      </c>
      <c r="R313" s="124">
        <f t="shared" si="23"/>
        <v>74077.961070482881</v>
      </c>
      <c r="Z313" s="2"/>
    </row>
    <row r="314" spans="13:26" x14ac:dyDescent="0.25">
      <c r="M314" s="2"/>
      <c r="N314" s="1">
        <f t="shared" si="24"/>
        <v>248</v>
      </c>
      <c r="O314" s="124">
        <f t="shared" si="25"/>
        <v>74077.961070482881</v>
      </c>
      <c r="P314" s="124">
        <f t="shared" si="26"/>
        <v>265.97181628207125</v>
      </c>
      <c r="Q314" s="124">
        <f t="shared" si="22"/>
        <v>70.959396420168702</v>
      </c>
      <c r="R314" s="124">
        <f t="shared" si="23"/>
        <v>74414.892283185109</v>
      </c>
      <c r="Z314" s="2"/>
    </row>
    <row r="315" spans="13:26" x14ac:dyDescent="0.25">
      <c r="M315" s="2"/>
      <c r="N315" s="1">
        <f t="shared" si="24"/>
        <v>249</v>
      </c>
      <c r="O315" s="124">
        <f t="shared" si="25"/>
        <v>74414.892283185109</v>
      </c>
      <c r="P315" s="124">
        <f t="shared" si="26"/>
        <v>265.97181628207125</v>
      </c>
      <c r="Q315" s="124">
        <f t="shared" si="22"/>
        <v>71.282143363294168</v>
      </c>
      <c r="R315" s="124">
        <f t="shared" si="23"/>
        <v>74752.146242830466</v>
      </c>
      <c r="Z315" s="2"/>
    </row>
    <row r="316" spans="13:26" x14ac:dyDescent="0.25">
      <c r="M316" s="2"/>
      <c r="N316" s="1">
        <f t="shared" si="24"/>
        <v>250</v>
      </c>
      <c r="O316" s="124">
        <f t="shared" si="25"/>
        <v>74752.146242830466</v>
      </c>
      <c r="P316" s="124">
        <f t="shared" si="26"/>
        <v>265.97181628207125</v>
      </c>
      <c r="Q316" s="124">
        <f t="shared" si="22"/>
        <v>71.605199466228427</v>
      </c>
      <c r="R316" s="124">
        <f t="shared" si="23"/>
        <v>75089.723258578757</v>
      </c>
      <c r="Z316" s="2"/>
    </row>
    <row r="317" spans="13:26" x14ac:dyDescent="0.25">
      <c r="M317" s="2"/>
      <c r="N317" s="1">
        <f t="shared" si="24"/>
        <v>251</v>
      </c>
      <c r="O317" s="124">
        <f t="shared" si="25"/>
        <v>75089.723258578757</v>
      </c>
      <c r="P317" s="124">
        <f t="shared" si="26"/>
        <v>265.97181628207125</v>
      </c>
      <c r="Q317" s="124">
        <f t="shared" si="22"/>
        <v>71.928565025116171</v>
      </c>
      <c r="R317" s="124">
        <f t="shared" si="23"/>
        <v>75427.623639885933</v>
      </c>
      <c r="Z317" s="2"/>
    </row>
    <row r="318" spans="13:26" x14ac:dyDescent="0.25">
      <c r="M318" s="2"/>
      <c r="N318" s="1">
        <f t="shared" si="24"/>
        <v>252</v>
      </c>
      <c r="O318" s="124">
        <f t="shared" si="25"/>
        <v>75427.623639885933</v>
      </c>
      <c r="P318" s="124">
        <f t="shared" si="26"/>
        <v>265.97181628207125</v>
      </c>
      <c r="Q318" s="124">
        <f t="shared" si="22"/>
        <v>72.252240336385711</v>
      </c>
      <c r="R318" s="124">
        <f t="shared" si="23"/>
        <v>75765.847696504381</v>
      </c>
      <c r="Z318" s="2"/>
    </row>
    <row r="319" spans="13:26" x14ac:dyDescent="0.25">
      <c r="M319" s="2"/>
      <c r="N319" s="1">
        <f t="shared" si="24"/>
        <v>253</v>
      </c>
      <c r="O319" s="124">
        <f t="shared" si="25"/>
        <v>75765.847696504381</v>
      </c>
      <c r="P319" s="124">
        <f t="shared" si="26"/>
        <v>265.97181628207125</v>
      </c>
      <c r="Q319" s="124">
        <f t="shared" si="22"/>
        <v>72.576225696749376</v>
      </c>
      <c r="R319" s="124">
        <f t="shared" si="23"/>
        <v>76104.395738483188</v>
      </c>
      <c r="Z319" s="2"/>
    </row>
    <row r="320" spans="13:26" x14ac:dyDescent="0.25">
      <c r="M320" s="2"/>
      <c r="N320" s="1">
        <f t="shared" si="24"/>
        <v>254</v>
      </c>
      <c r="O320" s="124">
        <f t="shared" si="25"/>
        <v>76104.395738483188</v>
      </c>
      <c r="P320" s="124">
        <f t="shared" si="26"/>
        <v>265.97181628207125</v>
      </c>
      <c r="Q320" s="124">
        <f t="shared" si="22"/>
        <v>72.900521403203683</v>
      </c>
      <c r="R320" s="124">
        <f t="shared" si="23"/>
        <v>76443.268076168461</v>
      </c>
      <c r="Z320" s="2"/>
    </row>
    <row r="321" spans="13:26" x14ac:dyDescent="0.25">
      <c r="M321" s="2"/>
      <c r="N321" s="1">
        <f t="shared" si="24"/>
        <v>255</v>
      </c>
      <c r="O321" s="124">
        <f t="shared" si="25"/>
        <v>76443.268076168461</v>
      </c>
      <c r="P321" s="124">
        <f t="shared" si="26"/>
        <v>265.97181628207125</v>
      </c>
      <c r="Q321" s="124">
        <f t="shared" si="22"/>
        <v>73.225127753029625</v>
      </c>
      <c r="R321" s="124">
        <f t="shared" si="23"/>
        <v>76782.465020203555</v>
      </c>
      <c r="Z321" s="2"/>
    </row>
    <row r="322" spans="13:26" x14ac:dyDescent="0.25">
      <c r="M322" s="2"/>
      <c r="N322" s="1">
        <f t="shared" si="24"/>
        <v>256</v>
      </c>
      <c r="O322" s="124">
        <f t="shared" si="25"/>
        <v>76782.465020203555</v>
      </c>
      <c r="P322" s="124">
        <f t="shared" si="26"/>
        <v>265.97181628207125</v>
      </c>
      <c r="Q322" s="124">
        <f t="shared" si="22"/>
        <v>73.550045043793006</v>
      </c>
      <c r="R322" s="124">
        <f t="shared" si="23"/>
        <v>77121.986881529418</v>
      </c>
      <c r="Z322" s="2"/>
    </row>
    <row r="323" spans="13:26" x14ac:dyDescent="0.25">
      <c r="M323" s="2"/>
      <c r="N323" s="1">
        <f t="shared" si="24"/>
        <v>257</v>
      </c>
      <c r="O323" s="124">
        <f t="shared" si="25"/>
        <v>77121.986881529418</v>
      </c>
      <c r="P323" s="124">
        <f t="shared" si="26"/>
        <v>265.97181628207125</v>
      </c>
      <c r="Q323" s="124">
        <f t="shared" ref="Q323:Q386" si="27">O323*$P$61</f>
        <v>73.875273573344629</v>
      </c>
      <c r="R323" s="124">
        <f t="shared" ref="R323:R386" si="28">O323+P323+Q323</f>
        <v>77461.833971384825</v>
      </c>
      <c r="Z323" s="2"/>
    </row>
    <row r="324" spans="13:26" x14ac:dyDescent="0.25">
      <c r="M324" s="2"/>
      <c r="N324" s="1">
        <f t="shared" ref="N324:N387" si="29">N323+1</f>
        <v>258</v>
      </c>
      <c r="O324" s="124">
        <f t="shared" ref="O324:O387" si="30">R323</f>
        <v>77461.833971384825</v>
      </c>
      <c r="P324" s="124">
        <f t="shared" ref="P324:P387" si="31">P323</f>
        <v>265.97181628207125</v>
      </c>
      <c r="Q324" s="124">
        <f t="shared" si="27"/>
        <v>74.200813639820609</v>
      </c>
      <c r="R324" s="124">
        <f t="shared" si="28"/>
        <v>77802.006601306712</v>
      </c>
      <c r="Z324" s="2"/>
    </row>
    <row r="325" spans="13:26" x14ac:dyDescent="0.25">
      <c r="M325" s="2"/>
      <c r="N325" s="1">
        <f t="shared" si="29"/>
        <v>259</v>
      </c>
      <c r="O325" s="124">
        <f t="shared" si="30"/>
        <v>77802.006601306712</v>
      </c>
      <c r="P325" s="124">
        <f t="shared" si="31"/>
        <v>265.97181628207125</v>
      </c>
      <c r="Q325" s="124">
        <f t="shared" si="27"/>
        <v>74.526665541642686</v>
      </c>
      <c r="R325" s="124">
        <f t="shared" si="28"/>
        <v>78142.505083130425</v>
      </c>
      <c r="Z325" s="2"/>
    </row>
    <row r="326" spans="13:26" x14ac:dyDescent="0.25">
      <c r="M326" s="2"/>
      <c r="N326" s="1">
        <f t="shared" si="29"/>
        <v>260</v>
      </c>
      <c r="O326" s="124">
        <f t="shared" si="30"/>
        <v>78142.505083130425</v>
      </c>
      <c r="P326" s="124">
        <f t="shared" si="31"/>
        <v>265.97181628207125</v>
      </c>
      <c r="Q326" s="124">
        <f t="shared" si="27"/>
        <v>74.852829577518435</v>
      </c>
      <c r="R326" s="124">
        <f t="shared" si="28"/>
        <v>78483.329728990007</v>
      </c>
      <c r="Z326" s="2"/>
    </row>
    <row r="327" spans="13:26" x14ac:dyDescent="0.25">
      <c r="M327" s="2"/>
      <c r="N327" s="1">
        <f t="shared" si="29"/>
        <v>261</v>
      </c>
      <c r="O327" s="124">
        <f t="shared" si="30"/>
        <v>78483.329728990007</v>
      </c>
      <c r="P327" s="124">
        <f t="shared" si="31"/>
        <v>265.97181628207125</v>
      </c>
      <c r="Q327" s="124">
        <f t="shared" si="27"/>
        <v>75.179306046441525</v>
      </c>
      <c r="R327" s="124">
        <f t="shared" si="28"/>
        <v>78824.480851318513</v>
      </c>
      <c r="Z327" s="2"/>
    </row>
    <row r="328" spans="13:26" x14ac:dyDescent="0.25">
      <c r="M328" s="2"/>
      <c r="N328" s="1">
        <f t="shared" si="29"/>
        <v>262</v>
      </c>
      <c r="O328" s="124">
        <f t="shared" si="30"/>
        <v>78824.480851318513</v>
      </c>
      <c r="P328" s="124">
        <f t="shared" si="31"/>
        <v>265.97181628207125</v>
      </c>
      <c r="Q328" s="124">
        <f t="shared" si="27"/>
        <v>75.506095247692087</v>
      </c>
      <c r="R328" s="124">
        <f t="shared" si="28"/>
        <v>79165.95876284827</v>
      </c>
      <c r="Z328" s="2"/>
    </row>
    <row r="329" spans="13:26" x14ac:dyDescent="0.25">
      <c r="M329" s="2"/>
      <c r="N329" s="1">
        <f t="shared" si="29"/>
        <v>263</v>
      </c>
      <c r="O329" s="124">
        <f t="shared" si="30"/>
        <v>79165.95876284827</v>
      </c>
      <c r="P329" s="124">
        <f t="shared" si="31"/>
        <v>265.97181628207125</v>
      </c>
      <c r="Q329" s="124">
        <f t="shared" si="27"/>
        <v>75.83319748083693</v>
      </c>
      <c r="R329" s="124">
        <f t="shared" si="28"/>
        <v>79507.763776611173</v>
      </c>
      <c r="Z329" s="2"/>
    </row>
    <row r="330" spans="13:26" x14ac:dyDescent="0.25">
      <c r="M330" s="2"/>
      <c r="N330" s="1">
        <f t="shared" si="29"/>
        <v>264</v>
      </c>
      <c r="O330" s="124">
        <f t="shared" si="30"/>
        <v>79507.763776611173</v>
      </c>
      <c r="P330" s="124">
        <f t="shared" si="31"/>
        <v>265.97181628207125</v>
      </c>
      <c r="Q330" s="124">
        <f t="shared" si="27"/>
        <v>76.160613045729789</v>
      </c>
      <c r="R330" s="124">
        <f t="shared" si="28"/>
        <v>79849.896205938974</v>
      </c>
      <c r="Z330" s="2"/>
    </row>
    <row r="331" spans="13:26" x14ac:dyDescent="0.25">
      <c r="M331" s="2"/>
      <c r="N331" s="1">
        <f t="shared" si="29"/>
        <v>265</v>
      </c>
      <c r="O331" s="124">
        <f t="shared" si="30"/>
        <v>79849.896205938974</v>
      </c>
      <c r="P331" s="124">
        <f t="shared" si="31"/>
        <v>265.97181628207125</v>
      </c>
      <c r="Q331" s="124">
        <f t="shared" si="27"/>
        <v>76.488342242511635</v>
      </c>
      <c r="R331" s="124">
        <f t="shared" si="28"/>
        <v>80192.356364463543</v>
      </c>
      <c r="Z331" s="2"/>
    </row>
    <row r="332" spans="13:26" x14ac:dyDescent="0.25">
      <c r="M332" s="2"/>
      <c r="N332" s="1">
        <f t="shared" si="29"/>
        <v>266</v>
      </c>
      <c r="O332" s="124">
        <f t="shared" si="30"/>
        <v>80192.356364463543</v>
      </c>
      <c r="P332" s="124">
        <f t="shared" si="31"/>
        <v>265.97181628207125</v>
      </c>
      <c r="Q332" s="124">
        <f t="shared" si="27"/>
        <v>76.816385371610963</v>
      </c>
      <c r="R332" s="124">
        <f t="shared" si="28"/>
        <v>80535.144566117218</v>
      </c>
      <c r="Z332" s="2"/>
    </row>
    <row r="333" spans="13:26" x14ac:dyDescent="0.25">
      <c r="M333" s="2"/>
      <c r="N333" s="1">
        <f t="shared" si="29"/>
        <v>267</v>
      </c>
      <c r="O333" s="124">
        <f t="shared" si="30"/>
        <v>80535.144566117218</v>
      </c>
      <c r="P333" s="124">
        <f t="shared" si="31"/>
        <v>265.97181628207125</v>
      </c>
      <c r="Q333" s="124">
        <f t="shared" si="27"/>
        <v>77.144742733744025</v>
      </c>
      <c r="R333" s="124">
        <f t="shared" si="28"/>
        <v>80878.261125133024</v>
      </c>
      <c r="Z333" s="2"/>
    </row>
    <row r="334" spans="13:26" x14ac:dyDescent="0.25">
      <c r="M334" s="2"/>
      <c r="N334" s="1">
        <f t="shared" si="29"/>
        <v>268</v>
      </c>
      <c r="O334" s="124">
        <f t="shared" si="30"/>
        <v>80878.261125133024</v>
      </c>
      <c r="P334" s="124">
        <f t="shared" si="31"/>
        <v>265.97181628207125</v>
      </c>
      <c r="Q334" s="124">
        <f t="shared" si="27"/>
        <v>77.473414629915155</v>
      </c>
      <c r="R334" s="124">
        <f t="shared" si="28"/>
        <v>81221.706356045004</v>
      </c>
      <c r="Z334" s="2"/>
    </row>
    <row r="335" spans="13:26" x14ac:dyDescent="0.25">
      <c r="M335" s="2"/>
      <c r="N335" s="1">
        <f t="shared" si="29"/>
        <v>269</v>
      </c>
      <c r="O335" s="124">
        <f t="shared" si="30"/>
        <v>81221.706356045004</v>
      </c>
      <c r="P335" s="124">
        <f t="shared" si="31"/>
        <v>265.97181628207125</v>
      </c>
      <c r="Q335" s="124">
        <f t="shared" si="27"/>
        <v>77.802401361417012</v>
      </c>
      <c r="R335" s="124">
        <f t="shared" si="28"/>
        <v>81565.480573688488</v>
      </c>
      <c r="Z335" s="2"/>
    </row>
    <row r="336" spans="13:26" x14ac:dyDescent="0.25">
      <c r="M336" s="2"/>
      <c r="N336" s="1">
        <f t="shared" si="29"/>
        <v>270</v>
      </c>
      <c r="O336" s="124">
        <f t="shared" si="30"/>
        <v>81565.480573688488</v>
      </c>
      <c r="P336" s="124">
        <f t="shared" si="31"/>
        <v>265.97181628207125</v>
      </c>
      <c r="Q336" s="124">
        <f t="shared" si="27"/>
        <v>78.131703229830848</v>
      </c>
      <c r="R336" s="124">
        <f t="shared" si="28"/>
        <v>81909.584093200378</v>
      </c>
      <c r="Z336" s="2"/>
    </row>
    <row r="337" spans="13:26" x14ac:dyDescent="0.25">
      <c r="M337" s="2"/>
      <c r="N337" s="1">
        <f t="shared" si="29"/>
        <v>271</v>
      </c>
      <c r="O337" s="124">
        <f t="shared" si="30"/>
        <v>81909.584093200378</v>
      </c>
      <c r="P337" s="124">
        <f t="shared" si="31"/>
        <v>265.97181628207125</v>
      </c>
      <c r="Q337" s="124">
        <f t="shared" si="27"/>
        <v>78.461320537026793</v>
      </c>
      <c r="R337" s="124">
        <f t="shared" si="28"/>
        <v>82254.017230019468</v>
      </c>
      <c r="Z337" s="2"/>
    </row>
    <row r="338" spans="13:26" x14ac:dyDescent="0.25">
      <c r="M338" s="2"/>
      <c r="N338" s="1">
        <f t="shared" si="29"/>
        <v>272</v>
      </c>
      <c r="O338" s="124">
        <f t="shared" si="30"/>
        <v>82254.017230019468</v>
      </c>
      <c r="P338" s="124">
        <f t="shared" si="31"/>
        <v>265.97181628207125</v>
      </c>
      <c r="Q338" s="124">
        <f t="shared" si="27"/>
        <v>78.791253585164199</v>
      </c>
      <c r="R338" s="124">
        <f t="shared" si="28"/>
        <v>82598.780299886697</v>
      </c>
      <c r="Z338" s="2"/>
    </row>
    <row r="339" spans="13:26" x14ac:dyDescent="0.25">
      <c r="M339" s="2"/>
      <c r="N339" s="1">
        <f t="shared" si="29"/>
        <v>273</v>
      </c>
      <c r="O339" s="124">
        <f t="shared" si="30"/>
        <v>82598.780299886697</v>
      </c>
      <c r="P339" s="124">
        <f t="shared" si="31"/>
        <v>265.97181628207125</v>
      </c>
      <c r="Q339" s="124">
        <f t="shared" si="27"/>
        <v>79.12150267669179</v>
      </c>
      <c r="R339" s="124">
        <f t="shared" si="28"/>
        <v>82943.87361884545</v>
      </c>
      <c r="Z339" s="2"/>
    </row>
    <row r="340" spans="13:26" x14ac:dyDescent="0.25">
      <c r="M340" s="2"/>
      <c r="N340" s="1">
        <f t="shared" si="29"/>
        <v>274</v>
      </c>
      <c r="O340" s="124">
        <f t="shared" si="30"/>
        <v>82943.87361884545</v>
      </c>
      <c r="P340" s="124">
        <f t="shared" si="31"/>
        <v>265.97181628207125</v>
      </c>
      <c r="Q340" s="124">
        <f t="shared" si="27"/>
        <v>79.452068114348023</v>
      </c>
      <c r="R340" s="124">
        <f t="shared" si="28"/>
        <v>83289.297503241862</v>
      </c>
      <c r="Z340" s="2"/>
    </row>
    <row r="341" spans="13:26" x14ac:dyDescent="0.25">
      <c r="M341" s="2"/>
      <c r="N341" s="1">
        <f t="shared" si="29"/>
        <v>275</v>
      </c>
      <c r="O341" s="124">
        <f t="shared" si="30"/>
        <v>83289.297503241862</v>
      </c>
      <c r="P341" s="124">
        <f t="shared" si="31"/>
        <v>265.97181628207125</v>
      </c>
      <c r="Q341" s="124">
        <f t="shared" si="27"/>
        <v>79.78295020116137</v>
      </c>
      <c r="R341" s="124">
        <f t="shared" si="28"/>
        <v>83635.052269725085</v>
      </c>
      <c r="Z341" s="2"/>
    </row>
    <row r="342" spans="13:26" x14ac:dyDescent="0.25">
      <c r="M342" s="2"/>
      <c r="N342" s="1">
        <f t="shared" si="29"/>
        <v>276</v>
      </c>
      <c r="O342" s="124">
        <f t="shared" si="30"/>
        <v>83635.052269725085</v>
      </c>
      <c r="P342" s="124">
        <f t="shared" si="31"/>
        <v>265.97181628207125</v>
      </c>
      <c r="Q342" s="124">
        <f t="shared" si="27"/>
        <v>80.114149240450558</v>
      </c>
      <c r="R342" s="124">
        <f t="shared" si="28"/>
        <v>83981.138235247607</v>
      </c>
      <c r="Z342" s="2"/>
    </row>
    <row r="343" spans="13:26" x14ac:dyDescent="0.25">
      <c r="M343" s="2"/>
      <c r="N343" s="1">
        <f t="shared" si="29"/>
        <v>277</v>
      </c>
      <c r="O343" s="124">
        <f t="shared" si="30"/>
        <v>83981.138235247607</v>
      </c>
      <c r="P343" s="124">
        <f t="shared" si="31"/>
        <v>265.97181628207125</v>
      </c>
      <c r="Q343" s="124">
        <f t="shared" si="27"/>
        <v>80.445665535824887</v>
      </c>
      <c r="R343" s="124">
        <f t="shared" si="28"/>
        <v>84327.555717065494</v>
      </c>
      <c r="Z343" s="2"/>
    </row>
    <row r="344" spans="13:26" x14ac:dyDescent="0.25">
      <c r="M344" s="2"/>
      <c r="N344" s="1">
        <f t="shared" si="29"/>
        <v>278</v>
      </c>
      <c r="O344" s="124">
        <f t="shared" si="30"/>
        <v>84327.555717065494</v>
      </c>
      <c r="P344" s="124">
        <f t="shared" si="31"/>
        <v>265.97181628207125</v>
      </c>
      <c r="Q344" s="124">
        <f t="shared" si="27"/>
        <v>80.777499391184421</v>
      </c>
      <c r="R344" s="124">
        <f t="shared" si="28"/>
        <v>84674.305032738746</v>
      </c>
      <c r="Z344" s="2"/>
    </row>
    <row r="345" spans="13:26" x14ac:dyDescent="0.25">
      <c r="M345" s="2"/>
      <c r="N345" s="1">
        <f t="shared" si="29"/>
        <v>279</v>
      </c>
      <c r="O345" s="124">
        <f t="shared" si="30"/>
        <v>84674.305032738746</v>
      </c>
      <c r="P345" s="124">
        <f t="shared" si="31"/>
        <v>265.97181628207125</v>
      </c>
      <c r="Q345" s="124">
        <f t="shared" si="27"/>
        <v>81.109651110720407</v>
      </c>
      <c r="R345" s="124">
        <f t="shared" si="28"/>
        <v>85021.386500131528</v>
      </c>
      <c r="Z345" s="2"/>
    </row>
    <row r="346" spans="13:26" x14ac:dyDescent="0.25">
      <c r="M346" s="2"/>
      <c r="N346" s="1">
        <f t="shared" si="29"/>
        <v>280</v>
      </c>
      <c r="O346" s="124">
        <f t="shared" si="30"/>
        <v>85021.386500131528</v>
      </c>
      <c r="P346" s="124">
        <f t="shared" si="31"/>
        <v>265.97181628207125</v>
      </c>
      <c r="Q346" s="124">
        <f t="shared" si="27"/>
        <v>81.442120998915414</v>
      </c>
      <c r="R346" s="124">
        <f t="shared" si="28"/>
        <v>85368.800437412501</v>
      </c>
      <c r="Z346" s="2"/>
    </row>
    <row r="347" spans="13:26" x14ac:dyDescent="0.25">
      <c r="M347" s="2"/>
      <c r="N347" s="1">
        <f t="shared" si="29"/>
        <v>281</v>
      </c>
      <c r="O347" s="124">
        <f t="shared" si="30"/>
        <v>85368.800437412501</v>
      </c>
      <c r="P347" s="124">
        <f t="shared" si="31"/>
        <v>265.97181628207125</v>
      </c>
      <c r="Q347" s="124">
        <f t="shared" si="27"/>
        <v>81.774909360543731</v>
      </c>
      <c r="R347" s="124">
        <f t="shared" si="28"/>
        <v>85716.547163055104</v>
      </c>
      <c r="Z347" s="2"/>
    </row>
    <row r="348" spans="13:26" x14ac:dyDescent="0.25">
      <c r="M348" s="2"/>
      <c r="N348" s="1">
        <f t="shared" si="29"/>
        <v>282</v>
      </c>
      <c r="O348" s="124">
        <f t="shared" si="30"/>
        <v>85716.547163055104</v>
      </c>
      <c r="P348" s="124">
        <f t="shared" si="31"/>
        <v>265.97181628207125</v>
      </c>
      <c r="Q348" s="124">
        <f t="shared" si="27"/>
        <v>82.108016500671567</v>
      </c>
      <c r="R348" s="124">
        <f t="shared" si="28"/>
        <v>86064.62699583784</v>
      </c>
      <c r="Z348" s="2"/>
    </row>
    <row r="349" spans="13:26" x14ac:dyDescent="0.25">
      <c r="M349" s="2"/>
      <c r="N349" s="1">
        <f t="shared" si="29"/>
        <v>283</v>
      </c>
      <c r="O349" s="124">
        <f t="shared" si="30"/>
        <v>86064.62699583784</v>
      </c>
      <c r="P349" s="124">
        <f t="shared" si="31"/>
        <v>265.97181628207125</v>
      </c>
      <c r="Q349" s="124">
        <f t="shared" si="27"/>
        <v>82.441442724657335</v>
      </c>
      <c r="R349" s="124">
        <f t="shared" si="28"/>
        <v>86413.040254844556</v>
      </c>
      <c r="Z349" s="2"/>
    </row>
    <row r="350" spans="13:26" x14ac:dyDescent="0.25">
      <c r="M350" s="2"/>
      <c r="N350" s="1">
        <f t="shared" si="29"/>
        <v>284</v>
      </c>
      <c r="O350" s="124">
        <f t="shared" si="30"/>
        <v>86413.040254844556</v>
      </c>
      <c r="P350" s="124">
        <f t="shared" si="31"/>
        <v>265.97181628207125</v>
      </c>
      <c r="Q350" s="124">
        <f t="shared" si="27"/>
        <v>82.775188338151978</v>
      </c>
      <c r="R350" s="124">
        <f t="shared" si="28"/>
        <v>86761.787259464778</v>
      </c>
      <c r="Z350" s="2"/>
    </row>
    <row r="351" spans="13:26" x14ac:dyDescent="0.25">
      <c r="M351" s="2"/>
      <c r="N351" s="1">
        <f t="shared" si="29"/>
        <v>285</v>
      </c>
      <c r="O351" s="124">
        <f t="shared" si="30"/>
        <v>86761.787259464778</v>
      </c>
      <c r="P351" s="124">
        <f t="shared" si="31"/>
        <v>265.97181628207125</v>
      </c>
      <c r="Q351" s="124">
        <f t="shared" si="27"/>
        <v>83.109253647099223</v>
      </c>
      <c r="R351" s="124">
        <f t="shared" si="28"/>
        <v>87110.868329393939</v>
      </c>
      <c r="Z351" s="2"/>
    </row>
    <row r="352" spans="13:26" x14ac:dyDescent="0.25">
      <c r="M352" s="2"/>
      <c r="N352" s="1">
        <f t="shared" si="29"/>
        <v>286</v>
      </c>
      <c r="O352" s="124">
        <f t="shared" si="30"/>
        <v>87110.868329393939</v>
      </c>
      <c r="P352" s="124">
        <f t="shared" si="31"/>
        <v>265.97181628207125</v>
      </c>
      <c r="Q352" s="124">
        <f t="shared" si="27"/>
        <v>83.443638957735828</v>
      </c>
      <c r="R352" s="124">
        <f t="shared" si="28"/>
        <v>87460.283784633735</v>
      </c>
      <c r="Z352" s="2"/>
    </row>
    <row r="353" spans="13:26" x14ac:dyDescent="0.25">
      <c r="M353" s="2"/>
      <c r="N353" s="1">
        <f t="shared" si="29"/>
        <v>287</v>
      </c>
      <c r="O353" s="124">
        <f t="shared" si="30"/>
        <v>87460.283784633735</v>
      </c>
      <c r="P353" s="124">
        <f t="shared" si="31"/>
        <v>265.97181628207125</v>
      </c>
      <c r="Q353" s="124">
        <f t="shared" si="27"/>
        <v>83.778344576591934</v>
      </c>
      <c r="R353" s="124">
        <f t="shared" si="28"/>
        <v>87810.033945492396</v>
      </c>
      <c r="Z353" s="2"/>
    </row>
    <row r="354" spans="13:26" x14ac:dyDescent="0.25">
      <c r="M354" s="2"/>
      <c r="N354" s="1">
        <f t="shared" si="29"/>
        <v>288</v>
      </c>
      <c r="O354" s="124">
        <f t="shared" si="30"/>
        <v>87810.033945492396</v>
      </c>
      <c r="P354" s="124">
        <f t="shared" si="31"/>
        <v>265.97181628207125</v>
      </c>
      <c r="Q354" s="124">
        <f t="shared" si="27"/>
        <v>84.11337081049129</v>
      </c>
      <c r="R354" s="124">
        <f t="shared" si="28"/>
        <v>88160.11913258495</v>
      </c>
      <c r="Z354" s="2"/>
    </row>
    <row r="355" spans="13:26" x14ac:dyDescent="0.25">
      <c r="M355" s="2"/>
      <c r="N355" s="1">
        <f t="shared" si="29"/>
        <v>289</v>
      </c>
      <c r="O355" s="124">
        <f t="shared" si="30"/>
        <v>88160.11913258495</v>
      </c>
      <c r="P355" s="124">
        <f t="shared" si="31"/>
        <v>265.97181628207125</v>
      </c>
      <c r="Q355" s="124">
        <f t="shared" si="27"/>
        <v>84.448717966551555</v>
      </c>
      <c r="R355" s="124">
        <f t="shared" si="28"/>
        <v>88510.53966683356</v>
      </c>
      <c r="Z355" s="2"/>
    </row>
    <row r="356" spans="13:26" x14ac:dyDescent="0.25">
      <c r="M356" s="2"/>
      <c r="N356" s="1">
        <f t="shared" si="29"/>
        <v>290</v>
      </c>
      <c r="O356" s="124">
        <f t="shared" si="30"/>
        <v>88510.53966683356</v>
      </c>
      <c r="P356" s="124">
        <f t="shared" si="31"/>
        <v>265.97181628207125</v>
      </c>
      <c r="Q356" s="124">
        <f t="shared" si="27"/>
        <v>84.784386352184583</v>
      </c>
      <c r="R356" s="124">
        <f t="shared" si="28"/>
        <v>88861.295869467809</v>
      </c>
      <c r="Z356" s="2"/>
    </row>
    <row r="357" spans="13:26" x14ac:dyDescent="0.25">
      <c r="M357" s="2"/>
      <c r="N357" s="1">
        <f t="shared" si="29"/>
        <v>291</v>
      </c>
      <c r="O357" s="124">
        <f t="shared" si="30"/>
        <v>88861.295869467809</v>
      </c>
      <c r="P357" s="124">
        <f t="shared" si="31"/>
        <v>265.97181628207125</v>
      </c>
      <c r="Q357" s="124">
        <f t="shared" si="27"/>
        <v>85.120376275096675</v>
      </c>
      <c r="R357" s="124">
        <f t="shared" si="28"/>
        <v>89212.388062024969</v>
      </c>
      <c r="Z357" s="2"/>
    </row>
    <row r="358" spans="13:26" x14ac:dyDescent="0.25">
      <c r="M358" s="2"/>
      <c r="N358" s="1">
        <f t="shared" si="29"/>
        <v>292</v>
      </c>
      <c r="O358" s="124">
        <f t="shared" si="30"/>
        <v>89212.388062024969</v>
      </c>
      <c r="P358" s="124">
        <f t="shared" si="31"/>
        <v>265.97181628207125</v>
      </c>
      <c r="Q358" s="124">
        <f t="shared" si="27"/>
        <v>85.456688043288906</v>
      </c>
      <c r="R358" s="124">
        <f t="shared" si="28"/>
        <v>89563.816566350317</v>
      </c>
      <c r="Z358" s="2"/>
    </row>
    <row r="359" spans="13:26" x14ac:dyDescent="0.25">
      <c r="M359" s="2"/>
      <c r="N359" s="1">
        <f t="shared" si="29"/>
        <v>293</v>
      </c>
      <c r="O359" s="124">
        <f t="shared" si="30"/>
        <v>89563.816566350317</v>
      </c>
      <c r="P359" s="124">
        <f t="shared" si="31"/>
        <v>265.97181628207125</v>
      </c>
      <c r="Q359" s="124">
        <f t="shared" si="27"/>
        <v>85.793321965057388</v>
      </c>
      <c r="R359" s="124">
        <f t="shared" si="28"/>
        <v>89915.58170459744</v>
      </c>
      <c r="Z359" s="2"/>
    </row>
    <row r="360" spans="13:26" x14ac:dyDescent="0.25">
      <c r="M360" s="2"/>
      <c r="N360" s="1">
        <f t="shared" si="29"/>
        <v>294</v>
      </c>
      <c r="O360" s="124">
        <f t="shared" si="30"/>
        <v>89915.58170459744</v>
      </c>
      <c r="P360" s="124">
        <f t="shared" si="31"/>
        <v>265.97181628207125</v>
      </c>
      <c r="Q360" s="124">
        <f t="shared" si="27"/>
        <v>86.130278348993542</v>
      </c>
      <c r="R360" s="124">
        <f t="shared" si="28"/>
        <v>90267.6837992285</v>
      </c>
      <c r="Z360" s="2"/>
    </row>
    <row r="361" spans="13:26" x14ac:dyDescent="0.25">
      <c r="M361" s="2"/>
      <c r="N361" s="1">
        <f t="shared" si="29"/>
        <v>295</v>
      </c>
      <c r="O361" s="124">
        <f t="shared" si="30"/>
        <v>90267.6837992285</v>
      </c>
      <c r="P361" s="124">
        <f t="shared" si="31"/>
        <v>265.97181628207125</v>
      </c>
      <c r="Q361" s="124">
        <f t="shared" si="27"/>
        <v>86.467557503984381</v>
      </c>
      <c r="R361" s="124">
        <f t="shared" si="28"/>
        <v>90620.123173014552</v>
      </c>
      <c r="Z361" s="2"/>
    </row>
    <row r="362" spans="13:26" x14ac:dyDescent="0.25">
      <c r="M362" s="2"/>
      <c r="N362" s="1">
        <f t="shared" si="29"/>
        <v>296</v>
      </c>
      <c r="O362" s="124">
        <f t="shared" si="30"/>
        <v>90620.123173014552</v>
      </c>
      <c r="P362" s="124">
        <f t="shared" si="31"/>
        <v>265.97181628207125</v>
      </c>
      <c r="Q362" s="124">
        <f t="shared" si="27"/>
        <v>86.805159739212826</v>
      </c>
      <c r="R362" s="124">
        <f t="shared" si="28"/>
        <v>90972.900149035835</v>
      </c>
      <c r="Z362" s="2"/>
    </row>
    <row r="363" spans="13:26" x14ac:dyDescent="0.25">
      <c r="M363" s="2"/>
      <c r="N363" s="1">
        <f t="shared" si="29"/>
        <v>297</v>
      </c>
      <c r="O363" s="124">
        <f t="shared" si="30"/>
        <v>90972.900149035835</v>
      </c>
      <c r="P363" s="124">
        <f t="shared" si="31"/>
        <v>265.97181628207125</v>
      </c>
      <c r="Q363" s="124">
        <f t="shared" si="27"/>
        <v>87.14308536415794</v>
      </c>
      <c r="R363" s="124">
        <f t="shared" si="28"/>
        <v>91326.015050682065</v>
      </c>
      <c r="Z363" s="2"/>
    </row>
    <row r="364" spans="13:26" x14ac:dyDescent="0.25">
      <c r="M364" s="2"/>
      <c r="N364" s="1">
        <f t="shared" si="29"/>
        <v>298</v>
      </c>
      <c r="O364" s="124">
        <f t="shared" si="30"/>
        <v>91326.015050682065</v>
      </c>
      <c r="P364" s="124">
        <f t="shared" si="31"/>
        <v>265.97181628207125</v>
      </c>
      <c r="Q364" s="124">
        <f t="shared" si="27"/>
        <v>87.48133468859524</v>
      </c>
      <c r="R364" s="124">
        <f t="shared" si="28"/>
        <v>91679.468201652722</v>
      </c>
      <c r="Z364" s="2"/>
    </row>
    <row r="365" spans="13:26" x14ac:dyDescent="0.25">
      <c r="M365" s="2"/>
      <c r="N365" s="1">
        <f t="shared" si="29"/>
        <v>299</v>
      </c>
      <c r="O365" s="124">
        <f t="shared" si="30"/>
        <v>91679.468201652722</v>
      </c>
      <c r="P365" s="124">
        <f t="shared" si="31"/>
        <v>265.97181628207125</v>
      </c>
      <c r="Q365" s="124">
        <f t="shared" si="27"/>
        <v>87.819908022596977</v>
      </c>
      <c r="R365" s="124">
        <f t="shared" si="28"/>
        <v>92033.259925957391</v>
      </c>
      <c r="Z365" s="2"/>
    </row>
    <row r="366" spans="13:26" x14ac:dyDescent="0.25">
      <c r="M366" s="2"/>
      <c r="N366" s="1">
        <f t="shared" si="29"/>
        <v>300</v>
      </c>
      <c r="O366" s="124">
        <f t="shared" si="30"/>
        <v>92033.259925957391</v>
      </c>
      <c r="P366" s="124">
        <f t="shared" si="31"/>
        <v>265.97181628207125</v>
      </c>
      <c r="Q366" s="124">
        <f t="shared" si="27"/>
        <v>88.158805676532452</v>
      </c>
      <c r="R366" s="124">
        <f t="shared" si="28"/>
        <v>92387.390547915988</v>
      </c>
      <c r="Z366" s="2"/>
    </row>
    <row r="367" spans="13:26" x14ac:dyDescent="0.25">
      <c r="M367" s="2"/>
      <c r="N367" s="1">
        <f t="shared" si="29"/>
        <v>301</v>
      </c>
      <c r="O367" s="124">
        <f t="shared" si="30"/>
        <v>92387.390547915988</v>
      </c>
      <c r="P367" s="124">
        <f t="shared" si="31"/>
        <v>265.97181628207125</v>
      </c>
      <c r="Q367" s="124">
        <f t="shared" si="27"/>
        <v>88.498027961068232</v>
      </c>
      <c r="R367" s="124">
        <f t="shared" si="28"/>
        <v>92741.860392159128</v>
      </c>
      <c r="Z367" s="2"/>
    </row>
    <row r="368" spans="13:26" x14ac:dyDescent="0.25">
      <c r="M368" s="2"/>
      <c r="N368" s="1">
        <f t="shared" si="29"/>
        <v>302</v>
      </c>
      <c r="O368" s="124">
        <f t="shared" si="30"/>
        <v>92741.860392159128</v>
      </c>
      <c r="P368" s="124">
        <f t="shared" si="31"/>
        <v>265.97181628207125</v>
      </c>
      <c r="Q368" s="124">
        <f t="shared" si="27"/>
        <v>88.837575187168468</v>
      </c>
      <c r="R368" s="124">
        <f t="shared" si="28"/>
        <v>93096.669783628357</v>
      </c>
      <c r="Z368" s="2"/>
    </row>
    <row r="369" spans="13:26" x14ac:dyDescent="0.25">
      <c r="M369" s="2"/>
      <c r="N369" s="1">
        <f t="shared" si="29"/>
        <v>303</v>
      </c>
      <c r="O369" s="124">
        <f t="shared" si="30"/>
        <v>93096.669783628357</v>
      </c>
      <c r="P369" s="124">
        <f t="shared" si="31"/>
        <v>265.97181628207125</v>
      </c>
      <c r="Q369" s="124">
        <f t="shared" si="27"/>
        <v>89.177447666095219</v>
      </c>
      <c r="R369" s="124">
        <f t="shared" si="28"/>
        <v>93451.819047576515</v>
      </c>
      <c r="Z369" s="2"/>
    </row>
    <row r="370" spans="13:26" x14ac:dyDescent="0.25">
      <c r="M370" s="2"/>
      <c r="N370" s="1">
        <f t="shared" si="29"/>
        <v>304</v>
      </c>
      <c r="O370" s="124">
        <f t="shared" si="30"/>
        <v>93451.819047576515</v>
      </c>
      <c r="P370" s="124">
        <f t="shared" si="31"/>
        <v>265.97181628207125</v>
      </c>
      <c r="Q370" s="124">
        <f t="shared" si="27"/>
        <v>89.517645709408669</v>
      </c>
      <c r="R370" s="124">
        <f t="shared" si="28"/>
        <v>93807.308509567985</v>
      </c>
      <c r="Z370" s="2"/>
    </row>
    <row r="371" spans="13:26" x14ac:dyDescent="0.25">
      <c r="M371" s="2"/>
      <c r="N371" s="1">
        <f t="shared" si="29"/>
        <v>305</v>
      </c>
      <c r="O371" s="124">
        <f t="shared" si="30"/>
        <v>93807.308509567985</v>
      </c>
      <c r="P371" s="124">
        <f t="shared" si="31"/>
        <v>265.97181628207125</v>
      </c>
      <c r="Q371" s="124">
        <f t="shared" si="27"/>
        <v>89.858169628967474</v>
      </c>
      <c r="R371" s="124">
        <f t="shared" si="28"/>
        <v>94163.138495479012</v>
      </c>
      <c r="Z371" s="2"/>
    </row>
    <row r="372" spans="13:26" x14ac:dyDescent="0.25">
      <c r="M372" s="2"/>
      <c r="N372" s="1">
        <f t="shared" si="29"/>
        <v>306</v>
      </c>
      <c r="O372" s="124">
        <f t="shared" si="30"/>
        <v>94163.138495479012</v>
      </c>
      <c r="P372" s="124">
        <f t="shared" si="31"/>
        <v>265.97181628207125</v>
      </c>
      <c r="Q372" s="124">
        <f t="shared" si="27"/>
        <v>90.199019736928989</v>
      </c>
      <c r="R372" s="124">
        <f t="shared" si="28"/>
        <v>94519.309331498007</v>
      </c>
      <c r="Z372" s="2"/>
    </row>
    <row r="373" spans="13:26" x14ac:dyDescent="0.25">
      <c r="M373" s="2"/>
      <c r="N373" s="1">
        <f t="shared" si="29"/>
        <v>307</v>
      </c>
      <c r="O373" s="124">
        <f t="shared" si="30"/>
        <v>94519.309331498007</v>
      </c>
      <c r="P373" s="124">
        <f t="shared" si="31"/>
        <v>265.97181628207125</v>
      </c>
      <c r="Q373" s="124">
        <f t="shared" si="27"/>
        <v>90.540196345749635</v>
      </c>
      <c r="R373" s="124">
        <f t="shared" si="28"/>
        <v>94875.821344125827</v>
      </c>
      <c r="Z373" s="2"/>
    </row>
    <row r="374" spans="13:26" x14ac:dyDescent="0.25">
      <c r="M374" s="2"/>
      <c r="N374" s="1">
        <f t="shared" si="29"/>
        <v>308</v>
      </c>
      <c r="O374" s="124">
        <f t="shared" si="30"/>
        <v>94875.821344125827</v>
      </c>
      <c r="P374" s="124">
        <f t="shared" si="31"/>
        <v>265.97181628207125</v>
      </c>
      <c r="Q374" s="124">
        <f t="shared" si="27"/>
        <v>90.881699768185086</v>
      </c>
      <c r="R374" s="124">
        <f t="shared" si="28"/>
        <v>95232.674860176077</v>
      </c>
      <c r="Z374" s="2"/>
    </row>
    <row r="375" spans="13:26" x14ac:dyDescent="0.25">
      <c r="M375" s="2"/>
      <c r="N375" s="1">
        <f t="shared" si="29"/>
        <v>309</v>
      </c>
      <c r="O375" s="124">
        <f t="shared" si="30"/>
        <v>95232.674860176077</v>
      </c>
      <c r="P375" s="124">
        <f t="shared" si="31"/>
        <v>265.97181628207125</v>
      </c>
      <c r="Q375" s="124">
        <f t="shared" si="27"/>
        <v>91.22353031729061</v>
      </c>
      <c r="R375" s="124">
        <f t="shared" si="28"/>
        <v>95589.870206775435</v>
      </c>
      <c r="Z375" s="2"/>
    </row>
    <row r="376" spans="13:26" x14ac:dyDescent="0.25">
      <c r="M376" s="2"/>
      <c r="N376" s="1">
        <f t="shared" si="29"/>
        <v>310</v>
      </c>
      <c r="O376" s="124">
        <f t="shared" si="30"/>
        <v>95589.870206775435</v>
      </c>
      <c r="P376" s="124">
        <f t="shared" si="31"/>
        <v>265.97181628207125</v>
      </c>
      <c r="Q376" s="124">
        <f t="shared" si="27"/>
        <v>91.565688306421364</v>
      </c>
      <c r="R376" s="124">
        <f t="shared" si="28"/>
        <v>95947.407711363921</v>
      </c>
      <c r="Z376" s="2"/>
    </row>
    <row r="377" spans="13:26" x14ac:dyDescent="0.25">
      <c r="M377" s="2"/>
      <c r="N377" s="1">
        <f t="shared" si="29"/>
        <v>311</v>
      </c>
      <c r="O377" s="124">
        <f t="shared" si="30"/>
        <v>95947.407711363921</v>
      </c>
      <c r="P377" s="124">
        <f t="shared" si="31"/>
        <v>265.97181628207125</v>
      </c>
      <c r="Q377" s="124">
        <f t="shared" si="27"/>
        <v>91.908174049232684</v>
      </c>
      <c r="R377" s="124">
        <f t="shared" si="28"/>
        <v>96305.287701695212</v>
      </c>
      <c r="Z377" s="2"/>
    </row>
    <row r="378" spans="13:26" x14ac:dyDescent="0.25">
      <c r="M378" s="2"/>
      <c r="N378" s="1">
        <f t="shared" si="29"/>
        <v>312</v>
      </c>
      <c r="O378" s="124">
        <f t="shared" si="30"/>
        <v>96305.287701695212</v>
      </c>
      <c r="P378" s="124">
        <f t="shared" si="31"/>
        <v>265.97181628207125</v>
      </c>
      <c r="Q378" s="124">
        <f t="shared" si="27"/>
        <v>92.250987859680322</v>
      </c>
      <c r="R378" s="124">
        <f t="shared" si="28"/>
        <v>96663.510505836952</v>
      </c>
      <c r="Z378" s="2"/>
    </row>
    <row r="379" spans="13:26" x14ac:dyDescent="0.25">
      <c r="M379" s="2"/>
      <c r="N379" s="1">
        <f t="shared" si="29"/>
        <v>313</v>
      </c>
      <c r="O379" s="124">
        <f t="shared" si="30"/>
        <v>96663.510505836952</v>
      </c>
      <c r="P379" s="124">
        <f t="shared" si="31"/>
        <v>265.97181628207125</v>
      </c>
      <c r="Q379" s="124">
        <f t="shared" si="27"/>
        <v>92.594130052020802</v>
      </c>
      <c r="R379" s="124">
        <f t="shared" si="28"/>
        <v>97022.076452171037</v>
      </c>
      <c r="Z379" s="2"/>
    </row>
    <row r="380" spans="13:26" x14ac:dyDescent="0.25">
      <c r="M380" s="2"/>
      <c r="N380" s="1">
        <f t="shared" si="29"/>
        <v>314</v>
      </c>
      <c r="O380" s="124">
        <f t="shared" si="30"/>
        <v>97022.076452171037</v>
      </c>
      <c r="P380" s="124">
        <f t="shared" si="31"/>
        <v>265.97181628207125</v>
      </c>
      <c r="Q380" s="124">
        <f t="shared" si="27"/>
        <v>92.937600940811663</v>
      </c>
      <c r="R380" s="124">
        <f t="shared" si="28"/>
        <v>97380.985869393917</v>
      </c>
      <c r="Z380" s="2"/>
    </row>
    <row r="381" spans="13:26" x14ac:dyDescent="0.25">
      <c r="M381" s="2"/>
      <c r="N381" s="1">
        <f t="shared" si="29"/>
        <v>315</v>
      </c>
      <c r="O381" s="124">
        <f t="shared" si="30"/>
        <v>97380.985869393917</v>
      </c>
      <c r="P381" s="124">
        <f t="shared" si="31"/>
        <v>265.97181628207125</v>
      </c>
      <c r="Q381" s="124">
        <f t="shared" si="27"/>
        <v>93.281400840911743</v>
      </c>
      <c r="R381" s="124">
        <f t="shared" si="28"/>
        <v>97740.2390865169</v>
      </c>
      <c r="Z381" s="2"/>
    </row>
    <row r="382" spans="13:26" x14ac:dyDescent="0.25">
      <c r="M382" s="2"/>
      <c r="N382" s="1">
        <f t="shared" si="29"/>
        <v>316</v>
      </c>
      <c r="O382" s="124">
        <f t="shared" si="30"/>
        <v>97740.2390865169</v>
      </c>
      <c r="P382" s="124">
        <f t="shared" si="31"/>
        <v>265.97181628207125</v>
      </c>
      <c r="Q382" s="124">
        <f t="shared" si="27"/>
        <v>93.62553006748152</v>
      </c>
      <c r="R382" s="124">
        <f t="shared" si="28"/>
        <v>98099.836432866447</v>
      </c>
      <c r="Z382" s="2"/>
    </row>
    <row r="383" spans="13:26" x14ac:dyDescent="0.25">
      <c r="M383" s="2"/>
      <c r="N383" s="1">
        <f t="shared" si="29"/>
        <v>317</v>
      </c>
      <c r="O383" s="124">
        <f t="shared" si="30"/>
        <v>98099.836432866447</v>
      </c>
      <c r="P383" s="124">
        <f t="shared" si="31"/>
        <v>265.97181628207125</v>
      </c>
      <c r="Q383" s="124">
        <f t="shared" si="27"/>
        <v>93.969988935983309</v>
      </c>
      <c r="R383" s="124">
        <f t="shared" si="28"/>
        <v>98459.778238084487</v>
      </c>
      <c r="Z383" s="2"/>
    </row>
    <row r="384" spans="13:26" x14ac:dyDescent="0.25">
      <c r="M384" s="2"/>
      <c r="N384" s="1">
        <f t="shared" si="29"/>
        <v>318</v>
      </c>
      <c r="O384" s="124">
        <f t="shared" si="30"/>
        <v>98459.778238084487</v>
      </c>
      <c r="P384" s="124">
        <f t="shared" si="31"/>
        <v>265.97181628207125</v>
      </c>
      <c r="Q384" s="124">
        <f t="shared" si="27"/>
        <v>94.314777762181649</v>
      </c>
      <c r="R384" s="124">
        <f t="shared" si="28"/>
        <v>98820.06483212873</v>
      </c>
      <c r="Z384" s="2"/>
    </row>
    <row r="385" spans="13:26" x14ac:dyDescent="0.25">
      <c r="M385" s="2"/>
      <c r="N385" s="1">
        <f t="shared" si="29"/>
        <v>319</v>
      </c>
      <c r="O385" s="124">
        <f t="shared" si="30"/>
        <v>98820.06483212873</v>
      </c>
      <c r="P385" s="124">
        <f t="shared" si="31"/>
        <v>265.97181628207125</v>
      </c>
      <c r="Q385" s="124">
        <f t="shared" si="27"/>
        <v>94.659896862143555</v>
      </c>
      <c r="R385" s="124">
        <f t="shared" si="28"/>
        <v>99180.696545272935</v>
      </c>
      <c r="Z385" s="2"/>
    </row>
    <row r="386" spans="13:26" x14ac:dyDescent="0.25">
      <c r="M386" s="2"/>
      <c r="N386" s="1">
        <f t="shared" si="29"/>
        <v>320</v>
      </c>
      <c r="O386" s="124">
        <f t="shared" si="30"/>
        <v>99180.696545272935</v>
      </c>
      <c r="P386" s="124">
        <f t="shared" si="31"/>
        <v>265.97181628207125</v>
      </c>
      <c r="Q386" s="124">
        <f t="shared" si="27"/>
        <v>95.005346552238777</v>
      </c>
      <c r="R386" s="124">
        <f t="shared" si="28"/>
        <v>99541.673708107235</v>
      </c>
      <c r="Z386" s="2"/>
    </row>
    <row r="387" spans="13:26" x14ac:dyDescent="0.25">
      <c r="M387" s="2"/>
      <c r="N387" s="1">
        <f t="shared" si="29"/>
        <v>321</v>
      </c>
      <c r="O387" s="124">
        <f t="shared" si="30"/>
        <v>99541.673708107235</v>
      </c>
      <c r="P387" s="124">
        <f t="shared" si="31"/>
        <v>265.97181628207125</v>
      </c>
      <c r="Q387" s="124">
        <f t="shared" ref="Q387:Q426" si="32">O387*$P$61</f>
        <v>95.351127149140126</v>
      </c>
      <c r="R387" s="124">
        <f t="shared" ref="R387:R426" si="33">O387+P387+Q387</f>
        <v>99902.996651538444</v>
      </c>
      <c r="Z387" s="2"/>
    </row>
    <row r="388" spans="13:26" x14ac:dyDescent="0.25">
      <c r="M388" s="2"/>
      <c r="N388" s="1">
        <f t="shared" ref="N388:N426" si="34">N387+1</f>
        <v>322</v>
      </c>
      <c r="O388" s="124">
        <f t="shared" ref="O388:O426" si="35">R387</f>
        <v>99902.996651538444</v>
      </c>
      <c r="P388" s="124">
        <f t="shared" ref="P388:P426" si="36">P387</f>
        <v>265.97181628207125</v>
      </c>
      <c r="Q388" s="124">
        <f t="shared" si="32"/>
        <v>95.697238969823772</v>
      </c>
      <c r="R388" s="124">
        <f t="shared" si="33"/>
        <v>100264.66570679033</v>
      </c>
      <c r="Z388" s="2"/>
    </row>
    <row r="389" spans="13:26" x14ac:dyDescent="0.25">
      <c r="M389" s="2"/>
      <c r="N389" s="1">
        <f t="shared" si="34"/>
        <v>323</v>
      </c>
      <c r="O389" s="124">
        <f t="shared" si="35"/>
        <v>100264.66570679033</v>
      </c>
      <c r="P389" s="124">
        <f t="shared" si="36"/>
        <v>265.97181628207125</v>
      </c>
      <c r="Q389" s="124">
        <f t="shared" si="32"/>
        <v>96.043682331569485</v>
      </c>
      <c r="R389" s="124">
        <f t="shared" si="33"/>
        <v>100626.68120540396</v>
      </c>
      <c r="Z389" s="2"/>
    </row>
    <row r="390" spans="13:26" x14ac:dyDescent="0.25">
      <c r="M390" s="2"/>
      <c r="N390" s="1">
        <f t="shared" si="34"/>
        <v>324</v>
      </c>
      <c r="O390" s="124">
        <f t="shared" si="35"/>
        <v>100626.68120540396</v>
      </c>
      <c r="P390" s="124">
        <f t="shared" si="36"/>
        <v>265.97181628207125</v>
      </c>
      <c r="Q390" s="124">
        <f t="shared" si="32"/>
        <v>96.390457551960992</v>
      </c>
      <c r="R390" s="124">
        <f t="shared" si="33"/>
        <v>100989.04347923798</v>
      </c>
      <c r="Z390" s="2"/>
    </row>
    <row r="391" spans="13:26" x14ac:dyDescent="0.25">
      <c r="M391" s="2"/>
      <c r="N391" s="1">
        <f t="shared" si="34"/>
        <v>325</v>
      </c>
      <c r="O391" s="124">
        <f t="shared" si="35"/>
        <v>100989.04347923798</v>
      </c>
      <c r="P391" s="124">
        <f t="shared" si="36"/>
        <v>265.97181628207125</v>
      </c>
      <c r="Q391" s="124">
        <f t="shared" si="32"/>
        <v>96.737564948886202</v>
      </c>
      <c r="R391" s="124">
        <f t="shared" si="33"/>
        <v>101351.75286046893</v>
      </c>
      <c r="Z391" s="2"/>
    </row>
    <row r="392" spans="13:26" x14ac:dyDescent="0.25">
      <c r="M392" s="2"/>
      <c r="N392" s="1">
        <f t="shared" si="34"/>
        <v>326</v>
      </c>
      <c r="O392" s="124">
        <f t="shared" si="35"/>
        <v>101351.75286046893</v>
      </c>
      <c r="P392" s="124">
        <f t="shared" si="36"/>
        <v>265.97181628207125</v>
      </c>
      <c r="Q392" s="124">
        <f t="shared" si="32"/>
        <v>97.085004840537536</v>
      </c>
      <c r="R392" s="124">
        <f t="shared" si="33"/>
        <v>101714.80968159153</v>
      </c>
      <c r="Z392" s="2"/>
    </row>
    <row r="393" spans="13:26" x14ac:dyDescent="0.25">
      <c r="M393" s="2"/>
      <c r="N393" s="1">
        <f t="shared" si="34"/>
        <v>327</v>
      </c>
      <c r="O393" s="124">
        <f t="shared" si="35"/>
        <v>101714.80968159153</v>
      </c>
      <c r="P393" s="124">
        <f t="shared" si="36"/>
        <v>265.97181628207125</v>
      </c>
      <c r="Q393" s="124">
        <f t="shared" si="32"/>
        <v>97.43277754541225</v>
      </c>
      <c r="R393" s="124">
        <f t="shared" si="33"/>
        <v>102078.21427541901</v>
      </c>
      <c r="Z393" s="2"/>
    </row>
    <row r="394" spans="13:26" x14ac:dyDescent="0.25">
      <c r="M394" s="2"/>
      <c r="N394" s="1">
        <f t="shared" si="34"/>
        <v>328</v>
      </c>
      <c r="O394" s="124">
        <f t="shared" si="35"/>
        <v>102078.21427541901</v>
      </c>
      <c r="P394" s="124">
        <f t="shared" si="36"/>
        <v>265.97181628207125</v>
      </c>
      <c r="Q394" s="124">
        <f t="shared" si="32"/>
        <v>97.780883382312638</v>
      </c>
      <c r="R394" s="124">
        <f t="shared" si="33"/>
        <v>102441.96697508339</v>
      </c>
      <c r="Z394" s="2"/>
    </row>
    <row r="395" spans="13:26" x14ac:dyDescent="0.25">
      <c r="M395" s="2"/>
      <c r="N395" s="1">
        <f t="shared" si="34"/>
        <v>329</v>
      </c>
      <c r="O395" s="124">
        <f t="shared" si="35"/>
        <v>102441.96697508339</v>
      </c>
      <c r="P395" s="124">
        <f t="shared" si="36"/>
        <v>265.97181628207125</v>
      </c>
      <c r="Q395" s="124">
        <f t="shared" si="32"/>
        <v>98.129322670346383</v>
      </c>
      <c r="R395" s="124">
        <f t="shared" si="33"/>
        <v>102806.06811403579</v>
      </c>
      <c r="Z395" s="2"/>
    </row>
    <row r="396" spans="13:26" x14ac:dyDescent="0.25">
      <c r="M396" s="2"/>
      <c r="N396" s="1">
        <f t="shared" si="34"/>
        <v>330</v>
      </c>
      <c r="O396" s="124">
        <f t="shared" si="35"/>
        <v>102806.06811403579</v>
      </c>
      <c r="P396" s="124">
        <f t="shared" si="36"/>
        <v>265.97181628207125</v>
      </c>
      <c r="Q396" s="124">
        <f t="shared" si="32"/>
        <v>98.478095728926874</v>
      </c>
      <c r="R396" s="124">
        <f t="shared" si="33"/>
        <v>103170.51802604679</v>
      </c>
      <c r="Z396" s="2"/>
    </row>
    <row r="397" spans="13:26" x14ac:dyDescent="0.25">
      <c r="M397" s="2"/>
      <c r="N397" s="1">
        <f t="shared" si="34"/>
        <v>331</v>
      </c>
      <c r="O397" s="124">
        <f t="shared" si="35"/>
        <v>103170.51802604679</v>
      </c>
      <c r="P397" s="124">
        <f t="shared" si="36"/>
        <v>265.97181628207125</v>
      </c>
      <c r="Q397" s="124">
        <f t="shared" si="32"/>
        <v>98.827202877773445</v>
      </c>
      <c r="R397" s="124">
        <f t="shared" si="33"/>
        <v>103535.31704520663</v>
      </c>
      <c r="Z397" s="2"/>
    </row>
    <row r="398" spans="13:26" x14ac:dyDescent="0.25">
      <c r="M398" s="2"/>
      <c r="N398" s="1">
        <f t="shared" si="34"/>
        <v>332</v>
      </c>
      <c r="O398" s="124">
        <f t="shared" si="35"/>
        <v>103535.31704520663</v>
      </c>
      <c r="P398" s="124">
        <f t="shared" si="36"/>
        <v>265.97181628207125</v>
      </c>
      <c r="Q398" s="124">
        <f t="shared" si="32"/>
        <v>99.176644436911687</v>
      </c>
      <c r="R398" s="124">
        <f t="shared" si="33"/>
        <v>103900.4655059256</v>
      </c>
      <c r="Z398" s="2"/>
    </row>
    <row r="399" spans="13:26" x14ac:dyDescent="0.25">
      <c r="M399" s="2"/>
      <c r="N399" s="1">
        <f t="shared" si="34"/>
        <v>333</v>
      </c>
      <c r="O399" s="124">
        <f t="shared" si="35"/>
        <v>103900.4655059256</v>
      </c>
      <c r="P399" s="124">
        <f t="shared" si="36"/>
        <v>265.97181628207125</v>
      </c>
      <c r="Q399" s="124">
        <f t="shared" si="32"/>
        <v>99.526420726673749</v>
      </c>
      <c r="R399" s="124">
        <f t="shared" si="33"/>
        <v>104265.96374293434</v>
      </c>
      <c r="Z399" s="2"/>
    </row>
    <row r="400" spans="13:26" x14ac:dyDescent="0.25">
      <c r="M400" s="2"/>
      <c r="N400" s="1">
        <f t="shared" si="34"/>
        <v>334</v>
      </c>
      <c r="O400" s="124">
        <f t="shared" si="35"/>
        <v>104265.96374293434</v>
      </c>
      <c r="P400" s="124">
        <f t="shared" si="36"/>
        <v>265.97181628207125</v>
      </c>
      <c r="Q400" s="124">
        <f t="shared" si="32"/>
        <v>99.876532067698633</v>
      </c>
      <c r="R400" s="124">
        <f t="shared" si="33"/>
        <v>104631.81209128411</v>
      </c>
      <c r="Z400" s="2"/>
    </row>
    <row r="401" spans="13:26" x14ac:dyDescent="0.25">
      <c r="M401" s="2"/>
      <c r="N401" s="1">
        <f t="shared" si="34"/>
        <v>335</v>
      </c>
      <c r="O401" s="124">
        <f t="shared" si="35"/>
        <v>104631.81209128411</v>
      </c>
      <c r="P401" s="124">
        <f t="shared" si="36"/>
        <v>265.97181628207125</v>
      </c>
      <c r="Q401" s="124">
        <f t="shared" si="32"/>
        <v>100.22697878093248</v>
      </c>
      <c r="R401" s="124">
        <f t="shared" si="33"/>
        <v>104998.01088634711</v>
      </c>
      <c r="Z401" s="2"/>
    </row>
    <row r="402" spans="13:26" x14ac:dyDescent="0.25">
      <c r="M402" s="2"/>
      <c r="N402" s="1">
        <f t="shared" si="34"/>
        <v>336</v>
      </c>
      <c r="O402" s="124">
        <f t="shared" si="35"/>
        <v>104998.01088634711</v>
      </c>
      <c r="P402" s="124">
        <f t="shared" si="36"/>
        <v>265.97181628207125</v>
      </c>
      <c r="Q402" s="124">
        <f t="shared" si="32"/>
        <v>100.57776118762884</v>
      </c>
      <c r="R402" s="124">
        <f t="shared" si="33"/>
        <v>105364.5604638168</v>
      </c>
      <c r="Z402" s="2"/>
    </row>
    <row r="403" spans="13:26" x14ac:dyDescent="0.25">
      <c r="M403" s="2"/>
      <c r="N403" s="1">
        <f t="shared" si="34"/>
        <v>337</v>
      </c>
      <c r="O403" s="124">
        <f t="shared" si="35"/>
        <v>105364.5604638168</v>
      </c>
      <c r="P403" s="124">
        <f t="shared" si="36"/>
        <v>265.97181628207125</v>
      </c>
      <c r="Q403" s="124">
        <f t="shared" si="32"/>
        <v>100.92887960934902</v>
      </c>
      <c r="R403" s="124">
        <f t="shared" si="33"/>
        <v>105731.46115970821</v>
      </c>
      <c r="Z403" s="2"/>
    </row>
    <row r="404" spans="13:26" x14ac:dyDescent="0.25">
      <c r="M404" s="2"/>
      <c r="N404" s="1">
        <f t="shared" si="34"/>
        <v>338</v>
      </c>
      <c r="O404" s="124">
        <f t="shared" si="35"/>
        <v>105731.46115970821</v>
      </c>
      <c r="P404" s="124">
        <f t="shared" si="36"/>
        <v>265.97181628207125</v>
      </c>
      <c r="Q404" s="124">
        <f t="shared" si="32"/>
        <v>101.28033436796235</v>
      </c>
      <c r="R404" s="124">
        <f t="shared" si="33"/>
        <v>106098.71331035823</v>
      </c>
      <c r="Z404" s="2"/>
    </row>
    <row r="405" spans="13:26" x14ac:dyDescent="0.25">
      <c r="M405" s="2"/>
      <c r="N405" s="1">
        <f t="shared" si="34"/>
        <v>339</v>
      </c>
      <c r="O405" s="124">
        <f t="shared" si="35"/>
        <v>106098.71331035823</v>
      </c>
      <c r="P405" s="124">
        <f t="shared" si="36"/>
        <v>265.97181628207125</v>
      </c>
      <c r="Q405" s="124">
        <f t="shared" si="32"/>
        <v>101.63212578564648</v>
      </c>
      <c r="R405" s="124">
        <f t="shared" si="33"/>
        <v>106466.31725242594</v>
      </c>
      <c r="Z405" s="2"/>
    </row>
    <row r="406" spans="13:26" x14ac:dyDescent="0.25">
      <c r="M406" s="2"/>
      <c r="N406" s="1">
        <f t="shared" si="34"/>
        <v>340</v>
      </c>
      <c r="O406" s="124">
        <f t="shared" si="35"/>
        <v>106466.31725242594</v>
      </c>
      <c r="P406" s="124">
        <f t="shared" si="36"/>
        <v>265.97181628207125</v>
      </c>
      <c r="Q406" s="124">
        <f t="shared" si="32"/>
        <v>101.98425418488766</v>
      </c>
      <c r="R406" s="124">
        <f t="shared" si="33"/>
        <v>106834.2733228929</v>
      </c>
      <c r="Z406" s="2"/>
    </row>
    <row r="407" spans="13:26" x14ac:dyDescent="0.25">
      <c r="M407" s="2"/>
      <c r="N407" s="1">
        <f t="shared" si="34"/>
        <v>341</v>
      </c>
      <c r="O407" s="124">
        <f t="shared" si="35"/>
        <v>106834.2733228929</v>
      </c>
      <c r="P407" s="124">
        <f t="shared" si="36"/>
        <v>265.97181628207125</v>
      </c>
      <c r="Q407" s="124">
        <f t="shared" si="32"/>
        <v>102.33671988848106</v>
      </c>
      <c r="R407" s="124">
        <f t="shared" si="33"/>
        <v>107202.58185906344</v>
      </c>
      <c r="Z407" s="2"/>
    </row>
    <row r="408" spans="13:26" x14ac:dyDescent="0.25">
      <c r="M408" s="2"/>
      <c r="N408" s="1">
        <f t="shared" si="34"/>
        <v>342</v>
      </c>
      <c r="O408" s="124">
        <f t="shared" si="35"/>
        <v>107202.58185906344</v>
      </c>
      <c r="P408" s="124">
        <f t="shared" si="36"/>
        <v>265.97181628207125</v>
      </c>
      <c r="Q408" s="124">
        <f t="shared" si="32"/>
        <v>102.68952321953105</v>
      </c>
      <c r="R408" s="124">
        <f t="shared" si="33"/>
        <v>107571.24319856503</v>
      </c>
      <c r="Z408" s="2"/>
    </row>
    <row r="409" spans="13:26" x14ac:dyDescent="0.25">
      <c r="M409" s="2"/>
      <c r="N409" s="1">
        <f t="shared" si="34"/>
        <v>343</v>
      </c>
      <c r="O409" s="124">
        <f t="shared" si="35"/>
        <v>107571.24319856503</v>
      </c>
      <c r="P409" s="124">
        <f t="shared" si="36"/>
        <v>265.97181628207125</v>
      </c>
      <c r="Q409" s="124">
        <f t="shared" si="32"/>
        <v>103.0426645014515</v>
      </c>
      <c r="R409" s="124">
        <f t="shared" si="33"/>
        <v>107940.25767934855</v>
      </c>
      <c r="Z409" s="2"/>
    </row>
    <row r="410" spans="13:26" x14ac:dyDescent="0.25">
      <c r="M410" s="2"/>
      <c r="N410" s="1">
        <f t="shared" si="34"/>
        <v>344</v>
      </c>
      <c r="O410" s="124">
        <f t="shared" si="35"/>
        <v>107940.25767934855</v>
      </c>
      <c r="P410" s="124">
        <f t="shared" si="36"/>
        <v>265.97181628207125</v>
      </c>
      <c r="Q410" s="124">
        <f t="shared" si="32"/>
        <v>103.3961440579661</v>
      </c>
      <c r="R410" s="124">
        <f t="shared" si="33"/>
        <v>108309.62563968859</v>
      </c>
      <c r="Z410" s="2"/>
    </row>
    <row r="411" spans="13:26" x14ac:dyDescent="0.25">
      <c r="M411" s="2"/>
      <c r="N411" s="1">
        <f t="shared" si="34"/>
        <v>345</v>
      </c>
      <c r="O411" s="124">
        <f t="shared" si="35"/>
        <v>108309.62563968859</v>
      </c>
      <c r="P411" s="124">
        <f t="shared" si="36"/>
        <v>265.97181628207125</v>
      </c>
      <c r="Q411" s="124">
        <f t="shared" si="32"/>
        <v>103.74996221310863</v>
      </c>
      <c r="R411" s="124">
        <f t="shared" si="33"/>
        <v>108679.34741818377</v>
      </c>
      <c r="Z411" s="2"/>
    </row>
    <row r="412" spans="13:26" x14ac:dyDescent="0.25">
      <c r="M412" s="2"/>
      <c r="N412" s="1">
        <f t="shared" si="34"/>
        <v>346</v>
      </c>
      <c r="O412" s="124">
        <f t="shared" si="35"/>
        <v>108679.34741818377</v>
      </c>
      <c r="P412" s="124">
        <f t="shared" si="36"/>
        <v>265.97181628207125</v>
      </c>
      <c r="Q412" s="124">
        <f t="shared" si="32"/>
        <v>104.10411929122323</v>
      </c>
      <c r="R412" s="124">
        <f t="shared" si="33"/>
        <v>109049.42335375705</v>
      </c>
      <c r="Z412" s="2"/>
    </row>
    <row r="413" spans="13:26" x14ac:dyDescent="0.25">
      <c r="M413" s="2"/>
      <c r="N413" s="1">
        <f t="shared" si="34"/>
        <v>347</v>
      </c>
      <c r="O413" s="124">
        <f t="shared" si="35"/>
        <v>109049.42335375705</v>
      </c>
      <c r="P413" s="124">
        <f t="shared" si="36"/>
        <v>265.97181628207125</v>
      </c>
      <c r="Q413" s="124">
        <f t="shared" si="32"/>
        <v>104.45861561696475</v>
      </c>
      <c r="R413" s="124">
        <f t="shared" si="33"/>
        <v>109419.85378565609</v>
      </c>
      <c r="Z413" s="2"/>
    </row>
    <row r="414" spans="13:26" x14ac:dyDescent="0.25">
      <c r="M414" s="2"/>
      <c r="N414" s="1">
        <f t="shared" si="34"/>
        <v>348</v>
      </c>
      <c r="O414" s="124">
        <f t="shared" si="35"/>
        <v>109419.85378565609</v>
      </c>
      <c r="P414" s="124">
        <f t="shared" si="36"/>
        <v>265.97181628207125</v>
      </c>
      <c r="Q414" s="124">
        <f t="shared" si="32"/>
        <v>104.81345151529904</v>
      </c>
      <c r="R414" s="124">
        <f t="shared" si="33"/>
        <v>109790.63905345344</v>
      </c>
      <c r="Z414" s="2"/>
    </row>
    <row r="415" spans="13:26" x14ac:dyDescent="0.25">
      <c r="M415" s="2"/>
      <c r="N415" s="1">
        <f t="shared" si="34"/>
        <v>349</v>
      </c>
      <c r="O415" s="124">
        <f t="shared" si="35"/>
        <v>109790.63905345344</v>
      </c>
      <c r="P415" s="124">
        <f t="shared" si="36"/>
        <v>265.97181628207125</v>
      </c>
      <c r="Q415" s="124">
        <f t="shared" si="32"/>
        <v>105.16862731150322</v>
      </c>
      <c r="R415" s="124">
        <f t="shared" si="33"/>
        <v>110161.77949704701</v>
      </c>
      <c r="Z415" s="2"/>
    </row>
    <row r="416" spans="13:26" x14ac:dyDescent="0.25">
      <c r="M416" s="2"/>
      <c r="N416" s="1">
        <f t="shared" si="34"/>
        <v>350</v>
      </c>
      <c r="O416" s="124">
        <f t="shared" si="35"/>
        <v>110161.77949704701</v>
      </c>
      <c r="P416" s="124">
        <f t="shared" si="36"/>
        <v>265.97181628207125</v>
      </c>
      <c r="Q416" s="124">
        <f t="shared" si="32"/>
        <v>105.52414333116602</v>
      </c>
      <c r="R416" s="124">
        <f t="shared" si="33"/>
        <v>110533.27545666024</v>
      </c>
      <c r="Z416" s="2"/>
    </row>
    <row r="417" spans="13:26" x14ac:dyDescent="0.25">
      <c r="M417" s="2"/>
      <c r="N417" s="1">
        <f t="shared" si="34"/>
        <v>351</v>
      </c>
      <c r="O417" s="124">
        <f t="shared" si="35"/>
        <v>110533.27545666024</v>
      </c>
      <c r="P417" s="124">
        <f t="shared" si="36"/>
        <v>265.97181628207125</v>
      </c>
      <c r="Q417" s="124">
        <f t="shared" si="32"/>
        <v>105.879999900188</v>
      </c>
      <c r="R417" s="124">
        <f t="shared" si="33"/>
        <v>110905.1272728425</v>
      </c>
      <c r="Z417" s="2"/>
    </row>
    <row r="418" spans="13:26" x14ac:dyDescent="0.25">
      <c r="M418" s="2"/>
      <c r="N418" s="1">
        <f t="shared" si="34"/>
        <v>352</v>
      </c>
      <c r="O418" s="124">
        <f t="shared" si="35"/>
        <v>110905.1272728425</v>
      </c>
      <c r="P418" s="124">
        <f t="shared" si="36"/>
        <v>265.97181628207125</v>
      </c>
      <c r="Q418" s="124">
        <f t="shared" si="32"/>
        <v>106.23619734478194</v>
      </c>
      <c r="R418" s="124">
        <f t="shared" si="33"/>
        <v>111277.33528646934</v>
      </c>
      <c r="Z418" s="2"/>
    </row>
    <row r="419" spans="13:26" x14ac:dyDescent="0.25">
      <c r="M419" s="2"/>
      <c r="N419" s="1">
        <f t="shared" si="34"/>
        <v>353</v>
      </c>
      <c r="O419" s="124">
        <f t="shared" si="35"/>
        <v>111277.33528646934</v>
      </c>
      <c r="P419" s="124">
        <f t="shared" si="36"/>
        <v>265.97181628207125</v>
      </c>
      <c r="Q419" s="124">
        <f t="shared" si="32"/>
        <v>106.59273599147312</v>
      </c>
      <c r="R419" s="124">
        <f t="shared" si="33"/>
        <v>111649.89983874289</v>
      </c>
      <c r="Z419" s="2"/>
    </row>
    <row r="420" spans="13:26" x14ac:dyDescent="0.25">
      <c r="M420" s="2"/>
      <c r="N420" s="1">
        <f t="shared" si="34"/>
        <v>354</v>
      </c>
      <c r="O420" s="124">
        <f t="shared" si="35"/>
        <v>111649.89983874289</v>
      </c>
      <c r="P420" s="124">
        <f t="shared" si="36"/>
        <v>265.97181628207125</v>
      </c>
      <c r="Q420" s="124">
        <f t="shared" si="32"/>
        <v>106.94961616709953</v>
      </c>
      <c r="R420" s="124">
        <f t="shared" si="33"/>
        <v>112022.82127119205</v>
      </c>
      <c r="Z420" s="2"/>
    </row>
    <row r="421" spans="13:26" x14ac:dyDescent="0.25">
      <c r="M421" s="2"/>
      <c r="N421" s="1">
        <f t="shared" si="34"/>
        <v>355</v>
      </c>
      <c r="O421" s="124">
        <f t="shared" si="35"/>
        <v>112022.82127119205</v>
      </c>
      <c r="P421" s="124">
        <f t="shared" si="36"/>
        <v>265.97181628207125</v>
      </c>
      <c r="Q421" s="124">
        <f t="shared" si="32"/>
        <v>107.3068381988123</v>
      </c>
      <c r="R421" s="124">
        <f t="shared" si="33"/>
        <v>112396.09992567293</v>
      </c>
      <c r="Z421" s="2"/>
    </row>
    <row r="422" spans="13:26" x14ac:dyDescent="0.25">
      <c r="M422" s="2"/>
      <c r="N422" s="1">
        <f t="shared" si="34"/>
        <v>356</v>
      </c>
      <c r="O422" s="124">
        <f t="shared" si="35"/>
        <v>112396.09992567293</v>
      </c>
      <c r="P422" s="124">
        <f t="shared" si="36"/>
        <v>265.97181628207125</v>
      </c>
      <c r="Q422" s="124">
        <f t="shared" si="32"/>
        <v>107.66440241407592</v>
      </c>
      <c r="R422" s="124">
        <f t="shared" si="33"/>
        <v>112769.73614436906</v>
      </c>
      <c r="Z422" s="2"/>
    </row>
    <row r="423" spans="13:26" x14ac:dyDescent="0.25">
      <c r="M423" s="2"/>
      <c r="N423" s="1">
        <f t="shared" si="34"/>
        <v>357</v>
      </c>
      <c r="O423" s="124">
        <f t="shared" si="35"/>
        <v>112769.73614436906</v>
      </c>
      <c r="P423" s="124">
        <f t="shared" si="36"/>
        <v>265.97181628207125</v>
      </c>
      <c r="Q423" s="124">
        <f t="shared" si="32"/>
        <v>108.02230914066854</v>
      </c>
      <c r="R423" s="124">
        <f t="shared" si="33"/>
        <v>113143.73026979179</v>
      </c>
      <c r="Z423" s="2"/>
    </row>
    <row r="424" spans="13:26" x14ac:dyDescent="0.25">
      <c r="M424" s="2"/>
      <c r="N424" s="1">
        <f t="shared" si="34"/>
        <v>358</v>
      </c>
      <c r="O424" s="124">
        <f t="shared" si="35"/>
        <v>113143.73026979179</v>
      </c>
      <c r="P424" s="124">
        <f t="shared" si="36"/>
        <v>265.97181628207125</v>
      </c>
      <c r="Q424" s="124">
        <f t="shared" si="32"/>
        <v>108.38055870668231</v>
      </c>
      <c r="R424" s="124">
        <f t="shared" si="33"/>
        <v>113518.08264478054</v>
      </c>
      <c r="Z424" s="2"/>
    </row>
    <row r="425" spans="13:26" x14ac:dyDescent="0.25">
      <c r="M425" s="2"/>
      <c r="N425" s="1">
        <f t="shared" si="34"/>
        <v>359</v>
      </c>
      <c r="O425" s="124">
        <f t="shared" si="35"/>
        <v>113518.08264478054</v>
      </c>
      <c r="P425" s="124">
        <f t="shared" si="36"/>
        <v>265.97181628207125</v>
      </c>
      <c r="Q425" s="124">
        <f t="shared" si="32"/>
        <v>108.73915144052367</v>
      </c>
      <c r="R425" s="124">
        <f t="shared" si="33"/>
        <v>113892.79361250313</v>
      </c>
      <c r="Z425" s="2"/>
    </row>
    <row r="426" spans="13:26" x14ac:dyDescent="0.25">
      <c r="M426" s="2"/>
      <c r="N426" s="1">
        <f t="shared" si="34"/>
        <v>360</v>
      </c>
      <c r="O426" s="124">
        <f t="shared" si="35"/>
        <v>113892.79361250313</v>
      </c>
      <c r="P426" s="124">
        <f t="shared" si="36"/>
        <v>265.97181628207125</v>
      </c>
      <c r="Q426" s="124">
        <f t="shared" si="32"/>
        <v>109.09808767091361</v>
      </c>
      <c r="R426" s="124">
        <f t="shared" si="33"/>
        <v>114267.8635164561</v>
      </c>
      <c r="Z426" s="2"/>
    </row>
    <row r="427" spans="13:26" x14ac:dyDescent="0.25">
      <c r="M427" s="2"/>
      <c r="N427" s="163" t="s">
        <v>216</v>
      </c>
      <c r="O427" s="163" t="s">
        <v>216</v>
      </c>
      <c r="P427" s="163" t="s">
        <v>216</v>
      </c>
      <c r="Q427" s="163" t="s">
        <v>216</v>
      </c>
      <c r="R427" s="163" t="s">
        <v>216</v>
      </c>
      <c r="Z427" s="2"/>
    </row>
    <row r="428" spans="13:26" x14ac:dyDescent="0.25">
      <c r="M428" s="2"/>
      <c r="N428" s="134"/>
      <c r="O428" s="134" t="s">
        <v>231</v>
      </c>
      <c r="P428" s="196">
        <f>SUM(P67:P426)</f>
        <v>95749.853861545009</v>
      </c>
      <c r="Q428" s="196">
        <f>SUM(Q67:Q426)</f>
        <v>18518.009654911337</v>
      </c>
      <c r="R428" s="196">
        <f>P428+Q428</f>
        <v>114267.86351645635</v>
      </c>
      <c r="S428" s="124">
        <f>R428-P62</f>
        <v>4.8021320253610611E-10</v>
      </c>
      <c r="Z428" s="2"/>
    </row>
    <row r="429" spans="13:26" x14ac:dyDescent="0.25"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3:26" x14ac:dyDescent="0.25">
      <c r="S430" s="124"/>
    </row>
  </sheetData>
  <mergeCells count="1">
    <mergeCell ref="AF7:AF8"/>
  </mergeCells>
  <printOptions horizontalCentered="1"/>
  <pageMargins left="0.75" right="0.75" top="0.75" bottom="0.75" header="0.3" footer="0.3"/>
  <pageSetup scale="71" orientation="portrait" blackAndWhite="1" r:id="rId1"/>
  <customProperties>
    <customPr name="EpmWorksheetKeyString_GU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EB369-F386-4FA7-A93F-F20C8D7F1320}">
  <sheetPr>
    <tabColor theme="0" tint="-0.14999847407452621"/>
    <pageSetUpPr fitToPage="1"/>
  </sheetPr>
  <dimension ref="A1:AH430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09375" defaultRowHeight="13.2" x14ac:dyDescent="0.25"/>
  <cols>
    <col min="1" max="1" width="20.441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441406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MacDill Unit 1 and 2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2055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341661.50639570353</v>
      </c>
      <c r="Q8" s="184">
        <f>G10</f>
        <v>232836.16909131635</v>
      </c>
      <c r="R8" s="184">
        <f>G11</f>
        <v>360255.52390931355</v>
      </c>
      <c r="S8" s="184">
        <f>G12</f>
        <v>39531.781488426626</v>
      </c>
      <c r="T8" s="184">
        <f>G13</f>
        <v>-290961.96809335297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778353.90222035255</v>
      </c>
      <c r="Q9" s="184">
        <f>L10</f>
        <v>540788.95884418662</v>
      </c>
      <c r="R9" s="184">
        <f>L11</f>
        <v>847870.32743137807</v>
      </c>
      <c r="S9" s="184">
        <f>L12</f>
        <v>74480.83790287278</v>
      </c>
      <c r="T9" s="184">
        <f>L13</f>
        <v>-684786.22195808496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58</v>
      </c>
      <c r="B10" s="170">
        <f>'Escalation Factors'!$A$10</f>
        <v>2023</v>
      </c>
      <c r="C10" s="201">
        <v>2055</v>
      </c>
      <c r="D10" s="10" t="s">
        <v>155</v>
      </c>
      <c r="E10" s="184">
        <f>VLOOKUP($A$10,'Cost Estimates in 2023'!$A:$F,2,FALSE)</f>
        <v>220800</v>
      </c>
      <c r="F10" s="164">
        <f>VLOOKUP(G$7,Multiplier_Labor,3,FALSE)</f>
        <v>1.0545116353773385</v>
      </c>
      <c r="G10" s="185">
        <f>E10*F10</f>
        <v>232836.16909131635</v>
      </c>
      <c r="H10" s="137"/>
      <c r="J10" s="165">
        <f>C10+1</f>
        <v>2056</v>
      </c>
      <c r="K10" s="164">
        <f>VLOOKUP(J$10,Multiplier_Labor,4,FALSE)</f>
        <v>2.3226157729476036</v>
      </c>
      <c r="L10" s="185">
        <f>G10*K10</f>
        <v>540788.95884418662</v>
      </c>
      <c r="M10" s="2"/>
      <c r="O10" s="134" t="s">
        <v>235</v>
      </c>
      <c r="P10" s="184">
        <f>SUM(Q10:T10)</f>
        <v>778353.90222035255</v>
      </c>
      <c r="Q10" s="184">
        <f>Q9-Q16</f>
        <v>540788.95884418662</v>
      </c>
      <c r="R10" s="184">
        <f>R9-R16</f>
        <v>847870.32743137807</v>
      </c>
      <c r="S10" s="184">
        <f>S9-S16</f>
        <v>74480.83790287278</v>
      </c>
      <c r="T10" s="184">
        <f>T9-T16</f>
        <v>-684786.22195808496</v>
      </c>
      <c r="Z10" s="2"/>
      <c r="AA10" s="186" t="str">
        <f>A10</f>
        <v>MacDill Unit 1 and 2</v>
      </c>
      <c r="AB10" s="182">
        <f>P12</f>
        <v>30</v>
      </c>
      <c r="AC10" s="187">
        <f>G7</f>
        <v>2025</v>
      </c>
      <c r="AD10" s="187">
        <f>C10</f>
        <v>2055</v>
      </c>
      <c r="AE10" s="182">
        <f>G15</f>
        <v>341661.50639570353</v>
      </c>
      <c r="AF10" s="182">
        <f>P16</f>
        <v>0</v>
      </c>
      <c r="AG10" s="182">
        <f>L15</f>
        <v>778353.90222035255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355350</v>
      </c>
      <c r="F11" s="164">
        <f>VLOOKUP(G$7,Multiplier_Materials,3,FALSE)</f>
        <v>1.0138047668757943</v>
      </c>
      <c r="G11" s="185">
        <f>E11*F11</f>
        <v>360255.52390931355</v>
      </c>
      <c r="H11" s="137"/>
      <c r="K11" s="164">
        <f>VLOOKUP(J$10,Multiplier_Materials,4,FALSE)</f>
        <v>2.3535248487815301</v>
      </c>
      <c r="L11" s="185">
        <f>G11*K11</f>
        <v>847870.32743137807</v>
      </c>
      <c r="M11" s="2"/>
      <c r="O11" s="134" t="s">
        <v>234</v>
      </c>
      <c r="P11" s="184">
        <f>SUM(Q11:T11)</f>
        <v>341661.50639570324</v>
      </c>
      <c r="Q11" s="184">
        <f>Q10/((1+Q13)^(P12))</f>
        <v>232836.1690913162</v>
      </c>
      <c r="R11" s="184">
        <f>R10/((1+R13)^(P12))</f>
        <v>360255.52390931302</v>
      </c>
      <c r="S11" s="184">
        <f>S10/((1+S13)^(P12))</f>
        <v>39531.781488426626</v>
      </c>
      <c r="T11" s="184">
        <f>T10/((1+T13)^(P12))</f>
        <v>-290961.96809335257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37950</v>
      </c>
      <c r="F12" s="164">
        <f>VLOOKUP(G$7,Multiplier_GDP,3,FALSE)</f>
        <v>1.0416806716317952</v>
      </c>
      <c r="G12" s="185">
        <f>E12*F12</f>
        <v>39531.781488426626</v>
      </c>
      <c r="H12" s="137"/>
      <c r="K12" s="164">
        <f>VLOOKUP(J$10,Multiplier_GDP,4,FALSE)</f>
        <v>1.8840749163980348</v>
      </c>
      <c r="L12" s="185">
        <f>G12*K12</f>
        <v>74480.83790287278</v>
      </c>
      <c r="M12" s="2"/>
      <c r="O12" s="134" t="s">
        <v>244</v>
      </c>
      <c r="P12" s="184">
        <f>(P7-P6)</f>
        <v>30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-287000</v>
      </c>
      <c r="F13" s="164">
        <f>F11</f>
        <v>1.0138047668757943</v>
      </c>
      <c r="G13" s="185">
        <f>E13*F13</f>
        <v>-290961.96809335297</v>
      </c>
      <c r="H13" s="137"/>
      <c r="K13" s="164">
        <f>K11</f>
        <v>2.3535248487815301</v>
      </c>
      <c r="L13" s="185">
        <f>G13*K13</f>
        <v>-684786.22195808496</v>
      </c>
      <c r="M13" s="2"/>
      <c r="O13" s="180" t="s">
        <v>237</v>
      </c>
      <c r="P13" s="189">
        <f>IF(P8=0,0,((P9/P8)^(1/($P7-$P6))-1))</f>
        <v>2.7825453476684858E-2</v>
      </c>
      <c r="Q13" s="189">
        <f>IF(Q8=0,0,((Q9/Q8)^(1/($P7-$P6))-1))</f>
        <v>2.8488039833445722E-2</v>
      </c>
      <c r="R13" s="189">
        <f>IF(R8=0,0,((R9/R8)^(1/($P7-$P6))-1))</f>
        <v>2.8941363573068202E-2</v>
      </c>
      <c r="S13" s="189">
        <f>IF(S8=0,0,((S9/S8)^(1/($P7-$P6))-1))</f>
        <v>2.1339054300326898E-2</v>
      </c>
      <c r="T13" s="189">
        <f>IF(T8=0,0,((T9/T8)^(1/($P7-$P6))-1))</f>
        <v>2.8941363573068202E-2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16932.998338645571</v>
      </c>
      <c r="Q14" s="185">
        <f>PMT(Q13,$P12,-Q11)</f>
        <v>11648.142806210975</v>
      </c>
      <c r="R14" s="185">
        <f>PMT(R13,$P12,-R11)</f>
        <v>18129.348294638196</v>
      </c>
      <c r="S14" s="185">
        <f>PMT(S13,$P12,-S11)</f>
        <v>1797.7556142172889</v>
      </c>
      <c r="T14" s="185">
        <f>PMT(T13,$P12,-T11)</f>
        <v>-14642.248376420886</v>
      </c>
      <c r="U14" s="190"/>
      <c r="Z14" s="2"/>
    </row>
    <row r="15" spans="1:34" x14ac:dyDescent="0.25">
      <c r="E15" s="185">
        <f>SUM(E10:E13)</f>
        <v>327100</v>
      </c>
      <c r="F15" s="124"/>
      <c r="G15" s="185">
        <f>SUM(G10:G13)</f>
        <v>341661.50639570353</v>
      </c>
      <c r="H15" s="137"/>
      <c r="L15" s="185">
        <f>SUM(L10:L13)</f>
        <v>778353.90222035255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56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5:26" x14ac:dyDescent="0.25">
      <c r="E17" s="184">
        <f>VLOOKUP($A$10,'Cost Estimates in 2023'!$A:$F,6,FALSE)-E15</f>
        <v>0</v>
      </c>
      <c r="M17" s="2"/>
      <c r="N17" s="1">
        <f t="shared" ref="N17:N56" si="1">N16+1</f>
        <v>1</v>
      </c>
      <c r="O17" s="195">
        <f>P6</f>
        <v>2025</v>
      </c>
      <c r="P17" s="124">
        <f t="shared" si="0"/>
        <v>16932.998338645571</v>
      </c>
      <c r="Q17" s="124">
        <f>IF($N17&lt;=TRUNC($P$12),Q14*(1+0),0)</f>
        <v>11648.142806210975</v>
      </c>
      <c r="R17" s="124">
        <f>IF($N17&lt;=TRUNC($P$12),R14*(1+0),0)</f>
        <v>18129.348294638196</v>
      </c>
      <c r="S17" s="124">
        <f>IF($N17&lt;=TRUNC($P$12),S14*(1+0),0)</f>
        <v>1797.7556142172889</v>
      </c>
      <c r="T17" s="124">
        <f>IF($N17&lt;=TRUNC($P$12),T14*(1+0),0)</f>
        <v>-14642.248376420886</v>
      </c>
      <c r="Z17" s="2"/>
    </row>
    <row r="18" spans="5:26" x14ac:dyDescent="0.25">
      <c r="M18" s="2"/>
      <c r="N18" s="1">
        <f t="shared" si="1"/>
        <v>2</v>
      </c>
      <c r="O18" s="195">
        <f t="shared" ref="O18:O56" si="2">O17+1</f>
        <v>2026</v>
      </c>
      <c r="P18" s="124">
        <f t="shared" si="0"/>
        <v>17404.11492611382</v>
      </c>
      <c r="Q18" s="124">
        <f t="shared" ref="Q18:Q56" si="3">IF($N18&lt;=TRUNC($P$12),Q17*(1+Q$13),0)</f>
        <v>11979.975562459978</v>
      </c>
      <c r="R18" s="124">
        <f t="shared" ref="R18:R56" si="4">IF($N18&lt;=TRUNC($P$12),R17*(1+R$13),0)</f>
        <v>18654.036354976102</v>
      </c>
      <c r="S18" s="124">
        <f t="shared" ref="S18:S56" si="5">IF($N18&lt;=TRUNC($P$12),S17*(1+S$13),0)</f>
        <v>1836.118018887789</v>
      </c>
      <c r="T18" s="124">
        <f t="shared" ref="T18:T56" si="6">IF($N18&lt;=TRUNC($P$12),T17*(1+T$13),0)</f>
        <v>-15066.015010210051</v>
      </c>
      <c r="Z18" s="2"/>
    </row>
    <row r="19" spans="5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17888.424199494544</v>
      </c>
      <c r="Q19" s="124">
        <f t="shared" si="3"/>
        <v>12321.261583487045</v>
      </c>
      <c r="R19" s="124">
        <f t="shared" si="4"/>
        <v>19193.909603230699</v>
      </c>
      <c r="S19" s="124">
        <f t="shared" si="5"/>
        <v>1875.2990409946442</v>
      </c>
      <c r="T19" s="124">
        <f t="shared" si="6"/>
        <v>-15502.046028217843</v>
      </c>
      <c r="Z19" s="124"/>
    </row>
    <row r="20" spans="5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18386.297464334973</v>
      </c>
      <c r="Q20" s="124">
        <f t="shared" si="3"/>
        <v>12672.270174275729</v>
      </c>
      <c r="R20" s="124">
        <f t="shared" si="4"/>
        <v>19749.407519446402</v>
      </c>
      <c r="S20" s="124">
        <f t="shared" si="5"/>
        <v>1915.3161490597799</v>
      </c>
      <c r="T20" s="124">
        <f t="shared" si="6"/>
        <v>-15950.696378446934</v>
      </c>
      <c r="U20" s="196">
        <f>SUM(Q17:T20)/4</f>
        <v>17652.958732147235</v>
      </c>
      <c r="V20" s="124">
        <f>SUM(Q17:Q20)/4</f>
        <v>12155.412531608432</v>
      </c>
      <c r="W20" s="124">
        <f>SUM(R17:R20)/4</f>
        <v>18931.675443072847</v>
      </c>
      <c r="X20" s="124">
        <f>SUM(S17:S20)/4</f>
        <v>1856.1222057898754</v>
      </c>
      <c r="Y20" s="124">
        <f>SUM(T17:T20)/4</f>
        <v>-15290.251448323928</v>
      </c>
      <c r="Z20" s="188">
        <f>SUM(Q20:T20)-P20</f>
        <v>0</v>
      </c>
    </row>
    <row r="21" spans="5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18898.116517387738</v>
      </c>
      <c r="Q21" s="124">
        <f t="shared" si="3"/>
        <v>13033.278311780683</v>
      </c>
      <c r="R21" s="124">
        <f t="shared" si="4"/>
        <v>20320.982302819386</v>
      </c>
      <c r="S21" s="124">
        <f t="shared" si="5"/>
        <v>1956.1871843668596</v>
      </c>
      <c r="T21" s="124">
        <f t="shared" si="6"/>
        <v>-16412.331281579187</v>
      </c>
      <c r="Z21" s="2"/>
    </row>
    <row r="22" spans="5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19424.273943928893</v>
      </c>
      <c r="Q22" s="124">
        <f t="shared" si="3"/>
        <v>13404.570863487075</v>
      </c>
      <c r="R22" s="124">
        <f t="shared" si="4"/>
        <v>20909.099239807165</v>
      </c>
      <c r="S22" s="124">
        <f t="shared" si="5"/>
        <v>1997.9303689156675</v>
      </c>
      <c r="T22" s="124">
        <f t="shared" si="6"/>
        <v>-16887.32652828101</v>
      </c>
      <c r="Z22" s="2"/>
    </row>
    <row r="23" spans="5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19965.173423521246</v>
      </c>
      <c r="Q23" s="124">
        <f t="shared" si="3"/>
        <v>13786.440812196341</v>
      </c>
      <c r="R23" s="124">
        <f t="shared" si="4"/>
        <v>21514.237082891788</v>
      </c>
      <c r="S23" s="124">
        <f t="shared" si="5"/>
        <v>2040.564313546231</v>
      </c>
      <c r="T23" s="124">
        <f t="shared" si="6"/>
        <v>-17376.068785113112</v>
      </c>
      <c r="Z23" s="124"/>
    </row>
    <row r="24" spans="5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20521.230044463169</v>
      </c>
      <c r="Q24" s="124">
        <f t="shared" si="3"/>
        <v>14179.189487215632</v>
      </c>
      <c r="R24" s="124">
        <f t="shared" si="4"/>
        <v>22136.888440304945</v>
      </c>
      <c r="S24" s="124">
        <f t="shared" si="5"/>
        <v>2084.1080262363034</v>
      </c>
      <c r="T24" s="124">
        <f t="shared" si="6"/>
        <v>-17878.955909293712</v>
      </c>
      <c r="U24" s="196">
        <f>SUM(Q21:T24)/4</f>
        <v>19702.198482325264</v>
      </c>
      <c r="V24" s="124">
        <f>SUM(Q21:Q24)/4</f>
        <v>13600.869868669934</v>
      </c>
      <c r="W24" s="124">
        <f>SUM(R21:R24)/4</f>
        <v>21220.301766455821</v>
      </c>
      <c r="X24" s="124">
        <f>SUM(S21:S24)/4</f>
        <v>2019.6974732662652</v>
      </c>
      <c r="Y24" s="124">
        <f>SUM(T21:T24)/4</f>
        <v>-17138.670626066756</v>
      </c>
      <c r="Z24" s="188">
        <f>SUM(Q24:T24)-P24</f>
        <v>0</v>
      </c>
    </row>
    <row r="25" spans="5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21092.870627170134</v>
      </c>
      <c r="Q25" s="124">
        <f t="shared" si="3"/>
        <v>14583.126802133405</v>
      </c>
      <c r="R25" s="124">
        <f t="shared" si="4"/>
        <v>22777.560177032261</v>
      </c>
      <c r="S25" s="124">
        <f t="shared" si="5"/>
        <v>2128.5809205759069</v>
      </c>
      <c r="T25" s="124">
        <f t="shared" si="6"/>
        <v>-18396.397272571437</v>
      </c>
      <c r="Z25" s="2"/>
    </row>
    <row r="26" spans="5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21680.534056743156</v>
      </c>
      <c r="Q26" s="124">
        <f t="shared" si="3"/>
        <v>14998.571499368772</v>
      </c>
      <c r="R26" s="124">
        <f t="shared" si="4"/>
        <v>23436.773827423192</v>
      </c>
      <c r="S26" s="124">
        <f t="shared" si="5"/>
        <v>2174.002824422716</v>
      </c>
      <c r="T26" s="124">
        <f t="shared" si="6"/>
        <v>-18928.814094471527</v>
      </c>
      <c r="Z26" s="2"/>
    </row>
    <row r="27" spans="5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22284.671624985476</v>
      </c>
      <c r="Q27" s="124">
        <f t="shared" si="3"/>
        <v>15425.851401687574</v>
      </c>
      <c r="R27" s="124">
        <f t="shared" si="4"/>
        <v>24115.066019742415</v>
      </c>
      <c r="S27" s="124">
        <f t="shared" si="5"/>
        <v>2220.3939887421366</v>
      </c>
      <c r="T27" s="124">
        <f t="shared" si="6"/>
        <v>-19476.639785186646</v>
      </c>
      <c r="Z27" s="124"/>
    </row>
    <row r="28" spans="5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22905.747382136593</v>
      </c>
      <c r="Q28" s="124">
        <f t="shared" si="3"/>
        <v>15865.303670883664</v>
      </c>
      <c r="R28" s="124">
        <f t="shared" si="4"/>
        <v>24812.988913008321</v>
      </c>
      <c r="S28" s="124">
        <f t="shared" si="5"/>
        <v>2267.7750966360245</v>
      </c>
      <c r="T28" s="124">
        <f t="shared" si="6"/>
        <v>-20040.320298391416</v>
      </c>
      <c r="U28" s="196">
        <f>SUM(Q25:T28)/4</f>
        <v>21990.95592275884</v>
      </c>
      <c r="V28" s="124">
        <f>SUM(Q25:Q28)/4</f>
        <v>15218.213343518355</v>
      </c>
      <c r="W28" s="124">
        <f>SUM(R25:R28)/4</f>
        <v>23785.597234301546</v>
      </c>
      <c r="X28" s="124">
        <f>SUM(S25:S28)/4</f>
        <v>2197.6882075941958</v>
      </c>
      <c r="Y28" s="124">
        <f>SUM(T25:T28)/4</f>
        <v>-19210.54286265526</v>
      </c>
      <c r="Z28" s="188">
        <f>SUM(Q28:T28)-P28</f>
        <v>0</v>
      </c>
    </row>
    <row r="29" spans="5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23544.238498599887</v>
      </c>
      <c r="Q29" s="124">
        <f t="shared" si="3"/>
        <v>16317.275073829511</v>
      </c>
      <c r="R29" s="124">
        <f t="shared" si="4"/>
        <v>25531.110646474204</v>
      </c>
      <c r="S29" s="124">
        <f t="shared" si="5"/>
        <v>2316.1672725640697</v>
      </c>
      <c r="T29" s="124">
        <f t="shared" si="6"/>
        <v>-20620.314494267899</v>
      </c>
      <c r="Z29" s="2"/>
    </row>
    <row r="30" spans="5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24200.63563694854</v>
      </c>
      <c r="Q30" s="124">
        <f t="shared" si="3"/>
        <v>16782.122256106057</v>
      </c>
      <c r="R30" s="124">
        <f t="shared" si="4"/>
        <v>26270.015802118047</v>
      </c>
      <c r="S30" s="124">
        <f t="shared" si="5"/>
        <v>2365.5920917619542</v>
      </c>
      <c r="T30" s="124">
        <f t="shared" si="6"/>
        <v>-21217.094513037515</v>
      </c>
      <c r="Z30" s="2"/>
    </row>
    <row r="31" spans="5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24875.443334502153</v>
      </c>
      <c r="Q31" s="124">
        <f t="shared" si="3"/>
        <v>17260.212023427761</v>
      </c>
      <c r="R31" s="124">
        <f t="shared" si="4"/>
        <v>27030.305880517393</v>
      </c>
      <c r="S31" s="124">
        <f t="shared" si="5"/>
        <v>2416.0715898604863</v>
      </c>
      <c r="T31" s="124">
        <f t="shared" si="6"/>
        <v>-21831.146159303484</v>
      </c>
      <c r="Z31" s="124"/>
    </row>
    <row r="32" spans="5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25569.1803967749</v>
      </c>
      <c r="Q32" s="124">
        <f t="shared" si="3"/>
        <v>17751.92163108489</v>
      </c>
      <c r="R32" s="124">
        <f t="shared" si="4"/>
        <v>27812.59979049669</v>
      </c>
      <c r="S32" s="124">
        <f t="shared" si="5"/>
        <v>2467.6282727099965</v>
      </c>
      <c r="T32" s="124">
        <f t="shared" si="6"/>
        <v>-22462.969297516676</v>
      </c>
      <c r="U32" s="196">
        <f>SUM(Q29:T32)/4</f>
        <v>24547.374466706366</v>
      </c>
      <c r="V32" s="124">
        <f>SUM(Q29:Q32)/4</f>
        <v>17027.882746112056</v>
      </c>
      <c r="W32" s="124">
        <f>SUM(R29:R32)/4</f>
        <v>26661.008029901583</v>
      </c>
      <c r="X32" s="124">
        <f>SUM(S29:S32)/4</f>
        <v>2391.364806724127</v>
      </c>
      <c r="Y32" s="124">
        <f>SUM(T29:T32)/4</f>
        <v>-21532.881116031393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26282.380302104742</v>
      </c>
      <c r="Q33" s="124">
        <f t="shared" si="3"/>
        <v>18257.639081631442</v>
      </c>
      <c r="R33" s="124">
        <f t="shared" si="4"/>
        <v>28617.534352945695</v>
      </c>
      <c r="S33" s="124">
        <f t="shared" si="5"/>
        <v>2520.2851264143769</v>
      </c>
      <c r="T33" s="124">
        <f t="shared" si="6"/>
        <v>-23113.078258886773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27015.591617781949</v>
      </c>
      <c r="Q34" s="124">
        <f t="shared" si="3"/>
        <v>18777.763431053634</v>
      </c>
      <c r="R34" s="124">
        <f t="shared" si="4"/>
        <v>29445.764819219065</v>
      </c>
      <c r="S34" s="124">
        <f t="shared" si="5"/>
        <v>2574.0656275792394</v>
      </c>
      <c r="T34" s="124">
        <f t="shared" si="6"/>
        <v>-23782.002260069992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27769.378428004202</v>
      </c>
      <c r="Q35" s="124">
        <f t="shared" si="3"/>
        <v>19312.705103660512</v>
      </c>
      <c r="R35" s="124">
        <f t="shared" si="4"/>
        <v>30297.965404539143</v>
      </c>
      <c r="S35" s="124">
        <f t="shared" si="5"/>
        <v>2628.9937537787578</v>
      </c>
      <c r="T35" s="124">
        <f t="shared" si="6"/>
        <v>-24470.285833974209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28544.320773995049</v>
      </c>
      <c r="Q36" s="124">
        <f t="shared" si="3"/>
        <v>19862.886215945182</v>
      </c>
      <c r="R36" s="124">
        <f t="shared" si="4"/>
        <v>31174.829836836154</v>
      </c>
      <c r="S36" s="124">
        <f t="shared" si="5"/>
        <v>2685.0939942458631</v>
      </c>
      <c r="T36" s="124">
        <f t="shared" si="6"/>
        <v>-25178.489273032155</v>
      </c>
      <c r="U36" s="196">
        <f>SUM(Q33:T36)/4</f>
        <v>27402.917780471482</v>
      </c>
      <c r="V36" s="124">
        <f>SUM(Q33:Q36)/4</f>
        <v>19052.748458072692</v>
      </c>
      <c r="W36" s="124">
        <f>SUM(R33:R36)/4</f>
        <v>29884.023603385012</v>
      </c>
      <c r="X36" s="124">
        <f>SUM(S33:S36)/4</f>
        <v>2602.1096255045591</v>
      </c>
      <c r="Y36" s="124">
        <f>SUM(T33:T36)/4</f>
        <v>-24135.963906490782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29341.015106631774</v>
      </c>
      <c r="Q37" s="124">
        <f t="shared" si="3"/>
        <v>20428.740909672229</v>
      </c>
      <c r="R37" s="124">
        <f t="shared" si="4"/>
        <v>32077.071921472565</v>
      </c>
      <c r="S37" s="124">
        <f t="shared" si="5"/>
        <v>2742.391360790557</v>
      </c>
      <c r="T37" s="124">
        <f t="shared" si="6"/>
        <v>-25907.189085303577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30160.074751939112</v>
      </c>
      <c r="Q38" s="124">
        <f t="shared" si="3"/>
        <v>21010.715694454113</v>
      </c>
      <c r="R38" s="124">
        <f t="shared" si="4"/>
        <v>33005.426122311357</v>
      </c>
      <c r="S38" s="124">
        <f t="shared" si="5"/>
        <v>2800.9113989512139</v>
      </c>
      <c r="T38" s="124">
        <f t="shared" si="6"/>
        <v>-26656.97846377757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31002.130389814778</v>
      </c>
      <c r="Q39" s="124">
        <f t="shared" si="3"/>
        <v>21609.269800086924</v>
      </c>
      <c r="R39" s="124">
        <f t="shared" si="4"/>
        <v>33960.648159601216</v>
      </c>
      <c r="S39" s="124">
        <f t="shared" si="5"/>
        <v>2860.6801993838385</v>
      </c>
      <c r="T39" s="124">
        <f t="shared" si="6"/>
        <v>-27428.467769257204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31867.830546363668</v>
      </c>
      <c r="Q40" s="124">
        <f t="shared" si="3"/>
        <v>22224.875538923476</v>
      </c>
      <c r="R40" s="124">
        <f t="shared" si="4"/>
        <v>34943.515625165288</v>
      </c>
      <c r="S40" s="124">
        <f t="shared" si="5"/>
        <v>2921.7244094943603</v>
      </c>
      <c r="T40" s="124">
        <f t="shared" si="6"/>
        <v>-28222.285027219459</v>
      </c>
      <c r="U40" s="196">
        <f>SUM(Q37:T40)/4</f>
        <v>30592.762698687333</v>
      </c>
      <c r="V40" s="124">
        <f>SUM(Q37:Q40)/4</f>
        <v>21318.400485784186</v>
      </c>
      <c r="W40" s="124">
        <f>SUM(R37:R40)/4</f>
        <v>33496.665457137606</v>
      </c>
      <c r="X40" s="124">
        <f>SUM(S37:S40)/4</f>
        <v>2831.4268421549923</v>
      </c>
      <c r="Y40" s="124">
        <f>SUM(T37:T40)/4</f>
        <v>-27053.730086389452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32757.842100228259</v>
      </c>
      <c r="Q41" s="124">
        <f t="shared" si="3"/>
        <v>22858.018678569701</v>
      </c>
      <c r="R41" s="124">
        <f t="shared" si="4"/>
        <v>35954.828615394385</v>
      </c>
      <c r="S41" s="124">
        <f t="shared" si="5"/>
        <v>2984.0712453191509</v>
      </c>
      <c r="T41" s="124">
        <f t="shared" si="6"/>
        <v>-29039.076439054978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33672.850803313588</v>
      </c>
      <c r="Q42" s="124">
        <f t="shared" si="3"/>
        <v>23509.19882519844</v>
      </c>
      <c r="R42" s="124">
        <f t="shared" si="4"/>
        <v>36995.410382559872</v>
      </c>
      <c r="S42" s="124">
        <f t="shared" si="5"/>
        <v>3047.7485036590601</v>
      </c>
      <c r="T42" s="124">
        <f t="shared" si="6"/>
        <v>-29879.506908103787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34613.561816316651</v>
      </c>
      <c r="Q43" s="124">
        <f t="shared" si="3"/>
        <v>24178.92981778309</v>
      </c>
      <c r="R43" s="124">
        <f t="shared" si="4"/>
        <v>38066.108004976399</v>
      </c>
      <c r="S43" s="124">
        <f t="shared" si="5"/>
        <v>3112.7845744723809</v>
      </c>
      <c r="T43" s="124">
        <f t="shared" si="6"/>
        <v>-30744.260580915223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35580.700259481913</v>
      </c>
      <c r="Q44" s="124">
        <f t="shared" si="3"/>
        <v>24867.740133562183</v>
      </c>
      <c r="R44" s="124">
        <f t="shared" si="4"/>
        <v>39167.793076560105</v>
      </c>
      <c r="S44" s="124">
        <f t="shared" si="5"/>
        <v>3179.208453532267</v>
      </c>
      <c r="T44" s="124">
        <f t="shared" si="6"/>
        <v>-31634.04140417264</v>
      </c>
      <c r="U44" s="196">
        <f>SUM(Q41:T44)/4</f>
        <v>34156.238744835107</v>
      </c>
      <c r="V44" s="124">
        <f>SUM(Q41:Q44)/4</f>
        <v>23853.471863778355</v>
      </c>
      <c r="W44" s="124">
        <f>SUM(R41:R44)/4</f>
        <v>37546.035019872696</v>
      </c>
      <c r="X44" s="124">
        <f>SUM(S41:S44)/4</f>
        <v>3080.9531942457147</v>
      </c>
      <c r="Y44" s="124">
        <f>SUM(T41:T44)/4</f>
        <v>-30324.221333061658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36575.011779016379</v>
      </c>
      <c r="Q45" s="124">
        <f t="shared" si="3"/>
        <v>25576.173305054879</v>
      </c>
      <c r="R45" s="124">
        <f t="shared" si="4"/>
        <v>40301.362416343538</v>
      </c>
      <c r="S45" s="124">
        <f t="shared" si="5"/>
        <v>3247.0497553542505</v>
      </c>
      <c r="T45" s="124">
        <f t="shared" si="6"/>
        <v>-32549.573697736294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37597.263129610074</v>
      </c>
      <c r="Q46" s="124">
        <f t="shared" si="3"/>
        <v>26304.788348956394</v>
      </c>
      <c r="R46" s="124">
        <f t="shared" si="4"/>
        <v>41467.738798524922</v>
      </c>
      <c r="S46" s="124">
        <f t="shared" si="5"/>
        <v>3316.3387263996178</v>
      </c>
      <c r="T46" s="124">
        <f t="shared" si="6"/>
        <v>-33491.602744270858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18543.068727156613</v>
      </c>
      <c r="V48" s="124">
        <f>SUM(Q45:Q48)/4</f>
        <v>12970.240413502819</v>
      </c>
      <c r="W48" s="124">
        <f>SUM(R45:R48)/4</f>
        <v>20442.275303717113</v>
      </c>
      <c r="X48" s="124">
        <f>SUM(S45:S48)/4</f>
        <v>1640.8471204384671</v>
      </c>
      <c r="Y48" s="124">
        <f>SUM(T45:T48)/4</f>
        <v>-16510.294110501789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0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0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U50" s="124"/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0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0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N53" s="1">
        <f t="shared" si="1"/>
        <v>37</v>
      </c>
      <c r="O53" s="195">
        <f t="shared" si="2"/>
        <v>2061</v>
      </c>
      <c r="P53" s="124">
        <f t="shared" si="0"/>
        <v>0</v>
      </c>
      <c r="Q53" s="124">
        <f t="shared" si="3"/>
        <v>0</v>
      </c>
      <c r="R53" s="124">
        <f t="shared" si="4"/>
        <v>0</v>
      </c>
      <c r="S53" s="124">
        <f t="shared" si="5"/>
        <v>0</v>
      </c>
      <c r="T53" s="124">
        <f t="shared" si="6"/>
        <v>0</v>
      </c>
      <c r="Z53" s="2"/>
    </row>
    <row r="54" spans="13:26" x14ac:dyDescent="0.25">
      <c r="M54" s="2"/>
      <c r="N54" s="1">
        <f t="shared" si="1"/>
        <v>38</v>
      </c>
      <c r="O54" s="195">
        <f t="shared" si="2"/>
        <v>2062</v>
      </c>
      <c r="P54" s="124">
        <f t="shared" si="0"/>
        <v>0</v>
      </c>
      <c r="Q54" s="124">
        <f t="shared" si="3"/>
        <v>0</v>
      </c>
      <c r="R54" s="124">
        <f t="shared" si="4"/>
        <v>0</v>
      </c>
      <c r="S54" s="124">
        <f t="shared" si="5"/>
        <v>0</v>
      </c>
      <c r="T54" s="124">
        <f t="shared" si="6"/>
        <v>0</v>
      </c>
      <c r="Z54" s="2"/>
    </row>
    <row r="55" spans="13:26" x14ac:dyDescent="0.25">
      <c r="M55" s="2"/>
      <c r="N55" s="1">
        <f t="shared" si="1"/>
        <v>39</v>
      </c>
      <c r="O55" s="195">
        <f t="shared" si="2"/>
        <v>2063</v>
      </c>
      <c r="P55" s="124">
        <f t="shared" si="0"/>
        <v>0</v>
      </c>
      <c r="Q55" s="124">
        <f t="shared" si="3"/>
        <v>0</v>
      </c>
      <c r="R55" s="124">
        <f t="shared" si="4"/>
        <v>0</v>
      </c>
      <c r="S55" s="124">
        <f t="shared" si="5"/>
        <v>0</v>
      </c>
      <c r="T55" s="124">
        <f t="shared" si="6"/>
        <v>0</v>
      </c>
      <c r="Z55" s="124"/>
    </row>
    <row r="56" spans="13:26" x14ac:dyDescent="0.25">
      <c r="M56" s="2"/>
      <c r="N56" s="1">
        <f t="shared" si="1"/>
        <v>40</v>
      </c>
      <c r="O56" s="195">
        <f t="shared" si="2"/>
        <v>2064</v>
      </c>
      <c r="P56" s="124">
        <f t="shared" si="0"/>
        <v>0</v>
      </c>
      <c r="Q56" s="124">
        <f t="shared" si="3"/>
        <v>0</v>
      </c>
      <c r="R56" s="124">
        <f t="shared" si="4"/>
        <v>0</v>
      </c>
      <c r="S56" s="124">
        <f t="shared" si="5"/>
        <v>0</v>
      </c>
      <c r="T56" s="124">
        <f t="shared" si="6"/>
        <v>0</v>
      </c>
      <c r="U56" s="196">
        <f>SUM(Q53:T56)/4</f>
        <v>0</v>
      </c>
      <c r="V56" s="124">
        <f>SUM(Q53:Q56)/4</f>
        <v>0</v>
      </c>
      <c r="W56" s="124">
        <f>SUM(R53:R56)/4</f>
        <v>0</v>
      </c>
      <c r="X56" s="124">
        <f>SUM(S53:S56)/4</f>
        <v>0</v>
      </c>
      <c r="Y56" s="124">
        <f>SUM(T53:T56)/4</f>
        <v>0</v>
      </c>
      <c r="Z56" s="188">
        <f>SUM(Q56:T56)-P56</f>
        <v>0</v>
      </c>
    </row>
    <row r="57" spans="13:26" x14ac:dyDescent="0.25">
      <c r="M57" s="2"/>
      <c r="O57" s="163" t="s">
        <v>216</v>
      </c>
      <c r="P57" s="163" t="s">
        <v>216</v>
      </c>
      <c r="Q57" s="163" t="s">
        <v>216</v>
      </c>
      <c r="R57" s="163" t="s">
        <v>216</v>
      </c>
      <c r="S57" s="163" t="s">
        <v>216</v>
      </c>
      <c r="T57" s="163" t="s">
        <v>216</v>
      </c>
      <c r="U57" s="196"/>
      <c r="V57" s="196"/>
      <c r="W57" s="196"/>
      <c r="X57" s="196"/>
      <c r="Y57" s="196"/>
      <c r="Z57" s="2"/>
    </row>
    <row r="58" spans="13:26" x14ac:dyDescent="0.25">
      <c r="M58" s="2"/>
      <c r="O58" s="134" t="s">
        <v>231</v>
      </c>
      <c r="P58" s="196">
        <f>SUM(Q58:T58)</f>
        <v>778353.90222035302</v>
      </c>
      <c r="Q58" s="196">
        <f>SUM(Q$17:Q$56)</f>
        <v>540788.95884418732</v>
      </c>
      <c r="R58" s="196">
        <f>SUM(R$17:R$56)</f>
        <v>847870.32743137702</v>
      </c>
      <c r="S58" s="196">
        <f>SUM(S$17:S$56)</f>
        <v>74480.83790287278</v>
      </c>
      <c r="T58" s="196">
        <f>SUM(T$17:T$56)</f>
        <v>-684786.22195808403</v>
      </c>
      <c r="U58" s="124"/>
      <c r="V58" s="196"/>
      <c r="W58" s="196"/>
      <c r="X58" s="196"/>
      <c r="Y58" s="196"/>
      <c r="Z58" s="2"/>
    </row>
    <row r="59" spans="13:26" x14ac:dyDescent="0.25">
      <c r="M59" s="2"/>
      <c r="N59" s="2"/>
      <c r="O59" s="2"/>
      <c r="P59" s="188">
        <f>P58-P$10</f>
        <v>0</v>
      </c>
      <c r="Q59" s="188">
        <f>Q58-Q$10</f>
        <v>0</v>
      </c>
      <c r="R59" s="188">
        <f>R58-R$10</f>
        <v>-1.0477378964424133E-9</v>
      </c>
      <c r="S59" s="188">
        <f>S58-S$10</f>
        <v>0</v>
      </c>
      <c r="T59" s="188">
        <f>T58-T$10</f>
        <v>9.3132257461547852E-10</v>
      </c>
      <c r="U59" s="188">
        <f>SUM(Q58:T58)-P$10</f>
        <v>0</v>
      </c>
      <c r="V59" s="2"/>
      <c r="W59" s="2"/>
      <c r="X59" s="2"/>
      <c r="Y59" s="2"/>
      <c r="Z59" s="2"/>
    </row>
    <row r="60" spans="13:26" x14ac:dyDescent="0.25">
      <c r="M60" s="2"/>
      <c r="O60" s="180" t="s">
        <v>279</v>
      </c>
      <c r="P60" s="197">
        <f>$P$13</f>
        <v>2.7825453476684858E-2</v>
      </c>
      <c r="Z60" s="2"/>
    </row>
    <row r="61" spans="13:26" x14ac:dyDescent="0.25">
      <c r="M61" s="2"/>
      <c r="O61" s="134" t="s">
        <v>236</v>
      </c>
      <c r="P61" s="197">
        <f>((1+P60)^(1/12))-1</f>
        <v>2.2897307953961832E-3</v>
      </c>
      <c r="Z61" s="2"/>
    </row>
    <row r="62" spans="13:26" x14ac:dyDescent="0.25">
      <c r="M62" s="2"/>
      <c r="O62" s="134" t="s">
        <v>235</v>
      </c>
      <c r="P62" s="196">
        <f>P10</f>
        <v>778353.90222035255</v>
      </c>
      <c r="Z62" s="2"/>
    </row>
    <row r="63" spans="13:26" x14ac:dyDescent="0.25">
      <c r="M63" s="2"/>
      <c r="O63" s="134" t="s">
        <v>234</v>
      </c>
      <c r="P63" s="196">
        <f>P62/(1+P61)^P64</f>
        <v>341661.50639571162</v>
      </c>
      <c r="Z63" s="2"/>
    </row>
    <row r="64" spans="13:26" x14ac:dyDescent="0.25">
      <c r="M64" s="2"/>
      <c r="O64" s="134" t="s">
        <v>233</v>
      </c>
      <c r="P64" s="124">
        <f>$P$12*12</f>
        <v>360</v>
      </c>
      <c r="Q64" s="198"/>
      <c r="Z64" s="2"/>
    </row>
    <row r="65" spans="13:26" x14ac:dyDescent="0.25">
      <c r="M65" s="2"/>
      <c r="O65" s="134" t="s">
        <v>232</v>
      </c>
      <c r="P65" s="196">
        <f>PMT(P61,P64,-P63)</f>
        <v>1394.3825977273689</v>
      </c>
      <c r="Z65" s="2"/>
    </row>
    <row r="66" spans="13:26" x14ac:dyDescent="0.25">
      <c r="M66" s="2"/>
      <c r="N66" s="163"/>
      <c r="O66" s="163" t="s">
        <v>216</v>
      </c>
      <c r="P66" s="163" t="s">
        <v>216</v>
      </c>
      <c r="Q66" s="163" t="s">
        <v>216</v>
      </c>
      <c r="R66" s="163" t="s">
        <v>216</v>
      </c>
      <c r="Z66" s="2"/>
    </row>
    <row r="67" spans="13:26" x14ac:dyDescent="0.25">
      <c r="M67" s="2"/>
      <c r="N67" s="1">
        <v>1</v>
      </c>
      <c r="O67" s="124">
        <v>0</v>
      </c>
      <c r="P67" s="124">
        <f>P65</f>
        <v>1394.3825977273689</v>
      </c>
      <c r="Q67" s="124">
        <f t="shared" ref="Q67:Q130" si="7">O67*$P$61</f>
        <v>0</v>
      </c>
      <c r="R67" s="124">
        <f t="shared" ref="R67:R130" si="8">O67+P67+Q67</f>
        <v>1394.3825977273689</v>
      </c>
      <c r="Z67" s="2"/>
    </row>
    <row r="68" spans="13:26" x14ac:dyDescent="0.25">
      <c r="M68" s="2"/>
      <c r="N68" s="1">
        <f t="shared" ref="N68:N131" si="9">N67+1</f>
        <v>2</v>
      </c>
      <c r="O68" s="124">
        <f t="shared" ref="O68:O131" si="10">R67</f>
        <v>1394.3825977273689</v>
      </c>
      <c r="P68" s="124">
        <f t="shared" ref="P68:P131" si="11">P67</f>
        <v>1394.3825977273689</v>
      </c>
      <c r="Q68" s="124">
        <f t="shared" si="7"/>
        <v>3.1927607745808846</v>
      </c>
      <c r="R68" s="124">
        <f t="shared" si="8"/>
        <v>2791.9579562293188</v>
      </c>
      <c r="Z68" s="2"/>
    </row>
    <row r="69" spans="13:26" x14ac:dyDescent="0.25">
      <c r="M69" s="2"/>
      <c r="N69" s="1">
        <f t="shared" si="9"/>
        <v>3</v>
      </c>
      <c r="O69" s="124">
        <f t="shared" si="10"/>
        <v>2791.9579562293188</v>
      </c>
      <c r="P69" s="124">
        <f t="shared" si="11"/>
        <v>1394.3825977273689</v>
      </c>
      <c r="Q69" s="124">
        <f t="shared" si="7"/>
        <v>6.3928321118296605</v>
      </c>
      <c r="R69" s="124">
        <f t="shared" si="8"/>
        <v>4192.7333860685176</v>
      </c>
      <c r="Z69" s="2"/>
    </row>
    <row r="70" spans="13:26" x14ac:dyDescent="0.25">
      <c r="M70" s="2"/>
      <c r="N70" s="1">
        <f t="shared" si="9"/>
        <v>4</v>
      </c>
      <c r="O70" s="124">
        <f t="shared" si="10"/>
        <v>4192.7333860685176</v>
      </c>
      <c r="P70" s="124">
        <f t="shared" si="11"/>
        <v>1394.3825977273689</v>
      </c>
      <c r="Q70" s="124">
        <f t="shared" si="7"/>
        <v>9.6002307509667997</v>
      </c>
      <c r="R70" s="124">
        <f t="shared" si="8"/>
        <v>5596.7162145468537</v>
      </c>
      <c r="Z70" s="2"/>
    </row>
    <row r="71" spans="13:26" x14ac:dyDescent="0.25">
      <c r="M71" s="2"/>
      <c r="N71" s="1">
        <f t="shared" si="9"/>
        <v>5</v>
      </c>
      <c r="O71" s="124">
        <f t="shared" si="10"/>
        <v>5596.7162145468537</v>
      </c>
      <c r="P71" s="124">
        <f t="shared" si="11"/>
        <v>1394.3825977273689</v>
      </c>
      <c r="Q71" s="124">
        <f t="shared" si="7"/>
        <v>12.814973469541084</v>
      </c>
      <c r="R71" s="124">
        <f t="shared" si="8"/>
        <v>7003.9137857437636</v>
      </c>
      <c r="Z71" s="2"/>
    </row>
    <row r="72" spans="13:26" x14ac:dyDescent="0.25">
      <c r="M72" s="2"/>
      <c r="N72" s="1">
        <f t="shared" si="9"/>
        <v>6</v>
      </c>
      <c r="O72" s="124">
        <f t="shared" si="10"/>
        <v>7003.9137857437636</v>
      </c>
      <c r="P72" s="124">
        <f t="shared" si="11"/>
        <v>1394.3825977273689</v>
      </c>
      <c r="Q72" s="124">
        <f t="shared" si="7"/>
        <v>16.03707708351736</v>
      </c>
      <c r="R72" s="124">
        <f t="shared" si="8"/>
        <v>8414.3334605546497</v>
      </c>
      <c r="Z72" s="2"/>
    </row>
    <row r="73" spans="13:26" x14ac:dyDescent="0.25">
      <c r="M73" s="2"/>
      <c r="N73" s="1">
        <f t="shared" si="9"/>
        <v>7</v>
      </c>
      <c r="O73" s="124">
        <f t="shared" si="10"/>
        <v>8414.3334605546497</v>
      </c>
      <c r="P73" s="124">
        <f t="shared" si="11"/>
        <v>1394.3825977273689</v>
      </c>
      <c r="Q73" s="124">
        <f t="shared" si="7"/>
        <v>19.266558447364517</v>
      </c>
      <c r="R73" s="124">
        <f t="shared" si="8"/>
        <v>9827.9826167293832</v>
      </c>
      <c r="Z73" s="2"/>
    </row>
    <row r="74" spans="13:26" x14ac:dyDescent="0.25">
      <c r="M74" s="2"/>
      <c r="N74" s="1">
        <f t="shared" si="9"/>
        <v>8</v>
      </c>
      <c r="O74" s="124">
        <f t="shared" si="10"/>
        <v>9827.9826167293832</v>
      </c>
      <c r="P74" s="124">
        <f t="shared" si="11"/>
        <v>1394.3825977273689</v>
      </c>
      <c r="Q74" s="124">
        <f t="shared" si="7"/>
        <v>22.503434454143633</v>
      </c>
      <c r="R74" s="124">
        <f t="shared" si="8"/>
        <v>11244.868648910895</v>
      </c>
      <c r="Z74" s="2"/>
    </row>
    <row r="75" spans="13:26" x14ac:dyDescent="0.25">
      <c r="M75" s="2"/>
      <c r="N75" s="1">
        <f t="shared" si="9"/>
        <v>9</v>
      </c>
      <c r="O75" s="124">
        <f t="shared" si="10"/>
        <v>11244.868648910895</v>
      </c>
      <c r="P75" s="124">
        <f t="shared" si="11"/>
        <v>1394.3825977273689</v>
      </c>
      <c r="Q75" s="124">
        <f t="shared" si="7"/>
        <v>25.747722035596347</v>
      </c>
      <c r="R75" s="124">
        <f t="shared" si="8"/>
        <v>12664.998968673859</v>
      </c>
      <c r="Z75" s="2"/>
    </row>
    <row r="76" spans="13:26" x14ac:dyDescent="0.25">
      <c r="M76" s="2"/>
      <c r="N76" s="1">
        <f t="shared" si="9"/>
        <v>10</v>
      </c>
      <c r="O76" s="124">
        <f t="shared" si="10"/>
        <v>12664.998968673859</v>
      </c>
      <c r="P76" s="124">
        <f t="shared" si="11"/>
        <v>1394.3825977273689</v>
      </c>
      <c r="Q76" s="124">
        <f t="shared" si="7"/>
        <v>28.999438162233435</v>
      </c>
      <c r="R76" s="124">
        <f t="shared" si="8"/>
        <v>14088.38100456346</v>
      </c>
      <c r="Z76" s="2"/>
    </row>
    <row r="77" spans="13:26" x14ac:dyDescent="0.25">
      <c r="M77" s="2"/>
      <c r="N77" s="1">
        <f t="shared" si="9"/>
        <v>11</v>
      </c>
      <c r="O77" s="124">
        <f t="shared" si="10"/>
        <v>14088.38100456346</v>
      </c>
      <c r="P77" s="124">
        <f t="shared" si="11"/>
        <v>1394.3825977273689</v>
      </c>
      <c r="Q77" s="124">
        <f t="shared" si="7"/>
        <v>32.258599843423568</v>
      </c>
      <c r="R77" s="124">
        <f t="shared" si="8"/>
        <v>15515.022202134252</v>
      </c>
      <c r="Z77" s="2"/>
    </row>
    <row r="78" spans="13:26" x14ac:dyDescent="0.25">
      <c r="M78" s="2"/>
      <c r="N78" s="1">
        <f t="shared" si="9"/>
        <v>12</v>
      </c>
      <c r="O78" s="124">
        <f t="shared" si="10"/>
        <v>15515.022202134252</v>
      </c>
      <c r="P78" s="124">
        <f t="shared" si="11"/>
        <v>1394.3825977273689</v>
      </c>
      <c r="Q78" s="124">
        <f t="shared" si="7"/>
        <v>35.525224127482304</v>
      </c>
      <c r="R78" s="124">
        <f t="shared" si="8"/>
        <v>16944.930023989105</v>
      </c>
      <c r="Z78" s="2"/>
    </row>
    <row r="79" spans="13:26" x14ac:dyDescent="0.25">
      <c r="M79" s="2"/>
      <c r="N79" s="1">
        <f t="shared" si="9"/>
        <v>13</v>
      </c>
      <c r="O79" s="124">
        <f t="shared" si="10"/>
        <v>16944.930023989105</v>
      </c>
      <c r="P79" s="124">
        <f t="shared" si="11"/>
        <v>1394.3825977273689</v>
      </c>
      <c r="Q79" s="124">
        <f t="shared" si="7"/>
        <v>38.79932810176124</v>
      </c>
      <c r="R79" s="124">
        <f t="shared" si="8"/>
        <v>18378.111949818238</v>
      </c>
      <c r="Z79" s="2"/>
    </row>
    <row r="80" spans="13:26" x14ac:dyDescent="0.25">
      <c r="M80" s="2"/>
      <c r="N80" s="1">
        <f t="shared" si="9"/>
        <v>14</v>
      </c>
      <c r="O80" s="124">
        <f t="shared" si="10"/>
        <v>18378.111949818238</v>
      </c>
      <c r="P80" s="124">
        <f t="shared" si="11"/>
        <v>1394.3825977273689</v>
      </c>
      <c r="Q80" s="124">
        <f t="shared" si="7"/>
        <v>42.080928892737411</v>
      </c>
      <c r="R80" s="124">
        <f t="shared" si="8"/>
        <v>19814.575476438346</v>
      </c>
      <c r="Z80" s="2"/>
    </row>
    <row r="81" spans="13:26" x14ac:dyDescent="0.25">
      <c r="M81" s="2"/>
      <c r="N81" s="1">
        <f t="shared" si="9"/>
        <v>15</v>
      </c>
      <c r="O81" s="124">
        <f t="shared" si="10"/>
        <v>19814.575476438346</v>
      </c>
      <c r="P81" s="124">
        <f t="shared" si="11"/>
        <v>1394.3825977273689</v>
      </c>
      <c r="Q81" s="124">
        <f t="shared" si="7"/>
        <v>45.37004366610288</v>
      </c>
      <c r="R81" s="124">
        <f t="shared" si="8"/>
        <v>21254.328117831818</v>
      </c>
      <c r="Z81" s="2"/>
    </row>
    <row r="82" spans="13:26" x14ac:dyDescent="0.25">
      <c r="M82" s="2"/>
      <c r="N82" s="1">
        <f t="shared" si="9"/>
        <v>16</v>
      </c>
      <c r="O82" s="124">
        <f t="shared" si="10"/>
        <v>21254.328117831818</v>
      </c>
      <c r="P82" s="124">
        <f t="shared" si="11"/>
        <v>1394.3825977273689</v>
      </c>
      <c r="Q82" s="124">
        <f t="shared" si="7"/>
        <v>48.666689626854506</v>
      </c>
      <c r="R82" s="124">
        <f t="shared" si="8"/>
        <v>22697.377405186042</v>
      </c>
      <c r="Z82" s="2"/>
    </row>
    <row r="83" spans="13:26" x14ac:dyDescent="0.25">
      <c r="M83" s="2"/>
      <c r="N83" s="1">
        <f t="shared" si="9"/>
        <v>17</v>
      </c>
      <c r="O83" s="124">
        <f t="shared" si="10"/>
        <v>22697.377405186042</v>
      </c>
      <c r="P83" s="124">
        <f t="shared" si="11"/>
        <v>1394.3825977273689</v>
      </c>
      <c r="Q83" s="124">
        <f t="shared" si="7"/>
        <v>51.970884019383995</v>
      </c>
      <c r="R83" s="124">
        <f t="shared" si="8"/>
        <v>24143.730886932797</v>
      </c>
      <c r="Z83" s="2"/>
    </row>
    <row r="84" spans="13:26" x14ac:dyDescent="0.25">
      <c r="M84" s="2"/>
      <c r="N84" s="1">
        <f t="shared" si="9"/>
        <v>18</v>
      </c>
      <c r="O84" s="124">
        <f t="shared" si="10"/>
        <v>24143.730886932797</v>
      </c>
      <c r="P84" s="124">
        <f t="shared" si="11"/>
        <v>1394.3825977273689</v>
      </c>
      <c r="Q84" s="124">
        <f t="shared" si="7"/>
        <v>55.282644127568027</v>
      </c>
      <c r="R84" s="124">
        <f t="shared" si="8"/>
        <v>25593.396128787736</v>
      </c>
      <c r="Z84" s="2"/>
    </row>
    <row r="85" spans="13:26" x14ac:dyDescent="0.25">
      <c r="M85" s="2"/>
      <c r="N85" s="1">
        <f t="shared" si="9"/>
        <v>19</v>
      </c>
      <c r="O85" s="124">
        <f t="shared" si="10"/>
        <v>25593.396128787736</v>
      </c>
      <c r="P85" s="124">
        <f t="shared" si="11"/>
        <v>1394.3825977273689</v>
      </c>
      <c r="Q85" s="124">
        <f t="shared" si="7"/>
        <v>58.601987274858736</v>
      </c>
      <c r="R85" s="124">
        <f t="shared" si="8"/>
        <v>27046.380713789964</v>
      </c>
      <c r="Z85" s="2"/>
    </row>
    <row r="86" spans="13:26" x14ac:dyDescent="0.25">
      <c r="M86" s="2"/>
      <c r="N86" s="1">
        <f t="shared" si="9"/>
        <v>20</v>
      </c>
      <c r="O86" s="124">
        <f t="shared" si="10"/>
        <v>27046.380713789964</v>
      </c>
      <c r="P86" s="124">
        <f t="shared" si="11"/>
        <v>1394.3825977273689</v>
      </c>
      <c r="Q86" s="124">
        <f t="shared" si="7"/>
        <v>61.928930824374284</v>
      </c>
      <c r="R86" s="124">
        <f t="shared" si="8"/>
        <v>28502.692242341709</v>
      </c>
      <c r="Z86" s="2"/>
    </row>
    <row r="87" spans="13:26" x14ac:dyDescent="0.25">
      <c r="M87" s="2"/>
      <c r="N87" s="1">
        <f t="shared" si="9"/>
        <v>21</v>
      </c>
      <c r="O87" s="124">
        <f t="shared" si="10"/>
        <v>28502.692242341709</v>
      </c>
      <c r="P87" s="124">
        <f t="shared" si="11"/>
        <v>1394.3825977273689</v>
      </c>
      <c r="Q87" s="124">
        <f t="shared" si="7"/>
        <v>65.263492178989708</v>
      </c>
      <c r="R87" s="124">
        <f t="shared" si="8"/>
        <v>29962.338332248069</v>
      </c>
      <c r="Z87" s="2"/>
    </row>
    <row r="88" spans="13:26" x14ac:dyDescent="0.25">
      <c r="M88" s="2"/>
      <c r="N88" s="1">
        <f t="shared" si="9"/>
        <v>22</v>
      </c>
      <c r="O88" s="124">
        <f t="shared" si="10"/>
        <v>29962.338332248069</v>
      </c>
      <c r="P88" s="124">
        <f t="shared" si="11"/>
        <v>1394.3825977273689</v>
      </c>
      <c r="Q88" s="124">
        <f t="shared" si="7"/>
        <v>68.605688781427915</v>
      </c>
      <c r="R88" s="124">
        <f t="shared" si="8"/>
        <v>31425.326618756866</v>
      </c>
      <c r="Z88" s="2"/>
    </row>
    <row r="89" spans="13:26" x14ac:dyDescent="0.25">
      <c r="M89" s="2"/>
      <c r="N89" s="1">
        <f t="shared" si="9"/>
        <v>23</v>
      </c>
      <c r="O89" s="124">
        <f t="shared" si="10"/>
        <v>31425.326618756866</v>
      </c>
      <c r="P89" s="124">
        <f t="shared" si="11"/>
        <v>1394.3825977273689</v>
      </c>
      <c r="Q89" s="124">
        <f t="shared" si="7"/>
        <v>71.955538114351</v>
      </c>
      <c r="R89" s="124">
        <f t="shared" si="8"/>
        <v>32891.664754598583</v>
      </c>
      <c r="Z89" s="2"/>
    </row>
    <row r="90" spans="13:26" x14ac:dyDescent="0.25">
      <c r="M90" s="2"/>
      <c r="N90" s="1">
        <f t="shared" si="9"/>
        <v>24</v>
      </c>
      <c r="O90" s="124">
        <f t="shared" si="10"/>
        <v>32891.664754598583</v>
      </c>
      <c r="P90" s="124">
        <f t="shared" si="11"/>
        <v>1394.3825977273689</v>
      </c>
      <c r="Q90" s="124">
        <f t="shared" si="7"/>
        <v>75.313057700451623</v>
      </c>
      <c r="R90" s="124">
        <f t="shared" si="8"/>
        <v>34361.360410026398</v>
      </c>
      <c r="Z90" s="2"/>
    </row>
    <row r="91" spans="13:26" x14ac:dyDescent="0.25">
      <c r="M91" s="2"/>
      <c r="N91" s="1">
        <f t="shared" si="9"/>
        <v>25</v>
      </c>
      <c r="O91" s="124">
        <f t="shared" si="10"/>
        <v>34361.360410026398</v>
      </c>
      <c r="P91" s="124">
        <f t="shared" si="11"/>
        <v>1394.3825977273689</v>
      </c>
      <c r="Q91" s="124">
        <f t="shared" si="7"/>
        <v>78.678265102544671</v>
      </c>
      <c r="R91" s="124">
        <f t="shared" si="8"/>
        <v>35834.421272856307</v>
      </c>
      <c r="Z91" s="2"/>
    </row>
    <row r="92" spans="13:26" x14ac:dyDescent="0.25">
      <c r="M92" s="2"/>
      <c r="N92" s="1">
        <f t="shared" si="9"/>
        <v>26</v>
      </c>
      <c r="O92" s="124">
        <f t="shared" si="10"/>
        <v>35834.421272856307</v>
      </c>
      <c r="P92" s="124">
        <f t="shared" si="11"/>
        <v>1394.3825977273689</v>
      </c>
      <c r="Q92" s="124">
        <f t="shared" si="7"/>
        <v>82.051177923659182</v>
      </c>
      <c r="R92" s="124">
        <f t="shared" si="8"/>
        <v>37310.855048507336</v>
      </c>
      <c r="Z92" s="2"/>
    </row>
    <row r="93" spans="13:26" x14ac:dyDescent="0.25">
      <c r="M93" s="2"/>
      <c r="N93" s="1">
        <f t="shared" si="9"/>
        <v>27</v>
      </c>
      <c r="O93" s="124">
        <f t="shared" si="10"/>
        <v>37310.855048507336</v>
      </c>
      <c r="P93" s="124">
        <f t="shared" si="11"/>
        <v>1394.3825977273689</v>
      </c>
      <c r="Q93" s="124">
        <f t="shared" si="7"/>
        <v>85.431813807130396</v>
      </c>
      <c r="R93" s="124">
        <f t="shared" si="8"/>
        <v>38790.669460041834</v>
      </c>
      <c r="Z93" s="2"/>
    </row>
    <row r="94" spans="13:26" x14ac:dyDescent="0.25">
      <c r="M94" s="2"/>
      <c r="N94" s="1">
        <f t="shared" si="9"/>
        <v>28</v>
      </c>
      <c r="O94" s="124">
        <f t="shared" si="10"/>
        <v>38790.669460041834</v>
      </c>
      <c r="P94" s="124">
        <f t="shared" si="11"/>
        <v>1394.3825977273689</v>
      </c>
      <c r="Q94" s="124">
        <f t="shared" si="7"/>
        <v>88.820190436692016</v>
      </c>
      <c r="R94" s="124">
        <f t="shared" si="8"/>
        <v>40273.872248205895</v>
      </c>
      <c r="Z94" s="2"/>
    </row>
    <row r="95" spans="13:26" x14ac:dyDescent="0.25">
      <c r="M95" s="2"/>
      <c r="N95" s="1">
        <f t="shared" si="9"/>
        <v>29</v>
      </c>
      <c r="O95" s="124">
        <f t="shared" si="10"/>
        <v>40273.872248205895</v>
      </c>
      <c r="P95" s="124">
        <f t="shared" si="11"/>
        <v>1394.3825977273689</v>
      </c>
      <c r="Q95" s="124">
        <f t="shared" si="7"/>
        <v>92.216325536568746</v>
      </c>
      <c r="R95" s="124">
        <f t="shared" si="8"/>
        <v>41760.471171469828</v>
      </c>
      <c r="Z95" s="2"/>
    </row>
    <row r="96" spans="13:26" x14ac:dyDescent="0.25">
      <c r="M96" s="2"/>
      <c r="N96" s="1">
        <f t="shared" si="9"/>
        <v>30</v>
      </c>
      <c r="O96" s="124">
        <f t="shared" si="10"/>
        <v>41760.471171469828</v>
      </c>
      <c r="P96" s="124">
        <f t="shared" si="11"/>
        <v>1394.3825977273689</v>
      </c>
      <c r="Q96" s="124">
        <f t="shared" si="7"/>
        <v>95.620236871568991</v>
      </c>
      <c r="R96" s="124">
        <f t="shared" si="8"/>
        <v>43250.474006068762</v>
      </c>
      <c r="Z96" s="2"/>
    </row>
    <row r="97" spans="13:26" x14ac:dyDescent="0.25">
      <c r="M97" s="2"/>
      <c r="N97" s="1">
        <f t="shared" si="9"/>
        <v>31</v>
      </c>
      <c r="O97" s="124">
        <f t="shared" si="10"/>
        <v>43250.474006068762</v>
      </c>
      <c r="P97" s="124">
        <f t="shared" si="11"/>
        <v>1394.3825977273689</v>
      </c>
      <c r="Q97" s="124">
        <f t="shared" si="7"/>
        <v>99.031942247177767</v>
      </c>
      <c r="R97" s="124">
        <f t="shared" si="8"/>
        <v>44743.888546043308</v>
      </c>
      <c r="Z97" s="2"/>
    </row>
    <row r="98" spans="13:26" x14ac:dyDescent="0.25">
      <c r="M98" s="2"/>
      <c r="N98" s="1">
        <f t="shared" si="9"/>
        <v>32</v>
      </c>
      <c r="O98" s="124">
        <f t="shared" si="10"/>
        <v>44743.888546043308</v>
      </c>
      <c r="P98" s="124">
        <f t="shared" si="11"/>
        <v>1394.3825977273689</v>
      </c>
      <c r="Q98" s="124">
        <f t="shared" si="7"/>
        <v>102.45145950964991</v>
      </c>
      <c r="R98" s="124">
        <f t="shared" si="8"/>
        <v>46240.722603280323</v>
      </c>
      <c r="Z98" s="2"/>
    </row>
    <row r="99" spans="13:26" x14ac:dyDescent="0.25">
      <c r="M99" s="2"/>
      <c r="N99" s="1">
        <f t="shared" si="9"/>
        <v>33</v>
      </c>
      <c r="O99" s="124">
        <f t="shared" si="10"/>
        <v>46240.722603280323</v>
      </c>
      <c r="P99" s="124">
        <f t="shared" si="11"/>
        <v>1394.3825977273689</v>
      </c>
      <c r="Q99" s="124">
        <f t="shared" si="7"/>
        <v>105.87880654610332</v>
      </c>
      <c r="R99" s="124">
        <f t="shared" si="8"/>
        <v>47740.984007553794</v>
      </c>
      <c r="Z99" s="2"/>
    </row>
    <row r="100" spans="13:26" x14ac:dyDescent="0.25">
      <c r="M100" s="2"/>
      <c r="N100" s="1">
        <f t="shared" si="9"/>
        <v>34</v>
      </c>
      <c r="O100" s="124">
        <f t="shared" si="10"/>
        <v>47740.984007553794</v>
      </c>
      <c r="P100" s="124">
        <f t="shared" si="11"/>
        <v>1394.3825977273689</v>
      </c>
      <c r="Q100" s="124">
        <f t="shared" si="7"/>
        <v>109.31400128461262</v>
      </c>
      <c r="R100" s="124">
        <f t="shared" si="8"/>
        <v>49244.680606565773</v>
      </c>
      <c r="Z100" s="2"/>
    </row>
    <row r="101" spans="13:26" x14ac:dyDescent="0.25">
      <c r="M101" s="2"/>
      <c r="N101" s="1">
        <f t="shared" si="9"/>
        <v>35</v>
      </c>
      <c r="O101" s="124">
        <f t="shared" si="10"/>
        <v>49244.680606565773</v>
      </c>
      <c r="P101" s="124">
        <f t="shared" si="11"/>
        <v>1394.3825977273689</v>
      </c>
      <c r="Q101" s="124">
        <f t="shared" si="7"/>
        <v>112.75706169430285</v>
      </c>
      <c r="R101" s="124">
        <f t="shared" si="8"/>
        <v>50751.820265987444</v>
      </c>
      <c r="Z101" s="2"/>
    </row>
    <row r="102" spans="13:26" x14ac:dyDescent="0.25">
      <c r="M102" s="2"/>
      <c r="N102" s="1">
        <f t="shared" si="9"/>
        <v>36</v>
      </c>
      <c r="O102" s="124">
        <f t="shared" si="10"/>
        <v>50751.820265987444</v>
      </c>
      <c r="P102" s="124">
        <f t="shared" si="11"/>
        <v>1394.3825977273689</v>
      </c>
      <c r="Q102" s="124">
        <f t="shared" si="7"/>
        <v>116.20800578544356</v>
      </c>
      <c r="R102" s="124">
        <f t="shared" si="8"/>
        <v>52262.410869500251</v>
      </c>
      <c r="Z102" s="2"/>
    </row>
    <row r="103" spans="13:26" x14ac:dyDescent="0.25">
      <c r="M103" s="2"/>
      <c r="N103" s="1">
        <f t="shared" si="9"/>
        <v>37</v>
      </c>
      <c r="O103" s="124">
        <f t="shared" si="10"/>
        <v>52262.410869500251</v>
      </c>
      <c r="P103" s="124">
        <f t="shared" si="11"/>
        <v>1394.3825977273689</v>
      </c>
      <c r="Q103" s="124">
        <f t="shared" si="7"/>
        <v>119.66685160954295</v>
      </c>
      <c r="R103" s="124">
        <f t="shared" si="8"/>
        <v>53776.460318837162</v>
      </c>
      <c r="Z103" s="2"/>
    </row>
    <row r="104" spans="13:26" x14ac:dyDescent="0.25">
      <c r="M104" s="2"/>
      <c r="N104" s="1">
        <f t="shared" si="9"/>
        <v>38</v>
      </c>
      <c r="O104" s="124">
        <f t="shared" si="10"/>
        <v>53776.460318837162</v>
      </c>
      <c r="P104" s="124">
        <f t="shared" si="11"/>
        <v>1394.3825977273689</v>
      </c>
      <c r="Q104" s="124">
        <f t="shared" si="7"/>
        <v>123.1336172594423</v>
      </c>
      <c r="R104" s="124">
        <f t="shared" si="8"/>
        <v>55293.976533823974</v>
      </c>
      <c r="Z104" s="2"/>
    </row>
    <row r="105" spans="13:26" x14ac:dyDescent="0.25">
      <c r="M105" s="2"/>
      <c r="N105" s="1">
        <f t="shared" si="9"/>
        <v>39</v>
      </c>
      <c r="O105" s="124">
        <f t="shared" si="10"/>
        <v>55293.976533823974</v>
      </c>
      <c r="P105" s="124">
        <f t="shared" si="11"/>
        <v>1394.3825977273689</v>
      </c>
      <c r="Q105" s="124">
        <f t="shared" si="7"/>
        <v>126.60832086941066</v>
      </c>
      <c r="R105" s="124">
        <f t="shared" si="8"/>
        <v>56814.967452420751</v>
      </c>
      <c r="Z105" s="2"/>
    </row>
    <row r="106" spans="13:26" x14ac:dyDescent="0.25">
      <c r="M106" s="2"/>
      <c r="N106" s="1">
        <f t="shared" si="9"/>
        <v>40</v>
      </c>
      <c r="O106" s="124">
        <f t="shared" si="10"/>
        <v>56814.967452420751</v>
      </c>
      <c r="P106" s="124">
        <f t="shared" si="11"/>
        <v>1394.3825977273689</v>
      </c>
      <c r="Q106" s="124">
        <f t="shared" si="7"/>
        <v>130.09098061523963</v>
      </c>
      <c r="R106" s="124">
        <f t="shared" si="8"/>
        <v>58339.441030763359</v>
      </c>
      <c r="Z106" s="2"/>
    </row>
    <row r="107" spans="13:26" x14ac:dyDescent="0.25">
      <c r="M107" s="2"/>
      <c r="N107" s="1">
        <f t="shared" si="9"/>
        <v>41</v>
      </c>
      <c r="O107" s="124">
        <f t="shared" si="10"/>
        <v>58339.441030763359</v>
      </c>
      <c r="P107" s="124">
        <f t="shared" si="11"/>
        <v>1394.3825977273689</v>
      </c>
      <c r="Q107" s="124">
        <f t="shared" si="7"/>
        <v>133.58161471433851</v>
      </c>
      <c r="R107" s="124">
        <f t="shared" si="8"/>
        <v>59867.405243205067</v>
      </c>
      <c r="Z107" s="2"/>
    </row>
    <row r="108" spans="13:26" x14ac:dyDescent="0.25">
      <c r="M108" s="2"/>
      <c r="N108" s="1">
        <f t="shared" si="9"/>
        <v>42</v>
      </c>
      <c r="O108" s="124">
        <f t="shared" si="10"/>
        <v>59867.405243205067</v>
      </c>
      <c r="P108" s="124">
        <f t="shared" si="11"/>
        <v>1394.3825977273689</v>
      </c>
      <c r="Q108" s="124">
        <f t="shared" si="7"/>
        <v>137.08024142582957</v>
      </c>
      <c r="R108" s="124">
        <f t="shared" si="8"/>
        <v>61398.868082358262</v>
      </c>
      <c r="Z108" s="2"/>
    </row>
    <row r="109" spans="13:26" x14ac:dyDescent="0.25">
      <c r="M109" s="2"/>
      <c r="N109" s="1">
        <f t="shared" si="9"/>
        <v>43</v>
      </c>
      <c r="O109" s="124">
        <f t="shared" si="10"/>
        <v>61398.868082358262</v>
      </c>
      <c r="P109" s="124">
        <f t="shared" si="11"/>
        <v>1394.3825977273689</v>
      </c>
      <c r="Q109" s="124">
        <f t="shared" si="7"/>
        <v>140.58687905064352</v>
      </c>
      <c r="R109" s="124">
        <f t="shared" si="8"/>
        <v>62933.837559136271</v>
      </c>
      <c r="Z109" s="2"/>
    </row>
    <row r="110" spans="13:26" x14ac:dyDescent="0.25">
      <c r="M110" s="2"/>
      <c r="N110" s="1">
        <f t="shared" si="9"/>
        <v>44</v>
      </c>
      <c r="O110" s="124">
        <f t="shared" si="10"/>
        <v>62933.837559136271</v>
      </c>
      <c r="P110" s="124">
        <f t="shared" si="11"/>
        <v>1394.3825977273689</v>
      </c>
      <c r="Q110" s="124">
        <f t="shared" si="7"/>
        <v>144.10154593161528</v>
      </c>
      <c r="R110" s="124">
        <f t="shared" si="8"/>
        <v>64472.321702795256</v>
      </c>
      <c r="Z110" s="2"/>
    </row>
    <row r="111" spans="13:26" x14ac:dyDescent="0.25">
      <c r="M111" s="2"/>
      <c r="N111" s="1">
        <f t="shared" si="9"/>
        <v>45</v>
      </c>
      <c r="O111" s="124">
        <f t="shared" si="10"/>
        <v>64472.321702795256</v>
      </c>
      <c r="P111" s="124">
        <f t="shared" si="11"/>
        <v>1394.3825977273689</v>
      </c>
      <c r="Q111" s="124">
        <f t="shared" si="7"/>
        <v>147.62426045357998</v>
      </c>
      <c r="R111" s="124">
        <f t="shared" si="8"/>
        <v>66014.32856097621</v>
      </c>
      <c r="Z111" s="2"/>
    </row>
    <row r="112" spans="13:26" x14ac:dyDescent="0.25">
      <c r="M112" s="2"/>
      <c r="N112" s="1">
        <f t="shared" si="9"/>
        <v>46</v>
      </c>
      <c r="O112" s="124">
        <f t="shared" si="10"/>
        <v>66014.32856097621</v>
      </c>
      <c r="P112" s="124">
        <f t="shared" si="11"/>
        <v>1394.3825977273689</v>
      </c>
      <c r="Q112" s="124">
        <f t="shared" si="7"/>
        <v>151.15504104346903</v>
      </c>
      <c r="R112" s="124">
        <f t="shared" si="8"/>
        <v>67559.866199747048</v>
      </c>
      <c r="Z112" s="2"/>
    </row>
    <row r="113" spans="13:26" x14ac:dyDescent="0.25">
      <c r="M113" s="2"/>
      <c r="N113" s="1">
        <f t="shared" si="9"/>
        <v>47</v>
      </c>
      <c r="O113" s="124">
        <f t="shared" si="10"/>
        <v>67559.866199747048</v>
      </c>
      <c r="P113" s="124">
        <f t="shared" si="11"/>
        <v>1394.3825977273689</v>
      </c>
      <c r="Q113" s="124">
        <f t="shared" si="7"/>
        <v>154.69390617040651</v>
      </c>
      <c r="R113" s="124">
        <f t="shared" si="8"/>
        <v>69108.942703644818</v>
      </c>
      <c r="Z113" s="2"/>
    </row>
    <row r="114" spans="13:26" x14ac:dyDescent="0.25">
      <c r="M114" s="2"/>
      <c r="N114" s="1">
        <f t="shared" si="9"/>
        <v>48</v>
      </c>
      <c r="O114" s="124">
        <f t="shared" si="10"/>
        <v>69108.942703644818</v>
      </c>
      <c r="P114" s="124">
        <f t="shared" si="11"/>
        <v>1394.3825977273689</v>
      </c>
      <c r="Q114" s="124">
        <f t="shared" si="7"/>
        <v>158.24087434580591</v>
      </c>
      <c r="R114" s="124">
        <f t="shared" si="8"/>
        <v>70661.566175717991</v>
      </c>
      <c r="Z114" s="2"/>
    </row>
    <row r="115" spans="13:26" x14ac:dyDescent="0.25">
      <c r="M115" s="2"/>
      <c r="N115" s="1">
        <f t="shared" si="9"/>
        <v>49</v>
      </c>
      <c r="O115" s="124">
        <f t="shared" si="10"/>
        <v>70661.566175717991</v>
      </c>
      <c r="P115" s="124">
        <f t="shared" si="11"/>
        <v>1394.3825977273689</v>
      </c>
      <c r="Q115" s="124">
        <f t="shared" si="7"/>
        <v>161.7959641234668</v>
      </c>
      <c r="R115" s="124">
        <f t="shared" si="8"/>
        <v>72217.744737568821</v>
      </c>
      <c r="Z115" s="2"/>
    </row>
    <row r="116" spans="13:26" x14ac:dyDescent="0.25">
      <c r="M116" s="2"/>
      <c r="N116" s="1">
        <f t="shared" si="9"/>
        <v>50</v>
      </c>
      <c r="O116" s="124">
        <f t="shared" si="10"/>
        <v>72217.744737568821</v>
      </c>
      <c r="P116" s="124">
        <f t="shared" si="11"/>
        <v>1394.3825977273689</v>
      </c>
      <c r="Q116" s="124">
        <f t="shared" si="7"/>
        <v>165.35919409967198</v>
      </c>
      <c r="R116" s="124">
        <f t="shared" si="8"/>
        <v>73777.486529395857</v>
      </c>
      <c r="Z116" s="2"/>
    </row>
    <row r="117" spans="13:26" x14ac:dyDescent="0.25">
      <c r="M117" s="2"/>
      <c r="N117" s="1">
        <f t="shared" si="9"/>
        <v>51</v>
      </c>
      <c r="O117" s="124">
        <f t="shared" si="10"/>
        <v>73777.486529395857</v>
      </c>
      <c r="P117" s="124">
        <f t="shared" si="11"/>
        <v>1394.3825977273689</v>
      </c>
      <c r="Q117" s="124">
        <f t="shared" si="7"/>
        <v>168.93058291328478</v>
      </c>
      <c r="R117" s="124">
        <f t="shared" si="8"/>
        <v>75340.799710036503</v>
      </c>
      <c r="Z117" s="2"/>
    </row>
    <row r="118" spans="13:26" x14ac:dyDescent="0.25">
      <c r="M118" s="2"/>
      <c r="N118" s="1">
        <f t="shared" si="9"/>
        <v>52</v>
      </c>
      <c r="O118" s="124">
        <f t="shared" si="10"/>
        <v>75340.799710036503</v>
      </c>
      <c r="P118" s="124">
        <f t="shared" si="11"/>
        <v>1394.3825977273689</v>
      </c>
      <c r="Q118" s="124">
        <f t="shared" si="7"/>
        <v>172.51014924584641</v>
      </c>
      <c r="R118" s="124">
        <f t="shared" si="8"/>
        <v>76907.692457009718</v>
      </c>
      <c r="Z118" s="2"/>
    </row>
    <row r="119" spans="13:26" x14ac:dyDescent="0.25">
      <c r="M119" s="2"/>
      <c r="N119" s="1">
        <f t="shared" si="9"/>
        <v>53</v>
      </c>
      <c r="O119" s="124">
        <f t="shared" si="10"/>
        <v>76907.692457009718</v>
      </c>
      <c r="P119" s="124">
        <f t="shared" si="11"/>
        <v>1394.3825977273689</v>
      </c>
      <c r="Q119" s="124">
        <f t="shared" si="7"/>
        <v>176.0979118216739</v>
      </c>
      <c r="R119" s="124">
        <f t="shared" si="8"/>
        <v>78478.172966558763</v>
      </c>
      <c r="Z119" s="2"/>
    </row>
    <row r="120" spans="13:26" x14ac:dyDescent="0.25">
      <c r="M120" s="2"/>
      <c r="N120" s="1">
        <f t="shared" si="9"/>
        <v>54</v>
      </c>
      <c r="O120" s="124">
        <f t="shared" si="10"/>
        <v>78478.172966558763</v>
      </c>
      <c r="P120" s="124">
        <f t="shared" si="11"/>
        <v>1394.3825977273689</v>
      </c>
      <c r="Q120" s="124">
        <f t="shared" si="7"/>
        <v>179.69388940795784</v>
      </c>
      <c r="R120" s="124">
        <f t="shared" si="8"/>
        <v>80052.249453694094</v>
      </c>
      <c r="Z120" s="2"/>
    </row>
    <row r="121" spans="13:26" x14ac:dyDescent="0.25">
      <c r="M121" s="2"/>
      <c r="N121" s="1">
        <f t="shared" si="9"/>
        <v>55</v>
      </c>
      <c r="O121" s="124">
        <f t="shared" si="10"/>
        <v>80052.249453694094</v>
      </c>
      <c r="P121" s="124">
        <f t="shared" si="11"/>
        <v>1394.3825977273689</v>
      </c>
      <c r="Q121" s="124">
        <f t="shared" si="7"/>
        <v>183.29810081486065</v>
      </c>
      <c r="R121" s="124">
        <f t="shared" si="8"/>
        <v>81629.930152236324</v>
      </c>
      <c r="Z121" s="2"/>
    </row>
    <row r="122" spans="13:26" x14ac:dyDescent="0.25">
      <c r="M122" s="2"/>
      <c r="N122" s="1">
        <f t="shared" si="9"/>
        <v>56</v>
      </c>
      <c r="O122" s="124">
        <f t="shared" si="10"/>
        <v>81629.930152236324</v>
      </c>
      <c r="P122" s="124">
        <f t="shared" si="11"/>
        <v>1394.3825977273689</v>
      </c>
      <c r="Q122" s="124">
        <f t="shared" si="7"/>
        <v>186.91056489561495</v>
      </c>
      <c r="R122" s="124">
        <f t="shared" si="8"/>
        <v>83211.223314859308</v>
      </c>
      <c r="Z122" s="2"/>
    </row>
    <row r="123" spans="13:26" x14ac:dyDescent="0.25">
      <c r="M123" s="2"/>
      <c r="N123" s="1">
        <f t="shared" si="9"/>
        <v>57</v>
      </c>
      <c r="O123" s="124">
        <f t="shared" si="10"/>
        <v>83211.223314859308</v>
      </c>
      <c r="P123" s="124">
        <f t="shared" si="11"/>
        <v>1394.3825977273689</v>
      </c>
      <c r="Q123" s="124">
        <f t="shared" si="7"/>
        <v>190.53130054662222</v>
      </c>
      <c r="R123" s="124">
        <f t="shared" si="8"/>
        <v>84796.13721313329</v>
      </c>
      <c r="Z123" s="2"/>
    </row>
    <row r="124" spans="13:26" x14ac:dyDescent="0.25">
      <c r="M124" s="2"/>
      <c r="N124" s="1">
        <f t="shared" si="9"/>
        <v>58</v>
      </c>
      <c r="O124" s="124">
        <f t="shared" si="10"/>
        <v>84796.13721313329</v>
      </c>
      <c r="P124" s="124">
        <f t="shared" si="11"/>
        <v>1394.3825977273689</v>
      </c>
      <c r="Q124" s="124">
        <f t="shared" si="7"/>
        <v>194.16032670755158</v>
      </c>
      <c r="R124" s="124">
        <f t="shared" si="8"/>
        <v>86384.680137568212</v>
      </c>
      <c r="Z124" s="2"/>
    </row>
    <row r="125" spans="13:26" x14ac:dyDescent="0.25">
      <c r="M125" s="2"/>
      <c r="N125" s="1">
        <f t="shared" si="9"/>
        <v>59</v>
      </c>
      <c r="O125" s="124">
        <f t="shared" si="10"/>
        <v>86384.680137568212</v>
      </c>
      <c r="P125" s="124">
        <f t="shared" si="11"/>
        <v>1394.3825977273689</v>
      </c>
      <c r="Q125" s="124">
        <f t="shared" si="7"/>
        <v>197.79766236143894</v>
      </c>
      <c r="R125" s="124">
        <f t="shared" si="8"/>
        <v>87976.860397657016</v>
      </c>
      <c r="Z125" s="2"/>
    </row>
    <row r="126" spans="13:26" x14ac:dyDescent="0.25">
      <c r="M126" s="2"/>
      <c r="N126" s="1">
        <f t="shared" si="9"/>
        <v>60</v>
      </c>
      <c r="O126" s="124">
        <f t="shared" si="10"/>
        <v>87976.860397657016</v>
      </c>
      <c r="P126" s="124">
        <f t="shared" si="11"/>
        <v>1394.3825977273689</v>
      </c>
      <c r="Q126" s="124">
        <f t="shared" si="7"/>
        <v>201.44332653478617</v>
      </c>
      <c r="R126" s="124">
        <f t="shared" si="8"/>
        <v>89572.686321919173</v>
      </c>
      <c r="Z126" s="2"/>
    </row>
    <row r="127" spans="13:26" x14ac:dyDescent="0.25">
      <c r="M127" s="2"/>
      <c r="N127" s="1">
        <f t="shared" si="9"/>
        <v>61</v>
      </c>
      <c r="O127" s="124">
        <f t="shared" si="10"/>
        <v>89572.686321919173</v>
      </c>
      <c r="P127" s="124">
        <f t="shared" si="11"/>
        <v>1394.3825977273689</v>
      </c>
      <c r="Q127" s="124">
        <f t="shared" si="7"/>
        <v>205.0973382976608</v>
      </c>
      <c r="R127" s="124">
        <f t="shared" si="8"/>
        <v>91172.166257944205</v>
      </c>
      <c r="Z127" s="2"/>
    </row>
    <row r="128" spans="13:26" x14ac:dyDescent="0.25">
      <c r="M128" s="2"/>
      <c r="N128" s="1">
        <f t="shared" si="9"/>
        <v>62</v>
      </c>
      <c r="O128" s="124">
        <f t="shared" si="10"/>
        <v>91172.166257944205</v>
      </c>
      <c r="P128" s="124">
        <f t="shared" si="11"/>
        <v>1394.3825977273689</v>
      </c>
      <c r="Q128" s="124">
        <f t="shared" si="7"/>
        <v>208.75971676379564</v>
      </c>
      <c r="R128" s="124">
        <f t="shared" si="8"/>
        <v>92775.308572435373</v>
      </c>
      <c r="Z128" s="2"/>
    </row>
    <row r="129" spans="13:26" x14ac:dyDescent="0.25">
      <c r="M129" s="2"/>
      <c r="N129" s="1">
        <f t="shared" si="9"/>
        <v>63</v>
      </c>
      <c r="O129" s="124">
        <f t="shared" si="10"/>
        <v>92775.308572435373</v>
      </c>
      <c r="P129" s="124">
        <f t="shared" si="11"/>
        <v>1394.3825977273689</v>
      </c>
      <c r="Q129" s="124">
        <f t="shared" si="7"/>
        <v>212.43048109068877</v>
      </c>
      <c r="R129" s="124">
        <f t="shared" si="8"/>
        <v>94382.12165125343</v>
      </c>
      <c r="Z129" s="2"/>
    </row>
    <row r="130" spans="13:26" x14ac:dyDescent="0.25">
      <c r="M130" s="2"/>
      <c r="N130" s="1">
        <f t="shared" si="9"/>
        <v>64</v>
      </c>
      <c r="O130" s="124">
        <f t="shared" si="10"/>
        <v>94382.12165125343</v>
      </c>
      <c r="P130" s="124">
        <f t="shared" si="11"/>
        <v>1394.3825977273689</v>
      </c>
      <c r="Q130" s="124">
        <f t="shared" si="7"/>
        <v>216.10965047970384</v>
      </c>
      <c r="R130" s="124">
        <f t="shared" si="8"/>
        <v>95992.613899460499</v>
      </c>
      <c r="Z130" s="2"/>
    </row>
    <row r="131" spans="13:26" x14ac:dyDescent="0.25">
      <c r="M131" s="2"/>
      <c r="N131" s="1">
        <f t="shared" si="9"/>
        <v>65</v>
      </c>
      <c r="O131" s="124">
        <f t="shared" si="10"/>
        <v>95992.613899460499</v>
      </c>
      <c r="P131" s="124">
        <f t="shared" si="11"/>
        <v>1394.3825977273689</v>
      </c>
      <c r="Q131" s="124">
        <f t="shared" ref="Q131:Q194" si="12">O131*$P$61</f>
        <v>219.79724417617041</v>
      </c>
      <c r="R131" s="124">
        <f t="shared" ref="R131:R194" si="13">O131+P131+Q131</f>
        <v>97606.793741364032</v>
      </c>
      <c r="Z131" s="2"/>
    </row>
    <row r="132" spans="13:26" x14ac:dyDescent="0.25">
      <c r="M132" s="2"/>
      <c r="N132" s="1">
        <f t="shared" ref="N132:N195" si="14">N131+1</f>
        <v>66</v>
      </c>
      <c r="O132" s="124">
        <f t="shared" ref="O132:O195" si="15">R131</f>
        <v>97606.793741364032</v>
      </c>
      <c r="P132" s="124">
        <f t="shared" ref="P132:P195" si="16">P131</f>
        <v>1394.3825977273689</v>
      </c>
      <c r="Q132" s="124">
        <f t="shared" si="12"/>
        <v>223.49328146948466</v>
      </c>
      <c r="R132" s="124">
        <f t="shared" si="13"/>
        <v>99224.66962056089</v>
      </c>
      <c r="Z132" s="2"/>
    </row>
    <row r="133" spans="13:26" x14ac:dyDescent="0.25">
      <c r="M133" s="2"/>
      <c r="N133" s="1">
        <f t="shared" si="14"/>
        <v>67</v>
      </c>
      <c r="O133" s="124">
        <f t="shared" si="15"/>
        <v>99224.66962056089</v>
      </c>
      <c r="P133" s="124">
        <f t="shared" si="16"/>
        <v>1394.3825977273689</v>
      </c>
      <c r="Q133" s="124">
        <f t="shared" si="12"/>
        <v>227.19778169321037</v>
      </c>
      <c r="R133" s="124">
        <f t="shared" si="13"/>
        <v>100846.24999998146</v>
      </c>
      <c r="Z133" s="2"/>
    </row>
    <row r="134" spans="13:26" x14ac:dyDescent="0.25">
      <c r="M134" s="2"/>
      <c r="N134" s="1">
        <f t="shared" si="14"/>
        <v>68</v>
      </c>
      <c r="O134" s="124">
        <f t="shared" si="15"/>
        <v>100846.24999998146</v>
      </c>
      <c r="P134" s="124">
        <f t="shared" si="16"/>
        <v>1394.3825977273689</v>
      </c>
      <c r="Q134" s="124">
        <f t="shared" si="12"/>
        <v>230.91076422517989</v>
      </c>
      <c r="R134" s="124">
        <f t="shared" si="13"/>
        <v>102471.543361934</v>
      </c>
      <c r="Z134" s="2"/>
    </row>
    <row r="135" spans="13:26" x14ac:dyDescent="0.25">
      <c r="M135" s="2"/>
      <c r="N135" s="1">
        <f t="shared" si="14"/>
        <v>69</v>
      </c>
      <c r="O135" s="124">
        <f t="shared" si="15"/>
        <v>102471.543361934</v>
      </c>
      <c r="P135" s="124">
        <f t="shared" si="16"/>
        <v>1394.3825977273689</v>
      </c>
      <c r="Q135" s="124">
        <f t="shared" si="12"/>
        <v>234.63224848759563</v>
      </c>
      <c r="R135" s="124">
        <f t="shared" si="13"/>
        <v>104100.55820814897</v>
      </c>
      <c r="Z135" s="2"/>
    </row>
    <row r="136" spans="13:26" x14ac:dyDescent="0.25">
      <c r="M136" s="2"/>
      <c r="N136" s="1">
        <f t="shared" si="14"/>
        <v>70</v>
      </c>
      <c r="O136" s="124">
        <f t="shared" si="15"/>
        <v>104100.55820814897</v>
      </c>
      <c r="P136" s="124">
        <f t="shared" si="16"/>
        <v>1394.3825977273689</v>
      </c>
      <c r="Q136" s="124">
        <f t="shared" si="12"/>
        <v>238.36225394713162</v>
      </c>
      <c r="R136" s="124">
        <f t="shared" si="13"/>
        <v>105733.30305982346</v>
      </c>
      <c r="Z136" s="2"/>
    </row>
    <row r="137" spans="13:26" x14ac:dyDescent="0.25">
      <c r="M137" s="2"/>
      <c r="N137" s="1">
        <f t="shared" si="14"/>
        <v>71</v>
      </c>
      <c r="O137" s="124">
        <f t="shared" si="15"/>
        <v>105733.30305982346</v>
      </c>
      <c r="P137" s="124">
        <f t="shared" si="16"/>
        <v>1394.3825977273689</v>
      </c>
      <c r="Q137" s="124">
        <f t="shared" si="12"/>
        <v>242.10080011503527</v>
      </c>
      <c r="R137" s="124">
        <f t="shared" si="13"/>
        <v>107369.78645766586</v>
      </c>
      <c r="Z137" s="2"/>
    </row>
    <row r="138" spans="13:26" x14ac:dyDescent="0.25">
      <c r="M138" s="2"/>
      <c r="N138" s="1">
        <f t="shared" si="14"/>
        <v>72</v>
      </c>
      <c r="O138" s="124">
        <f t="shared" si="15"/>
        <v>107369.78645766586</v>
      </c>
      <c r="P138" s="124">
        <f t="shared" si="16"/>
        <v>1394.3825977273689</v>
      </c>
      <c r="Q138" s="124">
        <f t="shared" si="12"/>
        <v>245.8479065472296</v>
      </c>
      <c r="R138" s="124">
        <f t="shared" si="13"/>
        <v>109010.01696194046</v>
      </c>
      <c r="Z138" s="2"/>
    </row>
    <row r="139" spans="13:26" x14ac:dyDescent="0.25">
      <c r="M139" s="2"/>
      <c r="N139" s="1">
        <f t="shared" si="14"/>
        <v>73</v>
      </c>
      <c r="O139" s="124">
        <f t="shared" si="15"/>
        <v>109010.01696194046</v>
      </c>
      <c r="P139" s="124">
        <f t="shared" si="16"/>
        <v>1394.3825977273689</v>
      </c>
      <c r="Q139" s="124">
        <f t="shared" si="12"/>
        <v>249.60359284441535</v>
      </c>
      <c r="R139" s="124">
        <f t="shared" si="13"/>
        <v>110654.00315251225</v>
      </c>
      <c r="Z139" s="2"/>
    </row>
    <row r="140" spans="13:26" x14ac:dyDescent="0.25">
      <c r="M140" s="2"/>
      <c r="N140" s="1">
        <f t="shared" si="14"/>
        <v>74</v>
      </c>
      <c r="O140" s="124">
        <f t="shared" si="15"/>
        <v>110654.00315251225</v>
      </c>
      <c r="P140" s="124">
        <f t="shared" si="16"/>
        <v>1394.3825977273689</v>
      </c>
      <c r="Q140" s="124">
        <f t="shared" si="12"/>
        <v>253.36787865217363</v>
      </c>
      <c r="R140" s="124">
        <f t="shared" si="13"/>
        <v>112301.75362889179</v>
      </c>
      <c r="Z140" s="2"/>
    </row>
    <row r="141" spans="13:26" x14ac:dyDescent="0.25">
      <c r="M141" s="2"/>
      <c r="N141" s="1">
        <f t="shared" si="14"/>
        <v>75</v>
      </c>
      <c r="O141" s="124">
        <f t="shared" si="15"/>
        <v>112301.75362889179</v>
      </c>
      <c r="P141" s="124">
        <f t="shared" si="16"/>
        <v>1394.3825977273689</v>
      </c>
      <c r="Q141" s="124">
        <f t="shared" si="12"/>
        <v>257.14078366106861</v>
      </c>
      <c r="R141" s="124">
        <f t="shared" si="13"/>
        <v>113953.27701028023</v>
      </c>
      <c r="Z141" s="2"/>
    </row>
    <row r="142" spans="13:26" x14ac:dyDescent="0.25">
      <c r="M142" s="2"/>
      <c r="N142" s="1">
        <f t="shared" si="14"/>
        <v>76</v>
      </c>
      <c r="O142" s="124">
        <f t="shared" si="15"/>
        <v>113953.27701028023</v>
      </c>
      <c r="P142" s="124">
        <f t="shared" si="16"/>
        <v>1394.3825977273689</v>
      </c>
      <c r="Q142" s="124">
        <f t="shared" si="12"/>
        <v>260.92232760675057</v>
      </c>
      <c r="R142" s="124">
        <f t="shared" si="13"/>
        <v>115608.58193561435</v>
      </c>
      <c r="Z142" s="2"/>
    </row>
    <row r="143" spans="13:26" x14ac:dyDescent="0.25">
      <c r="M143" s="2"/>
      <c r="N143" s="1">
        <f t="shared" si="14"/>
        <v>77</v>
      </c>
      <c r="O143" s="124">
        <f t="shared" si="15"/>
        <v>115608.58193561435</v>
      </c>
      <c r="P143" s="124">
        <f t="shared" si="16"/>
        <v>1394.3825977273689</v>
      </c>
      <c r="Q143" s="124">
        <f t="shared" si="12"/>
        <v>264.71253027005906</v>
      </c>
      <c r="R143" s="124">
        <f t="shared" si="13"/>
        <v>117267.67706361177</v>
      </c>
      <c r="Z143" s="2"/>
    </row>
    <row r="144" spans="13:26" x14ac:dyDescent="0.25">
      <c r="M144" s="2"/>
      <c r="N144" s="1">
        <f t="shared" si="14"/>
        <v>78</v>
      </c>
      <c r="O144" s="124">
        <f t="shared" si="15"/>
        <v>117267.67706361177</v>
      </c>
      <c r="P144" s="124">
        <f t="shared" si="16"/>
        <v>1394.3825977273689</v>
      </c>
      <c r="Q144" s="124">
        <f t="shared" si="12"/>
        <v>268.51141147712656</v>
      </c>
      <c r="R144" s="124">
        <f t="shared" si="13"/>
        <v>118930.57107281627</v>
      </c>
      <c r="Z144" s="2"/>
    </row>
    <row r="145" spans="13:26" x14ac:dyDescent="0.25">
      <c r="M145" s="2"/>
      <c r="N145" s="1">
        <f t="shared" si="14"/>
        <v>79</v>
      </c>
      <c r="O145" s="124">
        <f t="shared" si="15"/>
        <v>118930.57107281627</v>
      </c>
      <c r="P145" s="124">
        <f t="shared" si="16"/>
        <v>1394.3825977273689</v>
      </c>
      <c r="Q145" s="124">
        <f t="shared" si="12"/>
        <v>272.31899109948188</v>
      </c>
      <c r="R145" s="124">
        <f t="shared" si="13"/>
        <v>120597.27266164312</v>
      </c>
      <c r="Z145" s="2"/>
    </row>
    <row r="146" spans="13:26" x14ac:dyDescent="0.25">
      <c r="M146" s="2"/>
      <c r="N146" s="1">
        <f t="shared" si="14"/>
        <v>80</v>
      </c>
      <c r="O146" s="124">
        <f t="shared" si="15"/>
        <v>120597.27266164312</v>
      </c>
      <c r="P146" s="124">
        <f t="shared" si="16"/>
        <v>1394.3825977273689</v>
      </c>
      <c r="Q146" s="124">
        <f t="shared" si="12"/>
        <v>276.1352890541545</v>
      </c>
      <c r="R146" s="124">
        <f t="shared" si="13"/>
        <v>122267.79054842464</v>
      </c>
      <c r="Z146" s="2"/>
    </row>
    <row r="147" spans="13:26" x14ac:dyDescent="0.25">
      <c r="M147" s="2"/>
      <c r="N147" s="1">
        <f t="shared" si="14"/>
        <v>81</v>
      </c>
      <c r="O147" s="124">
        <f t="shared" si="15"/>
        <v>122267.79054842464</v>
      </c>
      <c r="P147" s="124">
        <f t="shared" si="16"/>
        <v>1394.3825977273689</v>
      </c>
      <c r="Q147" s="124">
        <f t="shared" si="12"/>
        <v>279.96032530377829</v>
      </c>
      <c r="R147" s="124">
        <f t="shared" si="13"/>
        <v>123942.13347145579</v>
      </c>
      <c r="Z147" s="2"/>
    </row>
    <row r="148" spans="13:26" x14ac:dyDescent="0.25">
      <c r="M148" s="2"/>
      <c r="N148" s="1">
        <f t="shared" si="14"/>
        <v>82</v>
      </c>
      <c r="O148" s="124">
        <f t="shared" si="15"/>
        <v>123942.13347145579</v>
      </c>
      <c r="P148" s="124">
        <f t="shared" si="16"/>
        <v>1394.3825977273689</v>
      </c>
      <c r="Q148" s="124">
        <f t="shared" si="12"/>
        <v>283.79411985669634</v>
      </c>
      <c r="R148" s="124">
        <f t="shared" si="13"/>
        <v>125620.31018903985</v>
      </c>
      <c r="Z148" s="2"/>
    </row>
    <row r="149" spans="13:26" x14ac:dyDescent="0.25">
      <c r="M149" s="2"/>
      <c r="N149" s="1">
        <f t="shared" si="14"/>
        <v>83</v>
      </c>
      <c r="O149" s="124">
        <f t="shared" si="15"/>
        <v>125620.31018903985</v>
      </c>
      <c r="P149" s="124">
        <f t="shared" si="16"/>
        <v>1394.3825977273689</v>
      </c>
      <c r="Q149" s="124">
        <f t="shared" si="12"/>
        <v>287.63669276706548</v>
      </c>
      <c r="R149" s="124">
        <f t="shared" si="13"/>
        <v>127302.32947953428</v>
      </c>
      <c r="Z149" s="2"/>
    </row>
    <row r="150" spans="13:26" x14ac:dyDescent="0.25">
      <c r="M150" s="2"/>
      <c r="N150" s="1">
        <f t="shared" si="14"/>
        <v>84</v>
      </c>
      <c r="O150" s="124">
        <f t="shared" si="15"/>
        <v>127302.32947953428</v>
      </c>
      <c r="P150" s="124">
        <f t="shared" si="16"/>
        <v>1394.3825977273689</v>
      </c>
      <c r="Q150" s="124">
        <f t="shared" si="12"/>
        <v>291.48806413496101</v>
      </c>
      <c r="R150" s="124">
        <f t="shared" si="13"/>
        <v>128988.20014139661</v>
      </c>
      <c r="Z150" s="2"/>
    </row>
    <row r="151" spans="13:26" x14ac:dyDescent="0.25">
      <c r="M151" s="2"/>
      <c r="N151" s="1">
        <f t="shared" si="14"/>
        <v>85</v>
      </c>
      <c r="O151" s="124">
        <f t="shared" si="15"/>
        <v>128988.20014139661</v>
      </c>
      <c r="P151" s="124">
        <f t="shared" si="16"/>
        <v>1394.3825977273689</v>
      </c>
      <c r="Q151" s="124">
        <f t="shared" si="12"/>
        <v>295.3482541064821</v>
      </c>
      <c r="R151" s="124">
        <f t="shared" si="13"/>
        <v>130677.93099323046</v>
      </c>
      <c r="Z151" s="2"/>
    </row>
    <row r="152" spans="13:26" x14ac:dyDescent="0.25">
      <c r="M152" s="2"/>
      <c r="N152" s="1">
        <f t="shared" si="14"/>
        <v>86</v>
      </c>
      <c r="O152" s="124">
        <f t="shared" si="15"/>
        <v>130677.93099323046</v>
      </c>
      <c r="P152" s="124">
        <f t="shared" si="16"/>
        <v>1394.3825977273689</v>
      </c>
      <c r="Q152" s="124">
        <f t="shared" si="12"/>
        <v>299.21728287385713</v>
      </c>
      <c r="R152" s="124">
        <f t="shared" si="13"/>
        <v>132371.53087383171</v>
      </c>
      <c r="Z152" s="2"/>
    </row>
    <row r="153" spans="13:26" x14ac:dyDescent="0.25">
      <c r="M153" s="2"/>
      <c r="N153" s="1">
        <f t="shared" si="14"/>
        <v>87</v>
      </c>
      <c r="O153" s="124">
        <f t="shared" si="15"/>
        <v>132371.53087383171</v>
      </c>
      <c r="P153" s="124">
        <f t="shared" si="16"/>
        <v>1394.3825977273689</v>
      </c>
      <c r="Q153" s="124">
        <f t="shared" si="12"/>
        <v>303.09517067554913</v>
      </c>
      <c r="R153" s="124">
        <f t="shared" si="13"/>
        <v>134069.00864223464</v>
      </c>
      <c r="Z153" s="2"/>
    </row>
    <row r="154" spans="13:26" x14ac:dyDescent="0.25">
      <c r="M154" s="2"/>
      <c r="N154" s="1">
        <f t="shared" si="14"/>
        <v>88</v>
      </c>
      <c r="O154" s="124">
        <f t="shared" si="15"/>
        <v>134069.00864223464</v>
      </c>
      <c r="P154" s="124">
        <f t="shared" si="16"/>
        <v>1394.3825977273689</v>
      </c>
      <c r="Q154" s="124">
        <f t="shared" si="12"/>
        <v>306.98193779636165</v>
      </c>
      <c r="R154" s="124">
        <f t="shared" si="13"/>
        <v>135770.37317775839</v>
      </c>
      <c r="Z154" s="2"/>
    </row>
    <row r="155" spans="13:26" x14ac:dyDescent="0.25">
      <c r="M155" s="2"/>
      <c r="N155" s="1">
        <f t="shared" si="14"/>
        <v>89</v>
      </c>
      <c r="O155" s="124">
        <f t="shared" si="15"/>
        <v>135770.37317775839</v>
      </c>
      <c r="P155" s="124">
        <f t="shared" si="16"/>
        <v>1394.3825977273689</v>
      </c>
      <c r="Q155" s="124">
        <f t="shared" si="12"/>
        <v>310.87760456754535</v>
      </c>
      <c r="R155" s="124">
        <f t="shared" si="13"/>
        <v>137475.6333800533</v>
      </c>
      <c r="Z155" s="2"/>
    </row>
    <row r="156" spans="13:26" x14ac:dyDescent="0.25">
      <c r="M156" s="2"/>
      <c r="N156" s="1">
        <f t="shared" si="14"/>
        <v>90</v>
      </c>
      <c r="O156" s="124">
        <f t="shared" si="15"/>
        <v>137475.6333800533</v>
      </c>
      <c r="P156" s="124">
        <f t="shared" si="16"/>
        <v>1394.3825977273689</v>
      </c>
      <c r="Q156" s="124">
        <f t="shared" si="12"/>
        <v>314.78219136690353</v>
      </c>
      <c r="R156" s="124">
        <f t="shared" si="13"/>
        <v>139184.7981691476</v>
      </c>
      <c r="Z156" s="2"/>
    </row>
    <row r="157" spans="13:26" x14ac:dyDescent="0.25">
      <c r="M157" s="2"/>
      <c r="N157" s="1">
        <f t="shared" si="14"/>
        <v>91</v>
      </c>
      <c r="O157" s="124">
        <f t="shared" si="15"/>
        <v>139184.7981691476</v>
      </c>
      <c r="P157" s="124">
        <f t="shared" si="16"/>
        <v>1394.3825977273689</v>
      </c>
      <c r="Q157" s="124">
        <f t="shared" si="12"/>
        <v>318.69571861889955</v>
      </c>
      <c r="R157" s="124">
        <f t="shared" si="13"/>
        <v>140897.87648549388</v>
      </c>
      <c r="Z157" s="2"/>
    </row>
    <row r="158" spans="13:26" x14ac:dyDescent="0.25">
      <c r="M158" s="2"/>
      <c r="N158" s="1">
        <f t="shared" si="14"/>
        <v>92</v>
      </c>
      <c r="O158" s="124">
        <f t="shared" si="15"/>
        <v>140897.87648549388</v>
      </c>
      <c r="P158" s="124">
        <f t="shared" si="16"/>
        <v>1394.3825977273689</v>
      </c>
      <c r="Q158" s="124">
        <f t="shared" si="12"/>
        <v>322.61820679476307</v>
      </c>
      <c r="R158" s="124">
        <f t="shared" si="13"/>
        <v>142614.87729001601</v>
      </c>
      <c r="Z158" s="2"/>
    </row>
    <row r="159" spans="13:26" x14ac:dyDescent="0.25">
      <c r="M159" s="2"/>
      <c r="N159" s="1">
        <f t="shared" si="14"/>
        <v>93</v>
      </c>
      <c r="O159" s="124">
        <f t="shared" si="15"/>
        <v>142614.87729001601</v>
      </c>
      <c r="P159" s="124">
        <f t="shared" si="16"/>
        <v>1394.3825977273689</v>
      </c>
      <c r="Q159" s="124">
        <f t="shared" si="12"/>
        <v>326.54967641259742</v>
      </c>
      <c r="R159" s="124">
        <f t="shared" si="13"/>
        <v>144335.80956415599</v>
      </c>
      <c r="Z159" s="2"/>
    </row>
    <row r="160" spans="13:26" x14ac:dyDescent="0.25">
      <c r="M160" s="2"/>
      <c r="N160" s="1">
        <f t="shared" si="14"/>
        <v>94</v>
      </c>
      <c r="O160" s="124">
        <f t="shared" si="15"/>
        <v>144335.80956415599</v>
      </c>
      <c r="P160" s="124">
        <f t="shared" si="16"/>
        <v>1394.3825977273689</v>
      </c>
      <c r="Q160" s="124">
        <f t="shared" si="12"/>
        <v>330.4901480374869</v>
      </c>
      <c r="R160" s="124">
        <f t="shared" si="13"/>
        <v>146060.68230992087</v>
      </c>
      <c r="Z160" s="2"/>
    </row>
    <row r="161" spans="13:26" x14ac:dyDescent="0.25">
      <c r="M161" s="2"/>
      <c r="N161" s="1">
        <f t="shared" si="14"/>
        <v>95</v>
      </c>
      <c r="O161" s="124">
        <f t="shared" si="15"/>
        <v>146060.68230992087</v>
      </c>
      <c r="P161" s="124">
        <f t="shared" si="16"/>
        <v>1394.3825977273689</v>
      </c>
      <c r="Q161" s="124">
        <f t="shared" si="12"/>
        <v>334.43964228160434</v>
      </c>
      <c r="R161" s="124">
        <f t="shared" si="13"/>
        <v>147789.50454992984</v>
      </c>
      <c r="Z161" s="2"/>
    </row>
    <row r="162" spans="13:26" x14ac:dyDescent="0.25">
      <c r="M162" s="2"/>
      <c r="N162" s="1">
        <f t="shared" si="14"/>
        <v>96</v>
      </c>
      <c r="O162" s="124">
        <f t="shared" si="15"/>
        <v>147789.50454992984</v>
      </c>
      <c r="P162" s="124">
        <f t="shared" si="16"/>
        <v>1394.3825977273689</v>
      </c>
      <c r="Q162" s="124">
        <f t="shared" si="12"/>
        <v>338.39817980431872</v>
      </c>
      <c r="R162" s="124">
        <f t="shared" si="13"/>
        <v>149522.28532746155</v>
      </c>
      <c r="Z162" s="2"/>
    </row>
    <row r="163" spans="13:26" x14ac:dyDescent="0.25">
      <c r="M163" s="2"/>
      <c r="N163" s="1">
        <f t="shared" si="14"/>
        <v>97</v>
      </c>
      <c r="O163" s="124">
        <f t="shared" si="15"/>
        <v>149522.28532746155</v>
      </c>
      <c r="P163" s="124">
        <f t="shared" si="16"/>
        <v>1394.3825977273689</v>
      </c>
      <c r="Q163" s="124">
        <f t="shared" si="12"/>
        <v>342.36578131230357</v>
      </c>
      <c r="R163" s="124">
        <f t="shared" si="13"/>
        <v>151259.03370650124</v>
      </c>
      <c r="Z163" s="2"/>
    </row>
    <row r="164" spans="13:26" x14ac:dyDescent="0.25">
      <c r="M164" s="2"/>
      <c r="N164" s="1">
        <f t="shared" si="14"/>
        <v>98</v>
      </c>
      <c r="O164" s="124">
        <f t="shared" si="15"/>
        <v>151259.03370650124</v>
      </c>
      <c r="P164" s="124">
        <f t="shared" si="16"/>
        <v>1394.3825977273689</v>
      </c>
      <c r="Q164" s="124">
        <f t="shared" si="12"/>
        <v>346.34246755964517</v>
      </c>
      <c r="R164" s="124">
        <f t="shared" si="13"/>
        <v>152999.75877178827</v>
      </c>
      <c r="Z164" s="2"/>
    </row>
    <row r="165" spans="13:26" x14ac:dyDescent="0.25">
      <c r="M165" s="2"/>
      <c r="N165" s="1">
        <f t="shared" si="14"/>
        <v>99</v>
      </c>
      <c r="O165" s="124">
        <f t="shared" si="15"/>
        <v>152999.75877178827</v>
      </c>
      <c r="P165" s="124">
        <f t="shared" si="16"/>
        <v>1394.3825977273689</v>
      </c>
      <c r="Q165" s="124">
        <f t="shared" si="12"/>
        <v>350.3282593479509</v>
      </c>
      <c r="R165" s="124">
        <f t="shared" si="13"/>
        <v>154744.46962886359</v>
      </c>
      <c r="Z165" s="2"/>
    </row>
    <row r="166" spans="13:26" x14ac:dyDescent="0.25">
      <c r="M166" s="2"/>
      <c r="N166" s="1">
        <f t="shared" si="14"/>
        <v>100</v>
      </c>
      <c r="O166" s="124">
        <f t="shared" si="15"/>
        <v>154744.46962886359</v>
      </c>
      <c r="P166" s="124">
        <f t="shared" si="16"/>
        <v>1394.3825977273689</v>
      </c>
      <c r="Q166" s="124">
        <f t="shared" si="12"/>
        <v>354.32317752645832</v>
      </c>
      <c r="R166" s="124">
        <f t="shared" si="13"/>
        <v>156493.17540411744</v>
      </c>
      <c r="Z166" s="2"/>
    </row>
    <row r="167" spans="13:26" x14ac:dyDescent="0.25">
      <c r="M167" s="2"/>
      <c r="N167" s="1">
        <f t="shared" si="14"/>
        <v>101</v>
      </c>
      <c r="O167" s="124">
        <f t="shared" si="15"/>
        <v>156493.17540411744</v>
      </c>
      <c r="P167" s="124">
        <f t="shared" si="16"/>
        <v>1394.3825977273689</v>
      </c>
      <c r="Q167" s="124">
        <f t="shared" si="12"/>
        <v>358.32724299214425</v>
      </c>
      <c r="R167" s="124">
        <f t="shared" si="13"/>
        <v>158245.88524483697</v>
      </c>
      <c r="Z167" s="2"/>
    </row>
    <row r="168" spans="13:26" x14ac:dyDescent="0.25">
      <c r="M168" s="2"/>
      <c r="N168" s="1">
        <f t="shared" si="14"/>
        <v>102</v>
      </c>
      <c r="O168" s="124">
        <f t="shared" si="15"/>
        <v>158245.88524483697</v>
      </c>
      <c r="P168" s="124">
        <f t="shared" si="16"/>
        <v>1394.3825977273689</v>
      </c>
      <c r="Q168" s="124">
        <f t="shared" si="12"/>
        <v>362.34047668983368</v>
      </c>
      <c r="R168" s="124">
        <f t="shared" si="13"/>
        <v>160002.60831925418</v>
      </c>
      <c r="Z168" s="2"/>
    </row>
    <row r="169" spans="13:26" x14ac:dyDescent="0.25">
      <c r="M169" s="2"/>
      <c r="N169" s="1">
        <f t="shared" si="14"/>
        <v>103</v>
      </c>
      <c r="O169" s="124">
        <f t="shared" si="15"/>
        <v>160002.60831925418</v>
      </c>
      <c r="P169" s="124">
        <f t="shared" si="16"/>
        <v>1394.3825977273689</v>
      </c>
      <c r="Q169" s="124">
        <f t="shared" si="12"/>
        <v>366.36289961230983</v>
      </c>
      <c r="R169" s="124">
        <f t="shared" si="13"/>
        <v>161763.35381659388</v>
      </c>
      <c r="Z169" s="2"/>
    </row>
    <row r="170" spans="13:26" x14ac:dyDescent="0.25">
      <c r="M170" s="2"/>
      <c r="N170" s="1">
        <f t="shared" si="14"/>
        <v>104</v>
      </c>
      <c r="O170" s="124">
        <f t="shared" si="15"/>
        <v>161763.35381659388</v>
      </c>
      <c r="P170" s="124">
        <f t="shared" si="16"/>
        <v>1394.3825977273689</v>
      </c>
      <c r="Q170" s="124">
        <f t="shared" si="12"/>
        <v>370.39453280042369</v>
      </c>
      <c r="R170" s="124">
        <f t="shared" si="13"/>
        <v>163528.13094712168</v>
      </c>
      <c r="Z170" s="2"/>
    </row>
    <row r="171" spans="13:26" x14ac:dyDescent="0.25">
      <c r="M171" s="2"/>
      <c r="N171" s="1">
        <f t="shared" si="14"/>
        <v>105</v>
      </c>
      <c r="O171" s="124">
        <f t="shared" si="15"/>
        <v>163528.13094712168</v>
      </c>
      <c r="P171" s="124">
        <f t="shared" si="16"/>
        <v>1394.3825977273689</v>
      </c>
      <c r="Q171" s="124">
        <f t="shared" si="12"/>
        <v>374.4353973432041</v>
      </c>
      <c r="R171" s="124">
        <f t="shared" si="13"/>
        <v>165296.94894219228</v>
      </c>
      <c r="Z171" s="2"/>
    </row>
    <row r="172" spans="13:26" x14ac:dyDescent="0.25">
      <c r="M172" s="2"/>
      <c r="N172" s="1">
        <f t="shared" si="14"/>
        <v>106</v>
      </c>
      <c r="O172" s="124">
        <f t="shared" si="15"/>
        <v>165296.94894219228</v>
      </c>
      <c r="P172" s="124">
        <f t="shared" si="16"/>
        <v>1394.3825977273689</v>
      </c>
      <c r="Q172" s="124">
        <f t="shared" si="12"/>
        <v>378.48551437796823</v>
      </c>
      <c r="R172" s="124">
        <f t="shared" si="13"/>
        <v>167069.81705429763</v>
      </c>
      <c r="Z172" s="2"/>
    </row>
    <row r="173" spans="13:26" x14ac:dyDescent="0.25">
      <c r="M173" s="2"/>
      <c r="N173" s="1">
        <f t="shared" si="14"/>
        <v>107</v>
      </c>
      <c r="O173" s="124">
        <f t="shared" si="15"/>
        <v>167069.81705429763</v>
      </c>
      <c r="P173" s="124">
        <f t="shared" si="16"/>
        <v>1394.3825977273689</v>
      </c>
      <c r="Q173" s="124">
        <f t="shared" si="12"/>
        <v>382.54490509043171</v>
      </c>
      <c r="R173" s="124">
        <f t="shared" si="13"/>
        <v>168846.74455711545</v>
      </c>
      <c r="Z173" s="2"/>
    </row>
    <row r="174" spans="13:26" x14ac:dyDescent="0.25">
      <c r="M174" s="2"/>
      <c r="N174" s="1">
        <f t="shared" si="14"/>
        <v>108</v>
      </c>
      <c r="O174" s="124">
        <f t="shared" si="15"/>
        <v>168846.74455711545</v>
      </c>
      <c r="P174" s="124">
        <f t="shared" si="16"/>
        <v>1394.3825977273689</v>
      </c>
      <c r="Q174" s="124">
        <f t="shared" si="12"/>
        <v>386.61359071482013</v>
      </c>
      <c r="R174" s="124">
        <f t="shared" si="13"/>
        <v>170627.74074555765</v>
      </c>
      <c r="Z174" s="2"/>
    </row>
    <row r="175" spans="13:26" x14ac:dyDescent="0.25">
      <c r="M175" s="2"/>
      <c r="N175" s="1">
        <f t="shared" si="14"/>
        <v>109</v>
      </c>
      <c r="O175" s="124">
        <f t="shared" si="15"/>
        <v>170627.74074555765</v>
      </c>
      <c r="P175" s="124">
        <f t="shared" si="16"/>
        <v>1394.3825977273689</v>
      </c>
      <c r="Q175" s="124">
        <f t="shared" si="12"/>
        <v>390.69159253397942</v>
      </c>
      <c r="R175" s="124">
        <f t="shared" si="13"/>
        <v>172412.81493581901</v>
      </c>
      <c r="Z175" s="2"/>
    </row>
    <row r="176" spans="13:26" x14ac:dyDescent="0.25">
      <c r="M176" s="2"/>
      <c r="N176" s="1">
        <f t="shared" si="14"/>
        <v>110</v>
      </c>
      <c r="O176" s="124">
        <f t="shared" si="15"/>
        <v>172412.81493581901</v>
      </c>
      <c r="P176" s="124">
        <f t="shared" si="16"/>
        <v>1394.3825977273689</v>
      </c>
      <c r="Q176" s="124">
        <f t="shared" si="12"/>
        <v>394.7789318794878</v>
      </c>
      <c r="R176" s="124">
        <f t="shared" si="13"/>
        <v>174201.97646542589</v>
      </c>
      <c r="Z176" s="2"/>
    </row>
    <row r="177" spans="13:26" x14ac:dyDescent="0.25">
      <c r="M177" s="2"/>
      <c r="N177" s="1">
        <f t="shared" si="14"/>
        <v>111</v>
      </c>
      <c r="O177" s="124">
        <f t="shared" si="15"/>
        <v>174201.97646542589</v>
      </c>
      <c r="P177" s="124">
        <f t="shared" si="16"/>
        <v>1394.3825977273689</v>
      </c>
      <c r="Q177" s="124">
        <f t="shared" si="12"/>
        <v>398.8756301317668</v>
      </c>
      <c r="R177" s="124">
        <f t="shared" si="13"/>
        <v>175995.23469328505</v>
      </c>
      <c r="Z177" s="2"/>
    </row>
    <row r="178" spans="13:26" x14ac:dyDescent="0.25">
      <c r="M178" s="2"/>
      <c r="N178" s="1">
        <f t="shared" si="14"/>
        <v>112</v>
      </c>
      <c r="O178" s="124">
        <f t="shared" si="15"/>
        <v>175995.23469328505</v>
      </c>
      <c r="P178" s="124">
        <f t="shared" si="16"/>
        <v>1394.3825977273689</v>
      </c>
      <c r="Q178" s="124">
        <f t="shared" si="12"/>
        <v>402.98170872019352</v>
      </c>
      <c r="R178" s="124">
        <f t="shared" si="13"/>
        <v>177792.59899973261</v>
      </c>
      <c r="Z178" s="2"/>
    </row>
    <row r="179" spans="13:26" x14ac:dyDescent="0.25">
      <c r="M179" s="2"/>
      <c r="N179" s="1">
        <f t="shared" si="14"/>
        <v>113</v>
      </c>
      <c r="O179" s="124">
        <f t="shared" si="15"/>
        <v>177792.59899973261</v>
      </c>
      <c r="P179" s="124">
        <f t="shared" si="16"/>
        <v>1394.3825977273689</v>
      </c>
      <c r="Q179" s="124">
        <f t="shared" si="12"/>
        <v>407.09718912321239</v>
      </c>
      <c r="R179" s="124">
        <f t="shared" si="13"/>
        <v>179594.07878658321</v>
      </c>
      <c r="Z179" s="2"/>
    </row>
    <row r="180" spans="13:26" x14ac:dyDescent="0.25">
      <c r="M180" s="2"/>
      <c r="N180" s="1">
        <f t="shared" si="14"/>
        <v>114</v>
      </c>
      <c r="O180" s="124">
        <f t="shared" si="15"/>
        <v>179594.07878658321</v>
      </c>
      <c r="P180" s="124">
        <f t="shared" si="16"/>
        <v>1394.3825977273689</v>
      </c>
      <c r="Q180" s="124">
        <f t="shared" si="12"/>
        <v>411.22209286844799</v>
      </c>
      <c r="R180" s="124">
        <f t="shared" si="13"/>
        <v>181399.68347717903</v>
      </c>
      <c r="Z180" s="2"/>
    </row>
    <row r="181" spans="13:26" x14ac:dyDescent="0.25">
      <c r="M181" s="2"/>
      <c r="N181" s="1">
        <f t="shared" si="14"/>
        <v>115</v>
      </c>
      <c r="O181" s="124">
        <f t="shared" si="15"/>
        <v>181399.68347717903</v>
      </c>
      <c r="P181" s="124">
        <f t="shared" si="16"/>
        <v>1394.3825977273689</v>
      </c>
      <c r="Q181" s="124">
        <f t="shared" si="12"/>
        <v>415.35644153281703</v>
      </c>
      <c r="R181" s="124">
        <f t="shared" si="13"/>
        <v>183209.42251643923</v>
      </c>
      <c r="Z181" s="2"/>
    </row>
    <row r="182" spans="13:26" x14ac:dyDescent="0.25">
      <c r="M182" s="2"/>
      <c r="N182" s="1">
        <f t="shared" si="14"/>
        <v>116</v>
      </c>
      <c r="O182" s="124">
        <f t="shared" si="15"/>
        <v>183209.42251643923</v>
      </c>
      <c r="P182" s="124">
        <f t="shared" si="16"/>
        <v>1394.3825977273689</v>
      </c>
      <c r="Q182" s="124">
        <f t="shared" si="12"/>
        <v>419.5002567426418</v>
      </c>
      <c r="R182" s="124">
        <f t="shared" si="13"/>
        <v>185023.30537090925</v>
      </c>
      <c r="Z182" s="2"/>
    </row>
    <row r="183" spans="13:26" x14ac:dyDescent="0.25">
      <c r="M183" s="2"/>
      <c r="N183" s="1">
        <f t="shared" si="14"/>
        <v>117</v>
      </c>
      <c r="O183" s="124">
        <f t="shared" si="15"/>
        <v>185023.30537090925</v>
      </c>
      <c r="P183" s="124">
        <f t="shared" si="16"/>
        <v>1394.3825977273689</v>
      </c>
      <c r="Q183" s="124">
        <f t="shared" si="12"/>
        <v>423.65356017376291</v>
      </c>
      <c r="R183" s="124">
        <f t="shared" si="13"/>
        <v>186841.34152881039</v>
      </c>
      <c r="Z183" s="2"/>
    </row>
    <row r="184" spans="13:26" x14ac:dyDescent="0.25">
      <c r="M184" s="2"/>
      <c r="N184" s="1">
        <f t="shared" si="14"/>
        <v>118</v>
      </c>
      <c r="O184" s="124">
        <f t="shared" si="15"/>
        <v>186841.34152881039</v>
      </c>
      <c r="P184" s="124">
        <f t="shared" si="16"/>
        <v>1394.3825977273689</v>
      </c>
      <c r="Q184" s="124">
        <f t="shared" si="12"/>
        <v>427.81637355165293</v>
      </c>
      <c r="R184" s="124">
        <f t="shared" si="13"/>
        <v>188663.54050008941</v>
      </c>
      <c r="Z184" s="2"/>
    </row>
    <row r="185" spans="13:26" x14ac:dyDescent="0.25">
      <c r="M185" s="2"/>
      <c r="N185" s="1">
        <f t="shared" si="14"/>
        <v>119</v>
      </c>
      <c r="O185" s="124">
        <f t="shared" si="15"/>
        <v>188663.54050008941</v>
      </c>
      <c r="P185" s="124">
        <f t="shared" si="16"/>
        <v>1394.3825977273689</v>
      </c>
      <c r="Q185" s="124">
        <f t="shared" si="12"/>
        <v>431.98871865152972</v>
      </c>
      <c r="R185" s="124">
        <f t="shared" si="13"/>
        <v>190489.91181646832</v>
      </c>
      <c r="Z185" s="2"/>
    </row>
    <row r="186" spans="13:26" x14ac:dyDescent="0.25">
      <c r="M186" s="2"/>
      <c r="N186" s="1">
        <f t="shared" si="14"/>
        <v>120</v>
      </c>
      <c r="O186" s="124">
        <f t="shared" si="15"/>
        <v>190489.91181646832</v>
      </c>
      <c r="P186" s="124">
        <f t="shared" si="16"/>
        <v>1394.3825977273689</v>
      </c>
      <c r="Q186" s="124">
        <f t="shared" si="12"/>
        <v>436.1706172984708</v>
      </c>
      <c r="R186" s="124">
        <f t="shared" si="13"/>
        <v>192320.46503149418</v>
      </c>
      <c r="Z186" s="2"/>
    </row>
    <row r="187" spans="13:26" x14ac:dyDescent="0.25">
      <c r="M187" s="2"/>
      <c r="N187" s="1">
        <f t="shared" si="14"/>
        <v>121</v>
      </c>
      <c r="O187" s="124">
        <f t="shared" si="15"/>
        <v>192320.46503149418</v>
      </c>
      <c r="P187" s="124">
        <f t="shared" si="16"/>
        <v>1394.3825977273689</v>
      </c>
      <c r="Q187" s="124">
        <f t="shared" si="12"/>
        <v>440.362091367527</v>
      </c>
      <c r="R187" s="124">
        <f t="shared" si="13"/>
        <v>194155.2097205891</v>
      </c>
      <c r="Z187" s="2"/>
    </row>
    <row r="188" spans="13:26" x14ac:dyDescent="0.25">
      <c r="M188" s="2"/>
      <c r="N188" s="1">
        <f t="shared" si="14"/>
        <v>122</v>
      </c>
      <c r="O188" s="124">
        <f t="shared" si="15"/>
        <v>194155.2097205891</v>
      </c>
      <c r="P188" s="124">
        <f t="shared" si="16"/>
        <v>1394.3825977273689</v>
      </c>
      <c r="Q188" s="124">
        <f t="shared" si="12"/>
        <v>444.56316278383724</v>
      </c>
      <c r="R188" s="124">
        <f t="shared" si="13"/>
        <v>195994.15548110032</v>
      </c>
      <c r="Z188" s="2"/>
    </row>
    <row r="189" spans="13:26" x14ac:dyDescent="0.25">
      <c r="M189" s="2"/>
      <c r="N189" s="1">
        <f t="shared" si="14"/>
        <v>123</v>
      </c>
      <c r="O189" s="124">
        <f t="shared" si="15"/>
        <v>195994.15548110032</v>
      </c>
      <c r="P189" s="124">
        <f t="shared" si="16"/>
        <v>1394.3825977273689</v>
      </c>
      <c r="Q189" s="124">
        <f t="shared" si="12"/>
        <v>448.77385352274302</v>
      </c>
      <c r="R189" s="124">
        <f t="shared" si="13"/>
        <v>197837.31193235045</v>
      </c>
      <c r="Z189" s="2"/>
    </row>
    <row r="190" spans="13:26" x14ac:dyDescent="0.25">
      <c r="M190" s="2"/>
      <c r="N190" s="1">
        <f t="shared" si="14"/>
        <v>124</v>
      </c>
      <c r="O190" s="124">
        <f t="shared" si="15"/>
        <v>197837.31193235045</v>
      </c>
      <c r="P190" s="124">
        <f t="shared" si="16"/>
        <v>1394.3825977273689</v>
      </c>
      <c r="Q190" s="124">
        <f t="shared" si="12"/>
        <v>452.99418560990358</v>
      </c>
      <c r="R190" s="124">
        <f t="shared" si="13"/>
        <v>199684.68871568775</v>
      </c>
      <c r="Z190" s="2"/>
    </row>
    <row r="191" spans="13:26" x14ac:dyDescent="0.25">
      <c r="M191" s="2"/>
      <c r="N191" s="1">
        <f t="shared" si="14"/>
        <v>125</v>
      </c>
      <c r="O191" s="124">
        <f t="shared" si="15"/>
        <v>199684.68871568775</v>
      </c>
      <c r="P191" s="124">
        <f t="shared" si="16"/>
        <v>1394.3825977273689</v>
      </c>
      <c r="Q191" s="124">
        <f t="shared" si="12"/>
        <v>457.22418112141094</v>
      </c>
      <c r="R191" s="124">
        <f t="shared" si="13"/>
        <v>201536.29549453655</v>
      </c>
      <c r="Z191" s="2"/>
    </row>
    <row r="192" spans="13:26" x14ac:dyDescent="0.25">
      <c r="M192" s="2"/>
      <c r="N192" s="1">
        <f t="shared" si="14"/>
        <v>126</v>
      </c>
      <c r="O192" s="124">
        <f t="shared" si="15"/>
        <v>201536.29549453655</v>
      </c>
      <c r="P192" s="124">
        <f t="shared" si="16"/>
        <v>1394.3825977273689</v>
      </c>
      <c r="Q192" s="124">
        <f t="shared" si="12"/>
        <v>461.46386218390541</v>
      </c>
      <c r="R192" s="124">
        <f t="shared" si="13"/>
        <v>203392.14195444784</v>
      </c>
      <c r="Z192" s="2"/>
    </row>
    <row r="193" spans="13:26" x14ac:dyDescent="0.25">
      <c r="M193" s="2"/>
      <c r="N193" s="1">
        <f t="shared" si="14"/>
        <v>127</v>
      </c>
      <c r="O193" s="124">
        <f t="shared" si="15"/>
        <v>203392.14195444784</v>
      </c>
      <c r="P193" s="124">
        <f t="shared" si="16"/>
        <v>1394.3825977273689</v>
      </c>
      <c r="Q193" s="124">
        <f t="shared" si="12"/>
        <v>465.71325097469128</v>
      </c>
      <c r="R193" s="124">
        <f t="shared" si="13"/>
        <v>205252.23780314991</v>
      </c>
      <c r="Z193" s="2"/>
    </row>
    <row r="194" spans="13:26" x14ac:dyDescent="0.25">
      <c r="M194" s="2"/>
      <c r="N194" s="1">
        <f t="shared" si="14"/>
        <v>128</v>
      </c>
      <c r="O194" s="124">
        <f t="shared" si="15"/>
        <v>205252.23780314991</v>
      </c>
      <c r="P194" s="124">
        <f t="shared" si="16"/>
        <v>1394.3825977273689</v>
      </c>
      <c r="Q194" s="124">
        <f t="shared" si="12"/>
        <v>469.972369721853</v>
      </c>
      <c r="R194" s="124">
        <f t="shared" si="13"/>
        <v>207116.59277059915</v>
      </c>
      <c r="Z194" s="2"/>
    </row>
    <row r="195" spans="13:26" x14ac:dyDescent="0.25">
      <c r="M195" s="2"/>
      <c r="N195" s="1">
        <f t="shared" si="14"/>
        <v>129</v>
      </c>
      <c r="O195" s="124">
        <f t="shared" si="15"/>
        <v>207116.59277059915</v>
      </c>
      <c r="P195" s="124">
        <f t="shared" si="16"/>
        <v>1394.3825977273689</v>
      </c>
      <c r="Q195" s="124">
        <f t="shared" ref="Q195:Q258" si="17">O195*$P$61</f>
        <v>474.24124070437136</v>
      </c>
      <c r="R195" s="124">
        <f t="shared" ref="R195:R258" si="18">O195+P195+Q195</f>
        <v>208985.2166090309</v>
      </c>
      <c r="Z195" s="2"/>
    </row>
    <row r="196" spans="13:26" x14ac:dyDescent="0.25">
      <c r="M196" s="2"/>
      <c r="N196" s="1">
        <f t="shared" ref="N196:N259" si="19">N195+1</f>
        <v>130</v>
      </c>
      <c r="O196" s="124">
        <f t="shared" ref="O196:O259" si="20">R195</f>
        <v>208985.2166090309</v>
      </c>
      <c r="P196" s="124">
        <f t="shared" ref="P196:P259" si="21">P195</f>
        <v>1394.3825977273689</v>
      </c>
      <c r="Q196" s="124">
        <f t="shared" si="17"/>
        <v>478.51988625223998</v>
      </c>
      <c r="R196" s="124">
        <f t="shared" si="18"/>
        <v>210858.11909301052</v>
      </c>
      <c r="Z196" s="2"/>
    </row>
    <row r="197" spans="13:26" x14ac:dyDescent="0.25">
      <c r="M197" s="2"/>
      <c r="N197" s="1">
        <f t="shared" si="19"/>
        <v>131</v>
      </c>
      <c r="O197" s="124">
        <f t="shared" si="20"/>
        <v>210858.11909301052</v>
      </c>
      <c r="P197" s="124">
        <f t="shared" si="21"/>
        <v>1394.3825977273689</v>
      </c>
      <c r="Q197" s="124">
        <f t="shared" si="17"/>
        <v>482.80832874658211</v>
      </c>
      <c r="R197" s="124">
        <f t="shared" si="18"/>
        <v>212735.31001948449</v>
      </c>
      <c r="Z197" s="2"/>
    </row>
    <row r="198" spans="13:26" x14ac:dyDescent="0.25">
      <c r="M198" s="2"/>
      <c r="N198" s="1">
        <f t="shared" si="19"/>
        <v>132</v>
      </c>
      <c r="O198" s="124">
        <f t="shared" si="20"/>
        <v>212735.31001948449</v>
      </c>
      <c r="P198" s="124">
        <f t="shared" si="21"/>
        <v>1394.3825977273689</v>
      </c>
      <c r="Q198" s="124">
        <f t="shared" si="17"/>
        <v>487.10659061976781</v>
      </c>
      <c r="R198" s="124">
        <f t="shared" si="18"/>
        <v>214616.79920783165</v>
      </c>
      <c r="Z198" s="2"/>
    </row>
    <row r="199" spans="13:26" x14ac:dyDescent="0.25">
      <c r="M199" s="2"/>
      <c r="N199" s="1">
        <f t="shared" si="19"/>
        <v>133</v>
      </c>
      <c r="O199" s="124">
        <f t="shared" si="20"/>
        <v>214616.79920783165</v>
      </c>
      <c r="P199" s="124">
        <f t="shared" si="21"/>
        <v>1394.3825977273689</v>
      </c>
      <c r="Q199" s="124">
        <f t="shared" si="17"/>
        <v>491.41469435553131</v>
      </c>
      <c r="R199" s="124">
        <f t="shared" si="18"/>
        <v>216502.59649991457</v>
      </c>
      <c r="Z199" s="2"/>
    </row>
    <row r="200" spans="13:26" x14ac:dyDescent="0.25">
      <c r="M200" s="2"/>
      <c r="N200" s="1">
        <f t="shared" si="19"/>
        <v>134</v>
      </c>
      <c r="O200" s="124">
        <f t="shared" si="20"/>
        <v>216502.59649991457</v>
      </c>
      <c r="P200" s="124">
        <f t="shared" si="21"/>
        <v>1394.3825977273689</v>
      </c>
      <c r="Q200" s="124">
        <f t="shared" si="17"/>
        <v>495.73266248908828</v>
      </c>
      <c r="R200" s="124">
        <f t="shared" si="18"/>
        <v>218392.71176013103</v>
      </c>
      <c r="Z200" s="2"/>
    </row>
    <row r="201" spans="13:26" x14ac:dyDescent="0.25">
      <c r="M201" s="2"/>
      <c r="N201" s="1">
        <f t="shared" si="19"/>
        <v>135</v>
      </c>
      <c r="O201" s="124">
        <f t="shared" si="20"/>
        <v>218392.71176013103</v>
      </c>
      <c r="P201" s="124">
        <f t="shared" si="21"/>
        <v>1394.3825977273689</v>
      </c>
      <c r="Q201" s="124">
        <f t="shared" si="17"/>
        <v>500.06051760725421</v>
      </c>
      <c r="R201" s="124">
        <f t="shared" si="18"/>
        <v>220287.15487546567</v>
      </c>
      <c r="Z201" s="2"/>
    </row>
    <row r="202" spans="13:26" x14ac:dyDescent="0.25">
      <c r="M202" s="2"/>
      <c r="N202" s="1">
        <f t="shared" si="19"/>
        <v>136</v>
      </c>
      <c r="O202" s="124">
        <f t="shared" si="20"/>
        <v>220287.15487546567</v>
      </c>
      <c r="P202" s="124">
        <f t="shared" si="21"/>
        <v>1394.3825977273689</v>
      </c>
      <c r="Q202" s="124">
        <f t="shared" si="17"/>
        <v>504.39828234856219</v>
      </c>
      <c r="R202" s="124">
        <f t="shared" si="18"/>
        <v>222185.93575554161</v>
      </c>
      <c r="Z202" s="2"/>
    </row>
    <row r="203" spans="13:26" x14ac:dyDescent="0.25">
      <c r="M203" s="2"/>
      <c r="N203" s="1">
        <f t="shared" si="19"/>
        <v>137</v>
      </c>
      <c r="O203" s="124">
        <f t="shared" si="20"/>
        <v>222185.93575554161</v>
      </c>
      <c r="P203" s="124">
        <f t="shared" si="21"/>
        <v>1394.3825977273689</v>
      </c>
      <c r="Q203" s="124">
        <f t="shared" si="17"/>
        <v>508.74597940338151</v>
      </c>
      <c r="R203" s="124">
        <f t="shared" si="18"/>
        <v>224089.06433267237</v>
      </c>
      <c r="Z203" s="2"/>
    </row>
    <row r="204" spans="13:26" x14ac:dyDescent="0.25">
      <c r="M204" s="2"/>
      <c r="N204" s="1">
        <f t="shared" si="19"/>
        <v>138</v>
      </c>
      <c r="O204" s="124">
        <f t="shared" si="20"/>
        <v>224089.06433267237</v>
      </c>
      <c r="P204" s="124">
        <f t="shared" si="21"/>
        <v>1394.3825977273689</v>
      </c>
      <c r="Q204" s="124">
        <f t="shared" si="17"/>
        <v>513.10363151403635</v>
      </c>
      <c r="R204" s="124">
        <f t="shared" si="18"/>
        <v>225996.55056191378</v>
      </c>
      <c r="Z204" s="2"/>
    </row>
    <row r="205" spans="13:26" x14ac:dyDescent="0.25">
      <c r="M205" s="2"/>
      <c r="N205" s="1">
        <f t="shared" si="19"/>
        <v>139</v>
      </c>
      <c r="O205" s="124">
        <f t="shared" si="20"/>
        <v>225996.55056191378</v>
      </c>
      <c r="P205" s="124">
        <f t="shared" si="21"/>
        <v>1394.3825977273689</v>
      </c>
      <c r="Q205" s="124">
        <f t="shared" si="17"/>
        <v>517.47126147492463</v>
      </c>
      <c r="R205" s="124">
        <f t="shared" si="18"/>
        <v>227908.40442111608</v>
      </c>
      <c r="Z205" s="2"/>
    </row>
    <row r="206" spans="13:26" x14ac:dyDescent="0.25">
      <c r="M206" s="2"/>
      <c r="N206" s="1">
        <f t="shared" si="19"/>
        <v>140</v>
      </c>
      <c r="O206" s="124">
        <f t="shared" si="20"/>
        <v>227908.40442111608</v>
      </c>
      <c r="P206" s="124">
        <f t="shared" si="21"/>
        <v>1394.3825977273689</v>
      </c>
      <c r="Q206" s="124">
        <f t="shared" si="17"/>
        <v>521.84889213263716</v>
      </c>
      <c r="R206" s="124">
        <f t="shared" si="18"/>
        <v>229824.6359109761</v>
      </c>
      <c r="Z206" s="2"/>
    </row>
    <row r="207" spans="13:26" x14ac:dyDescent="0.25">
      <c r="M207" s="2"/>
      <c r="N207" s="1">
        <f t="shared" si="19"/>
        <v>141</v>
      </c>
      <c r="O207" s="124">
        <f t="shared" si="20"/>
        <v>229824.6359109761</v>
      </c>
      <c r="P207" s="124">
        <f t="shared" si="21"/>
        <v>1394.3825977273689</v>
      </c>
      <c r="Q207" s="124">
        <f t="shared" si="17"/>
        <v>526.23654638607752</v>
      </c>
      <c r="R207" s="124">
        <f t="shared" si="18"/>
        <v>231745.25505508957</v>
      </c>
      <c r="Z207" s="2"/>
    </row>
    <row r="208" spans="13:26" x14ac:dyDescent="0.25">
      <c r="M208" s="2"/>
      <c r="N208" s="1">
        <f t="shared" si="19"/>
        <v>142</v>
      </c>
      <c r="O208" s="124">
        <f t="shared" si="20"/>
        <v>231745.25505508957</v>
      </c>
      <c r="P208" s="124">
        <f t="shared" si="21"/>
        <v>1394.3825977273689</v>
      </c>
      <c r="Q208" s="124">
        <f t="shared" si="17"/>
        <v>530.63424718658155</v>
      </c>
      <c r="R208" s="124">
        <f t="shared" si="18"/>
        <v>233670.27190000354</v>
      </c>
      <c r="Z208" s="2"/>
    </row>
    <row r="209" spans="13:26" x14ac:dyDescent="0.25">
      <c r="M209" s="2"/>
      <c r="N209" s="1">
        <f t="shared" si="19"/>
        <v>143</v>
      </c>
      <c r="O209" s="124">
        <f t="shared" si="20"/>
        <v>233670.27190000354</v>
      </c>
      <c r="P209" s="124">
        <f t="shared" si="21"/>
        <v>1394.3825977273689</v>
      </c>
      <c r="Q209" s="124">
        <f t="shared" si="17"/>
        <v>535.0420175380375</v>
      </c>
      <c r="R209" s="124">
        <f t="shared" si="18"/>
        <v>235599.69651526897</v>
      </c>
      <c r="Z209" s="2"/>
    </row>
    <row r="210" spans="13:26" x14ac:dyDescent="0.25">
      <c r="M210" s="2"/>
      <c r="N210" s="1">
        <f t="shared" si="19"/>
        <v>144</v>
      </c>
      <c r="O210" s="124">
        <f t="shared" si="20"/>
        <v>235599.69651526897</v>
      </c>
      <c r="P210" s="124">
        <f t="shared" si="21"/>
        <v>1394.3825977273689</v>
      </c>
      <c r="Q210" s="124">
        <f t="shared" si="17"/>
        <v>539.45988049700622</v>
      </c>
      <c r="R210" s="124">
        <f t="shared" si="18"/>
        <v>237533.53899349336</v>
      </c>
      <c r="Z210" s="2"/>
    </row>
    <row r="211" spans="13:26" x14ac:dyDescent="0.25">
      <c r="M211" s="2"/>
      <c r="N211" s="1">
        <f t="shared" si="19"/>
        <v>145</v>
      </c>
      <c r="O211" s="124">
        <f t="shared" si="20"/>
        <v>237533.53899349336</v>
      </c>
      <c r="P211" s="124">
        <f t="shared" si="21"/>
        <v>1394.3825977273689</v>
      </c>
      <c r="Q211" s="124">
        <f t="shared" si="17"/>
        <v>543.8878591728419</v>
      </c>
      <c r="R211" s="124">
        <f t="shared" si="18"/>
        <v>239471.80945039357</v>
      </c>
      <c r="Z211" s="2"/>
    </row>
    <row r="212" spans="13:26" x14ac:dyDescent="0.25">
      <c r="M212" s="2"/>
      <c r="N212" s="1">
        <f t="shared" si="19"/>
        <v>146</v>
      </c>
      <c r="O212" s="124">
        <f t="shared" si="20"/>
        <v>239471.80945039357</v>
      </c>
      <c r="P212" s="124">
        <f t="shared" si="21"/>
        <v>1394.3825977273689</v>
      </c>
      <c r="Q212" s="124">
        <f t="shared" si="17"/>
        <v>548.32597672781287</v>
      </c>
      <c r="R212" s="124">
        <f t="shared" si="18"/>
        <v>241414.51802484877</v>
      </c>
      <c r="Z212" s="2"/>
    </row>
    <row r="213" spans="13:26" x14ac:dyDescent="0.25">
      <c r="M213" s="2"/>
      <c r="N213" s="1">
        <f t="shared" si="19"/>
        <v>147</v>
      </c>
      <c r="O213" s="124">
        <f t="shared" si="20"/>
        <v>241414.51802484877</v>
      </c>
      <c r="P213" s="124">
        <f t="shared" si="21"/>
        <v>1394.3825977273689</v>
      </c>
      <c r="Q213" s="124">
        <f t="shared" si="17"/>
        <v>552.7742563772232</v>
      </c>
      <c r="R213" s="124">
        <f t="shared" si="18"/>
        <v>243361.67487895337</v>
      </c>
      <c r="Z213" s="2"/>
    </row>
    <row r="214" spans="13:26" x14ac:dyDescent="0.25">
      <c r="M214" s="2"/>
      <c r="N214" s="1">
        <f t="shared" si="19"/>
        <v>148</v>
      </c>
      <c r="O214" s="124">
        <f t="shared" si="20"/>
        <v>243361.67487895337</v>
      </c>
      <c r="P214" s="124">
        <f t="shared" si="21"/>
        <v>1394.3825977273689</v>
      </c>
      <c r="Q214" s="124">
        <f t="shared" si="17"/>
        <v>557.23272138953325</v>
      </c>
      <c r="R214" s="124">
        <f t="shared" si="18"/>
        <v>245313.29019807029</v>
      </c>
      <c r="Z214" s="2"/>
    </row>
    <row r="215" spans="13:26" x14ac:dyDescent="0.25">
      <c r="M215" s="2"/>
      <c r="N215" s="1">
        <f t="shared" si="19"/>
        <v>149</v>
      </c>
      <c r="O215" s="124">
        <f t="shared" si="20"/>
        <v>245313.29019807029</v>
      </c>
      <c r="P215" s="124">
        <f t="shared" si="21"/>
        <v>1394.3825977273689</v>
      </c>
      <c r="Q215" s="124">
        <f t="shared" si="17"/>
        <v>561.70139508648219</v>
      </c>
      <c r="R215" s="124">
        <f t="shared" si="18"/>
        <v>247269.37419088415</v>
      </c>
      <c r="Z215" s="2"/>
    </row>
    <row r="216" spans="13:26" x14ac:dyDescent="0.25">
      <c r="M216" s="2"/>
      <c r="N216" s="1">
        <f t="shared" si="19"/>
        <v>150</v>
      </c>
      <c r="O216" s="124">
        <f t="shared" si="20"/>
        <v>247269.37419088415</v>
      </c>
      <c r="P216" s="124">
        <f t="shared" si="21"/>
        <v>1394.3825977273689</v>
      </c>
      <c r="Q216" s="124">
        <f t="shared" si="17"/>
        <v>566.18030084320958</v>
      </c>
      <c r="R216" s="124">
        <f t="shared" si="18"/>
        <v>249229.93708945473</v>
      </c>
      <c r="Z216" s="2"/>
    </row>
    <row r="217" spans="13:26" x14ac:dyDescent="0.25">
      <c r="M217" s="2"/>
      <c r="N217" s="1">
        <f t="shared" si="19"/>
        <v>151</v>
      </c>
      <c r="O217" s="124">
        <f t="shared" si="20"/>
        <v>249229.93708945473</v>
      </c>
      <c r="P217" s="124">
        <f t="shared" si="21"/>
        <v>1394.3825977273689</v>
      </c>
      <c r="Q217" s="124">
        <f t="shared" si="17"/>
        <v>570.66946208837783</v>
      </c>
      <c r="R217" s="124">
        <f t="shared" si="18"/>
        <v>251194.98914927049</v>
      </c>
      <c r="Z217" s="2"/>
    </row>
    <row r="218" spans="13:26" x14ac:dyDescent="0.25">
      <c r="M218" s="2"/>
      <c r="N218" s="1">
        <f t="shared" si="19"/>
        <v>152</v>
      </c>
      <c r="O218" s="124">
        <f t="shared" si="20"/>
        <v>251194.98914927049</v>
      </c>
      <c r="P218" s="124">
        <f t="shared" si="21"/>
        <v>1394.3825977273689</v>
      </c>
      <c r="Q218" s="124">
        <f t="shared" si="17"/>
        <v>575.16890230429476</v>
      </c>
      <c r="R218" s="124">
        <f t="shared" si="18"/>
        <v>253164.54064930216</v>
      </c>
      <c r="Z218" s="2"/>
    </row>
    <row r="219" spans="13:26" x14ac:dyDescent="0.25">
      <c r="M219" s="2"/>
      <c r="N219" s="1">
        <f t="shared" si="19"/>
        <v>153</v>
      </c>
      <c r="O219" s="124">
        <f t="shared" si="20"/>
        <v>253164.54064930216</v>
      </c>
      <c r="P219" s="124">
        <f t="shared" si="21"/>
        <v>1394.3825977273689</v>
      </c>
      <c r="Q219" s="124">
        <f t="shared" si="17"/>
        <v>579.67864502703594</v>
      </c>
      <c r="R219" s="124">
        <f t="shared" si="18"/>
        <v>255138.60189205658</v>
      </c>
      <c r="Z219" s="2"/>
    </row>
    <row r="220" spans="13:26" x14ac:dyDescent="0.25">
      <c r="M220" s="2"/>
      <c r="N220" s="1">
        <f t="shared" si="19"/>
        <v>154</v>
      </c>
      <c r="O220" s="124">
        <f t="shared" si="20"/>
        <v>255138.60189205658</v>
      </c>
      <c r="P220" s="124">
        <f t="shared" si="21"/>
        <v>1394.3825977273689</v>
      </c>
      <c r="Q220" s="124">
        <f t="shared" si="17"/>
        <v>584.19871384656881</v>
      </c>
      <c r="R220" s="124">
        <f t="shared" si="18"/>
        <v>257117.18320363053</v>
      </c>
      <c r="Z220" s="2"/>
    </row>
    <row r="221" spans="13:26" x14ac:dyDescent="0.25">
      <c r="M221" s="2"/>
      <c r="N221" s="1">
        <f t="shared" si="19"/>
        <v>155</v>
      </c>
      <c r="O221" s="124">
        <f t="shared" si="20"/>
        <v>257117.18320363053</v>
      </c>
      <c r="P221" s="124">
        <f t="shared" si="21"/>
        <v>1394.3825977273689</v>
      </c>
      <c r="Q221" s="124">
        <f t="shared" si="17"/>
        <v>588.72913240687512</v>
      </c>
      <c r="R221" s="124">
        <f t="shared" si="18"/>
        <v>259100.29493376479</v>
      </c>
      <c r="Z221" s="2"/>
    </row>
    <row r="222" spans="13:26" x14ac:dyDescent="0.25">
      <c r="M222" s="2"/>
      <c r="N222" s="1">
        <f t="shared" si="19"/>
        <v>156</v>
      </c>
      <c r="O222" s="124">
        <f t="shared" si="20"/>
        <v>259100.29493376479</v>
      </c>
      <c r="P222" s="124">
        <f t="shared" si="21"/>
        <v>1394.3825977273689</v>
      </c>
      <c r="Q222" s="124">
        <f t="shared" si="17"/>
        <v>593.26992440607489</v>
      </c>
      <c r="R222" s="124">
        <f t="shared" si="18"/>
        <v>261087.94745589825</v>
      </c>
      <c r="Z222" s="2"/>
    </row>
    <row r="223" spans="13:26" x14ac:dyDescent="0.25">
      <c r="M223" s="2"/>
      <c r="N223" s="1">
        <f t="shared" si="19"/>
        <v>157</v>
      </c>
      <c r="O223" s="124">
        <f t="shared" si="20"/>
        <v>261087.94745589825</v>
      </c>
      <c r="P223" s="124">
        <f t="shared" si="21"/>
        <v>1394.3825977273689</v>
      </c>
      <c r="Q223" s="124">
        <f t="shared" si="17"/>
        <v>597.82111359655073</v>
      </c>
      <c r="R223" s="124">
        <f t="shared" si="18"/>
        <v>263080.15116722218</v>
      </c>
      <c r="Z223" s="2"/>
    </row>
    <row r="224" spans="13:26" x14ac:dyDescent="0.25">
      <c r="M224" s="2"/>
      <c r="N224" s="1">
        <f t="shared" si="19"/>
        <v>158</v>
      </c>
      <c r="O224" s="124">
        <f t="shared" si="20"/>
        <v>263080.15116722218</v>
      </c>
      <c r="P224" s="124">
        <f t="shared" si="21"/>
        <v>1394.3825977273689</v>
      </c>
      <c r="Q224" s="124">
        <f t="shared" si="17"/>
        <v>602.38272378507179</v>
      </c>
      <c r="R224" s="124">
        <f t="shared" si="18"/>
        <v>265076.9164887346</v>
      </c>
      <c r="Z224" s="2"/>
    </row>
    <row r="225" spans="13:26" x14ac:dyDescent="0.25">
      <c r="M225" s="2"/>
      <c r="N225" s="1">
        <f t="shared" si="19"/>
        <v>159</v>
      </c>
      <c r="O225" s="124">
        <f t="shared" si="20"/>
        <v>265076.9164887346</v>
      </c>
      <c r="P225" s="124">
        <f t="shared" si="21"/>
        <v>1394.3825977273689</v>
      </c>
      <c r="Q225" s="124">
        <f t="shared" si="17"/>
        <v>606.9547788329179</v>
      </c>
      <c r="R225" s="124">
        <f t="shared" si="18"/>
        <v>267078.25386529486</v>
      </c>
      <c r="Z225" s="2"/>
    </row>
    <row r="226" spans="13:26" x14ac:dyDescent="0.25">
      <c r="M226" s="2"/>
      <c r="N226" s="1">
        <f t="shared" si="19"/>
        <v>160</v>
      </c>
      <c r="O226" s="124">
        <f t="shared" si="20"/>
        <v>267078.25386529486</v>
      </c>
      <c r="P226" s="124">
        <f t="shared" si="21"/>
        <v>1394.3825977273689</v>
      </c>
      <c r="Q226" s="124">
        <f t="shared" si="17"/>
        <v>611.53730265600529</v>
      </c>
      <c r="R226" s="124">
        <f t="shared" si="18"/>
        <v>269084.17376567819</v>
      </c>
      <c r="Z226" s="2"/>
    </row>
    <row r="227" spans="13:26" x14ac:dyDescent="0.25">
      <c r="M227" s="2"/>
      <c r="N227" s="1">
        <f t="shared" si="19"/>
        <v>161</v>
      </c>
      <c r="O227" s="124">
        <f t="shared" si="20"/>
        <v>269084.17376567819</v>
      </c>
      <c r="P227" s="124">
        <f t="shared" si="21"/>
        <v>1394.3825977273689</v>
      </c>
      <c r="Q227" s="124">
        <f t="shared" si="17"/>
        <v>616.13031922501114</v>
      </c>
      <c r="R227" s="124">
        <f t="shared" si="18"/>
        <v>271094.68668263056</v>
      </c>
      <c r="Z227" s="2"/>
    </row>
    <row r="228" spans="13:26" x14ac:dyDescent="0.25">
      <c r="M228" s="2"/>
      <c r="N228" s="1">
        <f t="shared" si="19"/>
        <v>162</v>
      </c>
      <c r="O228" s="124">
        <f t="shared" si="20"/>
        <v>271094.68668263056</v>
      </c>
      <c r="P228" s="124">
        <f t="shared" si="21"/>
        <v>1394.3825977273689</v>
      </c>
      <c r="Q228" s="124">
        <f t="shared" si="17"/>
        <v>620.73385256549875</v>
      </c>
      <c r="R228" s="124">
        <f t="shared" si="18"/>
        <v>273109.80313292344</v>
      </c>
      <c r="Z228" s="2"/>
    </row>
    <row r="229" spans="13:26" x14ac:dyDescent="0.25">
      <c r="M229" s="2"/>
      <c r="N229" s="1">
        <f t="shared" si="19"/>
        <v>163</v>
      </c>
      <c r="O229" s="124">
        <f t="shared" si="20"/>
        <v>273109.80313292344</v>
      </c>
      <c r="P229" s="124">
        <f t="shared" si="21"/>
        <v>1394.3825977273689</v>
      </c>
      <c r="Q229" s="124">
        <f t="shared" si="17"/>
        <v>625.34792675804374</v>
      </c>
      <c r="R229" s="124">
        <f t="shared" si="18"/>
        <v>275129.53365740884</v>
      </c>
      <c r="Z229" s="2"/>
    </row>
    <row r="230" spans="13:26" x14ac:dyDescent="0.25">
      <c r="M230" s="2"/>
      <c r="N230" s="1">
        <f t="shared" si="19"/>
        <v>164</v>
      </c>
      <c r="O230" s="124">
        <f t="shared" si="20"/>
        <v>275129.53365740884</v>
      </c>
      <c r="P230" s="124">
        <f t="shared" si="21"/>
        <v>1394.3825977273689</v>
      </c>
      <c r="Q230" s="124">
        <f t="shared" si="17"/>
        <v>629.97256593835971</v>
      </c>
      <c r="R230" s="124">
        <f t="shared" si="18"/>
        <v>277153.88882107456</v>
      </c>
      <c r="Z230" s="2"/>
    </row>
    <row r="231" spans="13:26" x14ac:dyDescent="0.25">
      <c r="M231" s="2"/>
      <c r="N231" s="1">
        <f t="shared" si="19"/>
        <v>165</v>
      </c>
      <c r="O231" s="124">
        <f t="shared" si="20"/>
        <v>277153.88882107456</v>
      </c>
      <c r="P231" s="124">
        <f t="shared" si="21"/>
        <v>1394.3825977273689</v>
      </c>
      <c r="Q231" s="124">
        <f t="shared" si="17"/>
        <v>634.60779429742433</v>
      </c>
      <c r="R231" s="124">
        <f t="shared" si="18"/>
        <v>279182.87921309937</v>
      </c>
      <c r="Z231" s="2"/>
    </row>
    <row r="232" spans="13:26" x14ac:dyDescent="0.25">
      <c r="M232" s="2"/>
      <c r="N232" s="1">
        <f t="shared" si="19"/>
        <v>166</v>
      </c>
      <c r="O232" s="124">
        <f t="shared" si="20"/>
        <v>279182.87921309937</v>
      </c>
      <c r="P232" s="124">
        <f t="shared" si="21"/>
        <v>1394.3825977273689</v>
      </c>
      <c r="Q232" s="124">
        <f t="shared" si="17"/>
        <v>639.2536360816066</v>
      </c>
      <c r="R232" s="124">
        <f t="shared" si="18"/>
        <v>281216.51544690831</v>
      </c>
      <c r="Z232" s="2"/>
    </row>
    <row r="233" spans="13:26" x14ac:dyDescent="0.25">
      <c r="M233" s="2"/>
      <c r="N233" s="1">
        <f t="shared" si="19"/>
        <v>167</v>
      </c>
      <c r="O233" s="124">
        <f t="shared" si="20"/>
        <v>281216.51544690831</v>
      </c>
      <c r="P233" s="124">
        <f t="shared" si="21"/>
        <v>1394.3825977273689</v>
      </c>
      <c r="Q233" s="124">
        <f t="shared" si="17"/>
        <v>643.91011559279241</v>
      </c>
      <c r="R233" s="124">
        <f t="shared" si="18"/>
        <v>283254.80816022842</v>
      </c>
      <c r="Z233" s="2"/>
    </row>
    <row r="234" spans="13:26" x14ac:dyDescent="0.25">
      <c r="M234" s="2"/>
      <c r="N234" s="1">
        <f t="shared" si="19"/>
        <v>168</v>
      </c>
      <c r="O234" s="124">
        <f t="shared" si="20"/>
        <v>283254.80816022842</v>
      </c>
      <c r="P234" s="124">
        <f t="shared" si="21"/>
        <v>1394.3825977273689</v>
      </c>
      <c r="Q234" s="124">
        <f t="shared" si="17"/>
        <v>648.57725718851316</v>
      </c>
      <c r="R234" s="124">
        <f t="shared" si="18"/>
        <v>285297.76801514428</v>
      </c>
      <c r="Z234" s="2"/>
    </row>
    <row r="235" spans="13:26" x14ac:dyDescent="0.25">
      <c r="M235" s="2"/>
      <c r="N235" s="1">
        <f t="shared" si="19"/>
        <v>169</v>
      </c>
      <c r="O235" s="124">
        <f t="shared" si="20"/>
        <v>285297.76801514428</v>
      </c>
      <c r="P235" s="124">
        <f t="shared" si="21"/>
        <v>1394.3825977273689</v>
      </c>
      <c r="Q235" s="124">
        <f t="shared" si="17"/>
        <v>653.25508528207206</v>
      </c>
      <c r="R235" s="124">
        <f t="shared" si="18"/>
        <v>287345.40569815371</v>
      </c>
      <c r="Z235" s="2"/>
    </row>
    <row r="236" spans="13:26" x14ac:dyDescent="0.25">
      <c r="M236" s="2"/>
      <c r="N236" s="1">
        <f t="shared" si="19"/>
        <v>170</v>
      </c>
      <c r="O236" s="124">
        <f t="shared" si="20"/>
        <v>287345.40569815371</v>
      </c>
      <c r="P236" s="124">
        <f t="shared" si="21"/>
        <v>1394.3825977273689</v>
      </c>
      <c r="Q236" s="124">
        <f t="shared" si="17"/>
        <v>657.94362434267248</v>
      </c>
      <c r="R236" s="124">
        <f t="shared" si="18"/>
        <v>289397.73192022374</v>
      </c>
      <c r="Z236" s="2"/>
    </row>
    <row r="237" spans="13:26" x14ac:dyDescent="0.25">
      <c r="M237" s="2"/>
      <c r="N237" s="1">
        <f t="shared" si="19"/>
        <v>171</v>
      </c>
      <c r="O237" s="124">
        <f t="shared" si="20"/>
        <v>289397.73192022374</v>
      </c>
      <c r="P237" s="124">
        <f t="shared" si="21"/>
        <v>1394.3825977273689</v>
      </c>
      <c r="Q237" s="124">
        <f t="shared" si="17"/>
        <v>662.64289889554527</v>
      </c>
      <c r="R237" s="124">
        <f t="shared" si="18"/>
        <v>291454.75741684664</v>
      </c>
      <c r="Z237" s="2"/>
    </row>
    <row r="238" spans="13:26" x14ac:dyDescent="0.25">
      <c r="M238" s="2"/>
      <c r="N238" s="1">
        <f t="shared" si="19"/>
        <v>172</v>
      </c>
      <c r="O238" s="124">
        <f t="shared" si="20"/>
        <v>291454.75741684664</v>
      </c>
      <c r="P238" s="124">
        <f t="shared" si="21"/>
        <v>1394.3825977273689</v>
      </c>
      <c r="Q238" s="124">
        <f t="shared" si="17"/>
        <v>667.35293352207782</v>
      </c>
      <c r="R238" s="124">
        <f t="shared" si="18"/>
        <v>293516.49294809607</v>
      </c>
      <c r="Z238" s="2"/>
    </row>
    <row r="239" spans="13:26" x14ac:dyDescent="0.25">
      <c r="M239" s="2"/>
      <c r="N239" s="1">
        <f t="shared" si="19"/>
        <v>173</v>
      </c>
      <c r="O239" s="124">
        <f t="shared" si="20"/>
        <v>293516.49294809607</v>
      </c>
      <c r="P239" s="124">
        <f t="shared" si="21"/>
        <v>1394.3825977273689</v>
      </c>
      <c r="Q239" s="124">
        <f t="shared" si="17"/>
        <v>672.07375285994226</v>
      </c>
      <c r="R239" s="124">
        <f t="shared" si="18"/>
        <v>295582.94929868338</v>
      </c>
      <c r="Z239" s="2"/>
    </row>
    <row r="240" spans="13:26" x14ac:dyDescent="0.25">
      <c r="M240" s="2"/>
      <c r="N240" s="1">
        <f t="shared" si="19"/>
        <v>174</v>
      </c>
      <c r="O240" s="124">
        <f t="shared" si="20"/>
        <v>295582.94929868338</v>
      </c>
      <c r="P240" s="124">
        <f t="shared" si="21"/>
        <v>1394.3825977273689</v>
      </c>
      <c r="Q240" s="124">
        <f t="shared" si="17"/>
        <v>676.80538160322396</v>
      </c>
      <c r="R240" s="124">
        <f t="shared" si="18"/>
        <v>297654.13727801398</v>
      </c>
      <c r="Z240" s="2"/>
    </row>
    <row r="241" spans="13:26" x14ac:dyDescent="0.25">
      <c r="M241" s="2"/>
      <c r="N241" s="1">
        <f t="shared" si="19"/>
        <v>175</v>
      </c>
      <c r="O241" s="124">
        <f t="shared" si="20"/>
        <v>297654.13727801398</v>
      </c>
      <c r="P241" s="124">
        <f t="shared" si="21"/>
        <v>1394.3825977273689</v>
      </c>
      <c r="Q241" s="124">
        <f t="shared" si="17"/>
        <v>681.5478445025517</v>
      </c>
      <c r="R241" s="124">
        <f t="shared" si="18"/>
        <v>299730.06772024388</v>
      </c>
      <c r="Z241" s="2"/>
    </row>
    <row r="242" spans="13:26" x14ac:dyDescent="0.25">
      <c r="M242" s="2"/>
      <c r="N242" s="1">
        <f t="shared" si="19"/>
        <v>176</v>
      </c>
      <c r="O242" s="124">
        <f t="shared" si="20"/>
        <v>299730.06772024388</v>
      </c>
      <c r="P242" s="124">
        <f t="shared" si="21"/>
        <v>1394.3825977273689</v>
      </c>
      <c r="Q242" s="124">
        <f t="shared" si="17"/>
        <v>686.30116636522587</v>
      </c>
      <c r="R242" s="124">
        <f t="shared" si="18"/>
        <v>301810.75148433645</v>
      </c>
      <c r="Z242" s="2"/>
    </row>
    <row r="243" spans="13:26" x14ac:dyDescent="0.25">
      <c r="M243" s="2"/>
      <c r="N243" s="1">
        <f t="shared" si="19"/>
        <v>177</v>
      </c>
      <c r="O243" s="124">
        <f t="shared" si="20"/>
        <v>301810.75148433645</v>
      </c>
      <c r="P243" s="124">
        <f t="shared" si="21"/>
        <v>1394.3825977273689</v>
      </c>
      <c r="Q243" s="124">
        <f t="shared" si="17"/>
        <v>691.06537205534948</v>
      </c>
      <c r="R243" s="124">
        <f t="shared" si="18"/>
        <v>303896.19945411914</v>
      </c>
      <c r="Z243" s="2"/>
    </row>
    <row r="244" spans="13:26" x14ac:dyDescent="0.25">
      <c r="M244" s="2"/>
      <c r="N244" s="1">
        <f t="shared" si="19"/>
        <v>178</v>
      </c>
      <c r="O244" s="124">
        <f t="shared" si="20"/>
        <v>303896.19945411914</v>
      </c>
      <c r="P244" s="124">
        <f t="shared" si="21"/>
        <v>1394.3825977273689</v>
      </c>
      <c r="Q244" s="124">
        <f t="shared" si="17"/>
        <v>695.84048649395731</v>
      </c>
      <c r="R244" s="124">
        <f t="shared" si="18"/>
        <v>305986.42253834044</v>
      </c>
      <c r="Z244" s="2"/>
    </row>
    <row r="245" spans="13:26" x14ac:dyDescent="0.25">
      <c r="M245" s="2"/>
      <c r="N245" s="1">
        <f t="shared" si="19"/>
        <v>179</v>
      </c>
      <c r="O245" s="124">
        <f t="shared" si="20"/>
        <v>305986.42253834044</v>
      </c>
      <c r="P245" s="124">
        <f t="shared" si="21"/>
        <v>1394.3825977273689</v>
      </c>
      <c r="Q245" s="124">
        <f t="shared" si="17"/>
        <v>700.62653465914684</v>
      </c>
      <c r="R245" s="124">
        <f t="shared" si="18"/>
        <v>308081.43167072692</v>
      </c>
      <c r="Z245" s="2"/>
    </row>
    <row r="246" spans="13:26" x14ac:dyDescent="0.25">
      <c r="M246" s="2"/>
      <c r="N246" s="1">
        <f t="shared" si="19"/>
        <v>180</v>
      </c>
      <c r="O246" s="124">
        <f t="shared" si="20"/>
        <v>308081.43167072692</v>
      </c>
      <c r="P246" s="124">
        <f t="shared" si="21"/>
        <v>1394.3825977273689</v>
      </c>
      <c r="Q246" s="124">
        <f t="shared" si="17"/>
        <v>705.42354158620844</v>
      </c>
      <c r="R246" s="124">
        <f t="shared" si="18"/>
        <v>310181.23781004047</v>
      </c>
      <c r="Z246" s="2"/>
    </row>
    <row r="247" spans="13:26" x14ac:dyDescent="0.25">
      <c r="M247" s="2"/>
      <c r="N247" s="1">
        <f t="shared" si="19"/>
        <v>181</v>
      </c>
      <c r="O247" s="124">
        <f t="shared" si="20"/>
        <v>310181.23781004047</v>
      </c>
      <c r="P247" s="124">
        <f t="shared" si="21"/>
        <v>1394.3825977273689</v>
      </c>
      <c r="Q247" s="124">
        <f t="shared" si="17"/>
        <v>710.23153236775659</v>
      </c>
      <c r="R247" s="124">
        <f t="shared" si="18"/>
        <v>312285.85194013559</v>
      </c>
      <c r="Z247" s="2"/>
    </row>
    <row r="248" spans="13:26" x14ac:dyDescent="0.25">
      <c r="M248" s="2"/>
      <c r="N248" s="1">
        <f t="shared" si="19"/>
        <v>182</v>
      </c>
      <c r="O248" s="124">
        <f t="shared" si="20"/>
        <v>312285.85194013559</v>
      </c>
      <c r="P248" s="124">
        <f t="shared" si="21"/>
        <v>1394.3825977273689</v>
      </c>
      <c r="Q248" s="124">
        <f t="shared" si="17"/>
        <v>715.05053215386135</v>
      </c>
      <c r="R248" s="124">
        <f t="shared" si="18"/>
        <v>314395.28507001681</v>
      </c>
      <c r="Z248" s="2"/>
    </row>
    <row r="249" spans="13:26" x14ac:dyDescent="0.25">
      <c r="M249" s="2"/>
      <c r="N249" s="1">
        <f t="shared" si="19"/>
        <v>183</v>
      </c>
      <c r="O249" s="124">
        <f t="shared" si="20"/>
        <v>314395.28507001681</v>
      </c>
      <c r="P249" s="124">
        <f t="shared" si="21"/>
        <v>1394.3825977273689</v>
      </c>
      <c r="Q249" s="124">
        <f t="shared" si="17"/>
        <v>719.88056615217931</v>
      </c>
      <c r="R249" s="124">
        <f t="shared" si="18"/>
        <v>316509.54823389632</v>
      </c>
      <c r="Z249" s="2"/>
    </row>
    <row r="250" spans="13:26" x14ac:dyDescent="0.25">
      <c r="M250" s="2"/>
      <c r="N250" s="1">
        <f t="shared" si="19"/>
        <v>184</v>
      </c>
      <c r="O250" s="124">
        <f t="shared" si="20"/>
        <v>316509.54823389632</v>
      </c>
      <c r="P250" s="124">
        <f t="shared" si="21"/>
        <v>1394.3825977273689</v>
      </c>
      <c r="Q250" s="124">
        <f t="shared" si="17"/>
        <v>724.72165962808606</v>
      </c>
      <c r="R250" s="124">
        <f t="shared" si="18"/>
        <v>318628.65249125176</v>
      </c>
      <c r="Z250" s="2"/>
    </row>
    <row r="251" spans="13:26" x14ac:dyDescent="0.25">
      <c r="M251" s="2"/>
      <c r="N251" s="1">
        <f t="shared" si="19"/>
        <v>185</v>
      </c>
      <c r="O251" s="124">
        <f t="shared" si="20"/>
        <v>318628.65249125176</v>
      </c>
      <c r="P251" s="124">
        <f t="shared" si="21"/>
        <v>1394.3825977273689</v>
      </c>
      <c r="Q251" s="124">
        <f t="shared" si="17"/>
        <v>729.57383790480799</v>
      </c>
      <c r="R251" s="124">
        <f t="shared" si="18"/>
        <v>320752.6089268839</v>
      </c>
      <c r="Z251" s="2"/>
    </row>
    <row r="252" spans="13:26" x14ac:dyDescent="0.25">
      <c r="M252" s="2"/>
      <c r="N252" s="1">
        <f t="shared" si="19"/>
        <v>186</v>
      </c>
      <c r="O252" s="124">
        <f t="shared" si="20"/>
        <v>320752.6089268839</v>
      </c>
      <c r="P252" s="124">
        <f t="shared" si="21"/>
        <v>1394.3825977273689</v>
      </c>
      <c r="Q252" s="124">
        <f t="shared" si="17"/>
        <v>734.43712636355474</v>
      </c>
      <c r="R252" s="124">
        <f t="shared" si="18"/>
        <v>322881.42865097482</v>
      </c>
      <c r="Z252" s="2"/>
    </row>
    <row r="253" spans="13:26" x14ac:dyDescent="0.25">
      <c r="M253" s="2"/>
      <c r="N253" s="1">
        <f t="shared" si="19"/>
        <v>187</v>
      </c>
      <c r="O253" s="124">
        <f t="shared" si="20"/>
        <v>322881.42865097482</v>
      </c>
      <c r="P253" s="124">
        <f t="shared" si="21"/>
        <v>1394.3825977273689</v>
      </c>
      <c r="Q253" s="124">
        <f t="shared" si="17"/>
        <v>739.31155044365255</v>
      </c>
      <c r="R253" s="124">
        <f t="shared" si="18"/>
        <v>325015.12279914581</v>
      </c>
      <c r="Z253" s="2"/>
    </row>
    <row r="254" spans="13:26" x14ac:dyDescent="0.25">
      <c r="M254" s="2"/>
      <c r="N254" s="1">
        <f t="shared" si="19"/>
        <v>188</v>
      </c>
      <c r="O254" s="124">
        <f t="shared" si="20"/>
        <v>325015.12279914581</v>
      </c>
      <c r="P254" s="124">
        <f t="shared" si="21"/>
        <v>1394.3825977273689</v>
      </c>
      <c r="Q254" s="124">
        <f t="shared" si="17"/>
        <v>744.19713564267624</v>
      </c>
      <c r="R254" s="124">
        <f t="shared" si="18"/>
        <v>327153.70253251586</v>
      </c>
      <c r="Z254" s="2"/>
    </row>
    <row r="255" spans="13:26" x14ac:dyDescent="0.25">
      <c r="M255" s="2"/>
      <c r="N255" s="1">
        <f t="shared" si="19"/>
        <v>189</v>
      </c>
      <c r="O255" s="124">
        <f t="shared" si="20"/>
        <v>327153.70253251586</v>
      </c>
      <c r="P255" s="124">
        <f t="shared" si="21"/>
        <v>1394.3825977273689</v>
      </c>
      <c r="Q255" s="124">
        <f t="shared" si="17"/>
        <v>749.09390751658384</v>
      </c>
      <c r="R255" s="124">
        <f t="shared" si="18"/>
        <v>329297.17903775978</v>
      </c>
      <c r="Z255" s="2"/>
    </row>
    <row r="256" spans="13:26" x14ac:dyDescent="0.25">
      <c r="M256" s="2"/>
      <c r="N256" s="1">
        <f t="shared" si="19"/>
        <v>190</v>
      </c>
      <c r="O256" s="124">
        <f t="shared" si="20"/>
        <v>329297.17903775978</v>
      </c>
      <c r="P256" s="124">
        <f t="shared" si="21"/>
        <v>1394.3825977273689</v>
      </c>
      <c r="Q256" s="124">
        <f t="shared" si="17"/>
        <v>754.001891679849</v>
      </c>
      <c r="R256" s="124">
        <f t="shared" si="18"/>
        <v>331445.56352716696</v>
      </c>
      <c r="Z256" s="2"/>
    </row>
    <row r="257" spans="13:26" x14ac:dyDescent="0.25">
      <c r="M257" s="2"/>
      <c r="N257" s="1">
        <f t="shared" si="19"/>
        <v>191</v>
      </c>
      <c r="O257" s="124">
        <f t="shared" si="20"/>
        <v>331445.56352716696</v>
      </c>
      <c r="P257" s="124">
        <f t="shared" si="21"/>
        <v>1394.3825977273689</v>
      </c>
      <c r="Q257" s="124">
        <f t="shared" si="17"/>
        <v>758.92111380559618</v>
      </c>
      <c r="R257" s="124">
        <f t="shared" si="18"/>
        <v>333598.86723869992</v>
      </c>
      <c r="Z257" s="2"/>
    </row>
    <row r="258" spans="13:26" x14ac:dyDescent="0.25">
      <c r="M258" s="2"/>
      <c r="N258" s="1">
        <f t="shared" si="19"/>
        <v>192</v>
      </c>
      <c r="O258" s="124">
        <f t="shared" si="20"/>
        <v>333598.86723869992</v>
      </c>
      <c r="P258" s="124">
        <f t="shared" si="21"/>
        <v>1394.3825977273689</v>
      </c>
      <c r="Q258" s="124">
        <f t="shared" si="17"/>
        <v>763.85159962573414</v>
      </c>
      <c r="R258" s="124">
        <f t="shared" si="18"/>
        <v>335757.101436053</v>
      </c>
      <c r="Z258" s="2"/>
    </row>
    <row r="259" spans="13:26" x14ac:dyDescent="0.25">
      <c r="M259" s="2"/>
      <c r="N259" s="1">
        <f t="shared" si="19"/>
        <v>193</v>
      </c>
      <c r="O259" s="124">
        <f t="shared" si="20"/>
        <v>335757.101436053</v>
      </c>
      <c r="P259" s="124">
        <f t="shared" si="21"/>
        <v>1394.3825977273689</v>
      </c>
      <c r="Q259" s="124">
        <f t="shared" ref="Q259:Q322" si="22">O259*$P$61</f>
        <v>768.79337493109063</v>
      </c>
      <c r="R259" s="124">
        <f t="shared" ref="R259:R322" si="23">O259+P259+Q259</f>
        <v>337920.27740871144</v>
      </c>
      <c r="Z259" s="2"/>
    </row>
    <row r="260" spans="13:26" x14ac:dyDescent="0.25">
      <c r="M260" s="2"/>
      <c r="N260" s="1">
        <f t="shared" ref="N260:N323" si="24">N259+1</f>
        <v>194</v>
      </c>
      <c r="O260" s="124">
        <f t="shared" ref="O260:O323" si="25">R259</f>
        <v>337920.27740871144</v>
      </c>
      <c r="P260" s="124">
        <f t="shared" ref="P260:P323" si="26">P259</f>
        <v>1394.3825977273689</v>
      </c>
      <c r="Q260" s="124">
        <f t="shared" si="22"/>
        <v>773.74646557154767</v>
      </c>
      <c r="R260" s="124">
        <f t="shared" si="23"/>
        <v>340088.40647201036</v>
      </c>
      <c r="Z260" s="2"/>
    </row>
    <row r="261" spans="13:26" x14ac:dyDescent="0.25">
      <c r="M261" s="2"/>
      <c r="N261" s="1">
        <f t="shared" si="24"/>
        <v>195</v>
      </c>
      <c r="O261" s="124">
        <f t="shared" si="25"/>
        <v>340088.40647201036</v>
      </c>
      <c r="P261" s="124">
        <f t="shared" si="26"/>
        <v>1394.3825977273689</v>
      </c>
      <c r="Q261" s="124">
        <f t="shared" si="22"/>
        <v>778.71089745617678</v>
      </c>
      <c r="R261" s="124">
        <f t="shared" si="23"/>
        <v>342261.49996719387</v>
      </c>
      <c r="Z261" s="2"/>
    </row>
    <row r="262" spans="13:26" x14ac:dyDescent="0.25">
      <c r="M262" s="2"/>
      <c r="N262" s="1">
        <f t="shared" si="24"/>
        <v>196</v>
      </c>
      <c r="O262" s="124">
        <f t="shared" si="25"/>
        <v>342261.49996719387</v>
      </c>
      <c r="P262" s="124">
        <f t="shared" si="26"/>
        <v>1394.3825977273689</v>
      </c>
      <c r="Q262" s="124">
        <f t="shared" si="22"/>
        <v>783.68669655337351</v>
      </c>
      <c r="R262" s="124">
        <f t="shared" si="23"/>
        <v>344439.56926147459</v>
      </c>
      <c r="Z262" s="2"/>
    </row>
    <row r="263" spans="13:26" x14ac:dyDescent="0.25">
      <c r="M263" s="2"/>
      <c r="N263" s="1">
        <f t="shared" si="24"/>
        <v>197</v>
      </c>
      <c r="O263" s="124">
        <f t="shared" si="25"/>
        <v>344439.56926147459</v>
      </c>
      <c r="P263" s="124">
        <f t="shared" si="26"/>
        <v>1394.3825977273689</v>
      </c>
      <c r="Q263" s="124">
        <f t="shared" si="22"/>
        <v>788.67388889099493</v>
      </c>
      <c r="R263" s="124">
        <f t="shared" si="23"/>
        <v>346622.62574809295</v>
      </c>
      <c r="Z263" s="2"/>
    </row>
    <row r="264" spans="13:26" x14ac:dyDescent="0.25">
      <c r="M264" s="2"/>
      <c r="N264" s="1">
        <f t="shared" si="24"/>
        <v>198</v>
      </c>
      <c r="O264" s="124">
        <f t="shared" si="25"/>
        <v>346622.62574809295</v>
      </c>
      <c r="P264" s="124">
        <f t="shared" si="26"/>
        <v>1394.3825977273689</v>
      </c>
      <c r="Q264" s="124">
        <f t="shared" si="22"/>
        <v>793.67250055649436</v>
      </c>
      <c r="R264" s="124">
        <f t="shared" si="23"/>
        <v>348810.68084637681</v>
      </c>
      <c r="Z264" s="2"/>
    </row>
    <row r="265" spans="13:26" x14ac:dyDescent="0.25">
      <c r="M265" s="2"/>
      <c r="N265" s="1">
        <f t="shared" si="24"/>
        <v>199</v>
      </c>
      <c r="O265" s="124">
        <f t="shared" si="25"/>
        <v>348810.68084637681</v>
      </c>
      <c r="P265" s="124">
        <f t="shared" si="26"/>
        <v>1394.3825977273689</v>
      </c>
      <c r="Q265" s="124">
        <f t="shared" si="22"/>
        <v>798.68255769705854</v>
      </c>
      <c r="R265" s="124">
        <f t="shared" si="23"/>
        <v>351003.74600180122</v>
      </c>
      <c r="Z265" s="2"/>
    </row>
    <row r="266" spans="13:26" x14ac:dyDescent="0.25">
      <c r="M266" s="2"/>
      <c r="N266" s="1">
        <f t="shared" si="24"/>
        <v>200</v>
      </c>
      <c r="O266" s="124">
        <f t="shared" si="25"/>
        <v>351003.74600180122</v>
      </c>
      <c r="P266" s="124">
        <f t="shared" si="26"/>
        <v>1394.3825977273689</v>
      </c>
      <c r="Q266" s="124">
        <f t="shared" si="22"/>
        <v>803.70408651974412</v>
      </c>
      <c r="R266" s="124">
        <f t="shared" si="23"/>
        <v>353201.83268604829</v>
      </c>
      <c r="Z266" s="2"/>
    </row>
    <row r="267" spans="13:26" x14ac:dyDescent="0.25">
      <c r="M267" s="2"/>
      <c r="N267" s="1">
        <f t="shared" si="24"/>
        <v>201</v>
      </c>
      <c r="O267" s="124">
        <f t="shared" si="25"/>
        <v>353201.83268604829</v>
      </c>
      <c r="P267" s="124">
        <f t="shared" si="26"/>
        <v>1394.3825977273689</v>
      </c>
      <c r="Q267" s="124">
        <f t="shared" si="22"/>
        <v>808.73711329161495</v>
      </c>
      <c r="R267" s="124">
        <f t="shared" si="23"/>
        <v>355404.95239706727</v>
      </c>
      <c r="Z267" s="2"/>
    </row>
    <row r="268" spans="13:26" x14ac:dyDescent="0.25">
      <c r="M268" s="2"/>
      <c r="N268" s="1">
        <f t="shared" si="24"/>
        <v>202</v>
      </c>
      <c r="O268" s="124">
        <f t="shared" si="25"/>
        <v>355404.95239706727</v>
      </c>
      <c r="P268" s="124">
        <f t="shared" si="26"/>
        <v>1394.3825977273689</v>
      </c>
      <c r="Q268" s="124">
        <f t="shared" si="22"/>
        <v>813.78166433987951</v>
      </c>
      <c r="R268" s="124">
        <f t="shared" si="23"/>
        <v>357613.11665913451</v>
      </c>
      <c r="Z268" s="2"/>
    </row>
    <row r="269" spans="13:26" x14ac:dyDescent="0.25">
      <c r="M269" s="2"/>
      <c r="N269" s="1">
        <f t="shared" si="24"/>
        <v>203</v>
      </c>
      <c r="O269" s="124">
        <f t="shared" si="25"/>
        <v>357613.11665913451</v>
      </c>
      <c r="P269" s="124">
        <f t="shared" si="26"/>
        <v>1394.3825977273689</v>
      </c>
      <c r="Q269" s="124">
        <f t="shared" si="22"/>
        <v>818.83776605202809</v>
      </c>
      <c r="R269" s="124">
        <f t="shared" si="23"/>
        <v>359826.33702291391</v>
      </c>
      <c r="Z269" s="2"/>
    </row>
    <row r="270" spans="13:26" x14ac:dyDescent="0.25">
      <c r="M270" s="2"/>
      <c r="N270" s="1">
        <f t="shared" si="24"/>
        <v>204</v>
      </c>
      <c r="O270" s="124">
        <f t="shared" si="25"/>
        <v>359826.33702291391</v>
      </c>
      <c r="P270" s="124">
        <f t="shared" si="26"/>
        <v>1394.3825977273689</v>
      </c>
      <c r="Q270" s="124">
        <f t="shared" si="22"/>
        <v>823.90544487597174</v>
      </c>
      <c r="R270" s="124">
        <f t="shared" si="23"/>
        <v>362044.62506551726</v>
      </c>
      <c r="Z270" s="2"/>
    </row>
    <row r="271" spans="13:26" x14ac:dyDescent="0.25">
      <c r="M271" s="2"/>
      <c r="N271" s="1">
        <f t="shared" si="24"/>
        <v>205</v>
      </c>
      <c r="O271" s="124">
        <f t="shared" si="25"/>
        <v>362044.62506551726</v>
      </c>
      <c r="P271" s="124">
        <f t="shared" si="26"/>
        <v>1394.3825977273689</v>
      </c>
      <c r="Q271" s="124">
        <f t="shared" si="22"/>
        <v>828.98472732017979</v>
      </c>
      <c r="R271" s="124">
        <f t="shared" si="23"/>
        <v>364267.99239056482</v>
      </c>
      <c r="Z271" s="2"/>
    </row>
    <row r="272" spans="13:26" x14ac:dyDescent="0.25">
      <c r="M272" s="2"/>
      <c r="N272" s="1">
        <f t="shared" si="24"/>
        <v>206</v>
      </c>
      <c r="O272" s="124">
        <f t="shared" si="25"/>
        <v>364267.99239056482</v>
      </c>
      <c r="P272" s="124">
        <f t="shared" si="26"/>
        <v>1394.3825977273689</v>
      </c>
      <c r="Q272" s="124">
        <f t="shared" si="22"/>
        <v>834.07563995381884</v>
      </c>
      <c r="R272" s="124">
        <f t="shared" si="23"/>
        <v>366496.45062824601</v>
      </c>
      <c r="Z272" s="2"/>
    </row>
    <row r="273" spans="13:26" x14ac:dyDescent="0.25">
      <c r="M273" s="2"/>
      <c r="N273" s="1">
        <f t="shared" si="24"/>
        <v>207</v>
      </c>
      <c r="O273" s="124">
        <f t="shared" si="25"/>
        <v>366496.45062824601</v>
      </c>
      <c r="P273" s="124">
        <f t="shared" si="26"/>
        <v>1394.3825977273689</v>
      </c>
      <c r="Q273" s="124">
        <f t="shared" si="22"/>
        <v>839.17820940689171</v>
      </c>
      <c r="R273" s="124">
        <f t="shared" si="23"/>
        <v>368730.01143538026</v>
      </c>
      <c r="Z273" s="2"/>
    </row>
    <row r="274" spans="13:26" x14ac:dyDescent="0.25">
      <c r="M274" s="2"/>
      <c r="N274" s="1">
        <f t="shared" si="24"/>
        <v>208</v>
      </c>
      <c r="O274" s="124">
        <f t="shared" si="25"/>
        <v>368730.01143538026</v>
      </c>
      <c r="P274" s="124">
        <f t="shared" si="26"/>
        <v>1394.3825977273689</v>
      </c>
      <c r="Q274" s="124">
        <f t="shared" si="22"/>
        <v>844.29246237037694</v>
      </c>
      <c r="R274" s="124">
        <f t="shared" si="23"/>
        <v>370968.68649547797</v>
      </c>
      <c r="Z274" s="2"/>
    </row>
    <row r="275" spans="13:26" x14ac:dyDescent="0.25">
      <c r="M275" s="2"/>
      <c r="N275" s="1">
        <f t="shared" si="24"/>
        <v>209</v>
      </c>
      <c r="O275" s="124">
        <f t="shared" si="25"/>
        <v>370968.68649547797</v>
      </c>
      <c r="P275" s="124">
        <f t="shared" si="26"/>
        <v>1394.3825977273689</v>
      </c>
      <c r="Q275" s="124">
        <f t="shared" si="22"/>
        <v>849.41842559636814</v>
      </c>
      <c r="R275" s="124">
        <f t="shared" si="23"/>
        <v>373212.4875188017</v>
      </c>
      <c r="Z275" s="2"/>
    </row>
    <row r="276" spans="13:26" x14ac:dyDescent="0.25">
      <c r="M276" s="2"/>
      <c r="N276" s="1">
        <f t="shared" si="24"/>
        <v>210</v>
      </c>
      <c r="O276" s="124">
        <f t="shared" si="25"/>
        <v>373212.4875188017</v>
      </c>
      <c r="P276" s="124">
        <f t="shared" si="26"/>
        <v>1394.3825977273689</v>
      </c>
      <c r="Q276" s="124">
        <f t="shared" si="22"/>
        <v>854.55612589821396</v>
      </c>
      <c r="R276" s="124">
        <f t="shared" si="23"/>
        <v>375461.42624242726</v>
      </c>
      <c r="Z276" s="2"/>
    </row>
    <row r="277" spans="13:26" x14ac:dyDescent="0.25">
      <c r="M277" s="2"/>
      <c r="N277" s="1">
        <f t="shared" si="24"/>
        <v>211</v>
      </c>
      <c r="O277" s="124">
        <f t="shared" si="25"/>
        <v>375461.42624242726</v>
      </c>
      <c r="P277" s="124">
        <f t="shared" si="26"/>
        <v>1394.3825977273689</v>
      </c>
      <c r="Q277" s="124">
        <f t="shared" si="22"/>
        <v>859.70559015065828</v>
      </c>
      <c r="R277" s="124">
        <f t="shared" si="23"/>
        <v>377715.51443030528</v>
      </c>
      <c r="Z277" s="2"/>
    </row>
    <row r="278" spans="13:26" x14ac:dyDescent="0.25">
      <c r="M278" s="2"/>
      <c r="N278" s="1">
        <f t="shared" si="24"/>
        <v>212</v>
      </c>
      <c r="O278" s="124">
        <f t="shared" si="25"/>
        <v>377715.51443030528</v>
      </c>
      <c r="P278" s="124">
        <f t="shared" si="26"/>
        <v>1394.3825977273689</v>
      </c>
      <c r="Q278" s="124">
        <f t="shared" si="22"/>
        <v>864.86684528998137</v>
      </c>
      <c r="R278" s="124">
        <f t="shared" si="23"/>
        <v>379974.76387332263</v>
      </c>
      <c r="Z278" s="2"/>
    </row>
    <row r="279" spans="13:26" x14ac:dyDescent="0.25">
      <c r="M279" s="2"/>
      <c r="N279" s="1">
        <f t="shared" si="24"/>
        <v>213</v>
      </c>
      <c r="O279" s="124">
        <f t="shared" si="25"/>
        <v>379974.76387332263</v>
      </c>
      <c r="P279" s="124">
        <f t="shared" si="26"/>
        <v>1394.3825977273689</v>
      </c>
      <c r="Q279" s="124">
        <f t="shared" si="22"/>
        <v>870.03991831413998</v>
      </c>
      <c r="R279" s="124">
        <f t="shared" si="23"/>
        <v>382239.18638936413</v>
      </c>
      <c r="Z279" s="2"/>
    </row>
    <row r="280" spans="13:26" x14ac:dyDescent="0.25">
      <c r="M280" s="2"/>
      <c r="N280" s="1">
        <f t="shared" si="24"/>
        <v>214</v>
      </c>
      <c r="O280" s="124">
        <f t="shared" si="25"/>
        <v>382239.18638936413</v>
      </c>
      <c r="P280" s="124">
        <f t="shared" si="26"/>
        <v>1394.3825977273689</v>
      </c>
      <c r="Q280" s="124">
        <f t="shared" si="22"/>
        <v>875.22483628290865</v>
      </c>
      <c r="R280" s="124">
        <f t="shared" si="23"/>
        <v>384508.79382337438</v>
      </c>
      <c r="Z280" s="2"/>
    </row>
    <row r="281" spans="13:26" x14ac:dyDescent="0.25">
      <c r="M281" s="2"/>
      <c r="N281" s="1">
        <f t="shared" si="24"/>
        <v>215</v>
      </c>
      <c r="O281" s="124">
        <f t="shared" si="25"/>
        <v>384508.79382337438</v>
      </c>
      <c r="P281" s="124">
        <f t="shared" si="26"/>
        <v>1394.3825977273689</v>
      </c>
      <c r="Q281" s="124">
        <f t="shared" si="22"/>
        <v>880.42162631802205</v>
      </c>
      <c r="R281" s="124">
        <f t="shared" si="23"/>
        <v>386783.59804741974</v>
      </c>
      <c r="Z281" s="2"/>
    </row>
    <row r="282" spans="13:26" x14ac:dyDescent="0.25">
      <c r="M282" s="2"/>
      <c r="N282" s="1">
        <f t="shared" si="24"/>
        <v>216</v>
      </c>
      <c r="O282" s="124">
        <f t="shared" si="25"/>
        <v>386783.59804741974</v>
      </c>
      <c r="P282" s="124">
        <f t="shared" si="26"/>
        <v>1394.3825977273689</v>
      </c>
      <c r="Q282" s="124">
        <f t="shared" si="22"/>
        <v>885.63031560331603</v>
      </c>
      <c r="R282" s="124">
        <f t="shared" si="23"/>
        <v>389063.61096075043</v>
      </c>
      <c r="Z282" s="2"/>
    </row>
    <row r="283" spans="13:26" x14ac:dyDescent="0.25">
      <c r="M283" s="2"/>
      <c r="N283" s="1">
        <f t="shared" si="24"/>
        <v>217</v>
      </c>
      <c r="O283" s="124">
        <f t="shared" si="25"/>
        <v>389063.61096075043</v>
      </c>
      <c r="P283" s="124">
        <f t="shared" si="26"/>
        <v>1394.3825977273689</v>
      </c>
      <c r="Q283" s="124">
        <f t="shared" si="22"/>
        <v>890.85093138487025</v>
      </c>
      <c r="R283" s="124">
        <f t="shared" si="23"/>
        <v>391348.84448986268</v>
      </c>
      <c r="Z283" s="2"/>
    </row>
    <row r="284" spans="13:26" x14ac:dyDescent="0.25">
      <c r="M284" s="2"/>
      <c r="N284" s="1">
        <f t="shared" si="24"/>
        <v>218</v>
      </c>
      <c r="O284" s="124">
        <f t="shared" si="25"/>
        <v>391348.84448986268</v>
      </c>
      <c r="P284" s="124">
        <f t="shared" si="26"/>
        <v>1394.3825977273689</v>
      </c>
      <c r="Q284" s="124">
        <f t="shared" si="22"/>
        <v>896.08350097115044</v>
      </c>
      <c r="R284" s="124">
        <f t="shared" si="23"/>
        <v>393639.31058856117</v>
      </c>
      <c r="Z284" s="2"/>
    </row>
    <row r="285" spans="13:26" x14ac:dyDescent="0.25">
      <c r="M285" s="2"/>
      <c r="N285" s="1">
        <f t="shared" si="24"/>
        <v>219</v>
      </c>
      <c r="O285" s="124">
        <f t="shared" si="25"/>
        <v>393639.31058856117</v>
      </c>
      <c r="P285" s="124">
        <f t="shared" si="26"/>
        <v>1394.3825977273689</v>
      </c>
      <c r="Q285" s="124">
        <f t="shared" si="22"/>
        <v>901.32805173315137</v>
      </c>
      <c r="R285" s="124">
        <f t="shared" si="23"/>
        <v>395935.02123802167</v>
      </c>
      <c r="Z285" s="2"/>
    </row>
    <row r="286" spans="13:26" x14ac:dyDescent="0.25">
      <c r="M286" s="2"/>
      <c r="N286" s="1">
        <f t="shared" si="24"/>
        <v>220</v>
      </c>
      <c r="O286" s="124">
        <f t="shared" si="25"/>
        <v>395935.02123802167</v>
      </c>
      <c r="P286" s="124">
        <f t="shared" si="26"/>
        <v>1394.3825977273689</v>
      </c>
      <c r="Q286" s="124">
        <f t="shared" si="22"/>
        <v>906.58461110454004</v>
      </c>
      <c r="R286" s="124">
        <f t="shared" si="23"/>
        <v>398235.98844685359</v>
      </c>
      <c r="Z286" s="2"/>
    </row>
    <row r="287" spans="13:26" x14ac:dyDescent="0.25">
      <c r="M287" s="2"/>
      <c r="N287" s="1">
        <f t="shared" si="24"/>
        <v>221</v>
      </c>
      <c r="O287" s="124">
        <f t="shared" si="25"/>
        <v>398235.98844685359</v>
      </c>
      <c r="P287" s="124">
        <f t="shared" si="26"/>
        <v>1394.3825977273689</v>
      </c>
      <c r="Q287" s="124">
        <f t="shared" si="22"/>
        <v>911.85320658179933</v>
      </c>
      <c r="R287" s="124">
        <f t="shared" si="23"/>
        <v>400542.22425116273</v>
      </c>
      <c r="Z287" s="2"/>
    </row>
    <row r="288" spans="13:26" x14ac:dyDescent="0.25">
      <c r="M288" s="2"/>
      <c r="N288" s="1">
        <f t="shared" si="24"/>
        <v>222</v>
      </c>
      <c r="O288" s="124">
        <f t="shared" si="25"/>
        <v>400542.22425116273</v>
      </c>
      <c r="P288" s="124">
        <f t="shared" si="26"/>
        <v>1394.3825977273689</v>
      </c>
      <c r="Q288" s="124">
        <f t="shared" si="22"/>
        <v>917.13386572437116</v>
      </c>
      <c r="R288" s="124">
        <f t="shared" si="23"/>
        <v>402853.74071461445</v>
      </c>
      <c r="Z288" s="2"/>
    </row>
    <row r="289" spans="13:26" x14ac:dyDescent="0.25">
      <c r="M289" s="2"/>
      <c r="N289" s="1">
        <f t="shared" si="24"/>
        <v>223</v>
      </c>
      <c r="O289" s="124">
        <f t="shared" si="25"/>
        <v>402853.74071461445</v>
      </c>
      <c r="P289" s="124">
        <f t="shared" si="26"/>
        <v>1394.3825977273689</v>
      </c>
      <c r="Q289" s="124">
        <f t="shared" si="22"/>
        <v>922.42661615480188</v>
      </c>
      <c r="R289" s="124">
        <f t="shared" si="23"/>
        <v>405170.54992849659</v>
      </c>
      <c r="Z289" s="2"/>
    </row>
    <row r="290" spans="13:26" x14ac:dyDescent="0.25">
      <c r="M290" s="2"/>
      <c r="N290" s="1">
        <f t="shared" si="24"/>
        <v>224</v>
      </c>
      <c r="O290" s="124">
        <f t="shared" si="25"/>
        <v>405170.54992849659</v>
      </c>
      <c r="P290" s="124">
        <f t="shared" si="26"/>
        <v>1394.3825977273689</v>
      </c>
      <c r="Q290" s="124">
        <f t="shared" si="22"/>
        <v>927.73148555888542</v>
      </c>
      <c r="R290" s="124">
        <f t="shared" si="23"/>
        <v>407492.66401178285</v>
      </c>
      <c r="Z290" s="2"/>
    </row>
    <row r="291" spans="13:26" x14ac:dyDescent="0.25">
      <c r="M291" s="2"/>
      <c r="N291" s="1">
        <f t="shared" si="24"/>
        <v>225</v>
      </c>
      <c r="O291" s="124">
        <f t="shared" si="25"/>
        <v>407492.66401178285</v>
      </c>
      <c r="P291" s="124">
        <f t="shared" si="26"/>
        <v>1394.3825977273689</v>
      </c>
      <c r="Q291" s="124">
        <f t="shared" si="22"/>
        <v>933.04850168580913</v>
      </c>
      <c r="R291" s="124">
        <f t="shared" si="23"/>
        <v>409820.09511119599</v>
      </c>
      <c r="Z291" s="2"/>
    </row>
    <row r="292" spans="13:26" x14ac:dyDescent="0.25">
      <c r="M292" s="2"/>
      <c r="N292" s="1">
        <f t="shared" si="24"/>
        <v>226</v>
      </c>
      <c r="O292" s="124">
        <f t="shared" si="25"/>
        <v>409820.09511119599</v>
      </c>
      <c r="P292" s="124">
        <f t="shared" si="26"/>
        <v>1394.3825977273689</v>
      </c>
      <c r="Q292" s="124">
        <f t="shared" si="22"/>
        <v>938.37769234829818</v>
      </c>
      <c r="R292" s="124">
        <f t="shared" si="23"/>
        <v>412152.85540127166</v>
      </c>
      <c r="Z292" s="2"/>
    </row>
    <row r="293" spans="13:26" x14ac:dyDescent="0.25">
      <c r="M293" s="2"/>
      <c r="N293" s="1">
        <f t="shared" si="24"/>
        <v>227</v>
      </c>
      <c r="O293" s="124">
        <f t="shared" si="25"/>
        <v>412152.85540127166</v>
      </c>
      <c r="P293" s="124">
        <f t="shared" si="26"/>
        <v>1394.3825977273689</v>
      </c>
      <c r="Q293" s="124">
        <f t="shared" si="22"/>
        <v>943.71908542276185</v>
      </c>
      <c r="R293" s="124">
        <f t="shared" si="23"/>
        <v>414490.95708442177</v>
      </c>
      <c r="Z293" s="2"/>
    </row>
    <row r="294" spans="13:26" x14ac:dyDescent="0.25">
      <c r="M294" s="2"/>
      <c r="N294" s="1">
        <f t="shared" si="24"/>
        <v>228</v>
      </c>
      <c r="O294" s="124">
        <f t="shared" si="25"/>
        <v>414490.95708442177</v>
      </c>
      <c r="P294" s="124">
        <f t="shared" si="26"/>
        <v>1394.3825977273689</v>
      </c>
      <c r="Q294" s="124">
        <f t="shared" si="22"/>
        <v>949.0727088494383</v>
      </c>
      <c r="R294" s="124">
        <f t="shared" si="23"/>
        <v>416834.41239099856</v>
      </c>
      <c r="Z294" s="2"/>
    </row>
    <row r="295" spans="13:26" x14ac:dyDescent="0.25">
      <c r="M295" s="2"/>
      <c r="N295" s="1">
        <f t="shared" si="24"/>
        <v>229</v>
      </c>
      <c r="O295" s="124">
        <f t="shared" si="25"/>
        <v>416834.41239099856</v>
      </c>
      <c r="P295" s="124">
        <f t="shared" si="26"/>
        <v>1394.3825977273689</v>
      </c>
      <c r="Q295" s="124">
        <f t="shared" si="22"/>
        <v>954.43859063254183</v>
      </c>
      <c r="R295" s="124">
        <f t="shared" si="23"/>
        <v>419183.23357935844</v>
      </c>
      <c r="Z295" s="2"/>
    </row>
    <row r="296" spans="13:26" x14ac:dyDescent="0.25">
      <c r="M296" s="2"/>
      <c r="N296" s="1">
        <f t="shared" si="24"/>
        <v>230</v>
      </c>
      <c r="O296" s="124">
        <f t="shared" si="25"/>
        <v>419183.23357935844</v>
      </c>
      <c r="P296" s="124">
        <f t="shared" si="26"/>
        <v>1394.3825977273689</v>
      </c>
      <c r="Q296" s="124">
        <f t="shared" si="22"/>
        <v>959.8167588404084</v>
      </c>
      <c r="R296" s="124">
        <f t="shared" si="23"/>
        <v>421537.43293592619</v>
      </c>
      <c r="Z296" s="2"/>
    </row>
    <row r="297" spans="13:26" x14ac:dyDescent="0.25">
      <c r="M297" s="2"/>
      <c r="N297" s="1">
        <f t="shared" si="24"/>
        <v>231</v>
      </c>
      <c r="O297" s="124">
        <f t="shared" si="25"/>
        <v>421537.43293592619</v>
      </c>
      <c r="P297" s="124">
        <f t="shared" si="26"/>
        <v>1394.3825977273689</v>
      </c>
      <c r="Q297" s="124">
        <f t="shared" si="22"/>
        <v>965.2072416056435</v>
      </c>
      <c r="R297" s="124">
        <f t="shared" si="23"/>
        <v>423897.02277525916</v>
      </c>
      <c r="Z297" s="2"/>
    </row>
    <row r="298" spans="13:26" x14ac:dyDescent="0.25">
      <c r="M298" s="2"/>
      <c r="N298" s="1">
        <f t="shared" si="24"/>
        <v>232</v>
      </c>
      <c r="O298" s="124">
        <f t="shared" si="25"/>
        <v>423897.02277525916</v>
      </c>
      <c r="P298" s="124">
        <f t="shared" si="26"/>
        <v>1394.3825977273689</v>
      </c>
      <c r="Q298" s="124">
        <f t="shared" si="22"/>
        <v>970.61006712526819</v>
      </c>
      <c r="R298" s="124">
        <f t="shared" si="23"/>
        <v>426262.01544011181</v>
      </c>
      <c r="Z298" s="2"/>
    </row>
    <row r="299" spans="13:26" x14ac:dyDescent="0.25">
      <c r="M299" s="2"/>
      <c r="N299" s="1">
        <f t="shared" si="24"/>
        <v>233</v>
      </c>
      <c r="O299" s="124">
        <f t="shared" si="25"/>
        <v>426262.01544011181</v>
      </c>
      <c r="P299" s="124">
        <f t="shared" si="26"/>
        <v>1394.3825977273689</v>
      </c>
      <c r="Q299" s="124">
        <f t="shared" si="22"/>
        <v>976.02526366086727</v>
      </c>
      <c r="R299" s="124">
        <f t="shared" si="23"/>
        <v>428632.42330150004</v>
      </c>
      <c r="Z299" s="2"/>
    </row>
    <row r="300" spans="13:26" x14ac:dyDescent="0.25">
      <c r="M300" s="2"/>
      <c r="N300" s="1">
        <f t="shared" si="24"/>
        <v>234</v>
      </c>
      <c r="O300" s="124">
        <f t="shared" si="25"/>
        <v>428632.42330150004</v>
      </c>
      <c r="P300" s="124">
        <f t="shared" si="26"/>
        <v>1394.3825977273689</v>
      </c>
      <c r="Q300" s="124">
        <f t="shared" si="22"/>
        <v>981.45285953873713</v>
      </c>
      <c r="R300" s="124">
        <f t="shared" si="23"/>
        <v>431008.25875876611</v>
      </c>
      <c r="Z300" s="2"/>
    </row>
    <row r="301" spans="13:26" x14ac:dyDescent="0.25">
      <c r="M301" s="2"/>
      <c r="N301" s="1">
        <f t="shared" si="24"/>
        <v>235</v>
      </c>
      <c r="O301" s="124">
        <f t="shared" si="25"/>
        <v>431008.25875876611</v>
      </c>
      <c r="P301" s="124">
        <f t="shared" si="26"/>
        <v>1394.3825977273689</v>
      </c>
      <c r="Q301" s="124">
        <f t="shared" si="22"/>
        <v>986.89288315003341</v>
      </c>
      <c r="R301" s="124">
        <f t="shared" si="23"/>
        <v>433389.53423964349</v>
      </c>
      <c r="Z301" s="2"/>
    </row>
    <row r="302" spans="13:26" x14ac:dyDescent="0.25">
      <c r="M302" s="2"/>
      <c r="N302" s="1">
        <f t="shared" si="24"/>
        <v>236</v>
      </c>
      <c r="O302" s="124">
        <f t="shared" si="25"/>
        <v>433389.53423964349</v>
      </c>
      <c r="P302" s="124">
        <f t="shared" si="26"/>
        <v>1394.3825977273689</v>
      </c>
      <c r="Q302" s="124">
        <f t="shared" si="22"/>
        <v>992.34536295092028</v>
      </c>
      <c r="R302" s="124">
        <f t="shared" si="23"/>
        <v>435776.26220032177</v>
      </c>
      <c r="Z302" s="2"/>
    </row>
    <row r="303" spans="13:26" x14ac:dyDescent="0.25">
      <c r="M303" s="2"/>
      <c r="N303" s="1">
        <f t="shared" si="24"/>
        <v>237</v>
      </c>
      <c r="O303" s="124">
        <f t="shared" si="25"/>
        <v>435776.26220032177</v>
      </c>
      <c r="P303" s="124">
        <f t="shared" si="26"/>
        <v>1394.3825977273689</v>
      </c>
      <c r="Q303" s="124">
        <f t="shared" si="22"/>
        <v>997.81032746271842</v>
      </c>
      <c r="R303" s="124">
        <f t="shared" si="23"/>
        <v>438168.45512551186</v>
      </c>
      <c r="Z303" s="2"/>
    </row>
    <row r="304" spans="13:26" x14ac:dyDescent="0.25">
      <c r="M304" s="2"/>
      <c r="N304" s="1">
        <f t="shared" si="24"/>
        <v>238</v>
      </c>
      <c r="O304" s="124">
        <f t="shared" si="25"/>
        <v>438168.45512551186</v>
      </c>
      <c r="P304" s="124">
        <f t="shared" si="26"/>
        <v>1394.3825977273689</v>
      </c>
      <c r="Q304" s="124">
        <f t="shared" si="22"/>
        <v>1003.287805272055</v>
      </c>
      <c r="R304" s="124">
        <f t="shared" si="23"/>
        <v>440566.12552851124</v>
      </c>
      <c r="Z304" s="2"/>
    </row>
    <row r="305" spans="13:26" x14ac:dyDescent="0.25">
      <c r="M305" s="2"/>
      <c r="N305" s="1">
        <f t="shared" si="24"/>
        <v>239</v>
      </c>
      <c r="O305" s="124">
        <f t="shared" si="25"/>
        <v>440566.12552851124</v>
      </c>
      <c r="P305" s="124">
        <f t="shared" si="26"/>
        <v>1394.3825977273689</v>
      </c>
      <c r="Q305" s="124">
        <f t="shared" si="22"/>
        <v>1008.7778250310128</v>
      </c>
      <c r="R305" s="124">
        <f t="shared" si="23"/>
        <v>442969.28595126962</v>
      </c>
      <c r="Z305" s="2"/>
    </row>
    <row r="306" spans="13:26" x14ac:dyDescent="0.25">
      <c r="M306" s="2"/>
      <c r="N306" s="1">
        <f t="shared" si="24"/>
        <v>240</v>
      </c>
      <c r="O306" s="124">
        <f t="shared" si="25"/>
        <v>442969.28595126962</v>
      </c>
      <c r="P306" s="124">
        <f t="shared" si="26"/>
        <v>1394.3825977273689</v>
      </c>
      <c r="Q306" s="124">
        <f t="shared" si="22"/>
        <v>1014.2804154572799</v>
      </c>
      <c r="R306" s="124">
        <f t="shared" si="23"/>
        <v>445377.94896445423</v>
      </c>
      <c r="Z306" s="2"/>
    </row>
    <row r="307" spans="13:26" x14ac:dyDescent="0.25">
      <c r="M307" s="2"/>
      <c r="N307" s="1">
        <f t="shared" si="24"/>
        <v>241</v>
      </c>
      <c r="O307" s="124">
        <f t="shared" si="25"/>
        <v>445377.94896445423</v>
      </c>
      <c r="P307" s="124">
        <f t="shared" si="26"/>
        <v>1394.3825977273689</v>
      </c>
      <c r="Q307" s="124">
        <f t="shared" si="22"/>
        <v>1019.7956053343005</v>
      </c>
      <c r="R307" s="124">
        <f t="shared" si="23"/>
        <v>447792.12716751586</v>
      </c>
      <c r="Z307" s="2"/>
    </row>
    <row r="308" spans="13:26" x14ac:dyDescent="0.25">
      <c r="M308" s="2"/>
      <c r="N308" s="1">
        <f t="shared" si="24"/>
        <v>242</v>
      </c>
      <c r="O308" s="124">
        <f t="shared" si="25"/>
        <v>447792.12716751586</v>
      </c>
      <c r="P308" s="124">
        <f t="shared" si="26"/>
        <v>1394.3825977273689</v>
      </c>
      <c r="Q308" s="124">
        <f t="shared" si="22"/>
        <v>1025.3234235114248</v>
      </c>
      <c r="R308" s="124">
        <f t="shared" si="23"/>
        <v>450211.83318875462</v>
      </c>
      <c r="Z308" s="2"/>
    </row>
    <row r="309" spans="13:26" x14ac:dyDescent="0.25">
      <c r="M309" s="2"/>
      <c r="N309" s="1">
        <f t="shared" si="24"/>
        <v>243</v>
      </c>
      <c r="O309" s="124">
        <f t="shared" si="25"/>
        <v>450211.83318875462</v>
      </c>
      <c r="P309" s="124">
        <f t="shared" si="26"/>
        <v>1394.3825977273689</v>
      </c>
      <c r="Q309" s="124">
        <f t="shared" si="22"/>
        <v>1030.8638989040608</v>
      </c>
      <c r="R309" s="124">
        <f t="shared" si="23"/>
        <v>452637.07968538604</v>
      </c>
      <c r="Z309" s="2"/>
    </row>
    <row r="310" spans="13:26" x14ac:dyDescent="0.25">
      <c r="M310" s="2"/>
      <c r="N310" s="1">
        <f t="shared" si="24"/>
        <v>244</v>
      </c>
      <c r="O310" s="124">
        <f t="shared" si="25"/>
        <v>452637.07968538604</v>
      </c>
      <c r="P310" s="124">
        <f t="shared" si="26"/>
        <v>1394.3825977273689</v>
      </c>
      <c r="Q310" s="124">
        <f t="shared" si="22"/>
        <v>1036.4170604938245</v>
      </c>
      <c r="R310" s="124">
        <f t="shared" si="23"/>
        <v>455067.87934360723</v>
      </c>
      <c r="Z310" s="2"/>
    </row>
    <row r="311" spans="13:26" x14ac:dyDescent="0.25">
      <c r="M311" s="2"/>
      <c r="N311" s="1">
        <f t="shared" si="24"/>
        <v>245</v>
      </c>
      <c r="O311" s="124">
        <f t="shared" si="25"/>
        <v>455067.87934360723</v>
      </c>
      <c r="P311" s="124">
        <f t="shared" si="26"/>
        <v>1394.3825977273689</v>
      </c>
      <c r="Q311" s="124">
        <f t="shared" si="22"/>
        <v>1041.9829373286921</v>
      </c>
      <c r="R311" s="124">
        <f t="shared" si="23"/>
        <v>457504.24487866327</v>
      </c>
      <c r="Z311" s="2"/>
    </row>
    <row r="312" spans="13:26" x14ac:dyDescent="0.25">
      <c r="M312" s="2"/>
      <c r="N312" s="1">
        <f t="shared" si="24"/>
        <v>246</v>
      </c>
      <c r="O312" s="124">
        <f t="shared" si="25"/>
        <v>457504.24487866327</v>
      </c>
      <c r="P312" s="124">
        <f t="shared" si="26"/>
        <v>1394.3825977273689</v>
      </c>
      <c r="Q312" s="124">
        <f t="shared" si="22"/>
        <v>1047.5615585231519</v>
      </c>
      <c r="R312" s="124">
        <f t="shared" si="23"/>
        <v>459946.18903491378</v>
      </c>
      <c r="Z312" s="2"/>
    </row>
    <row r="313" spans="13:26" x14ac:dyDescent="0.25">
      <c r="M313" s="2"/>
      <c r="N313" s="1">
        <f t="shared" si="24"/>
        <v>247</v>
      </c>
      <c r="O313" s="124">
        <f t="shared" si="25"/>
        <v>459946.18903491378</v>
      </c>
      <c r="P313" s="124">
        <f t="shared" si="26"/>
        <v>1394.3825977273689</v>
      </c>
      <c r="Q313" s="124">
        <f t="shared" si="22"/>
        <v>1053.1529532583563</v>
      </c>
      <c r="R313" s="124">
        <f t="shared" si="23"/>
        <v>462393.7245858995</v>
      </c>
      <c r="Z313" s="2"/>
    </row>
    <row r="314" spans="13:26" x14ac:dyDescent="0.25">
      <c r="M314" s="2"/>
      <c r="N314" s="1">
        <f t="shared" si="24"/>
        <v>248</v>
      </c>
      <c r="O314" s="124">
        <f t="shared" si="25"/>
        <v>462393.7245858995</v>
      </c>
      <c r="P314" s="124">
        <f t="shared" si="26"/>
        <v>1394.3825977273689</v>
      </c>
      <c r="Q314" s="124">
        <f t="shared" si="22"/>
        <v>1058.7571507822754</v>
      </c>
      <c r="R314" s="124">
        <f t="shared" si="23"/>
        <v>464846.86433440913</v>
      </c>
      <c r="Z314" s="2"/>
    </row>
    <row r="315" spans="13:26" x14ac:dyDescent="0.25">
      <c r="M315" s="2"/>
      <c r="N315" s="1">
        <f t="shared" si="24"/>
        <v>249</v>
      </c>
      <c r="O315" s="124">
        <f t="shared" si="25"/>
        <v>464846.86433440913</v>
      </c>
      <c r="P315" s="124">
        <f t="shared" si="26"/>
        <v>1394.3825977273689</v>
      </c>
      <c r="Q315" s="124">
        <f t="shared" si="22"/>
        <v>1064.3741804098483</v>
      </c>
      <c r="R315" s="124">
        <f t="shared" si="23"/>
        <v>467305.6211125463</v>
      </c>
      <c r="Z315" s="2"/>
    </row>
    <row r="316" spans="13:26" x14ac:dyDescent="0.25">
      <c r="M316" s="2"/>
      <c r="N316" s="1">
        <f t="shared" si="24"/>
        <v>250</v>
      </c>
      <c r="O316" s="124">
        <f t="shared" si="25"/>
        <v>467305.6211125463</v>
      </c>
      <c r="P316" s="124">
        <f t="shared" si="26"/>
        <v>1394.3825977273689</v>
      </c>
      <c r="Q316" s="124">
        <f t="shared" si="22"/>
        <v>1070.004071523138</v>
      </c>
      <c r="R316" s="124">
        <f t="shared" si="23"/>
        <v>469770.0077817968</v>
      </c>
      <c r="Z316" s="2"/>
    </row>
    <row r="317" spans="13:26" x14ac:dyDescent="0.25">
      <c r="M317" s="2"/>
      <c r="N317" s="1">
        <f t="shared" si="24"/>
        <v>251</v>
      </c>
      <c r="O317" s="124">
        <f t="shared" si="25"/>
        <v>469770.0077817968</v>
      </c>
      <c r="P317" s="124">
        <f t="shared" si="26"/>
        <v>1394.3825977273689</v>
      </c>
      <c r="Q317" s="124">
        <f t="shared" si="22"/>
        <v>1075.6468535714848</v>
      </c>
      <c r="R317" s="124">
        <f t="shared" si="23"/>
        <v>472240.03723309562</v>
      </c>
      <c r="Z317" s="2"/>
    </row>
    <row r="318" spans="13:26" x14ac:dyDescent="0.25">
      <c r="M318" s="2"/>
      <c r="N318" s="1">
        <f t="shared" si="24"/>
        <v>252</v>
      </c>
      <c r="O318" s="124">
        <f t="shared" si="25"/>
        <v>472240.03723309562</v>
      </c>
      <c r="P318" s="124">
        <f t="shared" si="26"/>
        <v>1394.3825977273689</v>
      </c>
      <c r="Q318" s="124">
        <f t="shared" si="22"/>
        <v>1081.3025560716592</v>
      </c>
      <c r="R318" s="124">
        <f t="shared" si="23"/>
        <v>474715.72238689463</v>
      </c>
      <c r="Z318" s="2"/>
    </row>
    <row r="319" spans="13:26" x14ac:dyDescent="0.25">
      <c r="M319" s="2"/>
      <c r="N319" s="1">
        <f t="shared" si="24"/>
        <v>253</v>
      </c>
      <c r="O319" s="124">
        <f t="shared" si="25"/>
        <v>474715.72238689463</v>
      </c>
      <c r="P319" s="124">
        <f t="shared" si="26"/>
        <v>1394.3825977273689</v>
      </c>
      <c r="Q319" s="124">
        <f t="shared" si="22"/>
        <v>1086.9712086080178</v>
      </c>
      <c r="R319" s="124">
        <f t="shared" si="23"/>
        <v>477197.07619322999</v>
      </c>
      <c r="Z319" s="2"/>
    </row>
    <row r="320" spans="13:26" x14ac:dyDescent="0.25">
      <c r="M320" s="2"/>
      <c r="N320" s="1">
        <f t="shared" si="24"/>
        <v>254</v>
      </c>
      <c r="O320" s="124">
        <f t="shared" si="25"/>
        <v>477197.07619322999</v>
      </c>
      <c r="P320" s="124">
        <f t="shared" si="26"/>
        <v>1394.3825977273689</v>
      </c>
      <c r="Q320" s="124">
        <f t="shared" si="22"/>
        <v>1092.6528408326576</v>
      </c>
      <c r="R320" s="124">
        <f t="shared" si="23"/>
        <v>479684.11163179</v>
      </c>
      <c r="Z320" s="2"/>
    </row>
    <row r="321" spans="13:26" x14ac:dyDescent="0.25">
      <c r="M321" s="2"/>
      <c r="N321" s="1">
        <f t="shared" si="24"/>
        <v>255</v>
      </c>
      <c r="O321" s="124">
        <f t="shared" si="25"/>
        <v>479684.11163179</v>
      </c>
      <c r="P321" s="124">
        <f t="shared" si="26"/>
        <v>1394.3825977273689</v>
      </c>
      <c r="Q321" s="124">
        <f t="shared" si="22"/>
        <v>1098.34748246557</v>
      </c>
      <c r="R321" s="124">
        <f t="shared" si="23"/>
        <v>482176.84171198291</v>
      </c>
      <c r="Z321" s="2"/>
    </row>
    <row r="322" spans="13:26" x14ac:dyDescent="0.25">
      <c r="M322" s="2"/>
      <c r="N322" s="1">
        <f t="shared" si="24"/>
        <v>256</v>
      </c>
      <c r="O322" s="124">
        <f t="shared" si="25"/>
        <v>482176.84171198291</v>
      </c>
      <c r="P322" s="124">
        <f t="shared" si="26"/>
        <v>1394.3825977273689</v>
      </c>
      <c r="Q322" s="124">
        <f t="shared" si="22"/>
        <v>1104.0551632947981</v>
      </c>
      <c r="R322" s="124">
        <f t="shared" si="23"/>
        <v>484675.27947300504</v>
      </c>
      <c r="Z322" s="2"/>
    </row>
    <row r="323" spans="13:26" x14ac:dyDescent="0.25">
      <c r="M323" s="2"/>
      <c r="N323" s="1">
        <f t="shared" si="24"/>
        <v>257</v>
      </c>
      <c r="O323" s="124">
        <f t="shared" si="25"/>
        <v>484675.27947300504</v>
      </c>
      <c r="P323" s="124">
        <f t="shared" si="26"/>
        <v>1394.3825977273689</v>
      </c>
      <c r="Q323" s="124">
        <f t="shared" ref="Q323:Q386" si="27">O323*$P$61</f>
        <v>1109.7759131765913</v>
      </c>
      <c r="R323" s="124">
        <f t="shared" ref="R323:R386" si="28">O323+P323+Q323</f>
        <v>487179.43798390898</v>
      </c>
      <c r="Z323" s="2"/>
    </row>
    <row r="324" spans="13:26" x14ac:dyDescent="0.25">
      <c r="M324" s="2"/>
      <c r="N324" s="1">
        <f t="shared" ref="N324:N387" si="29">N323+1</f>
        <v>258</v>
      </c>
      <c r="O324" s="124">
        <f t="shared" ref="O324:O387" si="30">R323</f>
        <v>487179.43798390898</v>
      </c>
      <c r="P324" s="124">
        <f t="shared" ref="P324:P387" si="31">P323</f>
        <v>1394.3825977273689</v>
      </c>
      <c r="Q324" s="124">
        <f t="shared" si="27"/>
        <v>1115.5097620355614</v>
      </c>
      <c r="R324" s="124">
        <f t="shared" si="28"/>
        <v>489689.3303436719</v>
      </c>
      <c r="Z324" s="2"/>
    </row>
    <row r="325" spans="13:26" x14ac:dyDescent="0.25">
      <c r="M325" s="2"/>
      <c r="N325" s="1">
        <f t="shared" si="29"/>
        <v>259</v>
      </c>
      <c r="O325" s="124">
        <f t="shared" si="30"/>
        <v>489689.3303436719</v>
      </c>
      <c r="P325" s="124">
        <f t="shared" si="31"/>
        <v>1394.3825977273689</v>
      </c>
      <c r="Q325" s="124">
        <f t="shared" si="27"/>
        <v>1121.2567398648403</v>
      </c>
      <c r="R325" s="124">
        <f t="shared" si="28"/>
        <v>492204.96968126408</v>
      </c>
      <c r="Z325" s="2"/>
    </row>
    <row r="326" spans="13:26" x14ac:dyDescent="0.25">
      <c r="M326" s="2"/>
      <c r="N326" s="1">
        <f t="shared" si="29"/>
        <v>260</v>
      </c>
      <c r="O326" s="124">
        <f t="shared" si="30"/>
        <v>492204.96968126408</v>
      </c>
      <c r="P326" s="124">
        <f t="shared" si="31"/>
        <v>1394.3825977273689</v>
      </c>
      <c r="Q326" s="124">
        <f t="shared" si="27"/>
        <v>1127.0168767262351</v>
      </c>
      <c r="R326" s="124">
        <f t="shared" si="28"/>
        <v>494726.36915571766</v>
      </c>
      <c r="Z326" s="2"/>
    </row>
    <row r="327" spans="13:26" x14ac:dyDescent="0.25">
      <c r="M327" s="2"/>
      <c r="N327" s="1">
        <f t="shared" si="29"/>
        <v>261</v>
      </c>
      <c r="O327" s="124">
        <f t="shared" si="30"/>
        <v>494726.36915571766</v>
      </c>
      <c r="P327" s="124">
        <f t="shared" si="31"/>
        <v>1394.3825977273689</v>
      </c>
      <c r="Q327" s="124">
        <f t="shared" si="27"/>
        <v>1132.7902027503872</v>
      </c>
      <c r="R327" s="124">
        <f t="shared" si="28"/>
        <v>497253.54195619537</v>
      </c>
      <c r="Z327" s="2"/>
    </row>
    <row r="328" spans="13:26" x14ac:dyDescent="0.25">
      <c r="M328" s="2"/>
      <c r="N328" s="1">
        <f t="shared" si="29"/>
        <v>262</v>
      </c>
      <c r="O328" s="124">
        <f t="shared" si="30"/>
        <v>497253.54195619537</v>
      </c>
      <c r="P328" s="124">
        <f t="shared" si="31"/>
        <v>1394.3825977273689</v>
      </c>
      <c r="Q328" s="124">
        <f t="shared" si="27"/>
        <v>1138.5767481369285</v>
      </c>
      <c r="R328" s="124">
        <f t="shared" si="28"/>
        <v>499786.50130205968</v>
      </c>
      <c r="Z328" s="2"/>
    </row>
    <row r="329" spans="13:26" x14ac:dyDescent="0.25">
      <c r="M329" s="2"/>
      <c r="N329" s="1">
        <f t="shared" si="29"/>
        <v>263</v>
      </c>
      <c r="O329" s="124">
        <f t="shared" si="30"/>
        <v>499786.50130205968</v>
      </c>
      <c r="P329" s="124">
        <f t="shared" si="31"/>
        <v>1394.3825977273689</v>
      </c>
      <c r="Q329" s="124">
        <f t="shared" si="27"/>
        <v>1144.3765431546406</v>
      </c>
      <c r="R329" s="124">
        <f t="shared" si="28"/>
        <v>502325.26044294168</v>
      </c>
      <c r="Z329" s="2"/>
    </row>
    <row r="330" spans="13:26" x14ac:dyDescent="0.25">
      <c r="M330" s="2"/>
      <c r="N330" s="1">
        <f t="shared" si="29"/>
        <v>264</v>
      </c>
      <c r="O330" s="124">
        <f t="shared" si="30"/>
        <v>502325.26044294168</v>
      </c>
      <c r="P330" s="124">
        <f t="shared" si="31"/>
        <v>1394.3825977273689</v>
      </c>
      <c r="Q330" s="124">
        <f t="shared" si="27"/>
        <v>1150.1896181416116</v>
      </c>
      <c r="R330" s="124">
        <f t="shared" si="28"/>
        <v>504869.83265881066</v>
      </c>
      <c r="Z330" s="2"/>
    </row>
    <row r="331" spans="13:26" x14ac:dyDescent="0.25">
      <c r="M331" s="2"/>
      <c r="N331" s="1">
        <f t="shared" si="29"/>
        <v>265</v>
      </c>
      <c r="O331" s="124">
        <f t="shared" si="30"/>
        <v>504869.83265881066</v>
      </c>
      <c r="P331" s="124">
        <f t="shared" si="31"/>
        <v>1394.3825977273689</v>
      </c>
      <c r="Q331" s="124">
        <f t="shared" si="27"/>
        <v>1156.0160035053964</v>
      </c>
      <c r="R331" s="124">
        <f t="shared" si="28"/>
        <v>507420.23126004339</v>
      </c>
      <c r="Z331" s="2"/>
    </row>
    <row r="332" spans="13:26" x14ac:dyDescent="0.25">
      <c r="M332" s="2"/>
      <c r="N332" s="1">
        <f t="shared" si="29"/>
        <v>266</v>
      </c>
      <c r="O332" s="124">
        <f t="shared" si="30"/>
        <v>507420.23126004339</v>
      </c>
      <c r="P332" s="124">
        <f t="shared" si="31"/>
        <v>1394.3825977273689</v>
      </c>
      <c r="Q332" s="124">
        <f t="shared" si="27"/>
        <v>1161.8557297231744</v>
      </c>
      <c r="R332" s="124">
        <f t="shared" si="28"/>
        <v>509976.46958749392</v>
      </c>
      <c r="Z332" s="2"/>
    </row>
    <row r="333" spans="13:26" x14ac:dyDescent="0.25">
      <c r="M333" s="2"/>
      <c r="N333" s="1">
        <f t="shared" si="29"/>
        <v>267</v>
      </c>
      <c r="O333" s="124">
        <f t="shared" si="30"/>
        <v>509976.46958749392</v>
      </c>
      <c r="P333" s="124">
        <f t="shared" si="31"/>
        <v>1394.3825977273689</v>
      </c>
      <c r="Q333" s="124">
        <f t="shared" si="27"/>
        <v>1167.7088273419099</v>
      </c>
      <c r="R333" s="124">
        <f t="shared" si="28"/>
        <v>512538.56101256318</v>
      </c>
      <c r="Z333" s="2"/>
    </row>
    <row r="334" spans="13:26" x14ac:dyDescent="0.25">
      <c r="M334" s="2"/>
      <c r="N334" s="1">
        <f t="shared" si="29"/>
        <v>268</v>
      </c>
      <c r="O334" s="124">
        <f t="shared" si="30"/>
        <v>512538.56101256318</v>
      </c>
      <c r="P334" s="124">
        <f t="shared" si="31"/>
        <v>1394.3825977273689</v>
      </c>
      <c r="Q334" s="124">
        <f t="shared" si="27"/>
        <v>1173.5753269785114</v>
      </c>
      <c r="R334" s="124">
        <f t="shared" si="28"/>
        <v>515106.51893726905</v>
      </c>
      <c r="Z334" s="2"/>
    </row>
    <row r="335" spans="13:26" x14ac:dyDescent="0.25">
      <c r="M335" s="2"/>
      <c r="N335" s="1">
        <f t="shared" si="29"/>
        <v>269</v>
      </c>
      <c r="O335" s="124">
        <f t="shared" si="30"/>
        <v>515106.51893726905</v>
      </c>
      <c r="P335" s="124">
        <f t="shared" si="31"/>
        <v>1394.3825977273689</v>
      </c>
      <c r="Q335" s="124">
        <f t="shared" si="27"/>
        <v>1179.4552593199921</v>
      </c>
      <c r="R335" s="124">
        <f t="shared" si="28"/>
        <v>517680.35679431638</v>
      </c>
      <c r="Z335" s="2"/>
    </row>
    <row r="336" spans="13:26" x14ac:dyDescent="0.25">
      <c r="M336" s="2"/>
      <c r="N336" s="1">
        <f t="shared" si="29"/>
        <v>270</v>
      </c>
      <c r="O336" s="124">
        <f t="shared" si="30"/>
        <v>517680.35679431638</v>
      </c>
      <c r="P336" s="124">
        <f t="shared" si="31"/>
        <v>1394.3825977273689</v>
      </c>
      <c r="Q336" s="124">
        <f t="shared" si="27"/>
        <v>1185.3486551236299</v>
      </c>
      <c r="R336" s="124">
        <f t="shared" si="28"/>
        <v>520260.08804716734</v>
      </c>
      <c r="Z336" s="2"/>
    </row>
    <row r="337" spans="13:26" x14ac:dyDescent="0.25">
      <c r="M337" s="2"/>
      <c r="N337" s="1">
        <f t="shared" si="29"/>
        <v>271</v>
      </c>
      <c r="O337" s="124">
        <f t="shared" si="30"/>
        <v>520260.08804716734</v>
      </c>
      <c r="P337" s="124">
        <f t="shared" si="31"/>
        <v>1394.3825977273689</v>
      </c>
      <c r="Q337" s="124">
        <f t="shared" si="27"/>
        <v>1191.2555452171289</v>
      </c>
      <c r="R337" s="124">
        <f t="shared" si="28"/>
        <v>522845.72619011183</v>
      </c>
      <c r="Z337" s="2"/>
    </row>
    <row r="338" spans="13:26" x14ac:dyDescent="0.25">
      <c r="M338" s="2"/>
      <c r="N338" s="1">
        <f t="shared" si="29"/>
        <v>272</v>
      </c>
      <c r="O338" s="124">
        <f t="shared" si="30"/>
        <v>522845.72619011183</v>
      </c>
      <c r="P338" s="124">
        <f t="shared" si="31"/>
        <v>1394.3825977273689</v>
      </c>
      <c r="Q338" s="124">
        <f t="shared" si="27"/>
        <v>1197.1759604987797</v>
      </c>
      <c r="R338" s="124">
        <f t="shared" si="28"/>
        <v>525437.28474833793</v>
      </c>
      <c r="Z338" s="2"/>
    </row>
    <row r="339" spans="13:26" x14ac:dyDescent="0.25">
      <c r="M339" s="2"/>
      <c r="N339" s="1">
        <f t="shared" si="29"/>
        <v>273</v>
      </c>
      <c r="O339" s="124">
        <f t="shared" si="30"/>
        <v>525437.28474833793</v>
      </c>
      <c r="P339" s="124">
        <f t="shared" si="31"/>
        <v>1394.3825977273689</v>
      </c>
      <c r="Q339" s="124">
        <f t="shared" si="27"/>
        <v>1203.1099319376226</v>
      </c>
      <c r="R339" s="124">
        <f t="shared" si="28"/>
        <v>528034.77727800293</v>
      </c>
      <c r="Z339" s="2"/>
    </row>
    <row r="340" spans="13:26" x14ac:dyDescent="0.25">
      <c r="M340" s="2"/>
      <c r="N340" s="1">
        <f t="shared" si="29"/>
        <v>274</v>
      </c>
      <c r="O340" s="124">
        <f t="shared" si="30"/>
        <v>528034.77727800293</v>
      </c>
      <c r="P340" s="124">
        <f t="shared" si="31"/>
        <v>1394.3825977273689</v>
      </c>
      <c r="Q340" s="124">
        <f t="shared" si="27"/>
        <v>1209.057490573608</v>
      </c>
      <c r="R340" s="124">
        <f t="shared" si="28"/>
        <v>530638.2173663039</v>
      </c>
      <c r="Z340" s="2"/>
    </row>
    <row r="341" spans="13:26" x14ac:dyDescent="0.25">
      <c r="M341" s="2"/>
      <c r="N341" s="1">
        <f t="shared" si="29"/>
        <v>275</v>
      </c>
      <c r="O341" s="124">
        <f t="shared" si="30"/>
        <v>530638.2173663039</v>
      </c>
      <c r="P341" s="124">
        <f t="shared" si="31"/>
        <v>1394.3825977273689</v>
      </c>
      <c r="Q341" s="124">
        <f t="shared" si="27"/>
        <v>1215.0186675177597</v>
      </c>
      <c r="R341" s="124">
        <f t="shared" si="28"/>
        <v>533247.61863154906</v>
      </c>
      <c r="Z341" s="2"/>
    </row>
    <row r="342" spans="13:26" x14ac:dyDescent="0.25">
      <c r="M342" s="2"/>
      <c r="N342" s="1">
        <f t="shared" si="29"/>
        <v>276</v>
      </c>
      <c r="O342" s="124">
        <f t="shared" si="30"/>
        <v>533247.61863154906</v>
      </c>
      <c r="P342" s="124">
        <f t="shared" si="31"/>
        <v>1394.3825977273689</v>
      </c>
      <c r="Q342" s="124">
        <f t="shared" si="27"/>
        <v>1220.9934939523373</v>
      </c>
      <c r="R342" s="124">
        <f t="shared" si="28"/>
        <v>535862.99472322874</v>
      </c>
      <c r="Z342" s="2"/>
    </row>
    <row r="343" spans="13:26" x14ac:dyDescent="0.25">
      <c r="M343" s="2"/>
      <c r="N343" s="1">
        <f t="shared" si="29"/>
        <v>277</v>
      </c>
      <c r="O343" s="124">
        <f t="shared" si="30"/>
        <v>535862.99472322874</v>
      </c>
      <c r="P343" s="124">
        <f t="shared" si="31"/>
        <v>1394.3825977273689</v>
      </c>
      <c r="Q343" s="124">
        <f t="shared" si="27"/>
        <v>1226.9820011309992</v>
      </c>
      <c r="R343" s="124">
        <f t="shared" si="28"/>
        <v>538484.35932208714</v>
      </c>
      <c r="Z343" s="2"/>
    </row>
    <row r="344" spans="13:26" x14ac:dyDescent="0.25">
      <c r="M344" s="2"/>
      <c r="N344" s="1">
        <f t="shared" si="29"/>
        <v>278</v>
      </c>
      <c r="O344" s="124">
        <f t="shared" si="30"/>
        <v>538484.35932208714</v>
      </c>
      <c r="P344" s="124">
        <f t="shared" si="31"/>
        <v>1394.3825977273689</v>
      </c>
      <c r="Q344" s="124">
        <f t="shared" si="27"/>
        <v>1232.9842203789667</v>
      </c>
      <c r="R344" s="124">
        <f t="shared" si="28"/>
        <v>541111.72614019341</v>
      </c>
      <c r="Z344" s="2"/>
    </row>
    <row r="345" spans="13:26" x14ac:dyDescent="0.25">
      <c r="M345" s="2"/>
      <c r="N345" s="1">
        <f t="shared" si="29"/>
        <v>279</v>
      </c>
      <c r="O345" s="124">
        <f t="shared" si="30"/>
        <v>541111.72614019341</v>
      </c>
      <c r="P345" s="124">
        <f t="shared" si="31"/>
        <v>1394.3825977273689</v>
      </c>
      <c r="Q345" s="124">
        <f t="shared" si="27"/>
        <v>1239.0001830931867</v>
      </c>
      <c r="R345" s="124">
        <f t="shared" si="28"/>
        <v>543745.10892101389</v>
      </c>
      <c r="Z345" s="2"/>
    </row>
    <row r="346" spans="13:26" x14ac:dyDescent="0.25">
      <c r="M346" s="2"/>
      <c r="N346" s="1">
        <f t="shared" si="29"/>
        <v>280</v>
      </c>
      <c r="O346" s="124">
        <f t="shared" si="30"/>
        <v>543745.10892101389</v>
      </c>
      <c r="P346" s="124">
        <f t="shared" si="31"/>
        <v>1394.3825977273689</v>
      </c>
      <c r="Q346" s="124">
        <f t="shared" si="27"/>
        <v>1245.0299207424973</v>
      </c>
      <c r="R346" s="124">
        <f t="shared" si="28"/>
        <v>546384.52143948374</v>
      </c>
      <c r="Z346" s="2"/>
    </row>
    <row r="347" spans="13:26" x14ac:dyDescent="0.25">
      <c r="M347" s="2"/>
      <c r="N347" s="1">
        <f t="shared" si="29"/>
        <v>281</v>
      </c>
      <c r="O347" s="124">
        <f t="shared" si="30"/>
        <v>546384.52143948374</v>
      </c>
      <c r="P347" s="124">
        <f t="shared" si="31"/>
        <v>1394.3825977273689</v>
      </c>
      <c r="Q347" s="124">
        <f t="shared" si="27"/>
        <v>1251.0734648677919</v>
      </c>
      <c r="R347" s="124">
        <f t="shared" si="28"/>
        <v>549029.97750207887</v>
      </c>
      <c r="Z347" s="2"/>
    </row>
    <row r="348" spans="13:26" x14ac:dyDescent="0.25">
      <c r="M348" s="2"/>
      <c r="N348" s="1">
        <f t="shared" si="29"/>
        <v>282</v>
      </c>
      <c r="O348" s="124">
        <f t="shared" si="30"/>
        <v>549029.97750207887</v>
      </c>
      <c r="P348" s="124">
        <f t="shared" si="31"/>
        <v>1394.3825977273689</v>
      </c>
      <c r="Q348" s="124">
        <f t="shared" si="27"/>
        <v>1257.1308470821837</v>
      </c>
      <c r="R348" s="124">
        <f t="shared" si="28"/>
        <v>551681.49094688846</v>
      </c>
      <c r="Z348" s="2"/>
    </row>
    <row r="349" spans="13:26" x14ac:dyDescent="0.25">
      <c r="M349" s="2"/>
      <c r="N349" s="1">
        <f t="shared" si="29"/>
        <v>283</v>
      </c>
      <c r="O349" s="124">
        <f t="shared" si="30"/>
        <v>551681.49094688846</v>
      </c>
      <c r="P349" s="124">
        <f t="shared" si="31"/>
        <v>1394.3825977273689</v>
      </c>
      <c r="Q349" s="124">
        <f t="shared" si="27"/>
        <v>1263.2020990711712</v>
      </c>
      <c r="R349" s="124">
        <f t="shared" si="28"/>
        <v>554339.07564368693</v>
      </c>
      <c r="Z349" s="2"/>
    </row>
    <row r="350" spans="13:26" x14ac:dyDescent="0.25">
      <c r="M350" s="2"/>
      <c r="N350" s="1">
        <f t="shared" si="29"/>
        <v>284</v>
      </c>
      <c r="O350" s="124">
        <f t="shared" si="30"/>
        <v>554339.07564368693</v>
      </c>
      <c r="P350" s="124">
        <f t="shared" si="31"/>
        <v>1394.3825977273689</v>
      </c>
      <c r="Q350" s="124">
        <f t="shared" si="27"/>
        <v>1269.2872525928042</v>
      </c>
      <c r="R350" s="124">
        <f t="shared" si="28"/>
        <v>557002.74549400713</v>
      </c>
      <c r="Z350" s="2"/>
    </row>
    <row r="351" spans="13:26" x14ac:dyDescent="0.25">
      <c r="M351" s="2"/>
      <c r="N351" s="1">
        <f t="shared" si="29"/>
        <v>285</v>
      </c>
      <c r="O351" s="124">
        <f t="shared" si="30"/>
        <v>557002.74549400713</v>
      </c>
      <c r="P351" s="124">
        <f t="shared" si="31"/>
        <v>1394.3825977273689</v>
      </c>
      <c r="Q351" s="124">
        <f t="shared" si="27"/>
        <v>1275.3863394778507</v>
      </c>
      <c r="R351" s="124">
        <f t="shared" si="28"/>
        <v>559672.51443121233</v>
      </c>
      <c r="Z351" s="2"/>
    </row>
    <row r="352" spans="13:26" x14ac:dyDescent="0.25">
      <c r="M352" s="2"/>
      <c r="N352" s="1">
        <f t="shared" si="29"/>
        <v>286</v>
      </c>
      <c r="O352" s="124">
        <f t="shared" si="30"/>
        <v>559672.51443121233</v>
      </c>
      <c r="P352" s="124">
        <f t="shared" si="31"/>
        <v>1394.3825977273689</v>
      </c>
      <c r="Q352" s="124">
        <f t="shared" si="27"/>
        <v>1281.4993916299616</v>
      </c>
      <c r="R352" s="124">
        <f t="shared" si="28"/>
        <v>562348.39642056962</v>
      </c>
      <c r="Z352" s="2"/>
    </row>
    <row r="353" spans="13:26" x14ac:dyDescent="0.25">
      <c r="M353" s="2"/>
      <c r="N353" s="1">
        <f t="shared" si="29"/>
        <v>287</v>
      </c>
      <c r="O353" s="124">
        <f t="shared" si="30"/>
        <v>562348.39642056962</v>
      </c>
      <c r="P353" s="124">
        <f t="shared" si="31"/>
        <v>1394.3825977273689</v>
      </c>
      <c r="Q353" s="124">
        <f t="shared" si="27"/>
        <v>1287.6264410258391</v>
      </c>
      <c r="R353" s="124">
        <f t="shared" si="28"/>
        <v>565030.40545932285</v>
      </c>
      <c r="Z353" s="2"/>
    </row>
    <row r="354" spans="13:26" x14ac:dyDescent="0.25">
      <c r="M354" s="2"/>
      <c r="N354" s="1">
        <f t="shared" si="29"/>
        <v>288</v>
      </c>
      <c r="O354" s="124">
        <f t="shared" si="30"/>
        <v>565030.40545932285</v>
      </c>
      <c r="P354" s="124">
        <f t="shared" si="31"/>
        <v>1394.3825977273689</v>
      </c>
      <c r="Q354" s="124">
        <f t="shared" si="27"/>
        <v>1293.7675197154033</v>
      </c>
      <c r="R354" s="124">
        <f t="shared" si="28"/>
        <v>567718.55557676556</v>
      </c>
      <c r="Z354" s="2"/>
    </row>
    <row r="355" spans="13:26" x14ac:dyDescent="0.25">
      <c r="M355" s="2"/>
      <c r="N355" s="1">
        <f t="shared" si="29"/>
        <v>289</v>
      </c>
      <c r="O355" s="124">
        <f t="shared" si="30"/>
        <v>567718.55557676556</v>
      </c>
      <c r="P355" s="124">
        <f t="shared" si="31"/>
        <v>1394.3825977273689</v>
      </c>
      <c r="Q355" s="124">
        <f t="shared" si="27"/>
        <v>1299.9226598219595</v>
      </c>
      <c r="R355" s="124">
        <f t="shared" si="28"/>
        <v>570412.86083431484</v>
      </c>
      <c r="Z355" s="2"/>
    </row>
    <row r="356" spans="13:26" x14ac:dyDescent="0.25">
      <c r="M356" s="2"/>
      <c r="N356" s="1">
        <f t="shared" si="29"/>
        <v>290</v>
      </c>
      <c r="O356" s="124">
        <f t="shared" si="30"/>
        <v>570412.86083431484</v>
      </c>
      <c r="P356" s="124">
        <f t="shared" si="31"/>
        <v>1394.3825977273689</v>
      </c>
      <c r="Q356" s="124">
        <f t="shared" si="27"/>
        <v>1306.0918935423681</v>
      </c>
      <c r="R356" s="124">
        <f t="shared" si="28"/>
        <v>573113.33532558451</v>
      </c>
      <c r="Z356" s="2"/>
    </row>
    <row r="357" spans="13:26" x14ac:dyDescent="0.25">
      <c r="M357" s="2"/>
      <c r="N357" s="1">
        <f t="shared" si="29"/>
        <v>291</v>
      </c>
      <c r="O357" s="124">
        <f t="shared" si="30"/>
        <v>573113.33532558451</v>
      </c>
      <c r="P357" s="124">
        <f t="shared" si="31"/>
        <v>1394.3825977273689</v>
      </c>
      <c r="Q357" s="124">
        <f t="shared" si="27"/>
        <v>1312.2752531472102</v>
      </c>
      <c r="R357" s="124">
        <f t="shared" si="28"/>
        <v>575819.9931764591</v>
      </c>
      <c r="Z357" s="2"/>
    </row>
    <row r="358" spans="13:26" x14ac:dyDescent="0.25">
      <c r="M358" s="2"/>
      <c r="N358" s="1">
        <f t="shared" si="29"/>
        <v>292</v>
      </c>
      <c r="O358" s="124">
        <f t="shared" si="30"/>
        <v>575819.9931764591</v>
      </c>
      <c r="P358" s="124">
        <f t="shared" si="31"/>
        <v>1394.3825977273689</v>
      </c>
      <c r="Q358" s="124">
        <f t="shared" si="27"/>
        <v>1318.4727709809586</v>
      </c>
      <c r="R358" s="124">
        <f t="shared" si="28"/>
        <v>578532.84854516736</v>
      </c>
      <c r="Z358" s="2"/>
    </row>
    <row r="359" spans="13:26" x14ac:dyDescent="0.25">
      <c r="M359" s="2"/>
      <c r="N359" s="1">
        <f t="shared" si="29"/>
        <v>293</v>
      </c>
      <c r="O359" s="124">
        <f t="shared" si="30"/>
        <v>578532.84854516736</v>
      </c>
      <c r="P359" s="124">
        <f t="shared" si="31"/>
        <v>1394.3825977273689</v>
      </c>
      <c r="Q359" s="124">
        <f t="shared" si="27"/>
        <v>1324.6844794621456</v>
      </c>
      <c r="R359" s="124">
        <f t="shared" si="28"/>
        <v>581251.91562235681</v>
      </c>
      <c r="Z359" s="2"/>
    </row>
    <row r="360" spans="13:26" x14ac:dyDescent="0.25">
      <c r="M360" s="2"/>
      <c r="N360" s="1">
        <f t="shared" si="29"/>
        <v>294</v>
      </c>
      <c r="O360" s="124">
        <f t="shared" si="30"/>
        <v>581251.91562235681</v>
      </c>
      <c r="P360" s="124">
        <f t="shared" si="31"/>
        <v>1394.3825977273689</v>
      </c>
      <c r="Q360" s="124">
        <f t="shared" si="27"/>
        <v>1330.9104110835342</v>
      </c>
      <c r="R360" s="124">
        <f t="shared" si="28"/>
        <v>583977.20863116765</v>
      </c>
      <c r="Z360" s="2"/>
    </row>
    <row r="361" spans="13:26" x14ac:dyDescent="0.25">
      <c r="M361" s="2"/>
      <c r="N361" s="1">
        <f t="shared" si="29"/>
        <v>295</v>
      </c>
      <c r="O361" s="124">
        <f t="shared" si="30"/>
        <v>583977.20863116765</v>
      </c>
      <c r="P361" s="124">
        <f t="shared" si="31"/>
        <v>1394.3825977273689</v>
      </c>
      <c r="Q361" s="124">
        <f t="shared" si="27"/>
        <v>1337.1505984122864</v>
      </c>
      <c r="R361" s="124">
        <f t="shared" si="28"/>
        <v>586708.74182730727</v>
      </c>
      <c r="Z361" s="2"/>
    </row>
    <row r="362" spans="13:26" x14ac:dyDescent="0.25">
      <c r="M362" s="2"/>
      <c r="N362" s="1">
        <f t="shared" si="29"/>
        <v>296</v>
      </c>
      <c r="O362" s="124">
        <f t="shared" si="30"/>
        <v>586708.74182730727</v>
      </c>
      <c r="P362" s="124">
        <f t="shared" si="31"/>
        <v>1394.3825977273689</v>
      </c>
      <c r="Q362" s="124">
        <f t="shared" si="27"/>
        <v>1343.4050740901341</v>
      </c>
      <c r="R362" s="124">
        <f t="shared" si="28"/>
        <v>589446.52949912474</v>
      </c>
      <c r="Z362" s="2"/>
    </row>
    <row r="363" spans="13:26" x14ac:dyDescent="0.25">
      <c r="M363" s="2"/>
      <c r="N363" s="1">
        <f t="shared" si="29"/>
        <v>297</v>
      </c>
      <c r="O363" s="124">
        <f t="shared" si="30"/>
        <v>589446.52949912474</v>
      </c>
      <c r="P363" s="124">
        <f t="shared" si="31"/>
        <v>1394.3825977273689</v>
      </c>
      <c r="Q363" s="124">
        <f t="shared" si="27"/>
        <v>1349.6738708335506</v>
      </c>
      <c r="R363" s="124">
        <f t="shared" si="28"/>
        <v>592190.58596768568</v>
      </c>
      <c r="Z363" s="2"/>
    </row>
    <row r="364" spans="13:26" x14ac:dyDescent="0.25">
      <c r="M364" s="2"/>
      <c r="N364" s="1">
        <f t="shared" si="29"/>
        <v>298</v>
      </c>
      <c r="O364" s="124">
        <f t="shared" si="30"/>
        <v>592190.58596768568</v>
      </c>
      <c r="P364" s="124">
        <f t="shared" si="31"/>
        <v>1394.3825977273689</v>
      </c>
      <c r="Q364" s="124">
        <f t="shared" si="27"/>
        <v>1355.9570214339208</v>
      </c>
      <c r="R364" s="124">
        <f t="shared" si="28"/>
        <v>594940.92558684701</v>
      </c>
      <c r="Z364" s="2"/>
    </row>
    <row r="365" spans="13:26" x14ac:dyDescent="0.25">
      <c r="M365" s="2"/>
      <c r="N365" s="1">
        <f t="shared" si="29"/>
        <v>299</v>
      </c>
      <c r="O365" s="124">
        <f t="shared" si="30"/>
        <v>594940.92558684701</v>
      </c>
      <c r="P365" s="124">
        <f t="shared" si="31"/>
        <v>1394.3825977273689</v>
      </c>
      <c r="Q365" s="124">
        <f t="shared" si="27"/>
        <v>1362.2545587577126</v>
      </c>
      <c r="R365" s="124">
        <f t="shared" si="28"/>
        <v>597697.56274333212</v>
      </c>
      <c r="Z365" s="2"/>
    </row>
    <row r="366" spans="13:26" x14ac:dyDescent="0.25">
      <c r="M366" s="2"/>
      <c r="N366" s="1">
        <f t="shared" si="29"/>
        <v>300</v>
      </c>
      <c r="O366" s="124">
        <f t="shared" si="30"/>
        <v>597697.56274333212</v>
      </c>
      <c r="P366" s="124">
        <f t="shared" si="31"/>
        <v>1394.3825977273689</v>
      </c>
      <c r="Q366" s="124">
        <f t="shared" si="27"/>
        <v>1368.5665157466499</v>
      </c>
      <c r="R366" s="124">
        <f t="shared" si="28"/>
        <v>600460.51185680612</v>
      </c>
      <c r="Z366" s="2"/>
    </row>
    <row r="367" spans="13:26" x14ac:dyDescent="0.25">
      <c r="M367" s="2"/>
      <c r="N367" s="1">
        <f t="shared" si="29"/>
        <v>301</v>
      </c>
      <c r="O367" s="124">
        <f t="shared" si="30"/>
        <v>600460.51185680612</v>
      </c>
      <c r="P367" s="124">
        <f t="shared" si="31"/>
        <v>1394.3825977273689</v>
      </c>
      <c r="Q367" s="124">
        <f t="shared" si="27"/>
        <v>1374.892925417884</v>
      </c>
      <c r="R367" s="124">
        <f t="shared" si="28"/>
        <v>603229.78737995133</v>
      </c>
      <c r="Z367" s="2"/>
    </row>
    <row r="368" spans="13:26" x14ac:dyDescent="0.25">
      <c r="M368" s="2"/>
      <c r="N368" s="1">
        <f t="shared" si="29"/>
        <v>302</v>
      </c>
      <c r="O368" s="124">
        <f t="shared" si="30"/>
        <v>603229.78737995133</v>
      </c>
      <c r="P368" s="124">
        <f t="shared" si="31"/>
        <v>1394.3825977273689</v>
      </c>
      <c r="Q368" s="124">
        <f t="shared" si="27"/>
        <v>1381.2338208641663</v>
      </c>
      <c r="R368" s="124">
        <f t="shared" si="28"/>
        <v>606005.4037985428</v>
      </c>
      <c r="Z368" s="2"/>
    </row>
    <row r="369" spans="13:26" x14ac:dyDescent="0.25">
      <c r="M369" s="2"/>
      <c r="N369" s="1">
        <f t="shared" si="29"/>
        <v>303</v>
      </c>
      <c r="O369" s="124">
        <f t="shared" si="30"/>
        <v>606005.4037985428</v>
      </c>
      <c r="P369" s="124">
        <f t="shared" si="31"/>
        <v>1394.3825977273689</v>
      </c>
      <c r="Q369" s="124">
        <f t="shared" si="27"/>
        <v>1387.5892352540225</v>
      </c>
      <c r="R369" s="124">
        <f t="shared" si="28"/>
        <v>608787.37563152413</v>
      </c>
      <c r="Z369" s="2"/>
    </row>
    <row r="370" spans="13:26" x14ac:dyDescent="0.25">
      <c r="M370" s="2"/>
      <c r="N370" s="1">
        <f t="shared" si="29"/>
        <v>304</v>
      </c>
      <c r="O370" s="124">
        <f t="shared" si="30"/>
        <v>608787.37563152413</v>
      </c>
      <c r="P370" s="124">
        <f t="shared" si="31"/>
        <v>1394.3825977273689</v>
      </c>
      <c r="Q370" s="124">
        <f t="shared" si="27"/>
        <v>1393.9592018319247</v>
      </c>
      <c r="R370" s="124">
        <f t="shared" si="28"/>
        <v>611575.71743108344</v>
      </c>
      <c r="Z370" s="2"/>
    </row>
    <row r="371" spans="13:26" x14ac:dyDescent="0.25">
      <c r="M371" s="2"/>
      <c r="N371" s="1">
        <f t="shared" si="29"/>
        <v>305</v>
      </c>
      <c r="O371" s="124">
        <f t="shared" si="30"/>
        <v>611575.71743108344</v>
      </c>
      <c r="P371" s="124">
        <f t="shared" si="31"/>
        <v>1394.3825977273689</v>
      </c>
      <c r="Q371" s="124">
        <f t="shared" si="27"/>
        <v>1400.3437539184661</v>
      </c>
      <c r="R371" s="124">
        <f t="shared" si="28"/>
        <v>614370.44378272921</v>
      </c>
      <c r="Z371" s="2"/>
    </row>
    <row r="372" spans="13:26" x14ac:dyDescent="0.25">
      <c r="M372" s="2"/>
      <c r="N372" s="1">
        <f t="shared" si="29"/>
        <v>306</v>
      </c>
      <c r="O372" s="124">
        <f t="shared" si="30"/>
        <v>614370.44378272921</v>
      </c>
      <c r="P372" s="124">
        <f t="shared" si="31"/>
        <v>1394.3825977273689</v>
      </c>
      <c r="Q372" s="124">
        <f t="shared" si="27"/>
        <v>1406.7429249105346</v>
      </c>
      <c r="R372" s="124">
        <f t="shared" si="28"/>
        <v>617171.56930536707</v>
      </c>
      <c r="Z372" s="2"/>
    </row>
    <row r="373" spans="13:26" x14ac:dyDescent="0.25">
      <c r="M373" s="2"/>
      <c r="N373" s="1">
        <f t="shared" si="29"/>
        <v>307</v>
      </c>
      <c r="O373" s="124">
        <f t="shared" si="30"/>
        <v>617171.56930536707</v>
      </c>
      <c r="P373" s="124">
        <f t="shared" si="31"/>
        <v>1394.3825977273689</v>
      </c>
      <c r="Q373" s="124">
        <f t="shared" si="27"/>
        <v>1413.1567482814887</v>
      </c>
      <c r="R373" s="124">
        <f t="shared" si="28"/>
        <v>619979.10865137586</v>
      </c>
      <c r="Z373" s="2"/>
    </row>
    <row r="374" spans="13:26" x14ac:dyDescent="0.25">
      <c r="M374" s="2"/>
      <c r="N374" s="1">
        <f t="shared" si="29"/>
        <v>308</v>
      </c>
      <c r="O374" s="124">
        <f t="shared" si="30"/>
        <v>619979.10865137586</v>
      </c>
      <c r="P374" s="124">
        <f t="shared" si="31"/>
        <v>1394.3825977273689</v>
      </c>
      <c r="Q374" s="124">
        <f t="shared" si="27"/>
        <v>1419.5852575813315</v>
      </c>
      <c r="R374" s="124">
        <f t="shared" si="28"/>
        <v>622793.07650668453</v>
      </c>
      <c r="Z374" s="2"/>
    </row>
    <row r="375" spans="13:26" x14ac:dyDescent="0.25">
      <c r="M375" s="2"/>
      <c r="N375" s="1">
        <f t="shared" si="29"/>
        <v>309</v>
      </c>
      <c r="O375" s="124">
        <f t="shared" si="30"/>
        <v>622793.07650668453</v>
      </c>
      <c r="P375" s="124">
        <f t="shared" si="31"/>
        <v>1394.3825977273689</v>
      </c>
      <c r="Q375" s="124">
        <f t="shared" si="27"/>
        <v>1426.0284864368869</v>
      </c>
      <c r="R375" s="124">
        <f t="shared" si="28"/>
        <v>625613.48759084882</v>
      </c>
      <c r="Z375" s="2"/>
    </row>
    <row r="376" spans="13:26" x14ac:dyDescent="0.25">
      <c r="M376" s="2"/>
      <c r="N376" s="1">
        <f t="shared" si="29"/>
        <v>310</v>
      </c>
      <c r="O376" s="124">
        <f t="shared" si="30"/>
        <v>625613.48759084882</v>
      </c>
      <c r="P376" s="124">
        <f t="shared" si="31"/>
        <v>1394.3825977273689</v>
      </c>
      <c r="Q376" s="124">
        <f t="shared" si="27"/>
        <v>1432.4864685519744</v>
      </c>
      <c r="R376" s="124">
        <f t="shared" si="28"/>
        <v>628440.3566571282</v>
      </c>
      <c r="Z376" s="2"/>
    </row>
    <row r="377" spans="13:26" x14ac:dyDescent="0.25">
      <c r="M377" s="2"/>
      <c r="N377" s="1">
        <f t="shared" si="29"/>
        <v>311</v>
      </c>
      <c r="O377" s="124">
        <f t="shared" si="30"/>
        <v>628440.3566571282</v>
      </c>
      <c r="P377" s="124">
        <f t="shared" si="31"/>
        <v>1394.3825977273689</v>
      </c>
      <c r="Q377" s="124">
        <f t="shared" si="27"/>
        <v>1438.9592377075871</v>
      </c>
      <c r="R377" s="124">
        <f t="shared" si="28"/>
        <v>631273.6984925631</v>
      </c>
      <c r="Z377" s="2"/>
    </row>
    <row r="378" spans="13:26" x14ac:dyDescent="0.25">
      <c r="M378" s="2"/>
      <c r="N378" s="1">
        <f t="shared" si="29"/>
        <v>312</v>
      </c>
      <c r="O378" s="124">
        <f t="shared" si="30"/>
        <v>631273.6984925631</v>
      </c>
      <c r="P378" s="124">
        <f t="shared" si="31"/>
        <v>1394.3825977273689</v>
      </c>
      <c r="Q378" s="124">
        <f t="shared" si="27"/>
        <v>1445.4468277620667</v>
      </c>
      <c r="R378" s="124">
        <f t="shared" si="28"/>
        <v>634113.52791805251</v>
      </c>
      <c r="Z378" s="2"/>
    </row>
    <row r="379" spans="13:26" x14ac:dyDescent="0.25">
      <c r="M379" s="2"/>
      <c r="N379" s="1">
        <f t="shared" si="29"/>
        <v>313</v>
      </c>
      <c r="O379" s="124">
        <f t="shared" si="30"/>
        <v>634113.52791805251</v>
      </c>
      <c r="P379" s="124">
        <f t="shared" si="31"/>
        <v>1394.3825977273689</v>
      </c>
      <c r="Q379" s="124">
        <f t="shared" si="27"/>
        <v>1451.9492726512822</v>
      </c>
      <c r="R379" s="124">
        <f t="shared" si="28"/>
        <v>636959.85978843109</v>
      </c>
      <c r="Z379" s="2"/>
    </row>
    <row r="380" spans="13:26" x14ac:dyDescent="0.25">
      <c r="M380" s="2"/>
      <c r="N380" s="1">
        <f t="shared" si="29"/>
        <v>314</v>
      </c>
      <c r="O380" s="124">
        <f t="shared" si="30"/>
        <v>636959.85978843109</v>
      </c>
      <c r="P380" s="124">
        <f t="shared" si="31"/>
        <v>1394.3825977273689</v>
      </c>
      <c r="Q380" s="124">
        <f t="shared" si="27"/>
        <v>1458.4666063888055</v>
      </c>
      <c r="R380" s="124">
        <f t="shared" si="28"/>
        <v>639812.70899254724</v>
      </c>
      <c r="Z380" s="2"/>
    </row>
    <row r="381" spans="13:26" x14ac:dyDescent="0.25">
      <c r="M381" s="2"/>
      <c r="N381" s="1">
        <f t="shared" si="29"/>
        <v>315</v>
      </c>
      <c r="O381" s="124">
        <f t="shared" si="30"/>
        <v>639812.70899254724</v>
      </c>
      <c r="P381" s="124">
        <f t="shared" si="31"/>
        <v>1394.3825977273689</v>
      </c>
      <c r="Q381" s="124">
        <f t="shared" si="27"/>
        <v>1464.9988630660919</v>
      </c>
      <c r="R381" s="124">
        <f t="shared" si="28"/>
        <v>642672.09045334067</v>
      </c>
      <c r="Z381" s="2"/>
    </row>
    <row r="382" spans="13:26" x14ac:dyDescent="0.25">
      <c r="M382" s="2"/>
      <c r="N382" s="1">
        <f t="shared" si="29"/>
        <v>316</v>
      </c>
      <c r="O382" s="124">
        <f t="shared" si="30"/>
        <v>642672.09045334067</v>
      </c>
      <c r="P382" s="124">
        <f t="shared" si="31"/>
        <v>1394.3825977273689</v>
      </c>
      <c r="Q382" s="124">
        <f t="shared" si="27"/>
        <v>1471.5460768526555</v>
      </c>
      <c r="R382" s="124">
        <f t="shared" si="28"/>
        <v>645538.01912792074</v>
      </c>
      <c r="Z382" s="2"/>
    </row>
    <row r="383" spans="13:26" x14ac:dyDescent="0.25">
      <c r="M383" s="2"/>
      <c r="N383" s="1">
        <f t="shared" si="29"/>
        <v>317</v>
      </c>
      <c r="O383" s="124">
        <f t="shared" si="30"/>
        <v>645538.01912792074</v>
      </c>
      <c r="P383" s="124">
        <f t="shared" si="31"/>
        <v>1394.3825977273689</v>
      </c>
      <c r="Q383" s="124">
        <f t="shared" si="27"/>
        <v>1478.1082819962505</v>
      </c>
      <c r="R383" s="124">
        <f t="shared" si="28"/>
        <v>648410.51000764431</v>
      </c>
      <c r="Z383" s="2"/>
    </row>
    <row r="384" spans="13:26" x14ac:dyDescent="0.25">
      <c r="M384" s="2"/>
      <c r="N384" s="1">
        <f t="shared" si="29"/>
        <v>318</v>
      </c>
      <c r="O384" s="124">
        <f t="shared" si="30"/>
        <v>648410.51000764431</v>
      </c>
      <c r="P384" s="124">
        <f t="shared" si="31"/>
        <v>1394.3825977273689</v>
      </c>
      <c r="Q384" s="124">
        <f t="shared" si="27"/>
        <v>1484.6855128230482</v>
      </c>
      <c r="R384" s="124">
        <f t="shared" si="28"/>
        <v>651289.57811819471</v>
      </c>
      <c r="Z384" s="2"/>
    </row>
    <row r="385" spans="13:26" x14ac:dyDescent="0.25">
      <c r="M385" s="2"/>
      <c r="N385" s="1">
        <f t="shared" si="29"/>
        <v>319</v>
      </c>
      <c r="O385" s="124">
        <f t="shared" si="30"/>
        <v>651289.57811819471</v>
      </c>
      <c r="P385" s="124">
        <f t="shared" si="31"/>
        <v>1394.3825977273689</v>
      </c>
      <c r="Q385" s="124">
        <f t="shared" si="27"/>
        <v>1491.2778037378187</v>
      </c>
      <c r="R385" s="124">
        <f t="shared" si="28"/>
        <v>654175.23851965985</v>
      </c>
      <c r="Z385" s="2"/>
    </row>
    <row r="386" spans="13:26" x14ac:dyDescent="0.25">
      <c r="M386" s="2"/>
      <c r="N386" s="1">
        <f t="shared" si="29"/>
        <v>320</v>
      </c>
      <c r="O386" s="124">
        <f t="shared" si="30"/>
        <v>654175.23851965985</v>
      </c>
      <c r="P386" s="124">
        <f t="shared" si="31"/>
        <v>1394.3825977273689</v>
      </c>
      <c r="Q386" s="124">
        <f t="shared" si="27"/>
        <v>1497.8851892241087</v>
      </c>
      <c r="R386" s="124">
        <f t="shared" si="28"/>
        <v>657067.50630661135</v>
      </c>
      <c r="Z386" s="2"/>
    </row>
    <row r="387" spans="13:26" x14ac:dyDescent="0.25">
      <c r="M387" s="2"/>
      <c r="N387" s="1">
        <f t="shared" si="29"/>
        <v>321</v>
      </c>
      <c r="O387" s="124">
        <f t="shared" si="30"/>
        <v>657067.50630661135</v>
      </c>
      <c r="P387" s="124">
        <f t="shared" si="31"/>
        <v>1394.3825977273689</v>
      </c>
      <c r="Q387" s="124">
        <f t="shared" ref="Q387:Q426" si="32">O387*$P$61</f>
        <v>1504.5077038444238</v>
      </c>
      <c r="R387" s="124">
        <f t="shared" ref="R387:R426" si="33">O387+P387+Q387</f>
        <v>659966.39660818316</v>
      </c>
      <c r="Z387" s="2"/>
    </row>
    <row r="388" spans="13:26" x14ac:dyDescent="0.25">
      <c r="M388" s="2"/>
      <c r="N388" s="1">
        <f t="shared" ref="N388:N426" si="34">N387+1</f>
        <v>322</v>
      </c>
      <c r="O388" s="124">
        <f t="shared" ref="O388:O426" si="35">R387</f>
        <v>659966.39660818316</v>
      </c>
      <c r="P388" s="124">
        <f t="shared" ref="P388:P426" si="36">P387</f>
        <v>1394.3825977273689</v>
      </c>
      <c r="Q388" s="124">
        <f t="shared" si="32"/>
        <v>1511.145382240408</v>
      </c>
      <c r="R388" s="124">
        <f t="shared" si="33"/>
        <v>662871.92458815093</v>
      </c>
      <c r="Z388" s="2"/>
    </row>
    <row r="389" spans="13:26" x14ac:dyDescent="0.25">
      <c r="M389" s="2"/>
      <c r="N389" s="1">
        <f t="shared" si="34"/>
        <v>323</v>
      </c>
      <c r="O389" s="124">
        <f t="shared" si="35"/>
        <v>662871.92458815093</v>
      </c>
      <c r="P389" s="124">
        <f t="shared" si="36"/>
        <v>1394.3825977273689</v>
      </c>
      <c r="Q389" s="124">
        <f t="shared" si="32"/>
        <v>1517.7982591330256</v>
      </c>
      <c r="R389" s="124">
        <f t="shared" si="33"/>
        <v>665784.10544501129</v>
      </c>
      <c r="Z389" s="2"/>
    </row>
    <row r="390" spans="13:26" x14ac:dyDescent="0.25">
      <c r="M390" s="2"/>
      <c r="N390" s="1">
        <f t="shared" si="34"/>
        <v>324</v>
      </c>
      <c r="O390" s="124">
        <f t="shared" si="35"/>
        <v>665784.10544501129</v>
      </c>
      <c r="P390" s="124">
        <f t="shared" si="36"/>
        <v>1394.3825977273689</v>
      </c>
      <c r="Q390" s="124">
        <f t="shared" si="32"/>
        <v>1524.4663693227419</v>
      </c>
      <c r="R390" s="124">
        <f t="shared" si="33"/>
        <v>668702.95441206137</v>
      </c>
      <c r="Z390" s="2"/>
    </row>
    <row r="391" spans="13:26" x14ac:dyDescent="0.25">
      <c r="M391" s="2"/>
      <c r="N391" s="1">
        <f t="shared" si="34"/>
        <v>325</v>
      </c>
      <c r="O391" s="124">
        <f t="shared" si="35"/>
        <v>668702.95441206137</v>
      </c>
      <c r="P391" s="124">
        <f t="shared" si="36"/>
        <v>1394.3825977273689</v>
      </c>
      <c r="Q391" s="124">
        <f t="shared" si="32"/>
        <v>1531.1497476897068</v>
      </c>
      <c r="R391" s="124">
        <f t="shared" si="33"/>
        <v>671628.48675747844</v>
      </c>
      <c r="Z391" s="2"/>
    </row>
    <row r="392" spans="13:26" x14ac:dyDescent="0.25">
      <c r="M392" s="2"/>
      <c r="N392" s="1">
        <f t="shared" si="34"/>
        <v>326</v>
      </c>
      <c r="O392" s="124">
        <f t="shared" si="35"/>
        <v>671628.48675747844</v>
      </c>
      <c r="P392" s="124">
        <f t="shared" si="36"/>
        <v>1394.3825977273689</v>
      </c>
      <c r="Q392" s="124">
        <f t="shared" si="32"/>
        <v>1537.848429193936</v>
      </c>
      <c r="R392" s="124">
        <f t="shared" si="33"/>
        <v>674560.71778439975</v>
      </c>
      <c r="Z392" s="2"/>
    </row>
    <row r="393" spans="13:26" x14ac:dyDescent="0.25">
      <c r="M393" s="2"/>
      <c r="N393" s="1">
        <f t="shared" si="34"/>
        <v>327</v>
      </c>
      <c r="O393" s="124">
        <f t="shared" si="35"/>
        <v>674560.71778439975</v>
      </c>
      <c r="P393" s="124">
        <f t="shared" si="36"/>
        <v>1394.3825977273689</v>
      </c>
      <c r="Q393" s="124">
        <f t="shared" si="32"/>
        <v>1544.5624488754938</v>
      </c>
      <c r="R393" s="124">
        <f t="shared" si="33"/>
        <v>677499.66283100261</v>
      </c>
      <c r="Z393" s="2"/>
    </row>
    <row r="394" spans="13:26" x14ac:dyDescent="0.25">
      <c r="M394" s="2"/>
      <c r="N394" s="1">
        <f t="shared" si="34"/>
        <v>328</v>
      </c>
      <c r="O394" s="124">
        <f t="shared" si="35"/>
        <v>677499.66283100261</v>
      </c>
      <c r="P394" s="124">
        <f t="shared" si="36"/>
        <v>1394.3825977273689</v>
      </c>
      <c r="Q394" s="124">
        <f t="shared" si="32"/>
        <v>1551.2918418546776</v>
      </c>
      <c r="R394" s="124">
        <f t="shared" si="33"/>
        <v>680445.33727058466</v>
      </c>
      <c r="Z394" s="2"/>
    </row>
    <row r="395" spans="13:26" x14ac:dyDescent="0.25">
      <c r="M395" s="2"/>
      <c r="N395" s="1">
        <f t="shared" si="34"/>
        <v>329</v>
      </c>
      <c r="O395" s="124">
        <f t="shared" si="35"/>
        <v>680445.33727058466</v>
      </c>
      <c r="P395" s="124">
        <f t="shared" si="36"/>
        <v>1394.3825977273689</v>
      </c>
      <c r="Q395" s="124">
        <f t="shared" si="32"/>
        <v>1558.0366433321999</v>
      </c>
      <c r="R395" s="124">
        <f t="shared" si="33"/>
        <v>683397.75651164423</v>
      </c>
      <c r="Z395" s="2"/>
    </row>
    <row r="396" spans="13:26" x14ac:dyDescent="0.25">
      <c r="M396" s="2"/>
      <c r="N396" s="1">
        <f t="shared" si="34"/>
        <v>330</v>
      </c>
      <c r="O396" s="124">
        <f t="shared" si="35"/>
        <v>683397.75651164423</v>
      </c>
      <c r="P396" s="124">
        <f t="shared" si="36"/>
        <v>1394.3825977273689</v>
      </c>
      <c r="Q396" s="124">
        <f t="shared" si="32"/>
        <v>1564.7968885893742</v>
      </c>
      <c r="R396" s="124">
        <f t="shared" si="33"/>
        <v>686356.93599796097</v>
      </c>
      <c r="Z396" s="2"/>
    </row>
    <row r="397" spans="13:26" x14ac:dyDescent="0.25">
      <c r="M397" s="2"/>
      <c r="N397" s="1">
        <f t="shared" si="34"/>
        <v>331</v>
      </c>
      <c r="O397" s="124">
        <f t="shared" si="35"/>
        <v>686356.93599796097</v>
      </c>
      <c r="P397" s="124">
        <f t="shared" si="36"/>
        <v>1394.3825977273689</v>
      </c>
      <c r="Q397" s="124">
        <f t="shared" si="32"/>
        <v>1571.5726129882983</v>
      </c>
      <c r="R397" s="124">
        <f t="shared" si="33"/>
        <v>689322.89120867662</v>
      </c>
      <c r="Z397" s="2"/>
    </row>
    <row r="398" spans="13:26" x14ac:dyDescent="0.25">
      <c r="M398" s="2"/>
      <c r="N398" s="1">
        <f t="shared" si="34"/>
        <v>332</v>
      </c>
      <c r="O398" s="124">
        <f t="shared" si="35"/>
        <v>689322.89120867662</v>
      </c>
      <c r="P398" s="124">
        <f t="shared" si="36"/>
        <v>1394.3825977273689</v>
      </c>
      <c r="Q398" s="124">
        <f t="shared" si="32"/>
        <v>1578.3638519720398</v>
      </c>
      <c r="R398" s="124">
        <f t="shared" si="33"/>
        <v>692295.63765837601</v>
      </c>
      <c r="Z398" s="2"/>
    </row>
    <row r="399" spans="13:26" x14ac:dyDescent="0.25">
      <c r="M399" s="2"/>
      <c r="N399" s="1">
        <f t="shared" si="34"/>
        <v>333</v>
      </c>
      <c r="O399" s="124">
        <f t="shared" si="35"/>
        <v>692295.63765837601</v>
      </c>
      <c r="P399" s="124">
        <f t="shared" si="36"/>
        <v>1394.3825977273689</v>
      </c>
      <c r="Q399" s="124">
        <f t="shared" si="32"/>
        <v>1585.1706410648212</v>
      </c>
      <c r="R399" s="124">
        <f t="shared" si="33"/>
        <v>695275.19089716824</v>
      </c>
      <c r="Z399" s="2"/>
    </row>
    <row r="400" spans="13:26" x14ac:dyDescent="0.25">
      <c r="M400" s="2"/>
      <c r="N400" s="1">
        <f t="shared" si="34"/>
        <v>334</v>
      </c>
      <c r="O400" s="124">
        <f t="shared" si="35"/>
        <v>695275.19089716824</v>
      </c>
      <c r="P400" s="124">
        <f t="shared" si="36"/>
        <v>1394.3825977273689</v>
      </c>
      <c r="Q400" s="124">
        <f t="shared" si="32"/>
        <v>1591.9930158722061</v>
      </c>
      <c r="R400" s="124">
        <f t="shared" si="33"/>
        <v>698261.56651076779</v>
      </c>
      <c r="Z400" s="2"/>
    </row>
    <row r="401" spans="13:26" x14ac:dyDescent="0.25">
      <c r="M401" s="2"/>
      <c r="N401" s="1">
        <f t="shared" si="34"/>
        <v>335</v>
      </c>
      <c r="O401" s="124">
        <f t="shared" si="35"/>
        <v>698261.56651076779</v>
      </c>
      <c r="P401" s="124">
        <f t="shared" si="36"/>
        <v>1394.3825977273689</v>
      </c>
      <c r="Q401" s="124">
        <f t="shared" si="32"/>
        <v>1598.8310120812853</v>
      </c>
      <c r="R401" s="124">
        <f t="shared" si="33"/>
        <v>701254.78012057638</v>
      </c>
      <c r="Z401" s="2"/>
    </row>
    <row r="402" spans="13:26" x14ac:dyDescent="0.25">
      <c r="M402" s="2"/>
      <c r="N402" s="1">
        <f t="shared" si="34"/>
        <v>336</v>
      </c>
      <c r="O402" s="124">
        <f t="shared" si="35"/>
        <v>701254.78012057638</v>
      </c>
      <c r="P402" s="124">
        <f t="shared" si="36"/>
        <v>1394.3825977273689</v>
      </c>
      <c r="Q402" s="124">
        <f t="shared" si="32"/>
        <v>1605.684665460863</v>
      </c>
      <c r="R402" s="124">
        <f t="shared" si="33"/>
        <v>704254.84738376457</v>
      </c>
      <c r="Z402" s="2"/>
    </row>
    <row r="403" spans="13:26" x14ac:dyDescent="0.25">
      <c r="M403" s="2"/>
      <c r="N403" s="1">
        <f t="shared" si="34"/>
        <v>337</v>
      </c>
      <c r="O403" s="124">
        <f t="shared" si="35"/>
        <v>704254.84738376457</v>
      </c>
      <c r="P403" s="124">
        <f t="shared" si="36"/>
        <v>1394.3825977273689</v>
      </c>
      <c r="Q403" s="124">
        <f t="shared" si="32"/>
        <v>1612.5540118616448</v>
      </c>
      <c r="R403" s="124">
        <f t="shared" si="33"/>
        <v>707261.7839933536</v>
      </c>
      <c r="Z403" s="2"/>
    </row>
    <row r="404" spans="13:26" x14ac:dyDescent="0.25">
      <c r="M404" s="2"/>
      <c r="N404" s="1">
        <f t="shared" si="34"/>
        <v>338</v>
      </c>
      <c r="O404" s="124">
        <f t="shared" si="35"/>
        <v>707261.7839933536</v>
      </c>
      <c r="P404" s="124">
        <f t="shared" si="36"/>
        <v>1394.3825977273689</v>
      </c>
      <c r="Q404" s="124">
        <f t="shared" si="32"/>
        <v>1619.4390872164252</v>
      </c>
      <c r="R404" s="124">
        <f t="shared" si="33"/>
        <v>710275.60567829735</v>
      </c>
      <c r="Z404" s="2"/>
    </row>
    <row r="405" spans="13:26" x14ac:dyDescent="0.25">
      <c r="M405" s="2"/>
      <c r="N405" s="1">
        <f t="shared" si="34"/>
        <v>339</v>
      </c>
      <c r="O405" s="124">
        <f t="shared" si="35"/>
        <v>710275.60567829735</v>
      </c>
      <c r="P405" s="124">
        <f t="shared" si="36"/>
        <v>1394.3825977273689</v>
      </c>
      <c r="Q405" s="124">
        <f t="shared" si="32"/>
        <v>1626.3399275402735</v>
      </c>
      <c r="R405" s="124">
        <f t="shared" si="33"/>
        <v>713296.32820356498</v>
      </c>
      <c r="Z405" s="2"/>
    </row>
    <row r="406" spans="13:26" x14ac:dyDescent="0.25">
      <c r="M406" s="2"/>
      <c r="N406" s="1">
        <f t="shared" si="34"/>
        <v>340</v>
      </c>
      <c r="O406" s="124">
        <f t="shared" si="35"/>
        <v>713296.32820356498</v>
      </c>
      <c r="P406" s="124">
        <f t="shared" si="36"/>
        <v>1394.3825977273689</v>
      </c>
      <c r="Q406" s="124">
        <f t="shared" si="32"/>
        <v>1633.2565689307257</v>
      </c>
      <c r="R406" s="124">
        <f t="shared" si="33"/>
        <v>716323.96737022302</v>
      </c>
      <c r="Z406" s="2"/>
    </row>
    <row r="407" spans="13:26" x14ac:dyDescent="0.25">
      <c r="M407" s="2"/>
      <c r="N407" s="1">
        <f t="shared" si="34"/>
        <v>341</v>
      </c>
      <c r="O407" s="124">
        <f t="shared" si="35"/>
        <v>716323.96737022302</v>
      </c>
      <c r="P407" s="124">
        <f t="shared" si="36"/>
        <v>1394.3825977273689</v>
      </c>
      <c r="Q407" s="124">
        <f t="shared" si="32"/>
        <v>1640.1890475679704</v>
      </c>
      <c r="R407" s="124">
        <f t="shared" si="33"/>
        <v>719358.53901551838</v>
      </c>
      <c r="Z407" s="2"/>
    </row>
    <row r="408" spans="13:26" x14ac:dyDescent="0.25">
      <c r="M408" s="2"/>
      <c r="N408" s="1">
        <f t="shared" si="34"/>
        <v>342</v>
      </c>
      <c r="O408" s="124">
        <f t="shared" si="35"/>
        <v>719358.53901551838</v>
      </c>
      <c r="P408" s="124">
        <f t="shared" si="36"/>
        <v>1394.3825977273689</v>
      </c>
      <c r="Q408" s="124">
        <f t="shared" si="32"/>
        <v>1647.1373997150392</v>
      </c>
      <c r="R408" s="124">
        <f t="shared" si="33"/>
        <v>722400.05901296076</v>
      </c>
      <c r="Z408" s="2"/>
    </row>
    <row r="409" spans="13:26" x14ac:dyDescent="0.25">
      <c r="M409" s="2"/>
      <c r="N409" s="1">
        <f t="shared" si="34"/>
        <v>343</v>
      </c>
      <c r="O409" s="124">
        <f t="shared" si="35"/>
        <v>722400.05901296076</v>
      </c>
      <c r="P409" s="124">
        <f t="shared" si="36"/>
        <v>1394.3825977273689</v>
      </c>
      <c r="Q409" s="124">
        <f t="shared" si="32"/>
        <v>1654.1016617179964</v>
      </c>
      <c r="R409" s="124">
        <f t="shared" si="33"/>
        <v>725448.5432724061</v>
      </c>
      <c r="Z409" s="2"/>
    </row>
    <row r="410" spans="13:26" x14ac:dyDescent="0.25">
      <c r="M410" s="2"/>
      <c r="N410" s="1">
        <f t="shared" si="34"/>
        <v>344</v>
      </c>
      <c r="O410" s="124">
        <f t="shared" si="35"/>
        <v>725448.5432724061</v>
      </c>
      <c r="P410" s="124">
        <f t="shared" si="36"/>
        <v>1394.3825977273689</v>
      </c>
      <c r="Q410" s="124">
        <f t="shared" si="32"/>
        <v>1661.0818700061288</v>
      </c>
      <c r="R410" s="124">
        <f t="shared" si="33"/>
        <v>728504.00774013961</v>
      </c>
      <c r="Z410" s="2"/>
    </row>
    <row r="411" spans="13:26" x14ac:dyDescent="0.25">
      <c r="M411" s="2"/>
      <c r="N411" s="1">
        <f t="shared" si="34"/>
        <v>345</v>
      </c>
      <c r="O411" s="124">
        <f t="shared" si="35"/>
        <v>728504.00774013961</v>
      </c>
      <c r="P411" s="124">
        <f t="shared" si="36"/>
        <v>1394.3825977273689</v>
      </c>
      <c r="Q411" s="124">
        <f t="shared" si="32"/>
        <v>1668.078061092137</v>
      </c>
      <c r="R411" s="124">
        <f t="shared" si="33"/>
        <v>731566.46839895914</v>
      </c>
      <c r="Z411" s="2"/>
    </row>
    <row r="412" spans="13:26" x14ac:dyDescent="0.25">
      <c r="M412" s="2"/>
      <c r="N412" s="1">
        <f t="shared" si="34"/>
        <v>346</v>
      </c>
      <c r="O412" s="124">
        <f t="shared" si="35"/>
        <v>731566.46839895914</v>
      </c>
      <c r="P412" s="124">
        <f t="shared" si="36"/>
        <v>1394.3825977273689</v>
      </c>
      <c r="Q412" s="124">
        <f t="shared" si="32"/>
        <v>1675.0902715723255</v>
      </c>
      <c r="R412" s="124">
        <f t="shared" si="33"/>
        <v>734635.94126825884</v>
      </c>
      <c r="Z412" s="2"/>
    </row>
    <row r="413" spans="13:26" x14ac:dyDescent="0.25">
      <c r="M413" s="2"/>
      <c r="N413" s="1">
        <f t="shared" si="34"/>
        <v>347</v>
      </c>
      <c r="O413" s="124">
        <f t="shared" si="35"/>
        <v>734635.94126825884</v>
      </c>
      <c r="P413" s="124">
        <f t="shared" si="36"/>
        <v>1394.3825977273689</v>
      </c>
      <c r="Q413" s="124">
        <f t="shared" si="32"/>
        <v>1682.118538126794</v>
      </c>
      <c r="R413" s="124">
        <f t="shared" si="33"/>
        <v>737712.44240411301</v>
      </c>
      <c r="Z413" s="2"/>
    </row>
    <row r="414" spans="13:26" x14ac:dyDescent="0.25">
      <c r="M414" s="2"/>
      <c r="N414" s="1">
        <f t="shared" si="34"/>
        <v>348</v>
      </c>
      <c r="O414" s="124">
        <f t="shared" si="35"/>
        <v>737712.44240411301</v>
      </c>
      <c r="P414" s="124">
        <f t="shared" si="36"/>
        <v>1394.3825977273689</v>
      </c>
      <c r="Q414" s="124">
        <f t="shared" si="32"/>
        <v>1689.1628975196306</v>
      </c>
      <c r="R414" s="124">
        <f t="shared" si="33"/>
        <v>740795.98789936001</v>
      </c>
      <c r="Z414" s="2"/>
    </row>
    <row r="415" spans="13:26" x14ac:dyDescent="0.25">
      <c r="M415" s="2"/>
      <c r="N415" s="1">
        <f t="shared" si="34"/>
        <v>349</v>
      </c>
      <c r="O415" s="124">
        <f t="shared" si="35"/>
        <v>740795.98789936001</v>
      </c>
      <c r="P415" s="124">
        <f t="shared" si="36"/>
        <v>1394.3825977273689</v>
      </c>
      <c r="Q415" s="124">
        <f t="shared" si="32"/>
        <v>1696.2233865991029</v>
      </c>
      <c r="R415" s="124">
        <f t="shared" si="33"/>
        <v>743886.59388368647</v>
      </c>
      <c r="Z415" s="2"/>
    </row>
    <row r="416" spans="13:26" x14ac:dyDescent="0.25">
      <c r="M416" s="2"/>
      <c r="N416" s="1">
        <f t="shared" si="34"/>
        <v>350</v>
      </c>
      <c r="O416" s="124">
        <f t="shared" si="35"/>
        <v>743886.59388368647</v>
      </c>
      <c r="P416" s="124">
        <f t="shared" si="36"/>
        <v>1394.3825977273689</v>
      </c>
      <c r="Q416" s="124">
        <f t="shared" si="32"/>
        <v>1703.300042297851</v>
      </c>
      <c r="R416" s="124">
        <f t="shared" si="33"/>
        <v>746984.27652371163</v>
      </c>
      <c r="Z416" s="2"/>
    </row>
    <row r="417" spans="13:26" x14ac:dyDescent="0.25">
      <c r="M417" s="2"/>
      <c r="N417" s="1">
        <f t="shared" si="34"/>
        <v>351</v>
      </c>
      <c r="O417" s="124">
        <f t="shared" si="35"/>
        <v>746984.27652371163</v>
      </c>
      <c r="P417" s="124">
        <f t="shared" si="36"/>
        <v>1394.3825977273689</v>
      </c>
      <c r="Q417" s="124">
        <f t="shared" si="32"/>
        <v>1710.3929016330806</v>
      </c>
      <c r="R417" s="124">
        <f t="shared" si="33"/>
        <v>750089.05202307203</v>
      </c>
      <c r="Z417" s="2"/>
    </row>
    <row r="418" spans="13:26" x14ac:dyDescent="0.25">
      <c r="M418" s="2"/>
      <c r="N418" s="1">
        <f t="shared" si="34"/>
        <v>352</v>
      </c>
      <c r="O418" s="124">
        <f t="shared" si="35"/>
        <v>750089.05202307203</v>
      </c>
      <c r="P418" s="124">
        <f t="shared" si="36"/>
        <v>1394.3825977273689</v>
      </c>
      <c r="Q418" s="124">
        <f t="shared" si="32"/>
        <v>1717.5020017067577</v>
      </c>
      <c r="R418" s="124">
        <f t="shared" si="33"/>
        <v>753200.93662250612</v>
      </c>
      <c r="Z418" s="2"/>
    </row>
    <row r="419" spans="13:26" x14ac:dyDescent="0.25">
      <c r="M419" s="2"/>
      <c r="N419" s="1">
        <f t="shared" si="34"/>
        <v>353</v>
      </c>
      <c r="O419" s="124">
        <f t="shared" si="35"/>
        <v>753200.93662250612</v>
      </c>
      <c r="P419" s="124">
        <f t="shared" si="36"/>
        <v>1394.3825977273689</v>
      </c>
      <c r="Q419" s="124">
        <f t="shared" si="32"/>
        <v>1724.6273797058011</v>
      </c>
      <c r="R419" s="124">
        <f t="shared" si="33"/>
        <v>756319.94659993926</v>
      </c>
      <c r="Z419" s="2"/>
    </row>
    <row r="420" spans="13:26" x14ac:dyDescent="0.25">
      <c r="M420" s="2"/>
      <c r="N420" s="1">
        <f t="shared" si="34"/>
        <v>354</v>
      </c>
      <c r="O420" s="124">
        <f t="shared" si="35"/>
        <v>756319.94659993926</v>
      </c>
      <c r="P420" s="124">
        <f t="shared" si="36"/>
        <v>1394.3825977273689</v>
      </c>
      <c r="Q420" s="124">
        <f t="shared" si="32"/>
        <v>1731.7690729022777</v>
      </c>
      <c r="R420" s="124">
        <f t="shared" si="33"/>
        <v>759446.09827056888</v>
      </c>
      <c r="Z420" s="2"/>
    </row>
    <row r="421" spans="13:26" x14ac:dyDescent="0.25">
      <c r="M421" s="2"/>
      <c r="N421" s="1">
        <f t="shared" si="34"/>
        <v>355</v>
      </c>
      <c r="O421" s="124">
        <f t="shared" si="35"/>
        <v>759446.09827056888</v>
      </c>
      <c r="P421" s="124">
        <f t="shared" si="36"/>
        <v>1394.3825977273689</v>
      </c>
      <c r="Q421" s="124">
        <f t="shared" si="32"/>
        <v>1738.9271186535975</v>
      </c>
      <c r="R421" s="124">
        <f t="shared" si="33"/>
        <v>762579.40798694978</v>
      </c>
      <c r="Z421" s="2"/>
    </row>
    <row r="422" spans="13:26" x14ac:dyDescent="0.25">
      <c r="M422" s="2"/>
      <c r="N422" s="1">
        <f t="shared" si="34"/>
        <v>356</v>
      </c>
      <c r="O422" s="124">
        <f t="shared" si="35"/>
        <v>762579.40798694978</v>
      </c>
      <c r="P422" s="124">
        <f t="shared" si="36"/>
        <v>1394.3825977273689</v>
      </c>
      <c r="Q422" s="124">
        <f t="shared" si="32"/>
        <v>1746.1015544027091</v>
      </c>
      <c r="R422" s="124">
        <f t="shared" si="33"/>
        <v>765719.89213907986</v>
      </c>
      <c r="Z422" s="2"/>
    </row>
    <row r="423" spans="13:26" x14ac:dyDescent="0.25">
      <c r="M423" s="2"/>
      <c r="N423" s="1">
        <f t="shared" si="34"/>
        <v>357</v>
      </c>
      <c r="O423" s="124">
        <f t="shared" si="35"/>
        <v>765719.89213907986</v>
      </c>
      <c r="P423" s="124">
        <f t="shared" si="36"/>
        <v>1394.3825977273689</v>
      </c>
      <c r="Q423" s="124">
        <f t="shared" si="32"/>
        <v>1753.2924176782949</v>
      </c>
      <c r="R423" s="124">
        <f t="shared" si="33"/>
        <v>768867.5671544855</v>
      </c>
      <c r="Z423" s="2"/>
    </row>
    <row r="424" spans="13:26" x14ac:dyDescent="0.25">
      <c r="M424" s="2"/>
      <c r="N424" s="1">
        <f t="shared" si="34"/>
        <v>358</v>
      </c>
      <c r="O424" s="124">
        <f t="shared" si="35"/>
        <v>768867.5671544855</v>
      </c>
      <c r="P424" s="124">
        <f t="shared" si="36"/>
        <v>1394.3825977273689</v>
      </c>
      <c r="Q424" s="124">
        <f t="shared" si="32"/>
        <v>1760.4997460949683</v>
      </c>
      <c r="R424" s="124">
        <f t="shared" si="33"/>
        <v>772022.44949830777</v>
      </c>
      <c r="Z424" s="2"/>
    </row>
    <row r="425" spans="13:26" x14ac:dyDescent="0.25">
      <c r="M425" s="2"/>
      <c r="N425" s="1">
        <f t="shared" si="34"/>
        <v>359</v>
      </c>
      <c r="O425" s="124">
        <f t="shared" si="35"/>
        <v>772022.44949830777</v>
      </c>
      <c r="P425" s="124">
        <f t="shared" si="36"/>
        <v>1394.3825977273689</v>
      </c>
      <c r="Q425" s="124">
        <f t="shared" si="32"/>
        <v>1767.7235773534699</v>
      </c>
      <c r="R425" s="124">
        <f t="shared" si="33"/>
        <v>775184.55567338865</v>
      </c>
      <c r="Z425" s="2"/>
    </row>
    <row r="426" spans="13:26" x14ac:dyDescent="0.25">
      <c r="M426" s="2"/>
      <c r="N426" s="1">
        <f t="shared" si="34"/>
        <v>360</v>
      </c>
      <c r="O426" s="124">
        <f t="shared" si="35"/>
        <v>775184.55567338865</v>
      </c>
      <c r="P426" s="124">
        <f t="shared" si="36"/>
        <v>1394.3825977273689</v>
      </c>
      <c r="Q426" s="124">
        <f t="shared" si="32"/>
        <v>1774.9639492408651</v>
      </c>
      <c r="R426" s="124">
        <f t="shared" si="33"/>
        <v>778353.90222035686</v>
      </c>
      <c r="Z426" s="2"/>
    </row>
    <row r="427" spans="13:26" x14ac:dyDescent="0.25">
      <c r="M427" s="2"/>
      <c r="N427" s="163" t="s">
        <v>216</v>
      </c>
      <c r="O427" s="163" t="s">
        <v>216</v>
      </c>
      <c r="P427" s="163" t="s">
        <v>216</v>
      </c>
      <c r="Q427" s="163" t="s">
        <v>216</v>
      </c>
      <c r="R427" s="163" t="s">
        <v>216</v>
      </c>
      <c r="Z427" s="2"/>
    </row>
    <row r="428" spans="13:26" x14ac:dyDescent="0.25">
      <c r="M428" s="2"/>
      <c r="N428" s="134"/>
      <c r="O428" s="134" t="s">
        <v>231</v>
      </c>
      <c r="P428" s="196">
        <f>SUM(P67:P426)</f>
        <v>501977.73518185085</v>
      </c>
      <c r="Q428" s="196">
        <f>SUM(Q67:Q426)</f>
        <v>276376.16703850694</v>
      </c>
      <c r="R428" s="196">
        <f>P428+Q428</f>
        <v>778353.90222035779</v>
      </c>
      <c r="S428" s="124">
        <f>R428-P62</f>
        <v>5.2386894822120667E-9</v>
      </c>
      <c r="Z428" s="2"/>
    </row>
    <row r="429" spans="13:26" x14ac:dyDescent="0.25"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3:26" x14ac:dyDescent="0.25">
      <c r="S430" s="124"/>
    </row>
  </sheetData>
  <mergeCells count="1">
    <mergeCell ref="AF7:AF8"/>
  </mergeCells>
  <printOptions horizontalCentered="1"/>
  <pageMargins left="0.75" right="0.75" top="0.75" bottom="0.75" header="0.3" footer="0.3"/>
  <pageSetup scale="70" orientation="portrait" blackAndWhite="1" r:id="rId1"/>
  <customProperties>
    <customPr name="EpmWorksheetKeyString_GU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9C37C-5E81-4D2B-BBC0-7EC6D94F003B}">
  <sheetPr>
    <tabColor theme="0" tint="-0.14999847407452621"/>
    <pageSetUpPr fitToPage="1"/>
  </sheetPr>
  <dimension ref="A1:AH430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09375" defaultRowHeight="13.2" x14ac:dyDescent="0.25"/>
  <cols>
    <col min="1" max="1" width="20.441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441406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MacDill Unit 3 and 4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2055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341661.50639570353</v>
      </c>
      <c r="Q8" s="184">
        <f>G10</f>
        <v>232836.16909131635</v>
      </c>
      <c r="R8" s="184">
        <f>G11</f>
        <v>360255.52390931355</v>
      </c>
      <c r="S8" s="184">
        <f>G12</f>
        <v>39531.781488426626</v>
      </c>
      <c r="T8" s="184">
        <f>G13</f>
        <v>-290961.96809335297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778353.90222035255</v>
      </c>
      <c r="Q9" s="184">
        <f>L10</f>
        <v>540788.95884418662</v>
      </c>
      <c r="R9" s="184">
        <f>L11</f>
        <v>847870.32743137807</v>
      </c>
      <c r="S9" s="184">
        <f>L12</f>
        <v>74480.83790287278</v>
      </c>
      <c r="T9" s="184">
        <f>L13</f>
        <v>-684786.22195808496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57</v>
      </c>
      <c r="B10" s="170">
        <f>'Escalation Factors'!$A$10</f>
        <v>2023</v>
      </c>
      <c r="C10" s="201">
        <v>2055</v>
      </c>
      <c r="D10" s="10" t="s">
        <v>155</v>
      </c>
      <c r="E10" s="184">
        <f>VLOOKUP($A$10,'Cost Estimates in 2023'!$A:$F,2,FALSE)</f>
        <v>220800</v>
      </c>
      <c r="F10" s="164">
        <f>VLOOKUP(G$7,Multiplier_Labor,3,FALSE)</f>
        <v>1.0545116353773385</v>
      </c>
      <c r="G10" s="185">
        <f>E10*F10</f>
        <v>232836.16909131635</v>
      </c>
      <c r="H10" s="137"/>
      <c r="J10" s="165">
        <f>C10+1</f>
        <v>2056</v>
      </c>
      <c r="K10" s="164">
        <f>VLOOKUP(J$10,Multiplier_Labor,4,FALSE)</f>
        <v>2.3226157729476036</v>
      </c>
      <c r="L10" s="185">
        <f>G10*K10</f>
        <v>540788.95884418662</v>
      </c>
      <c r="M10" s="2"/>
      <c r="O10" s="134" t="s">
        <v>235</v>
      </c>
      <c r="P10" s="184">
        <f>SUM(Q10:T10)</f>
        <v>778353.90222035255</v>
      </c>
      <c r="Q10" s="184">
        <f>Q9-Q16</f>
        <v>540788.95884418662</v>
      </c>
      <c r="R10" s="184">
        <f>R9-R16</f>
        <v>847870.32743137807</v>
      </c>
      <c r="S10" s="184">
        <f>S9-S16</f>
        <v>74480.83790287278</v>
      </c>
      <c r="T10" s="184">
        <f>T9-T16</f>
        <v>-684786.22195808496</v>
      </c>
      <c r="Z10" s="2"/>
      <c r="AA10" s="186" t="str">
        <f>A10</f>
        <v>MacDill Unit 3 and 4</v>
      </c>
      <c r="AB10" s="182">
        <f>P12</f>
        <v>30</v>
      </c>
      <c r="AC10" s="187">
        <f>G7</f>
        <v>2025</v>
      </c>
      <c r="AD10" s="187">
        <f>C10</f>
        <v>2055</v>
      </c>
      <c r="AE10" s="182">
        <f>G15</f>
        <v>341661.50639570353</v>
      </c>
      <c r="AF10" s="182">
        <f>P16</f>
        <v>0</v>
      </c>
      <c r="AG10" s="182">
        <f>L15</f>
        <v>778353.90222035255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355350</v>
      </c>
      <c r="F11" s="164">
        <f>VLOOKUP(G$7,Multiplier_Materials,3,FALSE)</f>
        <v>1.0138047668757943</v>
      </c>
      <c r="G11" s="185">
        <f>E11*F11</f>
        <v>360255.52390931355</v>
      </c>
      <c r="H11" s="137"/>
      <c r="K11" s="164">
        <f>VLOOKUP(J$10,Multiplier_Materials,4,FALSE)</f>
        <v>2.3535248487815301</v>
      </c>
      <c r="L11" s="185">
        <f>G11*K11</f>
        <v>847870.32743137807</v>
      </c>
      <c r="M11" s="2"/>
      <c r="O11" s="134" t="s">
        <v>234</v>
      </c>
      <c r="P11" s="184">
        <f>SUM(Q11:T11)</f>
        <v>341661.50639570324</v>
      </c>
      <c r="Q11" s="184">
        <f>Q10/((1+Q13)^(P12))</f>
        <v>232836.1690913162</v>
      </c>
      <c r="R11" s="184">
        <f>R10/((1+R13)^(P12))</f>
        <v>360255.52390931302</v>
      </c>
      <c r="S11" s="184">
        <f>S10/((1+S13)^(P12))</f>
        <v>39531.781488426626</v>
      </c>
      <c r="T11" s="184">
        <f>T10/((1+T13)^(P12))</f>
        <v>-290961.96809335257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37950</v>
      </c>
      <c r="F12" s="164">
        <f>VLOOKUP(G$7,Multiplier_GDP,3,FALSE)</f>
        <v>1.0416806716317952</v>
      </c>
      <c r="G12" s="185">
        <f>E12*F12</f>
        <v>39531.781488426626</v>
      </c>
      <c r="H12" s="137"/>
      <c r="K12" s="164">
        <f>VLOOKUP(J$10,Multiplier_GDP,4,FALSE)</f>
        <v>1.8840749163980348</v>
      </c>
      <c r="L12" s="185">
        <f>G12*K12</f>
        <v>74480.83790287278</v>
      </c>
      <c r="M12" s="2"/>
      <c r="O12" s="134" t="s">
        <v>244</v>
      </c>
      <c r="P12" s="184">
        <f>(P7-P6)</f>
        <v>30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-287000</v>
      </c>
      <c r="F13" s="164">
        <f>F11</f>
        <v>1.0138047668757943</v>
      </c>
      <c r="G13" s="185">
        <f>E13*F13</f>
        <v>-290961.96809335297</v>
      </c>
      <c r="H13" s="137"/>
      <c r="K13" s="164">
        <f>K11</f>
        <v>2.3535248487815301</v>
      </c>
      <c r="L13" s="185">
        <f>G13*K13</f>
        <v>-684786.22195808496</v>
      </c>
      <c r="M13" s="2"/>
      <c r="O13" s="180" t="s">
        <v>237</v>
      </c>
      <c r="P13" s="189">
        <f>IF(P8=0,0,((P9/P8)^(1/($P7-$P6))-1))</f>
        <v>2.7825453476684858E-2</v>
      </c>
      <c r="Q13" s="189">
        <f>IF(Q8=0,0,((Q9/Q8)^(1/($P7-$P6))-1))</f>
        <v>2.8488039833445722E-2</v>
      </c>
      <c r="R13" s="189">
        <f>IF(R8=0,0,((R9/R8)^(1/($P7-$P6))-1))</f>
        <v>2.8941363573068202E-2</v>
      </c>
      <c r="S13" s="189">
        <f>IF(S8=0,0,((S9/S8)^(1/($P7-$P6))-1))</f>
        <v>2.1339054300326898E-2</v>
      </c>
      <c r="T13" s="189">
        <f>IF(T8=0,0,((T9/T8)^(1/($P7-$P6))-1))</f>
        <v>2.8941363573068202E-2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16932.998338645571</v>
      </c>
      <c r="Q14" s="185">
        <f>PMT(Q13,$P12,-Q11)</f>
        <v>11648.142806210975</v>
      </c>
      <c r="R14" s="185">
        <f>PMT(R13,$P12,-R11)</f>
        <v>18129.348294638196</v>
      </c>
      <c r="S14" s="185">
        <f>PMT(S13,$P12,-S11)</f>
        <v>1797.7556142172889</v>
      </c>
      <c r="T14" s="185">
        <f>PMT(T13,$P12,-T11)</f>
        <v>-14642.248376420886</v>
      </c>
      <c r="U14" s="190"/>
      <c r="Z14" s="2"/>
    </row>
    <row r="15" spans="1:34" x14ac:dyDescent="0.25">
      <c r="E15" s="185">
        <f>SUM(E10:E13)</f>
        <v>327100</v>
      </c>
      <c r="F15" s="124"/>
      <c r="G15" s="185">
        <f>SUM(G10:G13)</f>
        <v>341661.50639570353</v>
      </c>
      <c r="H15" s="137"/>
      <c r="L15" s="185">
        <f>SUM(L10:L13)</f>
        <v>778353.90222035255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56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5:26" x14ac:dyDescent="0.25">
      <c r="E17" s="184">
        <f>VLOOKUP($A$10,'Cost Estimates in 2023'!$A:$F,6,FALSE)-E15</f>
        <v>0</v>
      </c>
      <c r="M17" s="2"/>
      <c r="N17" s="1">
        <f t="shared" ref="N17:N56" si="1">N16+1</f>
        <v>1</v>
      </c>
      <c r="O17" s="195">
        <f>P6</f>
        <v>2025</v>
      </c>
      <c r="P17" s="124">
        <f t="shared" si="0"/>
        <v>16932.998338645571</v>
      </c>
      <c r="Q17" s="124">
        <f>IF($N17&lt;=TRUNC($P$12),Q14*(1+0),0)</f>
        <v>11648.142806210975</v>
      </c>
      <c r="R17" s="124">
        <f>IF($N17&lt;=TRUNC($P$12),R14*(1+0),0)</f>
        <v>18129.348294638196</v>
      </c>
      <c r="S17" s="124">
        <f>IF($N17&lt;=TRUNC($P$12),S14*(1+0),0)</f>
        <v>1797.7556142172889</v>
      </c>
      <c r="T17" s="124">
        <f>IF($N17&lt;=TRUNC($P$12),T14*(1+0),0)</f>
        <v>-14642.248376420886</v>
      </c>
      <c r="Z17" s="2"/>
    </row>
    <row r="18" spans="5:26" x14ac:dyDescent="0.25">
      <c r="M18" s="2"/>
      <c r="N18" s="1">
        <f t="shared" si="1"/>
        <v>2</v>
      </c>
      <c r="O18" s="195">
        <f t="shared" ref="O18:O56" si="2">O17+1</f>
        <v>2026</v>
      </c>
      <c r="P18" s="124">
        <f t="shared" si="0"/>
        <v>17404.11492611382</v>
      </c>
      <c r="Q18" s="124">
        <f t="shared" ref="Q18:Q56" si="3">IF($N18&lt;=TRUNC($P$12),Q17*(1+Q$13),0)</f>
        <v>11979.975562459978</v>
      </c>
      <c r="R18" s="124">
        <f t="shared" ref="R18:R56" si="4">IF($N18&lt;=TRUNC($P$12),R17*(1+R$13),0)</f>
        <v>18654.036354976102</v>
      </c>
      <c r="S18" s="124">
        <f t="shared" ref="S18:S56" si="5">IF($N18&lt;=TRUNC($P$12),S17*(1+S$13),0)</f>
        <v>1836.118018887789</v>
      </c>
      <c r="T18" s="124">
        <f t="shared" ref="T18:T56" si="6">IF($N18&lt;=TRUNC($P$12),T17*(1+T$13),0)</f>
        <v>-15066.015010210051</v>
      </c>
      <c r="Z18" s="2"/>
    </row>
    <row r="19" spans="5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17888.424199494544</v>
      </c>
      <c r="Q19" s="124">
        <f t="shared" si="3"/>
        <v>12321.261583487045</v>
      </c>
      <c r="R19" s="124">
        <f t="shared" si="4"/>
        <v>19193.909603230699</v>
      </c>
      <c r="S19" s="124">
        <f t="shared" si="5"/>
        <v>1875.2990409946442</v>
      </c>
      <c r="T19" s="124">
        <f t="shared" si="6"/>
        <v>-15502.046028217843</v>
      </c>
      <c r="Z19" s="124"/>
    </row>
    <row r="20" spans="5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18386.297464334973</v>
      </c>
      <c r="Q20" s="124">
        <f t="shared" si="3"/>
        <v>12672.270174275729</v>
      </c>
      <c r="R20" s="124">
        <f t="shared" si="4"/>
        <v>19749.407519446402</v>
      </c>
      <c r="S20" s="124">
        <f t="shared" si="5"/>
        <v>1915.3161490597799</v>
      </c>
      <c r="T20" s="124">
        <f t="shared" si="6"/>
        <v>-15950.696378446934</v>
      </c>
      <c r="U20" s="196">
        <f>SUM(Q17:T20)/4</f>
        <v>17652.958732147235</v>
      </c>
      <c r="V20" s="124">
        <f>SUM(Q17:Q20)/4</f>
        <v>12155.412531608432</v>
      </c>
      <c r="W20" s="124">
        <f>SUM(R17:R20)/4</f>
        <v>18931.675443072847</v>
      </c>
      <c r="X20" s="124">
        <f>SUM(S17:S20)/4</f>
        <v>1856.1222057898754</v>
      </c>
      <c r="Y20" s="124">
        <f>SUM(T17:T20)/4</f>
        <v>-15290.251448323928</v>
      </c>
      <c r="Z20" s="188">
        <f>SUM(Q20:T20)-P20</f>
        <v>0</v>
      </c>
    </row>
    <row r="21" spans="5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18898.116517387738</v>
      </c>
      <c r="Q21" s="124">
        <f t="shared" si="3"/>
        <v>13033.278311780683</v>
      </c>
      <c r="R21" s="124">
        <f t="shared" si="4"/>
        <v>20320.982302819386</v>
      </c>
      <c r="S21" s="124">
        <f t="shared" si="5"/>
        <v>1956.1871843668596</v>
      </c>
      <c r="T21" s="124">
        <f t="shared" si="6"/>
        <v>-16412.331281579187</v>
      </c>
      <c r="Z21" s="2"/>
    </row>
    <row r="22" spans="5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19424.273943928893</v>
      </c>
      <c r="Q22" s="124">
        <f t="shared" si="3"/>
        <v>13404.570863487075</v>
      </c>
      <c r="R22" s="124">
        <f t="shared" si="4"/>
        <v>20909.099239807165</v>
      </c>
      <c r="S22" s="124">
        <f t="shared" si="5"/>
        <v>1997.9303689156675</v>
      </c>
      <c r="T22" s="124">
        <f t="shared" si="6"/>
        <v>-16887.32652828101</v>
      </c>
      <c r="Z22" s="2"/>
    </row>
    <row r="23" spans="5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19965.173423521246</v>
      </c>
      <c r="Q23" s="124">
        <f t="shared" si="3"/>
        <v>13786.440812196341</v>
      </c>
      <c r="R23" s="124">
        <f t="shared" si="4"/>
        <v>21514.237082891788</v>
      </c>
      <c r="S23" s="124">
        <f t="shared" si="5"/>
        <v>2040.564313546231</v>
      </c>
      <c r="T23" s="124">
        <f t="shared" si="6"/>
        <v>-17376.068785113112</v>
      </c>
      <c r="Z23" s="124"/>
    </row>
    <row r="24" spans="5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20521.230044463169</v>
      </c>
      <c r="Q24" s="124">
        <f t="shared" si="3"/>
        <v>14179.189487215632</v>
      </c>
      <c r="R24" s="124">
        <f t="shared" si="4"/>
        <v>22136.888440304945</v>
      </c>
      <c r="S24" s="124">
        <f t="shared" si="5"/>
        <v>2084.1080262363034</v>
      </c>
      <c r="T24" s="124">
        <f t="shared" si="6"/>
        <v>-17878.955909293712</v>
      </c>
      <c r="U24" s="196">
        <f>SUM(Q21:T24)/4</f>
        <v>19702.198482325264</v>
      </c>
      <c r="V24" s="124">
        <f>SUM(Q21:Q24)/4</f>
        <v>13600.869868669934</v>
      </c>
      <c r="W24" s="124">
        <f>SUM(R21:R24)/4</f>
        <v>21220.301766455821</v>
      </c>
      <c r="X24" s="124">
        <f>SUM(S21:S24)/4</f>
        <v>2019.6974732662652</v>
      </c>
      <c r="Y24" s="124">
        <f>SUM(T21:T24)/4</f>
        <v>-17138.670626066756</v>
      </c>
      <c r="Z24" s="188">
        <f>SUM(Q24:T24)-P24</f>
        <v>0</v>
      </c>
    </row>
    <row r="25" spans="5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21092.870627170134</v>
      </c>
      <c r="Q25" s="124">
        <f t="shared" si="3"/>
        <v>14583.126802133405</v>
      </c>
      <c r="R25" s="124">
        <f t="shared" si="4"/>
        <v>22777.560177032261</v>
      </c>
      <c r="S25" s="124">
        <f t="shared" si="5"/>
        <v>2128.5809205759069</v>
      </c>
      <c r="T25" s="124">
        <f t="shared" si="6"/>
        <v>-18396.397272571437</v>
      </c>
      <c r="Z25" s="2"/>
    </row>
    <row r="26" spans="5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21680.534056743156</v>
      </c>
      <c r="Q26" s="124">
        <f t="shared" si="3"/>
        <v>14998.571499368772</v>
      </c>
      <c r="R26" s="124">
        <f t="shared" si="4"/>
        <v>23436.773827423192</v>
      </c>
      <c r="S26" s="124">
        <f t="shared" si="5"/>
        <v>2174.002824422716</v>
      </c>
      <c r="T26" s="124">
        <f t="shared" si="6"/>
        <v>-18928.814094471527</v>
      </c>
      <c r="Z26" s="2"/>
    </row>
    <row r="27" spans="5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22284.671624985476</v>
      </c>
      <c r="Q27" s="124">
        <f t="shared" si="3"/>
        <v>15425.851401687574</v>
      </c>
      <c r="R27" s="124">
        <f t="shared" si="4"/>
        <v>24115.066019742415</v>
      </c>
      <c r="S27" s="124">
        <f t="shared" si="5"/>
        <v>2220.3939887421366</v>
      </c>
      <c r="T27" s="124">
        <f t="shared" si="6"/>
        <v>-19476.639785186646</v>
      </c>
      <c r="Z27" s="124"/>
    </row>
    <row r="28" spans="5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22905.747382136593</v>
      </c>
      <c r="Q28" s="124">
        <f t="shared" si="3"/>
        <v>15865.303670883664</v>
      </c>
      <c r="R28" s="124">
        <f t="shared" si="4"/>
        <v>24812.988913008321</v>
      </c>
      <c r="S28" s="124">
        <f t="shared" si="5"/>
        <v>2267.7750966360245</v>
      </c>
      <c r="T28" s="124">
        <f t="shared" si="6"/>
        <v>-20040.320298391416</v>
      </c>
      <c r="U28" s="196">
        <f>SUM(Q25:T28)/4</f>
        <v>21990.95592275884</v>
      </c>
      <c r="V28" s="124">
        <f>SUM(Q25:Q28)/4</f>
        <v>15218.213343518355</v>
      </c>
      <c r="W28" s="124">
        <f>SUM(R25:R28)/4</f>
        <v>23785.597234301546</v>
      </c>
      <c r="X28" s="124">
        <f>SUM(S25:S28)/4</f>
        <v>2197.6882075941958</v>
      </c>
      <c r="Y28" s="124">
        <f>SUM(T25:T28)/4</f>
        <v>-19210.54286265526</v>
      </c>
      <c r="Z28" s="188">
        <f>SUM(Q28:T28)-P28</f>
        <v>0</v>
      </c>
    </row>
    <row r="29" spans="5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23544.238498599887</v>
      </c>
      <c r="Q29" s="124">
        <f t="shared" si="3"/>
        <v>16317.275073829511</v>
      </c>
      <c r="R29" s="124">
        <f t="shared" si="4"/>
        <v>25531.110646474204</v>
      </c>
      <c r="S29" s="124">
        <f t="shared" si="5"/>
        <v>2316.1672725640697</v>
      </c>
      <c r="T29" s="124">
        <f t="shared" si="6"/>
        <v>-20620.314494267899</v>
      </c>
      <c r="Z29" s="2"/>
    </row>
    <row r="30" spans="5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24200.63563694854</v>
      </c>
      <c r="Q30" s="124">
        <f t="shared" si="3"/>
        <v>16782.122256106057</v>
      </c>
      <c r="R30" s="124">
        <f t="shared" si="4"/>
        <v>26270.015802118047</v>
      </c>
      <c r="S30" s="124">
        <f t="shared" si="5"/>
        <v>2365.5920917619542</v>
      </c>
      <c r="T30" s="124">
        <f t="shared" si="6"/>
        <v>-21217.094513037515</v>
      </c>
      <c r="Z30" s="2"/>
    </row>
    <row r="31" spans="5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24875.443334502153</v>
      </c>
      <c r="Q31" s="124">
        <f t="shared" si="3"/>
        <v>17260.212023427761</v>
      </c>
      <c r="R31" s="124">
        <f t="shared" si="4"/>
        <v>27030.305880517393</v>
      </c>
      <c r="S31" s="124">
        <f t="shared" si="5"/>
        <v>2416.0715898604863</v>
      </c>
      <c r="T31" s="124">
        <f t="shared" si="6"/>
        <v>-21831.146159303484</v>
      </c>
      <c r="Z31" s="124"/>
    </row>
    <row r="32" spans="5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25569.1803967749</v>
      </c>
      <c r="Q32" s="124">
        <f t="shared" si="3"/>
        <v>17751.92163108489</v>
      </c>
      <c r="R32" s="124">
        <f t="shared" si="4"/>
        <v>27812.59979049669</v>
      </c>
      <c r="S32" s="124">
        <f t="shared" si="5"/>
        <v>2467.6282727099965</v>
      </c>
      <c r="T32" s="124">
        <f t="shared" si="6"/>
        <v>-22462.969297516676</v>
      </c>
      <c r="U32" s="196">
        <f>SUM(Q29:T32)/4</f>
        <v>24547.374466706366</v>
      </c>
      <c r="V32" s="124">
        <f>SUM(Q29:Q32)/4</f>
        <v>17027.882746112056</v>
      </c>
      <c r="W32" s="124">
        <f>SUM(R29:R32)/4</f>
        <v>26661.008029901583</v>
      </c>
      <c r="X32" s="124">
        <f>SUM(S29:S32)/4</f>
        <v>2391.364806724127</v>
      </c>
      <c r="Y32" s="124">
        <f>SUM(T29:T32)/4</f>
        <v>-21532.881116031393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26282.380302104742</v>
      </c>
      <c r="Q33" s="124">
        <f t="shared" si="3"/>
        <v>18257.639081631442</v>
      </c>
      <c r="R33" s="124">
        <f t="shared" si="4"/>
        <v>28617.534352945695</v>
      </c>
      <c r="S33" s="124">
        <f t="shared" si="5"/>
        <v>2520.2851264143769</v>
      </c>
      <c r="T33" s="124">
        <f t="shared" si="6"/>
        <v>-23113.078258886773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27015.591617781949</v>
      </c>
      <c r="Q34" s="124">
        <f t="shared" si="3"/>
        <v>18777.763431053634</v>
      </c>
      <c r="R34" s="124">
        <f t="shared" si="4"/>
        <v>29445.764819219065</v>
      </c>
      <c r="S34" s="124">
        <f t="shared" si="5"/>
        <v>2574.0656275792394</v>
      </c>
      <c r="T34" s="124">
        <f t="shared" si="6"/>
        <v>-23782.002260069992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27769.378428004202</v>
      </c>
      <c r="Q35" s="124">
        <f t="shared" si="3"/>
        <v>19312.705103660512</v>
      </c>
      <c r="R35" s="124">
        <f t="shared" si="4"/>
        <v>30297.965404539143</v>
      </c>
      <c r="S35" s="124">
        <f t="shared" si="5"/>
        <v>2628.9937537787578</v>
      </c>
      <c r="T35" s="124">
        <f t="shared" si="6"/>
        <v>-24470.285833974209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28544.320773995049</v>
      </c>
      <c r="Q36" s="124">
        <f t="shared" si="3"/>
        <v>19862.886215945182</v>
      </c>
      <c r="R36" s="124">
        <f t="shared" si="4"/>
        <v>31174.829836836154</v>
      </c>
      <c r="S36" s="124">
        <f t="shared" si="5"/>
        <v>2685.0939942458631</v>
      </c>
      <c r="T36" s="124">
        <f t="shared" si="6"/>
        <v>-25178.489273032155</v>
      </c>
      <c r="U36" s="196">
        <f>SUM(Q33:T36)/4</f>
        <v>27402.917780471482</v>
      </c>
      <c r="V36" s="124">
        <f>SUM(Q33:Q36)/4</f>
        <v>19052.748458072692</v>
      </c>
      <c r="W36" s="124">
        <f>SUM(R33:R36)/4</f>
        <v>29884.023603385012</v>
      </c>
      <c r="X36" s="124">
        <f>SUM(S33:S36)/4</f>
        <v>2602.1096255045591</v>
      </c>
      <c r="Y36" s="124">
        <f>SUM(T33:T36)/4</f>
        <v>-24135.963906490782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29341.015106631774</v>
      </c>
      <c r="Q37" s="124">
        <f t="shared" si="3"/>
        <v>20428.740909672229</v>
      </c>
      <c r="R37" s="124">
        <f t="shared" si="4"/>
        <v>32077.071921472565</v>
      </c>
      <c r="S37" s="124">
        <f t="shared" si="5"/>
        <v>2742.391360790557</v>
      </c>
      <c r="T37" s="124">
        <f t="shared" si="6"/>
        <v>-25907.189085303577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30160.074751939112</v>
      </c>
      <c r="Q38" s="124">
        <f t="shared" si="3"/>
        <v>21010.715694454113</v>
      </c>
      <c r="R38" s="124">
        <f t="shared" si="4"/>
        <v>33005.426122311357</v>
      </c>
      <c r="S38" s="124">
        <f t="shared" si="5"/>
        <v>2800.9113989512139</v>
      </c>
      <c r="T38" s="124">
        <f t="shared" si="6"/>
        <v>-26656.97846377757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31002.130389814778</v>
      </c>
      <c r="Q39" s="124">
        <f t="shared" si="3"/>
        <v>21609.269800086924</v>
      </c>
      <c r="R39" s="124">
        <f t="shared" si="4"/>
        <v>33960.648159601216</v>
      </c>
      <c r="S39" s="124">
        <f t="shared" si="5"/>
        <v>2860.6801993838385</v>
      </c>
      <c r="T39" s="124">
        <f t="shared" si="6"/>
        <v>-27428.467769257204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31867.830546363668</v>
      </c>
      <c r="Q40" s="124">
        <f t="shared" si="3"/>
        <v>22224.875538923476</v>
      </c>
      <c r="R40" s="124">
        <f t="shared" si="4"/>
        <v>34943.515625165288</v>
      </c>
      <c r="S40" s="124">
        <f t="shared" si="5"/>
        <v>2921.7244094943603</v>
      </c>
      <c r="T40" s="124">
        <f t="shared" si="6"/>
        <v>-28222.285027219459</v>
      </c>
      <c r="U40" s="196">
        <f>SUM(Q37:T40)/4</f>
        <v>30592.762698687333</v>
      </c>
      <c r="V40" s="124">
        <f>SUM(Q37:Q40)/4</f>
        <v>21318.400485784186</v>
      </c>
      <c r="W40" s="124">
        <f>SUM(R37:R40)/4</f>
        <v>33496.665457137606</v>
      </c>
      <c r="X40" s="124">
        <f>SUM(S37:S40)/4</f>
        <v>2831.4268421549923</v>
      </c>
      <c r="Y40" s="124">
        <f>SUM(T37:T40)/4</f>
        <v>-27053.730086389452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32757.842100228259</v>
      </c>
      <c r="Q41" s="124">
        <f t="shared" si="3"/>
        <v>22858.018678569701</v>
      </c>
      <c r="R41" s="124">
        <f t="shared" si="4"/>
        <v>35954.828615394385</v>
      </c>
      <c r="S41" s="124">
        <f t="shared" si="5"/>
        <v>2984.0712453191509</v>
      </c>
      <c r="T41" s="124">
        <f t="shared" si="6"/>
        <v>-29039.076439054978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33672.850803313588</v>
      </c>
      <c r="Q42" s="124">
        <f t="shared" si="3"/>
        <v>23509.19882519844</v>
      </c>
      <c r="R42" s="124">
        <f t="shared" si="4"/>
        <v>36995.410382559872</v>
      </c>
      <c r="S42" s="124">
        <f t="shared" si="5"/>
        <v>3047.7485036590601</v>
      </c>
      <c r="T42" s="124">
        <f t="shared" si="6"/>
        <v>-29879.506908103787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34613.561816316651</v>
      </c>
      <c r="Q43" s="124">
        <f t="shared" si="3"/>
        <v>24178.92981778309</v>
      </c>
      <c r="R43" s="124">
        <f t="shared" si="4"/>
        <v>38066.108004976399</v>
      </c>
      <c r="S43" s="124">
        <f t="shared" si="5"/>
        <v>3112.7845744723809</v>
      </c>
      <c r="T43" s="124">
        <f t="shared" si="6"/>
        <v>-30744.260580915223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35580.700259481913</v>
      </c>
      <c r="Q44" s="124">
        <f t="shared" si="3"/>
        <v>24867.740133562183</v>
      </c>
      <c r="R44" s="124">
        <f t="shared" si="4"/>
        <v>39167.793076560105</v>
      </c>
      <c r="S44" s="124">
        <f t="shared" si="5"/>
        <v>3179.208453532267</v>
      </c>
      <c r="T44" s="124">
        <f t="shared" si="6"/>
        <v>-31634.04140417264</v>
      </c>
      <c r="U44" s="196">
        <f>SUM(Q41:T44)/4</f>
        <v>34156.238744835107</v>
      </c>
      <c r="V44" s="124">
        <f>SUM(Q41:Q44)/4</f>
        <v>23853.471863778355</v>
      </c>
      <c r="W44" s="124">
        <f>SUM(R41:R44)/4</f>
        <v>37546.035019872696</v>
      </c>
      <c r="X44" s="124">
        <f>SUM(S41:S44)/4</f>
        <v>3080.9531942457147</v>
      </c>
      <c r="Y44" s="124">
        <f>SUM(T41:T44)/4</f>
        <v>-30324.221333061658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36575.011779016379</v>
      </c>
      <c r="Q45" s="124">
        <f t="shared" si="3"/>
        <v>25576.173305054879</v>
      </c>
      <c r="R45" s="124">
        <f t="shared" si="4"/>
        <v>40301.362416343538</v>
      </c>
      <c r="S45" s="124">
        <f t="shared" si="5"/>
        <v>3247.0497553542505</v>
      </c>
      <c r="T45" s="124">
        <f t="shared" si="6"/>
        <v>-32549.573697736294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37597.263129610074</v>
      </c>
      <c r="Q46" s="124">
        <f t="shared" si="3"/>
        <v>26304.788348956394</v>
      </c>
      <c r="R46" s="124">
        <f t="shared" si="4"/>
        <v>41467.738798524922</v>
      </c>
      <c r="S46" s="124">
        <f t="shared" si="5"/>
        <v>3316.3387263996178</v>
      </c>
      <c r="T46" s="124">
        <f t="shared" si="6"/>
        <v>-33491.602744270858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18543.068727156613</v>
      </c>
      <c r="V48" s="124">
        <f>SUM(Q45:Q48)/4</f>
        <v>12970.240413502819</v>
      </c>
      <c r="W48" s="124">
        <f>SUM(R45:R48)/4</f>
        <v>20442.275303717113</v>
      </c>
      <c r="X48" s="124">
        <f>SUM(S45:S48)/4</f>
        <v>1640.8471204384671</v>
      </c>
      <c r="Y48" s="124">
        <f>SUM(T45:T48)/4</f>
        <v>-16510.294110501789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0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0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U50" s="124"/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0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0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N53" s="1">
        <f t="shared" si="1"/>
        <v>37</v>
      </c>
      <c r="O53" s="195">
        <f t="shared" si="2"/>
        <v>2061</v>
      </c>
      <c r="P53" s="124">
        <f t="shared" si="0"/>
        <v>0</v>
      </c>
      <c r="Q53" s="124">
        <f t="shared" si="3"/>
        <v>0</v>
      </c>
      <c r="R53" s="124">
        <f t="shared" si="4"/>
        <v>0</v>
      </c>
      <c r="S53" s="124">
        <f t="shared" si="5"/>
        <v>0</v>
      </c>
      <c r="T53" s="124">
        <f t="shared" si="6"/>
        <v>0</v>
      </c>
      <c r="Z53" s="2"/>
    </row>
    <row r="54" spans="13:26" x14ac:dyDescent="0.25">
      <c r="M54" s="2"/>
      <c r="N54" s="1">
        <f t="shared" si="1"/>
        <v>38</v>
      </c>
      <c r="O54" s="195">
        <f t="shared" si="2"/>
        <v>2062</v>
      </c>
      <c r="P54" s="124">
        <f t="shared" si="0"/>
        <v>0</v>
      </c>
      <c r="Q54" s="124">
        <f t="shared" si="3"/>
        <v>0</v>
      </c>
      <c r="R54" s="124">
        <f t="shared" si="4"/>
        <v>0</v>
      </c>
      <c r="S54" s="124">
        <f t="shared" si="5"/>
        <v>0</v>
      </c>
      <c r="T54" s="124">
        <f t="shared" si="6"/>
        <v>0</v>
      </c>
      <c r="Z54" s="2"/>
    </row>
    <row r="55" spans="13:26" x14ac:dyDescent="0.25">
      <c r="M55" s="2"/>
      <c r="N55" s="1">
        <f t="shared" si="1"/>
        <v>39</v>
      </c>
      <c r="O55" s="195">
        <f t="shared" si="2"/>
        <v>2063</v>
      </c>
      <c r="P55" s="124">
        <f t="shared" si="0"/>
        <v>0</v>
      </c>
      <c r="Q55" s="124">
        <f t="shared" si="3"/>
        <v>0</v>
      </c>
      <c r="R55" s="124">
        <f t="shared" si="4"/>
        <v>0</v>
      </c>
      <c r="S55" s="124">
        <f t="shared" si="5"/>
        <v>0</v>
      </c>
      <c r="T55" s="124">
        <f t="shared" si="6"/>
        <v>0</v>
      </c>
      <c r="Z55" s="124"/>
    </row>
    <row r="56" spans="13:26" x14ac:dyDescent="0.25">
      <c r="M56" s="2"/>
      <c r="N56" s="1">
        <f t="shared" si="1"/>
        <v>40</v>
      </c>
      <c r="O56" s="195">
        <f t="shared" si="2"/>
        <v>2064</v>
      </c>
      <c r="P56" s="124">
        <f t="shared" si="0"/>
        <v>0</v>
      </c>
      <c r="Q56" s="124">
        <f t="shared" si="3"/>
        <v>0</v>
      </c>
      <c r="R56" s="124">
        <f t="shared" si="4"/>
        <v>0</v>
      </c>
      <c r="S56" s="124">
        <f t="shared" si="5"/>
        <v>0</v>
      </c>
      <c r="T56" s="124">
        <f t="shared" si="6"/>
        <v>0</v>
      </c>
      <c r="U56" s="196">
        <f>SUM(Q53:T56)/4</f>
        <v>0</v>
      </c>
      <c r="V56" s="124">
        <f>SUM(Q53:Q56)/4</f>
        <v>0</v>
      </c>
      <c r="W56" s="124">
        <f>SUM(R53:R56)/4</f>
        <v>0</v>
      </c>
      <c r="X56" s="124">
        <f>SUM(S53:S56)/4</f>
        <v>0</v>
      </c>
      <c r="Y56" s="124">
        <f>SUM(T53:T56)/4</f>
        <v>0</v>
      </c>
      <c r="Z56" s="188">
        <f>SUM(Q56:T56)-P56</f>
        <v>0</v>
      </c>
    </row>
    <row r="57" spans="13:26" x14ac:dyDescent="0.25">
      <c r="M57" s="2"/>
      <c r="O57" s="163" t="s">
        <v>216</v>
      </c>
      <c r="P57" s="163" t="s">
        <v>216</v>
      </c>
      <c r="Q57" s="163" t="s">
        <v>216</v>
      </c>
      <c r="R57" s="163" t="s">
        <v>216</v>
      </c>
      <c r="S57" s="163" t="s">
        <v>216</v>
      </c>
      <c r="T57" s="163" t="s">
        <v>216</v>
      </c>
      <c r="U57" s="196"/>
      <c r="V57" s="196"/>
      <c r="W57" s="196"/>
      <c r="X57" s="196"/>
      <c r="Y57" s="196"/>
      <c r="Z57" s="2"/>
    </row>
    <row r="58" spans="13:26" x14ac:dyDescent="0.25">
      <c r="M58" s="2"/>
      <c r="O58" s="134" t="s">
        <v>231</v>
      </c>
      <c r="P58" s="196">
        <f>SUM(Q58:T58)</f>
        <v>778353.90222035302</v>
      </c>
      <c r="Q58" s="196">
        <f>SUM(Q$17:Q$56)</f>
        <v>540788.95884418732</v>
      </c>
      <c r="R58" s="196">
        <f>SUM(R$17:R$56)</f>
        <v>847870.32743137702</v>
      </c>
      <c r="S58" s="196">
        <f>SUM(S$17:S$56)</f>
        <v>74480.83790287278</v>
      </c>
      <c r="T58" s="196">
        <f>SUM(T$17:T$56)</f>
        <v>-684786.22195808403</v>
      </c>
      <c r="U58" s="124"/>
      <c r="V58" s="196"/>
      <c r="W58" s="196"/>
      <c r="X58" s="196"/>
      <c r="Y58" s="196"/>
      <c r="Z58" s="2"/>
    </row>
    <row r="59" spans="13:26" x14ac:dyDescent="0.25">
      <c r="M59" s="2"/>
      <c r="N59" s="2"/>
      <c r="O59" s="2"/>
      <c r="P59" s="188">
        <f>P58-P$10</f>
        <v>0</v>
      </c>
      <c r="Q59" s="188">
        <f>Q58-Q$10</f>
        <v>0</v>
      </c>
      <c r="R59" s="188">
        <f>R58-R$10</f>
        <v>-1.0477378964424133E-9</v>
      </c>
      <c r="S59" s="188">
        <f>S58-S$10</f>
        <v>0</v>
      </c>
      <c r="T59" s="188">
        <f>T58-T$10</f>
        <v>9.3132257461547852E-10</v>
      </c>
      <c r="U59" s="188">
        <f>SUM(Q58:T58)-P$10</f>
        <v>0</v>
      </c>
      <c r="V59" s="2"/>
      <c r="W59" s="2"/>
      <c r="X59" s="2"/>
      <c r="Y59" s="2"/>
      <c r="Z59" s="2"/>
    </row>
    <row r="60" spans="13:26" x14ac:dyDescent="0.25">
      <c r="M60" s="2"/>
      <c r="O60" s="180" t="s">
        <v>279</v>
      </c>
      <c r="P60" s="197">
        <f>$P$13</f>
        <v>2.7825453476684858E-2</v>
      </c>
      <c r="Z60" s="2"/>
    </row>
    <row r="61" spans="13:26" x14ac:dyDescent="0.25">
      <c r="M61" s="2"/>
      <c r="O61" s="134" t="s">
        <v>236</v>
      </c>
      <c r="P61" s="197">
        <f>((1+P60)^(1/12))-1</f>
        <v>2.2897307953961832E-3</v>
      </c>
      <c r="Z61" s="2"/>
    </row>
    <row r="62" spans="13:26" x14ac:dyDescent="0.25">
      <c r="M62" s="2"/>
      <c r="O62" s="134" t="s">
        <v>235</v>
      </c>
      <c r="P62" s="196">
        <f>P10</f>
        <v>778353.90222035255</v>
      </c>
      <c r="Z62" s="2"/>
    </row>
    <row r="63" spans="13:26" x14ac:dyDescent="0.25">
      <c r="M63" s="2"/>
      <c r="O63" s="134" t="s">
        <v>234</v>
      </c>
      <c r="P63" s="196">
        <f>P62/(1+P61)^P64</f>
        <v>341661.50639571162</v>
      </c>
      <c r="Z63" s="2"/>
    </row>
    <row r="64" spans="13:26" x14ac:dyDescent="0.25">
      <c r="M64" s="2"/>
      <c r="O64" s="134" t="s">
        <v>233</v>
      </c>
      <c r="P64" s="124">
        <f>$P$12*12</f>
        <v>360</v>
      </c>
      <c r="Q64" s="198"/>
      <c r="Z64" s="2"/>
    </row>
    <row r="65" spans="13:26" x14ac:dyDescent="0.25">
      <c r="M65" s="2"/>
      <c r="O65" s="134" t="s">
        <v>232</v>
      </c>
      <c r="P65" s="196">
        <f>PMT(P61,P64,-P63)</f>
        <v>1394.3825977273689</v>
      </c>
      <c r="Z65" s="2"/>
    </row>
    <row r="66" spans="13:26" x14ac:dyDescent="0.25">
      <c r="M66" s="2"/>
      <c r="N66" s="163"/>
      <c r="O66" s="163" t="s">
        <v>216</v>
      </c>
      <c r="P66" s="163" t="s">
        <v>216</v>
      </c>
      <c r="Q66" s="163" t="s">
        <v>216</v>
      </c>
      <c r="R66" s="163" t="s">
        <v>216</v>
      </c>
      <c r="Z66" s="2"/>
    </row>
    <row r="67" spans="13:26" x14ac:dyDescent="0.25">
      <c r="M67" s="2"/>
      <c r="N67" s="1">
        <v>1</v>
      </c>
      <c r="O67" s="124">
        <v>0</v>
      </c>
      <c r="P67" s="124">
        <f>P65</f>
        <v>1394.3825977273689</v>
      </c>
      <c r="Q67" s="124">
        <f t="shared" ref="Q67:Q130" si="7">O67*$P$61</f>
        <v>0</v>
      </c>
      <c r="R67" s="124">
        <f t="shared" ref="R67:R130" si="8">O67+P67+Q67</f>
        <v>1394.3825977273689</v>
      </c>
      <c r="Z67" s="2"/>
    </row>
    <row r="68" spans="13:26" x14ac:dyDescent="0.25">
      <c r="M68" s="2"/>
      <c r="N68" s="1">
        <f t="shared" ref="N68:N131" si="9">N67+1</f>
        <v>2</v>
      </c>
      <c r="O68" s="124">
        <f t="shared" ref="O68:O131" si="10">R67</f>
        <v>1394.3825977273689</v>
      </c>
      <c r="P68" s="124">
        <f t="shared" ref="P68:P131" si="11">P67</f>
        <v>1394.3825977273689</v>
      </c>
      <c r="Q68" s="124">
        <f t="shared" si="7"/>
        <v>3.1927607745808846</v>
      </c>
      <c r="R68" s="124">
        <f t="shared" si="8"/>
        <v>2791.9579562293188</v>
      </c>
      <c r="Z68" s="2"/>
    </row>
    <row r="69" spans="13:26" x14ac:dyDescent="0.25">
      <c r="M69" s="2"/>
      <c r="N69" s="1">
        <f t="shared" si="9"/>
        <v>3</v>
      </c>
      <c r="O69" s="124">
        <f t="shared" si="10"/>
        <v>2791.9579562293188</v>
      </c>
      <c r="P69" s="124">
        <f t="shared" si="11"/>
        <v>1394.3825977273689</v>
      </c>
      <c r="Q69" s="124">
        <f t="shared" si="7"/>
        <v>6.3928321118296605</v>
      </c>
      <c r="R69" s="124">
        <f t="shared" si="8"/>
        <v>4192.7333860685176</v>
      </c>
      <c r="Z69" s="2"/>
    </row>
    <row r="70" spans="13:26" x14ac:dyDescent="0.25">
      <c r="M70" s="2"/>
      <c r="N70" s="1">
        <f t="shared" si="9"/>
        <v>4</v>
      </c>
      <c r="O70" s="124">
        <f t="shared" si="10"/>
        <v>4192.7333860685176</v>
      </c>
      <c r="P70" s="124">
        <f t="shared" si="11"/>
        <v>1394.3825977273689</v>
      </c>
      <c r="Q70" s="124">
        <f t="shared" si="7"/>
        <v>9.6002307509667997</v>
      </c>
      <c r="R70" s="124">
        <f t="shared" si="8"/>
        <v>5596.7162145468537</v>
      </c>
      <c r="Z70" s="2"/>
    </row>
    <row r="71" spans="13:26" x14ac:dyDescent="0.25">
      <c r="M71" s="2"/>
      <c r="N71" s="1">
        <f t="shared" si="9"/>
        <v>5</v>
      </c>
      <c r="O71" s="124">
        <f t="shared" si="10"/>
        <v>5596.7162145468537</v>
      </c>
      <c r="P71" s="124">
        <f t="shared" si="11"/>
        <v>1394.3825977273689</v>
      </c>
      <c r="Q71" s="124">
        <f t="shared" si="7"/>
        <v>12.814973469541084</v>
      </c>
      <c r="R71" s="124">
        <f t="shared" si="8"/>
        <v>7003.9137857437636</v>
      </c>
      <c r="Z71" s="2"/>
    </row>
    <row r="72" spans="13:26" x14ac:dyDescent="0.25">
      <c r="M72" s="2"/>
      <c r="N72" s="1">
        <f t="shared" si="9"/>
        <v>6</v>
      </c>
      <c r="O72" s="124">
        <f t="shared" si="10"/>
        <v>7003.9137857437636</v>
      </c>
      <c r="P72" s="124">
        <f t="shared" si="11"/>
        <v>1394.3825977273689</v>
      </c>
      <c r="Q72" s="124">
        <f t="shared" si="7"/>
        <v>16.03707708351736</v>
      </c>
      <c r="R72" s="124">
        <f t="shared" si="8"/>
        <v>8414.3334605546497</v>
      </c>
      <c r="Z72" s="2"/>
    </row>
    <row r="73" spans="13:26" x14ac:dyDescent="0.25">
      <c r="M73" s="2"/>
      <c r="N73" s="1">
        <f t="shared" si="9"/>
        <v>7</v>
      </c>
      <c r="O73" s="124">
        <f t="shared" si="10"/>
        <v>8414.3334605546497</v>
      </c>
      <c r="P73" s="124">
        <f t="shared" si="11"/>
        <v>1394.3825977273689</v>
      </c>
      <c r="Q73" s="124">
        <f t="shared" si="7"/>
        <v>19.266558447364517</v>
      </c>
      <c r="R73" s="124">
        <f t="shared" si="8"/>
        <v>9827.9826167293832</v>
      </c>
      <c r="Z73" s="2"/>
    </row>
    <row r="74" spans="13:26" x14ac:dyDescent="0.25">
      <c r="M74" s="2"/>
      <c r="N74" s="1">
        <f t="shared" si="9"/>
        <v>8</v>
      </c>
      <c r="O74" s="124">
        <f t="shared" si="10"/>
        <v>9827.9826167293832</v>
      </c>
      <c r="P74" s="124">
        <f t="shared" si="11"/>
        <v>1394.3825977273689</v>
      </c>
      <c r="Q74" s="124">
        <f t="shared" si="7"/>
        <v>22.503434454143633</v>
      </c>
      <c r="R74" s="124">
        <f t="shared" si="8"/>
        <v>11244.868648910895</v>
      </c>
      <c r="Z74" s="2"/>
    </row>
    <row r="75" spans="13:26" x14ac:dyDescent="0.25">
      <c r="M75" s="2"/>
      <c r="N75" s="1">
        <f t="shared" si="9"/>
        <v>9</v>
      </c>
      <c r="O75" s="124">
        <f t="shared" si="10"/>
        <v>11244.868648910895</v>
      </c>
      <c r="P75" s="124">
        <f t="shared" si="11"/>
        <v>1394.3825977273689</v>
      </c>
      <c r="Q75" s="124">
        <f t="shared" si="7"/>
        <v>25.747722035596347</v>
      </c>
      <c r="R75" s="124">
        <f t="shared" si="8"/>
        <v>12664.998968673859</v>
      </c>
      <c r="Z75" s="2"/>
    </row>
    <row r="76" spans="13:26" x14ac:dyDescent="0.25">
      <c r="M76" s="2"/>
      <c r="N76" s="1">
        <f t="shared" si="9"/>
        <v>10</v>
      </c>
      <c r="O76" s="124">
        <f t="shared" si="10"/>
        <v>12664.998968673859</v>
      </c>
      <c r="P76" s="124">
        <f t="shared" si="11"/>
        <v>1394.3825977273689</v>
      </c>
      <c r="Q76" s="124">
        <f t="shared" si="7"/>
        <v>28.999438162233435</v>
      </c>
      <c r="R76" s="124">
        <f t="shared" si="8"/>
        <v>14088.38100456346</v>
      </c>
      <c r="Z76" s="2"/>
    </row>
    <row r="77" spans="13:26" x14ac:dyDescent="0.25">
      <c r="M77" s="2"/>
      <c r="N77" s="1">
        <f t="shared" si="9"/>
        <v>11</v>
      </c>
      <c r="O77" s="124">
        <f t="shared" si="10"/>
        <v>14088.38100456346</v>
      </c>
      <c r="P77" s="124">
        <f t="shared" si="11"/>
        <v>1394.3825977273689</v>
      </c>
      <c r="Q77" s="124">
        <f t="shared" si="7"/>
        <v>32.258599843423568</v>
      </c>
      <c r="R77" s="124">
        <f t="shared" si="8"/>
        <v>15515.022202134252</v>
      </c>
      <c r="Z77" s="2"/>
    </row>
    <row r="78" spans="13:26" x14ac:dyDescent="0.25">
      <c r="M78" s="2"/>
      <c r="N78" s="1">
        <f t="shared" si="9"/>
        <v>12</v>
      </c>
      <c r="O78" s="124">
        <f t="shared" si="10"/>
        <v>15515.022202134252</v>
      </c>
      <c r="P78" s="124">
        <f t="shared" si="11"/>
        <v>1394.3825977273689</v>
      </c>
      <c r="Q78" s="124">
        <f t="shared" si="7"/>
        <v>35.525224127482304</v>
      </c>
      <c r="R78" s="124">
        <f t="shared" si="8"/>
        <v>16944.930023989105</v>
      </c>
      <c r="Z78" s="2"/>
    </row>
    <row r="79" spans="13:26" x14ac:dyDescent="0.25">
      <c r="M79" s="2"/>
      <c r="N79" s="1">
        <f t="shared" si="9"/>
        <v>13</v>
      </c>
      <c r="O79" s="124">
        <f t="shared" si="10"/>
        <v>16944.930023989105</v>
      </c>
      <c r="P79" s="124">
        <f t="shared" si="11"/>
        <v>1394.3825977273689</v>
      </c>
      <c r="Q79" s="124">
        <f t="shared" si="7"/>
        <v>38.79932810176124</v>
      </c>
      <c r="R79" s="124">
        <f t="shared" si="8"/>
        <v>18378.111949818238</v>
      </c>
      <c r="Z79" s="2"/>
    </row>
    <row r="80" spans="13:26" x14ac:dyDescent="0.25">
      <c r="M80" s="2"/>
      <c r="N80" s="1">
        <f t="shared" si="9"/>
        <v>14</v>
      </c>
      <c r="O80" s="124">
        <f t="shared" si="10"/>
        <v>18378.111949818238</v>
      </c>
      <c r="P80" s="124">
        <f t="shared" si="11"/>
        <v>1394.3825977273689</v>
      </c>
      <c r="Q80" s="124">
        <f t="shared" si="7"/>
        <v>42.080928892737411</v>
      </c>
      <c r="R80" s="124">
        <f t="shared" si="8"/>
        <v>19814.575476438346</v>
      </c>
      <c r="Z80" s="2"/>
    </row>
    <row r="81" spans="13:26" x14ac:dyDescent="0.25">
      <c r="M81" s="2"/>
      <c r="N81" s="1">
        <f t="shared" si="9"/>
        <v>15</v>
      </c>
      <c r="O81" s="124">
        <f t="shared" si="10"/>
        <v>19814.575476438346</v>
      </c>
      <c r="P81" s="124">
        <f t="shared" si="11"/>
        <v>1394.3825977273689</v>
      </c>
      <c r="Q81" s="124">
        <f t="shared" si="7"/>
        <v>45.37004366610288</v>
      </c>
      <c r="R81" s="124">
        <f t="shared" si="8"/>
        <v>21254.328117831818</v>
      </c>
      <c r="Z81" s="2"/>
    </row>
    <row r="82" spans="13:26" x14ac:dyDescent="0.25">
      <c r="M82" s="2"/>
      <c r="N82" s="1">
        <f t="shared" si="9"/>
        <v>16</v>
      </c>
      <c r="O82" s="124">
        <f t="shared" si="10"/>
        <v>21254.328117831818</v>
      </c>
      <c r="P82" s="124">
        <f t="shared" si="11"/>
        <v>1394.3825977273689</v>
      </c>
      <c r="Q82" s="124">
        <f t="shared" si="7"/>
        <v>48.666689626854506</v>
      </c>
      <c r="R82" s="124">
        <f t="shared" si="8"/>
        <v>22697.377405186042</v>
      </c>
      <c r="Z82" s="2"/>
    </row>
    <row r="83" spans="13:26" x14ac:dyDescent="0.25">
      <c r="M83" s="2"/>
      <c r="N83" s="1">
        <f t="shared" si="9"/>
        <v>17</v>
      </c>
      <c r="O83" s="124">
        <f t="shared" si="10"/>
        <v>22697.377405186042</v>
      </c>
      <c r="P83" s="124">
        <f t="shared" si="11"/>
        <v>1394.3825977273689</v>
      </c>
      <c r="Q83" s="124">
        <f t="shared" si="7"/>
        <v>51.970884019383995</v>
      </c>
      <c r="R83" s="124">
        <f t="shared" si="8"/>
        <v>24143.730886932797</v>
      </c>
      <c r="Z83" s="2"/>
    </row>
    <row r="84" spans="13:26" x14ac:dyDescent="0.25">
      <c r="M84" s="2"/>
      <c r="N84" s="1">
        <f t="shared" si="9"/>
        <v>18</v>
      </c>
      <c r="O84" s="124">
        <f t="shared" si="10"/>
        <v>24143.730886932797</v>
      </c>
      <c r="P84" s="124">
        <f t="shared" si="11"/>
        <v>1394.3825977273689</v>
      </c>
      <c r="Q84" s="124">
        <f t="shared" si="7"/>
        <v>55.282644127568027</v>
      </c>
      <c r="R84" s="124">
        <f t="shared" si="8"/>
        <v>25593.396128787736</v>
      </c>
      <c r="Z84" s="2"/>
    </row>
    <row r="85" spans="13:26" x14ac:dyDescent="0.25">
      <c r="M85" s="2"/>
      <c r="N85" s="1">
        <f t="shared" si="9"/>
        <v>19</v>
      </c>
      <c r="O85" s="124">
        <f t="shared" si="10"/>
        <v>25593.396128787736</v>
      </c>
      <c r="P85" s="124">
        <f t="shared" si="11"/>
        <v>1394.3825977273689</v>
      </c>
      <c r="Q85" s="124">
        <f t="shared" si="7"/>
        <v>58.601987274858736</v>
      </c>
      <c r="R85" s="124">
        <f t="shared" si="8"/>
        <v>27046.380713789964</v>
      </c>
      <c r="Z85" s="2"/>
    </row>
    <row r="86" spans="13:26" x14ac:dyDescent="0.25">
      <c r="M86" s="2"/>
      <c r="N86" s="1">
        <f t="shared" si="9"/>
        <v>20</v>
      </c>
      <c r="O86" s="124">
        <f t="shared" si="10"/>
        <v>27046.380713789964</v>
      </c>
      <c r="P86" s="124">
        <f t="shared" si="11"/>
        <v>1394.3825977273689</v>
      </c>
      <c r="Q86" s="124">
        <f t="shared" si="7"/>
        <v>61.928930824374284</v>
      </c>
      <c r="R86" s="124">
        <f t="shared" si="8"/>
        <v>28502.692242341709</v>
      </c>
      <c r="Z86" s="2"/>
    </row>
    <row r="87" spans="13:26" x14ac:dyDescent="0.25">
      <c r="M87" s="2"/>
      <c r="N87" s="1">
        <f t="shared" si="9"/>
        <v>21</v>
      </c>
      <c r="O87" s="124">
        <f t="shared" si="10"/>
        <v>28502.692242341709</v>
      </c>
      <c r="P87" s="124">
        <f t="shared" si="11"/>
        <v>1394.3825977273689</v>
      </c>
      <c r="Q87" s="124">
        <f t="shared" si="7"/>
        <v>65.263492178989708</v>
      </c>
      <c r="R87" s="124">
        <f t="shared" si="8"/>
        <v>29962.338332248069</v>
      </c>
      <c r="Z87" s="2"/>
    </row>
    <row r="88" spans="13:26" x14ac:dyDescent="0.25">
      <c r="M88" s="2"/>
      <c r="N88" s="1">
        <f t="shared" si="9"/>
        <v>22</v>
      </c>
      <c r="O88" s="124">
        <f t="shared" si="10"/>
        <v>29962.338332248069</v>
      </c>
      <c r="P88" s="124">
        <f t="shared" si="11"/>
        <v>1394.3825977273689</v>
      </c>
      <c r="Q88" s="124">
        <f t="shared" si="7"/>
        <v>68.605688781427915</v>
      </c>
      <c r="R88" s="124">
        <f t="shared" si="8"/>
        <v>31425.326618756866</v>
      </c>
      <c r="Z88" s="2"/>
    </row>
    <row r="89" spans="13:26" x14ac:dyDescent="0.25">
      <c r="M89" s="2"/>
      <c r="N89" s="1">
        <f t="shared" si="9"/>
        <v>23</v>
      </c>
      <c r="O89" s="124">
        <f t="shared" si="10"/>
        <v>31425.326618756866</v>
      </c>
      <c r="P89" s="124">
        <f t="shared" si="11"/>
        <v>1394.3825977273689</v>
      </c>
      <c r="Q89" s="124">
        <f t="shared" si="7"/>
        <v>71.955538114351</v>
      </c>
      <c r="R89" s="124">
        <f t="shared" si="8"/>
        <v>32891.664754598583</v>
      </c>
      <c r="Z89" s="2"/>
    </row>
    <row r="90" spans="13:26" x14ac:dyDescent="0.25">
      <c r="M90" s="2"/>
      <c r="N90" s="1">
        <f t="shared" si="9"/>
        <v>24</v>
      </c>
      <c r="O90" s="124">
        <f t="shared" si="10"/>
        <v>32891.664754598583</v>
      </c>
      <c r="P90" s="124">
        <f t="shared" si="11"/>
        <v>1394.3825977273689</v>
      </c>
      <c r="Q90" s="124">
        <f t="shared" si="7"/>
        <v>75.313057700451623</v>
      </c>
      <c r="R90" s="124">
        <f t="shared" si="8"/>
        <v>34361.360410026398</v>
      </c>
      <c r="Z90" s="2"/>
    </row>
    <row r="91" spans="13:26" x14ac:dyDescent="0.25">
      <c r="M91" s="2"/>
      <c r="N91" s="1">
        <f t="shared" si="9"/>
        <v>25</v>
      </c>
      <c r="O91" s="124">
        <f t="shared" si="10"/>
        <v>34361.360410026398</v>
      </c>
      <c r="P91" s="124">
        <f t="shared" si="11"/>
        <v>1394.3825977273689</v>
      </c>
      <c r="Q91" s="124">
        <f t="shared" si="7"/>
        <v>78.678265102544671</v>
      </c>
      <c r="R91" s="124">
        <f t="shared" si="8"/>
        <v>35834.421272856307</v>
      </c>
      <c r="Z91" s="2"/>
    </row>
    <row r="92" spans="13:26" x14ac:dyDescent="0.25">
      <c r="M92" s="2"/>
      <c r="N92" s="1">
        <f t="shared" si="9"/>
        <v>26</v>
      </c>
      <c r="O92" s="124">
        <f t="shared" si="10"/>
        <v>35834.421272856307</v>
      </c>
      <c r="P92" s="124">
        <f t="shared" si="11"/>
        <v>1394.3825977273689</v>
      </c>
      <c r="Q92" s="124">
        <f t="shared" si="7"/>
        <v>82.051177923659182</v>
      </c>
      <c r="R92" s="124">
        <f t="shared" si="8"/>
        <v>37310.855048507336</v>
      </c>
      <c r="Z92" s="2"/>
    </row>
    <row r="93" spans="13:26" x14ac:dyDescent="0.25">
      <c r="M93" s="2"/>
      <c r="N93" s="1">
        <f t="shared" si="9"/>
        <v>27</v>
      </c>
      <c r="O93" s="124">
        <f t="shared" si="10"/>
        <v>37310.855048507336</v>
      </c>
      <c r="P93" s="124">
        <f t="shared" si="11"/>
        <v>1394.3825977273689</v>
      </c>
      <c r="Q93" s="124">
        <f t="shared" si="7"/>
        <v>85.431813807130396</v>
      </c>
      <c r="R93" s="124">
        <f t="shared" si="8"/>
        <v>38790.669460041834</v>
      </c>
      <c r="Z93" s="2"/>
    </row>
    <row r="94" spans="13:26" x14ac:dyDescent="0.25">
      <c r="M94" s="2"/>
      <c r="N94" s="1">
        <f t="shared" si="9"/>
        <v>28</v>
      </c>
      <c r="O94" s="124">
        <f t="shared" si="10"/>
        <v>38790.669460041834</v>
      </c>
      <c r="P94" s="124">
        <f t="shared" si="11"/>
        <v>1394.3825977273689</v>
      </c>
      <c r="Q94" s="124">
        <f t="shared" si="7"/>
        <v>88.820190436692016</v>
      </c>
      <c r="R94" s="124">
        <f t="shared" si="8"/>
        <v>40273.872248205895</v>
      </c>
      <c r="Z94" s="2"/>
    </row>
    <row r="95" spans="13:26" x14ac:dyDescent="0.25">
      <c r="M95" s="2"/>
      <c r="N95" s="1">
        <f t="shared" si="9"/>
        <v>29</v>
      </c>
      <c r="O95" s="124">
        <f t="shared" si="10"/>
        <v>40273.872248205895</v>
      </c>
      <c r="P95" s="124">
        <f t="shared" si="11"/>
        <v>1394.3825977273689</v>
      </c>
      <c r="Q95" s="124">
        <f t="shared" si="7"/>
        <v>92.216325536568746</v>
      </c>
      <c r="R95" s="124">
        <f t="shared" si="8"/>
        <v>41760.471171469828</v>
      </c>
      <c r="Z95" s="2"/>
    </row>
    <row r="96" spans="13:26" x14ac:dyDescent="0.25">
      <c r="M96" s="2"/>
      <c r="N96" s="1">
        <f t="shared" si="9"/>
        <v>30</v>
      </c>
      <c r="O96" s="124">
        <f t="shared" si="10"/>
        <v>41760.471171469828</v>
      </c>
      <c r="P96" s="124">
        <f t="shared" si="11"/>
        <v>1394.3825977273689</v>
      </c>
      <c r="Q96" s="124">
        <f t="shared" si="7"/>
        <v>95.620236871568991</v>
      </c>
      <c r="R96" s="124">
        <f t="shared" si="8"/>
        <v>43250.474006068762</v>
      </c>
      <c r="Z96" s="2"/>
    </row>
    <row r="97" spans="13:26" x14ac:dyDescent="0.25">
      <c r="M97" s="2"/>
      <c r="N97" s="1">
        <f t="shared" si="9"/>
        <v>31</v>
      </c>
      <c r="O97" s="124">
        <f t="shared" si="10"/>
        <v>43250.474006068762</v>
      </c>
      <c r="P97" s="124">
        <f t="shared" si="11"/>
        <v>1394.3825977273689</v>
      </c>
      <c r="Q97" s="124">
        <f t="shared" si="7"/>
        <v>99.031942247177767</v>
      </c>
      <c r="R97" s="124">
        <f t="shared" si="8"/>
        <v>44743.888546043308</v>
      </c>
      <c r="Z97" s="2"/>
    </row>
    <row r="98" spans="13:26" x14ac:dyDescent="0.25">
      <c r="M98" s="2"/>
      <c r="N98" s="1">
        <f t="shared" si="9"/>
        <v>32</v>
      </c>
      <c r="O98" s="124">
        <f t="shared" si="10"/>
        <v>44743.888546043308</v>
      </c>
      <c r="P98" s="124">
        <f t="shared" si="11"/>
        <v>1394.3825977273689</v>
      </c>
      <c r="Q98" s="124">
        <f t="shared" si="7"/>
        <v>102.45145950964991</v>
      </c>
      <c r="R98" s="124">
        <f t="shared" si="8"/>
        <v>46240.722603280323</v>
      </c>
      <c r="Z98" s="2"/>
    </row>
    <row r="99" spans="13:26" x14ac:dyDescent="0.25">
      <c r="M99" s="2"/>
      <c r="N99" s="1">
        <f t="shared" si="9"/>
        <v>33</v>
      </c>
      <c r="O99" s="124">
        <f t="shared" si="10"/>
        <v>46240.722603280323</v>
      </c>
      <c r="P99" s="124">
        <f t="shared" si="11"/>
        <v>1394.3825977273689</v>
      </c>
      <c r="Q99" s="124">
        <f t="shared" si="7"/>
        <v>105.87880654610332</v>
      </c>
      <c r="R99" s="124">
        <f t="shared" si="8"/>
        <v>47740.984007553794</v>
      </c>
      <c r="Z99" s="2"/>
    </row>
    <row r="100" spans="13:26" x14ac:dyDescent="0.25">
      <c r="M100" s="2"/>
      <c r="N100" s="1">
        <f t="shared" si="9"/>
        <v>34</v>
      </c>
      <c r="O100" s="124">
        <f t="shared" si="10"/>
        <v>47740.984007553794</v>
      </c>
      <c r="P100" s="124">
        <f t="shared" si="11"/>
        <v>1394.3825977273689</v>
      </c>
      <c r="Q100" s="124">
        <f t="shared" si="7"/>
        <v>109.31400128461262</v>
      </c>
      <c r="R100" s="124">
        <f t="shared" si="8"/>
        <v>49244.680606565773</v>
      </c>
      <c r="Z100" s="2"/>
    </row>
    <row r="101" spans="13:26" x14ac:dyDescent="0.25">
      <c r="M101" s="2"/>
      <c r="N101" s="1">
        <f t="shared" si="9"/>
        <v>35</v>
      </c>
      <c r="O101" s="124">
        <f t="shared" si="10"/>
        <v>49244.680606565773</v>
      </c>
      <c r="P101" s="124">
        <f t="shared" si="11"/>
        <v>1394.3825977273689</v>
      </c>
      <c r="Q101" s="124">
        <f t="shared" si="7"/>
        <v>112.75706169430285</v>
      </c>
      <c r="R101" s="124">
        <f t="shared" si="8"/>
        <v>50751.820265987444</v>
      </c>
      <c r="Z101" s="2"/>
    </row>
    <row r="102" spans="13:26" x14ac:dyDescent="0.25">
      <c r="M102" s="2"/>
      <c r="N102" s="1">
        <f t="shared" si="9"/>
        <v>36</v>
      </c>
      <c r="O102" s="124">
        <f t="shared" si="10"/>
        <v>50751.820265987444</v>
      </c>
      <c r="P102" s="124">
        <f t="shared" si="11"/>
        <v>1394.3825977273689</v>
      </c>
      <c r="Q102" s="124">
        <f t="shared" si="7"/>
        <v>116.20800578544356</v>
      </c>
      <c r="R102" s="124">
        <f t="shared" si="8"/>
        <v>52262.410869500251</v>
      </c>
      <c r="Z102" s="2"/>
    </row>
    <row r="103" spans="13:26" x14ac:dyDescent="0.25">
      <c r="M103" s="2"/>
      <c r="N103" s="1">
        <f t="shared" si="9"/>
        <v>37</v>
      </c>
      <c r="O103" s="124">
        <f t="shared" si="10"/>
        <v>52262.410869500251</v>
      </c>
      <c r="P103" s="124">
        <f t="shared" si="11"/>
        <v>1394.3825977273689</v>
      </c>
      <c r="Q103" s="124">
        <f t="shared" si="7"/>
        <v>119.66685160954295</v>
      </c>
      <c r="R103" s="124">
        <f t="shared" si="8"/>
        <v>53776.460318837162</v>
      </c>
      <c r="Z103" s="2"/>
    </row>
    <row r="104" spans="13:26" x14ac:dyDescent="0.25">
      <c r="M104" s="2"/>
      <c r="N104" s="1">
        <f t="shared" si="9"/>
        <v>38</v>
      </c>
      <c r="O104" s="124">
        <f t="shared" si="10"/>
        <v>53776.460318837162</v>
      </c>
      <c r="P104" s="124">
        <f t="shared" si="11"/>
        <v>1394.3825977273689</v>
      </c>
      <c r="Q104" s="124">
        <f t="shared" si="7"/>
        <v>123.1336172594423</v>
      </c>
      <c r="R104" s="124">
        <f t="shared" si="8"/>
        <v>55293.976533823974</v>
      </c>
      <c r="Z104" s="2"/>
    </row>
    <row r="105" spans="13:26" x14ac:dyDescent="0.25">
      <c r="M105" s="2"/>
      <c r="N105" s="1">
        <f t="shared" si="9"/>
        <v>39</v>
      </c>
      <c r="O105" s="124">
        <f t="shared" si="10"/>
        <v>55293.976533823974</v>
      </c>
      <c r="P105" s="124">
        <f t="shared" si="11"/>
        <v>1394.3825977273689</v>
      </c>
      <c r="Q105" s="124">
        <f t="shared" si="7"/>
        <v>126.60832086941066</v>
      </c>
      <c r="R105" s="124">
        <f t="shared" si="8"/>
        <v>56814.967452420751</v>
      </c>
      <c r="Z105" s="2"/>
    </row>
    <row r="106" spans="13:26" x14ac:dyDescent="0.25">
      <c r="M106" s="2"/>
      <c r="N106" s="1">
        <f t="shared" si="9"/>
        <v>40</v>
      </c>
      <c r="O106" s="124">
        <f t="shared" si="10"/>
        <v>56814.967452420751</v>
      </c>
      <c r="P106" s="124">
        <f t="shared" si="11"/>
        <v>1394.3825977273689</v>
      </c>
      <c r="Q106" s="124">
        <f t="shared" si="7"/>
        <v>130.09098061523963</v>
      </c>
      <c r="R106" s="124">
        <f t="shared" si="8"/>
        <v>58339.441030763359</v>
      </c>
      <c r="Z106" s="2"/>
    </row>
    <row r="107" spans="13:26" x14ac:dyDescent="0.25">
      <c r="M107" s="2"/>
      <c r="N107" s="1">
        <f t="shared" si="9"/>
        <v>41</v>
      </c>
      <c r="O107" s="124">
        <f t="shared" si="10"/>
        <v>58339.441030763359</v>
      </c>
      <c r="P107" s="124">
        <f t="shared" si="11"/>
        <v>1394.3825977273689</v>
      </c>
      <c r="Q107" s="124">
        <f t="shared" si="7"/>
        <v>133.58161471433851</v>
      </c>
      <c r="R107" s="124">
        <f t="shared" si="8"/>
        <v>59867.405243205067</v>
      </c>
      <c r="Z107" s="2"/>
    </row>
    <row r="108" spans="13:26" x14ac:dyDescent="0.25">
      <c r="M108" s="2"/>
      <c r="N108" s="1">
        <f t="shared" si="9"/>
        <v>42</v>
      </c>
      <c r="O108" s="124">
        <f t="shared" si="10"/>
        <v>59867.405243205067</v>
      </c>
      <c r="P108" s="124">
        <f t="shared" si="11"/>
        <v>1394.3825977273689</v>
      </c>
      <c r="Q108" s="124">
        <f t="shared" si="7"/>
        <v>137.08024142582957</v>
      </c>
      <c r="R108" s="124">
        <f t="shared" si="8"/>
        <v>61398.868082358262</v>
      </c>
      <c r="Z108" s="2"/>
    </row>
    <row r="109" spans="13:26" x14ac:dyDescent="0.25">
      <c r="M109" s="2"/>
      <c r="N109" s="1">
        <f t="shared" si="9"/>
        <v>43</v>
      </c>
      <c r="O109" s="124">
        <f t="shared" si="10"/>
        <v>61398.868082358262</v>
      </c>
      <c r="P109" s="124">
        <f t="shared" si="11"/>
        <v>1394.3825977273689</v>
      </c>
      <c r="Q109" s="124">
        <f t="shared" si="7"/>
        <v>140.58687905064352</v>
      </c>
      <c r="R109" s="124">
        <f t="shared" si="8"/>
        <v>62933.837559136271</v>
      </c>
      <c r="Z109" s="2"/>
    </row>
    <row r="110" spans="13:26" x14ac:dyDescent="0.25">
      <c r="M110" s="2"/>
      <c r="N110" s="1">
        <f t="shared" si="9"/>
        <v>44</v>
      </c>
      <c r="O110" s="124">
        <f t="shared" si="10"/>
        <v>62933.837559136271</v>
      </c>
      <c r="P110" s="124">
        <f t="shared" si="11"/>
        <v>1394.3825977273689</v>
      </c>
      <c r="Q110" s="124">
        <f t="shared" si="7"/>
        <v>144.10154593161528</v>
      </c>
      <c r="R110" s="124">
        <f t="shared" si="8"/>
        <v>64472.321702795256</v>
      </c>
      <c r="Z110" s="2"/>
    </row>
    <row r="111" spans="13:26" x14ac:dyDescent="0.25">
      <c r="M111" s="2"/>
      <c r="N111" s="1">
        <f t="shared" si="9"/>
        <v>45</v>
      </c>
      <c r="O111" s="124">
        <f t="shared" si="10"/>
        <v>64472.321702795256</v>
      </c>
      <c r="P111" s="124">
        <f t="shared" si="11"/>
        <v>1394.3825977273689</v>
      </c>
      <c r="Q111" s="124">
        <f t="shared" si="7"/>
        <v>147.62426045357998</v>
      </c>
      <c r="R111" s="124">
        <f t="shared" si="8"/>
        <v>66014.32856097621</v>
      </c>
      <c r="Z111" s="2"/>
    </row>
    <row r="112" spans="13:26" x14ac:dyDescent="0.25">
      <c r="M112" s="2"/>
      <c r="N112" s="1">
        <f t="shared" si="9"/>
        <v>46</v>
      </c>
      <c r="O112" s="124">
        <f t="shared" si="10"/>
        <v>66014.32856097621</v>
      </c>
      <c r="P112" s="124">
        <f t="shared" si="11"/>
        <v>1394.3825977273689</v>
      </c>
      <c r="Q112" s="124">
        <f t="shared" si="7"/>
        <v>151.15504104346903</v>
      </c>
      <c r="R112" s="124">
        <f t="shared" si="8"/>
        <v>67559.866199747048</v>
      </c>
      <c r="Z112" s="2"/>
    </row>
    <row r="113" spans="13:26" x14ac:dyDescent="0.25">
      <c r="M113" s="2"/>
      <c r="N113" s="1">
        <f t="shared" si="9"/>
        <v>47</v>
      </c>
      <c r="O113" s="124">
        <f t="shared" si="10"/>
        <v>67559.866199747048</v>
      </c>
      <c r="P113" s="124">
        <f t="shared" si="11"/>
        <v>1394.3825977273689</v>
      </c>
      <c r="Q113" s="124">
        <f t="shared" si="7"/>
        <v>154.69390617040651</v>
      </c>
      <c r="R113" s="124">
        <f t="shared" si="8"/>
        <v>69108.942703644818</v>
      </c>
      <c r="Z113" s="2"/>
    </row>
    <row r="114" spans="13:26" x14ac:dyDescent="0.25">
      <c r="M114" s="2"/>
      <c r="N114" s="1">
        <f t="shared" si="9"/>
        <v>48</v>
      </c>
      <c r="O114" s="124">
        <f t="shared" si="10"/>
        <v>69108.942703644818</v>
      </c>
      <c r="P114" s="124">
        <f t="shared" si="11"/>
        <v>1394.3825977273689</v>
      </c>
      <c r="Q114" s="124">
        <f t="shared" si="7"/>
        <v>158.24087434580591</v>
      </c>
      <c r="R114" s="124">
        <f t="shared" si="8"/>
        <v>70661.566175717991</v>
      </c>
      <c r="Z114" s="2"/>
    </row>
    <row r="115" spans="13:26" x14ac:dyDescent="0.25">
      <c r="M115" s="2"/>
      <c r="N115" s="1">
        <f t="shared" si="9"/>
        <v>49</v>
      </c>
      <c r="O115" s="124">
        <f t="shared" si="10"/>
        <v>70661.566175717991</v>
      </c>
      <c r="P115" s="124">
        <f t="shared" si="11"/>
        <v>1394.3825977273689</v>
      </c>
      <c r="Q115" s="124">
        <f t="shared" si="7"/>
        <v>161.7959641234668</v>
      </c>
      <c r="R115" s="124">
        <f t="shared" si="8"/>
        <v>72217.744737568821</v>
      </c>
      <c r="Z115" s="2"/>
    </row>
    <row r="116" spans="13:26" x14ac:dyDescent="0.25">
      <c r="M116" s="2"/>
      <c r="N116" s="1">
        <f t="shared" si="9"/>
        <v>50</v>
      </c>
      <c r="O116" s="124">
        <f t="shared" si="10"/>
        <v>72217.744737568821</v>
      </c>
      <c r="P116" s="124">
        <f t="shared" si="11"/>
        <v>1394.3825977273689</v>
      </c>
      <c r="Q116" s="124">
        <f t="shared" si="7"/>
        <v>165.35919409967198</v>
      </c>
      <c r="R116" s="124">
        <f t="shared" si="8"/>
        <v>73777.486529395857</v>
      </c>
      <c r="Z116" s="2"/>
    </row>
    <row r="117" spans="13:26" x14ac:dyDescent="0.25">
      <c r="M117" s="2"/>
      <c r="N117" s="1">
        <f t="shared" si="9"/>
        <v>51</v>
      </c>
      <c r="O117" s="124">
        <f t="shared" si="10"/>
        <v>73777.486529395857</v>
      </c>
      <c r="P117" s="124">
        <f t="shared" si="11"/>
        <v>1394.3825977273689</v>
      </c>
      <c r="Q117" s="124">
        <f t="shared" si="7"/>
        <v>168.93058291328478</v>
      </c>
      <c r="R117" s="124">
        <f t="shared" si="8"/>
        <v>75340.799710036503</v>
      </c>
      <c r="Z117" s="2"/>
    </row>
    <row r="118" spans="13:26" x14ac:dyDescent="0.25">
      <c r="M118" s="2"/>
      <c r="N118" s="1">
        <f t="shared" si="9"/>
        <v>52</v>
      </c>
      <c r="O118" s="124">
        <f t="shared" si="10"/>
        <v>75340.799710036503</v>
      </c>
      <c r="P118" s="124">
        <f t="shared" si="11"/>
        <v>1394.3825977273689</v>
      </c>
      <c r="Q118" s="124">
        <f t="shared" si="7"/>
        <v>172.51014924584641</v>
      </c>
      <c r="R118" s="124">
        <f t="shared" si="8"/>
        <v>76907.692457009718</v>
      </c>
      <c r="Z118" s="2"/>
    </row>
    <row r="119" spans="13:26" x14ac:dyDescent="0.25">
      <c r="M119" s="2"/>
      <c r="N119" s="1">
        <f t="shared" si="9"/>
        <v>53</v>
      </c>
      <c r="O119" s="124">
        <f t="shared" si="10"/>
        <v>76907.692457009718</v>
      </c>
      <c r="P119" s="124">
        <f t="shared" si="11"/>
        <v>1394.3825977273689</v>
      </c>
      <c r="Q119" s="124">
        <f t="shared" si="7"/>
        <v>176.0979118216739</v>
      </c>
      <c r="R119" s="124">
        <f t="shared" si="8"/>
        <v>78478.172966558763</v>
      </c>
      <c r="Z119" s="2"/>
    </row>
    <row r="120" spans="13:26" x14ac:dyDescent="0.25">
      <c r="M120" s="2"/>
      <c r="N120" s="1">
        <f t="shared" si="9"/>
        <v>54</v>
      </c>
      <c r="O120" s="124">
        <f t="shared" si="10"/>
        <v>78478.172966558763</v>
      </c>
      <c r="P120" s="124">
        <f t="shared" si="11"/>
        <v>1394.3825977273689</v>
      </c>
      <c r="Q120" s="124">
        <f t="shared" si="7"/>
        <v>179.69388940795784</v>
      </c>
      <c r="R120" s="124">
        <f t="shared" si="8"/>
        <v>80052.249453694094</v>
      </c>
      <c r="Z120" s="2"/>
    </row>
    <row r="121" spans="13:26" x14ac:dyDescent="0.25">
      <c r="M121" s="2"/>
      <c r="N121" s="1">
        <f t="shared" si="9"/>
        <v>55</v>
      </c>
      <c r="O121" s="124">
        <f t="shared" si="10"/>
        <v>80052.249453694094</v>
      </c>
      <c r="P121" s="124">
        <f t="shared" si="11"/>
        <v>1394.3825977273689</v>
      </c>
      <c r="Q121" s="124">
        <f t="shared" si="7"/>
        <v>183.29810081486065</v>
      </c>
      <c r="R121" s="124">
        <f t="shared" si="8"/>
        <v>81629.930152236324</v>
      </c>
      <c r="Z121" s="2"/>
    </row>
    <row r="122" spans="13:26" x14ac:dyDescent="0.25">
      <c r="M122" s="2"/>
      <c r="N122" s="1">
        <f t="shared" si="9"/>
        <v>56</v>
      </c>
      <c r="O122" s="124">
        <f t="shared" si="10"/>
        <v>81629.930152236324</v>
      </c>
      <c r="P122" s="124">
        <f t="shared" si="11"/>
        <v>1394.3825977273689</v>
      </c>
      <c r="Q122" s="124">
        <f t="shared" si="7"/>
        <v>186.91056489561495</v>
      </c>
      <c r="R122" s="124">
        <f t="shared" si="8"/>
        <v>83211.223314859308</v>
      </c>
      <c r="Z122" s="2"/>
    </row>
    <row r="123" spans="13:26" x14ac:dyDescent="0.25">
      <c r="M123" s="2"/>
      <c r="N123" s="1">
        <f t="shared" si="9"/>
        <v>57</v>
      </c>
      <c r="O123" s="124">
        <f t="shared" si="10"/>
        <v>83211.223314859308</v>
      </c>
      <c r="P123" s="124">
        <f t="shared" si="11"/>
        <v>1394.3825977273689</v>
      </c>
      <c r="Q123" s="124">
        <f t="shared" si="7"/>
        <v>190.53130054662222</v>
      </c>
      <c r="R123" s="124">
        <f t="shared" si="8"/>
        <v>84796.13721313329</v>
      </c>
      <c r="Z123" s="2"/>
    </row>
    <row r="124" spans="13:26" x14ac:dyDescent="0.25">
      <c r="M124" s="2"/>
      <c r="N124" s="1">
        <f t="shared" si="9"/>
        <v>58</v>
      </c>
      <c r="O124" s="124">
        <f t="shared" si="10"/>
        <v>84796.13721313329</v>
      </c>
      <c r="P124" s="124">
        <f t="shared" si="11"/>
        <v>1394.3825977273689</v>
      </c>
      <c r="Q124" s="124">
        <f t="shared" si="7"/>
        <v>194.16032670755158</v>
      </c>
      <c r="R124" s="124">
        <f t="shared" si="8"/>
        <v>86384.680137568212</v>
      </c>
      <c r="Z124" s="2"/>
    </row>
    <row r="125" spans="13:26" x14ac:dyDescent="0.25">
      <c r="M125" s="2"/>
      <c r="N125" s="1">
        <f t="shared" si="9"/>
        <v>59</v>
      </c>
      <c r="O125" s="124">
        <f t="shared" si="10"/>
        <v>86384.680137568212</v>
      </c>
      <c r="P125" s="124">
        <f t="shared" si="11"/>
        <v>1394.3825977273689</v>
      </c>
      <c r="Q125" s="124">
        <f t="shared" si="7"/>
        <v>197.79766236143894</v>
      </c>
      <c r="R125" s="124">
        <f t="shared" si="8"/>
        <v>87976.860397657016</v>
      </c>
      <c r="Z125" s="2"/>
    </row>
    <row r="126" spans="13:26" x14ac:dyDescent="0.25">
      <c r="M126" s="2"/>
      <c r="N126" s="1">
        <f t="shared" si="9"/>
        <v>60</v>
      </c>
      <c r="O126" s="124">
        <f t="shared" si="10"/>
        <v>87976.860397657016</v>
      </c>
      <c r="P126" s="124">
        <f t="shared" si="11"/>
        <v>1394.3825977273689</v>
      </c>
      <c r="Q126" s="124">
        <f t="shared" si="7"/>
        <v>201.44332653478617</v>
      </c>
      <c r="R126" s="124">
        <f t="shared" si="8"/>
        <v>89572.686321919173</v>
      </c>
      <c r="Z126" s="2"/>
    </row>
    <row r="127" spans="13:26" x14ac:dyDescent="0.25">
      <c r="M127" s="2"/>
      <c r="N127" s="1">
        <f t="shared" si="9"/>
        <v>61</v>
      </c>
      <c r="O127" s="124">
        <f t="shared" si="10"/>
        <v>89572.686321919173</v>
      </c>
      <c r="P127" s="124">
        <f t="shared" si="11"/>
        <v>1394.3825977273689</v>
      </c>
      <c r="Q127" s="124">
        <f t="shared" si="7"/>
        <v>205.0973382976608</v>
      </c>
      <c r="R127" s="124">
        <f t="shared" si="8"/>
        <v>91172.166257944205</v>
      </c>
      <c r="Z127" s="2"/>
    </row>
    <row r="128" spans="13:26" x14ac:dyDescent="0.25">
      <c r="M128" s="2"/>
      <c r="N128" s="1">
        <f t="shared" si="9"/>
        <v>62</v>
      </c>
      <c r="O128" s="124">
        <f t="shared" si="10"/>
        <v>91172.166257944205</v>
      </c>
      <c r="P128" s="124">
        <f t="shared" si="11"/>
        <v>1394.3825977273689</v>
      </c>
      <c r="Q128" s="124">
        <f t="shared" si="7"/>
        <v>208.75971676379564</v>
      </c>
      <c r="R128" s="124">
        <f t="shared" si="8"/>
        <v>92775.308572435373</v>
      </c>
      <c r="Z128" s="2"/>
    </row>
    <row r="129" spans="13:26" x14ac:dyDescent="0.25">
      <c r="M129" s="2"/>
      <c r="N129" s="1">
        <f t="shared" si="9"/>
        <v>63</v>
      </c>
      <c r="O129" s="124">
        <f t="shared" si="10"/>
        <v>92775.308572435373</v>
      </c>
      <c r="P129" s="124">
        <f t="shared" si="11"/>
        <v>1394.3825977273689</v>
      </c>
      <c r="Q129" s="124">
        <f t="shared" si="7"/>
        <v>212.43048109068877</v>
      </c>
      <c r="R129" s="124">
        <f t="shared" si="8"/>
        <v>94382.12165125343</v>
      </c>
      <c r="Z129" s="2"/>
    </row>
    <row r="130" spans="13:26" x14ac:dyDescent="0.25">
      <c r="M130" s="2"/>
      <c r="N130" s="1">
        <f t="shared" si="9"/>
        <v>64</v>
      </c>
      <c r="O130" s="124">
        <f t="shared" si="10"/>
        <v>94382.12165125343</v>
      </c>
      <c r="P130" s="124">
        <f t="shared" si="11"/>
        <v>1394.3825977273689</v>
      </c>
      <c r="Q130" s="124">
        <f t="shared" si="7"/>
        <v>216.10965047970384</v>
      </c>
      <c r="R130" s="124">
        <f t="shared" si="8"/>
        <v>95992.613899460499</v>
      </c>
      <c r="Z130" s="2"/>
    </row>
    <row r="131" spans="13:26" x14ac:dyDescent="0.25">
      <c r="M131" s="2"/>
      <c r="N131" s="1">
        <f t="shared" si="9"/>
        <v>65</v>
      </c>
      <c r="O131" s="124">
        <f t="shared" si="10"/>
        <v>95992.613899460499</v>
      </c>
      <c r="P131" s="124">
        <f t="shared" si="11"/>
        <v>1394.3825977273689</v>
      </c>
      <c r="Q131" s="124">
        <f t="shared" ref="Q131:Q194" si="12">O131*$P$61</f>
        <v>219.79724417617041</v>
      </c>
      <c r="R131" s="124">
        <f t="shared" ref="R131:R194" si="13">O131+P131+Q131</f>
        <v>97606.793741364032</v>
      </c>
      <c r="Z131" s="2"/>
    </row>
    <row r="132" spans="13:26" x14ac:dyDescent="0.25">
      <c r="M132" s="2"/>
      <c r="N132" s="1">
        <f t="shared" ref="N132:N195" si="14">N131+1</f>
        <v>66</v>
      </c>
      <c r="O132" s="124">
        <f t="shared" ref="O132:O195" si="15">R131</f>
        <v>97606.793741364032</v>
      </c>
      <c r="P132" s="124">
        <f t="shared" ref="P132:P195" si="16">P131</f>
        <v>1394.3825977273689</v>
      </c>
      <c r="Q132" s="124">
        <f t="shared" si="12"/>
        <v>223.49328146948466</v>
      </c>
      <c r="R132" s="124">
        <f t="shared" si="13"/>
        <v>99224.66962056089</v>
      </c>
      <c r="Z132" s="2"/>
    </row>
    <row r="133" spans="13:26" x14ac:dyDescent="0.25">
      <c r="M133" s="2"/>
      <c r="N133" s="1">
        <f t="shared" si="14"/>
        <v>67</v>
      </c>
      <c r="O133" s="124">
        <f t="shared" si="15"/>
        <v>99224.66962056089</v>
      </c>
      <c r="P133" s="124">
        <f t="shared" si="16"/>
        <v>1394.3825977273689</v>
      </c>
      <c r="Q133" s="124">
        <f t="shared" si="12"/>
        <v>227.19778169321037</v>
      </c>
      <c r="R133" s="124">
        <f t="shared" si="13"/>
        <v>100846.24999998146</v>
      </c>
      <c r="Z133" s="2"/>
    </row>
    <row r="134" spans="13:26" x14ac:dyDescent="0.25">
      <c r="M134" s="2"/>
      <c r="N134" s="1">
        <f t="shared" si="14"/>
        <v>68</v>
      </c>
      <c r="O134" s="124">
        <f t="shared" si="15"/>
        <v>100846.24999998146</v>
      </c>
      <c r="P134" s="124">
        <f t="shared" si="16"/>
        <v>1394.3825977273689</v>
      </c>
      <c r="Q134" s="124">
        <f t="shared" si="12"/>
        <v>230.91076422517989</v>
      </c>
      <c r="R134" s="124">
        <f t="shared" si="13"/>
        <v>102471.543361934</v>
      </c>
      <c r="Z134" s="2"/>
    </row>
    <row r="135" spans="13:26" x14ac:dyDescent="0.25">
      <c r="M135" s="2"/>
      <c r="N135" s="1">
        <f t="shared" si="14"/>
        <v>69</v>
      </c>
      <c r="O135" s="124">
        <f t="shared" si="15"/>
        <v>102471.543361934</v>
      </c>
      <c r="P135" s="124">
        <f t="shared" si="16"/>
        <v>1394.3825977273689</v>
      </c>
      <c r="Q135" s="124">
        <f t="shared" si="12"/>
        <v>234.63224848759563</v>
      </c>
      <c r="R135" s="124">
        <f t="shared" si="13"/>
        <v>104100.55820814897</v>
      </c>
      <c r="Z135" s="2"/>
    </row>
    <row r="136" spans="13:26" x14ac:dyDescent="0.25">
      <c r="M136" s="2"/>
      <c r="N136" s="1">
        <f t="shared" si="14"/>
        <v>70</v>
      </c>
      <c r="O136" s="124">
        <f t="shared" si="15"/>
        <v>104100.55820814897</v>
      </c>
      <c r="P136" s="124">
        <f t="shared" si="16"/>
        <v>1394.3825977273689</v>
      </c>
      <c r="Q136" s="124">
        <f t="shared" si="12"/>
        <v>238.36225394713162</v>
      </c>
      <c r="R136" s="124">
        <f t="shared" si="13"/>
        <v>105733.30305982346</v>
      </c>
      <c r="Z136" s="2"/>
    </row>
    <row r="137" spans="13:26" x14ac:dyDescent="0.25">
      <c r="M137" s="2"/>
      <c r="N137" s="1">
        <f t="shared" si="14"/>
        <v>71</v>
      </c>
      <c r="O137" s="124">
        <f t="shared" si="15"/>
        <v>105733.30305982346</v>
      </c>
      <c r="P137" s="124">
        <f t="shared" si="16"/>
        <v>1394.3825977273689</v>
      </c>
      <c r="Q137" s="124">
        <f t="shared" si="12"/>
        <v>242.10080011503527</v>
      </c>
      <c r="R137" s="124">
        <f t="shared" si="13"/>
        <v>107369.78645766586</v>
      </c>
      <c r="Z137" s="2"/>
    </row>
    <row r="138" spans="13:26" x14ac:dyDescent="0.25">
      <c r="M138" s="2"/>
      <c r="N138" s="1">
        <f t="shared" si="14"/>
        <v>72</v>
      </c>
      <c r="O138" s="124">
        <f t="shared" si="15"/>
        <v>107369.78645766586</v>
      </c>
      <c r="P138" s="124">
        <f t="shared" si="16"/>
        <v>1394.3825977273689</v>
      </c>
      <c r="Q138" s="124">
        <f t="shared" si="12"/>
        <v>245.8479065472296</v>
      </c>
      <c r="R138" s="124">
        <f t="shared" si="13"/>
        <v>109010.01696194046</v>
      </c>
      <c r="Z138" s="2"/>
    </row>
    <row r="139" spans="13:26" x14ac:dyDescent="0.25">
      <c r="M139" s="2"/>
      <c r="N139" s="1">
        <f t="shared" si="14"/>
        <v>73</v>
      </c>
      <c r="O139" s="124">
        <f t="shared" si="15"/>
        <v>109010.01696194046</v>
      </c>
      <c r="P139" s="124">
        <f t="shared" si="16"/>
        <v>1394.3825977273689</v>
      </c>
      <c r="Q139" s="124">
        <f t="shared" si="12"/>
        <v>249.60359284441535</v>
      </c>
      <c r="R139" s="124">
        <f t="shared" si="13"/>
        <v>110654.00315251225</v>
      </c>
      <c r="Z139" s="2"/>
    </row>
    <row r="140" spans="13:26" x14ac:dyDescent="0.25">
      <c r="M140" s="2"/>
      <c r="N140" s="1">
        <f t="shared" si="14"/>
        <v>74</v>
      </c>
      <c r="O140" s="124">
        <f t="shared" si="15"/>
        <v>110654.00315251225</v>
      </c>
      <c r="P140" s="124">
        <f t="shared" si="16"/>
        <v>1394.3825977273689</v>
      </c>
      <c r="Q140" s="124">
        <f t="shared" si="12"/>
        <v>253.36787865217363</v>
      </c>
      <c r="R140" s="124">
        <f t="shared" si="13"/>
        <v>112301.75362889179</v>
      </c>
      <c r="Z140" s="2"/>
    </row>
    <row r="141" spans="13:26" x14ac:dyDescent="0.25">
      <c r="M141" s="2"/>
      <c r="N141" s="1">
        <f t="shared" si="14"/>
        <v>75</v>
      </c>
      <c r="O141" s="124">
        <f t="shared" si="15"/>
        <v>112301.75362889179</v>
      </c>
      <c r="P141" s="124">
        <f t="shared" si="16"/>
        <v>1394.3825977273689</v>
      </c>
      <c r="Q141" s="124">
        <f t="shared" si="12"/>
        <v>257.14078366106861</v>
      </c>
      <c r="R141" s="124">
        <f t="shared" si="13"/>
        <v>113953.27701028023</v>
      </c>
      <c r="Z141" s="2"/>
    </row>
    <row r="142" spans="13:26" x14ac:dyDescent="0.25">
      <c r="M142" s="2"/>
      <c r="N142" s="1">
        <f t="shared" si="14"/>
        <v>76</v>
      </c>
      <c r="O142" s="124">
        <f t="shared" si="15"/>
        <v>113953.27701028023</v>
      </c>
      <c r="P142" s="124">
        <f t="shared" si="16"/>
        <v>1394.3825977273689</v>
      </c>
      <c r="Q142" s="124">
        <f t="shared" si="12"/>
        <v>260.92232760675057</v>
      </c>
      <c r="R142" s="124">
        <f t="shared" si="13"/>
        <v>115608.58193561435</v>
      </c>
      <c r="Z142" s="2"/>
    </row>
    <row r="143" spans="13:26" x14ac:dyDescent="0.25">
      <c r="M143" s="2"/>
      <c r="N143" s="1">
        <f t="shared" si="14"/>
        <v>77</v>
      </c>
      <c r="O143" s="124">
        <f t="shared" si="15"/>
        <v>115608.58193561435</v>
      </c>
      <c r="P143" s="124">
        <f t="shared" si="16"/>
        <v>1394.3825977273689</v>
      </c>
      <c r="Q143" s="124">
        <f t="shared" si="12"/>
        <v>264.71253027005906</v>
      </c>
      <c r="R143" s="124">
        <f t="shared" si="13"/>
        <v>117267.67706361177</v>
      </c>
      <c r="Z143" s="2"/>
    </row>
    <row r="144" spans="13:26" x14ac:dyDescent="0.25">
      <c r="M144" s="2"/>
      <c r="N144" s="1">
        <f t="shared" si="14"/>
        <v>78</v>
      </c>
      <c r="O144" s="124">
        <f t="shared" si="15"/>
        <v>117267.67706361177</v>
      </c>
      <c r="P144" s="124">
        <f t="shared" si="16"/>
        <v>1394.3825977273689</v>
      </c>
      <c r="Q144" s="124">
        <f t="shared" si="12"/>
        <v>268.51141147712656</v>
      </c>
      <c r="R144" s="124">
        <f t="shared" si="13"/>
        <v>118930.57107281627</v>
      </c>
      <c r="Z144" s="2"/>
    </row>
    <row r="145" spans="13:26" x14ac:dyDescent="0.25">
      <c r="M145" s="2"/>
      <c r="N145" s="1">
        <f t="shared" si="14"/>
        <v>79</v>
      </c>
      <c r="O145" s="124">
        <f t="shared" si="15"/>
        <v>118930.57107281627</v>
      </c>
      <c r="P145" s="124">
        <f t="shared" si="16"/>
        <v>1394.3825977273689</v>
      </c>
      <c r="Q145" s="124">
        <f t="shared" si="12"/>
        <v>272.31899109948188</v>
      </c>
      <c r="R145" s="124">
        <f t="shared" si="13"/>
        <v>120597.27266164312</v>
      </c>
      <c r="Z145" s="2"/>
    </row>
    <row r="146" spans="13:26" x14ac:dyDescent="0.25">
      <c r="M146" s="2"/>
      <c r="N146" s="1">
        <f t="shared" si="14"/>
        <v>80</v>
      </c>
      <c r="O146" s="124">
        <f t="shared" si="15"/>
        <v>120597.27266164312</v>
      </c>
      <c r="P146" s="124">
        <f t="shared" si="16"/>
        <v>1394.3825977273689</v>
      </c>
      <c r="Q146" s="124">
        <f t="shared" si="12"/>
        <v>276.1352890541545</v>
      </c>
      <c r="R146" s="124">
        <f t="shared" si="13"/>
        <v>122267.79054842464</v>
      </c>
      <c r="Z146" s="2"/>
    </row>
    <row r="147" spans="13:26" x14ac:dyDescent="0.25">
      <c r="M147" s="2"/>
      <c r="N147" s="1">
        <f t="shared" si="14"/>
        <v>81</v>
      </c>
      <c r="O147" s="124">
        <f t="shared" si="15"/>
        <v>122267.79054842464</v>
      </c>
      <c r="P147" s="124">
        <f t="shared" si="16"/>
        <v>1394.3825977273689</v>
      </c>
      <c r="Q147" s="124">
        <f t="shared" si="12"/>
        <v>279.96032530377829</v>
      </c>
      <c r="R147" s="124">
        <f t="shared" si="13"/>
        <v>123942.13347145579</v>
      </c>
      <c r="Z147" s="2"/>
    </row>
    <row r="148" spans="13:26" x14ac:dyDescent="0.25">
      <c r="M148" s="2"/>
      <c r="N148" s="1">
        <f t="shared" si="14"/>
        <v>82</v>
      </c>
      <c r="O148" s="124">
        <f t="shared" si="15"/>
        <v>123942.13347145579</v>
      </c>
      <c r="P148" s="124">
        <f t="shared" si="16"/>
        <v>1394.3825977273689</v>
      </c>
      <c r="Q148" s="124">
        <f t="shared" si="12"/>
        <v>283.79411985669634</v>
      </c>
      <c r="R148" s="124">
        <f t="shared" si="13"/>
        <v>125620.31018903985</v>
      </c>
      <c r="Z148" s="2"/>
    </row>
    <row r="149" spans="13:26" x14ac:dyDescent="0.25">
      <c r="M149" s="2"/>
      <c r="N149" s="1">
        <f t="shared" si="14"/>
        <v>83</v>
      </c>
      <c r="O149" s="124">
        <f t="shared" si="15"/>
        <v>125620.31018903985</v>
      </c>
      <c r="P149" s="124">
        <f t="shared" si="16"/>
        <v>1394.3825977273689</v>
      </c>
      <c r="Q149" s="124">
        <f t="shared" si="12"/>
        <v>287.63669276706548</v>
      </c>
      <c r="R149" s="124">
        <f t="shared" si="13"/>
        <v>127302.32947953428</v>
      </c>
      <c r="Z149" s="2"/>
    </row>
    <row r="150" spans="13:26" x14ac:dyDescent="0.25">
      <c r="M150" s="2"/>
      <c r="N150" s="1">
        <f t="shared" si="14"/>
        <v>84</v>
      </c>
      <c r="O150" s="124">
        <f t="shared" si="15"/>
        <v>127302.32947953428</v>
      </c>
      <c r="P150" s="124">
        <f t="shared" si="16"/>
        <v>1394.3825977273689</v>
      </c>
      <c r="Q150" s="124">
        <f t="shared" si="12"/>
        <v>291.48806413496101</v>
      </c>
      <c r="R150" s="124">
        <f t="shared" si="13"/>
        <v>128988.20014139661</v>
      </c>
      <c r="Z150" s="2"/>
    </row>
    <row r="151" spans="13:26" x14ac:dyDescent="0.25">
      <c r="M151" s="2"/>
      <c r="N151" s="1">
        <f t="shared" si="14"/>
        <v>85</v>
      </c>
      <c r="O151" s="124">
        <f t="shared" si="15"/>
        <v>128988.20014139661</v>
      </c>
      <c r="P151" s="124">
        <f t="shared" si="16"/>
        <v>1394.3825977273689</v>
      </c>
      <c r="Q151" s="124">
        <f t="shared" si="12"/>
        <v>295.3482541064821</v>
      </c>
      <c r="R151" s="124">
        <f t="shared" si="13"/>
        <v>130677.93099323046</v>
      </c>
      <c r="Z151" s="2"/>
    </row>
    <row r="152" spans="13:26" x14ac:dyDescent="0.25">
      <c r="M152" s="2"/>
      <c r="N152" s="1">
        <f t="shared" si="14"/>
        <v>86</v>
      </c>
      <c r="O152" s="124">
        <f t="shared" si="15"/>
        <v>130677.93099323046</v>
      </c>
      <c r="P152" s="124">
        <f t="shared" si="16"/>
        <v>1394.3825977273689</v>
      </c>
      <c r="Q152" s="124">
        <f t="shared" si="12"/>
        <v>299.21728287385713</v>
      </c>
      <c r="R152" s="124">
        <f t="shared" si="13"/>
        <v>132371.53087383171</v>
      </c>
      <c r="Z152" s="2"/>
    </row>
    <row r="153" spans="13:26" x14ac:dyDescent="0.25">
      <c r="M153" s="2"/>
      <c r="N153" s="1">
        <f t="shared" si="14"/>
        <v>87</v>
      </c>
      <c r="O153" s="124">
        <f t="shared" si="15"/>
        <v>132371.53087383171</v>
      </c>
      <c r="P153" s="124">
        <f t="shared" si="16"/>
        <v>1394.3825977273689</v>
      </c>
      <c r="Q153" s="124">
        <f t="shared" si="12"/>
        <v>303.09517067554913</v>
      </c>
      <c r="R153" s="124">
        <f t="shared" si="13"/>
        <v>134069.00864223464</v>
      </c>
      <c r="Z153" s="2"/>
    </row>
    <row r="154" spans="13:26" x14ac:dyDescent="0.25">
      <c r="M154" s="2"/>
      <c r="N154" s="1">
        <f t="shared" si="14"/>
        <v>88</v>
      </c>
      <c r="O154" s="124">
        <f t="shared" si="15"/>
        <v>134069.00864223464</v>
      </c>
      <c r="P154" s="124">
        <f t="shared" si="16"/>
        <v>1394.3825977273689</v>
      </c>
      <c r="Q154" s="124">
        <f t="shared" si="12"/>
        <v>306.98193779636165</v>
      </c>
      <c r="R154" s="124">
        <f t="shared" si="13"/>
        <v>135770.37317775839</v>
      </c>
      <c r="Z154" s="2"/>
    </row>
    <row r="155" spans="13:26" x14ac:dyDescent="0.25">
      <c r="M155" s="2"/>
      <c r="N155" s="1">
        <f t="shared" si="14"/>
        <v>89</v>
      </c>
      <c r="O155" s="124">
        <f t="shared" si="15"/>
        <v>135770.37317775839</v>
      </c>
      <c r="P155" s="124">
        <f t="shared" si="16"/>
        <v>1394.3825977273689</v>
      </c>
      <c r="Q155" s="124">
        <f t="shared" si="12"/>
        <v>310.87760456754535</v>
      </c>
      <c r="R155" s="124">
        <f t="shared" si="13"/>
        <v>137475.6333800533</v>
      </c>
      <c r="Z155" s="2"/>
    </row>
    <row r="156" spans="13:26" x14ac:dyDescent="0.25">
      <c r="M156" s="2"/>
      <c r="N156" s="1">
        <f t="shared" si="14"/>
        <v>90</v>
      </c>
      <c r="O156" s="124">
        <f t="shared" si="15"/>
        <v>137475.6333800533</v>
      </c>
      <c r="P156" s="124">
        <f t="shared" si="16"/>
        <v>1394.3825977273689</v>
      </c>
      <c r="Q156" s="124">
        <f t="shared" si="12"/>
        <v>314.78219136690353</v>
      </c>
      <c r="R156" s="124">
        <f t="shared" si="13"/>
        <v>139184.7981691476</v>
      </c>
      <c r="Z156" s="2"/>
    </row>
    <row r="157" spans="13:26" x14ac:dyDescent="0.25">
      <c r="M157" s="2"/>
      <c r="N157" s="1">
        <f t="shared" si="14"/>
        <v>91</v>
      </c>
      <c r="O157" s="124">
        <f t="shared" si="15"/>
        <v>139184.7981691476</v>
      </c>
      <c r="P157" s="124">
        <f t="shared" si="16"/>
        <v>1394.3825977273689</v>
      </c>
      <c r="Q157" s="124">
        <f t="shared" si="12"/>
        <v>318.69571861889955</v>
      </c>
      <c r="R157" s="124">
        <f t="shared" si="13"/>
        <v>140897.87648549388</v>
      </c>
      <c r="Z157" s="2"/>
    </row>
    <row r="158" spans="13:26" x14ac:dyDescent="0.25">
      <c r="M158" s="2"/>
      <c r="N158" s="1">
        <f t="shared" si="14"/>
        <v>92</v>
      </c>
      <c r="O158" s="124">
        <f t="shared" si="15"/>
        <v>140897.87648549388</v>
      </c>
      <c r="P158" s="124">
        <f t="shared" si="16"/>
        <v>1394.3825977273689</v>
      </c>
      <c r="Q158" s="124">
        <f t="shared" si="12"/>
        <v>322.61820679476307</v>
      </c>
      <c r="R158" s="124">
        <f t="shared" si="13"/>
        <v>142614.87729001601</v>
      </c>
      <c r="Z158" s="2"/>
    </row>
    <row r="159" spans="13:26" x14ac:dyDescent="0.25">
      <c r="M159" s="2"/>
      <c r="N159" s="1">
        <f t="shared" si="14"/>
        <v>93</v>
      </c>
      <c r="O159" s="124">
        <f t="shared" si="15"/>
        <v>142614.87729001601</v>
      </c>
      <c r="P159" s="124">
        <f t="shared" si="16"/>
        <v>1394.3825977273689</v>
      </c>
      <c r="Q159" s="124">
        <f t="shared" si="12"/>
        <v>326.54967641259742</v>
      </c>
      <c r="R159" s="124">
        <f t="shared" si="13"/>
        <v>144335.80956415599</v>
      </c>
      <c r="Z159" s="2"/>
    </row>
    <row r="160" spans="13:26" x14ac:dyDescent="0.25">
      <c r="M160" s="2"/>
      <c r="N160" s="1">
        <f t="shared" si="14"/>
        <v>94</v>
      </c>
      <c r="O160" s="124">
        <f t="shared" si="15"/>
        <v>144335.80956415599</v>
      </c>
      <c r="P160" s="124">
        <f t="shared" si="16"/>
        <v>1394.3825977273689</v>
      </c>
      <c r="Q160" s="124">
        <f t="shared" si="12"/>
        <v>330.4901480374869</v>
      </c>
      <c r="R160" s="124">
        <f t="shared" si="13"/>
        <v>146060.68230992087</v>
      </c>
      <c r="Z160" s="2"/>
    </row>
    <row r="161" spans="13:26" x14ac:dyDescent="0.25">
      <c r="M161" s="2"/>
      <c r="N161" s="1">
        <f t="shared" si="14"/>
        <v>95</v>
      </c>
      <c r="O161" s="124">
        <f t="shared" si="15"/>
        <v>146060.68230992087</v>
      </c>
      <c r="P161" s="124">
        <f t="shared" si="16"/>
        <v>1394.3825977273689</v>
      </c>
      <c r="Q161" s="124">
        <f t="shared" si="12"/>
        <v>334.43964228160434</v>
      </c>
      <c r="R161" s="124">
        <f t="shared" si="13"/>
        <v>147789.50454992984</v>
      </c>
      <c r="Z161" s="2"/>
    </row>
    <row r="162" spans="13:26" x14ac:dyDescent="0.25">
      <c r="M162" s="2"/>
      <c r="N162" s="1">
        <f t="shared" si="14"/>
        <v>96</v>
      </c>
      <c r="O162" s="124">
        <f t="shared" si="15"/>
        <v>147789.50454992984</v>
      </c>
      <c r="P162" s="124">
        <f t="shared" si="16"/>
        <v>1394.3825977273689</v>
      </c>
      <c r="Q162" s="124">
        <f t="shared" si="12"/>
        <v>338.39817980431872</v>
      </c>
      <c r="R162" s="124">
        <f t="shared" si="13"/>
        <v>149522.28532746155</v>
      </c>
      <c r="Z162" s="2"/>
    </row>
    <row r="163" spans="13:26" x14ac:dyDescent="0.25">
      <c r="M163" s="2"/>
      <c r="N163" s="1">
        <f t="shared" si="14"/>
        <v>97</v>
      </c>
      <c r="O163" s="124">
        <f t="shared" si="15"/>
        <v>149522.28532746155</v>
      </c>
      <c r="P163" s="124">
        <f t="shared" si="16"/>
        <v>1394.3825977273689</v>
      </c>
      <c r="Q163" s="124">
        <f t="shared" si="12"/>
        <v>342.36578131230357</v>
      </c>
      <c r="R163" s="124">
        <f t="shared" si="13"/>
        <v>151259.03370650124</v>
      </c>
      <c r="Z163" s="2"/>
    </row>
    <row r="164" spans="13:26" x14ac:dyDescent="0.25">
      <c r="M164" s="2"/>
      <c r="N164" s="1">
        <f t="shared" si="14"/>
        <v>98</v>
      </c>
      <c r="O164" s="124">
        <f t="shared" si="15"/>
        <v>151259.03370650124</v>
      </c>
      <c r="P164" s="124">
        <f t="shared" si="16"/>
        <v>1394.3825977273689</v>
      </c>
      <c r="Q164" s="124">
        <f t="shared" si="12"/>
        <v>346.34246755964517</v>
      </c>
      <c r="R164" s="124">
        <f t="shared" si="13"/>
        <v>152999.75877178827</v>
      </c>
      <c r="Z164" s="2"/>
    </row>
    <row r="165" spans="13:26" x14ac:dyDescent="0.25">
      <c r="M165" s="2"/>
      <c r="N165" s="1">
        <f t="shared" si="14"/>
        <v>99</v>
      </c>
      <c r="O165" s="124">
        <f t="shared" si="15"/>
        <v>152999.75877178827</v>
      </c>
      <c r="P165" s="124">
        <f t="shared" si="16"/>
        <v>1394.3825977273689</v>
      </c>
      <c r="Q165" s="124">
        <f t="shared" si="12"/>
        <v>350.3282593479509</v>
      </c>
      <c r="R165" s="124">
        <f t="shared" si="13"/>
        <v>154744.46962886359</v>
      </c>
      <c r="Z165" s="2"/>
    </row>
    <row r="166" spans="13:26" x14ac:dyDescent="0.25">
      <c r="M166" s="2"/>
      <c r="N166" s="1">
        <f t="shared" si="14"/>
        <v>100</v>
      </c>
      <c r="O166" s="124">
        <f t="shared" si="15"/>
        <v>154744.46962886359</v>
      </c>
      <c r="P166" s="124">
        <f t="shared" si="16"/>
        <v>1394.3825977273689</v>
      </c>
      <c r="Q166" s="124">
        <f t="shared" si="12"/>
        <v>354.32317752645832</v>
      </c>
      <c r="R166" s="124">
        <f t="shared" si="13"/>
        <v>156493.17540411744</v>
      </c>
      <c r="Z166" s="2"/>
    </row>
    <row r="167" spans="13:26" x14ac:dyDescent="0.25">
      <c r="M167" s="2"/>
      <c r="N167" s="1">
        <f t="shared" si="14"/>
        <v>101</v>
      </c>
      <c r="O167" s="124">
        <f t="shared" si="15"/>
        <v>156493.17540411744</v>
      </c>
      <c r="P167" s="124">
        <f t="shared" si="16"/>
        <v>1394.3825977273689</v>
      </c>
      <c r="Q167" s="124">
        <f t="shared" si="12"/>
        <v>358.32724299214425</v>
      </c>
      <c r="R167" s="124">
        <f t="shared" si="13"/>
        <v>158245.88524483697</v>
      </c>
      <c r="Z167" s="2"/>
    </row>
    <row r="168" spans="13:26" x14ac:dyDescent="0.25">
      <c r="M168" s="2"/>
      <c r="N168" s="1">
        <f t="shared" si="14"/>
        <v>102</v>
      </c>
      <c r="O168" s="124">
        <f t="shared" si="15"/>
        <v>158245.88524483697</v>
      </c>
      <c r="P168" s="124">
        <f t="shared" si="16"/>
        <v>1394.3825977273689</v>
      </c>
      <c r="Q168" s="124">
        <f t="shared" si="12"/>
        <v>362.34047668983368</v>
      </c>
      <c r="R168" s="124">
        <f t="shared" si="13"/>
        <v>160002.60831925418</v>
      </c>
      <c r="Z168" s="2"/>
    </row>
    <row r="169" spans="13:26" x14ac:dyDescent="0.25">
      <c r="M169" s="2"/>
      <c r="N169" s="1">
        <f t="shared" si="14"/>
        <v>103</v>
      </c>
      <c r="O169" s="124">
        <f t="shared" si="15"/>
        <v>160002.60831925418</v>
      </c>
      <c r="P169" s="124">
        <f t="shared" si="16"/>
        <v>1394.3825977273689</v>
      </c>
      <c r="Q169" s="124">
        <f t="shared" si="12"/>
        <v>366.36289961230983</v>
      </c>
      <c r="R169" s="124">
        <f t="shared" si="13"/>
        <v>161763.35381659388</v>
      </c>
      <c r="Z169" s="2"/>
    </row>
    <row r="170" spans="13:26" x14ac:dyDescent="0.25">
      <c r="M170" s="2"/>
      <c r="N170" s="1">
        <f t="shared" si="14"/>
        <v>104</v>
      </c>
      <c r="O170" s="124">
        <f t="shared" si="15"/>
        <v>161763.35381659388</v>
      </c>
      <c r="P170" s="124">
        <f t="shared" si="16"/>
        <v>1394.3825977273689</v>
      </c>
      <c r="Q170" s="124">
        <f t="shared" si="12"/>
        <v>370.39453280042369</v>
      </c>
      <c r="R170" s="124">
        <f t="shared" si="13"/>
        <v>163528.13094712168</v>
      </c>
      <c r="Z170" s="2"/>
    </row>
    <row r="171" spans="13:26" x14ac:dyDescent="0.25">
      <c r="M171" s="2"/>
      <c r="N171" s="1">
        <f t="shared" si="14"/>
        <v>105</v>
      </c>
      <c r="O171" s="124">
        <f t="shared" si="15"/>
        <v>163528.13094712168</v>
      </c>
      <c r="P171" s="124">
        <f t="shared" si="16"/>
        <v>1394.3825977273689</v>
      </c>
      <c r="Q171" s="124">
        <f t="shared" si="12"/>
        <v>374.4353973432041</v>
      </c>
      <c r="R171" s="124">
        <f t="shared" si="13"/>
        <v>165296.94894219228</v>
      </c>
      <c r="Z171" s="2"/>
    </row>
    <row r="172" spans="13:26" x14ac:dyDescent="0.25">
      <c r="M172" s="2"/>
      <c r="N172" s="1">
        <f t="shared" si="14"/>
        <v>106</v>
      </c>
      <c r="O172" s="124">
        <f t="shared" si="15"/>
        <v>165296.94894219228</v>
      </c>
      <c r="P172" s="124">
        <f t="shared" si="16"/>
        <v>1394.3825977273689</v>
      </c>
      <c r="Q172" s="124">
        <f t="shared" si="12"/>
        <v>378.48551437796823</v>
      </c>
      <c r="R172" s="124">
        <f t="shared" si="13"/>
        <v>167069.81705429763</v>
      </c>
      <c r="Z172" s="2"/>
    </row>
    <row r="173" spans="13:26" x14ac:dyDescent="0.25">
      <c r="M173" s="2"/>
      <c r="N173" s="1">
        <f t="shared" si="14"/>
        <v>107</v>
      </c>
      <c r="O173" s="124">
        <f t="shared" si="15"/>
        <v>167069.81705429763</v>
      </c>
      <c r="P173" s="124">
        <f t="shared" si="16"/>
        <v>1394.3825977273689</v>
      </c>
      <c r="Q173" s="124">
        <f t="shared" si="12"/>
        <v>382.54490509043171</v>
      </c>
      <c r="R173" s="124">
        <f t="shared" si="13"/>
        <v>168846.74455711545</v>
      </c>
      <c r="Z173" s="2"/>
    </row>
    <row r="174" spans="13:26" x14ac:dyDescent="0.25">
      <c r="M174" s="2"/>
      <c r="N174" s="1">
        <f t="shared" si="14"/>
        <v>108</v>
      </c>
      <c r="O174" s="124">
        <f t="shared" si="15"/>
        <v>168846.74455711545</v>
      </c>
      <c r="P174" s="124">
        <f t="shared" si="16"/>
        <v>1394.3825977273689</v>
      </c>
      <c r="Q174" s="124">
        <f t="shared" si="12"/>
        <v>386.61359071482013</v>
      </c>
      <c r="R174" s="124">
        <f t="shared" si="13"/>
        <v>170627.74074555765</v>
      </c>
      <c r="Z174" s="2"/>
    </row>
    <row r="175" spans="13:26" x14ac:dyDescent="0.25">
      <c r="M175" s="2"/>
      <c r="N175" s="1">
        <f t="shared" si="14"/>
        <v>109</v>
      </c>
      <c r="O175" s="124">
        <f t="shared" si="15"/>
        <v>170627.74074555765</v>
      </c>
      <c r="P175" s="124">
        <f t="shared" si="16"/>
        <v>1394.3825977273689</v>
      </c>
      <c r="Q175" s="124">
        <f t="shared" si="12"/>
        <v>390.69159253397942</v>
      </c>
      <c r="R175" s="124">
        <f t="shared" si="13"/>
        <v>172412.81493581901</v>
      </c>
      <c r="Z175" s="2"/>
    </row>
    <row r="176" spans="13:26" x14ac:dyDescent="0.25">
      <c r="M176" s="2"/>
      <c r="N176" s="1">
        <f t="shared" si="14"/>
        <v>110</v>
      </c>
      <c r="O176" s="124">
        <f t="shared" si="15"/>
        <v>172412.81493581901</v>
      </c>
      <c r="P176" s="124">
        <f t="shared" si="16"/>
        <v>1394.3825977273689</v>
      </c>
      <c r="Q176" s="124">
        <f t="shared" si="12"/>
        <v>394.7789318794878</v>
      </c>
      <c r="R176" s="124">
        <f t="shared" si="13"/>
        <v>174201.97646542589</v>
      </c>
      <c r="Z176" s="2"/>
    </row>
    <row r="177" spans="13:26" x14ac:dyDescent="0.25">
      <c r="M177" s="2"/>
      <c r="N177" s="1">
        <f t="shared" si="14"/>
        <v>111</v>
      </c>
      <c r="O177" s="124">
        <f t="shared" si="15"/>
        <v>174201.97646542589</v>
      </c>
      <c r="P177" s="124">
        <f t="shared" si="16"/>
        <v>1394.3825977273689</v>
      </c>
      <c r="Q177" s="124">
        <f t="shared" si="12"/>
        <v>398.8756301317668</v>
      </c>
      <c r="R177" s="124">
        <f t="shared" si="13"/>
        <v>175995.23469328505</v>
      </c>
      <c r="Z177" s="2"/>
    </row>
    <row r="178" spans="13:26" x14ac:dyDescent="0.25">
      <c r="M178" s="2"/>
      <c r="N178" s="1">
        <f t="shared" si="14"/>
        <v>112</v>
      </c>
      <c r="O178" s="124">
        <f t="shared" si="15"/>
        <v>175995.23469328505</v>
      </c>
      <c r="P178" s="124">
        <f t="shared" si="16"/>
        <v>1394.3825977273689</v>
      </c>
      <c r="Q178" s="124">
        <f t="shared" si="12"/>
        <v>402.98170872019352</v>
      </c>
      <c r="R178" s="124">
        <f t="shared" si="13"/>
        <v>177792.59899973261</v>
      </c>
      <c r="Z178" s="2"/>
    </row>
    <row r="179" spans="13:26" x14ac:dyDescent="0.25">
      <c r="M179" s="2"/>
      <c r="N179" s="1">
        <f t="shared" si="14"/>
        <v>113</v>
      </c>
      <c r="O179" s="124">
        <f t="shared" si="15"/>
        <v>177792.59899973261</v>
      </c>
      <c r="P179" s="124">
        <f t="shared" si="16"/>
        <v>1394.3825977273689</v>
      </c>
      <c r="Q179" s="124">
        <f t="shared" si="12"/>
        <v>407.09718912321239</v>
      </c>
      <c r="R179" s="124">
        <f t="shared" si="13"/>
        <v>179594.07878658321</v>
      </c>
      <c r="Z179" s="2"/>
    </row>
    <row r="180" spans="13:26" x14ac:dyDescent="0.25">
      <c r="M180" s="2"/>
      <c r="N180" s="1">
        <f t="shared" si="14"/>
        <v>114</v>
      </c>
      <c r="O180" s="124">
        <f t="shared" si="15"/>
        <v>179594.07878658321</v>
      </c>
      <c r="P180" s="124">
        <f t="shared" si="16"/>
        <v>1394.3825977273689</v>
      </c>
      <c r="Q180" s="124">
        <f t="shared" si="12"/>
        <v>411.22209286844799</v>
      </c>
      <c r="R180" s="124">
        <f t="shared" si="13"/>
        <v>181399.68347717903</v>
      </c>
      <c r="Z180" s="2"/>
    </row>
    <row r="181" spans="13:26" x14ac:dyDescent="0.25">
      <c r="M181" s="2"/>
      <c r="N181" s="1">
        <f t="shared" si="14"/>
        <v>115</v>
      </c>
      <c r="O181" s="124">
        <f t="shared" si="15"/>
        <v>181399.68347717903</v>
      </c>
      <c r="P181" s="124">
        <f t="shared" si="16"/>
        <v>1394.3825977273689</v>
      </c>
      <c r="Q181" s="124">
        <f t="shared" si="12"/>
        <v>415.35644153281703</v>
      </c>
      <c r="R181" s="124">
        <f t="shared" si="13"/>
        <v>183209.42251643923</v>
      </c>
      <c r="Z181" s="2"/>
    </row>
    <row r="182" spans="13:26" x14ac:dyDescent="0.25">
      <c r="M182" s="2"/>
      <c r="N182" s="1">
        <f t="shared" si="14"/>
        <v>116</v>
      </c>
      <c r="O182" s="124">
        <f t="shared" si="15"/>
        <v>183209.42251643923</v>
      </c>
      <c r="P182" s="124">
        <f t="shared" si="16"/>
        <v>1394.3825977273689</v>
      </c>
      <c r="Q182" s="124">
        <f t="shared" si="12"/>
        <v>419.5002567426418</v>
      </c>
      <c r="R182" s="124">
        <f t="shared" si="13"/>
        <v>185023.30537090925</v>
      </c>
      <c r="Z182" s="2"/>
    </row>
    <row r="183" spans="13:26" x14ac:dyDescent="0.25">
      <c r="M183" s="2"/>
      <c r="N183" s="1">
        <f t="shared" si="14"/>
        <v>117</v>
      </c>
      <c r="O183" s="124">
        <f t="shared" si="15"/>
        <v>185023.30537090925</v>
      </c>
      <c r="P183" s="124">
        <f t="shared" si="16"/>
        <v>1394.3825977273689</v>
      </c>
      <c r="Q183" s="124">
        <f t="shared" si="12"/>
        <v>423.65356017376291</v>
      </c>
      <c r="R183" s="124">
        <f t="shared" si="13"/>
        <v>186841.34152881039</v>
      </c>
      <c r="Z183" s="2"/>
    </row>
    <row r="184" spans="13:26" x14ac:dyDescent="0.25">
      <c r="M184" s="2"/>
      <c r="N184" s="1">
        <f t="shared" si="14"/>
        <v>118</v>
      </c>
      <c r="O184" s="124">
        <f t="shared" si="15"/>
        <v>186841.34152881039</v>
      </c>
      <c r="P184" s="124">
        <f t="shared" si="16"/>
        <v>1394.3825977273689</v>
      </c>
      <c r="Q184" s="124">
        <f t="shared" si="12"/>
        <v>427.81637355165293</v>
      </c>
      <c r="R184" s="124">
        <f t="shared" si="13"/>
        <v>188663.54050008941</v>
      </c>
      <c r="Z184" s="2"/>
    </row>
    <row r="185" spans="13:26" x14ac:dyDescent="0.25">
      <c r="M185" s="2"/>
      <c r="N185" s="1">
        <f t="shared" si="14"/>
        <v>119</v>
      </c>
      <c r="O185" s="124">
        <f t="shared" si="15"/>
        <v>188663.54050008941</v>
      </c>
      <c r="P185" s="124">
        <f t="shared" si="16"/>
        <v>1394.3825977273689</v>
      </c>
      <c r="Q185" s="124">
        <f t="shared" si="12"/>
        <v>431.98871865152972</v>
      </c>
      <c r="R185" s="124">
        <f t="shared" si="13"/>
        <v>190489.91181646832</v>
      </c>
      <c r="Z185" s="2"/>
    </row>
    <row r="186" spans="13:26" x14ac:dyDescent="0.25">
      <c r="M186" s="2"/>
      <c r="N186" s="1">
        <f t="shared" si="14"/>
        <v>120</v>
      </c>
      <c r="O186" s="124">
        <f t="shared" si="15"/>
        <v>190489.91181646832</v>
      </c>
      <c r="P186" s="124">
        <f t="shared" si="16"/>
        <v>1394.3825977273689</v>
      </c>
      <c r="Q186" s="124">
        <f t="shared" si="12"/>
        <v>436.1706172984708</v>
      </c>
      <c r="R186" s="124">
        <f t="shared" si="13"/>
        <v>192320.46503149418</v>
      </c>
      <c r="Z186" s="2"/>
    </row>
    <row r="187" spans="13:26" x14ac:dyDescent="0.25">
      <c r="M187" s="2"/>
      <c r="N187" s="1">
        <f t="shared" si="14"/>
        <v>121</v>
      </c>
      <c r="O187" s="124">
        <f t="shared" si="15"/>
        <v>192320.46503149418</v>
      </c>
      <c r="P187" s="124">
        <f t="shared" si="16"/>
        <v>1394.3825977273689</v>
      </c>
      <c r="Q187" s="124">
        <f t="shared" si="12"/>
        <v>440.362091367527</v>
      </c>
      <c r="R187" s="124">
        <f t="shared" si="13"/>
        <v>194155.2097205891</v>
      </c>
      <c r="Z187" s="2"/>
    </row>
    <row r="188" spans="13:26" x14ac:dyDescent="0.25">
      <c r="M188" s="2"/>
      <c r="N188" s="1">
        <f t="shared" si="14"/>
        <v>122</v>
      </c>
      <c r="O188" s="124">
        <f t="shared" si="15"/>
        <v>194155.2097205891</v>
      </c>
      <c r="P188" s="124">
        <f t="shared" si="16"/>
        <v>1394.3825977273689</v>
      </c>
      <c r="Q188" s="124">
        <f t="shared" si="12"/>
        <v>444.56316278383724</v>
      </c>
      <c r="R188" s="124">
        <f t="shared" si="13"/>
        <v>195994.15548110032</v>
      </c>
      <c r="Z188" s="2"/>
    </row>
    <row r="189" spans="13:26" x14ac:dyDescent="0.25">
      <c r="M189" s="2"/>
      <c r="N189" s="1">
        <f t="shared" si="14"/>
        <v>123</v>
      </c>
      <c r="O189" s="124">
        <f t="shared" si="15"/>
        <v>195994.15548110032</v>
      </c>
      <c r="P189" s="124">
        <f t="shared" si="16"/>
        <v>1394.3825977273689</v>
      </c>
      <c r="Q189" s="124">
        <f t="shared" si="12"/>
        <v>448.77385352274302</v>
      </c>
      <c r="R189" s="124">
        <f t="shared" si="13"/>
        <v>197837.31193235045</v>
      </c>
      <c r="Z189" s="2"/>
    </row>
    <row r="190" spans="13:26" x14ac:dyDescent="0.25">
      <c r="M190" s="2"/>
      <c r="N190" s="1">
        <f t="shared" si="14"/>
        <v>124</v>
      </c>
      <c r="O190" s="124">
        <f t="shared" si="15"/>
        <v>197837.31193235045</v>
      </c>
      <c r="P190" s="124">
        <f t="shared" si="16"/>
        <v>1394.3825977273689</v>
      </c>
      <c r="Q190" s="124">
        <f t="shared" si="12"/>
        <v>452.99418560990358</v>
      </c>
      <c r="R190" s="124">
        <f t="shared" si="13"/>
        <v>199684.68871568775</v>
      </c>
      <c r="Z190" s="2"/>
    </row>
    <row r="191" spans="13:26" x14ac:dyDescent="0.25">
      <c r="M191" s="2"/>
      <c r="N191" s="1">
        <f t="shared" si="14"/>
        <v>125</v>
      </c>
      <c r="O191" s="124">
        <f t="shared" si="15"/>
        <v>199684.68871568775</v>
      </c>
      <c r="P191" s="124">
        <f t="shared" si="16"/>
        <v>1394.3825977273689</v>
      </c>
      <c r="Q191" s="124">
        <f t="shared" si="12"/>
        <v>457.22418112141094</v>
      </c>
      <c r="R191" s="124">
        <f t="shared" si="13"/>
        <v>201536.29549453655</v>
      </c>
      <c r="Z191" s="2"/>
    </row>
    <row r="192" spans="13:26" x14ac:dyDescent="0.25">
      <c r="M192" s="2"/>
      <c r="N192" s="1">
        <f t="shared" si="14"/>
        <v>126</v>
      </c>
      <c r="O192" s="124">
        <f t="shared" si="15"/>
        <v>201536.29549453655</v>
      </c>
      <c r="P192" s="124">
        <f t="shared" si="16"/>
        <v>1394.3825977273689</v>
      </c>
      <c r="Q192" s="124">
        <f t="shared" si="12"/>
        <v>461.46386218390541</v>
      </c>
      <c r="R192" s="124">
        <f t="shared" si="13"/>
        <v>203392.14195444784</v>
      </c>
      <c r="Z192" s="2"/>
    </row>
    <row r="193" spans="13:26" x14ac:dyDescent="0.25">
      <c r="M193" s="2"/>
      <c r="N193" s="1">
        <f t="shared" si="14"/>
        <v>127</v>
      </c>
      <c r="O193" s="124">
        <f t="shared" si="15"/>
        <v>203392.14195444784</v>
      </c>
      <c r="P193" s="124">
        <f t="shared" si="16"/>
        <v>1394.3825977273689</v>
      </c>
      <c r="Q193" s="124">
        <f t="shared" si="12"/>
        <v>465.71325097469128</v>
      </c>
      <c r="R193" s="124">
        <f t="shared" si="13"/>
        <v>205252.23780314991</v>
      </c>
      <c r="Z193" s="2"/>
    </row>
    <row r="194" spans="13:26" x14ac:dyDescent="0.25">
      <c r="M194" s="2"/>
      <c r="N194" s="1">
        <f t="shared" si="14"/>
        <v>128</v>
      </c>
      <c r="O194" s="124">
        <f t="shared" si="15"/>
        <v>205252.23780314991</v>
      </c>
      <c r="P194" s="124">
        <f t="shared" si="16"/>
        <v>1394.3825977273689</v>
      </c>
      <c r="Q194" s="124">
        <f t="shared" si="12"/>
        <v>469.972369721853</v>
      </c>
      <c r="R194" s="124">
        <f t="shared" si="13"/>
        <v>207116.59277059915</v>
      </c>
      <c r="Z194" s="2"/>
    </row>
    <row r="195" spans="13:26" x14ac:dyDescent="0.25">
      <c r="M195" s="2"/>
      <c r="N195" s="1">
        <f t="shared" si="14"/>
        <v>129</v>
      </c>
      <c r="O195" s="124">
        <f t="shared" si="15"/>
        <v>207116.59277059915</v>
      </c>
      <c r="P195" s="124">
        <f t="shared" si="16"/>
        <v>1394.3825977273689</v>
      </c>
      <c r="Q195" s="124">
        <f t="shared" ref="Q195:Q258" si="17">O195*$P$61</f>
        <v>474.24124070437136</v>
      </c>
      <c r="R195" s="124">
        <f t="shared" ref="R195:R258" si="18">O195+P195+Q195</f>
        <v>208985.2166090309</v>
      </c>
      <c r="Z195" s="2"/>
    </row>
    <row r="196" spans="13:26" x14ac:dyDescent="0.25">
      <c r="M196" s="2"/>
      <c r="N196" s="1">
        <f t="shared" ref="N196:N259" si="19">N195+1</f>
        <v>130</v>
      </c>
      <c r="O196" s="124">
        <f t="shared" ref="O196:O259" si="20">R195</f>
        <v>208985.2166090309</v>
      </c>
      <c r="P196" s="124">
        <f t="shared" ref="P196:P259" si="21">P195</f>
        <v>1394.3825977273689</v>
      </c>
      <c r="Q196" s="124">
        <f t="shared" si="17"/>
        <v>478.51988625223998</v>
      </c>
      <c r="R196" s="124">
        <f t="shared" si="18"/>
        <v>210858.11909301052</v>
      </c>
      <c r="Z196" s="2"/>
    </row>
    <row r="197" spans="13:26" x14ac:dyDescent="0.25">
      <c r="M197" s="2"/>
      <c r="N197" s="1">
        <f t="shared" si="19"/>
        <v>131</v>
      </c>
      <c r="O197" s="124">
        <f t="shared" si="20"/>
        <v>210858.11909301052</v>
      </c>
      <c r="P197" s="124">
        <f t="shared" si="21"/>
        <v>1394.3825977273689</v>
      </c>
      <c r="Q197" s="124">
        <f t="shared" si="17"/>
        <v>482.80832874658211</v>
      </c>
      <c r="R197" s="124">
        <f t="shared" si="18"/>
        <v>212735.31001948449</v>
      </c>
      <c r="Z197" s="2"/>
    </row>
    <row r="198" spans="13:26" x14ac:dyDescent="0.25">
      <c r="M198" s="2"/>
      <c r="N198" s="1">
        <f t="shared" si="19"/>
        <v>132</v>
      </c>
      <c r="O198" s="124">
        <f t="shared" si="20"/>
        <v>212735.31001948449</v>
      </c>
      <c r="P198" s="124">
        <f t="shared" si="21"/>
        <v>1394.3825977273689</v>
      </c>
      <c r="Q198" s="124">
        <f t="shared" si="17"/>
        <v>487.10659061976781</v>
      </c>
      <c r="R198" s="124">
        <f t="shared" si="18"/>
        <v>214616.79920783165</v>
      </c>
      <c r="Z198" s="2"/>
    </row>
    <row r="199" spans="13:26" x14ac:dyDescent="0.25">
      <c r="M199" s="2"/>
      <c r="N199" s="1">
        <f t="shared" si="19"/>
        <v>133</v>
      </c>
      <c r="O199" s="124">
        <f t="shared" si="20"/>
        <v>214616.79920783165</v>
      </c>
      <c r="P199" s="124">
        <f t="shared" si="21"/>
        <v>1394.3825977273689</v>
      </c>
      <c r="Q199" s="124">
        <f t="shared" si="17"/>
        <v>491.41469435553131</v>
      </c>
      <c r="R199" s="124">
        <f t="shared" si="18"/>
        <v>216502.59649991457</v>
      </c>
      <c r="Z199" s="2"/>
    </row>
    <row r="200" spans="13:26" x14ac:dyDescent="0.25">
      <c r="M200" s="2"/>
      <c r="N200" s="1">
        <f t="shared" si="19"/>
        <v>134</v>
      </c>
      <c r="O200" s="124">
        <f t="shared" si="20"/>
        <v>216502.59649991457</v>
      </c>
      <c r="P200" s="124">
        <f t="shared" si="21"/>
        <v>1394.3825977273689</v>
      </c>
      <c r="Q200" s="124">
        <f t="shared" si="17"/>
        <v>495.73266248908828</v>
      </c>
      <c r="R200" s="124">
        <f t="shared" si="18"/>
        <v>218392.71176013103</v>
      </c>
      <c r="Z200" s="2"/>
    </row>
    <row r="201" spans="13:26" x14ac:dyDescent="0.25">
      <c r="M201" s="2"/>
      <c r="N201" s="1">
        <f t="shared" si="19"/>
        <v>135</v>
      </c>
      <c r="O201" s="124">
        <f t="shared" si="20"/>
        <v>218392.71176013103</v>
      </c>
      <c r="P201" s="124">
        <f t="shared" si="21"/>
        <v>1394.3825977273689</v>
      </c>
      <c r="Q201" s="124">
        <f t="shared" si="17"/>
        <v>500.06051760725421</v>
      </c>
      <c r="R201" s="124">
        <f t="shared" si="18"/>
        <v>220287.15487546567</v>
      </c>
      <c r="Z201" s="2"/>
    </row>
    <row r="202" spans="13:26" x14ac:dyDescent="0.25">
      <c r="M202" s="2"/>
      <c r="N202" s="1">
        <f t="shared" si="19"/>
        <v>136</v>
      </c>
      <c r="O202" s="124">
        <f t="shared" si="20"/>
        <v>220287.15487546567</v>
      </c>
      <c r="P202" s="124">
        <f t="shared" si="21"/>
        <v>1394.3825977273689</v>
      </c>
      <c r="Q202" s="124">
        <f t="shared" si="17"/>
        <v>504.39828234856219</v>
      </c>
      <c r="R202" s="124">
        <f t="shared" si="18"/>
        <v>222185.93575554161</v>
      </c>
      <c r="Z202" s="2"/>
    </row>
    <row r="203" spans="13:26" x14ac:dyDescent="0.25">
      <c r="M203" s="2"/>
      <c r="N203" s="1">
        <f t="shared" si="19"/>
        <v>137</v>
      </c>
      <c r="O203" s="124">
        <f t="shared" si="20"/>
        <v>222185.93575554161</v>
      </c>
      <c r="P203" s="124">
        <f t="shared" si="21"/>
        <v>1394.3825977273689</v>
      </c>
      <c r="Q203" s="124">
        <f t="shared" si="17"/>
        <v>508.74597940338151</v>
      </c>
      <c r="R203" s="124">
        <f t="shared" si="18"/>
        <v>224089.06433267237</v>
      </c>
      <c r="Z203" s="2"/>
    </row>
    <row r="204" spans="13:26" x14ac:dyDescent="0.25">
      <c r="M204" s="2"/>
      <c r="N204" s="1">
        <f t="shared" si="19"/>
        <v>138</v>
      </c>
      <c r="O204" s="124">
        <f t="shared" si="20"/>
        <v>224089.06433267237</v>
      </c>
      <c r="P204" s="124">
        <f t="shared" si="21"/>
        <v>1394.3825977273689</v>
      </c>
      <c r="Q204" s="124">
        <f t="shared" si="17"/>
        <v>513.10363151403635</v>
      </c>
      <c r="R204" s="124">
        <f t="shared" si="18"/>
        <v>225996.55056191378</v>
      </c>
      <c r="Z204" s="2"/>
    </row>
    <row r="205" spans="13:26" x14ac:dyDescent="0.25">
      <c r="M205" s="2"/>
      <c r="N205" s="1">
        <f t="shared" si="19"/>
        <v>139</v>
      </c>
      <c r="O205" s="124">
        <f t="shared" si="20"/>
        <v>225996.55056191378</v>
      </c>
      <c r="P205" s="124">
        <f t="shared" si="21"/>
        <v>1394.3825977273689</v>
      </c>
      <c r="Q205" s="124">
        <f t="shared" si="17"/>
        <v>517.47126147492463</v>
      </c>
      <c r="R205" s="124">
        <f t="shared" si="18"/>
        <v>227908.40442111608</v>
      </c>
      <c r="Z205" s="2"/>
    </row>
    <row r="206" spans="13:26" x14ac:dyDescent="0.25">
      <c r="M206" s="2"/>
      <c r="N206" s="1">
        <f t="shared" si="19"/>
        <v>140</v>
      </c>
      <c r="O206" s="124">
        <f t="shared" si="20"/>
        <v>227908.40442111608</v>
      </c>
      <c r="P206" s="124">
        <f t="shared" si="21"/>
        <v>1394.3825977273689</v>
      </c>
      <c r="Q206" s="124">
        <f t="shared" si="17"/>
        <v>521.84889213263716</v>
      </c>
      <c r="R206" s="124">
        <f t="shared" si="18"/>
        <v>229824.6359109761</v>
      </c>
      <c r="Z206" s="2"/>
    </row>
    <row r="207" spans="13:26" x14ac:dyDescent="0.25">
      <c r="M207" s="2"/>
      <c r="N207" s="1">
        <f t="shared" si="19"/>
        <v>141</v>
      </c>
      <c r="O207" s="124">
        <f t="shared" si="20"/>
        <v>229824.6359109761</v>
      </c>
      <c r="P207" s="124">
        <f t="shared" si="21"/>
        <v>1394.3825977273689</v>
      </c>
      <c r="Q207" s="124">
        <f t="shared" si="17"/>
        <v>526.23654638607752</v>
      </c>
      <c r="R207" s="124">
        <f t="shared" si="18"/>
        <v>231745.25505508957</v>
      </c>
      <c r="Z207" s="2"/>
    </row>
    <row r="208" spans="13:26" x14ac:dyDescent="0.25">
      <c r="M208" s="2"/>
      <c r="N208" s="1">
        <f t="shared" si="19"/>
        <v>142</v>
      </c>
      <c r="O208" s="124">
        <f t="shared" si="20"/>
        <v>231745.25505508957</v>
      </c>
      <c r="P208" s="124">
        <f t="shared" si="21"/>
        <v>1394.3825977273689</v>
      </c>
      <c r="Q208" s="124">
        <f t="shared" si="17"/>
        <v>530.63424718658155</v>
      </c>
      <c r="R208" s="124">
        <f t="shared" si="18"/>
        <v>233670.27190000354</v>
      </c>
      <c r="Z208" s="2"/>
    </row>
    <row r="209" spans="13:26" x14ac:dyDescent="0.25">
      <c r="M209" s="2"/>
      <c r="N209" s="1">
        <f t="shared" si="19"/>
        <v>143</v>
      </c>
      <c r="O209" s="124">
        <f t="shared" si="20"/>
        <v>233670.27190000354</v>
      </c>
      <c r="P209" s="124">
        <f t="shared" si="21"/>
        <v>1394.3825977273689</v>
      </c>
      <c r="Q209" s="124">
        <f t="shared" si="17"/>
        <v>535.0420175380375</v>
      </c>
      <c r="R209" s="124">
        <f t="shared" si="18"/>
        <v>235599.69651526897</v>
      </c>
      <c r="Z209" s="2"/>
    </row>
    <row r="210" spans="13:26" x14ac:dyDescent="0.25">
      <c r="M210" s="2"/>
      <c r="N210" s="1">
        <f t="shared" si="19"/>
        <v>144</v>
      </c>
      <c r="O210" s="124">
        <f t="shared" si="20"/>
        <v>235599.69651526897</v>
      </c>
      <c r="P210" s="124">
        <f t="shared" si="21"/>
        <v>1394.3825977273689</v>
      </c>
      <c r="Q210" s="124">
        <f t="shared" si="17"/>
        <v>539.45988049700622</v>
      </c>
      <c r="R210" s="124">
        <f t="shared" si="18"/>
        <v>237533.53899349336</v>
      </c>
      <c r="Z210" s="2"/>
    </row>
    <row r="211" spans="13:26" x14ac:dyDescent="0.25">
      <c r="M211" s="2"/>
      <c r="N211" s="1">
        <f t="shared" si="19"/>
        <v>145</v>
      </c>
      <c r="O211" s="124">
        <f t="shared" si="20"/>
        <v>237533.53899349336</v>
      </c>
      <c r="P211" s="124">
        <f t="shared" si="21"/>
        <v>1394.3825977273689</v>
      </c>
      <c r="Q211" s="124">
        <f t="shared" si="17"/>
        <v>543.8878591728419</v>
      </c>
      <c r="R211" s="124">
        <f t="shared" si="18"/>
        <v>239471.80945039357</v>
      </c>
      <c r="Z211" s="2"/>
    </row>
    <row r="212" spans="13:26" x14ac:dyDescent="0.25">
      <c r="M212" s="2"/>
      <c r="N212" s="1">
        <f t="shared" si="19"/>
        <v>146</v>
      </c>
      <c r="O212" s="124">
        <f t="shared" si="20"/>
        <v>239471.80945039357</v>
      </c>
      <c r="P212" s="124">
        <f t="shared" si="21"/>
        <v>1394.3825977273689</v>
      </c>
      <c r="Q212" s="124">
        <f t="shared" si="17"/>
        <v>548.32597672781287</v>
      </c>
      <c r="R212" s="124">
        <f t="shared" si="18"/>
        <v>241414.51802484877</v>
      </c>
      <c r="Z212" s="2"/>
    </row>
    <row r="213" spans="13:26" x14ac:dyDescent="0.25">
      <c r="M213" s="2"/>
      <c r="N213" s="1">
        <f t="shared" si="19"/>
        <v>147</v>
      </c>
      <c r="O213" s="124">
        <f t="shared" si="20"/>
        <v>241414.51802484877</v>
      </c>
      <c r="P213" s="124">
        <f t="shared" si="21"/>
        <v>1394.3825977273689</v>
      </c>
      <c r="Q213" s="124">
        <f t="shared" si="17"/>
        <v>552.7742563772232</v>
      </c>
      <c r="R213" s="124">
        <f t="shared" si="18"/>
        <v>243361.67487895337</v>
      </c>
      <c r="Z213" s="2"/>
    </row>
    <row r="214" spans="13:26" x14ac:dyDescent="0.25">
      <c r="M214" s="2"/>
      <c r="N214" s="1">
        <f t="shared" si="19"/>
        <v>148</v>
      </c>
      <c r="O214" s="124">
        <f t="shared" si="20"/>
        <v>243361.67487895337</v>
      </c>
      <c r="P214" s="124">
        <f t="shared" si="21"/>
        <v>1394.3825977273689</v>
      </c>
      <c r="Q214" s="124">
        <f t="shared" si="17"/>
        <v>557.23272138953325</v>
      </c>
      <c r="R214" s="124">
        <f t="shared" si="18"/>
        <v>245313.29019807029</v>
      </c>
      <c r="Z214" s="2"/>
    </row>
    <row r="215" spans="13:26" x14ac:dyDescent="0.25">
      <c r="M215" s="2"/>
      <c r="N215" s="1">
        <f t="shared" si="19"/>
        <v>149</v>
      </c>
      <c r="O215" s="124">
        <f t="shared" si="20"/>
        <v>245313.29019807029</v>
      </c>
      <c r="P215" s="124">
        <f t="shared" si="21"/>
        <v>1394.3825977273689</v>
      </c>
      <c r="Q215" s="124">
        <f t="shared" si="17"/>
        <v>561.70139508648219</v>
      </c>
      <c r="R215" s="124">
        <f t="shared" si="18"/>
        <v>247269.37419088415</v>
      </c>
      <c r="Z215" s="2"/>
    </row>
    <row r="216" spans="13:26" x14ac:dyDescent="0.25">
      <c r="M216" s="2"/>
      <c r="N216" s="1">
        <f t="shared" si="19"/>
        <v>150</v>
      </c>
      <c r="O216" s="124">
        <f t="shared" si="20"/>
        <v>247269.37419088415</v>
      </c>
      <c r="P216" s="124">
        <f t="shared" si="21"/>
        <v>1394.3825977273689</v>
      </c>
      <c r="Q216" s="124">
        <f t="shared" si="17"/>
        <v>566.18030084320958</v>
      </c>
      <c r="R216" s="124">
        <f t="shared" si="18"/>
        <v>249229.93708945473</v>
      </c>
      <c r="Z216" s="2"/>
    </row>
    <row r="217" spans="13:26" x14ac:dyDescent="0.25">
      <c r="M217" s="2"/>
      <c r="N217" s="1">
        <f t="shared" si="19"/>
        <v>151</v>
      </c>
      <c r="O217" s="124">
        <f t="shared" si="20"/>
        <v>249229.93708945473</v>
      </c>
      <c r="P217" s="124">
        <f t="shared" si="21"/>
        <v>1394.3825977273689</v>
      </c>
      <c r="Q217" s="124">
        <f t="shared" si="17"/>
        <v>570.66946208837783</v>
      </c>
      <c r="R217" s="124">
        <f t="shared" si="18"/>
        <v>251194.98914927049</v>
      </c>
      <c r="Z217" s="2"/>
    </row>
    <row r="218" spans="13:26" x14ac:dyDescent="0.25">
      <c r="M218" s="2"/>
      <c r="N218" s="1">
        <f t="shared" si="19"/>
        <v>152</v>
      </c>
      <c r="O218" s="124">
        <f t="shared" si="20"/>
        <v>251194.98914927049</v>
      </c>
      <c r="P218" s="124">
        <f t="shared" si="21"/>
        <v>1394.3825977273689</v>
      </c>
      <c r="Q218" s="124">
        <f t="shared" si="17"/>
        <v>575.16890230429476</v>
      </c>
      <c r="R218" s="124">
        <f t="shared" si="18"/>
        <v>253164.54064930216</v>
      </c>
      <c r="Z218" s="2"/>
    </row>
    <row r="219" spans="13:26" x14ac:dyDescent="0.25">
      <c r="M219" s="2"/>
      <c r="N219" s="1">
        <f t="shared" si="19"/>
        <v>153</v>
      </c>
      <c r="O219" s="124">
        <f t="shared" si="20"/>
        <v>253164.54064930216</v>
      </c>
      <c r="P219" s="124">
        <f t="shared" si="21"/>
        <v>1394.3825977273689</v>
      </c>
      <c r="Q219" s="124">
        <f t="shared" si="17"/>
        <v>579.67864502703594</v>
      </c>
      <c r="R219" s="124">
        <f t="shared" si="18"/>
        <v>255138.60189205658</v>
      </c>
      <c r="Z219" s="2"/>
    </row>
    <row r="220" spans="13:26" x14ac:dyDescent="0.25">
      <c r="M220" s="2"/>
      <c r="N220" s="1">
        <f t="shared" si="19"/>
        <v>154</v>
      </c>
      <c r="O220" s="124">
        <f t="shared" si="20"/>
        <v>255138.60189205658</v>
      </c>
      <c r="P220" s="124">
        <f t="shared" si="21"/>
        <v>1394.3825977273689</v>
      </c>
      <c r="Q220" s="124">
        <f t="shared" si="17"/>
        <v>584.19871384656881</v>
      </c>
      <c r="R220" s="124">
        <f t="shared" si="18"/>
        <v>257117.18320363053</v>
      </c>
      <c r="Z220" s="2"/>
    </row>
    <row r="221" spans="13:26" x14ac:dyDescent="0.25">
      <c r="M221" s="2"/>
      <c r="N221" s="1">
        <f t="shared" si="19"/>
        <v>155</v>
      </c>
      <c r="O221" s="124">
        <f t="shared" si="20"/>
        <v>257117.18320363053</v>
      </c>
      <c r="P221" s="124">
        <f t="shared" si="21"/>
        <v>1394.3825977273689</v>
      </c>
      <c r="Q221" s="124">
        <f t="shared" si="17"/>
        <v>588.72913240687512</v>
      </c>
      <c r="R221" s="124">
        <f t="shared" si="18"/>
        <v>259100.29493376479</v>
      </c>
      <c r="Z221" s="2"/>
    </row>
    <row r="222" spans="13:26" x14ac:dyDescent="0.25">
      <c r="M222" s="2"/>
      <c r="N222" s="1">
        <f t="shared" si="19"/>
        <v>156</v>
      </c>
      <c r="O222" s="124">
        <f t="shared" si="20"/>
        <v>259100.29493376479</v>
      </c>
      <c r="P222" s="124">
        <f t="shared" si="21"/>
        <v>1394.3825977273689</v>
      </c>
      <c r="Q222" s="124">
        <f t="shared" si="17"/>
        <v>593.26992440607489</v>
      </c>
      <c r="R222" s="124">
        <f t="shared" si="18"/>
        <v>261087.94745589825</v>
      </c>
      <c r="Z222" s="2"/>
    </row>
    <row r="223" spans="13:26" x14ac:dyDescent="0.25">
      <c r="M223" s="2"/>
      <c r="N223" s="1">
        <f t="shared" si="19"/>
        <v>157</v>
      </c>
      <c r="O223" s="124">
        <f t="shared" si="20"/>
        <v>261087.94745589825</v>
      </c>
      <c r="P223" s="124">
        <f t="shared" si="21"/>
        <v>1394.3825977273689</v>
      </c>
      <c r="Q223" s="124">
        <f t="shared" si="17"/>
        <v>597.82111359655073</v>
      </c>
      <c r="R223" s="124">
        <f t="shared" si="18"/>
        <v>263080.15116722218</v>
      </c>
      <c r="Z223" s="2"/>
    </row>
    <row r="224" spans="13:26" x14ac:dyDescent="0.25">
      <c r="M224" s="2"/>
      <c r="N224" s="1">
        <f t="shared" si="19"/>
        <v>158</v>
      </c>
      <c r="O224" s="124">
        <f t="shared" si="20"/>
        <v>263080.15116722218</v>
      </c>
      <c r="P224" s="124">
        <f t="shared" si="21"/>
        <v>1394.3825977273689</v>
      </c>
      <c r="Q224" s="124">
        <f t="shared" si="17"/>
        <v>602.38272378507179</v>
      </c>
      <c r="R224" s="124">
        <f t="shared" si="18"/>
        <v>265076.9164887346</v>
      </c>
      <c r="Z224" s="2"/>
    </row>
    <row r="225" spans="13:26" x14ac:dyDescent="0.25">
      <c r="M225" s="2"/>
      <c r="N225" s="1">
        <f t="shared" si="19"/>
        <v>159</v>
      </c>
      <c r="O225" s="124">
        <f t="shared" si="20"/>
        <v>265076.9164887346</v>
      </c>
      <c r="P225" s="124">
        <f t="shared" si="21"/>
        <v>1394.3825977273689</v>
      </c>
      <c r="Q225" s="124">
        <f t="shared" si="17"/>
        <v>606.9547788329179</v>
      </c>
      <c r="R225" s="124">
        <f t="shared" si="18"/>
        <v>267078.25386529486</v>
      </c>
      <c r="Z225" s="2"/>
    </row>
    <row r="226" spans="13:26" x14ac:dyDescent="0.25">
      <c r="M226" s="2"/>
      <c r="N226" s="1">
        <f t="shared" si="19"/>
        <v>160</v>
      </c>
      <c r="O226" s="124">
        <f t="shared" si="20"/>
        <v>267078.25386529486</v>
      </c>
      <c r="P226" s="124">
        <f t="shared" si="21"/>
        <v>1394.3825977273689</v>
      </c>
      <c r="Q226" s="124">
        <f t="shared" si="17"/>
        <v>611.53730265600529</v>
      </c>
      <c r="R226" s="124">
        <f t="shared" si="18"/>
        <v>269084.17376567819</v>
      </c>
      <c r="Z226" s="2"/>
    </row>
    <row r="227" spans="13:26" x14ac:dyDescent="0.25">
      <c r="M227" s="2"/>
      <c r="N227" s="1">
        <f t="shared" si="19"/>
        <v>161</v>
      </c>
      <c r="O227" s="124">
        <f t="shared" si="20"/>
        <v>269084.17376567819</v>
      </c>
      <c r="P227" s="124">
        <f t="shared" si="21"/>
        <v>1394.3825977273689</v>
      </c>
      <c r="Q227" s="124">
        <f t="shared" si="17"/>
        <v>616.13031922501114</v>
      </c>
      <c r="R227" s="124">
        <f t="shared" si="18"/>
        <v>271094.68668263056</v>
      </c>
      <c r="Z227" s="2"/>
    </row>
    <row r="228" spans="13:26" x14ac:dyDescent="0.25">
      <c r="M228" s="2"/>
      <c r="N228" s="1">
        <f t="shared" si="19"/>
        <v>162</v>
      </c>
      <c r="O228" s="124">
        <f t="shared" si="20"/>
        <v>271094.68668263056</v>
      </c>
      <c r="P228" s="124">
        <f t="shared" si="21"/>
        <v>1394.3825977273689</v>
      </c>
      <c r="Q228" s="124">
        <f t="shared" si="17"/>
        <v>620.73385256549875</v>
      </c>
      <c r="R228" s="124">
        <f t="shared" si="18"/>
        <v>273109.80313292344</v>
      </c>
      <c r="Z228" s="2"/>
    </row>
    <row r="229" spans="13:26" x14ac:dyDescent="0.25">
      <c r="M229" s="2"/>
      <c r="N229" s="1">
        <f t="shared" si="19"/>
        <v>163</v>
      </c>
      <c r="O229" s="124">
        <f t="shared" si="20"/>
        <v>273109.80313292344</v>
      </c>
      <c r="P229" s="124">
        <f t="shared" si="21"/>
        <v>1394.3825977273689</v>
      </c>
      <c r="Q229" s="124">
        <f t="shared" si="17"/>
        <v>625.34792675804374</v>
      </c>
      <c r="R229" s="124">
        <f t="shared" si="18"/>
        <v>275129.53365740884</v>
      </c>
      <c r="Z229" s="2"/>
    </row>
    <row r="230" spans="13:26" x14ac:dyDescent="0.25">
      <c r="M230" s="2"/>
      <c r="N230" s="1">
        <f t="shared" si="19"/>
        <v>164</v>
      </c>
      <c r="O230" s="124">
        <f t="shared" si="20"/>
        <v>275129.53365740884</v>
      </c>
      <c r="P230" s="124">
        <f t="shared" si="21"/>
        <v>1394.3825977273689</v>
      </c>
      <c r="Q230" s="124">
        <f t="shared" si="17"/>
        <v>629.97256593835971</v>
      </c>
      <c r="R230" s="124">
        <f t="shared" si="18"/>
        <v>277153.88882107456</v>
      </c>
      <c r="Z230" s="2"/>
    </row>
    <row r="231" spans="13:26" x14ac:dyDescent="0.25">
      <c r="M231" s="2"/>
      <c r="N231" s="1">
        <f t="shared" si="19"/>
        <v>165</v>
      </c>
      <c r="O231" s="124">
        <f t="shared" si="20"/>
        <v>277153.88882107456</v>
      </c>
      <c r="P231" s="124">
        <f t="shared" si="21"/>
        <v>1394.3825977273689</v>
      </c>
      <c r="Q231" s="124">
        <f t="shared" si="17"/>
        <v>634.60779429742433</v>
      </c>
      <c r="R231" s="124">
        <f t="shared" si="18"/>
        <v>279182.87921309937</v>
      </c>
      <c r="Z231" s="2"/>
    </row>
    <row r="232" spans="13:26" x14ac:dyDescent="0.25">
      <c r="M232" s="2"/>
      <c r="N232" s="1">
        <f t="shared" si="19"/>
        <v>166</v>
      </c>
      <c r="O232" s="124">
        <f t="shared" si="20"/>
        <v>279182.87921309937</v>
      </c>
      <c r="P232" s="124">
        <f t="shared" si="21"/>
        <v>1394.3825977273689</v>
      </c>
      <c r="Q232" s="124">
        <f t="shared" si="17"/>
        <v>639.2536360816066</v>
      </c>
      <c r="R232" s="124">
        <f t="shared" si="18"/>
        <v>281216.51544690831</v>
      </c>
      <c r="Z232" s="2"/>
    </row>
    <row r="233" spans="13:26" x14ac:dyDescent="0.25">
      <c r="M233" s="2"/>
      <c r="N233" s="1">
        <f t="shared" si="19"/>
        <v>167</v>
      </c>
      <c r="O233" s="124">
        <f t="shared" si="20"/>
        <v>281216.51544690831</v>
      </c>
      <c r="P233" s="124">
        <f t="shared" si="21"/>
        <v>1394.3825977273689</v>
      </c>
      <c r="Q233" s="124">
        <f t="shared" si="17"/>
        <v>643.91011559279241</v>
      </c>
      <c r="R233" s="124">
        <f t="shared" si="18"/>
        <v>283254.80816022842</v>
      </c>
      <c r="Z233" s="2"/>
    </row>
    <row r="234" spans="13:26" x14ac:dyDescent="0.25">
      <c r="M234" s="2"/>
      <c r="N234" s="1">
        <f t="shared" si="19"/>
        <v>168</v>
      </c>
      <c r="O234" s="124">
        <f t="shared" si="20"/>
        <v>283254.80816022842</v>
      </c>
      <c r="P234" s="124">
        <f t="shared" si="21"/>
        <v>1394.3825977273689</v>
      </c>
      <c r="Q234" s="124">
        <f t="shared" si="17"/>
        <v>648.57725718851316</v>
      </c>
      <c r="R234" s="124">
        <f t="shared" si="18"/>
        <v>285297.76801514428</v>
      </c>
      <c r="Z234" s="2"/>
    </row>
    <row r="235" spans="13:26" x14ac:dyDescent="0.25">
      <c r="M235" s="2"/>
      <c r="N235" s="1">
        <f t="shared" si="19"/>
        <v>169</v>
      </c>
      <c r="O235" s="124">
        <f t="shared" si="20"/>
        <v>285297.76801514428</v>
      </c>
      <c r="P235" s="124">
        <f t="shared" si="21"/>
        <v>1394.3825977273689</v>
      </c>
      <c r="Q235" s="124">
        <f t="shared" si="17"/>
        <v>653.25508528207206</v>
      </c>
      <c r="R235" s="124">
        <f t="shared" si="18"/>
        <v>287345.40569815371</v>
      </c>
      <c r="Z235" s="2"/>
    </row>
    <row r="236" spans="13:26" x14ac:dyDescent="0.25">
      <c r="M236" s="2"/>
      <c r="N236" s="1">
        <f t="shared" si="19"/>
        <v>170</v>
      </c>
      <c r="O236" s="124">
        <f t="shared" si="20"/>
        <v>287345.40569815371</v>
      </c>
      <c r="P236" s="124">
        <f t="shared" si="21"/>
        <v>1394.3825977273689</v>
      </c>
      <c r="Q236" s="124">
        <f t="shared" si="17"/>
        <v>657.94362434267248</v>
      </c>
      <c r="R236" s="124">
        <f t="shared" si="18"/>
        <v>289397.73192022374</v>
      </c>
      <c r="Z236" s="2"/>
    </row>
    <row r="237" spans="13:26" x14ac:dyDescent="0.25">
      <c r="M237" s="2"/>
      <c r="N237" s="1">
        <f t="shared" si="19"/>
        <v>171</v>
      </c>
      <c r="O237" s="124">
        <f t="shared" si="20"/>
        <v>289397.73192022374</v>
      </c>
      <c r="P237" s="124">
        <f t="shared" si="21"/>
        <v>1394.3825977273689</v>
      </c>
      <c r="Q237" s="124">
        <f t="shared" si="17"/>
        <v>662.64289889554527</v>
      </c>
      <c r="R237" s="124">
        <f t="shared" si="18"/>
        <v>291454.75741684664</v>
      </c>
      <c r="Z237" s="2"/>
    </row>
    <row r="238" spans="13:26" x14ac:dyDescent="0.25">
      <c r="M238" s="2"/>
      <c r="N238" s="1">
        <f t="shared" si="19"/>
        <v>172</v>
      </c>
      <c r="O238" s="124">
        <f t="shared" si="20"/>
        <v>291454.75741684664</v>
      </c>
      <c r="P238" s="124">
        <f t="shared" si="21"/>
        <v>1394.3825977273689</v>
      </c>
      <c r="Q238" s="124">
        <f t="shared" si="17"/>
        <v>667.35293352207782</v>
      </c>
      <c r="R238" s="124">
        <f t="shared" si="18"/>
        <v>293516.49294809607</v>
      </c>
      <c r="Z238" s="2"/>
    </row>
    <row r="239" spans="13:26" x14ac:dyDescent="0.25">
      <c r="M239" s="2"/>
      <c r="N239" s="1">
        <f t="shared" si="19"/>
        <v>173</v>
      </c>
      <c r="O239" s="124">
        <f t="shared" si="20"/>
        <v>293516.49294809607</v>
      </c>
      <c r="P239" s="124">
        <f t="shared" si="21"/>
        <v>1394.3825977273689</v>
      </c>
      <c r="Q239" s="124">
        <f t="shared" si="17"/>
        <v>672.07375285994226</v>
      </c>
      <c r="R239" s="124">
        <f t="shared" si="18"/>
        <v>295582.94929868338</v>
      </c>
      <c r="Z239" s="2"/>
    </row>
    <row r="240" spans="13:26" x14ac:dyDescent="0.25">
      <c r="M240" s="2"/>
      <c r="N240" s="1">
        <f t="shared" si="19"/>
        <v>174</v>
      </c>
      <c r="O240" s="124">
        <f t="shared" si="20"/>
        <v>295582.94929868338</v>
      </c>
      <c r="P240" s="124">
        <f t="shared" si="21"/>
        <v>1394.3825977273689</v>
      </c>
      <c r="Q240" s="124">
        <f t="shared" si="17"/>
        <v>676.80538160322396</v>
      </c>
      <c r="R240" s="124">
        <f t="shared" si="18"/>
        <v>297654.13727801398</v>
      </c>
      <c r="Z240" s="2"/>
    </row>
    <row r="241" spans="13:26" x14ac:dyDescent="0.25">
      <c r="M241" s="2"/>
      <c r="N241" s="1">
        <f t="shared" si="19"/>
        <v>175</v>
      </c>
      <c r="O241" s="124">
        <f t="shared" si="20"/>
        <v>297654.13727801398</v>
      </c>
      <c r="P241" s="124">
        <f t="shared" si="21"/>
        <v>1394.3825977273689</v>
      </c>
      <c r="Q241" s="124">
        <f t="shared" si="17"/>
        <v>681.5478445025517</v>
      </c>
      <c r="R241" s="124">
        <f t="shared" si="18"/>
        <v>299730.06772024388</v>
      </c>
      <c r="Z241" s="2"/>
    </row>
    <row r="242" spans="13:26" x14ac:dyDescent="0.25">
      <c r="M242" s="2"/>
      <c r="N242" s="1">
        <f t="shared" si="19"/>
        <v>176</v>
      </c>
      <c r="O242" s="124">
        <f t="shared" si="20"/>
        <v>299730.06772024388</v>
      </c>
      <c r="P242" s="124">
        <f t="shared" si="21"/>
        <v>1394.3825977273689</v>
      </c>
      <c r="Q242" s="124">
        <f t="shared" si="17"/>
        <v>686.30116636522587</v>
      </c>
      <c r="R242" s="124">
        <f t="shared" si="18"/>
        <v>301810.75148433645</v>
      </c>
      <c r="Z242" s="2"/>
    </row>
    <row r="243" spans="13:26" x14ac:dyDescent="0.25">
      <c r="M243" s="2"/>
      <c r="N243" s="1">
        <f t="shared" si="19"/>
        <v>177</v>
      </c>
      <c r="O243" s="124">
        <f t="shared" si="20"/>
        <v>301810.75148433645</v>
      </c>
      <c r="P243" s="124">
        <f t="shared" si="21"/>
        <v>1394.3825977273689</v>
      </c>
      <c r="Q243" s="124">
        <f t="shared" si="17"/>
        <v>691.06537205534948</v>
      </c>
      <c r="R243" s="124">
        <f t="shared" si="18"/>
        <v>303896.19945411914</v>
      </c>
      <c r="Z243" s="2"/>
    </row>
    <row r="244" spans="13:26" x14ac:dyDescent="0.25">
      <c r="M244" s="2"/>
      <c r="N244" s="1">
        <f t="shared" si="19"/>
        <v>178</v>
      </c>
      <c r="O244" s="124">
        <f t="shared" si="20"/>
        <v>303896.19945411914</v>
      </c>
      <c r="P244" s="124">
        <f t="shared" si="21"/>
        <v>1394.3825977273689</v>
      </c>
      <c r="Q244" s="124">
        <f t="shared" si="17"/>
        <v>695.84048649395731</v>
      </c>
      <c r="R244" s="124">
        <f t="shared" si="18"/>
        <v>305986.42253834044</v>
      </c>
      <c r="Z244" s="2"/>
    </row>
    <row r="245" spans="13:26" x14ac:dyDescent="0.25">
      <c r="M245" s="2"/>
      <c r="N245" s="1">
        <f t="shared" si="19"/>
        <v>179</v>
      </c>
      <c r="O245" s="124">
        <f t="shared" si="20"/>
        <v>305986.42253834044</v>
      </c>
      <c r="P245" s="124">
        <f t="shared" si="21"/>
        <v>1394.3825977273689</v>
      </c>
      <c r="Q245" s="124">
        <f t="shared" si="17"/>
        <v>700.62653465914684</v>
      </c>
      <c r="R245" s="124">
        <f t="shared" si="18"/>
        <v>308081.43167072692</v>
      </c>
      <c r="Z245" s="2"/>
    </row>
    <row r="246" spans="13:26" x14ac:dyDescent="0.25">
      <c r="M246" s="2"/>
      <c r="N246" s="1">
        <f t="shared" si="19"/>
        <v>180</v>
      </c>
      <c r="O246" s="124">
        <f t="shared" si="20"/>
        <v>308081.43167072692</v>
      </c>
      <c r="P246" s="124">
        <f t="shared" si="21"/>
        <v>1394.3825977273689</v>
      </c>
      <c r="Q246" s="124">
        <f t="shared" si="17"/>
        <v>705.42354158620844</v>
      </c>
      <c r="R246" s="124">
        <f t="shared" si="18"/>
        <v>310181.23781004047</v>
      </c>
      <c r="Z246" s="2"/>
    </row>
    <row r="247" spans="13:26" x14ac:dyDescent="0.25">
      <c r="M247" s="2"/>
      <c r="N247" s="1">
        <f t="shared" si="19"/>
        <v>181</v>
      </c>
      <c r="O247" s="124">
        <f t="shared" si="20"/>
        <v>310181.23781004047</v>
      </c>
      <c r="P247" s="124">
        <f t="shared" si="21"/>
        <v>1394.3825977273689</v>
      </c>
      <c r="Q247" s="124">
        <f t="shared" si="17"/>
        <v>710.23153236775659</v>
      </c>
      <c r="R247" s="124">
        <f t="shared" si="18"/>
        <v>312285.85194013559</v>
      </c>
      <c r="Z247" s="2"/>
    </row>
    <row r="248" spans="13:26" x14ac:dyDescent="0.25">
      <c r="M248" s="2"/>
      <c r="N248" s="1">
        <f t="shared" si="19"/>
        <v>182</v>
      </c>
      <c r="O248" s="124">
        <f t="shared" si="20"/>
        <v>312285.85194013559</v>
      </c>
      <c r="P248" s="124">
        <f t="shared" si="21"/>
        <v>1394.3825977273689</v>
      </c>
      <c r="Q248" s="124">
        <f t="shared" si="17"/>
        <v>715.05053215386135</v>
      </c>
      <c r="R248" s="124">
        <f t="shared" si="18"/>
        <v>314395.28507001681</v>
      </c>
      <c r="Z248" s="2"/>
    </row>
    <row r="249" spans="13:26" x14ac:dyDescent="0.25">
      <c r="M249" s="2"/>
      <c r="N249" s="1">
        <f t="shared" si="19"/>
        <v>183</v>
      </c>
      <c r="O249" s="124">
        <f t="shared" si="20"/>
        <v>314395.28507001681</v>
      </c>
      <c r="P249" s="124">
        <f t="shared" si="21"/>
        <v>1394.3825977273689</v>
      </c>
      <c r="Q249" s="124">
        <f t="shared" si="17"/>
        <v>719.88056615217931</v>
      </c>
      <c r="R249" s="124">
        <f t="shared" si="18"/>
        <v>316509.54823389632</v>
      </c>
      <c r="Z249" s="2"/>
    </row>
    <row r="250" spans="13:26" x14ac:dyDescent="0.25">
      <c r="M250" s="2"/>
      <c r="N250" s="1">
        <f t="shared" si="19"/>
        <v>184</v>
      </c>
      <c r="O250" s="124">
        <f t="shared" si="20"/>
        <v>316509.54823389632</v>
      </c>
      <c r="P250" s="124">
        <f t="shared" si="21"/>
        <v>1394.3825977273689</v>
      </c>
      <c r="Q250" s="124">
        <f t="shared" si="17"/>
        <v>724.72165962808606</v>
      </c>
      <c r="R250" s="124">
        <f t="shared" si="18"/>
        <v>318628.65249125176</v>
      </c>
      <c r="Z250" s="2"/>
    </row>
    <row r="251" spans="13:26" x14ac:dyDescent="0.25">
      <c r="M251" s="2"/>
      <c r="N251" s="1">
        <f t="shared" si="19"/>
        <v>185</v>
      </c>
      <c r="O251" s="124">
        <f t="shared" si="20"/>
        <v>318628.65249125176</v>
      </c>
      <c r="P251" s="124">
        <f t="shared" si="21"/>
        <v>1394.3825977273689</v>
      </c>
      <c r="Q251" s="124">
        <f t="shared" si="17"/>
        <v>729.57383790480799</v>
      </c>
      <c r="R251" s="124">
        <f t="shared" si="18"/>
        <v>320752.6089268839</v>
      </c>
      <c r="Z251" s="2"/>
    </row>
    <row r="252" spans="13:26" x14ac:dyDescent="0.25">
      <c r="M252" s="2"/>
      <c r="N252" s="1">
        <f t="shared" si="19"/>
        <v>186</v>
      </c>
      <c r="O252" s="124">
        <f t="shared" si="20"/>
        <v>320752.6089268839</v>
      </c>
      <c r="P252" s="124">
        <f t="shared" si="21"/>
        <v>1394.3825977273689</v>
      </c>
      <c r="Q252" s="124">
        <f t="shared" si="17"/>
        <v>734.43712636355474</v>
      </c>
      <c r="R252" s="124">
        <f t="shared" si="18"/>
        <v>322881.42865097482</v>
      </c>
      <c r="Z252" s="2"/>
    </row>
    <row r="253" spans="13:26" x14ac:dyDescent="0.25">
      <c r="M253" s="2"/>
      <c r="N253" s="1">
        <f t="shared" si="19"/>
        <v>187</v>
      </c>
      <c r="O253" s="124">
        <f t="shared" si="20"/>
        <v>322881.42865097482</v>
      </c>
      <c r="P253" s="124">
        <f t="shared" si="21"/>
        <v>1394.3825977273689</v>
      </c>
      <c r="Q253" s="124">
        <f t="shared" si="17"/>
        <v>739.31155044365255</v>
      </c>
      <c r="R253" s="124">
        <f t="shared" si="18"/>
        <v>325015.12279914581</v>
      </c>
      <c r="Z253" s="2"/>
    </row>
    <row r="254" spans="13:26" x14ac:dyDescent="0.25">
      <c r="M254" s="2"/>
      <c r="N254" s="1">
        <f t="shared" si="19"/>
        <v>188</v>
      </c>
      <c r="O254" s="124">
        <f t="shared" si="20"/>
        <v>325015.12279914581</v>
      </c>
      <c r="P254" s="124">
        <f t="shared" si="21"/>
        <v>1394.3825977273689</v>
      </c>
      <c r="Q254" s="124">
        <f t="shared" si="17"/>
        <v>744.19713564267624</v>
      </c>
      <c r="R254" s="124">
        <f t="shared" si="18"/>
        <v>327153.70253251586</v>
      </c>
      <c r="Z254" s="2"/>
    </row>
    <row r="255" spans="13:26" x14ac:dyDescent="0.25">
      <c r="M255" s="2"/>
      <c r="N255" s="1">
        <f t="shared" si="19"/>
        <v>189</v>
      </c>
      <c r="O255" s="124">
        <f t="shared" si="20"/>
        <v>327153.70253251586</v>
      </c>
      <c r="P255" s="124">
        <f t="shared" si="21"/>
        <v>1394.3825977273689</v>
      </c>
      <c r="Q255" s="124">
        <f t="shared" si="17"/>
        <v>749.09390751658384</v>
      </c>
      <c r="R255" s="124">
        <f t="shared" si="18"/>
        <v>329297.17903775978</v>
      </c>
      <c r="Z255" s="2"/>
    </row>
    <row r="256" spans="13:26" x14ac:dyDescent="0.25">
      <c r="M256" s="2"/>
      <c r="N256" s="1">
        <f t="shared" si="19"/>
        <v>190</v>
      </c>
      <c r="O256" s="124">
        <f t="shared" si="20"/>
        <v>329297.17903775978</v>
      </c>
      <c r="P256" s="124">
        <f t="shared" si="21"/>
        <v>1394.3825977273689</v>
      </c>
      <c r="Q256" s="124">
        <f t="shared" si="17"/>
        <v>754.001891679849</v>
      </c>
      <c r="R256" s="124">
        <f t="shared" si="18"/>
        <v>331445.56352716696</v>
      </c>
      <c r="Z256" s="2"/>
    </row>
    <row r="257" spans="13:26" x14ac:dyDescent="0.25">
      <c r="M257" s="2"/>
      <c r="N257" s="1">
        <f t="shared" si="19"/>
        <v>191</v>
      </c>
      <c r="O257" s="124">
        <f t="shared" si="20"/>
        <v>331445.56352716696</v>
      </c>
      <c r="P257" s="124">
        <f t="shared" si="21"/>
        <v>1394.3825977273689</v>
      </c>
      <c r="Q257" s="124">
        <f t="shared" si="17"/>
        <v>758.92111380559618</v>
      </c>
      <c r="R257" s="124">
        <f t="shared" si="18"/>
        <v>333598.86723869992</v>
      </c>
      <c r="Z257" s="2"/>
    </row>
    <row r="258" spans="13:26" x14ac:dyDescent="0.25">
      <c r="M258" s="2"/>
      <c r="N258" s="1">
        <f t="shared" si="19"/>
        <v>192</v>
      </c>
      <c r="O258" s="124">
        <f t="shared" si="20"/>
        <v>333598.86723869992</v>
      </c>
      <c r="P258" s="124">
        <f t="shared" si="21"/>
        <v>1394.3825977273689</v>
      </c>
      <c r="Q258" s="124">
        <f t="shared" si="17"/>
        <v>763.85159962573414</v>
      </c>
      <c r="R258" s="124">
        <f t="shared" si="18"/>
        <v>335757.101436053</v>
      </c>
      <c r="Z258" s="2"/>
    </row>
    <row r="259" spans="13:26" x14ac:dyDescent="0.25">
      <c r="M259" s="2"/>
      <c r="N259" s="1">
        <f t="shared" si="19"/>
        <v>193</v>
      </c>
      <c r="O259" s="124">
        <f t="shared" si="20"/>
        <v>335757.101436053</v>
      </c>
      <c r="P259" s="124">
        <f t="shared" si="21"/>
        <v>1394.3825977273689</v>
      </c>
      <c r="Q259" s="124">
        <f t="shared" ref="Q259:Q322" si="22">O259*$P$61</f>
        <v>768.79337493109063</v>
      </c>
      <c r="R259" s="124">
        <f t="shared" ref="R259:R322" si="23">O259+P259+Q259</f>
        <v>337920.27740871144</v>
      </c>
      <c r="Z259" s="2"/>
    </row>
    <row r="260" spans="13:26" x14ac:dyDescent="0.25">
      <c r="M260" s="2"/>
      <c r="N260" s="1">
        <f t="shared" ref="N260:N323" si="24">N259+1</f>
        <v>194</v>
      </c>
      <c r="O260" s="124">
        <f t="shared" ref="O260:O323" si="25">R259</f>
        <v>337920.27740871144</v>
      </c>
      <c r="P260" s="124">
        <f t="shared" ref="P260:P323" si="26">P259</f>
        <v>1394.3825977273689</v>
      </c>
      <c r="Q260" s="124">
        <f t="shared" si="22"/>
        <v>773.74646557154767</v>
      </c>
      <c r="R260" s="124">
        <f t="shared" si="23"/>
        <v>340088.40647201036</v>
      </c>
      <c r="Z260" s="2"/>
    </row>
    <row r="261" spans="13:26" x14ac:dyDescent="0.25">
      <c r="M261" s="2"/>
      <c r="N261" s="1">
        <f t="shared" si="24"/>
        <v>195</v>
      </c>
      <c r="O261" s="124">
        <f t="shared" si="25"/>
        <v>340088.40647201036</v>
      </c>
      <c r="P261" s="124">
        <f t="shared" si="26"/>
        <v>1394.3825977273689</v>
      </c>
      <c r="Q261" s="124">
        <f t="shared" si="22"/>
        <v>778.71089745617678</v>
      </c>
      <c r="R261" s="124">
        <f t="shared" si="23"/>
        <v>342261.49996719387</v>
      </c>
      <c r="Z261" s="2"/>
    </row>
    <row r="262" spans="13:26" x14ac:dyDescent="0.25">
      <c r="M262" s="2"/>
      <c r="N262" s="1">
        <f t="shared" si="24"/>
        <v>196</v>
      </c>
      <c r="O262" s="124">
        <f t="shared" si="25"/>
        <v>342261.49996719387</v>
      </c>
      <c r="P262" s="124">
        <f t="shared" si="26"/>
        <v>1394.3825977273689</v>
      </c>
      <c r="Q262" s="124">
        <f t="shared" si="22"/>
        <v>783.68669655337351</v>
      </c>
      <c r="R262" s="124">
        <f t="shared" si="23"/>
        <v>344439.56926147459</v>
      </c>
      <c r="Z262" s="2"/>
    </row>
    <row r="263" spans="13:26" x14ac:dyDescent="0.25">
      <c r="M263" s="2"/>
      <c r="N263" s="1">
        <f t="shared" si="24"/>
        <v>197</v>
      </c>
      <c r="O263" s="124">
        <f t="shared" si="25"/>
        <v>344439.56926147459</v>
      </c>
      <c r="P263" s="124">
        <f t="shared" si="26"/>
        <v>1394.3825977273689</v>
      </c>
      <c r="Q263" s="124">
        <f t="shared" si="22"/>
        <v>788.67388889099493</v>
      </c>
      <c r="R263" s="124">
        <f t="shared" si="23"/>
        <v>346622.62574809295</v>
      </c>
      <c r="Z263" s="2"/>
    </row>
    <row r="264" spans="13:26" x14ac:dyDescent="0.25">
      <c r="M264" s="2"/>
      <c r="N264" s="1">
        <f t="shared" si="24"/>
        <v>198</v>
      </c>
      <c r="O264" s="124">
        <f t="shared" si="25"/>
        <v>346622.62574809295</v>
      </c>
      <c r="P264" s="124">
        <f t="shared" si="26"/>
        <v>1394.3825977273689</v>
      </c>
      <c r="Q264" s="124">
        <f t="shared" si="22"/>
        <v>793.67250055649436</v>
      </c>
      <c r="R264" s="124">
        <f t="shared" si="23"/>
        <v>348810.68084637681</v>
      </c>
      <c r="Z264" s="2"/>
    </row>
    <row r="265" spans="13:26" x14ac:dyDescent="0.25">
      <c r="M265" s="2"/>
      <c r="N265" s="1">
        <f t="shared" si="24"/>
        <v>199</v>
      </c>
      <c r="O265" s="124">
        <f t="shared" si="25"/>
        <v>348810.68084637681</v>
      </c>
      <c r="P265" s="124">
        <f t="shared" si="26"/>
        <v>1394.3825977273689</v>
      </c>
      <c r="Q265" s="124">
        <f t="shared" si="22"/>
        <v>798.68255769705854</v>
      </c>
      <c r="R265" s="124">
        <f t="shared" si="23"/>
        <v>351003.74600180122</v>
      </c>
      <c r="Z265" s="2"/>
    </row>
    <row r="266" spans="13:26" x14ac:dyDescent="0.25">
      <c r="M266" s="2"/>
      <c r="N266" s="1">
        <f t="shared" si="24"/>
        <v>200</v>
      </c>
      <c r="O266" s="124">
        <f t="shared" si="25"/>
        <v>351003.74600180122</v>
      </c>
      <c r="P266" s="124">
        <f t="shared" si="26"/>
        <v>1394.3825977273689</v>
      </c>
      <c r="Q266" s="124">
        <f t="shared" si="22"/>
        <v>803.70408651974412</v>
      </c>
      <c r="R266" s="124">
        <f t="shared" si="23"/>
        <v>353201.83268604829</v>
      </c>
      <c r="Z266" s="2"/>
    </row>
    <row r="267" spans="13:26" x14ac:dyDescent="0.25">
      <c r="M267" s="2"/>
      <c r="N267" s="1">
        <f t="shared" si="24"/>
        <v>201</v>
      </c>
      <c r="O267" s="124">
        <f t="shared" si="25"/>
        <v>353201.83268604829</v>
      </c>
      <c r="P267" s="124">
        <f t="shared" si="26"/>
        <v>1394.3825977273689</v>
      </c>
      <c r="Q267" s="124">
        <f t="shared" si="22"/>
        <v>808.73711329161495</v>
      </c>
      <c r="R267" s="124">
        <f t="shared" si="23"/>
        <v>355404.95239706727</v>
      </c>
      <c r="Z267" s="2"/>
    </row>
    <row r="268" spans="13:26" x14ac:dyDescent="0.25">
      <c r="M268" s="2"/>
      <c r="N268" s="1">
        <f t="shared" si="24"/>
        <v>202</v>
      </c>
      <c r="O268" s="124">
        <f t="shared" si="25"/>
        <v>355404.95239706727</v>
      </c>
      <c r="P268" s="124">
        <f t="shared" si="26"/>
        <v>1394.3825977273689</v>
      </c>
      <c r="Q268" s="124">
        <f t="shared" si="22"/>
        <v>813.78166433987951</v>
      </c>
      <c r="R268" s="124">
        <f t="shared" si="23"/>
        <v>357613.11665913451</v>
      </c>
      <c r="Z268" s="2"/>
    </row>
    <row r="269" spans="13:26" x14ac:dyDescent="0.25">
      <c r="M269" s="2"/>
      <c r="N269" s="1">
        <f t="shared" si="24"/>
        <v>203</v>
      </c>
      <c r="O269" s="124">
        <f t="shared" si="25"/>
        <v>357613.11665913451</v>
      </c>
      <c r="P269" s="124">
        <f t="shared" si="26"/>
        <v>1394.3825977273689</v>
      </c>
      <c r="Q269" s="124">
        <f t="shared" si="22"/>
        <v>818.83776605202809</v>
      </c>
      <c r="R269" s="124">
        <f t="shared" si="23"/>
        <v>359826.33702291391</v>
      </c>
      <c r="Z269" s="2"/>
    </row>
    <row r="270" spans="13:26" x14ac:dyDescent="0.25">
      <c r="M270" s="2"/>
      <c r="N270" s="1">
        <f t="shared" si="24"/>
        <v>204</v>
      </c>
      <c r="O270" s="124">
        <f t="shared" si="25"/>
        <v>359826.33702291391</v>
      </c>
      <c r="P270" s="124">
        <f t="shared" si="26"/>
        <v>1394.3825977273689</v>
      </c>
      <c r="Q270" s="124">
        <f t="shared" si="22"/>
        <v>823.90544487597174</v>
      </c>
      <c r="R270" s="124">
        <f t="shared" si="23"/>
        <v>362044.62506551726</v>
      </c>
      <c r="Z270" s="2"/>
    </row>
    <row r="271" spans="13:26" x14ac:dyDescent="0.25">
      <c r="M271" s="2"/>
      <c r="N271" s="1">
        <f t="shared" si="24"/>
        <v>205</v>
      </c>
      <c r="O271" s="124">
        <f t="shared" si="25"/>
        <v>362044.62506551726</v>
      </c>
      <c r="P271" s="124">
        <f t="shared" si="26"/>
        <v>1394.3825977273689</v>
      </c>
      <c r="Q271" s="124">
        <f t="shared" si="22"/>
        <v>828.98472732017979</v>
      </c>
      <c r="R271" s="124">
        <f t="shared" si="23"/>
        <v>364267.99239056482</v>
      </c>
      <c r="Z271" s="2"/>
    </row>
    <row r="272" spans="13:26" x14ac:dyDescent="0.25">
      <c r="M272" s="2"/>
      <c r="N272" s="1">
        <f t="shared" si="24"/>
        <v>206</v>
      </c>
      <c r="O272" s="124">
        <f t="shared" si="25"/>
        <v>364267.99239056482</v>
      </c>
      <c r="P272" s="124">
        <f t="shared" si="26"/>
        <v>1394.3825977273689</v>
      </c>
      <c r="Q272" s="124">
        <f t="shared" si="22"/>
        <v>834.07563995381884</v>
      </c>
      <c r="R272" s="124">
        <f t="shared" si="23"/>
        <v>366496.45062824601</v>
      </c>
      <c r="Z272" s="2"/>
    </row>
    <row r="273" spans="13:26" x14ac:dyDescent="0.25">
      <c r="M273" s="2"/>
      <c r="N273" s="1">
        <f t="shared" si="24"/>
        <v>207</v>
      </c>
      <c r="O273" s="124">
        <f t="shared" si="25"/>
        <v>366496.45062824601</v>
      </c>
      <c r="P273" s="124">
        <f t="shared" si="26"/>
        <v>1394.3825977273689</v>
      </c>
      <c r="Q273" s="124">
        <f t="shared" si="22"/>
        <v>839.17820940689171</v>
      </c>
      <c r="R273" s="124">
        <f t="shared" si="23"/>
        <v>368730.01143538026</v>
      </c>
      <c r="Z273" s="2"/>
    </row>
    <row r="274" spans="13:26" x14ac:dyDescent="0.25">
      <c r="M274" s="2"/>
      <c r="N274" s="1">
        <f t="shared" si="24"/>
        <v>208</v>
      </c>
      <c r="O274" s="124">
        <f t="shared" si="25"/>
        <v>368730.01143538026</v>
      </c>
      <c r="P274" s="124">
        <f t="shared" si="26"/>
        <v>1394.3825977273689</v>
      </c>
      <c r="Q274" s="124">
        <f t="shared" si="22"/>
        <v>844.29246237037694</v>
      </c>
      <c r="R274" s="124">
        <f t="shared" si="23"/>
        <v>370968.68649547797</v>
      </c>
      <c r="Z274" s="2"/>
    </row>
    <row r="275" spans="13:26" x14ac:dyDescent="0.25">
      <c r="M275" s="2"/>
      <c r="N275" s="1">
        <f t="shared" si="24"/>
        <v>209</v>
      </c>
      <c r="O275" s="124">
        <f t="shared" si="25"/>
        <v>370968.68649547797</v>
      </c>
      <c r="P275" s="124">
        <f t="shared" si="26"/>
        <v>1394.3825977273689</v>
      </c>
      <c r="Q275" s="124">
        <f t="shared" si="22"/>
        <v>849.41842559636814</v>
      </c>
      <c r="R275" s="124">
        <f t="shared" si="23"/>
        <v>373212.4875188017</v>
      </c>
      <c r="Z275" s="2"/>
    </row>
    <row r="276" spans="13:26" x14ac:dyDescent="0.25">
      <c r="M276" s="2"/>
      <c r="N276" s="1">
        <f t="shared" si="24"/>
        <v>210</v>
      </c>
      <c r="O276" s="124">
        <f t="shared" si="25"/>
        <v>373212.4875188017</v>
      </c>
      <c r="P276" s="124">
        <f t="shared" si="26"/>
        <v>1394.3825977273689</v>
      </c>
      <c r="Q276" s="124">
        <f t="shared" si="22"/>
        <v>854.55612589821396</v>
      </c>
      <c r="R276" s="124">
        <f t="shared" si="23"/>
        <v>375461.42624242726</v>
      </c>
      <c r="Z276" s="2"/>
    </row>
    <row r="277" spans="13:26" x14ac:dyDescent="0.25">
      <c r="M277" s="2"/>
      <c r="N277" s="1">
        <f t="shared" si="24"/>
        <v>211</v>
      </c>
      <c r="O277" s="124">
        <f t="shared" si="25"/>
        <v>375461.42624242726</v>
      </c>
      <c r="P277" s="124">
        <f t="shared" si="26"/>
        <v>1394.3825977273689</v>
      </c>
      <c r="Q277" s="124">
        <f t="shared" si="22"/>
        <v>859.70559015065828</v>
      </c>
      <c r="R277" s="124">
        <f t="shared" si="23"/>
        <v>377715.51443030528</v>
      </c>
      <c r="Z277" s="2"/>
    </row>
    <row r="278" spans="13:26" x14ac:dyDescent="0.25">
      <c r="M278" s="2"/>
      <c r="N278" s="1">
        <f t="shared" si="24"/>
        <v>212</v>
      </c>
      <c r="O278" s="124">
        <f t="shared" si="25"/>
        <v>377715.51443030528</v>
      </c>
      <c r="P278" s="124">
        <f t="shared" si="26"/>
        <v>1394.3825977273689</v>
      </c>
      <c r="Q278" s="124">
        <f t="shared" si="22"/>
        <v>864.86684528998137</v>
      </c>
      <c r="R278" s="124">
        <f t="shared" si="23"/>
        <v>379974.76387332263</v>
      </c>
      <c r="Z278" s="2"/>
    </row>
    <row r="279" spans="13:26" x14ac:dyDescent="0.25">
      <c r="M279" s="2"/>
      <c r="N279" s="1">
        <f t="shared" si="24"/>
        <v>213</v>
      </c>
      <c r="O279" s="124">
        <f t="shared" si="25"/>
        <v>379974.76387332263</v>
      </c>
      <c r="P279" s="124">
        <f t="shared" si="26"/>
        <v>1394.3825977273689</v>
      </c>
      <c r="Q279" s="124">
        <f t="shared" si="22"/>
        <v>870.03991831413998</v>
      </c>
      <c r="R279" s="124">
        <f t="shared" si="23"/>
        <v>382239.18638936413</v>
      </c>
      <c r="Z279" s="2"/>
    </row>
    <row r="280" spans="13:26" x14ac:dyDescent="0.25">
      <c r="M280" s="2"/>
      <c r="N280" s="1">
        <f t="shared" si="24"/>
        <v>214</v>
      </c>
      <c r="O280" s="124">
        <f t="shared" si="25"/>
        <v>382239.18638936413</v>
      </c>
      <c r="P280" s="124">
        <f t="shared" si="26"/>
        <v>1394.3825977273689</v>
      </c>
      <c r="Q280" s="124">
        <f t="shared" si="22"/>
        <v>875.22483628290865</v>
      </c>
      <c r="R280" s="124">
        <f t="shared" si="23"/>
        <v>384508.79382337438</v>
      </c>
      <c r="Z280" s="2"/>
    </row>
    <row r="281" spans="13:26" x14ac:dyDescent="0.25">
      <c r="M281" s="2"/>
      <c r="N281" s="1">
        <f t="shared" si="24"/>
        <v>215</v>
      </c>
      <c r="O281" s="124">
        <f t="shared" si="25"/>
        <v>384508.79382337438</v>
      </c>
      <c r="P281" s="124">
        <f t="shared" si="26"/>
        <v>1394.3825977273689</v>
      </c>
      <c r="Q281" s="124">
        <f t="shared" si="22"/>
        <v>880.42162631802205</v>
      </c>
      <c r="R281" s="124">
        <f t="shared" si="23"/>
        <v>386783.59804741974</v>
      </c>
      <c r="Z281" s="2"/>
    </row>
    <row r="282" spans="13:26" x14ac:dyDescent="0.25">
      <c r="M282" s="2"/>
      <c r="N282" s="1">
        <f t="shared" si="24"/>
        <v>216</v>
      </c>
      <c r="O282" s="124">
        <f t="shared" si="25"/>
        <v>386783.59804741974</v>
      </c>
      <c r="P282" s="124">
        <f t="shared" si="26"/>
        <v>1394.3825977273689</v>
      </c>
      <c r="Q282" s="124">
        <f t="shared" si="22"/>
        <v>885.63031560331603</v>
      </c>
      <c r="R282" s="124">
        <f t="shared" si="23"/>
        <v>389063.61096075043</v>
      </c>
      <c r="Z282" s="2"/>
    </row>
    <row r="283" spans="13:26" x14ac:dyDescent="0.25">
      <c r="M283" s="2"/>
      <c r="N283" s="1">
        <f t="shared" si="24"/>
        <v>217</v>
      </c>
      <c r="O283" s="124">
        <f t="shared" si="25"/>
        <v>389063.61096075043</v>
      </c>
      <c r="P283" s="124">
        <f t="shared" si="26"/>
        <v>1394.3825977273689</v>
      </c>
      <c r="Q283" s="124">
        <f t="shared" si="22"/>
        <v>890.85093138487025</v>
      </c>
      <c r="R283" s="124">
        <f t="shared" si="23"/>
        <v>391348.84448986268</v>
      </c>
      <c r="Z283" s="2"/>
    </row>
    <row r="284" spans="13:26" x14ac:dyDescent="0.25">
      <c r="M284" s="2"/>
      <c r="N284" s="1">
        <f t="shared" si="24"/>
        <v>218</v>
      </c>
      <c r="O284" s="124">
        <f t="shared" si="25"/>
        <v>391348.84448986268</v>
      </c>
      <c r="P284" s="124">
        <f t="shared" si="26"/>
        <v>1394.3825977273689</v>
      </c>
      <c r="Q284" s="124">
        <f t="shared" si="22"/>
        <v>896.08350097115044</v>
      </c>
      <c r="R284" s="124">
        <f t="shared" si="23"/>
        <v>393639.31058856117</v>
      </c>
      <c r="Z284" s="2"/>
    </row>
    <row r="285" spans="13:26" x14ac:dyDescent="0.25">
      <c r="M285" s="2"/>
      <c r="N285" s="1">
        <f t="shared" si="24"/>
        <v>219</v>
      </c>
      <c r="O285" s="124">
        <f t="shared" si="25"/>
        <v>393639.31058856117</v>
      </c>
      <c r="P285" s="124">
        <f t="shared" si="26"/>
        <v>1394.3825977273689</v>
      </c>
      <c r="Q285" s="124">
        <f t="shared" si="22"/>
        <v>901.32805173315137</v>
      </c>
      <c r="R285" s="124">
        <f t="shared" si="23"/>
        <v>395935.02123802167</v>
      </c>
      <c r="Z285" s="2"/>
    </row>
    <row r="286" spans="13:26" x14ac:dyDescent="0.25">
      <c r="M286" s="2"/>
      <c r="N286" s="1">
        <f t="shared" si="24"/>
        <v>220</v>
      </c>
      <c r="O286" s="124">
        <f t="shared" si="25"/>
        <v>395935.02123802167</v>
      </c>
      <c r="P286" s="124">
        <f t="shared" si="26"/>
        <v>1394.3825977273689</v>
      </c>
      <c r="Q286" s="124">
        <f t="shared" si="22"/>
        <v>906.58461110454004</v>
      </c>
      <c r="R286" s="124">
        <f t="shared" si="23"/>
        <v>398235.98844685359</v>
      </c>
      <c r="Z286" s="2"/>
    </row>
    <row r="287" spans="13:26" x14ac:dyDescent="0.25">
      <c r="M287" s="2"/>
      <c r="N287" s="1">
        <f t="shared" si="24"/>
        <v>221</v>
      </c>
      <c r="O287" s="124">
        <f t="shared" si="25"/>
        <v>398235.98844685359</v>
      </c>
      <c r="P287" s="124">
        <f t="shared" si="26"/>
        <v>1394.3825977273689</v>
      </c>
      <c r="Q287" s="124">
        <f t="shared" si="22"/>
        <v>911.85320658179933</v>
      </c>
      <c r="R287" s="124">
        <f t="shared" si="23"/>
        <v>400542.22425116273</v>
      </c>
      <c r="Z287" s="2"/>
    </row>
    <row r="288" spans="13:26" x14ac:dyDescent="0.25">
      <c r="M288" s="2"/>
      <c r="N288" s="1">
        <f t="shared" si="24"/>
        <v>222</v>
      </c>
      <c r="O288" s="124">
        <f t="shared" si="25"/>
        <v>400542.22425116273</v>
      </c>
      <c r="P288" s="124">
        <f t="shared" si="26"/>
        <v>1394.3825977273689</v>
      </c>
      <c r="Q288" s="124">
        <f t="shared" si="22"/>
        <v>917.13386572437116</v>
      </c>
      <c r="R288" s="124">
        <f t="shared" si="23"/>
        <v>402853.74071461445</v>
      </c>
      <c r="Z288" s="2"/>
    </row>
    <row r="289" spans="13:26" x14ac:dyDescent="0.25">
      <c r="M289" s="2"/>
      <c r="N289" s="1">
        <f t="shared" si="24"/>
        <v>223</v>
      </c>
      <c r="O289" s="124">
        <f t="shared" si="25"/>
        <v>402853.74071461445</v>
      </c>
      <c r="P289" s="124">
        <f t="shared" si="26"/>
        <v>1394.3825977273689</v>
      </c>
      <c r="Q289" s="124">
        <f t="shared" si="22"/>
        <v>922.42661615480188</v>
      </c>
      <c r="R289" s="124">
        <f t="shared" si="23"/>
        <v>405170.54992849659</v>
      </c>
      <c r="Z289" s="2"/>
    </row>
    <row r="290" spans="13:26" x14ac:dyDescent="0.25">
      <c r="M290" s="2"/>
      <c r="N290" s="1">
        <f t="shared" si="24"/>
        <v>224</v>
      </c>
      <c r="O290" s="124">
        <f t="shared" si="25"/>
        <v>405170.54992849659</v>
      </c>
      <c r="P290" s="124">
        <f t="shared" si="26"/>
        <v>1394.3825977273689</v>
      </c>
      <c r="Q290" s="124">
        <f t="shared" si="22"/>
        <v>927.73148555888542</v>
      </c>
      <c r="R290" s="124">
        <f t="shared" si="23"/>
        <v>407492.66401178285</v>
      </c>
      <c r="Z290" s="2"/>
    </row>
    <row r="291" spans="13:26" x14ac:dyDescent="0.25">
      <c r="M291" s="2"/>
      <c r="N291" s="1">
        <f t="shared" si="24"/>
        <v>225</v>
      </c>
      <c r="O291" s="124">
        <f t="shared" si="25"/>
        <v>407492.66401178285</v>
      </c>
      <c r="P291" s="124">
        <f t="shared" si="26"/>
        <v>1394.3825977273689</v>
      </c>
      <c r="Q291" s="124">
        <f t="shared" si="22"/>
        <v>933.04850168580913</v>
      </c>
      <c r="R291" s="124">
        <f t="shared" si="23"/>
        <v>409820.09511119599</v>
      </c>
      <c r="Z291" s="2"/>
    </row>
    <row r="292" spans="13:26" x14ac:dyDescent="0.25">
      <c r="M292" s="2"/>
      <c r="N292" s="1">
        <f t="shared" si="24"/>
        <v>226</v>
      </c>
      <c r="O292" s="124">
        <f t="shared" si="25"/>
        <v>409820.09511119599</v>
      </c>
      <c r="P292" s="124">
        <f t="shared" si="26"/>
        <v>1394.3825977273689</v>
      </c>
      <c r="Q292" s="124">
        <f t="shared" si="22"/>
        <v>938.37769234829818</v>
      </c>
      <c r="R292" s="124">
        <f t="shared" si="23"/>
        <v>412152.85540127166</v>
      </c>
      <c r="Z292" s="2"/>
    </row>
    <row r="293" spans="13:26" x14ac:dyDescent="0.25">
      <c r="M293" s="2"/>
      <c r="N293" s="1">
        <f t="shared" si="24"/>
        <v>227</v>
      </c>
      <c r="O293" s="124">
        <f t="shared" si="25"/>
        <v>412152.85540127166</v>
      </c>
      <c r="P293" s="124">
        <f t="shared" si="26"/>
        <v>1394.3825977273689</v>
      </c>
      <c r="Q293" s="124">
        <f t="shared" si="22"/>
        <v>943.71908542276185</v>
      </c>
      <c r="R293" s="124">
        <f t="shared" si="23"/>
        <v>414490.95708442177</v>
      </c>
      <c r="Z293" s="2"/>
    </row>
    <row r="294" spans="13:26" x14ac:dyDescent="0.25">
      <c r="M294" s="2"/>
      <c r="N294" s="1">
        <f t="shared" si="24"/>
        <v>228</v>
      </c>
      <c r="O294" s="124">
        <f t="shared" si="25"/>
        <v>414490.95708442177</v>
      </c>
      <c r="P294" s="124">
        <f t="shared" si="26"/>
        <v>1394.3825977273689</v>
      </c>
      <c r="Q294" s="124">
        <f t="shared" si="22"/>
        <v>949.0727088494383</v>
      </c>
      <c r="R294" s="124">
        <f t="shared" si="23"/>
        <v>416834.41239099856</v>
      </c>
      <c r="Z294" s="2"/>
    </row>
    <row r="295" spans="13:26" x14ac:dyDescent="0.25">
      <c r="M295" s="2"/>
      <c r="N295" s="1">
        <f t="shared" si="24"/>
        <v>229</v>
      </c>
      <c r="O295" s="124">
        <f t="shared" si="25"/>
        <v>416834.41239099856</v>
      </c>
      <c r="P295" s="124">
        <f t="shared" si="26"/>
        <v>1394.3825977273689</v>
      </c>
      <c r="Q295" s="124">
        <f t="shared" si="22"/>
        <v>954.43859063254183</v>
      </c>
      <c r="R295" s="124">
        <f t="shared" si="23"/>
        <v>419183.23357935844</v>
      </c>
      <c r="Z295" s="2"/>
    </row>
    <row r="296" spans="13:26" x14ac:dyDescent="0.25">
      <c r="M296" s="2"/>
      <c r="N296" s="1">
        <f t="shared" si="24"/>
        <v>230</v>
      </c>
      <c r="O296" s="124">
        <f t="shared" si="25"/>
        <v>419183.23357935844</v>
      </c>
      <c r="P296" s="124">
        <f t="shared" si="26"/>
        <v>1394.3825977273689</v>
      </c>
      <c r="Q296" s="124">
        <f t="shared" si="22"/>
        <v>959.8167588404084</v>
      </c>
      <c r="R296" s="124">
        <f t="shared" si="23"/>
        <v>421537.43293592619</v>
      </c>
      <c r="Z296" s="2"/>
    </row>
    <row r="297" spans="13:26" x14ac:dyDescent="0.25">
      <c r="M297" s="2"/>
      <c r="N297" s="1">
        <f t="shared" si="24"/>
        <v>231</v>
      </c>
      <c r="O297" s="124">
        <f t="shared" si="25"/>
        <v>421537.43293592619</v>
      </c>
      <c r="P297" s="124">
        <f t="shared" si="26"/>
        <v>1394.3825977273689</v>
      </c>
      <c r="Q297" s="124">
        <f t="shared" si="22"/>
        <v>965.2072416056435</v>
      </c>
      <c r="R297" s="124">
        <f t="shared" si="23"/>
        <v>423897.02277525916</v>
      </c>
      <c r="Z297" s="2"/>
    </row>
    <row r="298" spans="13:26" x14ac:dyDescent="0.25">
      <c r="M298" s="2"/>
      <c r="N298" s="1">
        <f t="shared" si="24"/>
        <v>232</v>
      </c>
      <c r="O298" s="124">
        <f t="shared" si="25"/>
        <v>423897.02277525916</v>
      </c>
      <c r="P298" s="124">
        <f t="shared" si="26"/>
        <v>1394.3825977273689</v>
      </c>
      <c r="Q298" s="124">
        <f t="shared" si="22"/>
        <v>970.61006712526819</v>
      </c>
      <c r="R298" s="124">
        <f t="shared" si="23"/>
        <v>426262.01544011181</v>
      </c>
      <c r="Z298" s="2"/>
    </row>
    <row r="299" spans="13:26" x14ac:dyDescent="0.25">
      <c r="M299" s="2"/>
      <c r="N299" s="1">
        <f t="shared" si="24"/>
        <v>233</v>
      </c>
      <c r="O299" s="124">
        <f t="shared" si="25"/>
        <v>426262.01544011181</v>
      </c>
      <c r="P299" s="124">
        <f t="shared" si="26"/>
        <v>1394.3825977273689</v>
      </c>
      <c r="Q299" s="124">
        <f t="shared" si="22"/>
        <v>976.02526366086727</v>
      </c>
      <c r="R299" s="124">
        <f t="shared" si="23"/>
        <v>428632.42330150004</v>
      </c>
      <c r="Z299" s="2"/>
    </row>
    <row r="300" spans="13:26" x14ac:dyDescent="0.25">
      <c r="M300" s="2"/>
      <c r="N300" s="1">
        <f t="shared" si="24"/>
        <v>234</v>
      </c>
      <c r="O300" s="124">
        <f t="shared" si="25"/>
        <v>428632.42330150004</v>
      </c>
      <c r="P300" s="124">
        <f t="shared" si="26"/>
        <v>1394.3825977273689</v>
      </c>
      <c r="Q300" s="124">
        <f t="shared" si="22"/>
        <v>981.45285953873713</v>
      </c>
      <c r="R300" s="124">
        <f t="shared" si="23"/>
        <v>431008.25875876611</v>
      </c>
      <c r="Z300" s="2"/>
    </row>
    <row r="301" spans="13:26" x14ac:dyDescent="0.25">
      <c r="M301" s="2"/>
      <c r="N301" s="1">
        <f t="shared" si="24"/>
        <v>235</v>
      </c>
      <c r="O301" s="124">
        <f t="shared" si="25"/>
        <v>431008.25875876611</v>
      </c>
      <c r="P301" s="124">
        <f t="shared" si="26"/>
        <v>1394.3825977273689</v>
      </c>
      <c r="Q301" s="124">
        <f t="shared" si="22"/>
        <v>986.89288315003341</v>
      </c>
      <c r="R301" s="124">
        <f t="shared" si="23"/>
        <v>433389.53423964349</v>
      </c>
      <c r="Z301" s="2"/>
    </row>
    <row r="302" spans="13:26" x14ac:dyDescent="0.25">
      <c r="M302" s="2"/>
      <c r="N302" s="1">
        <f t="shared" si="24"/>
        <v>236</v>
      </c>
      <c r="O302" s="124">
        <f t="shared" si="25"/>
        <v>433389.53423964349</v>
      </c>
      <c r="P302" s="124">
        <f t="shared" si="26"/>
        <v>1394.3825977273689</v>
      </c>
      <c r="Q302" s="124">
        <f t="shared" si="22"/>
        <v>992.34536295092028</v>
      </c>
      <c r="R302" s="124">
        <f t="shared" si="23"/>
        <v>435776.26220032177</v>
      </c>
      <c r="Z302" s="2"/>
    </row>
    <row r="303" spans="13:26" x14ac:dyDescent="0.25">
      <c r="M303" s="2"/>
      <c r="N303" s="1">
        <f t="shared" si="24"/>
        <v>237</v>
      </c>
      <c r="O303" s="124">
        <f t="shared" si="25"/>
        <v>435776.26220032177</v>
      </c>
      <c r="P303" s="124">
        <f t="shared" si="26"/>
        <v>1394.3825977273689</v>
      </c>
      <c r="Q303" s="124">
        <f t="shared" si="22"/>
        <v>997.81032746271842</v>
      </c>
      <c r="R303" s="124">
        <f t="shared" si="23"/>
        <v>438168.45512551186</v>
      </c>
      <c r="Z303" s="2"/>
    </row>
    <row r="304" spans="13:26" x14ac:dyDescent="0.25">
      <c r="M304" s="2"/>
      <c r="N304" s="1">
        <f t="shared" si="24"/>
        <v>238</v>
      </c>
      <c r="O304" s="124">
        <f t="shared" si="25"/>
        <v>438168.45512551186</v>
      </c>
      <c r="P304" s="124">
        <f t="shared" si="26"/>
        <v>1394.3825977273689</v>
      </c>
      <c r="Q304" s="124">
        <f t="shared" si="22"/>
        <v>1003.287805272055</v>
      </c>
      <c r="R304" s="124">
        <f t="shared" si="23"/>
        <v>440566.12552851124</v>
      </c>
      <c r="Z304" s="2"/>
    </row>
    <row r="305" spans="13:26" x14ac:dyDescent="0.25">
      <c r="M305" s="2"/>
      <c r="N305" s="1">
        <f t="shared" si="24"/>
        <v>239</v>
      </c>
      <c r="O305" s="124">
        <f t="shared" si="25"/>
        <v>440566.12552851124</v>
      </c>
      <c r="P305" s="124">
        <f t="shared" si="26"/>
        <v>1394.3825977273689</v>
      </c>
      <c r="Q305" s="124">
        <f t="shared" si="22"/>
        <v>1008.7778250310128</v>
      </c>
      <c r="R305" s="124">
        <f t="shared" si="23"/>
        <v>442969.28595126962</v>
      </c>
      <c r="Z305" s="2"/>
    </row>
    <row r="306" spans="13:26" x14ac:dyDescent="0.25">
      <c r="M306" s="2"/>
      <c r="N306" s="1">
        <f t="shared" si="24"/>
        <v>240</v>
      </c>
      <c r="O306" s="124">
        <f t="shared" si="25"/>
        <v>442969.28595126962</v>
      </c>
      <c r="P306" s="124">
        <f t="shared" si="26"/>
        <v>1394.3825977273689</v>
      </c>
      <c r="Q306" s="124">
        <f t="shared" si="22"/>
        <v>1014.2804154572799</v>
      </c>
      <c r="R306" s="124">
        <f t="shared" si="23"/>
        <v>445377.94896445423</v>
      </c>
      <c r="Z306" s="2"/>
    </row>
    <row r="307" spans="13:26" x14ac:dyDescent="0.25">
      <c r="M307" s="2"/>
      <c r="N307" s="1">
        <f t="shared" si="24"/>
        <v>241</v>
      </c>
      <c r="O307" s="124">
        <f t="shared" si="25"/>
        <v>445377.94896445423</v>
      </c>
      <c r="P307" s="124">
        <f t="shared" si="26"/>
        <v>1394.3825977273689</v>
      </c>
      <c r="Q307" s="124">
        <f t="shared" si="22"/>
        <v>1019.7956053343005</v>
      </c>
      <c r="R307" s="124">
        <f t="shared" si="23"/>
        <v>447792.12716751586</v>
      </c>
      <c r="Z307" s="2"/>
    </row>
    <row r="308" spans="13:26" x14ac:dyDescent="0.25">
      <c r="M308" s="2"/>
      <c r="N308" s="1">
        <f t="shared" si="24"/>
        <v>242</v>
      </c>
      <c r="O308" s="124">
        <f t="shared" si="25"/>
        <v>447792.12716751586</v>
      </c>
      <c r="P308" s="124">
        <f t="shared" si="26"/>
        <v>1394.3825977273689</v>
      </c>
      <c r="Q308" s="124">
        <f t="shared" si="22"/>
        <v>1025.3234235114248</v>
      </c>
      <c r="R308" s="124">
        <f t="shared" si="23"/>
        <v>450211.83318875462</v>
      </c>
      <c r="Z308" s="2"/>
    </row>
    <row r="309" spans="13:26" x14ac:dyDescent="0.25">
      <c r="M309" s="2"/>
      <c r="N309" s="1">
        <f t="shared" si="24"/>
        <v>243</v>
      </c>
      <c r="O309" s="124">
        <f t="shared" si="25"/>
        <v>450211.83318875462</v>
      </c>
      <c r="P309" s="124">
        <f t="shared" si="26"/>
        <v>1394.3825977273689</v>
      </c>
      <c r="Q309" s="124">
        <f t="shared" si="22"/>
        <v>1030.8638989040608</v>
      </c>
      <c r="R309" s="124">
        <f t="shared" si="23"/>
        <v>452637.07968538604</v>
      </c>
      <c r="Z309" s="2"/>
    </row>
    <row r="310" spans="13:26" x14ac:dyDescent="0.25">
      <c r="M310" s="2"/>
      <c r="N310" s="1">
        <f t="shared" si="24"/>
        <v>244</v>
      </c>
      <c r="O310" s="124">
        <f t="shared" si="25"/>
        <v>452637.07968538604</v>
      </c>
      <c r="P310" s="124">
        <f t="shared" si="26"/>
        <v>1394.3825977273689</v>
      </c>
      <c r="Q310" s="124">
        <f t="shared" si="22"/>
        <v>1036.4170604938245</v>
      </c>
      <c r="R310" s="124">
        <f t="shared" si="23"/>
        <v>455067.87934360723</v>
      </c>
      <c r="Z310" s="2"/>
    </row>
    <row r="311" spans="13:26" x14ac:dyDescent="0.25">
      <c r="M311" s="2"/>
      <c r="N311" s="1">
        <f t="shared" si="24"/>
        <v>245</v>
      </c>
      <c r="O311" s="124">
        <f t="shared" si="25"/>
        <v>455067.87934360723</v>
      </c>
      <c r="P311" s="124">
        <f t="shared" si="26"/>
        <v>1394.3825977273689</v>
      </c>
      <c r="Q311" s="124">
        <f t="shared" si="22"/>
        <v>1041.9829373286921</v>
      </c>
      <c r="R311" s="124">
        <f t="shared" si="23"/>
        <v>457504.24487866327</v>
      </c>
      <c r="Z311" s="2"/>
    </row>
    <row r="312" spans="13:26" x14ac:dyDescent="0.25">
      <c r="M312" s="2"/>
      <c r="N312" s="1">
        <f t="shared" si="24"/>
        <v>246</v>
      </c>
      <c r="O312" s="124">
        <f t="shared" si="25"/>
        <v>457504.24487866327</v>
      </c>
      <c r="P312" s="124">
        <f t="shared" si="26"/>
        <v>1394.3825977273689</v>
      </c>
      <c r="Q312" s="124">
        <f t="shared" si="22"/>
        <v>1047.5615585231519</v>
      </c>
      <c r="R312" s="124">
        <f t="shared" si="23"/>
        <v>459946.18903491378</v>
      </c>
      <c r="Z312" s="2"/>
    </row>
    <row r="313" spans="13:26" x14ac:dyDescent="0.25">
      <c r="M313" s="2"/>
      <c r="N313" s="1">
        <f t="shared" si="24"/>
        <v>247</v>
      </c>
      <c r="O313" s="124">
        <f t="shared" si="25"/>
        <v>459946.18903491378</v>
      </c>
      <c r="P313" s="124">
        <f t="shared" si="26"/>
        <v>1394.3825977273689</v>
      </c>
      <c r="Q313" s="124">
        <f t="shared" si="22"/>
        <v>1053.1529532583563</v>
      </c>
      <c r="R313" s="124">
        <f t="shared" si="23"/>
        <v>462393.7245858995</v>
      </c>
      <c r="Z313" s="2"/>
    </row>
    <row r="314" spans="13:26" x14ac:dyDescent="0.25">
      <c r="M314" s="2"/>
      <c r="N314" s="1">
        <f t="shared" si="24"/>
        <v>248</v>
      </c>
      <c r="O314" s="124">
        <f t="shared" si="25"/>
        <v>462393.7245858995</v>
      </c>
      <c r="P314" s="124">
        <f t="shared" si="26"/>
        <v>1394.3825977273689</v>
      </c>
      <c r="Q314" s="124">
        <f t="shared" si="22"/>
        <v>1058.7571507822754</v>
      </c>
      <c r="R314" s="124">
        <f t="shared" si="23"/>
        <v>464846.86433440913</v>
      </c>
      <c r="Z314" s="2"/>
    </row>
    <row r="315" spans="13:26" x14ac:dyDescent="0.25">
      <c r="M315" s="2"/>
      <c r="N315" s="1">
        <f t="shared" si="24"/>
        <v>249</v>
      </c>
      <c r="O315" s="124">
        <f t="shared" si="25"/>
        <v>464846.86433440913</v>
      </c>
      <c r="P315" s="124">
        <f t="shared" si="26"/>
        <v>1394.3825977273689</v>
      </c>
      <c r="Q315" s="124">
        <f t="shared" si="22"/>
        <v>1064.3741804098483</v>
      </c>
      <c r="R315" s="124">
        <f t="shared" si="23"/>
        <v>467305.6211125463</v>
      </c>
      <c r="Z315" s="2"/>
    </row>
    <row r="316" spans="13:26" x14ac:dyDescent="0.25">
      <c r="M316" s="2"/>
      <c r="N316" s="1">
        <f t="shared" si="24"/>
        <v>250</v>
      </c>
      <c r="O316" s="124">
        <f t="shared" si="25"/>
        <v>467305.6211125463</v>
      </c>
      <c r="P316" s="124">
        <f t="shared" si="26"/>
        <v>1394.3825977273689</v>
      </c>
      <c r="Q316" s="124">
        <f t="shared" si="22"/>
        <v>1070.004071523138</v>
      </c>
      <c r="R316" s="124">
        <f t="shared" si="23"/>
        <v>469770.0077817968</v>
      </c>
      <c r="Z316" s="2"/>
    </row>
    <row r="317" spans="13:26" x14ac:dyDescent="0.25">
      <c r="M317" s="2"/>
      <c r="N317" s="1">
        <f t="shared" si="24"/>
        <v>251</v>
      </c>
      <c r="O317" s="124">
        <f t="shared" si="25"/>
        <v>469770.0077817968</v>
      </c>
      <c r="P317" s="124">
        <f t="shared" si="26"/>
        <v>1394.3825977273689</v>
      </c>
      <c r="Q317" s="124">
        <f t="shared" si="22"/>
        <v>1075.6468535714848</v>
      </c>
      <c r="R317" s="124">
        <f t="shared" si="23"/>
        <v>472240.03723309562</v>
      </c>
      <c r="Z317" s="2"/>
    </row>
    <row r="318" spans="13:26" x14ac:dyDescent="0.25">
      <c r="M318" s="2"/>
      <c r="N318" s="1">
        <f t="shared" si="24"/>
        <v>252</v>
      </c>
      <c r="O318" s="124">
        <f t="shared" si="25"/>
        <v>472240.03723309562</v>
      </c>
      <c r="P318" s="124">
        <f t="shared" si="26"/>
        <v>1394.3825977273689</v>
      </c>
      <c r="Q318" s="124">
        <f t="shared" si="22"/>
        <v>1081.3025560716592</v>
      </c>
      <c r="R318" s="124">
        <f t="shared" si="23"/>
        <v>474715.72238689463</v>
      </c>
      <c r="Z318" s="2"/>
    </row>
    <row r="319" spans="13:26" x14ac:dyDescent="0.25">
      <c r="M319" s="2"/>
      <c r="N319" s="1">
        <f t="shared" si="24"/>
        <v>253</v>
      </c>
      <c r="O319" s="124">
        <f t="shared" si="25"/>
        <v>474715.72238689463</v>
      </c>
      <c r="P319" s="124">
        <f t="shared" si="26"/>
        <v>1394.3825977273689</v>
      </c>
      <c r="Q319" s="124">
        <f t="shared" si="22"/>
        <v>1086.9712086080178</v>
      </c>
      <c r="R319" s="124">
        <f t="shared" si="23"/>
        <v>477197.07619322999</v>
      </c>
      <c r="Z319" s="2"/>
    </row>
    <row r="320" spans="13:26" x14ac:dyDescent="0.25">
      <c r="M320" s="2"/>
      <c r="N320" s="1">
        <f t="shared" si="24"/>
        <v>254</v>
      </c>
      <c r="O320" s="124">
        <f t="shared" si="25"/>
        <v>477197.07619322999</v>
      </c>
      <c r="P320" s="124">
        <f t="shared" si="26"/>
        <v>1394.3825977273689</v>
      </c>
      <c r="Q320" s="124">
        <f t="shared" si="22"/>
        <v>1092.6528408326576</v>
      </c>
      <c r="R320" s="124">
        <f t="shared" si="23"/>
        <v>479684.11163179</v>
      </c>
      <c r="Z320" s="2"/>
    </row>
    <row r="321" spans="13:26" x14ac:dyDescent="0.25">
      <c r="M321" s="2"/>
      <c r="N321" s="1">
        <f t="shared" si="24"/>
        <v>255</v>
      </c>
      <c r="O321" s="124">
        <f t="shared" si="25"/>
        <v>479684.11163179</v>
      </c>
      <c r="P321" s="124">
        <f t="shared" si="26"/>
        <v>1394.3825977273689</v>
      </c>
      <c r="Q321" s="124">
        <f t="shared" si="22"/>
        <v>1098.34748246557</v>
      </c>
      <c r="R321" s="124">
        <f t="shared" si="23"/>
        <v>482176.84171198291</v>
      </c>
      <c r="Z321" s="2"/>
    </row>
    <row r="322" spans="13:26" x14ac:dyDescent="0.25">
      <c r="M322" s="2"/>
      <c r="N322" s="1">
        <f t="shared" si="24"/>
        <v>256</v>
      </c>
      <c r="O322" s="124">
        <f t="shared" si="25"/>
        <v>482176.84171198291</v>
      </c>
      <c r="P322" s="124">
        <f t="shared" si="26"/>
        <v>1394.3825977273689</v>
      </c>
      <c r="Q322" s="124">
        <f t="shared" si="22"/>
        <v>1104.0551632947981</v>
      </c>
      <c r="R322" s="124">
        <f t="shared" si="23"/>
        <v>484675.27947300504</v>
      </c>
      <c r="Z322" s="2"/>
    </row>
    <row r="323" spans="13:26" x14ac:dyDescent="0.25">
      <c r="M323" s="2"/>
      <c r="N323" s="1">
        <f t="shared" si="24"/>
        <v>257</v>
      </c>
      <c r="O323" s="124">
        <f t="shared" si="25"/>
        <v>484675.27947300504</v>
      </c>
      <c r="P323" s="124">
        <f t="shared" si="26"/>
        <v>1394.3825977273689</v>
      </c>
      <c r="Q323" s="124">
        <f t="shared" ref="Q323:Q386" si="27">O323*$P$61</f>
        <v>1109.7759131765913</v>
      </c>
      <c r="R323" s="124">
        <f t="shared" ref="R323:R386" si="28">O323+P323+Q323</f>
        <v>487179.43798390898</v>
      </c>
      <c r="Z323" s="2"/>
    </row>
    <row r="324" spans="13:26" x14ac:dyDescent="0.25">
      <c r="M324" s="2"/>
      <c r="N324" s="1">
        <f t="shared" ref="N324:N387" si="29">N323+1</f>
        <v>258</v>
      </c>
      <c r="O324" s="124">
        <f t="shared" ref="O324:O387" si="30">R323</f>
        <v>487179.43798390898</v>
      </c>
      <c r="P324" s="124">
        <f t="shared" ref="P324:P387" si="31">P323</f>
        <v>1394.3825977273689</v>
      </c>
      <c r="Q324" s="124">
        <f t="shared" si="27"/>
        <v>1115.5097620355614</v>
      </c>
      <c r="R324" s="124">
        <f t="shared" si="28"/>
        <v>489689.3303436719</v>
      </c>
      <c r="Z324" s="2"/>
    </row>
    <row r="325" spans="13:26" x14ac:dyDescent="0.25">
      <c r="M325" s="2"/>
      <c r="N325" s="1">
        <f t="shared" si="29"/>
        <v>259</v>
      </c>
      <c r="O325" s="124">
        <f t="shared" si="30"/>
        <v>489689.3303436719</v>
      </c>
      <c r="P325" s="124">
        <f t="shared" si="31"/>
        <v>1394.3825977273689</v>
      </c>
      <c r="Q325" s="124">
        <f t="shared" si="27"/>
        <v>1121.2567398648403</v>
      </c>
      <c r="R325" s="124">
        <f t="shared" si="28"/>
        <v>492204.96968126408</v>
      </c>
      <c r="Z325" s="2"/>
    </row>
    <row r="326" spans="13:26" x14ac:dyDescent="0.25">
      <c r="M326" s="2"/>
      <c r="N326" s="1">
        <f t="shared" si="29"/>
        <v>260</v>
      </c>
      <c r="O326" s="124">
        <f t="shared" si="30"/>
        <v>492204.96968126408</v>
      </c>
      <c r="P326" s="124">
        <f t="shared" si="31"/>
        <v>1394.3825977273689</v>
      </c>
      <c r="Q326" s="124">
        <f t="shared" si="27"/>
        <v>1127.0168767262351</v>
      </c>
      <c r="R326" s="124">
        <f t="shared" si="28"/>
        <v>494726.36915571766</v>
      </c>
      <c r="Z326" s="2"/>
    </row>
    <row r="327" spans="13:26" x14ac:dyDescent="0.25">
      <c r="M327" s="2"/>
      <c r="N327" s="1">
        <f t="shared" si="29"/>
        <v>261</v>
      </c>
      <c r="O327" s="124">
        <f t="shared" si="30"/>
        <v>494726.36915571766</v>
      </c>
      <c r="P327" s="124">
        <f t="shared" si="31"/>
        <v>1394.3825977273689</v>
      </c>
      <c r="Q327" s="124">
        <f t="shared" si="27"/>
        <v>1132.7902027503872</v>
      </c>
      <c r="R327" s="124">
        <f t="shared" si="28"/>
        <v>497253.54195619537</v>
      </c>
      <c r="Z327" s="2"/>
    </row>
    <row r="328" spans="13:26" x14ac:dyDescent="0.25">
      <c r="M328" s="2"/>
      <c r="N328" s="1">
        <f t="shared" si="29"/>
        <v>262</v>
      </c>
      <c r="O328" s="124">
        <f t="shared" si="30"/>
        <v>497253.54195619537</v>
      </c>
      <c r="P328" s="124">
        <f t="shared" si="31"/>
        <v>1394.3825977273689</v>
      </c>
      <c r="Q328" s="124">
        <f t="shared" si="27"/>
        <v>1138.5767481369285</v>
      </c>
      <c r="R328" s="124">
        <f t="shared" si="28"/>
        <v>499786.50130205968</v>
      </c>
      <c r="Z328" s="2"/>
    </row>
    <row r="329" spans="13:26" x14ac:dyDescent="0.25">
      <c r="M329" s="2"/>
      <c r="N329" s="1">
        <f t="shared" si="29"/>
        <v>263</v>
      </c>
      <c r="O329" s="124">
        <f t="shared" si="30"/>
        <v>499786.50130205968</v>
      </c>
      <c r="P329" s="124">
        <f t="shared" si="31"/>
        <v>1394.3825977273689</v>
      </c>
      <c r="Q329" s="124">
        <f t="shared" si="27"/>
        <v>1144.3765431546406</v>
      </c>
      <c r="R329" s="124">
        <f t="shared" si="28"/>
        <v>502325.26044294168</v>
      </c>
      <c r="Z329" s="2"/>
    </row>
    <row r="330" spans="13:26" x14ac:dyDescent="0.25">
      <c r="M330" s="2"/>
      <c r="N330" s="1">
        <f t="shared" si="29"/>
        <v>264</v>
      </c>
      <c r="O330" s="124">
        <f t="shared" si="30"/>
        <v>502325.26044294168</v>
      </c>
      <c r="P330" s="124">
        <f t="shared" si="31"/>
        <v>1394.3825977273689</v>
      </c>
      <c r="Q330" s="124">
        <f t="shared" si="27"/>
        <v>1150.1896181416116</v>
      </c>
      <c r="R330" s="124">
        <f t="shared" si="28"/>
        <v>504869.83265881066</v>
      </c>
      <c r="Z330" s="2"/>
    </row>
    <row r="331" spans="13:26" x14ac:dyDescent="0.25">
      <c r="M331" s="2"/>
      <c r="N331" s="1">
        <f t="shared" si="29"/>
        <v>265</v>
      </c>
      <c r="O331" s="124">
        <f t="shared" si="30"/>
        <v>504869.83265881066</v>
      </c>
      <c r="P331" s="124">
        <f t="shared" si="31"/>
        <v>1394.3825977273689</v>
      </c>
      <c r="Q331" s="124">
        <f t="shared" si="27"/>
        <v>1156.0160035053964</v>
      </c>
      <c r="R331" s="124">
        <f t="shared" si="28"/>
        <v>507420.23126004339</v>
      </c>
      <c r="Z331" s="2"/>
    </row>
    <row r="332" spans="13:26" x14ac:dyDescent="0.25">
      <c r="M332" s="2"/>
      <c r="N332" s="1">
        <f t="shared" si="29"/>
        <v>266</v>
      </c>
      <c r="O332" s="124">
        <f t="shared" si="30"/>
        <v>507420.23126004339</v>
      </c>
      <c r="P332" s="124">
        <f t="shared" si="31"/>
        <v>1394.3825977273689</v>
      </c>
      <c r="Q332" s="124">
        <f t="shared" si="27"/>
        <v>1161.8557297231744</v>
      </c>
      <c r="R332" s="124">
        <f t="shared" si="28"/>
        <v>509976.46958749392</v>
      </c>
      <c r="Z332" s="2"/>
    </row>
    <row r="333" spans="13:26" x14ac:dyDescent="0.25">
      <c r="M333" s="2"/>
      <c r="N333" s="1">
        <f t="shared" si="29"/>
        <v>267</v>
      </c>
      <c r="O333" s="124">
        <f t="shared" si="30"/>
        <v>509976.46958749392</v>
      </c>
      <c r="P333" s="124">
        <f t="shared" si="31"/>
        <v>1394.3825977273689</v>
      </c>
      <c r="Q333" s="124">
        <f t="shared" si="27"/>
        <v>1167.7088273419099</v>
      </c>
      <c r="R333" s="124">
        <f t="shared" si="28"/>
        <v>512538.56101256318</v>
      </c>
      <c r="Z333" s="2"/>
    </row>
    <row r="334" spans="13:26" x14ac:dyDescent="0.25">
      <c r="M334" s="2"/>
      <c r="N334" s="1">
        <f t="shared" si="29"/>
        <v>268</v>
      </c>
      <c r="O334" s="124">
        <f t="shared" si="30"/>
        <v>512538.56101256318</v>
      </c>
      <c r="P334" s="124">
        <f t="shared" si="31"/>
        <v>1394.3825977273689</v>
      </c>
      <c r="Q334" s="124">
        <f t="shared" si="27"/>
        <v>1173.5753269785114</v>
      </c>
      <c r="R334" s="124">
        <f t="shared" si="28"/>
        <v>515106.51893726905</v>
      </c>
      <c r="Z334" s="2"/>
    </row>
    <row r="335" spans="13:26" x14ac:dyDescent="0.25">
      <c r="M335" s="2"/>
      <c r="N335" s="1">
        <f t="shared" si="29"/>
        <v>269</v>
      </c>
      <c r="O335" s="124">
        <f t="shared" si="30"/>
        <v>515106.51893726905</v>
      </c>
      <c r="P335" s="124">
        <f t="shared" si="31"/>
        <v>1394.3825977273689</v>
      </c>
      <c r="Q335" s="124">
        <f t="shared" si="27"/>
        <v>1179.4552593199921</v>
      </c>
      <c r="R335" s="124">
        <f t="shared" si="28"/>
        <v>517680.35679431638</v>
      </c>
      <c r="Z335" s="2"/>
    </row>
    <row r="336" spans="13:26" x14ac:dyDescent="0.25">
      <c r="M336" s="2"/>
      <c r="N336" s="1">
        <f t="shared" si="29"/>
        <v>270</v>
      </c>
      <c r="O336" s="124">
        <f t="shared" si="30"/>
        <v>517680.35679431638</v>
      </c>
      <c r="P336" s="124">
        <f t="shared" si="31"/>
        <v>1394.3825977273689</v>
      </c>
      <c r="Q336" s="124">
        <f t="shared" si="27"/>
        <v>1185.3486551236299</v>
      </c>
      <c r="R336" s="124">
        <f t="shared" si="28"/>
        <v>520260.08804716734</v>
      </c>
      <c r="Z336" s="2"/>
    </row>
    <row r="337" spans="13:26" x14ac:dyDescent="0.25">
      <c r="M337" s="2"/>
      <c r="N337" s="1">
        <f t="shared" si="29"/>
        <v>271</v>
      </c>
      <c r="O337" s="124">
        <f t="shared" si="30"/>
        <v>520260.08804716734</v>
      </c>
      <c r="P337" s="124">
        <f t="shared" si="31"/>
        <v>1394.3825977273689</v>
      </c>
      <c r="Q337" s="124">
        <f t="shared" si="27"/>
        <v>1191.2555452171289</v>
      </c>
      <c r="R337" s="124">
        <f t="shared" si="28"/>
        <v>522845.72619011183</v>
      </c>
      <c r="Z337" s="2"/>
    </row>
    <row r="338" spans="13:26" x14ac:dyDescent="0.25">
      <c r="M338" s="2"/>
      <c r="N338" s="1">
        <f t="shared" si="29"/>
        <v>272</v>
      </c>
      <c r="O338" s="124">
        <f t="shared" si="30"/>
        <v>522845.72619011183</v>
      </c>
      <c r="P338" s="124">
        <f t="shared" si="31"/>
        <v>1394.3825977273689</v>
      </c>
      <c r="Q338" s="124">
        <f t="shared" si="27"/>
        <v>1197.1759604987797</v>
      </c>
      <c r="R338" s="124">
        <f t="shared" si="28"/>
        <v>525437.28474833793</v>
      </c>
      <c r="Z338" s="2"/>
    </row>
    <row r="339" spans="13:26" x14ac:dyDescent="0.25">
      <c r="M339" s="2"/>
      <c r="N339" s="1">
        <f t="shared" si="29"/>
        <v>273</v>
      </c>
      <c r="O339" s="124">
        <f t="shared" si="30"/>
        <v>525437.28474833793</v>
      </c>
      <c r="P339" s="124">
        <f t="shared" si="31"/>
        <v>1394.3825977273689</v>
      </c>
      <c r="Q339" s="124">
        <f t="shared" si="27"/>
        <v>1203.1099319376226</v>
      </c>
      <c r="R339" s="124">
        <f t="shared" si="28"/>
        <v>528034.77727800293</v>
      </c>
      <c r="Z339" s="2"/>
    </row>
    <row r="340" spans="13:26" x14ac:dyDescent="0.25">
      <c r="M340" s="2"/>
      <c r="N340" s="1">
        <f t="shared" si="29"/>
        <v>274</v>
      </c>
      <c r="O340" s="124">
        <f t="shared" si="30"/>
        <v>528034.77727800293</v>
      </c>
      <c r="P340" s="124">
        <f t="shared" si="31"/>
        <v>1394.3825977273689</v>
      </c>
      <c r="Q340" s="124">
        <f t="shared" si="27"/>
        <v>1209.057490573608</v>
      </c>
      <c r="R340" s="124">
        <f t="shared" si="28"/>
        <v>530638.2173663039</v>
      </c>
      <c r="Z340" s="2"/>
    </row>
    <row r="341" spans="13:26" x14ac:dyDescent="0.25">
      <c r="M341" s="2"/>
      <c r="N341" s="1">
        <f t="shared" si="29"/>
        <v>275</v>
      </c>
      <c r="O341" s="124">
        <f t="shared" si="30"/>
        <v>530638.2173663039</v>
      </c>
      <c r="P341" s="124">
        <f t="shared" si="31"/>
        <v>1394.3825977273689</v>
      </c>
      <c r="Q341" s="124">
        <f t="shared" si="27"/>
        <v>1215.0186675177597</v>
      </c>
      <c r="R341" s="124">
        <f t="shared" si="28"/>
        <v>533247.61863154906</v>
      </c>
      <c r="Z341" s="2"/>
    </row>
    <row r="342" spans="13:26" x14ac:dyDescent="0.25">
      <c r="M342" s="2"/>
      <c r="N342" s="1">
        <f t="shared" si="29"/>
        <v>276</v>
      </c>
      <c r="O342" s="124">
        <f t="shared" si="30"/>
        <v>533247.61863154906</v>
      </c>
      <c r="P342" s="124">
        <f t="shared" si="31"/>
        <v>1394.3825977273689</v>
      </c>
      <c r="Q342" s="124">
        <f t="shared" si="27"/>
        <v>1220.9934939523373</v>
      </c>
      <c r="R342" s="124">
        <f t="shared" si="28"/>
        <v>535862.99472322874</v>
      </c>
      <c r="Z342" s="2"/>
    </row>
    <row r="343" spans="13:26" x14ac:dyDescent="0.25">
      <c r="M343" s="2"/>
      <c r="N343" s="1">
        <f t="shared" si="29"/>
        <v>277</v>
      </c>
      <c r="O343" s="124">
        <f t="shared" si="30"/>
        <v>535862.99472322874</v>
      </c>
      <c r="P343" s="124">
        <f t="shared" si="31"/>
        <v>1394.3825977273689</v>
      </c>
      <c r="Q343" s="124">
        <f t="shared" si="27"/>
        <v>1226.9820011309992</v>
      </c>
      <c r="R343" s="124">
        <f t="shared" si="28"/>
        <v>538484.35932208714</v>
      </c>
      <c r="Z343" s="2"/>
    </row>
    <row r="344" spans="13:26" x14ac:dyDescent="0.25">
      <c r="M344" s="2"/>
      <c r="N344" s="1">
        <f t="shared" si="29"/>
        <v>278</v>
      </c>
      <c r="O344" s="124">
        <f t="shared" si="30"/>
        <v>538484.35932208714</v>
      </c>
      <c r="P344" s="124">
        <f t="shared" si="31"/>
        <v>1394.3825977273689</v>
      </c>
      <c r="Q344" s="124">
        <f t="shared" si="27"/>
        <v>1232.9842203789667</v>
      </c>
      <c r="R344" s="124">
        <f t="shared" si="28"/>
        <v>541111.72614019341</v>
      </c>
      <c r="Z344" s="2"/>
    </row>
    <row r="345" spans="13:26" x14ac:dyDescent="0.25">
      <c r="M345" s="2"/>
      <c r="N345" s="1">
        <f t="shared" si="29"/>
        <v>279</v>
      </c>
      <c r="O345" s="124">
        <f t="shared" si="30"/>
        <v>541111.72614019341</v>
      </c>
      <c r="P345" s="124">
        <f t="shared" si="31"/>
        <v>1394.3825977273689</v>
      </c>
      <c r="Q345" s="124">
        <f t="shared" si="27"/>
        <v>1239.0001830931867</v>
      </c>
      <c r="R345" s="124">
        <f t="shared" si="28"/>
        <v>543745.10892101389</v>
      </c>
      <c r="Z345" s="2"/>
    </row>
    <row r="346" spans="13:26" x14ac:dyDescent="0.25">
      <c r="M346" s="2"/>
      <c r="N346" s="1">
        <f t="shared" si="29"/>
        <v>280</v>
      </c>
      <c r="O346" s="124">
        <f t="shared" si="30"/>
        <v>543745.10892101389</v>
      </c>
      <c r="P346" s="124">
        <f t="shared" si="31"/>
        <v>1394.3825977273689</v>
      </c>
      <c r="Q346" s="124">
        <f t="shared" si="27"/>
        <v>1245.0299207424973</v>
      </c>
      <c r="R346" s="124">
        <f t="shared" si="28"/>
        <v>546384.52143948374</v>
      </c>
      <c r="Z346" s="2"/>
    </row>
    <row r="347" spans="13:26" x14ac:dyDescent="0.25">
      <c r="M347" s="2"/>
      <c r="N347" s="1">
        <f t="shared" si="29"/>
        <v>281</v>
      </c>
      <c r="O347" s="124">
        <f t="shared" si="30"/>
        <v>546384.52143948374</v>
      </c>
      <c r="P347" s="124">
        <f t="shared" si="31"/>
        <v>1394.3825977273689</v>
      </c>
      <c r="Q347" s="124">
        <f t="shared" si="27"/>
        <v>1251.0734648677919</v>
      </c>
      <c r="R347" s="124">
        <f t="shared" si="28"/>
        <v>549029.97750207887</v>
      </c>
      <c r="Z347" s="2"/>
    </row>
    <row r="348" spans="13:26" x14ac:dyDescent="0.25">
      <c r="M348" s="2"/>
      <c r="N348" s="1">
        <f t="shared" si="29"/>
        <v>282</v>
      </c>
      <c r="O348" s="124">
        <f t="shared" si="30"/>
        <v>549029.97750207887</v>
      </c>
      <c r="P348" s="124">
        <f t="shared" si="31"/>
        <v>1394.3825977273689</v>
      </c>
      <c r="Q348" s="124">
        <f t="shared" si="27"/>
        <v>1257.1308470821837</v>
      </c>
      <c r="R348" s="124">
        <f t="shared" si="28"/>
        <v>551681.49094688846</v>
      </c>
      <c r="Z348" s="2"/>
    </row>
    <row r="349" spans="13:26" x14ac:dyDescent="0.25">
      <c r="M349" s="2"/>
      <c r="N349" s="1">
        <f t="shared" si="29"/>
        <v>283</v>
      </c>
      <c r="O349" s="124">
        <f t="shared" si="30"/>
        <v>551681.49094688846</v>
      </c>
      <c r="P349" s="124">
        <f t="shared" si="31"/>
        <v>1394.3825977273689</v>
      </c>
      <c r="Q349" s="124">
        <f t="shared" si="27"/>
        <v>1263.2020990711712</v>
      </c>
      <c r="R349" s="124">
        <f t="shared" si="28"/>
        <v>554339.07564368693</v>
      </c>
      <c r="Z349" s="2"/>
    </row>
    <row r="350" spans="13:26" x14ac:dyDescent="0.25">
      <c r="M350" s="2"/>
      <c r="N350" s="1">
        <f t="shared" si="29"/>
        <v>284</v>
      </c>
      <c r="O350" s="124">
        <f t="shared" si="30"/>
        <v>554339.07564368693</v>
      </c>
      <c r="P350" s="124">
        <f t="shared" si="31"/>
        <v>1394.3825977273689</v>
      </c>
      <c r="Q350" s="124">
        <f t="shared" si="27"/>
        <v>1269.2872525928042</v>
      </c>
      <c r="R350" s="124">
        <f t="shared" si="28"/>
        <v>557002.74549400713</v>
      </c>
      <c r="Z350" s="2"/>
    </row>
    <row r="351" spans="13:26" x14ac:dyDescent="0.25">
      <c r="M351" s="2"/>
      <c r="N351" s="1">
        <f t="shared" si="29"/>
        <v>285</v>
      </c>
      <c r="O351" s="124">
        <f t="shared" si="30"/>
        <v>557002.74549400713</v>
      </c>
      <c r="P351" s="124">
        <f t="shared" si="31"/>
        <v>1394.3825977273689</v>
      </c>
      <c r="Q351" s="124">
        <f t="shared" si="27"/>
        <v>1275.3863394778507</v>
      </c>
      <c r="R351" s="124">
        <f t="shared" si="28"/>
        <v>559672.51443121233</v>
      </c>
      <c r="Z351" s="2"/>
    </row>
    <row r="352" spans="13:26" x14ac:dyDescent="0.25">
      <c r="M352" s="2"/>
      <c r="N352" s="1">
        <f t="shared" si="29"/>
        <v>286</v>
      </c>
      <c r="O352" s="124">
        <f t="shared" si="30"/>
        <v>559672.51443121233</v>
      </c>
      <c r="P352" s="124">
        <f t="shared" si="31"/>
        <v>1394.3825977273689</v>
      </c>
      <c r="Q352" s="124">
        <f t="shared" si="27"/>
        <v>1281.4993916299616</v>
      </c>
      <c r="R352" s="124">
        <f t="shared" si="28"/>
        <v>562348.39642056962</v>
      </c>
      <c r="Z352" s="2"/>
    </row>
    <row r="353" spans="13:26" x14ac:dyDescent="0.25">
      <c r="M353" s="2"/>
      <c r="N353" s="1">
        <f t="shared" si="29"/>
        <v>287</v>
      </c>
      <c r="O353" s="124">
        <f t="shared" si="30"/>
        <v>562348.39642056962</v>
      </c>
      <c r="P353" s="124">
        <f t="shared" si="31"/>
        <v>1394.3825977273689</v>
      </c>
      <c r="Q353" s="124">
        <f t="shared" si="27"/>
        <v>1287.6264410258391</v>
      </c>
      <c r="R353" s="124">
        <f t="shared" si="28"/>
        <v>565030.40545932285</v>
      </c>
      <c r="Z353" s="2"/>
    </row>
    <row r="354" spans="13:26" x14ac:dyDescent="0.25">
      <c r="M354" s="2"/>
      <c r="N354" s="1">
        <f t="shared" si="29"/>
        <v>288</v>
      </c>
      <c r="O354" s="124">
        <f t="shared" si="30"/>
        <v>565030.40545932285</v>
      </c>
      <c r="P354" s="124">
        <f t="shared" si="31"/>
        <v>1394.3825977273689</v>
      </c>
      <c r="Q354" s="124">
        <f t="shared" si="27"/>
        <v>1293.7675197154033</v>
      </c>
      <c r="R354" s="124">
        <f t="shared" si="28"/>
        <v>567718.55557676556</v>
      </c>
      <c r="Z354" s="2"/>
    </row>
    <row r="355" spans="13:26" x14ac:dyDescent="0.25">
      <c r="M355" s="2"/>
      <c r="N355" s="1">
        <f t="shared" si="29"/>
        <v>289</v>
      </c>
      <c r="O355" s="124">
        <f t="shared" si="30"/>
        <v>567718.55557676556</v>
      </c>
      <c r="P355" s="124">
        <f t="shared" si="31"/>
        <v>1394.3825977273689</v>
      </c>
      <c r="Q355" s="124">
        <f t="shared" si="27"/>
        <v>1299.9226598219595</v>
      </c>
      <c r="R355" s="124">
        <f t="shared" si="28"/>
        <v>570412.86083431484</v>
      </c>
      <c r="Z355" s="2"/>
    </row>
    <row r="356" spans="13:26" x14ac:dyDescent="0.25">
      <c r="M356" s="2"/>
      <c r="N356" s="1">
        <f t="shared" si="29"/>
        <v>290</v>
      </c>
      <c r="O356" s="124">
        <f t="shared" si="30"/>
        <v>570412.86083431484</v>
      </c>
      <c r="P356" s="124">
        <f t="shared" si="31"/>
        <v>1394.3825977273689</v>
      </c>
      <c r="Q356" s="124">
        <f t="shared" si="27"/>
        <v>1306.0918935423681</v>
      </c>
      <c r="R356" s="124">
        <f t="shared" si="28"/>
        <v>573113.33532558451</v>
      </c>
      <c r="Z356" s="2"/>
    </row>
    <row r="357" spans="13:26" x14ac:dyDescent="0.25">
      <c r="M357" s="2"/>
      <c r="N357" s="1">
        <f t="shared" si="29"/>
        <v>291</v>
      </c>
      <c r="O357" s="124">
        <f t="shared" si="30"/>
        <v>573113.33532558451</v>
      </c>
      <c r="P357" s="124">
        <f t="shared" si="31"/>
        <v>1394.3825977273689</v>
      </c>
      <c r="Q357" s="124">
        <f t="shared" si="27"/>
        <v>1312.2752531472102</v>
      </c>
      <c r="R357" s="124">
        <f t="shared" si="28"/>
        <v>575819.9931764591</v>
      </c>
      <c r="Z357" s="2"/>
    </row>
    <row r="358" spans="13:26" x14ac:dyDescent="0.25">
      <c r="M358" s="2"/>
      <c r="N358" s="1">
        <f t="shared" si="29"/>
        <v>292</v>
      </c>
      <c r="O358" s="124">
        <f t="shared" si="30"/>
        <v>575819.9931764591</v>
      </c>
      <c r="P358" s="124">
        <f t="shared" si="31"/>
        <v>1394.3825977273689</v>
      </c>
      <c r="Q358" s="124">
        <f t="shared" si="27"/>
        <v>1318.4727709809586</v>
      </c>
      <c r="R358" s="124">
        <f t="shared" si="28"/>
        <v>578532.84854516736</v>
      </c>
      <c r="Z358" s="2"/>
    </row>
    <row r="359" spans="13:26" x14ac:dyDescent="0.25">
      <c r="M359" s="2"/>
      <c r="N359" s="1">
        <f t="shared" si="29"/>
        <v>293</v>
      </c>
      <c r="O359" s="124">
        <f t="shared" si="30"/>
        <v>578532.84854516736</v>
      </c>
      <c r="P359" s="124">
        <f t="shared" si="31"/>
        <v>1394.3825977273689</v>
      </c>
      <c r="Q359" s="124">
        <f t="shared" si="27"/>
        <v>1324.6844794621456</v>
      </c>
      <c r="R359" s="124">
        <f t="shared" si="28"/>
        <v>581251.91562235681</v>
      </c>
      <c r="Z359" s="2"/>
    </row>
    <row r="360" spans="13:26" x14ac:dyDescent="0.25">
      <c r="M360" s="2"/>
      <c r="N360" s="1">
        <f t="shared" si="29"/>
        <v>294</v>
      </c>
      <c r="O360" s="124">
        <f t="shared" si="30"/>
        <v>581251.91562235681</v>
      </c>
      <c r="P360" s="124">
        <f t="shared" si="31"/>
        <v>1394.3825977273689</v>
      </c>
      <c r="Q360" s="124">
        <f t="shared" si="27"/>
        <v>1330.9104110835342</v>
      </c>
      <c r="R360" s="124">
        <f t="shared" si="28"/>
        <v>583977.20863116765</v>
      </c>
      <c r="Z360" s="2"/>
    </row>
    <row r="361" spans="13:26" x14ac:dyDescent="0.25">
      <c r="M361" s="2"/>
      <c r="N361" s="1">
        <f t="shared" si="29"/>
        <v>295</v>
      </c>
      <c r="O361" s="124">
        <f t="shared" si="30"/>
        <v>583977.20863116765</v>
      </c>
      <c r="P361" s="124">
        <f t="shared" si="31"/>
        <v>1394.3825977273689</v>
      </c>
      <c r="Q361" s="124">
        <f t="shared" si="27"/>
        <v>1337.1505984122864</v>
      </c>
      <c r="R361" s="124">
        <f t="shared" si="28"/>
        <v>586708.74182730727</v>
      </c>
      <c r="Z361" s="2"/>
    </row>
    <row r="362" spans="13:26" x14ac:dyDescent="0.25">
      <c r="M362" s="2"/>
      <c r="N362" s="1">
        <f t="shared" si="29"/>
        <v>296</v>
      </c>
      <c r="O362" s="124">
        <f t="shared" si="30"/>
        <v>586708.74182730727</v>
      </c>
      <c r="P362" s="124">
        <f t="shared" si="31"/>
        <v>1394.3825977273689</v>
      </c>
      <c r="Q362" s="124">
        <f t="shared" si="27"/>
        <v>1343.4050740901341</v>
      </c>
      <c r="R362" s="124">
        <f t="shared" si="28"/>
        <v>589446.52949912474</v>
      </c>
      <c r="Z362" s="2"/>
    </row>
    <row r="363" spans="13:26" x14ac:dyDescent="0.25">
      <c r="M363" s="2"/>
      <c r="N363" s="1">
        <f t="shared" si="29"/>
        <v>297</v>
      </c>
      <c r="O363" s="124">
        <f t="shared" si="30"/>
        <v>589446.52949912474</v>
      </c>
      <c r="P363" s="124">
        <f t="shared" si="31"/>
        <v>1394.3825977273689</v>
      </c>
      <c r="Q363" s="124">
        <f t="shared" si="27"/>
        <v>1349.6738708335506</v>
      </c>
      <c r="R363" s="124">
        <f t="shared" si="28"/>
        <v>592190.58596768568</v>
      </c>
      <c r="Z363" s="2"/>
    </row>
    <row r="364" spans="13:26" x14ac:dyDescent="0.25">
      <c r="M364" s="2"/>
      <c r="N364" s="1">
        <f t="shared" si="29"/>
        <v>298</v>
      </c>
      <c r="O364" s="124">
        <f t="shared" si="30"/>
        <v>592190.58596768568</v>
      </c>
      <c r="P364" s="124">
        <f t="shared" si="31"/>
        <v>1394.3825977273689</v>
      </c>
      <c r="Q364" s="124">
        <f t="shared" si="27"/>
        <v>1355.9570214339208</v>
      </c>
      <c r="R364" s="124">
        <f t="shared" si="28"/>
        <v>594940.92558684701</v>
      </c>
      <c r="Z364" s="2"/>
    </row>
    <row r="365" spans="13:26" x14ac:dyDescent="0.25">
      <c r="M365" s="2"/>
      <c r="N365" s="1">
        <f t="shared" si="29"/>
        <v>299</v>
      </c>
      <c r="O365" s="124">
        <f t="shared" si="30"/>
        <v>594940.92558684701</v>
      </c>
      <c r="P365" s="124">
        <f t="shared" si="31"/>
        <v>1394.3825977273689</v>
      </c>
      <c r="Q365" s="124">
        <f t="shared" si="27"/>
        <v>1362.2545587577126</v>
      </c>
      <c r="R365" s="124">
        <f t="shared" si="28"/>
        <v>597697.56274333212</v>
      </c>
      <c r="Z365" s="2"/>
    </row>
    <row r="366" spans="13:26" x14ac:dyDescent="0.25">
      <c r="M366" s="2"/>
      <c r="N366" s="1">
        <f t="shared" si="29"/>
        <v>300</v>
      </c>
      <c r="O366" s="124">
        <f t="shared" si="30"/>
        <v>597697.56274333212</v>
      </c>
      <c r="P366" s="124">
        <f t="shared" si="31"/>
        <v>1394.3825977273689</v>
      </c>
      <c r="Q366" s="124">
        <f t="shared" si="27"/>
        <v>1368.5665157466499</v>
      </c>
      <c r="R366" s="124">
        <f t="shared" si="28"/>
        <v>600460.51185680612</v>
      </c>
      <c r="Z366" s="2"/>
    </row>
    <row r="367" spans="13:26" x14ac:dyDescent="0.25">
      <c r="M367" s="2"/>
      <c r="N367" s="1">
        <f t="shared" si="29"/>
        <v>301</v>
      </c>
      <c r="O367" s="124">
        <f t="shared" si="30"/>
        <v>600460.51185680612</v>
      </c>
      <c r="P367" s="124">
        <f t="shared" si="31"/>
        <v>1394.3825977273689</v>
      </c>
      <c r="Q367" s="124">
        <f t="shared" si="27"/>
        <v>1374.892925417884</v>
      </c>
      <c r="R367" s="124">
        <f t="shared" si="28"/>
        <v>603229.78737995133</v>
      </c>
      <c r="Z367" s="2"/>
    </row>
    <row r="368" spans="13:26" x14ac:dyDescent="0.25">
      <c r="M368" s="2"/>
      <c r="N368" s="1">
        <f t="shared" si="29"/>
        <v>302</v>
      </c>
      <c r="O368" s="124">
        <f t="shared" si="30"/>
        <v>603229.78737995133</v>
      </c>
      <c r="P368" s="124">
        <f t="shared" si="31"/>
        <v>1394.3825977273689</v>
      </c>
      <c r="Q368" s="124">
        <f t="shared" si="27"/>
        <v>1381.2338208641663</v>
      </c>
      <c r="R368" s="124">
        <f t="shared" si="28"/>
        <v>606005.4037985428</v>
      </c>
      <c r="Z368" s="2"/>
    </row>
    <row r="369" spans="13:26" x14ac:dyDescent="0.25">
      <c r="M369" s="2"/>
      <c r="N369" s="1">
        <f t="shared" si="29"/>
        <v>303</v>
      </c>
      <c r="O369" s="124">
        <f t="shared" si="30"/>
        <v>606005.4037985428</v>
      </c>
      <c r="P369" s="124">
        <f t="shared" si="31"/>
        <v>1394.3825977273689</v>
      </c>
      <c r="Q369" s="124">
        <f t="shared" si="27"/>
        <v>1387.5892352540225</v>
      </c>
      <c r="R369" s="124">
        <f t="shared" si="28"/>
        <v>608787.37563152413</v>
      </c>
      <c r="Z369" s="2"/>
    </row>
    <row r="370" spans="13:26" x14ac:dyDescent="0.25">
      <c r="M370" s="2"/>
      <c r="N370" s="1">
        <f t="shared" si="29"/>
        <v>304</v>
      </c>
      <c r="O370" s="124">
        <f t="shared" si="30"/>
        <v>608787.37563152413</v>
      </c>
      <c r="P370" s="124">
        <f t="shared" si="31"/>
        <v>1394.3825977273689</v>
      </c>
      <c r="Q370" s="124">
        <f t="shared" si="27"/>
        <v>1393.9592018319247</v>
      </c>
      <c r="R370" s="124">
        <f t="shared" si="28"/>
        <v>611575.71743108344</v>
      </c>
      <c r="Z370" s="2"/>
    </row>
    <row r="371" spans="13:26" x14ac:dyDescent="0.25">
      <c r="M371" s="2"/>
      <c r="N371" s="1">
        <f t="shared" si="29"/>
        <v>305</v>
      </c>
      <c r="O371" s="124">
        <f t="shared" si="30"/>
        <v>611575.71743108344</v>
      </c>
      <c r="P371" s="124">
        <f t="shared" si="31"/>
        <v>1394.3825977273689</v>
      </c>
      <c r="Q371" s="124">
        <f t="shared" si="27"/>
        <v>1400.3437539184661</v>
      </c>
      <c r="R371" s="124">
        <f t="shared" si="28"/>
        <v>614370.44378272921</v>
      </c>
      <c r="Z371" s="2"/>
    </row>
    <row r="372" spans="13:26" x14ac:dyDescent="0.25">
      <c r="M372" s="2"/>
      <c r="N372" s="1">
        <f t="shared" si="29"/>
        <v>306</v>
      </c>
      <c r="O372" s="124">
        <f t="shared" si="30"/>
        <v>614370.44378272921</v>
      </c>
      <c r="P372" s="124">
        <f t="shared" si="31"/>
        <v>1394.3825977273689</v>
      </c>
      <c r="Q372" s="124">
        <f t="shared" si="27"/>
        <v>1406.7429249105346</v>
      </c>
      <c r="R372" s="124">
        <f t="shared" si="28"/>
        <v>617171.56930536707</v>
      </c>
      <c r="Z372" s="2"/>
    </row>
    <row r="373" spans="13:26" x14ac:dyDescent="0.25">
      <c r="M373" s="2"/>
      <c r="N373" s="1">
        <f t="shared" si="29"/>
        <v>307</v>
      </c>
      <c r="O373" s="124">
        <f t="shared" si="30"/>
        <v>617171.56930536707</v>
      </c>
      <c r="P373" s="124">
        <f t="shared" si="31"/>
        <v>1394.3825977273689</v>
      </c>
      <c r="Q373" s="124">
        <f t="shared" si="27"/>
        <v>1413.1567482814887</v>
      </c>
      <c r="R373" s="124">
        <f t="shared" si="28"/>
        <v>619979.10865137586</v>
      </c>
      <c r="Z373" s="2"/>
    </row>
    <row r="374" spans="13:26" x14ac:dyDescent="0.25">
      <c r="M374" s="2"/>
      <c r="N374" s="1">
        <f t="shared" si="29"/>
        <v>308</v>
      </c>
      <c r="O374" s="124">
        <f t="shared" si="30"/>
        <v>619979.10865137586</v>
      </c>
      <c r="P374" s="124">
        <f t="shared" si="31"/>
        <v>1394.3825977273689</v>
      </c>
      <c r="Q374" s="124">
        <f t="shared" si="27"/>
        <v>1419.5852575813315</v>
      </c>
      <c r="R374" s="124">
        <f t="shared" si="28"/>
        <v>622793.07650668453</v>
      </c>
      <c r="Z374" s="2"/>
    </row>
    <row r="375" spans="13:26" x14ac:dyDescent="0.25">
      <c r="M375" s="2"/>
      <c r="N375" s="1">
        <f t="shared" si="29"/>
        <v>309</v>
      </c>
      <c r="O375" s="124">
        <f t="shared" si="30"/>
        <v>622793.07650668453</v>
      </c>
      <c r="P375" s="124">
        <f t="shared" si="31"/>
        <v>1394.3825977273689</v>
      </c>
      <c r="Q375" s="124">
        <f t="shared" si="27"/>
        <v>1426.0284864368869</v>
      </c>
      <c r="R375" s="124">
        <f t="shared" si="28"/>
        <v>625613.48759084882</v>
      </c>
      <c r="Z375" s="2"/>
    </row>
    <row r="376" spans="13:26" x14ac:dyDescent="0.25">
      <c r="M376" s="2"/>
      <c r="N376" s="1">
        <f t="shared" si="29"/>
        <v>310</v>
      </c>
      <c r="O376" s="124">
        <f t="shared" si="30"/>
        <v>625613.48759084882</v>
      </c>
      <c r="P376" s="124">
        <f t="shared" si="31"/>
        <v>1394.3825977273689</v>
      </c>
      <c r="Q376" s="124">
        <f t="shared" si="27"/>
        <v>1432.4864685519744</v>
      </c>
      <c r="R376" s="124">
        <f t="shared" si="28"/>
        <v>628440.3566571282</v>
      </c>
      <c r="Z376" s="2"/>
    </row>
    <row r="377" spans="13:26" x14ac:dyDescent="0.25">
      <c r="M377" s="2"/>
      <c r="N377" s="1">
        <f t="shared" si="29"/>
        <v>311</v>
      </c>
      <c r="O377" s="124">
        <f t="shared" si="30"/>
        <v>628440.3566571282</v>
      </c>
      <c r="P377" s="124">
        <f t="shared" si="31"/>
        <v>1394.3825977273689</v>
      </c>
      <c r="Q377" s="124">
        <f t="shared" si="27"/>
        <v>1438.9592377075871</v>
      </c>
      <c r="R377" s="124">
        <f t="shared" si="28"/>
        <v>631273.6984925631</v>
      </c>
      <c r="Z377" s="2"/>
    </row>
    <row r="378" spans="13:26" x14ac:dyDescent="0.25">
      <c r="M378" s="2"/>
      <c r="N378" s="1">
        <f t="shared" si="29"/>
        <v>312</v>
      </c>
      <c r="O378" s="124">
        <f t="shared" si="30"/>
        <v>631273.6984925631</v>
      </c>
      <c r="P378" s="124">
        <f t="shared" si="31"/>
        <v>1394.3825977273689</v>
      </c>
      <c r="Q378" s="124">
        <f t="shared" si="27"/>
        <v>1445.4468277620667</v>
      </c>
      <c r="R378" s="124">
        <f t="shared" si="28"/>
        <v>634113.52791805251</v>
      </c>
      <c r="Z378" s="2"/>
    </row>
    <row r="379" spans="13:26" x14ac:dyDescent="0.25">
      <c r="M379" s="2"/>
      <c r="N379" s="1">
        <f t="shared" si="29"/>
        <v>313</v>
      </c>
      <c r="O379" s="124">
        <f t="shared" si="30"/>
        <v>634113.52791805251</v>
      </c>
      <c r="P379" s="124">
        <f t="shared" si="31"/>
        <v>1394.3825977273689</v>
      </c>
      <c r="Q379" s="124">
        <f t="shared" si="27"/>
        <v>1451.9492726512822</v>
      </c>
      <c r="R379" s="124">
        <f t="shared" si="28"/>
        <v>636959.85978843109</v>
      </c>
      <c r="Z379" s="2"/>
    </row>
    <row r="380" spans="13:26" x14ac:dyDescent="0.25">
      <c r="M380" s="2"/>
      <c r="N380" s="1">
        <f t="shared" si="29"/>
        <v>314</v>
      </c>
      <c r="O380" s="124">
        <f t="shared" si="30"/>
        <v>636959.85978843109</v>
      </c>
      <c r="P380" s="124">
        <f t="shared" si="31"/>
        <v>1394.3825977273689</v>
      </c>
      <c r="Q380" s="124">
        <f t="shared" si="27"/>
        <v>1458.4666063888055</v>
      </c>
      <c r="R380" s="124">
        <f t="shared" si="28"/>
        <v>639812.70899254724</v>
      </c>
      <c r="Z380" s="2"/>
    </row>
    <row r="381" spans="13:26" x14ac:dyDescent="0.25">
      <c r="M381" s="2"/>
      <c r="N381" s="1">
        <f t="shared" si="29"/>
        <v>315</v>
      </c>
      <c r="O381" s="124">
        <f t="shared" si="30"/>
        <v>639812.70899254724</v>
      </c>
      <c r="P381" s="124">
        <f t="shared" si="31"/>
        <v>1394.3825977273689</v>
      </c>
      <c r="Q381" s="124">
        <f t="shared" si="27"/>
        <v>1464.9988630660919</v>
      </c>
      <c r="R381" s="124">
        <f t="shared" si="28"/>
        <v>642672.09045334067</v>
      </c>
      <c r="Z381" s="2"/>
    </row>
    <row r="382" spans="13:26" x14ac:dyDescent="0.25">
      <c r="M382" s="2"/>
      <c r="N382" s="1">
        <f t="shared" si="29"/>
        <v>316</v>
      </c>
      <c r="O382" s="124">
        <f t="shared" si="30"/>
        <v>642672.09045334067</v>
      </c>
      <c r="P382" s="124">
        <f t="shared" si="31"/>
        <v>1394.3825977273689</v>
      </c>
      <c r="Q382" s="124">
        <f t="shared" si="27"/>
        <v>1471.5460768526555</v>
      </c>
      <c r="R382" s="124">
        <f t="shared" si="28"/>
        <v>645538.01912792074</v>
      </c>
      <c r="Z382" s="2"/>
    </row>
    <row r="383" spans="13:26" x14ac:dyDescent="0.25">
      <c r="M383" s="2"/>
      <c r="N383" s="1">
        <f t="shared" si="29"/>
        <v>317</v>
      </c>
      <c r="O383" s="124">
        <f t="shared" si="30"/>
        <v>645538.01912792074</v>
      </c>
      <c r="P383" s="124">
        <f t="shared" si="31"/>
        <v>1394.3825977273689</v>
      </c>
      <c r="Q383" s="124">
        <f t="shared" si="27"/>
        <v>1478.1082819962505</v>
      </c>
      <c r="R383" s="124">
        <f t="shared" si="28"/>
        <v>648410.51000764431</v>
      </c>
      <c r="Z383" s="2"/>
    </row>
    <row r="384" spans="13:26" x14ac:dyDescent="0.25">
      <c r="M384" s="2"/>
      <c r="N384" s="1">
        <f t="shared" si="29"/>
        <v>318</v>
      </c>
      <c r="O384" s="124">
        <f t="shared" si="30"/>
        <v>648410.51000764431</v>
      </c>
      <c r="P384" s="124">
        <f t="shared" si="31"/>
        <v>1394.3825977273689</v>
      </c>
      <c r="Q384" s="124">
        <f t="shared" si="27"/>
        <v>1484.6855128230482</v>
      </c>
      <c r="R384" s="124">
        <f t="shared" si="28"/>
        <v>651289.57811819471</v>
      </c>
      <c r="Z384" s="2"/>
    </row>
    <row r="385" spans="13:26" x14ac:dyDescent="0.25">
      <c r="M385" s="2"/>
      <c r="N385" s="1">
        <f t="shared" si="29"/>
        <v>319</v>
      </c>
      <c r="O385" s="124">
        <f t="shared" si="30"/>
        <v>651289.57811819471</v>
      </c>
      <c r="P385" s="124">
        <f t="shared" si="31"/>
        <v>1394.3825977273689</v>
      </c>
      <c r="Q385" s="124">
        <f t="shared" si="27"/>
        <v>1491.2778037378187</v>
      </c>
      <c r="R385" s="124">
        <f t="shared" si="28"/>
        <v>654175.23851965985</v>
      </c>
      <c r="Z385" s="2"/>
    </row>
    <row r="386" spans="13:26" x14ac:dyDescent="0.25">
      <c r="M386" s="2"/>
      <c r="N386" s="1">
        <f t="shared" si="29"/>
        <v>320</v>
      </c>
      <c r="O386" s="124">
        <f t="shared" si="30"/>
        <v>654175.23851965985</v>
      </c>
      <c r="P386" s="124">
        <f t="shared" si="31"/>
        <v>1394.3825977273689</v>
      </c>
      <c r="Q386" s="124">
        <f t="shared" si="27"/>
        <v>1497.8851892241087</v>
      </c>
      <c r="R386" s="124">
        <f t="shared" si="28"/>
        <v>657067.50630661135</v>
      </c>
      <c r="Z386" s="2"/>
    </row>
    <row r="387" spans="13:26" x14ac:dyDescent="0.25">
      <c r="M387" s="2"/>
      <c r="N387" s="1">
        <f t="shared" si="29"/>
        <v>321</v>
      </c>
      <c r="O387" s="124">
        <f t="shared" si="30"/>
        <v>657067.50630661135</v>
      </c>
      <c r="P387" s="124">
        <f t="shared" si="31"/>
        <v>1394.3825977273689</v>
      </c>
      <c r="Q387" s="124">
        <f t="shared" ref="Q387:Q426" si="32">O387*$P$61</f>
        <v>1504.5077038444238</v>
      </c>
      <c r="R387" s="124">
        <f t="shared" ref="R387:R426" si="33">O387+P387+Q387</f>
        <v>659966.39660818316</v>
      </c>
      <c r="Z387" s="2"/>
    </row>
    <row r="388" spans="13:26" x14ac:dyDescent="0.25">
      <c r="M388" s="2"/>
      <c r="N388" s="1">
        <f t="shared" ref="N388:N426" si="34">N387+1</f>
        <v>322</v>
      </c>
      <c r="O388" s="124">
        <f t="shared" ref="O388:O426" si="35">R387</f>
        <v>659966.39660818316</v>
      </c>
      <c r="P388" s="124">
        <f t="shared" ref="P388:P426" si="36">P387</f>
        <v>1394.3825977273689</v>
      </c>
      <c r="Q388" s="124">
        <f t="shared" si="32"/>
        <v>1511.145382240408</v>
      </c>
      <c r="R388" s="124">
        <f t="shared" si="33"/>
        <v>662871.92458815093</v>
      </c>
      <c r="Z388" s="2"/>
    </row>
    <row r="389" spans="13:26" x14ac:dyDescent="0.25">
      <c r="M389" s="2"/>
      <c r="N389" s="1">
        <f t="shared" si="34"/>
        <v>323</v>
      </c>
      <c r="O389" s="124">
        <f t="shared" si="35"/>
        <v>662871.92458815093</v>
      </c>
      <c r="P389" s="124">
        <f t="shared" si="36"/>
        <v>1394.3825977273689</v>
      </c>
      <c r="Q389" s="124">
        <f t="shared" si="32"/>
        <v>1517.7982591330256</v>
      </c>
      <c r="R389" s="124">
        <f t="shared" si="33"/>
        <v>665784.10544501129</v>
      </c>
      <c r="Z389" s="2"/>
    </row>
    <row r="390" spans="13:26" x14ac:dyDescent="0.25">
      <c r="M390" s="2"/>
      <c r="N390" s="1">
        <f t="shared" si="34"/>
        <v>324</v>
      </c>
      <c r="O390" s="124">
        <f t="shared" si="35"/>
        <v>665784.10544501129</v>
      </c>
      <c r="P390" s="124">
        <f t="shared" si="36"/>
        <v>1394.3825977273689</v>
      </c>
      <c r="Q390" s="124">
        <f t="shared" si="32"/>
        <v>1524.4663693227419</v>
      </c>
      <c r="R390" s="124">
        <f t="shared" si="33"/>
        <v>668702.95441206137</v>
      </c>
      <c r="Z390" s="2"/>
    </row>
    <row r="391" spans="13:26" x14ac:dyDescent="0.25">
      <c r="M391" s="2"/>
      <c r="N391" s="1">
        <f t="shared" si="34"/>
        <v>325</v>
      </c>
      <c r="O391" s="124">
        <f t="shared" si="35"/>
        <v>668702.95441206137</v>
      </c>
      <c r="P391" s="124">
        <f t="shared" si="36"/>
        <v>1394.3825977273689</v>
      </c>
      <c r="Q391" s="124">
        <f t="shared" si="32"/>
        <v>1531.1497476897068</v>
      </c>
      <c r="R391" s="124">
        <f t="shared" si="33"/>
        <v>671628.48675747844</v>
      </c>
      <c r="Z391" s="2"/>
    </row>
    <row r="392" spans="13:26" x14ac:dyDescent="0.25">
      <c r="M392" s="2"/>
      <c r="N392" s="1">
        <f t="shared" si="34"/>
        <v>326</v>
      </c>
      <c r="O392" s="124">
        <f t="shared" si="35"/>
        <v>671628.48675747844</v>
      </c>
      <c r="P392" s="124">
        <f t="shared" si="36"/>
        <v>1394.3825977273689</v>
      </c>
      <c r="Q392" s="124">
        <f t="shared" si="32"/>
        <v>1537.848429193936</v>
      </c>
      <c r="R392" s="124">
        <f t="shared" si="33"/>
        <v>674560.71778439975</v>
      </c>
      <c r="Z392" s="2"/>
    </row>
    <row r="393" spans="13:26" x14ac:dyDescent="0.25">
      <c r="M393" s="2"/>
      <c r="N393" s="1">
        <f t="shared" si="34"/>
        <v>327</v>
      </c>
      <c r="O393" s="124">
        <f t="shared" si="35"/>
        <v>674560.71778439975</v>
      </c>
      <c r="P393" s="124">
        <f t="shared" si="36"/>
        <v>1394.3825977273689</v>
      </c>
      <c r="Q393" s="124">
        <f t="shared" si="32"/>
        <v>1544.5624488754938</v>
      </c>
      <c r="R393" s="124">
        <f t="shared" si="33"/>
        <v>677499.66283100261</v>
      </c>
      <c r="Z393" s="2"/>
    </row>
    <row r="394" spans="13:26" x14ac:dyDescent="0.25">
      <c r="M394" s="2"/>
      <c r="N394" s="1">
        <f t="shared" si="34"/>
        <v>328</v>
      </c>
      <c r="O394" s="124">
        <f t="shared" si="35"/>
        <v>677499.66283100261</v>
      </c>
      <c r="P394" s="124">
        <f t="shared" si="36"/>
        <v>1394.3825977273689</v>
      </c>
      <c r="Q394" s="124">
        <f t="shared" si="32"/>
        <v>1551.2918418546776</v>
      </c>
      <c r="R394" s="124">
        <f t="shared" si="33"/>
        <v>680445.33727058466</v>
      </c>
      <c r="Z394" s="2"/>
    </row>
    <row r="395" spans="13:26" x14ac:dyDescent="0.25">
      <c r="M395" s="2"/>
      <c r="N395" s="1">
        <f t="shared" si="34"/>
        <v>329</v>
      </c>
      <c r="O395" s="124">
        <f t="shared" si="35"/>
        <v>680445.33727058466</v>
      </c>
      <c r="P395" s="124">
        <f t="shared" si="36"/>
        <v>1394.3825977273689</v>
      </c>
      <c r="Q395" s="124">
        <f t="shared" si="32"/>
        <v>1558.0366433321999</v>
      </c>
      <c r="R395" s="124">
        <f t="shared" si="33"/>
        <v>683397.75651164423</v>
      </c>
      <c r="Z395" s="2"/>
    </row>
    <row r="396" spans="13:26" x14ac:dyDescent="0.25">
      <c r="M396" s="2"/>
      <c r="N396" s="1">
        <f t="shared" si="34"/>
        <v>330</v>
      </c>
      <c r="O396" s="124">
        <f t="shared" si="35"/>
        <v>683397.75651164423</v>
      </c>
      <c r="P396" s="124">
        <f t="shared" si="36"/>
        <v>1394.3825977273689</v>
      </c>
      <c r="Q396" s="124">
        <f t="shared" si="32"/>
        <v>1564.7968885893742</v>
      </c>
      <c r="R396" s="124">
        <f t="shared" si="33"/>
        <v>686356.93599796097</v>
      </c>
      <c r="Z396" s="2"/>
    </row>
    <row r="397" spans="13:26" x14ac:dyDescent="0.25">
      <c r="M397" s="2"/>
      <c r="N397" s="1">
        <f t="shared" si="34"/>
        <v>331</v>
      </c>
      <c r="O397" s="124">
        <f t="shared" si="35"/>
        <v>686356.93599796097</v>
      </c>
      <c r="P397" s="124">
        <f t="shared" si="36"/>
        <v>1394.3825977273689</v>
      </c>
      <c r="Q397" s="124">
        <f t="shared" si="32"/>
        <v>1571.5726129882983</v>
      </c>
      <c r="R397" s="124">
        <f t="shared" si="33"/>
        <v>689322.89120867662</v>
      </c>
      <c r="Z397" s="2"/>
    </row>
    <row r="398" spans="13:26" x14ac:dyDescent="0.25">
      <c r="M398" s="2"/>
      <c r="N398" s="1">
        <f t="shared" si="34"/>
        <v>332</v>
      </c>
      <c r="O398" s="124">
        <f t="shared" si="35"/>
        <v>689322.89120867662</v>
      </c>
      <c r="P398" s="124">
        <f t="shared" si="36"/>
        <v>1394.3825977273689</v>
      </c>
      <c r="Q398" s="124">
        <f t="shared" si="32"/>
        <v>1578.3638519720398</v>
      </c>
      <c r="R398" s="124">
        <f t="shared" si="33"/>
        <v>692295.63765837601</v>
      </c>
      <c r="Z398" s="2"/>
    </row>
    <row r="399" spans="13:26" x14ac:dyDescent="0.25">
      <c r="M399" s="2"/>
      <c r="N399" s="1">
        <f t="shared" si="34"/>
        <v>333</v>
      </c>
      <c r="O399" s="124">
        <f t="shared" si="35"/>
        <v>692295.63765837601</v>
      </c>
      <c r="P399" s="124">
        <f t="shared" si="36"/>
        <v>1394.3825977273689</v>
      </c>
      <c r="Q399" s="124">
        <f t="shared" si="32"/>
        <v>1585.1706410648212</v>
      </c>
      <c r="R399" s="124">
        <f t="shared" si="33"/>
        <v>695275.19089716824</v>
      </c>
      <c r="Z399" s="2"/>
    </row>
    <row r="400" spans="13:26" x14ac:dyDescent="0.25">
      <c r="M400" s="2"/>
      <c r="N400" s="1">
        <f t="shared" si="34"/>
        <v>334</v>
      </c>
      <c r="O400" s="124">
        <f t="shared" si="35"/>
        <v>695275.19089716824</v>
      </c>
      <c r="P400" s="124">
        <f t="shared" si="36"/>
        <v>1394.3825977273689</v>
      </c>
      <c r="Q400" s="124">
        <f t="shared" si="32"/>
        <v>1591.9930158722061</v>
      </c>
      <c r="R400" s="124">
        <f t="shared" si="33"/>
        <v>698261.56651076779</v>
      </c>
      <c r="Z400" s="2"/>
    </row>
    <row r="401" spans="13:26" x14ac:dyDescent="0.25">
      <c r="M401" s="2"/>
      <c r="N401" s="1">
        <f t="shared" si="34"/>
        <v>335</v>
      </c>
      <c r="O401" s="124">
        <f t="shared" si="35"/>
        <v>698261.56651076779</v>
      </c>
      <c r="P401" s="124">
        <f t="shared" si="36"/>
        <v>1394.3825977273689</v>
      </c>
      <c r="Q401" s="124">
        <f t="shared" si="32"/>
        <v>1598.8310120812853</v>
      </c>
      <c r="R401" s="124">
        <f t="shared" si="33"/>
        <v>701254.78012057638</v>
      </c>
      <c r="Z401" s="2"/>
    </row>
    <row r="402" spans="13:26" x14ac:dyDescent="0.25">
      <c r="M402" s="2"/>
      <c r="N402" s="1">
        <f t="shared" si="34"/>
        <v>336</v>
      </c>
      <c r="O402" s="124">
        <f t="shared" si="35"/>
        <v>701254.78012057638</v>
      </c>
      <c r="P402" s="124">
        <f t="shared" si="36"/>
        <v>1394.3825977273689</v>
      </c>
      <c r="Q402" s="124">
        <f t="shared" si="32"/>
        <v>1605.684665460863</v>
      </c>
      <c r="R402" s="124">
        <f t="shared" si="33"/>
        <v>704254.84738376457</v>
      </c>
      <c r="Z402" s="2"/>
    </row>
    <row r="403" spans="13:26" x14ac:dyDescent="0.25">
      <c r="M403" s="2"/>
      <c r="N403" s="1">
        <f t="shared" si="34"/>
        <v>337</v>
      </c>
      <c r="O403" s="124">
        <f t="shared" si="35"/>
        <v>704254.84738376457</v>
      </c>
      <c r="P403" s="124">
        <f t="shared" si="36"/>
        <v>1394.3825977273689</v>
      </c>
      <c r="Q403" s="124">
        <f t="shared" si="32"/>
        <v>1612.5540118616448</v>
      </c>
      <c r="R403" s="124">
        <f t="shared" si="33"/>
        <v>707261.7839933536</v>
      </c>
      <c r="Z403" s="2"/>
    </row>
    <row r="404" spans="13:26" x14ac:dyDescent="0.25">
      <c r="M404" s="2"/>
      <c r="N404" s="1">
        <f t="shared" si="34"/>
        <v>338</v>
      </c>
      <c r="O404" s="124">
        <f t="shared" si="35"/>
        <v>707261.7839933536</v>
      </c>
      <c r="P404" s="124">
        <f t="shared" si="36"/>
        <v>1394.3825977273689</v>
      </c>
      <c r="Q404" s="124">
        <f t="shared" si="32"/>
        <v>1619.4390872164252</v>
      </c>
      <c r="R404" s="124">
        <f t="shared" si="33"/>
        <v>710275.60567829735</v>
      </c>
      <c r="Z404" s="2"/>
    </row>
    <row r="405" spans="13:26" x14ac:dyDescent="0.25">
      <c r="M405" s="2"/>
      <c r="N405" s="1">
        <f t="shared" si="34"/>
        <v>339</v>
      </c>
      <c r="O405" s="124">
        <f t="shared" si="35"/>
        <v>710275.60567829735</v>
      </c>
      <c r="P405" s="124">
        <f t="shared" si="36"/>
        <v>1394.3825977273689</v>
      </c>
      <c r="Q405" s="124">
        <f t="shared" si="32"/>
        <v>1626.3399275402735</v>
      </c>
      <c r="R405" s="124">
        <f t="shared" si="33"/>
        <v>713296.32820356498</v>
      </c>
      <c r="Z405" s="2"/>
    </row>
    <row r="406" spans="13:26" x14ac:dyDescent="0.25">
      <c r="M406" s="2"/>
      <c r="N406" s="1">
        <f t="shared" si="34"/>
        <v>340</v>
      </c>
      <c r="O406" s="124">
        <f t="shared" si="35"/>
        <v>713296.32820356498</v>
      </c>
      <c r="P406" s="124">
        <f t="shared" si="36"/>
        <v>1394.3825977273689</v>
      </c>
      <c r="Q406" s="124">
        <f t="shared" si="32"/>
        <v>1633.2565689307257</v>
      </c>
      <c r="R406" s="124">
        <f t="shared" si="33"/>
        <v>716323.96737022302</v>
      </c>
      <c r="Z406" s="2"/>
    </row>
    <row r="407" spans="13:26" x14ac:dyDescent="0.25">
      <c r="M407" s="2"/>
      <c r="N407" s="1">
        <f t="shared" si="34"/>
        <v>341</v>
      </c>
      <c r="O407" s="124">
        <f t="shared" si="35"/>
        <v>716323.96737022302</v>
      </c>
      <c r="P407" s="124">
        <f t="shared" si="36"/>
        <v>1394.3825977273689</v>
      </c>
      <c r="Q407" s="124">
        <f t="shared" si="32"/>
        <v>1640.1890475679704</v>
      </c>
      <c r="R407" s="124">
        <f t="shared" si="33"/>
        <v>719358.53901551838</v>
      </c>
      <c r="Z407" s="2"/>
    </row>
    <row r="408" spans="13:26" x14ac:dyDescent="0.25">
      <c r="M408" s="2"/>
      <c r="N408" s="1">
        <f t="shared" si="34"/>
        <v>342</v>
      </c>
      <c r="O408" s="124">
        <f t="shared" si="35"/>
        <v>719358.53901551838</v>
      </c>
      <c r="P408" s="124">
        <f t="shared" si="36"/>
        <v>1394.3825977273689</v>
      </c>
      <c r="Q408" s="124">
        <f t="shared" si="32"/>
        <v>1647.1373997150392</v>
      </c>
      <c r="R408" s="124">
        <f t="shared" si="33"/>
        <v>722400.05901296076</v>
      </c>
      <c r="Z408" s="2"/>
    </row>
    <row r="409" spans="13:26" x14ac:dyDescent="0.25">
      <c r="M409" s="2"/>
      <c r="N409" s="1">
        <f t="shared" si="34"/>
        <v>343</v>
      </c>
      <c r="O409" s="124">
        <f t="shared" si="35"/>
        <v>722400.05901296076</v>
      </c>
      <c r="P409" s="124">
        <f t="shared" si="36"/>
        <v>1394.3825977273689</v>
      </c>
      <c r="Q409" s="124">
        <f t="shared" si="32"/>
        <v>1654.1016617179964</v>
      </c>
      <c r="R409" s="124">
        <f t="shared" si="33"/>
        <v>725448.5432724061</v>
      </c>
      <c r="Z409" s="2"/>
    </row>
    <row r="410" spans="13:26" x14ac:dyDescent="0.25">
      <c r="M410" s="2"/>
      <c r="N410" s="1">
        <f t="shared" si="34"/>
        <v>344</v>
      </c>
      <c r="O410" s="124">
        <f t="shared" si="35"/>
        <v>725448.5432724061</v>
      </c>
      <c r="P410" s="124">
        <f t="shared" si="36"/>
        <v>1394.3825977273689</v>
      </c>
      <c r="Q410" s="124">
        <f t="shared" si="32"/>
        <v>1661.0818700061288</v>
      </c>
      <c r="R410" s="124">
        <f t="shared" si="33"/>
        <v>728504.00774013961</v>
      </c>
      <c r="Z410" s="2"/>
    </row>
    <row r="411" spans="13:26" x14ac:dyDescent="0.25">
      <c r="M411" s="2"/>
      <c r="N411" s="1">
        <f t="shared" si="34"/>
        <v>345</v>
      </c>
      <c r="O411" s="124">
        <f t="shared" si="35"/>
        <v>728504.00774013961</v>
      </c>
      <c r="P411" s="124">
        <f t="shared" si="36"/>
        <v>1394.3825977273689</v>
      </c>
      <c r="Q411" s="124">
        <f t="shared" si="32"/>
        <v>1668.078061092137</v>
      </c>
      <c r="R411" s="124">
        <f t="shared" si="33"/>
        <v>731566.46839895914</v>
      </c>
      <c r="Z411" s="2"/>
    </row>
    <row r="412" spans="13:26" x14ac:dyDescent="0.25">
      <c r="M412" s="2"/>
      <c r="N412" s="1">
        <f t="shared" si="34"/>
        <v>346</v>
      </c>
      <c r="O412" s="124">
        <f t="shared" si="35"/>
        <v>731566.46839895914</v>
      </c>
      <c r="P412" s="124">
        <f t="shared" si="36"/>
        <v>1394.3825977273689</v>
      </c>
      <c r="Q412" s="124">
        <f t="shared" si="32"/>
        <v>1675.0902715723255</v>
      </c>
      <c r="R412" s="124">
        <f t="shared" si="33"/>
        <v>734635.94126825884</v>
      </c>
      <c r="Z412" s="2"/>
    </row>
    <row r="413" spans="13:26" x14ac:dyDescent="0.25">
      <c r="M413" s="2"/>
      <c r="N413" s="1">
        <f t="shared" si="34"/>
        <v>347</v>
      </c>
      <c r="O413" s="124">
        <f t="shared" si="35"/>
        <v>734635.94126825884</v>
      </c>
      <c r="P413" s="124">
        <f t="shared" si="36"/>
        <v>1394.3825977273689</v>
      </c>
      <c r="Q413" s="124">
        <f t="shared" si="32"/>
        <v>1682.118538126794</v>
      </c>
      <c r="R413" s="124">
        <f t="shared" si="33"/>
        <v>737712.44240411301</v>
      </c>
      <c r="Z413" s="2"/>
    </row>
    <row r="414" spans="13:26" x14ac:dyDescent="0.25">
      <c r="M414" s="2"/>
      <c r="N414" s="1">
        <f t="shared" si="34"/>
        <v>348</v>
      </c>
      <c r="O414" s="124">
        <f t="shared" si="35"/>
        <v>737712.44240411301</v>
      </c>
      <c r="P414" s="124">
        <f t="shared" si="36"/>
        <v>1394.3825977273689</v>
      </c>
      <c r="Q414" s="124">
        <f t="shared" si="32"/>
        <v>1689.1628975196306</v>
      </c>
      <c r="R414" s="124">
        <f t="shared" si="33"/>
        <v>740795.98789936001</v>
      </c>
      <c r="Z414" s="2"/>
    </row>
    <row r="415" spans="13:26" x14ac:dyDescent="0.25">
      <c r="M415" s="2"/>
      <c r="N415" s="1">
        <f t="shared" si="34"/>
        <v>349</v>
      </c>
      <c r="O415" s="124">
        <f t="shared" si="35"/>
        <v>740795.98789936001</v>
      </c>
      <c r="P415" s="124">
        <f t="shared" si="36"/>
        <v>1394.3825977273689</v>
      </c>
      <c r="Q415" s="124">
        <f t="shared" si="32"/>
        <v>1696.2233865991029</v>
      </c>
      <c r="R415" s="124">
        <f t="shared" si="33"/>
        <v>743886.59388368647</v>
      </c>
      <c r="Z415" s="2"/>
    </row>
    <row r="416" spans="13:26" x14ac:dyDescent="0.25">
      <c r="M416" s="2"/>
      <c r="N416" s="1">
        <f t="shared" si="34"/>
        <v>350</v>
      </c>
      <c r="O416" s="124">
        <f t="shared" si="35"/>
        <v>743886.59388368647</v>
      </c>
      <c r="P416" s="124">
        <f t="shared" si="36"/>
        <v>1394.3825977273689</v>
      </c>
      <c r="Q416" s="124">
        <f t="shared" si="32"/>
        <v>1703.300042297851</v>
      </c>
      <c r="R416" s="124">
        <f t="shared" si="33"/>
        <v>746984.27652371163</v>
      </c>
      <c r="Z416" s="2"/>
    </row>
    <row r="417" spans="13:26" x14ac:dyDescent="0.25">
      <c r="M417" s="2"/>
      <c r="N417" s="1">
        <f t="shared" si="34"/>
        <v>351</v>
      </c>
      <c r="O417" s="124">
        <f t="shared" si="35"/>
        <v>746984.27652371163</v>
      </c>
      <c r="P417" s="124">
        <f t="shared" si="36"/>
        <v>1394.3825977273689</v>
      </c>
      <c r="Q417" s="124">
        <f t="shared" si="32"/>
        <v>1710.3929016330806</v>
      </c>
      <c r="R417" s="124">
        <f t="shared" si="33"/>
        <v>750089.05202307203</v>
      </c>
      <c r="Z417" s="2"/>
    </row>
    <row r="418" spans="13:26" x14ac:dyDescent="0.25">
      <c r="M418" s="2"/>
      <c r="N418" s="1">
        <f t="shared" si="34"/>
        <v>352</v>
      </c>
      <c r="O418" s="124">
        <f t="shared" si="35"/>
        <v>750089.05202307203</v>
      </c>
      <c r="P418" s="124">
        <f t="shared" si="36"/>
        <v>1394.3825977273689</v>
      </c>
      <c r="Q418" s="124">
        <f t="shared" si="32"/>
        <v>1717.5020017067577</v>
      </c>
      <c r="R418" s="124">
        <f t="shared" si="33"/>
        <v>753200.93662250612</v>
      </c>
      <c r="Z418" s="2"/>
    </row>
    <row r="419" spans="13:26" x14ac:dyDescent="0.25">
      <c r="M419" s="2"/>
      <c r="N419" s="1">
        <f t="shared" si="34"/>
        <v>353</v>
      </c>
      <c r="O419" s="124">
        <f t="shared" si="35"/>
        <v>753200.93662250612</v>
      </c>
      <c r="P419" s="124">
        <f t="shared" si="36"/>
        <v>1394.3825977273689</v>
      </c>
      <c r="Q419" s="124">
        <f t="shared" si="32"/>
        <v>1724.6273797058011</v>
      </c>
      <c r="R419" s="124">
        <f t="shared" si="33"/>
        <v>756319.94659993926</v>
      </c>
      <c r="Z419" s="2"/>
    </row>
    <row r="420" spans="13:26" x14ac:dyDescent="0.25">
      <c r="M420" s="2"/>
      <c r="N420" s="1">
        <f t="shared" si="34"/>
        <v>354</v>
      </c>
      <c r="O420" s="124">
        <f t="shared" si="35"/>
        <v>756319.94659993926</v>
      </c>
      <c r="P420" s="124">
        <f t="shared" si="36"/>
        <v>1394.3825977273689</v>
      </c>
      <c r="Q420" s="124">
        <f t="shared" si="32"/>
        <v>1731.7690729022777</v>
      </c>
      <c r="R420" s="124">
        <f t="shared" si="33"/>
        <v>759446.09827056888</v>
      </c>
      <c r="Z420" s="2"/>
    </row>
    <row r="421" spans="13:26" x14ac:dyDescent="0.25">
      <c r="M421" s="2"/>
      <c r="N421" s="1">
        <f t="shared" si="34"/>
        <v>355</v>
      </c>
      <c r="O421" s="124">
        <f t="shared" si="35"/>
        <v>759446.09827056888</v>
      </c>
      <c r="P421" s="124">
        <f t="shared" si="36"/>
        <v>1394.3825977273689</v>
      </c>
      <c r="Q421" s="124">
        <f t="shared" si="32"/>
        <v>1738.9271186535975</v>
      </c>
      <c r="R421" s="124">
        <f t="shared" si="33"/>
        <v>762579.40798694978</v>
      </c>
      <c r="Z421" s="2"/>
    </row>
    <row r="422" spans="13:26" x14ac:dyDescent="0.25">
      <c r="M422" s="2"/>
      <c r="N422" s="1">
        <f t="shared" si="34"/>
        <v>356</v>
      </c>
      <c r="O422" s="124">
        <f t="shared" si="35"/>
        <v>762579.40798694978</v>
      </c>
      <c r="P422" s="124">
        <f t="shared" si="36"/>
        <v>1394.3825977273689</v>
      </c>
      <c r="Q422" s="124">
        <f t="shared" si="32"/>
        <v>1746.1015544027091</v>
      </c>
      <c r="R422" s="124">
        <f t="shared" si="33"/>
        <v>765719.89213907986</v>
      </c>
      <c r="Z422" s="2"/>
    </row>
    <row r="423" spans="13:26" x14ac:dyDescent="0.25">
      <c r="M423" s="2"/>
      <c r="N423" s="1">
        <f t="shared" si="34"/>
        <v>357</v>
      </c>
      <c r="O423" s="124">
        <f t="shared" si="35"/>
        <v>765719.89213907986</v>
      </c>
      <c r="P423" s="124">
        <f t="shared" si="36"/>
        <v>1394.3825977273689</v>
      </c>
      <c r="Q423" s="124">
        <f t="shared" si="32"/>
        <v>1753.2924176782949</v>
      </c>
      <c r="R423" s="124">
        <f t="shared" si="33"/>
        <v>768867.5671544855</v>
      </c>
      <c r="Z423" s="2"/>
    </row>
    <row r="424" spans="13:26" x14ac:dyDescent="0.25">
      <c r="M424" s="2"/>
      <c r="N424" s="1">
        <f t="shared" si="34"/>
        <v>358</v>
      </c>
      <c r="O424" s="124">
        <f t="shared" si="35"/>
        <v>768867.5671544855</v>
      </c>
      <c r="P424" s="124">
        <f t="shared" si="36"/>
        <v>1394.3825977273689</v>
      </c>
      <c r="Q424" s="124">
        <f t="shared" si="32"/>
        <v>1760.4997460949683</v>
      </c>
      <c r="R424" s="124">
        <f t="shared" si="33"/>
        <v>772022.44949830777</v>
      </c>
      <c r="Z424" s="2"/>
    </row>
    <row r="425" spans="13:26" x14ac:dyDescent="0.25">
      <c r="M425" s="2"/>
      <c r="N425" s="1">
        <f t="shared" si="34"/>
        <v>359</v>
      </c>
      <c r="O425" s="124">
        <f t="shared" si="35"/>
        <v>772022.44949830777</v>
      </c>
      <c r="P425" s="124">
        <f t="shared" si="36"/>
        <v>1394.3825977273689</v>
      </c>
      <c r="Q425" s="124">
        <f t="shared" si="32"/>
        <v>1767.7235773534699</v>
      </c>
      <c r="R425" s="124">
        <f t="shared" si="33"/>
        <v>775184.55567338865</v>
      </c>
      <c r="Z425" s="2"/>
    </row>
    <row r="426" spans="13:26" x14ac:dyDescent="0.25">
      <c r="M426" s="2"/>
      <c r="N426" s="1">
        <f t="shared" si="34"/>
        <v>360</v>
      </c>
      <c r="O426" s="124">
        <f t="shared" si="35"/>
        <v>775184.55567338865</v>
      </c>
      <c r="P426" s="124">
        <f t="shared" si="36"/>
        <v>1394.3825977273689</v>
      </c>
      <c r="Q426" s="124">
        <f t="shared" si="32"/>
        <v>1774.9639492408651</v>
      </c>
      <c r="R426" s="124">
        <f t="shared" si="33"/>
        <v>778353.90222035686</v>
      </c>
      <c r="Z426" s="2"/>
    </row>
    <row r="427" spans="13:26" x14ac:dyDescent="0.25">
      <c r="M427" s="2"/>
      <c r="N427" s="163" t="s">
        <v>216</v>
      </c>
      <c r="O427" s="163" t="s">
        <v>216</v>
      </c>
      <c r="P427" s="163" t="s">
        <v>216</v>
      </c>
      <c r="Q427" s="163" t="s">
        <v>216</v>
      </c>
      <c r="R427" s="163" t="s">
        <v>216</v>
      </c>
      <c r="Z427" s="2"/>
    </row>
    <row r="428" spans="13:26" x14ac:dyDescent="0.25">
      <c r="M428" s="2"/>
      <c r="N428" s="134"/>
      <c r="O428" s="134" t="s">
        <v>231</v>
      </c>
      <c r="P428" s="196">
        <f>SUM(P67:P426)</f>
        <v>501977.73518185085</v>
      </c>
      <c r="Q428" s="196">
        <f>SUM(Q67:Q426)</f>
        <v>276376.16703850694</v>
      </c>
      <c r="R428" s="196">
        <f>P428+Q428</f>
        <v>778353.90222035779</v>
      </c>
      <c r="S428" s="124">
        <f>R428-P62</f>
        <v>5.2386894822120667E-9</v>
      </c>
      <c r="Z428" s="2"/>
    </row>
    <row r="429" spans="13:26" x14ac:dyDescent="0.25"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3:26" x14ac:dyDescent="0.25">
      <c r="S430" s="124"/>
    </row>
  </sheetData>
  <mergeCells count="1">
    <mergeCell ref="AF7:AF8"/>
  </mergeCells>
  <printOptions horizontalCentered="1"/>
  <pageMargins left="0.75" right="0.75" top="0.75" bottom="0.75" header="0.3" footer="0.3"/>
  <pageSetup scale="70" orientation="portrait" blackAndWhite="1" r:id="rId1"/>
  <customProperties>
    <customPr name="EpmWorksheetKeyString_GU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5837A-7D02-4F1C-A702-EDA87F7267AF}">
  <sheetPr>
    <tabColor theme="0" tint="-0.14999847407452621"/>
    <pageSetUpPr fitToPage="1"/>
  </sheetPr>
  <dimension ref="A1:AH430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09375" defaultRowHeight="13.2" x14ac:dyDescent="0.25"/>
  <cols>
    <col min="1" max="1" width="14.554687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441406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MacDill BESS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2055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355757.11897034029</v>
      </c>
      <c r="Q8" s="184">
        <f>G10</f>
        <v>365019.20258586574</v>
      </c>
      <c r="R8" s="184">
        <f>G11</f>
        <v>287971.24403106939</v>
      </c>
      <c r="S8" s="184">
        <f>G12</f>
        <v>25156.588219907855</v>
      </c>
      <c r="T8" s="184">
        <f>G13</f>
        <v>-322389.91586650262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814191.05477522209</v>
      </c>
      <c r="Q9" s="184">
        <f>L10</f>
        <v>847799.35735468846</v>
      </c>
      <c r="R9" s="184">
        <f>L11</f>
        <v>677747.47856165166</v>
      </c>
      <c r="S9" s="184">
        <f>L12</f>
        <v>47396.896847282682</v>
      </c>
      <c r="T9" s="184">
        <f>L13</f>
        <v>-758752.6779884008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56</v>
      </c>
      <c r="B10" s="170">
        <f>'Escalation Factors'!$A$10</f>
        <v>2023</v>
      </c>
      <c r="C10" s="201">
        <v>2055</v>
      </c>
      <c r="D10" s="10" t="s">
        <v>155</v>
      </c>
      <c r="E10" s="184">
        <f>VLOOKUP($A$10,'Cost Estimates in 2023'!$A:$F,2,FALSE)</f>
        <v>346150</v>
      </c>
      <c r="F10" s="164">
        <f>VLOOKUP(G$7,Multiplier_Labor,3,FALSE)</f>
        <v>1.0545116353773385</v>
      </c>
      <c r="G10" s="185">
        <f>E10*F10</f>
        <v>365019.20258586574</v>
      </c>
      <c r="H10" s="137"/>
      <c r="J10" s="165">
        <f>C10+1</f>
        <v>2056</v>
      </c>
      <c r="K10" s="164">
        <f>VLOOKUP(J$10,Multiplier_Labor,4,FALSE)</f>
        <v>2.3226157729476036</v>
      </c>
      <c r="L10" s="185">
        <f>G10*K10</f>
        <v>847799.35735468846</v>
      </c>
      <c r="M10" s="2"/>
      <c r="O10" s="134" t="s">
        <v>235</v>
      </c>
      <c r="P10" s="184">
        <f>SUM(Q10:T10)</f>
        <v>814191.05477522209</v>
      </c>
      <c r="Q10" s="184">
        <f>Q9-Q16</f>
        <v>847799.35735468846</v>
      </c>
      <c r="R10" s="184">
        <f>R9-R16</f>
        <v>677747.47856165166</v>
      </c>
      <c r="S10" s="184">
        <f>S9-S16</f>
        <v>47396.896847282682</v>
      </c>
      <c r="T10" s="184">
        <f>T9-T16</f>
        <v>-758752.6779884008</v>
      </c>
      <c r="Z10" s="2"/>
      <c r="AA10" s="186" t="str">
        <f>A10</f>
        <v>MacDill BESS</v>
      </c>
      <c r="AB10" s="182">
        <f>P12</f>
        <v>30</v>
      </c>
      <c r="AC10" s="187">
        <f>G7</f>
        <v>2025</v>
      </c>
      <c r="AD10" s="187">
        <f>C10</f>
        <v>2055</v>
      </c>
      <c r="AE10" s="182">
        <f>G15</f>
        <v>355757.11897034029</v>
      </c>
      <c r="AF10" s="182">
        <f>P16</f>
        <v>0</v>
      </c>
      <c r="AG10" s="182">
        <f>L15</f>
        <v>814191.05477522209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284050</v>
      </c>
      <c r="F11" s="164">
        <f>VLOOKUP(G$7,Multiplier_Materials,3,FALSE)</f>
        <v>1.0138047668757943</v>
      </c>
      <c r="G11" s="185">
        <f>E11*F11</f>
        <v>287971.24403106939</v>
      </c>
      <c r="H11" s="137"/>
      <c r="K11" s="164">
        <f>VLOOKUP(J$10,Multiplier_Materials,4,FALSE)</f>
        <v>2.3535248487815301</v>
      </c>
      <c r="L11" s="185">
        <f>G11*K11</f>
        <v>677747.47856165166</v>
      </c>
      <c r="M11" s="2"/>
      <c r="O11" s="134" t="s">
        <v>234</v>
      </c>
      <c r="P11" s="184">
        <f>SUM(Q11:T11)</f>
        <v>355757.11897034006</v>
      </c>
      <c r="Q11" s="184">
        <f>Q10/((1+Q13)^(P12))</f>
        <v>365019.20258586551</v>
      </c>
      <c r="R11" s="184">
        <f>R10/((1+R13)^(P12))</f>
        <v>287971.24403106893</v>
      </c>
      <c r="S11" s="184">
        <f>S10/((1+S13)^(P12))</f>
        <v>25156.588219907855</v>
      </c>
      <c r="T11" s="184">
        <f>T10/((1+T13)^(P12))</f>
        <v>-322389.91586650215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24150</v>
      </c>
      <c r="F12" s="164">
        <f>VLOOKUP(G$7,Multiplier_GDP,3,FALSE)</f>
        <v>1.0416806716317952</v>
      </c>
      <c r="G12" s="185">
        <f>E12*F12</f>
        <v>25156.588219907855</v>
      </c>
      <c r="H12" s="137"/>
      <c r="K12" s="164">
        <f>VLOOKUP(J$10,Multiplier_GDP,4,FALSE)</f>
        <v>1.8840749163980348</v>
      </c>
      <c r="L12" s="185">
        <f>G12*K12</f>
        <v>47396.896847282682</v>
      </c>
      <c r="M12" s="2"/>
      <c r="O12" s="134" t="s">
        <v>244</v>
      </c>
      <c r="P12" s="184">
        <f>(P7-P6)</f>
        <v>30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-318000</v>
      </c>
      <c r="F13" s="164">
        <f>F11</f>
        <v>1.0138047668757943</v>
      </c>
      <c r="G13" s="185">
        <f>E13*F13</f>
        <v>-322389.91586650262</v>
      </c>
      <c r="H13" s="137"/>
      <c r="K13" s="164">
        <f>K11</f>
        <v>2.3535248487815301</v>
      </c>
      <c r="L13" s="185">
        <f>G13*K13</f>
        <v>-758752.6779884008</v>
      </c>
      <c r="M13" s="2"/>
      <c r="O13" s="180" t="s">
        <v>237</v>
      </c>
      <c r="P13" s="189">
        <f>IF(P8=0,0,((P9/P8)^(1/($P7-$P6))-1))</f>
        <v>2.7982585504330526E-2</v>
      </c>
      <c r="Q13" s="189">
        <f>IF(Q8=0,0,((Q9/Q8)^(1/($P7-$P6))-1))</f>
        <v>2.8488039833445722E-2</v>
      </c>
      <c r="R13" s="189">
        <f>IF(R8=0,0,((R9/R8)^(1/($P7-$P6))-1))</f>
        <v>2.8941363573068202E-2</v>
      </c>
      <c r="S13" s="189">
        <f>IF(S8=0,0,((S9/S8)^(1/($P7-$P6))-1))</f>
        <v>2.1339054300326898E-2</v>
      </c>
      <c r="T13" s="189">
        <f>IF(T8=0,0,((T9/T8)^(1/($P7-$P6))-1))</f>
        <v>2.8941363573068202E-2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17672.846000582282</v>
      </c>
      <c r="Q14" s="185">
        <f>PMT(Q13,$P12,-Q11)</f>
        <v>18260.890545153663</v>
      </c>
      <c r="R14" s="185">
        <f>PMT(R13,$P12,-R11)</f>
        <v>14491.744429694607</v>
      </c>
      <c r="S14" s="185">
        <f>PMT(S13,$P12,-S11)</f>
        <v>1144.0262999564568</v>
      </c>
      <c r="T14" s="185">
        <f>PMT(T13,$P12,-T11)</f>
        <v>-16223.815274222445</v>
      </c>
      <c r="U14" s="190"/>
      <c r="Z14" s="2"/>
    </row>
    <row r="15" spans="1:34" x14ac:dyDescent="0.25">
      <c r="E15" s="185">
        <f>SUM(E10:E13)</f>
        <v>336350</v>
      </c>
      <c r="F15" s="124"/>
      <c r="G15" s="185">
        <f>SUM(G10:G13)</f>
        <v>355757.11897034029</v>
      </c>
      <c r="H15" s="137"/>
      <c r="L15" s="185">
        <f>SUM(L10:L13)</f>
        <v>814191.05477522209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56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5:26" x14ac:dyDescent="0.25">
      <c r="E17" s="184">
        <f>VLOOKUP($A$10,'Cost Estimates in 2023'!$A:$F,6,FALSE)-E15</f>
        <v>0</v>
      </c>
      <c r="M17" s="2"/>
      <c r="N17" s="1">
        <f t="shared" ref="N17:N56" si="1">N16+1</f>
        <v>1</v>
      </c>
      <c r="O17" s="195">
        <f>P6</f>
        <v>2025</v>
      </c>
      <c r="P17" s="124">
        <f t="shared" si="0"/>
        <v>17672.846000582282</v>
      </c>
      <c r="Q17" s="124">
        <f>IF($N17&lt;=TRUNC($P$12),Q14*(1+0),0)</f>
        <v>18260.890545153663</v>
      </c>
      <c r="R17" s="124">
        <f>IF($N17&lt;=TRUNC($P$12),R14*(1+0),0)</f>
        <v>14491.744429694607</v>
      </c>
      <c r="S17" s="124">
        <f>IF($N17&lt;=TRUNC($P$12),S14*(1+0),0)</f>
        <v>1144.0262999564568</v>
      </c>
      <c r="T17" s="124">
        <f>IF($N17&lt;=TRUNC($P$12),T14*(1+0),0)</f>
        <v>-16223.815274222445</v>
      </c>
      <c r="Z17" s="2"/>
    </row>
    <row r="18" spans="5:26" x14ac:dyDescent="0.25">
      <c r="M18" s="2"/>
      <c r="N18" s="1">
        <f t="shared" si="1"/>
        <v>2</v>
      </c>
      <c r="O18" s="195">
        <f t="shared" ref="O18:O56" si="2">O17+1</f>
        <v>2026</v>
      </c>
      <c r="P18" s="124">
        <f t="shared" si="0"/>
        <v>18167.346925116792</v>
      </c>
      <c r="Q18" s="124">
        <f t="shared" ref="Q18:Q56" si="3">IF($N18&lt;=TRUNC($P$12),Q17*(1+Q$13),0)</f>
        <v>18781.107522398193</v>
      </c>
      <c r="R18" s="124">
        <f t="shared" ref="R18:R56" si="4">IF($N18&lt;=TRUNC($P$12),R17*(1+R$13),0)</f>
        <v>14911.155274042385</v>
      </c>
      <c r="S18" s="124">
        <f t="shared" ref="S18:S56" si="5">IF($N18&lt;=TRUNC($P$12),S17*(1+S$13),0)</f>
        <v>1168.4387392922297</v>
      </c>
      <c r="T18" s="124">
        <f t="shared" ref="T18:T56" si="6">IF($N18&lt;=TRUNC($P$12),T17*(1+T$13),0)</f>
        <v>-16693.354610616014</v>
      </c>
      <c r="Z18" s="2"/>
    </row>
    <row r="19" spans="5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18675.737963076012</v>
      </c>
      <c r="Q19" s="124">
        <f t="shared" si="3"/>
        <v>19316.144461612501</v>
      </c>
      <c r="R19" s="124">
        <f t="shared" si="4"/>
        <v>15342.70444012292</v>
      </c>
      <c r="S19" s="124">
        <f t="shared" si="5"/>
        <v>1193.372116996592</v>
      </c>
      <c r="T19" s="124">
        <f t="shared" si="6"/>
        <v>-17176.483055656005</v>
      </c>
      <c r="Z19" s="124"/>
    </row>
    <row r="20" spans="5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19198.410434707443</v>
      </c>
      <c r="Q20" s="124">
        <f t="shared" si="3"/>
        <v>19866.423554463508</v>
      </c>
      <c r="R20" s="124">
        <f t="shared" si="4"/>
        <v>15786.743227518646</v>
      </c>
      <c r="S20" s="124">
        <f t="shared" si="5"/>
        <v>1218.8375494016784</v>
      </c>
      <c r="T20" s="124">
        <f t="shared" si="6"/>
        <v>-17673.59389667639</v>
      </c>
      <c r="U20" s="196">
        <f>SUM(Q17:T20)/4</f>
        <v>18428.585330870628</v>
      </c>
      <c r="V20" s="124">
        <f>SUM(Q17:Q20)/4</f>
        <v>19056.141520906967</v>
      </c>
      <c r="W20" s="124">
        <f>SUM(R17:R20)/4</f>
        <v>15133.086842844639</v>
      </c>
      <c r="X20" s="124">
        <f>SUM(S17:S20)/4</f>
        <v>1181.1686764117392</v>
      </c>
      <c r="Y20" s="124">
        <f>SUM(T17:T20)/4</f>
        <v>-16941.811709292713</v>
      </c>
      <c r="Z20" s="188">
        <f>SUM(Q20:T20)-P20</f>
        <v>0</v>
      </c>
    </row>
    <row r="21" spans="5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19735.766709700885</v>
      </c>
      <c r="Q21" s="124">
        <f t="shared" si="3"/>
        <v>20432.379020031171</v>
      </c>
      <c r="R21" s="124">
        <f t="shared" si="4"/>
        <v>16243.633102900934</v>
      </c>
      <c r="S21" s="124">
        <f t="shared" si="5"/>
        <v>1244.8463900516383</v>
      </c>
      <c r="T21" s="124">
        <f t="shared" si="6"/>
        <v>-18185.091803282859</v>
      </c>
      <c r="Z21" s="2"/>
    </row>
    <row r="22" spans="5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20288.220519718623</v>
      </c>
      <c r="Q22" s="124">
        <f t="shared" si="3"/>
        <v>21014.457447445879</v>
      </c>
      <c r="R22" s="124">
        <f t="shared" si="4"/>
        <v>16713.745994279518</v>
      </c>
      <c r="S22" s="124">
        <f t="shared" si="5"/>
        <v>1271.4102347645162</v>
      </c>
      <c r="T22" s="124">
        <f t="shared" si="6"/>
        <v>-18711.39315677129</v>
      </c>
      <c r="Z22" s="2"/>
    </row>
    <row r="23" spans="5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20856.197279776956</v>
      </c>
      <c r="Q23" s="124">
        <f t="shared" si="3"/>
        <v>21613.118148286965</v>
      </c>
      <c r="R23" s="124">
        <f t="shared" si="4"/>
        <v>17197.464593767872</v>
      </c>
      <c r="S23" s="124">
        <f t="shared" si="5"/>
        <v>1298.5409268021476</v>
      </c>
      <c r="T23" s="124">
        <f t="shared" si="6"/>
        <v>-19252.926389080028</v>
      </c>
      <c r="Z23" s="124"/>
    </row>
    <row r="24" spans="5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21440.134418729875</v>
      </c>
      <c r="Q24" s="124">
        <f t="shared" si="3"/>
        <v>22228.833519020332</v>
      </c>
      <c r="R24" s="124">
        <f t="shared" si="4"/>
        <v>17695.182669111076</v>
      </c>
      <c r="S24" s="124">
        <f t="shared" si="5"/>
        <v>1326.2505621503756</v>
      </c>
      <c r="T24" s="124">
        <f t="shared" si="6"/>
        <v>-19810.132331551911</v>
      </c>
      <c r="U24" s="196">
        <f>SUM(Q21:T24)/4</f>
        <v>20580.079731981587</v>
      </c>
      <c r="V24" s="124">
        <f>SUM(Q21:Q24)/4</f>
        <v>21322.197033696088</v>
      </c>
      <c r="W24" s="124">
        <f>SUM(R21:R24)/4</f>
        <v>16962.506590014851</v>
      </c>
      <c r="X24" s="124">
        <f>SUM(S21:S24)/4</f>
        <v>1285.2620284421696</v>
      </c>
      <c r="Y24" s="124">
        <f>SUM(T21:T24)/4</f>
        <v>-18989.885920171524</v>
      </c>
      <c r="Z24" s="188">
        <f>SUM(Q24:T24)-P24</f>
        <v>0</v>
      </c>
    </row>
    <row r="25" spans="5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22040.481719112882</v>
      </c>
      <c r="Q25" s="124">
        <f t="shared" si="3"/>
        <v>22862.089413761216</v>
      </c>
      <c r="R25" s="124">
        <f t="shared" si="4"/>
        <v>18207.305384229676</v>
      </c>
      <c r="S25" s="124">
        <f t="shared" si="5"/>
        <v>1354.5514949119415</v>
      </c>
      <c r="T25" s="124">
        <f t="shared" si="6"/>
        <v>-20383.464573789948</v>
      </c>
      <c r="Z25" s="2"/>
    </row>
    <row r="26" spans="5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22657.701666612487</v>
      </c>
      <c r="Q26" s="124">
        <f t="shared" si="3"/>
        <v>23513.385527656243</v>
      </c>
      <c r="R26" s="124">
        <f t="shared" si="4"/>
        <v>18734.249629040551</v>
      </c>
      <c r="S26" s="124">
        <f t="shared" si="5"/>
        <v>1383.4563428144563</v>
      </c>
      <c r="T26" s="124">
        <f t="shared" si="6"/>
        <v>-20973.38983289876</v>
      </c>
      <c r="Z26" s="2"/>
    </row>
    <row r="27" spans="5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23292.269809434038</v>
      </c>
      <c r="Q27" s="124">
        <f t="shared" si="3"/>
        <v>24183.235791187279</v>
      </c>
      <c r="R27" s="124">
        <f t="shared" si="4"/>
        <v>19276.444358823232</v>
      </c>
      <c r="S27" s="124">
        <f t="shared" si="5"/>
        <v>1412.9779928359058</v>
      </c>
      <c r="T27" s="124">
        <f t="shared" si="6"/>
        <v>-21580.388333412375</v>
      </c>
      <c r="Z27" s="124"/>
    </row>
    <row r="28" spans="5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23944.675127848717</v>
      </c>
      <c r="Q28" s="124">
        <f t="shared" si="3"/>
        <v>24872.168775708233</v>
      </c>
      <c r="R28" s="124">
        <f t="shared" si="4"/>
        <v>19834.330943407953</v>
      </c>
      <c r="S28" s="124">
        <f t="shared" si="5"/>
        <v>1443.129606950198</v>
      </c>
      <c r="T28" s="124">
        <f t="shared" si="6"/>
        <v>-22204.954198217663</v>
      </c>
      <c r="U28" s="196">
        <f>SUM(Q25:T28)/4</f>
        <v>22983.782080752044</v>
      </c>
      <c r="V28" s="124">
        <f>SUM(Q25:Q28)/4</f>
        <v>23857.719877078242</v>
      </c>
      <c r="W28" s="124">
        <f>SUM(R25:R28)/4</f>
        <v>19013.082578875354</v>
      </c>
      <c r="X28" s="124">
        <f>SUM(S25:S28)/4</f>
        <v>1398.5288593781254</v>
      </c>
      <c r="Y28" s="124">
        <f>SUM(T25:T28)/4</f>
        <v>-21285.549234579688</v>
      </c>
      <c r="Z28" s="188">
        <f>SUM(Q28:T28)-P28</f>
        <v>0</v>
      </c>
    </row>
    <row r="29" spans="5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24615.42041420818</v>
      </c>
      <c r="Q29" s="124">
        <f t="shared" si="3"/>
        <v>25580.728110534794</v>
      </c>
      <c r="R29" s="124">
        <f t="shared" si="4"/>
        <v>20408.363526469679</v>
      </c>
      <c r="S29" s="124">
        <f t="shared" si="5"/>
        <v>1473.9246279953177</v>
      </c>
      <c r="T29" s="124">
        <f t="shared" si="6"/>
        <v>-22847.595850791608</v>
      </c>
      <c r="Z29" s="2"/>
    </row>
    <row r="30" spans="5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25305.022663723641</v>
      </c>
      <c r="Q30" s="124">
        <f t="shared" si="3"/>
        <v>26309.472911916255</v>
      </c>
      <c r="R30" s="124">
        <f t="shared" si="4"/>
        <v>20999.009395220583</v>
      </c>
      <c r="S30" s="124">
        <f t="shared" si="5"/>
        <v>1505.3767856666989</v>
      </c>
      <c r="T30" s="124">
        <f t="shared" si="6"/>
        <v>-23508.836429079893</v>
      </c>
      <c r="Z30" s="2"/>
    </row>
    <row r="31" spans="5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26014.013476314627</v>
      </c>
      <c r="Q31" s="124">
        <f t="shared" si="3"/>
        <v>27058.978224227885</v>
      </c>
      <c r="R31" s="124">
        <f t="shared" si="4"/>
        <v>21606.749360801936</v>
      </c>
      <c r="S31" s="124">
        <f t="shared" si="5"/>
        <v>1537.5001026384921</v>
      </c>
      <c r="T31" s="124">
        <f t="shared" si="6"/>
        <v>-24189.214211353683</v>
      </c>
      <c r="Z31" s="124"/>
    </row>
    <row r="32" spans="5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26742.939469841254</v>
      </c>
      <c r="Q32" s="124">
        <f t="shared" si="3"/>
        <v>27829.83547373203</v>
      </c>
      <c r="R32" s="124">
        <f t="shared" si="4"/>
        <v>22232.078149685065</v>
      </c>
      <c r="S32" s="124">
        <f t="shared" si="5"/>
        <v>1570.3089008154529</v>
      </c>
      <c r="T32" s="124">
        <f t="shared" si="6"/>
        <v>-24889.283054391297</v>
      </c>
      <c r="U32" s="196">
        <f>SUM(Q29:T32)/4</f>
        <v>25669.349006021923</v>
      </c>
      <c r="V32" s="124">
        <f>SUM(Q29:Q32)/4</f>
        <v>26694.753680102742</v>
      </c>
      <c r="W32" s="124">
        <f>SUM(R29:R32)/4</f>
        <v>21311.550108044314</v>
      </c>
      <c r="X32" s="124">
        <f>SUM(S29:S32)/4</f>
        <v>1521.7776042789906</v>
      </c>
      <c r="Y32" s="124">
        <f>SUM(T29:T32)/4</f>
        <v>-23858.732386404121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27492.362705042709</v>
      </c>
      <c r="Q33" s="124">
        <f t="shared" si="3"/>
        <v>28622.652935265949</v>
      </c>
      <c r="R33" s="124">
        <f t="shared" si="4"/>
        <v>22875.504806399967</v>
      </c>
      <c r="S33" s="124">
        <f t="shared" si="5"/>
        <v>1603.8178077182406</v>
      </c>
      <c r="T33" s="124">
        <f t="shared" si="6"/>
        <v>-25609.612844341442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28262.861122514081</v>
      </c>
      <c r="Q34" s="124">
        <f t="shared" si="3"/>
        <v>29438.056212224699</v>
      </c>
      <c r="R34" s="124">
        <f t="shared" si="4"/>
        <v>23537.553107919459</v>
      </c>
      <c r="S34" s="124">
        <f t="shared" si="5"/>
        <v>1638.0417630049715</v>
      </c>
      <c r="T34" s="124">
        <f t="shared" si="6"/>
        <v>-26350.789960635044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29055.028992062522</v>
      </c>
      <c r="Q35" s="124">
        <f t="shared" si="3"/>
        <v>30276.688730217771</v>
      </c>
      <c r="R35" s="124">
        <f t="shared" si="4"/>
        <v>24218.761990036157</v>
      </c>
      <c r="S35" s="124">
        <f t="shared" si="5"/>
        <v>1672.9960251319378</v>
      </c>
      <c r="T35" s="124">
        <f t="shared" si="6"/>
        <v>-27113.417753323338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29869.477374794158</v>
      </c>
      <c r="Q36" s="124">
        <f t="shared" si="3"/>
        <v>31139.212244789051</v>
      </c>
      <c r="R36" s="124">
        <f t="shared" si="4"/>
        <v>24919.685986079399</v>
      </c>
      <c r="S36" s="124">
        <f t="shared" si="5"/>
        <v>1708.6961781564594</v>
      </c>
      <c r="T36" s="124">
        <f t="shared" si="6"/>
        <v>-27898.117034230752</v>
      </c>
      <c r="U36" s="196">
        <f>SUM(Q33:T36)/4</f>
        <v>28669.93254860337</v>
      </c>
      <c r="V36" s="124">
        <f>SUM(Q33:Q36)/4</f>
        <v>29869.152530624371</v>
      </c>
      <c r="W36" s="124">
        <f>SUM(R33:R36)/4</f>
        <v>23887.876472608747</v>
      </c>
      <c r="X36" s="124">
        <f>SUM(S33:S36)/4</f>
        <v>1655.8879435029023</v>
      </c>
      <c r="Y36" s="124">
        <f>SUM(T33:T36)/4</f>
        <v>-26742.984398132648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30706.834598292407</v>
      </c>
      <c r="Q37" s="124">
        <f t="shared" si="3"/>
        <v>32026.307363600721</v>
      </c>
      <c r="R37" s="124">
        <f t="shared" si="4"/>
        <v>25640.895678329216</v>
      </c>
      <c r="S37" s="124">
        <f t="shared" si="5"/>
        <v>1745.1581386849011</v>
      </c>
      <c r="T37" s="124">
        <f t="shared" si="6"/>
        <v>-28705.526582322433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31567.746745259166</v>
      </c>
      <c r="Q38" s="124">
        <f t="shared" si="3"/>
        <v>32938.674083493155</v>
      </c>
      <c r="R38" s="124">
        <f t="shared" si="4"/>
        <v>26382.978162494855</v>
      </c>
      <c r="S38" s="124">
        <f t="shared" si="5"/>
        <v>1782.3981629689556</v>
      </c>
      <c r="T38" s="124">
        <f t="shared" si="6"/>
        <v>-29536.303663697799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32452.878156000454</v>
      </c>
      <c r="Q39" s="124">
        <f t="shared" si="3"/>
        <v>33877.032342844592</v>
      </c>
      <c r="R39" s="124">
        <f t="shared" si="4"/>
        <v>27146.537525635937</v>
      </c>
      <c r="S39" s="124">
        <f t="shared" si="5"/>
        <v>1820.432854153353</v>
      </c>
      <c r="T39" s="124">
        <f t="shared" si="6"/>
        <v>-30391.124566633425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33362.911945149244</v>
      </c>
      <c r="Q40" s="124">
        <f t="shared" si="3"/>
        <v>34842.122589666476</v>
      </c>
      <c r="R40" s="124">
        <f t="shared" si="4"/>
        <v>27932.195337915306</v>
      </c>
      <c r="S40" s="124">
        <f t="shared" si="5"/>
        <v>1859.2791696782306</v>
      </c>
      <c r="T40" s="124">
        <f t="shared" si="6"/>
        <v>-31270.685152110767</v>
      </c>
      <c r="U40" s="196">
        <f>SUM(Q37:T40)/4</f>
        <v>32022.592861175312</v>
      </c>
      <c r="V40" s="124">
        <f>SUM(Q37:Q40)/4</f>
        <v>33421.034094901239</v>
      </c>
      <c r="W40" s="124">
        <f>SUM(R37:R40)/4</f>
        <v>26775.651676093832</v>
      </c>
      <c r="X40" s="124">
        <f>SUM(S37:S40)/4</f>
        <v>1801.81708137136</v>
      </c>
      <c r="Y40" s="124">
        <f>SUM(T37:T40)/4</f>
        <v>-29975.909991191103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34298.550533029091</v>
      </c>
      <c r="Q41" s="124">
        <f t="shared" si="3"/>
        <v>35834.706365882696</v>
      </c>
      <c r="R41" s="124">
        <f t="shared" si="4"/>
        <v>28740.591158583873</v>
      </c>
      <c r="S41" s="124">
        <f t="shared" si="5"/>
        <v>1898.9544288394611</v>
      </c>
      <c r="T41" s="124">
        <f t="shared" si="6"/>
        <v>-32175.70142027695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35260.516192073781</v>
      </c>
      <c r="Q42" s="124">
        <f t="shared" si="3"/>
        <v>36855.566908253793</v>
      </c>
      <c r="R42" s="124">
        <f t="shared" si="4"/>
        <v>29572.383056609357</v>
      </c>
      <c r="S42" s="124">
        <f t="shared" si="5"/>
        <v>1939.4763205103127</v>
      </c>
      <c r="T42" s="124">
        <f t="shared" si="6"/>
        <v>-33106.910093299673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36249.551608730224</v>
      </c>
      <c r="Q43" s="124">
        <f t="shared" si="3"/>
        <v>37905.509766420349</v>
      </c>
      <c r="R43" s="124">
        <f t="shared" si="4"/>
        <v>30428.248146372731</v>
      </c>
      <c r="S43" s="124">
        <f t="shared" si="5"/>
        <v>1980.8629110278805</v>
      </c>
      <c r="T43" s="124">
        <f t="shared" si="6"/>
        <v>-34065.069215090742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37266.420461283029</v>
      </c>
      <c r="Q44" s="124">
        <f t="shared" si="3"/>
        <v>38985.363438553199</v>
      </c>
      <c r="R44" s="124">
        <f t="shared" si="4"/>
        <v>31308.883138868441</v>
      </c>
      <c r="S44" s="124">
        <f t="shared" si="5"/>
        <v>2023.132652247808</v>
      </c>
      <c r="T44" s="124">
        <f t="shared" si="6"/>
        <v>-35050.958768386416</v>
      </c>
      <c r="U44" s="196">
        <f>SUM(Q41:T44)/4</f>
        <v>35768.759698779031</v>
      </c>
      <c r="V44" s="124">
        <f>SUM(Q41:Q44)/4</f>
        <v>37395.286619777507</v>
      </c>
      <c r="W44" s="124">
        <f>SUM(R41:R44)/4</f>
        <v>30012.526375108602</v>
      </c>
      <c r="X44" s="124">
        <f>SUM(S41:S44)/4</f>
        <v>1960.6065781563657</v>
      </c>
      <c r="Y44" s="124">
        <f>SUM(T41:T44)/4</f>
        <v>-33599.659874263445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38311.908014053173</v>
      </c>
      <c r="Q45" s="124">
        <f t="shared" si="3"/>
        <v>40095.980025112061</v>
      </c>
      <c r="R45" s="124">
        <f t="shared" si="4"/>
        <v>32215.004908857136</v>
      </c>
      <c r="S45" s="124">
        <f t="shared" si="5"/>
        <v>2066.3043897708885</v>
      </c>
      <c r="T45" s="124">
        <f t="shared" si="6"/>
        <v>-36065.381309686913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39386.821728434363</v>
      </c>
      <c r="Q46" s="124">
        <f t="shared" si="3"/>
        <v>41238.235901228494</v>
      </c>
      <c r="R46" s="124">
        <f t="shared" si="4"/>
        <v>33147.351078432548</v>
      </c>
      <c r="S46" s="124">
        <f t="shared" si="5"/>
        <v>2110.3973713452133</v>
      </c>
      <c r="T46" s="124">
        <f t="shared" si="6"/>
        <v>-37109.162622571901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19424.682435621879</v>
      </c>
      <c r="V48" s="124">
        <f>SUM(Q45:Q48)/4</f>
        <v>20333.553981585137</v>
      </c>
      <c r="W48" s="124">
        <f>SUM(R45:R48)/4</f>
        <v>16340.588996822422</v>
      </c>
      <c r="X48" s="124">
        <f>SUM(S45:S48)/4</f>
        <v>1044.1754402790255</v>
      </c>
      <c r="Y48" s="124">
        <f>SUM(T45:T48)/4</f>
        <v>-18293.635983064705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0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0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U50" s="124"/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0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0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N53" s="1">
        <f t="shared" si="1"/>
        <v>37</v>
      </c>
      <c r="O53" s="195">
        <f t="shared" si="2"/>
        <v>2061</v>
      </c>
      <c r="P53" s="124">
        <f t="shared" si="0"/>
        <v>0</v>
      </c>
      <c r="Q53" s="124">
        <f t="shared" si="3"/>
        <v>0</v>
      </c>
      <c r="R53" s="124">
        <f t="shared" si="4"/>
        <v>0</v>
      </c>
      <c r="S53" s="124">
        <f t="shared" si="5"/>
        <v>0</v>
      </c>
      <c r="T53" s="124">
        <f t="shared" si="6"/>
        <v>0</v>
      </c>
      <c r="Z53" s="2"/>
    </row>
    <row r="54" spans="13:26" x14ac:dyDescent="0.25">
      <c r="M54" s="2"/>
      <c r="N54" s="1">
        <f t="shared" si="1"/>
        <v>38</v>
      </c>
      <c r="O54" s="195">
        <f t="shared" si="2"/>
        <v>2062</v>
      </c>
      <c r="P54" s="124">
        <f t="shared" si="0"/>
        <v>0</v>
      </c>
      <c r="Q54" s="124">
        <f t="shared" si="3"/>
        <v>0</v>
      </c>
      <c r="R54" s="124">
        <f t="shared" si="4"/>
        <v>0</v>
      </c>
      <c r="S54" s="124">
        <f t="shared" si="5"/>
        <v>0</v>
      </c>
      <c r="T54" s="124">
        <f t="shared" si="6"/>
        <v>0</v>
      </c>
      <c r="Z54" s="2"/>
    </row>
    <row r="55" spans="13:26" x14ac:dyDescent="0.25">
      <c r="M55" s="2"/>
      <c r="N55" s="1">
        <f t="shared" si="1"/>
        <v>39</v>
      </c>
      <c r="O55" s="195">
        <f t="shared" si="2"/>
        <v>2063</v>
      </c>
      <c r="P55" s="124">
        <f t="shared" si="0"/>
        <v>0</v>
      </c>
      <c r="Q55" s="124">
        <f t="shared" si="3"/>
        <v>0</v>
      </c>
      <c r="R55" s="124">
        <f t="shared" si="4"/>
        <v>0</v>
      </c>
      <c r="S55" s="124">
        <f t="shared" si="5"/>
        <v>0</v>
      </c>
      <c r="T55" s="124">
        <f t="shared" si="6"/>
        <v>0</v>
      </c>
      <c r="Z55" s="124"/>
    </row>
    <row r="56" spans="13:26" x14ac:dyDescent="0.25">
      <c r="M56" s="2"/>
      <c r="N56" s="1">
        <f t="shared" si="1"/>
        <v>40</v>
      </c>
      <c r="O56" s="195">
        <f t="shared" si="2"/>
        <v>2064</v>
      </c>
      <c r="P56" s="124">
        <f t="shared" si="0"/>
        <v>0</v>
      </c>
      <c r="Q56" s="124">
        <f t="shared" si="3"/>
        <v>0</v>
      </c>
      <c r="R56" s="124">
        <f t="shared" si="4"/>
        <v>0</v>
      </c>
      <c r="S56" s="124">
        <f t="shared" si="5"/>
        <v>0</v>
      </c>
      <c r="T56" s="124">
        <f t="shared" si="6"/>
        <v>0</v>
      </c>
      <c r="U56" s="196">
        <f>SUM(Q53:T56)/4</f>
        <v>0</v>
      </c>
      <c r="V56" s="124">
        <f>SUM(Q53:Q56)/4</f>
        <v>0</v>
      </c>
      <c r="W56" s="124">
        <f>SUM(R53:R56)/4</f>
        <v>0</v>
      </c>
      <c r="X56" s="124">
        <f>SUM(S53:S56)/4</f>
        <v>0</v>
      </c>
      <c r="Y56" s="124">
        <f>SUM(T53:T56)/4</f>
        <v>0</v>
      </c>
      <c r="Z56" s="188">
        <f>SUM(Q56:T56)-P56</f>
        <v>0</v>
      </c>
    </row>
    <row r="57" spans="13:26" x14ac:dyDescent="0.25">
      <c r="M57" s="2"/>
      <c r="O57" s="163" t="s">
        <v>216</v>
      </c>
      <c r="P57" s="163" t="s">
        <v>216</v>
      </c>
      <c r="Q57" s="163" t="s">
        <v>216</v>
      </c>
      <c r="R57" s="163" t="s">
        <v>216</v>
      </c>
      <c r="S57" s="163" t="s">
        <v>216</v>
      </c>
      <c r="T57" s="163" t="s">
        <v>216</v>
      </c>
      <c r="U57" s="196"/>
      <c r="V57" s="196"/>
      <c r="W57" s="196"/>
      <c r="X57" s="196"/>
      <c r="Y57" s="196"/>
      <c r="Z57" s="2"/>
    </row>
    <row r="58" spans="13:26" x14ac:dyDescent="0.25">
      <c r="M58" s="2"/>
      <c r="O58" s="134" t="s">
        <v>231</v>
      </c>
      <c r="P58" s="196">
        <f>SUM(Q58:T58)</f>
        <v>814191.05477522325</v>
      </c>
      <c r="Q58" s="196">
        <f>SUM(Q$17:Q$56)</f>
        <v>847799.35735468916</v>
      </c>
      <c r="R58" s="196">
        <f>SUM(R$17:R$56)</f>
        <v>677747.47856165108</v>
      </c>
      <c r="S58" s="196">
        <f>SUM(S$17:S$56)</f>
        <v>47396.896847282711</v>
      </c>
      <c r="T58" s="196">
        <f>SUM(T$17:T$56)</f>
        <v>-758752.67798839987</v>
      </c>
      <c r="U58" s="124"/>
      <c r="V58" s="196"/>
      <c r="W58" s="196"/>
      <c r="X58" s="196"/>
      <c r="Y58" s="196"/>
      <c r="Z58" s="2"/>
    </row>
    <row r="59" spans="13:26" x14ac:dyDescent="0.25">
      <c r="M59" s="2"/>
      <c r="N59" s="2"/>
      <c r="O59" s="2"/>
      <c r="P59" s="188">
        <f>P58-P$10</f>
        <v>1.1641532182693481E-9</v>
      </c>
      <c r="Q59" s="188">
        <f>Q58-Q$10</f>
        <v>0</v>
      </c>
      <c r="R59" s="188">
        <f>R58-R$10</f>
        <v>0</v>
      </c>
      <c r="S59" s="188">
        <f>S58-S$10</f>
        <v>0</v>
      </c>
      <c r="T59" s="188">
        <f>T58-T$10</f>
        <v>9.3132257461547852E-10</v>
      </c>
      <c r="U59" s="188">
        <f>SUM(Q58:T58)-P$10</f>
        <v>1.1641532182693481E-9</v>
      </c>
      <c r="V59" s="2"/>
      <c r="W59" s="2"/>
      <c r="X59" s="2"/>
      <c r="Y59" s="2"/>
      <c r="Z59" s="2"/>
    </row>
    <row r="60" spans="13:26" x14ac:dyDescent="0.25">
      <c r="M60" s="2"/>
      <c r="O60" s="180" t="s">
        <v>279</v>
      </c>
      <c r="P60" s="197">
        <f>$P$13</f>
        <v>2.7982585504330526E-2</v>
      </c>
      <c r="Z60" s="2"/>
    </row>
    <row r="61" spans="13:26" x14ac:dyDescent="0.25">
      <c r="M61" s="2"/>
      <c r="O61" s="134" t="s">
        <v>236</v>
      </c>
      <c r="P61" s="197">
        <f>((1+P60)^(1/12))-1</f>
        <v>2.3024989152908848E-3</v>
      </c>
      <c r="Z61" s="2"/>
    </row>
    <row r="62" spans="13:26" x14ac:dyDescent="0.25">
      <c r="M62" s="2"/>
      <c r="O62" s="134" t="s">
        <v>235</v>
      </c>
      <c r="P62" s="196">
        <f>P10</f>
        <v>814191.05477522209</v>
      </c>
      <c r="Z62" s="2"/>
    </row>
    <row r="63" spans="13:26" x14ac:dyDescent="0.25">
      <c r="M63" s="2"/>
      <c r="O63" s="134" t="s">
        <v>234</v>
      </c>
      <c r="P63" s="196">
        <f>P62/(1+P61)^P64</f>
        <v>355757.11897034431</v>
      </c>
      <c r="Z63" s="2"/>
    </row>
    <row r="64" spans="13:26" x14ac:dyDescent="0.25">
      <c r="M64" s="2"/>
      <c r="O64" s="134" t="s">
        <v>233</v>
      </c>
      <c r="P64" s="124">
        <f>$P$12*12</f>
        <v>360</v>
      </c>
      <c r="Q64" s="198"/>
      <c r="Z64" s="2"/>
    </row>
    <row r="65" spans="13:26" x14ac:dyDescent="0.25">
      <c r="M65" s="2"/>
      <c r="O65" s="134" t="s">
        <v>232</v>
      </c>
      <c r="P65" s="196">
        <f>PMT(P61,P64,-P63)</f>
        <v>1454.7976849843919</v>
      </c>
      <c r="Z65" s="2"/>
    </row>
    <row r="66" spans="13:26" x14ac:dyDescent="0.25">
      <c r="M66" s="2"/>
      <c r="N66" s="163"/>
      <c r="O66" s="163" t="s">
        <v>216</v>
      </c>
      <c r="P66" s="163" t="s">
        <v>216</v>
      </c>
      <c r="Q66" s="163" t="s">
        <v>216</v>
      </c>
      <c r="R66" s="163" t="s">
        <v>216</v>
      </c>
      <c r="Z66" s="2"/>
    </row>
    <row r="67" spans="13:26" x14ac:dyDescent="0.25">
      <c r="M67" s="2"/>
      <c r="N67" s="1">
        <v>1</v>
      </c>
      <c r="O67" s="124">
        <v>0</v>
      </c>
      <c r="P67" s="124">
        <f>P65</f>
        <v>1454.7976849843919</v>
      </c>
      <c r="Q67" s="124">
        <f t="shared" ref="Q67:Q130" si="7">O67*$P$61</f>
        <v>0</v>
      </c>
      <c r="R67" s="124">
        <f t="shared" ref="R67:R130" si="8">O67+P67+Q67</f>
        <v>1454.7976849843919</v>
      </c>
      <c r="Z67" s="2"/>
    </row>
    <row r="68" spans="13:26" x14ac:dyDescent="0.25">
      <c r="M68" s="2"/>
      <c r="N68" s="1">
        <f t="shared" ref="N68:N131" si="9">N67+1</f>
        <v>2</v>
      </c>
      <c r="O68" s="124">
        <f t="shared" ref="O68:O131" si="10">R67</f>
        <v>1454.7976849843919</v>
      </c>
      <c r="P68" s="124">
        <f t="shared" ref="P68:P131" si="11">P67</f>
        <v>1454.7976849843919</v>
      </c>
      <c r="Q68" s="124">
        <f t="shared" si="7"/>
        <v>3.3496700916442528</v>
      </c>
      <c r="R68" s="124">
        <f t="shared" si="8"/>
        <v>2912.9450400604283</v>
      </c>
      <c r="Z68" s="2"/>
    </row>
    <row r="69" spans="13:26" x14ac:dyDescent="0.25">
      <c r="M69" s="2"/>
      <c r="N69" s="1">
        <f t="shared" si="9"/>
        <v>3</v>
      </c>
      <c r="O69" s="124">
        <f t="shared" si="10"/>
        <v>2912.9450400604283</v>
      </c>
      <c r="P69" s="124">
        <f t="shared" si="11"/>
        <v>1454.7976849843919</v>
      </c>
      <c r="Q69" s="124">
        <f t="shared" si="7"/>
        <v>6.7070527950410987</v>
      </c>
      <c r="R69" s="124">
        <f t="shared" si="8"/>
        <v>4374.4497778398609</v>
      </c>
      <c r="Z69" s="2"/>
    </row>
    <row r="70" spans="13:26" x14ac:dyDescent="0.25">
      <c r="M70" s="2"/>
      <c r="N70" s="1">
        <f t="shared" si="9"/>
        <v>4</v>
      </c>
      <c r="O70" s="124">
        <f t="shared" si="10"/>
        <v>4374.4497778398609</v>
      </c>
      <c r="P70" s="124">
        <f t="shared" si="11"/>
        <v>1454.7976849843919</v>
      </c>
      <c r="Q70" s="124">
        <f t="shared" si="7"/>
        <v>10.072165868470732</v>
      </c>
      <c r="R70" s="124">
        <f t="shared" si="8"/>
        <v>5839.3196286927232</v>
      </c>
      <c r="Z70" s="2"/>
    </row>
    <row r="71" spans="13:26" x14ac:dyDescent="0.25">
      <c r="M71" s="2"/>
      <c r="N71" s="1">
        <f t="shared" si="9"/>
        <v>5</v>
      </c>
      <c r="O71" s="124">
        <f t="shared" si="10"/>
        <v>5839.3196286927232</v>
      </c>
      <c r="P71" s="124">
        <f t="shared" si="11"/>
        <v>1454.7976849843919</v>
      </c>
      <c r="Q71" s="124">
        <f t="shared" si="7"/>
        <v>13.445027111101767</v>
      </c>
      <c r="R71" s="124">
        <f t="shared" si="8"/>
        <v>7307.5623407882167</v>
      </c>
      <c r="Z71" s="2"/>
    </row>
    <row r="72" spans="13:26" x14ac:dyDescent="0.25">
      <c r="M72" s="2"/>
      <c r="N72" s="1">
        <f t="shared" si="9"/>
        <v>6</v>
      </c>
      <c r="O72" s="124">
        <f t="shared" si="10"/>
        <v>7307.5623407882167</v>
      </c>
      <c r="P72" s="124">
        <f t="shared" si="11"/>
        <v>1454.7976849843919</v>
      </c>
      <c r="Q72" s="124">
        <f t="shared" si="7"/>
        <v>16.825654363085388</v>
      </c>
      <c r="R72" s="124">
        <f t="shared" si="8"/>
        <v>8779.1856801356935</v>
      </c>
      <c r="Z72" s="2"/>
    </row>
    <row r="73" spans="13:26" x14ac:dyDescent="0.25">
      <c r="M73" s="2"/>
      <c r="N73" s="1">
        <f t="shared" si="9"/>
        <v>7</v>
      </c>
      <c r="O73" s="124">
        <f t="shared" si="10"/>
        <v>8779.1856801356935</v>
      </c>
      <c r="P73" s="124">
        <f t="shared" si="11"/>
        <v>1454.7976849843919</v>
      </c>
      <c r="Q73" s="124">
        <f t="shared" si="7"/>
        <v>20.214065505649703</v>
      </c>
      <c r="R73" s="124">
        <f t="shared" si="8"/>
        <v>10254.197430625736</v>
      </c>
      <c r="Z73" s="2"/>
    </row>
    <row r="74" spans="13:26" x14ac:dyDescent="0.25">
      <c r="M74" s="2"/>
      <c r="N74" s="1">
        <f t="shared" si="9"/>
        <v>8</v>
      </c>
      <c r="O74" s="124">
        <f t="shared" si="10"/>
        <v>10254.197430625736</v>
      </c>
      <c r="P74" s="124">
        <f t="shared" si="11"/>
        <v>1454.7976849843919</v>
      </c>
      <c r="Q74" s="124">
        <f t="shared" si="7"/>
        <v>23.610278461194337</v>
      </c>
      <c r="R74" s="124">
        <f t="shared" si="8"/>
        <v>11732.605394071323</v>
      </c>
      <c r="Z74" s="2"/>
    </row>
    <row r="75" spans="13:26" x14ac:dyDescent="0.25">
      <c r="M75" s="2"/>
      <c r="N75" s="1">
        <f t="shared" si="9"/>
        <v>9</v>
      </c>
      <c r="O75" s="124">
        <f t="shared" si="10"/>
        <v>11732.605394071323</v>
      </c>
      <c r="P75" s="124">
        <f t="shared" si="11"/>
        <v>1454.7976849843919</v>
      </c>
      <c r="Q75" s="124">
        <f t="shared" si="7"/>
        <v>27.014311193385204</v>
      </c>
      <c r="R75" s="124">
        <f t="shared" si="8"/>
        <v>13214.4173902491</v>
      </c>
      <c r="Z75" s="2"/>
    </row>
    <row r="76" spans="13:26" x14ac:dyDescent="0.25">
      <c r="M76" s="2"/>
      <c r="N76" s="1">
        <f t="shared" si="9"/>
        <v>10</v>
      </c>
      <c r="O76" s="124">
        <f t="shared" si="10"/>
        <v>13214.4173902491</v>
      </c>
      <c r="P76" s="124">
        <f t="shared" si="11"/>
        <v>1454.7976849843919</v>
      </c>
      <c r="Q76" s="124">
        <f t="shared" si="7"/>
        <v>30.426181707249558</v>
      </c>
      <c r="R76" s="124">
        <f t="shared" si="8"/>
        <v>14699.641256940742</v>
      </c>
      <c r="Z76" s="2"/>
    </row>
    <row r="77" spans="13:26" x14ac:dyDescent="0.25">
      <c r="M77" s="2"/>
      <c r="N77" s="1">
        <f t="shared" si="9"/>
        <v>11</v>
      </c>
      <c r="O77" s="124">
        <f t="shared" si="10"/>
        <v>14699.641256940742</v>
      </c>
      <c r="P77" s="124">
        <f t="shared" si="11"/>
        <v>1454.7976849843919</v>
      </c>
      <c r="Q77" s="124">
        <f t="shared" si="7"/>
        <v>33.845908049271195</v>
      </c>
      <c r="R77" s="124">
        <f t="shared" si="8"/>
        <v>16188.284849974405</v>
      </c>
      <c r="Z77" s="2"/>
    </row>
    <row r="78" spans="13:26" x14ac:dyDescent="0.25">
      <c r="M78" s="2"/>
      <c r="N78" s="1">
        <f t="shared" si="9"/>
        <v>12</v>
      </c>
      <c r="O78" s="124">
        <f t="shared" si="10"/>
        <v>16188.284849974405</v>
      </c>
      <c r="P78" s="124">
        <f t="shared" si="11"/>
        <v>1454.7976849843919</v>
      </c>
      <c r="Q78" s="124">
        <f t="shared" si="7"/>
        <v>37.273508307485933</v>
      </c>
      <c r="R78" s="124">
        <f t="shared" si="8"/>
        <v>17680.356043266285</v>
      </c>
      <c r="Z78" s="2"/>
    </row>
    <row r="79" spans="13:26" x14ac:dyDescent="0.25">
      <c r="M79" s="2"/>
      <c r="N79" s="1">
        <f t="shared" si="9"/>
        <v>13</v>
      </c>
      <c r="O79" s="124">
        <f t="shared" si="10"/>
        <v>17680.356043266285</v>
      </c>
      <c r="P79" s="124">
        <f t="shared" si="11"/>
        <v>1454.7976849843919</v>
      </c>
      <c r="Q79" s="124">
        <f t="shared" si="7"/>
        <v>40.70900061157726</v>
      </c>
      <c r="R79" s="124">
        <f t="shared" si="8"/>
        <v>19175.862728862252</v>
      </c>
      <c r="Z79" s="2"/>
    </row>
    <row r="80" spans="13:26" x14ac:dyDescent="0.25">
      <c r="M80" s="2"/>
      <c r="N80" s="1">
        <f t="shared" si="9"/>
        <v>14</v>
      </c>
      <c r="O80" s="124">
        <f t="shared" si="10"/>
        <v>19175.862728862252</v>
      </c>
      <c r="P80" s="124">
        <f t="shared" si="11"/>
        <v>1454.7976849843919</v>
      </c>
      <c r="Q80" s="124">
        <f t="shared" si="7"/>
        <v>44.152403132972239</v>
      </c>
      <c r="R80" s="124">
        <f t="shared" si="8"/>
        <v>20674.812816979615</v>
      </c>
      <c r="Z80" s="2"/>
    </row>
    <row r="81" spans="13:26" x14ac:dyDescent="0.25">
      <c r="M81" s="2"/>
      <c r="N81" s="1">
        <f t="shared" si="9"/>
        <v>15</v>
      </c>
      <c r="O81" s="124">
        <f t="shared" si="10"/>
        <v>20674.812816979615</v>
      </c>
      <c r="P81" s="124">
        <f t="shared" si="11"/>
        <v>1454.7976849843919</v>
      </c>
      <c r="Q81" s="124">
        <f t="shared" si="7"/>
        <v>47.603734084937642</v>
      </c>
      <c r="R81" s="124">
        <f t="shared" si="8"/>
        <v>22177.214236048942</v>
      </c>
      <c r="Z81" s="2"/>
    </row>
    <row r="82" spans="13:26" x14ac:dyDescent="0.25">
      <c r="M82" s="2"/>
      <c r="N82" s="1">
        <f t="shared" si="9"/>
        <v>16</v>
      </c>
      <c r="O82" s="124">
        <f t="shared" si="10"/>
        <v>22177.214236048942</v>
      </c>
      <c r="P82" s="124">
        <f t="shared" si="11"/>
        <v>1454.7976849843919</v>
      </c>
      <c r="Q82" s="124">
        <f t="shared" si="7"/>
        <v>51.063011722676258</v>
      </c>
      <c r="R82" s="124">
        <f t="shared" si="8"/>
        <v>23683.074932756008</v>
      </c>
      <c r="Z82" s="2"/>
    </row>
    <row r="83" spans="13:26" x14ac:dyDescent="0.25">
      <c r="M83" s="2"/>
      <c r="N83" s="1">
        <f t="shared" si="9"/>
        <v>17</v>
      </c>
      <c r="O83" s="124">
        <f t="shared" si="10"/>
        <v>23683.074932756008</v>
      </c>
      <c r="P83" s="124">
        <f t="shared" si="11"/>
        <v>1454.7976849843919</v>
      </c>
      <c r="Q83" s="124">
        <f t="shared" si="7"/>
        <v>54.530254343423451</v>
      </c>
      <c r="R83" s="124">
        <f t="shared" si="8"/>
        <v>25192.402872083821</v>
      </c>
      <c r="Z83" s="2"/>
    </row>
    <row r="84" spans="13:26" x14ac:dyDescent="0.25">
      <c r="M84" s="2"/>
      <c r="N84" s="1">
        <f t="shared" si="9"/>
        <v>18</v>
      </c>
      <c r="O84" s="124">
        <f t="shared" si="10"/>
        <v>25192.402872083821</v>
      </c>
      <c r="P84" s="124">
        <f t="shared" si="11"/>
        <v>1454.7976849843919</v>
      </c>
      <c r="Q84" s="124">
        <f t="shared" si="7"/>
        <v>58.005480286543971</v>
      </c>
      <c r="R84" s="124">
        <f t="shared" si="8"/>
        <v>26705.206037354757</v>
      </c>
      <c r="Z84" s="2"/>
    </row>
    <row r="85" spans="13:26" x14ac:dyDescent="0.25">
      <c r="M85" s="2"/>
      <c r="N85" s="1">
        <f t="shared" si="9"/>
        <v>19</v>
      </c>
      <c r="O85" s="124">
        <f t="shared" si="10"/>
        <v>26705.206037354757</v>
      </c>
      <c r="P85" s="124">
        <f t="shared" si="11"/>
        <v>1454.7976849843919</v>
      </c>
      <c r="Q85" s="124">
        <f t="shared" si="7"/>
        <v>61.488707933628916</v>
      </c>
      <c r="R85" s="124">
        <f t="shared" si="8"/>
        <v>28221.492430272778</v>
      </c>
      <c r="Z85" s="2"/>
    </row>
    <row r="86" spans="13:26" x14ac:dyDescent="0.25">
      <c r="M86" s="2"/>
      <c r="N86" s="1">
        <f t="shared" si="9"/>
        <v>20</v>
      </c>
      <c r="O86" s="124">
        <f t="shared" si="10"/>
        <v>28221.492430272778</v>
      </c>
      <c r="P86" s="124">
        <f t="shared" si="11"/>
        <v>1454.7976849843919</v>
      </c>
      <c r="Q86" s="124">
        <f t="shared" si="7"/>
        <v>64.979955708592982</v>
      </c>
      <c r="R86" s="124">
        <f t="shared" si="8"/>
        <v>29741.270070965762</v>
      </c>
      <c r="Z86" s="2"/>
    </row>
    <row r="87" spans="13:26" x14ac:dyDescent="0.25">
      <c r="M87" s="2"/>
      <c r="N87" s="1">
        <f t="shared" si="9"/>
        <v>21</v>
      </c>
      <c r="O87" s="124">
        <f t="shared" si="10"/>
        <v>29741.270070965762</v>
      </c>
      <c r="P87" s="124">
        <f t="shared" si="11"/>
        <v>1454.7976849843919</v>
      </c>
      <c r="Q87" s="124">
        <f t="shared" si="7"/>
        <v>68.479242077771929</v>
      </c>
      <c r="R87" s="124">
        <f t="shared" si="8"/>
        <v>31264.546998027923</v>
      </c>
      <c r="Z87" s="2"/>
    </row>
    <row r="88" spans="13:26" x14ac:dyDescent="0.25">
      <c r="M88" s="2"/>
      <c r="N88" s="1">
        <f t="shared" si="9"/>
        <v>22</v>
      </c>
      <c r="O88" s="124">
        <f t="shared" si="10"/>
        <v>31264.546998027923</v>
      </c>
      <c r="P88" s="124">
        <f t="shared" si="11"/>
        <v>1454.7976849843919</v>
      </c>
      <c r="Q88" s="124">
        <f t="shared" si="7"/>
        <v>71.98658555002018</v>
      </c>
      <c r="R88" s="124">
        <f t="shared" si="8"/>
        <v>32791.331268562331</v>
      </c>
      <c r="Z88" s="2"/>
    </row>
    <row r="89" spans="13:26" x14ac:dyDescent="0.25">
      <c r="M89" s="2"/>
      <c r="N89" s="1">
        <f t="shared" si="9"/>
        <v>23</v>
      </c>
      <c r="O89" s="124">
        <f t="shared" si="10"/>
        <v>32791.331268562331</v>
      </c>
      <c r="P89" s="124">
        <f t="shared" si="11"/>
        <v>1454.7976849843919</v>
      </c>
      <c r="Q89" s="124">
        <f t="shared" si="7"/>
        <v>75.502004676808838</v>
      </c>
      <c r="R89" s="124">
        <f t="shared" si="8"/>
        <v>34321.630958223534</v>
      </c>
      <c r="Z89" s="2"/>
    </row>
    <row r="90" spans="13:26" x14ac:dyDescent="0.25">
      <c r="M90" s="2"/>
      <c r="N90" s="1">
        <f t="shared" si="9"/>
        <v>24</v>
      </c>
      <c r="O90" s="124">
        <f t="shared" si="10"/>
        <v>34321.630958223534</v>
      </c>
      <c r="P90" s="124">
        <f t="shared" si="11"/>
        <v>1454.7976849843919</v>
      </c>
      <c r="Q90" s="124">
        <f t="shared" si="7"/>
        <v>79.025518052323733</v>
      </c>
      <c r="R90" s="124">
        <f t="shared" si="8"/>
        <v>35855.454161260248</v>
      </c>
      <c r="Z90" s="2"/>
    </row>
    <row r="91" spans="13:26" x14ac:dyDescent="0.25">
      <c r="M91" s="2"/>
      <c r="N91" s="1">
        <f t="shared" si="9"/>
        <v>25</v>
      </c>
      <c r="O91" s="124">
        <f t="shared" si="10"/>
        <v>35855.454161260248</v>
      </c>
      <c r="P91" s="124">
        <f t="shared" si="11"/>
        <v>1454.7976849843919</v>
      </c>
      <c r="Q91" s="124">
        <f t="shared" si="7"/>
        <v>82.557144313563768</v>
      </c>
      <c r="R91" s="124">
        <f t="shared" si="8"/>
        <v>37392.808990558202</v>
      </c>
      <c r="Z91" s="2"/>
    </row>
    <row r="92" spans="13:26" x14ac:dyDescent="0.25">
      <c r="M92" s="2"/>
      <c r="N92" s="1">
        <f t="shared" si="9"/>
        <v>26</v>
      </c>
      <c r="O92" s="124">
        <f t="shared" si="10"/>
        <v>37392.808990558202</v>
      </c>
      <c r="P92" s="124">
        <f t="shared" si="11"/>
        <v>1454.7976849843919</v>
      </c>
      <c r="Q92" s="124">
        <f t="shared" si="7"/>
        <v>86.096902140439511</v>
      </c>
      <c r="R92" s="124">
        <f t="shared" si="8"/>
        <v>38933.703577683031</v>
      </c>
      <c r="Z92" s="2"/>
    </row>
    <row r="93" spans="13:26" x14ac:dyDescent="0.25">
      <c r="M93" s="2"/>
      <c r="N93" s="1">
        <f t="shared" si="9"/>
        <v>27</v>
      </c>
      <c r="O93" s="124">
        <f t="shared" si="10"/>
        <v>38933.703577683031</v>
      </c>
      <c r="P93" s="124">
        <f t="shared" si="11"/>
        <v>1454.7976849843919</v>
      </c>
      <c r="Q93" s="124">
        <f t="shared" si="7"/>
        <v>89.644810255872017</v>
      </c>
      <c r="R93" s="124">
        <f t="shared" si="8"/>
        <v>40478.146072923293</v>
      </c>
      <c r="Z93" s="2"/>
    </row>
    <row r="94" spans="13:26" x14ac:dyDescent="0.25">
      <c r="M94" s="2"/>
      <c r="N94" s="1">
        <f t="shared" si="9"/>
        <v>28</v>
      </c>
      <c r="O94" s="124">
        <f t="shared" si="10"/>
        <v>40478.146072923293</v>
      </c>
      <c r="P94" s="124">
        <f t="shared" si="11"/>
        <v>1454.7976849843919</v>
      </c>
      <c r="Q94" s="124">
        <f t="shared" si="7"/>
        <v>93.200887425891864</v>
      </c>
      <c r="R94" s="124">
        <f t="shared" si="8"/>
        <v>42026.144645333574</v>
      </c>
      <c r="Z94" s="2"/>
    </row>
    <row r="95" spans="13:26" x14ac:dyDescent="0.25">
      <c r="M95" s="2"/>
      <c r="N95" s="1">
        <f t="shared" si="9"/>
        <v>29</v>
      </c>
      <c r="O95" s="124">
        <f t="shared" si="10"/>
        <v>42026.144645333574</v>
      </c>
      <c r="P95" s="124">
        <f t="shared" si="11"/>
        <v>1454.7976849843919</v>
      </c>
      <c r="Q95" s="124">
        <f t="shared" si="7"/>
        <v>96.765152459738374</v>
      </c>
      <c r="R95" s="124">
        <f t="shared" si="8"/>
        <v>43577.707482777703</v>
      </c>
      <c r="Z95" s="2"/>
    </row>
    <row r="96" spans="13:26" x14ac:dyDescent="0.25">
      <c r="M96" s="2"/>
      <c r="N96" s="1">
        <f t="shared" si="9"/>
        <v>30</v>
      </c>
      <c r="O96" s="124">
        <f t="shared" si="10"/>
        <v>43577.707482777703</v>
      </c>
      <c r="P96" s="124">
        <f t="shared" si="11"/>
        <v>1454.7976849843919</v>
      </c>
      <c r="Q96" s="124">
        <f t="shared" si="7"/>
        <v>100.33762420995913</v>
      </c>
      <c r="R96" s="124">
        <f t="shared" si="8"/>
        <v>45132.842791972056</v>
      </c>
      <c r="Z96" s="2"/>
    </row>
    <row r="97" spans="13:26" x14ac:dyDescent="0.25">
      <c r="M97" s="2"/>
      <c r="N97" s="1">
        <f t="shared" si="9"/>
        <v>31</v>
      </c>
      <c r="O97" s="124">
        <f t="shared" si="10"/>
        <v>45132.842791972056</v>
      </c>
      <c r="P97" s="124">
        <f t="shared" si="11"/>
        <v>1454.7976849843919</v>
      </c>
      <c r="Q97" s="124">
        <f t="shared" si="7"/>
        <v>103.91832157250968</v>
      </c>
      <c r="R97" s="124">
        <f t="shared" si="8"/>
        <v>46691.558798528953</v>
      </c>
      <c r="Z97" s="2"/>
    </row>
    <row r="98" spans="13:26" x14ac:dyDescent="0.25">
      <c r="M98" s="2"/>
      <c r="N98" s="1">
        <f t="shared" si="9"/>
        <v>32</v>
      </c>
      <c r="O98" s="124">
        <f t="shared" si="10"/>
        <v>46691.558798528953</v>
      </c>
      <c r="P98" s="124">
        <f t="shared" si="11"/>
        <v>1454.7976849843919</v>
      </c>
      <c r="Q98" s="124">
        <f t="shared" si="7"/>
        <v>107.50726348685349</v>
      </c>
      <c r="R98" s="124">
        <f t="shared" si="8"/>
        <v>48253.8637470002</v>
      </c>
      <c r="Z98" s="2"/>
    </row>
    <row r="99" spans="13:26" x14ac:dyDescent="0.25">
      <c r="M99" s="2"/>
      <c r="N99" s="1">
        <f t="shared" si="9"/>
        <v>33</v>
      </c>
      <c r="O99" s="124">
        <f t="shared" si="10"/>
        <v>48253.8637470002</v>
      </c>
      <c r="P99" s="124">
        <f t="shared" si="11"/>
        <v>1454.7976849843919</v>
      </c>
      <c r="Q99" s="124">
        <f t="shared" si="7"/>
        <v>111.1044689360621</v>
      </c>
      <c r="R99" s="124">
        <f t="shared" si="8"/>
        <v>49819.765900920655</v>
      </c>
      <c r="Z99" s="2"/>
    </row>
    <row r="100" spans="13:26" x14ac:dyDescent="0.25">
      <c r="M100" s="2"/>
      <c r="N100" s="1">
        <f t="shared" si="9"/>
        <v>34</v>
      </c>
      <c r="O100" s="124">
        <f t="shared" si="10"/>
        <v>49819.765900920655</v>
      </c>
      <c r="P100" s="124">
        <f t="shared" si="11"/>
        <v>1454.7976849843919</v>
      </c>
      <c r="Q100" s="124">
        <f t="shared" si="7"/>
        <v>114.70995694691561</v>
      </c>
      <c r="R100" s="124">
        <f t="shared" si="8"/>
        <v>51389.273542851959</v>
      </c>
      <c r="Z100" s="2"/>
    </row>
    <row r="101" spans="13:26" x14ac:dyDescent="0.25">
      <c r="M101" s="2"/>
      <c r="N101" s="1">
        <f t="shared" si="9"/>
        <v>35</v>
      </c>
      <c r="O101" s="124">
        <f t="shared" si="10"/>
        <v>51389.273542851959</v>
      </c>
      <c r="P101" s="124">
        <f t="shared" si="11"/>
        <v>1454.7976849843919</v>
      </c>
      <c r="Q101" s="124">
        <f t="shared" si="7"/>
        <v>118.3237465900032</v>
      </c>
      <c r="R101" s="124">
        <f t="shared" si="8"/>
        <v>52962.394974426352</v>
      </c>
      <c r="Z101" s="2"/>
    </row>
    <row r="102" spans="13:26" x14ac:dyDescent="0.25">
      <c r="M102" s="2"/>
      <c r="N102" s="1">
        <f t="shared" si="9"/>
        <v>36</v>
      </c>
      <c r="O102" s="124">
        <f t="shared" si="10"/>
        <v>52962.394974426352</v>
      </c>
      <c r="P102" s="124">
        <f t="shared" si="11"/>
        <v>1454.7976849843919</v>
      </c>
      <c r="Q102" s="124">
        <f t="shared" si="7"/>
        <v>121.94585697982409</v>
      </c>
      <c r="R102" s="124">
        <f t="shared" si="8"/>
        <v>54539.138516390565</v>
      </c>
      <c r="Z102" s="2"/>
    </row>
    <row r="103" spans="13:26" x14ac:dyDescent="0.25">
      <c r="M103" s="2"/>
      <c r="N103" s="1">
        <f t="shared" si="9"/>
        <v>37</v>
      </c>
      <c r="O103" s="124">
        <f t="shared" si="10"/>
        <v>54539.138516390565</v>
      </c>
      <c r="P103" s="124">
        <f t="shared" si="11"/>
        <v>1454.7976849843919</v>
      </c>
      <c r="Q103" s="124">
        <f t="shared" si="7"/>
        <v>125.57630727488859</v>
      </c>
      <c r="R103" s="124">
        <f t="shared" si="8"/>
        <v>56119.512508649845</v>
      </c>
      <c r="Z103" s="2"/>
    </row>
    <row r="104" spans="13:26" x14ac:dyDescent="0.25">
      <c r="M104" s="2"/>
      <c r="N104" s="1">
        <f t="shared" si="9"/>
        <v>38</v>
      </c>
      <c r="O104" s="124">
        <f t="shared" si="10"/>
        <v>56119.512508649845</v>
      </c>
      <c r="P104" s="124">
        <f t="shared" si="11"/>
        <v>1454.7976849843919</v>
      </c>
      <c r="Q104" s="124">
        <f t="shared" si="7"/>
        <v>129.21511667781951</v>
      </c>
      <c r="R104" s="124">
        <f t="shared" si="8"/>
        <v>57703.525310312056</v>
      </c>
      <c r="Z104" s="2"/>
    </row>
    <row r="105" spans="13:26" x14ac:dyDescent="0.25">
      <c r="M105" s="2"/>
      <c r="N105" s="1">
        <f t="shared" si="9"/>
        <v>39</v>
      </c>
      <c r="O105" s="124">
        <f t="shared" si="10"/>
        <v>57703.525310312056</v>
      </c>
      <c r="P105" s="124">
        <f t="shared" si="11"/>
        <v>1454.7976849843919</v>
      </c>
      <c r="Q105" s="124">
        <f t="shared" si="7"/>
        <v>132.86230443545364</v>
      </c>
      <c r="R105" s="124">
        <f t="shared" si="8"/>
        <v>59291.1852997319</v>
      </c>
      <c r="Z105" s="2"/>
    </row>
    <row r="106" spans="13:26" x14ac:dyDescent="0.25">
      <c r="M106" s="2"/>
      <c r="N106" s="1">
        <f t="shared" si="9"/>
        <v>40</v>
      </c>
      <c r="O106" s="124">
        <f t="shared" si="10"/>
        <v>59291.1852997319</v>
      </c>
      <c r="P106" s="124">
        <f t="shared" si="11"/>
        <v>1454.7976849843919</v>
      </c>
      <c r="Q106" s="124">
        <f t="shared" si="7"/>
        <v>136.51788983894355</v>
      </c>
      <c r="R106" s="124">
        <f t="shared" si="8"/>
        <v>60882.500874555233</v>
      </c>
      <c r="Z106" s="2"/>
    </row>
    <row r="107" spans="13:26" x14ac:dyDescent="0.25">
      <c r="M107" s="2"/>
      <c r="N107" s="1">
        <f t="shared" si="9"/>
        <v>41</v>
      </c>
      <c r="O107" s="124">
        <f t="shared" si="10"/>
        <v>60882.500874555233</v>
      </c>
      <c r="P107" s="124">
        <f t="shared" si="11"/>
        <v>1454.7976849843919</v>
      </c>
      <c r="Q107" s="124">
        <f t="shared" si="7"/>
        <v>140.18189222385976</v>
      </c>
      <c r="R107" s="124">
        <f t="shared" si="8"/>
        <v>62477.480451763484</v>
      </c>
      <c r="Z107" s="2"/>
    </row>
    <row r="108" spans="13:26" x14ac:dyDescent="0.25">
      <c r="M108" s="2"/>
      <c r="N108" s="1">
        <f t="shared" si="9"/>
        <v>42</v>
      </c>
      <c r="O108" s="124">
        <f t="shared" si="10"/>
        <v>62477.480451763484</v>
      </c>
      <c r="P108" s="124">
        <f t="shared" si="11"/>
        <v>1454.7976849843919</v>
      </c>
      <c r="Q108" s="124">
        <f t="shared" si="7"/>
        <v>143.85433097029289</v>
      </c>
      <c r="R108" s="124">
        <f t="shared" si="8"/>
        <v>64076.132467718169</v>
      </c>
      <c r="Z108" s="2"/>
    </row>
    <row r="109" spans="13:26" x14ac:dyDescent="0.25">
      <c r="M109" s="2"/>
      <c r="N109" s="1">
        <f t="shared" si="9"/>
        <v>43</v>
      </c>
      <c r="O109" s="124">
        <f t="shared" si="10"/>
        <v>64076.132467718169</v>
      </c>
      <c r="P109" s="124">
        <f t="shared" si="11"/>
        <v>1454.7976849843919</v>
      </c>
      <c r="Q109" s="124">
        <f t="shared" si="7"/>
        <v>147.53522550295614</v>
      </c>
      <c r="R109" s="124">
        <f t="shared" si="8"/>
        <v>65678.46537820551</v>
      </c>
      <c r="Z109" s="2"/>
    </row>
    <row r="110" spans="13:26" x14ac:dyDescent="0.25">
      <c r="M110" s="2"/>
      <c r="N110" s="1">
        <f t="shared" si="9"/>
        <v>44</v>
      </c>
      <c r="O110" s="124">
        <f t="shared" si="10"/>
        <v>65678.46537820551</v>
      </c>
      <c r="P110" s="124">
        <f t="shared" si="11"/>
        <v>1454.7976849843919</v>
      </c>
      <c r="Q110" s="124">
        <f t="shared" si="7"/>
        <v>151.22459529128813</v>
      </c>
      <c r="R110" s="124">
        <f t="shared" si="8"/>
        <v>67284.487658481201</v>
      </c>
      <c r="Z110" s="2"/>
    </row>
    <row r="111" spans="13:26" x14ac:dyDescent="0.25">
      <c r="M111" s="2"/>
      <c r="N111" s="1">
        <f t="shared" si="9"/>
        <v>45</v>
      </c>
      <c r="O111" s="124">
        <f t="shared" si="10"/>
        <v>67284.487658481201</v>
      </c>
      <c r="P111" s="124">
        <f t="shared" si="11"/>
        <v>1454.7976849843919</v>
      </c>
      <c r="Q111" s="124">
        <f t="shared" si="7"/>
        <v>154.92245984955588</v>
      </c>
      <c r="R111" s="124">
        <f t="shared" si="8"/>
        <v>68894.207803315148</v>
      </c>
      <c r="Z111" s="2"/>
    </row>
    <row r="112" spans="13:26" x14ac:dyDescent="0.25">
      <c r="M112" s="2"/>
      <c r="N112" s="1">
        <f t="shared" si="9"/>
        <v>46</v>
      </c>
      <c r="O112" s="124">
        <f t="shared" si="10"/>
        <v>68894.207803315148</v>
      </c>
      <c r="P112" s="124">
        <f t="shared" si="11"/>
        <v>1454.7976849843919</v>
      </c>
      <c r="Q112" s="124">
        <f t="shared" si="7"/>
        <v>158.62883873695793</v>
      </c>
      <c r="R112" s="124">
        <f t="shared" si="8"/>
        <v>70507.634327036503</v>
      </c>
      <c r="Z112" s="2"/>
    </row>
    <row r="113" spans="13:26" x14ac:dyDescent="0.25">
      <c r="M113" s="2"/>
      <c r="N113" s="1">
        <f t="shared" si="9"/>
        <v>47</v>
      </c>
      <c r="O113" s="124">
        <f t="shared" si="10"/>
        <v>70507.634327036503</v>
      </c>
      <c r="P113" s="124">
        <f t="shared" si="11"/>
        <v>1454.7976849843919</v>
      </c>
      <c r="Q113" s="124">
        <f t="shared" si="7"/>
        <v>162.3437515577279</v>
      </c>
      <c r="R113" s="124">
        <f t="shared" si="8"/>
        <v>72124.775763578626</v>
      </c>
      <c r="Z113" s="2"/>
    </row>
    <row r="114" spans="13:26" x14ac:dyDescent="0.25">
      <c r="M114" s="2"/>
      <c r="N114" s="1">
        <f t="shared" si="9"/>
        <v>48</v>
      </c>
      <c r="O114" s="124">
        <f t="shared" si="10"/>
        <v>72124.775763578626</v>
      </c>
      <c r="P114" s="124">
        <f t="shared" si="11"/>
        <v>1454.7976849843919</v>
      </c>
      <c r="Q114" s="124">
        <f t="shared" si="7"/>
        <v>166.06721796123807</v>
      </c>
      <c r="R114" s="124">
        <f t="shared" si="8"/>
        <v>73745.640666524268</v>
      </c>
      <c r="Z114" s="2"/>
    </row>
    <row r="115" spans="13:26" x14ac:dyDescent="0.25">
      <c r="M115" s="2"/>
      <c r="N115" s="1">
        <f t="shared" si="9"/>
        <v>49</v>
      </c>
      <c r="O115" s="124">
        <f t="shared" si="10"/>
        <v>73745.640666524268</v>
      </c>
      <c r="P115" s="124">
        <f t="shared" si="11"/>
        <v>1454.7976849843919</v>
      </c>
      <c r="Q115" s="124">
        <f t="shared" si="7"/>
        <v>169.7992576421035</v>
      </c>
      <c r="R115" s="124">
        <f t="shared" si="8"/>
        <v>75370.237609150776</v>
      </c>
      <c r="Z115" s="2"/>
    </row>
    <row r="116" spans="13:26" x14ac:dyDescent="0.25">
      <c r="M116" s="2"/>
      <c r="N116" s="1">
        <f t="shared" si="9"/>
        <v>50</v>
      </c>
      <c r="O116" s="124">
        <f t="shared" si="10"/>
        <v>75370.237609150776</v>
      </c>
      <c r="P116" s="124">
        <f t="shared" si="11"/>
        <v>1454.7976849843919</v>
      </c>
      <c r="Q116" s="124">
        <f t="shared" si="7"/>
        <v>173.53989034028592</v>
      </c>
      <c r="R116" s="124">
        <f t="shared" si="8"/>
        <v>76998.575184475456</v>
      </c>
      <c r="Z116" s="2"/>
    </row>
    <row r="117" spans="13:26" x14ac:dyDescent="0.25">
      <c r="M117" s="2"/>
      <c r="N117" s="1">
        <f t="shared" si="9"/>
        <v>51</v>
      </c>
      <c r="O117" s="124">
        <f t="shared" si="10"/>
        <v>76998.575184475456</v>
      </c>
      <c r="P117" s="124">
        <f t="shared" si="11"/>
        <v>1454.7976849843919</v>
      </c>
      <c r="Q117" s="124">
        <f t="shared" si="7"/>
        <v>177.28913584119837</v>
      </c>
      <c r="R117" s="124">
        <f t="shared" si="8"/>
        <v>78630.662005301056</v>
      </c>
      <c r="Z117" s="2"/>
    </row>
    <row r="118" spans="13:26" x14ac:dyDescent="0.25">
      <c r="M118" s="2"/>
      <c r="N118" s="1">
        <f t="shared" si="9"/>
        <v>52</v>
      </c>
      <c r="O118" s="124">
        <f t="shared" si="10"/>
        <v>78630.662005301056</v>
      </c>
      <c r="P118" s="124">
        <f t="shared" si="11"/>
        <v>1454.7976849843919</v>
      </c>
      <c r="Q118" s="124">
        <f t="shared" si="7"/>
        <v>181.04701397580988</v>
      </c>
      <c r="R118" s="124">
        <f t="shared" si="8"/>
        <v>80266.506704261265</v>
      </c>
      <c r="Z118" s="2"/>
    </row>
    <row r="119" spans="13:26" x14ac:dyDescent="0.25">
      <c r="M119" s="2"/>
      <c r="N119" s="1">
        <f t="shared" si="9"/>
        <v>53</v>
      </c>
      <c r="O119" s="124">
        <f t="shared" si="10"/>
        <v>80266.506704261265</v>
      </c>
      <c r="P119" s="124">
        <f t="shared" si="11"/>
        <v>1454.7976849843919</v>
      </c>
      <c r="Q119" s="124">
        <f t="shared" si="7"/>
        <v>184.81354462075009</v>
      </c>
      <c r="R119" s="124">
        <f t="shared" si="8"/>
        <v>81906.117933866408</v>
      </c>
      <c r="Z119" s="2"/>
    </row>
    <row r="120" spans="13:26" x14ac:dyDescent="0.25">
      <c r="M120" s="2"/>
      <c r="N120" s="1">
        <f t="shared" si="9"/>
        <v>54</v>
      </c>
      <c r="O120" s="124">
        <f t="shared" si="10"/>
        <v>81906.117933866408</v>
      </c>
      <c r="P120" s="124">
        <f t="shared" si="11"/>
        <v>1454.7976849843919</v>
      </c>
      <c r="Q120" s="124">
        <f t="shared" si="7"/>
        <v>188.58874769841469</v>
      </c>
      <c r="R120" s="124">
        <f t="shared" si="8"/>
        <v>83549.504366549227</v>
      </c>
      <c r="Z120" s="2"/>
    </row>
    <row r="121" spans="13:26" x14ac:dyDescent="0.25">
      <c r="M121" s="2"/>
      <c r="N121" s="1">
        <f t="shared" si="9"/>
        <v>55</v>
      </c>
      <c r="O121" s="124">
        <f t="shared" si="10"/>
        <v>83549.504366549227</v>
      </c>
      <c r="P121" s="124">
        <f t="shared" si="11"/>
        <v>1454.7976849843919</v>
      </c>
      <c r="Q121" s="124">
        <f t="shared" si="7"/>
        <v>192.37264317707064</v>
      </c>
      <c r="R121" s="124">
        <f t="shared" si="8"/>
        <v>85196.674694710702</v>
      </c>
      <c r="Z121" s="2"/>
    </row>
    <row r="122" spans="13:26" x14ac:dyDescent="0.25">
      <c r="M122" s="2"/>
      <c r="N122" s="1">
        <f t="shared" si="9"/>
        <v>56</v>
      </c>
      <c r="O122" s="124">
        <f t="shared" si="10"/>
        <v>85196.674694710702</v>
      </c>
      <c r="P122" s="124">
        <f t="shared" si="11"/>
        <v>1454.7976849843919</v>
      </c>
      <c r="Q122" s="124">
        <f t="shared" si="7"/>
        <v>196.16525107096177</v>
      </c>
      <c r="R122" s="124">
        <f t="shared" si="8"/>
        <v>86847.637630766068</v>
      </c>
      <c r="Z122" s="2"/>
    </row>
    <row r="123" spans="13:26" x14ac:dyDescent="0.25">
      <c r="M123" s="2"/>
      <c r="N123" s="1">
        <f t="shared" si="9"/>
        <v>57</v>
      </c>
      <c r="O123" s="124">
        <f t="shared" si="10"/>
        <v>86847.637630766068</v>
      </c>
      <c r="P123" s="124">
        <f t="shared" si="11"/>
        <v>1454.7976849843919</v>
      </c>
      <c r="Q123" s="124">
        <f t="shared" si="7"/>
        <v>199.9665914404147</v>
      </c>
      <c r="R123" s="124">
        <f t="shared" si="8"/>
        <v>88502.401907190884</v>
      </c>
      <c r="Z123" s="2"/>
    </row>
    <row r="124" spans="13:26" x14ac:dyDescent="0.25">
      <c r="M124" s="2"/>
      <c r="N124" s="1">
        <f t="shared" si="9"/>
        <v>58</v>
      </c>
      <c r="O124" s="124">
        <f t="shared" si="10"/>
        <v>88502.401907190884</v>
      </c>
      <c r="P124" s="124">
        <f t="shared" si="11"/>
        <v>1454.7976849843919</v>
      </c>
      <c r="Q124" s="124">
        <f t="shared" si="7"/>
        <v>203.77668439194494</v>
      </c>
      <c r="R124" s="124">
        <f t="shared" si="8"/>
        <v>90160.97627656722</v>
      </c>
      <c r="Z124" s="2"/>
    </row>
    <row r="125" spans="13:26" x14ac:dyDescent="0.25">
      <c r="M125" s="2"/>
      <c r="N125" s="1">
        <f t="shared" si="9"/>
        <v>59</v>
      </c>
      <c r="O125" s="124">
        <f t="shared" si="10"/>
        <v>90160.97627656722</v>
      </c>
      <c r="P125" s="124">
        <f t="shared" si="11"/>
        <v>1454.7976849843919</v>
      </c>
      <c r="Q125" s="124">
        <f t="shared" si="7"/>
        <v>207.59555007836323</v>
      </c>
      <c r="R125" s="124">
        <f t="shared" si="8"/>
        <v>91823.369511629979</v>
      </c>
      <c r="Z125" s="2"/>
    </row>
    <row r="126" spans="13:26" x14ac:dyDescent="0.25">
      <c r="M126" s="2"/>
      <c r="N126" s="1">
        <f t="shared" si="9"/>
        <v>60</v>
      </c>
      <c r="O126" s="124">
        <f t="shared" si="10"/>
        <v>91823.369511629979</v>
      </c>
      <c r="P126" s="124">
        <f t="shared" si="11"/>
        <v>1454.7976849843919</v>
      </c>
      <c r="Q126" s="124">
        <f t="shared" si="7"/>
        <v>211.42320869888212</v>
      </c>
      <c r="R126" s="124">
        <f t="shared" si="8"/>
        <v>93489.590405313254</v>
      </c>
      <c r="Z126" s="2"/>
    </row>
    <row r="127" spans="13:26" x14ac:dyDescent="0.25">
      <c r="M127" s="2"/>
      <c r="N127" s="1">
        <f t="shared" si="9"/>
        <v>61</v>
      </c>
      <c r="O127" s="124">
        <f t="shared" si="10"/>
        <v>93489.590405313254</v>
      </c>
      <c r="P127" s="124">
        <f t="shared" si="11"/>
        <v>1454.7976849843919</v>
      </c>
      <c r="Q127" s="124">
        <f t="shared" si="7"/>
        <v>215.25968049922287</v>
      </c>
      <c r="R127" s="124">
        <f t="shared" si="8"/>
        <v>95159.647770796873</v>
      </c>
      <c r="Z127" s="2"/>
    </row>
    <row r="128" spans="13:26" x14ac:dyDescent="0.25">
      <c r="M128" s="2"/>
      <c r="N128" s="1">
        <f t="shared" si="9"/>
        <v>62</v>
      </c>
      <c r="O128" s="124">
        <f t="shared" si="10"/>
        <v>95159.647770796873</v>
      </c>
      <c r="P128" s="124">
        <f t="shared" si="11"/>
        <v>1454.7976849843919</v>
      </c>
      <c r="Q128" s="124">
        <f t="shared" si="7"/>
        <v>219.10498577172245</v>
      </c>
      <c r="R128" s="124">
        <f t="shared" si="8"/>
        <v>96833.550441552987</v>
      </c>
      <c r="Z128" s="2"/>
    </row>
    <row r="129" spans="13:26" x14ac:dyDescent="0.25">
      <c r="M129" s="2"/>
      <c r="N129" s="1">
        <f t="shared" si="9"/>
        <v>63</v>
      </c>
      <c r="O129" s="124">
        <f t="shared" si="10"/>
        <v>96833.550441552987</v>
      </c>
      <c r="P129" s="124">
        <f t="shared" si="11"/>
        <v>1454.7976849843919</v>
      </c>
      <c r="Q129" s="124">
        <f t="shared" si="7"/>
        <v>222.95914485544094</v>
      </c>
      <c r="R129" s="124">
        <f t="shared" si="8"/>
        <v>98511.307271392827</v>
      </c>
      <c r="Z129" s="2"/>
    </row>
    <row r="130" spans="13:26" x14ac:dyDescent="0.25">
      <c r="M130" s="2"/>
      <c r="N130" s="1">
        <f t="shared" si="9"/>
        <v>64</v>
      </c>
      <c r="O130" s="124">
        <f t="shared" si="10"/>
        <v>98511.307271392827</v>
      </c>
      <c r="P130" s="124">
        <f t="shared" si="11"/>
        <v>1454.7976849843919</v>
      </c>
      <c r="Q130" s="124">
        <f t="shared" si="7"/>
        <v>226.82217813626903</v>
      </c>
      <c r="R130" s="124">
        <f t="shared" si="8"/>
        <v>100192.92713451349</v>
      </c>
      <c r="Z130" s="2"/>
    </row>
    <row r="131" spans="13:26" x14ac:dyDescent="0.25">
      <c r="M131" s="2"/>
      <c r="N131" s="1">
        <f t="shared" si="9"/>
        <v>65</v>
      </c>
      <c r="O131" s="124">
        <f t="shared" si="10"/>
        <v>100192.92713451349</v>
      </c>
      <c r="P131" s="124">
        <f t="shared" si="11"/>
        <v>1454.7976849843919</v>
      </c>
      <c r="Q131" s="124">
        <f t="shared" ref="Q131:Q194" si="12">O131*$P$61</f>
        <v>230.69410604703597</v>
      </c>
      <c r="R131" s="124">
        <f t="shared" ref="R131:R194" si="13">O131+P131+Q131</f>
        <v>101878.41892554493</v>
      </c>
      <c r="Z131" s="2"/>
    </row>
    <row r="132" spans="13:26" x14ac:dyDescent="0.25">
      <c r="M132" s="2"/>
      <c r="N132" s="1">
        <f t="shared" ref="N132:N195" si="14">N131+1</f>
        <v>66</v>
      </c>
      <c r="O132" s="124">
        <f t="shared" ref="O132:O195" si="15">R131</f>
        <v>101878.41892554493</v>
      </c>
      <c r="P132" s="124">
        <f t="shared" ref="P132:P195" si="16">P131</f>
        <v>1454.7976849843919</v>
      </c>
      <c r="Q132" s="124">
        <f t="shared" si="12"/>
        <v>234.57494906761755</v>
      </c>
      <c r="R132" s="124">
        <f t="shared" si="13"/>
        <v>103567.79155959695</v>
      </c>
      <c r="Z132" s="2"/>
    </row>
    <row r="133" spans="13:26" x14ac:dyDescent="0.25">
      <c r="M133" s="2"/>
      <c r="N133" s="1">
        <f t="shared" si="14"/>
        <v>67</v>
      </c>
      <c r="O133" s="124">
        <f t="shared" si="15"/>
        <v>103567.79155959695</v>
      </c>
      <c r="P133" s="124">
        <f t="shared" si="16"/>
        <v>1454.7976849843919</v>
      </c>
      <c r="Q133" s="124">
        <f t="shared" si="12"/>
        <v>238.46472772504444</v>
      </c>
      <c r="R133" s="124">
        <f t="shared" si="13"/>
        <v>105261.0539723064</v>
      </c>
      <c r="Z133" s="2"/>
    </row>
    <row r="134" spans="13:26" x14ac:dyDescent="0.25">
      <c r="M134" s="2"/>
      <c r="N134" s="1">
        <f t="shared" si="14"/>
        <v>68</v>
      </c>
      <c r="O134" s="124">
        <f t="shared" si="15"/>
        <v>105261.0539723064</v>
      </c>
      <c r="P134" s="124">
        <f t="shared" si="16"/>
        <v>1454.7976849843919</v>
      </c>
      <c r="Q134" s="124">
        <f t="shared" si="12"/>
        <v>242.36346259361076</v>
      </c>
      <c r="R134" s="124">
        <f t="shared" si="13"/>
        <v>106958.21511988441</v>
      </c>
      <c r="Z134" s="2"/>
    </row>
    <row r="135" spans="13:26" x14ac:dyDescent="0.25">
      <c r="M135" s="2"/>
      <c r="N135" s="1">
        <f t="shared" si="14"/>
        <v>69</v>
      </c>
      <c r="O135" s="124">
        <f t="shared" si="15"/>
        <v>106958.21511988441</v>
      </c>
      <c r="P135" s="124">
        <f t="shared" si="16"/>
        <v>1454.7976849843919</v>
      </c>
      <c r="Q135" s="124">
        <f t="shared" si="12"/>
        <v>246.27117429498296</v>
      </c>
      <c r="R135" s="124">
        <f t="shared" si="13"/>
        <v>108659.28397916378</v>
      </c>
      <c r="Z135" s="2"/>
    </row>
    <row r="136" spans="13:26" x14ac:dyDescent="0.25">
      <c r="M136" s="2"/>
      <c r="N136" s="1">
        <f t="shared" si="14"/>
        <v>70</v>
      </c>
      <c r="O136" s="124">
        <f t="shared" si="15"/>
        <v>108659.28397916378</v>
      </c>
      <c r="P136" s="124">
        <f t="shared" si="16"/>
        <v>1454.7976849843919</v>
      </c>
      <c r="Q136" s="124">
        <f t="shared" si="12"/>
        <v>250.18788349830882</v>
      </c>
      <c r="R136" s="124">
        <f t="shared" si="13"/>
        <v>110364.26954764649</v>
      </c>
      <c r="Z136" s="2"/>
    </row>
    <row r="137" spans="13:26" x14ac:dyDescent="0.25">
      <c r="M137" s="2"/>
      <c r="N137" s="1">
        <f t="shared" si="14"/>
        <v>71</v>
      </c>
      <c r="O137" s="124">
        <f t="shared" si="15"/>
        <v>110364.26954764649</v>
      </c>
      <c r="P137" s="124">
        <f t="shared" si="16"/>
        <v>1454.7976849843919</v>
      </c>
      <c r="Q137" s="124">
        <f t="shared" si="12"/>
        <v>254.11361092032686</v>
      </c>
      <c r="R137" s="124">
        <f t="shared" si="13"/>
        <v>112073.18084355121</v>
      </c>
      <c r="Z137" s="2"/>
    </row>
    <row r="138" spans="13:26" x14ac:dyDescent="0.25">
      <c r="M138" s="2"/>
      <c r="N138" s="1">
        <f t="shared" si="14"/>
        <v>72</v>
      </c>
      <c r="O138" s="124">
        <f t="shared" si="15"/>
        <v>112073.18084355121</v>
      </c>
      <c r="P138" s="124">
        <f t="shared" si="16"/>
        <v>1454.7976849843919</v>
      </c>
      <c r="Q138" s="124">
        <f t="shared" si="12"/>
        <v>258.04837732547583</v>
      </c>
      <c r="R138" s="124">
        <f t="shared" si="13"/>
        <v>113786.02690586109</v>
      </c>
      <c r="Z138" s="2"/>
    </row>
    <row r="139" spans="13:26" x14ac:dyDescent="0.25">
      <c r="M139" s="2"/>
      <c r="N139" s="1">
        <f t="shared" si="14"/>
        <v>73</v>
      </c>
      <c r="O139" s="124">
        <f t="shared" si="15"/>
        <v>113786.02690586109</v>
      </c>
      <c r="P139" s="124">
        <f t="shared" si="16"/>
        <v>1454.7976849843919</v>
      </c>
      <c r="Q139" s="124">
        <f t="shared" si="12"/>
        <v>261.99220352600457</v>
      </c>
      <c r="R139" s="124">
        <f t="shared" si="13"/>
        <v>115502.81679437149</v>
      </c>
      <c r="Z139" s="2"/>
    </row>
    <row r="140" spans="13:26" x14ac:dyDescent="0.25">
      <c r="M140" s="2"/>
      <c r="N140" s="1">
        <f t="shared" si="14"/>
        <v>74</v>
      </c>
      <c r="O140" s="124">
        <f t="shared" si="15"/>
        <v>115502.81679437149</v>
      </c>
      <c r="P140" s="124">
        <f t="shared" si="16"/>
        <v>1454.7976849843919</v>
      </c>
      <c r="Q140" s="124">
        <f t="shared" si="12"/>
        <v>265.94511038208213</v>
      </c>
      <c r="R140" s="124">
        <f t="shared" si="13"/>
        <v>117223.55958973797</v>
      </c>
      <c r="Z140" s="2"/>
    </row>
    <row r="141" spans="13:26" x14ac:dyDescent="0.25">
      <c r="M141" s="2"/>
      <c r="N141" s="1">
        <f t="shared" si="14"/>
        <v>75</v>
      </c>
      <c r="O141" s="124">
        <f t="shared" si="15"/>
        <v>117223.55958973797</v>
      </c>
      <c r="P141" s="124">
        <f t="shared" si="16"/>
        <v>1454.7976849843919</v>
      </c>
      <c r="Q141" s="124">
        <f t="shared" si="12"/>
        <v>269.90711880190804</v>
      </c>
      <c r="R141" s="124">
        <f t="shared" si="13"/>
        <v>118948.26439352428</v>
      </c>
      <c r="Z141" s="2"/>
    </row>
    <row r="142" spans="13:26" x14ac:dyDescent="0.25">
      <c r="M142" s="2"/>
      <c r="N142" s="1">
        <f t="shared" si="14"/>
        <v>76</v>
      </c>
      <c r="O142" s="124">
        <f t="shared" si="15"/>
        <v>118948.26439352428</v>
      </c>
      <c r="P142" s="124">
        <f t="shared" si="16"/>
        <v>1454.7976849843919</v>
      </c>
      <c r="Q142" s="124">
        <f t="shared" si="12"/>
        <v>273.87824974182303</v>
      </c>
      <c r="R142" s="124">
        <f t="shared" si="13"/>
        <v>120676.94032825051</v>
      </c>
      <c r="Z142" s="2"/>
    </row>
    <row r="143" spans="13:26" x14ac:dyDescent="0.25">
      <c r="M143" s="2"/>
      <c r="N143" s="1">
        <f t="shared" si="14"/>
        <v>77</v>
      </c>
      <c r="O143" s="124">
        <f t="shared" si="15"/>
        <v>120676.94032825051</v>
      </c>
      <c r="P143" s="124">
        <f t="shared" si="16"/>
        <v>1454.7976849843919</v>
      </c>
      <c r="Q143" s="124">
        <f t="shared" si="12"/>
        <v>277.85852420641964</v>
      </c>
      <c r="R143" s="124">
        <f t="shared" si="13"/>
        <v>122409.59653744132</v>
      </c>
      <c r="Z143" s="2"/>
    </row>
    <row r="144" spans="13:26" x14ac:dyDescent="0.25">
      <c r="M144" s="2"/>
      <c r="N144" s="1">
        <f t="shared" si="14"/>
        <v>78</v>
      </c>
      <c r="O144" s="124">
        <f t="shared" si="15"/>
        <v>122409.59653744132</v>
      </c>
      <c r="P144" s="124">
        <f t="shared" si="16"/>
        <v>1454.7976849843919</v>
      </c>
      <c r="Q144" s="124">
        <f t="shared" si="12"/>
        <v>281.84796324865351</v>
      </c>
      <c r="R144" s="124">
        <f t="shared" si="13"/>
        <v>124146.24218567437</v>
      </c>
      <c r="Z144" s="2"/>
    </row>
    <row r="145" spans="13:26" x14ac:dyDescent="0.25">
      <c r="M145" s="2"/>
      <c r="N145" s="1">
        <f t="shared" si="14"/>
        <v>79</v>
      </c>
      <c r="O145" s="124">
        <f t="shared" si="15"/>
        <v>124146.24218567437</v>
      </c>
      <c r="P145" s="124">
        <f t="shared" si="16"/>
        <v>1454.7976849843919</v>
      </c>
      <c r="Q145" s="124">
        <f t="shared" si="12"/>
        <v>285.84658796995473</v>
      </c>
      <c r="R145" s="124">
        <f t="shared" si="13"/>
        <v>125886.88645862872</v>
      </c>
      <c r="Z145" s="2"/>
    </row>
    <row r="146" spans="13:26" x14ac:dyDescent="0.25">
      <c r="M146" s="2"/>
      <c r="N146" s="1">
        <f t="shared" si="14"/>
        <v>80</v>
      </c>
      <c r="O146" s="124">
        <f t="shared" si="15"/>
        <v>125886.88645862872</v>
      </c>
      <c r="P146" s="124">
        <f t="shared" si="16"/>
        <v>1454.7976849843919</v>
      </c>
      <c r="Q146" s="124">
        <f t="shared" si="12"/>
        <v>289.85441952033943</v>
      </c>
      <c r="R146" s="124">
        <f t="shared" si="13"/>
        <v>127631.53856313346</v>
      </c>
      <c r="Z146" s="2"/>
    </row>
    <row r="147" spans="13:26" x14ac:dyDescent="0.25">
      <c r="M147" s="2"/>
      <c r="N147" s="1">
        <f t="shared" si="14"/>
        <v>81</v>
      </c>
      <c r="O147" s="124">
        <f t="shared" si="15"/>
        <v>127631.53856313346</v>
      </c>
      <c r="P147" s="124">
        <f t="shared" si="16"/>
        <v>1454.7976849843919</v>
      </c>
      <c r="Q147" s="124">
        <f t="shared" si="12"/>
        <v>293.87147909852155</v>
      </c>
      <c r="R147" s="124">
        <f t="shared" si="13"/>
        <v>129380.20772721639</v>
      </c>
      <c r="Z147" s="2"/>
    </row>
    <row r="148" spans="13:26" x14ac:dyDescent="0.25">
      <c r="M148" s="2"/>
      <c r="N148" s="1">
        <f t="shared" si="14"/>
        <v>82</v>
      </c>
      <c r="O148" s="124">
        <f t="shared" si="15"/>
        <v>129380.20772721639</v>
      </c>
      <c r="P148" s="124">
        <f t="shared" si="16"/>
        <v>1454.7976849843919</v>
      </c>
      <c r="Q148" s="124">
        <f t="shared" si="12"/>
        <v>297.89778795202511</v>
      </c>
      <c r="R148" s="124">
        <f t="shared" si="13"/>
        <v>131132.90320015282</v>
      </c>
      <c r="Z148" s="2"/>
    </row>
    <row r="149" spans="13:26" x14ac:dyDescent="0.25">
      <c r="M149" s="2"/>
      <c r="N149" s="1">
        <f t="shared" si="14"/>
        <v>83</v>
      </c>
      <c r="O149" s="124">
        <f t="shared" si="15"/>
        <v>131132.90320015282</v>
      </c>
      <c r="P149" s="124">
        <f t="shared" si="16"/>
        <v>1454.7976849843919</v>
      </c>
      <c r="Q149" s="124">
        <f t="shared" si="12"/>
        <v>301.93336737729646</v>
      </c>
      <c r="R149" s="124">
        <f t="shared" si="13"/>
        <v>132889.63425251452</v>
      </c>
      <c r="Z149" s="2"/>
    </row>
    <row r="150" spans="13:26" x14ac:dyDescent="0.25">
      <c r="M150" s="2"/>
      <c r="N150" s="1">
        <f t="shared" si="14"/>
        <v>84</v>
      </c>
      <c r="O150" s="124">
        <f t="shared" si="15"/>
        <v>132889.63425251452</v>
      </c>
      <c r="P150" s="124">
        <f t="shared" si="16"/>
        <v>1454.7976849843919</v>
      </c>
      <c r="Q150" s="124">
        <f t="shared" si="12"/>
        <v>305.97823871981706</v>
      </c>
      <c r="R150" s="124">
        <f t="shared" si="13"/>
        <v>134650.41017621872</v>
      </c>
      <c r="Z150" s="2"/>
    </row>
    <row r="151" spans="13:26" x14ac:dyDescent="0.25">
      <c r="M151" s="2"/>
      <c r="N151" s="1">
        <f t="shared" si="14"/>
        <v>85</v>
      </c>
      <c r="O151" s="124">
        <f t="shared" si="15"/>
        <v>134650.41017621872</v>
      </c>
      <c r="P151" s="124">
        <f t="shared" si="16"/>
        <v>1454.7976849843919</v>
      </c>
      <c r="Q151" s="124">
        <f t="shared" si="12"/>
        <v>310.03242337421631</v>
      </c>
      <c r="R151" s="124">
        <f t="shared" si="13"/>
        <v>136415.24028457733</v>
      </c>
      <c r="Z151" s="2"/>
    </row>
    <row r="152" spans="13:26" x14ac:dyDescent="0.25">
      <c r="M152" s="2"/>
      <c r="N152" s="1">
        <f t="shared" si="14"/>
        <v>86</v>
      </c>
      <c r="O152" s="124">
        <f t="shared" si="15"/>
        <v>136415.24028457733</v>
      </c>
      <c r="P152" s="124">
        <f t="shared" si="16"/>
        <v>1454.7976849843919</v>
      </c>
      <c r="Q152" s="124">
        <f t="shared" si="12"/>
        <v>314.0959427843847</v>
      </c>
      <c r="R152" s="124">
        <f t="shared" si="13"/>
        <v>138184.13391234612</v>
      </c>
      <c r="Z152" s="2"/>
    </row>
    <row r="153" spans="13:26" x14ac:dyDescent="0.25">
      <c r="M153" s="2"/>
      <c r="N153" s="1">
        <f t="shared" si="14"/>
        <v>87</v>
      </c>
      <c r="O153" s="124">
        <f t="shared" si="15"/>
        <v>138184.13391234612</v>
      </c>
      <c r="P153" s="124">
        <f t="shared" si="16"/>
        <v>1454.7976849843919</v>
      </c>
      <c r="Q153" s="124">
        <f t="shared" si="12"/>
        <v>318.16881844358733</v>
      </c>
      <c r="R153" s="124">
        <f t="shared" si="13"/>
        <v>139957.1004157741</v>
      </c>
      <c r="Z153" s="2"/>
    </row>
    <row r="154" spans="13:26" x14ac:dyDescent="0.25">
      <c r="M154" s="2"/>
      <c r="N154" s="1">
        <f t="shared" si="14"/>
        <v>88</v>
      </c>
      <c r="O154" s="124">
        <f t="shared" si="15"/>
        <v>139957.1004157741</v>
      </c>
      <c r="P154" s="124">
        <f t="shared" si="16"/>
        <v>1454.7976849843919</v>
      </c>
      <c r="Q154" s="124">
        <f t="shared" si="12"/>
        <v>322.25107189457731</v>
      </c>
      <c r="R154" s="124">
        <f t="shared" si="13"/>
        <v>141734.14917265307</v>
      </c>
      <c r="Z154" s="2"/>
    </row>
    <row r="155" spans="13:26" x14ac:dyDescent="0.25">
      <c r="M155" s="2"/>
      <c r="N155" s="1">
        <f t="shared" si="14"/>
        <v>89</v>
      </c>
      <c r="O155" s="124">
        <f t="shared" si="15"/>
        <v>141734.14917265307</v>
      </c>
      <c r="P155" s="124">
        <f t="shared" si="16"/>
        <v>1454.7976849843919</v>
      </c>
      <c r="Q155" s="124">
        <f t="shared" si="12"/>
        <v>326.34272472971014</v>
      </c>
      <c r="R155" s="124">
        <f t="shared" si="13"/>
        <v>143515.28958236717</v>
      </c>
      <c r="Z155" s="2"/>
    </row>
    <row r="156" spans="13:26" x14ac:dyDescent="0.25">
      <c r="M156" s="2"/>
      <c r="N156" s="1">
        <f t="shared" si="14"/>
        <v>90</v>
      </c>
      <c r="O156" s="124">
        <f t="shared" si="15"/>
        <v>143515.28958236717</v>
      </c>
      <c r="P156" s="124">
        <f t="shared" si="16"/>
        <v>1454.7976849843919</v>
      </c>
      <c r="Q156" s="124">
        <f t="shared" si="12"/>
        <v>330.44379859105766</v>
      </c>
      <c r="R156" s="124">
        <f t="shared" si="13"/>
        <v>145300.53106594263</v>
      </c>
      <c r="Z156" s="2"/>
    </row>
    <row r="157" spans="13:26" x14ac:dyDescent="0.25">
      <c r="M157" s="2"/>
      <c r="N157" s="1">
        <f t="shared" si="14"/>
        <v>91</v>
      </c>
      <c r="O157" s="124">
        <f t="shared" si="15"/>
        <v>145300.53106594263</v>
      </c>
      <c r="P157" s="124">
        <f t="shared" si="16"/>
        <v>1454.7976849843919</v>
      </c>
      <c r="Q157" s="124">
        <f t="shared" si="12"/>
        <v>334.55431517052244</v>
      </c>
      <c r="R157" s="124">
        <f t="shared" si="13"/>
        <v>147089.88306609757</v>
      </c>
      <c r="Z157" s="2"/>
    </row>
    <row r="158" spans="13:26" x14ac:dyDescent="0.25">
      <c r="M158" s="2"/>
      <c r="N158" s="1">
        <f t="shared" si="14"/>
        <v>92</v>
      </c>
      <c r="O158" s="124">
        <f t="shared" si="15"/>
        <v>147089.88306609757</v>
      </c>
      <c r="P158" s="124">
        <f t="shared" si="16"/>
        <v>1454.7976849843919</v>
      </c>
      <c r="Q158" s="124">
        <f t="shared" si="12"/>
        <v>338.67429620995273</v>
      </c>
      <c r="R158" s="124">
        <f t="shared" si="13"/>
        <v>148883.35504729193</v>
      </c>
      <c r="Z158" s="2"/>
    </row>
    <row r="159" spans="13:26" x14ac:dyDescent="0.25">
      <c r="M159" s="2"/>
      <c r="N159" s="1">
        <f t="shared" si="14"/>
        <v>93</v>
      </c>
      <c r="O159" s="124">
        <f t="shared" si="15"/>
        <v>148883.35504729193</v>
      </c>
      <c r="P159" s="124">
        <f t="shared" si="16"/>
        <v>1454.7976849843919</v>
      </c>
      <c r="Q159" s="124">
        <f t="shared" si="12"/>
        <v>342.80376350125732</v>
      </c>
      <c r="R159" s="124">
        <f t="shared" si="13"/>
        <v>150680.95649577759</v>
      </c>
      <c r="Z159" s="2"/>
    </row>
    <row r="160" spans="13:26" x14ac:dyDescent="0.25">
      <c r="M160" s="2"/>
      <c r="N160" s="1">
        <f t="shared" si="14"/>
        <v>94</v>
      </c>
      <c r="O160" s="124">
        <f t="shared" si="15"/>
        <v>150680.95649577759</v>
      </c>
      <c r="P160" s="124">
        <f t="shared" si="16"/>
        <v>1454.7976849843919</v>
      </c>
      <c r="Q160" s="124">
        <f t="shared" si="12"/>
        <v>346.94273888652089</v>
      </c>
      <c r="R160" s="124">
        <f t="shared" si="13"/>
        <v>152482.6969196485</v>
      </c>
      <c r="Z160" s="2"/>
    </row>
    <row r="161" spans="13:26" x14ac:dyDescent="0.25">
      <c r="M161" s="2"/>
      <c r="N161" s="1">
        <f t="shared" si="14"/>
        <v>95</v>
      </c>
      <c r="O161" s="124">
        <f t="shared" si="15"/>
        <v>152482.6969196485</v>
      </c>
      <c r="P161" s="124">
        <f t="shared" si="16"/>
        <v>1454.7976849843919</v>
      </c>
      <c r="Q161" s="124">
        <f t="shared" si="12"/>
        <v>351.09124425811939</v>
      </c>
      <c r="R161" s="124">
        <f t="shared" si="13"/>
        <v>154288.58584889103</v>
      </c>
      <c r="Z161" s="2"/>
    </row>
    <row r="162" spans="13:26" x14ac:dyDescent="0.25">
      <c r="M162" s="2"/>
      <c r="N162" s="1">
        <f t="shared" si="14"/>
        <v>96</v>
      </c>
      <c r="O162" s="124">
        <f t="shared" si="15"/>
        <v>154288.58584889103</v>
      </c>
      <c r="P162" s="124">
        <f t="shared" si="16"/>
        <v>1454.7976849843919</v>
      </c>
      <c r="Q162" s="124">
        <f t="shared" si="12"/>
        <v>355.24930155883618</v>
      </c>
      <c r="R162" s="124">
        <f t="shared" si="13"/>
        <v>156098.63283543425</v>
      </c>
      <c r="Z162" s="2"/>
    </row>
    <row r="163" spans="13:26" x14ac:dyDescent="0.25">
      <c r="M163" s="2"/>
      <c r="N163" s="1">
        <f t="shared" si="14"/>
        <v>97</v>
      </c>
      <c r="O163" s="124">
        <f t="shared" si="15"/>
        <v>156098.63283543425</v>
      </c>
      <c r="P163" s="124">
        <f t="shared" si="16"/>
        <v>1454.7976849843919</v>
      </c>
      <c r="Q163" s="124">
        <f t="shared" si="12"/>
        <v>359.41693278197744</v>
      </c>
      <c r="R163" s="124">
        <f t="shared" si="13"/>
        <v>157912.84745320064</v>
      </c>
      <c r="Z163" s="2"/>
    </row>
    <row r="164" spans="13:26" x14ac:dyDescent="0.25">
      <c r="M164" s="2"/>
      <c r="N164" s="1">
        <f t="shared" si="14"/>
        <v>98</v>
      </c>
      <c r="O164" s="124">
        <f t="shared" si="15"/>
        <v>157912.84745320064</v>
      </c>
      <c r="P164" s="124">
        <f t="shared" si="16"/>
        <v>1454.7976849843919</v>
      </c>
      <c r="Q164" s="124">
        <f t="shared" si="12"/>
        <v>363.59415997148943</v>
      </c>
      <c r="R164" s="124">
        <f t="shared" si="13"/>
        <v>159731.23929815652</v>
      </c>
      <c r="Z164" s="2"/>
    </row>
    <row r="165" spans="13:26" x14ac:dyDescent="0.25">
      <c r="M165" s="2"/>
      <c r="N165" s="1">
        <f t="shared" si="14"/>
        <v>99</v>
      </c>
      <c r="O165" s="124">
        <f t="shared" si="15"/>
        <v>159731.23929815652</v>
      </c>
      <c r="P165" s="124">
        <f t="shared" si="16"/>
        <v>1454.7976849843919</v>
      </c>
      <c r="Q165" s="124">
        <f t="shared" si="12"/>
        <v>367.78100522207416</v>
      </c>
      <c r="R165" s="124">
        <f t="shared" si="13"/>
        <v>161553.81798836301</v>
      </c>
      <c r="Z165" s="2"/>
    </row>
    <row r="166" spans="13:26" x14ac:dyDescent="0.25">
      <c r="M166" s="2"/>
      <c r="N166" s="1">
        <f t="shared" si="14"/>
        <v>100</v>
      </c>
      <c r="O166" s="124">
        <f t="shared" si="15"/>
        <v>161553.81798836301</v>
      </c>
      <c r="P166" s="124">
        <f t="shared" si="16"/>
        <v>1454.7976849843919</v>
      </c>
      <c r="Q166" s="124">
        <f t="shared" si="12"/>
        <v>371.97749067930687</v>
      </c>
      <c r="R166" s="124">
        <f t="shared" si="13"/>
        <v>163380.59316402671</v>
      </c>
      <c r="Z166" s="2"/>
    </row>
    <row r="167" spans="13:26" x14ac:dyDescent="0.25">
      <c r="M167" s="2"/>
      <c r="N167" s="1">
        <f t="shared" si="14"/>
        <v>101</v>
      </c>
      <c r="O167" s="124">
        <f t="shared" si="15"/>
        <v>163380.59316402671</v>
      </c>
      <c r="P167" s="124">
        <f t="shared" si="16"/>
        <v>1454.7976849843919</v>
      </c>
      <c r="Q167" s="124">
        <f t="shared" si="12"/>
        <v>376.18363853975285</v>
      </c>
      <c r="R167" s="124">
        <f t="shared" si="13"/>
        <v>165211.57448755085</v>
      </c>
      <c r="Z167" s="2"/>
    </row>
    <row r="168" spans="13:26" x14ac:dyDescent="0.25">
      <c r="M168" s="2"/>
      <c r="N168" s="1">
        <f t="shared" si="14"/>
        <v>102</v>
      </c>
      <c r="O168" s="124">
        <f t="shared" si="15"/>
        <v>165211.57448755085</v>
      </c>
      <c r="P168" s="124">
        <f t="shared" si="16"/>
        <v>1454.7976849843919</v>
      </c>
      <c r="Q168" s="124">
        <f t="shared" si="12"/>
        <v>380.39947105108507</v>
      </c>
      <c r="R168" s="124">
        <f t="shared" si="13"/>
        <v>167046.77164358634</v>
      </c>
      <c r="Z168" s="2"/>
    </row>
    <row r="169" spans="13:26" x14ac:dyDescent="0.25">
      <c r="M169" s="2"/>
      <c r="N169" s="1">
        <f t="shared" si="14"/>
        <v>103</v>
      </c>
      <c r="O169" s="124">
        <f t="shared" si="15"/>
        <v>167046.77164358634</v>
      </c>
      <c r="P169" s="124">
        <f t="shared" si="16"/>
        <v>1454.7976849843919</v>
      </c>
      <c r="Q169" s="124">
        <f t="shared" si="12"/>
        <v>384.6250105122017</v>
      </c>
      <c r="R169" s="124">
        <f t="shared" si="13"/>
        <v>168886.19433908293</v>
      </c>
      <c r="Z169" s="2"/>
    </row>
    <row r="170" spans="13:26" x14ac:dyDescent="0.25">
      <c r="M170" s="2"/>
      <c r="N170" s="1">
        <f t="shared" si="14"/>
        <v>104</v>
      </c>
      <c r="O170" s="124">
        <f t="shared" si="15"/>
        <v>168886.19433908293</v>
      </c>
      <c r="P170" s="124">
        <f t="shared" si="16"/>
        <v>1454.7976849843919</v>
      </c>
      <c r="Q170" s="124">
        <f t="shared" si="12"/>
        <v>388.86027927334402</v>
      </c>
      <c r="R170" s="124">
        <f t="shared" si="13"/>
        <v>170729.85230334068</v>
      </c>
      <c r="Z170" s="2"/>
    </row>
    <row r="171" spans="13:26" x14ac:dyDescent="0.25">
      <c r="M171" s="2"/>
      <c r="N171" s="1">
        <f t="shared" si="14"/>
        <v>105</v>
      </c>
      <c r="O171" s="124">
        <f t="shared" si="15"/>
        <v>170729.85230334068</v>
      </c>
      <c r="P171" s="124">
        <f t="shared" si="16"/>
        <v>1454.7976849843919</v>
      </c>
      <c r="Q171" s="124">
        <f t="shared" si="12"/>
        <v>393.10529973621487</v>
      </c>
      <c r="R171" s="124">
        <f t="shared" si="13"/>
        <v>172577.75528806131</v>
      </c>
      <c r="Z171" s="2"/>
    </row>
    <row r="172" spans="13:26" x14ac:dyDescent="0.25">
      <c r="M172" s="2"/>
      <c r="N172" s="1">
        <f t="shared" si="14"/>
        <v>106</v>
      </c>
      <c r="O172" s="124">
        <f t="shared" si="15"/>
        <v>172577.75528806131</v>
      </c>
      <c r="P172" s="124">
        <f t="shared" si="16"/>
        <v>1454.7976849843919</v>
      </c>
      <c r="Q172" s="124">
        <f t="shared" si="12"/>
        <v>397.36009435409693</v>
      </c>
      <c r="R172" s="124">
        <f t="shared" si="13"/>
        <v>174429.91306739982</v>
      </c>
      <c r="Z172" s="2"/>
    </row>
    <row r="173" spans="13:26" x14ac:dyDescent="0.25">
      <c r="M173" s="2"/>
      <c r="N173" s="1">
        <f t="shared" si="14"/>
        <v>107</v>
      </c>
      <c r="O173" s="124">
        <f t="shared" si="15"/>
        <v>174429.91306739982</v>
      </c>
      <c r="P173" s="124">
        <f t="shared" si="16"/>
        <v>1454.7976849843919</v>
      </c>
      <c r="Q173" s="124">
        <f t="shared" si="12"/>
        <v>401.62468563197143</v>
      </c>
      <c r="R173" s="124">
        <f t="shared" si="13"/>
        <v>176286.33543801619</v>
      </c>
      <c r="Z173" s="2"/>
    </row>
    <row r="174" spans="13:26" x14ac:dyDescent="0.25">
      <c r="M174" s="2"/>
      <c r="N174" s="1">
        <f t="shared" si="14"/>
        <v>108</v>
      </c>
      <c r="O174" s="124">
        <f t="shared" si="15"/>
        <v>176286.33543801619</v>
      </c>
      <c r="P174" s="124">
        <f t="shared" si="16"/>
        <v>1454.7976849843919</v>
      </c>
      <c r="Q174" s="124">
        <f t="shared" si="12"/>
        <v>405.89909612663735</v>
      </c>
      <c r="R174" s="124">
        <f t="shared" si="13"/>
        <v>178147.03221912723</v>
      </c>
      <c r="Z174" s="2"/>
    </row>
    <row r="175" spans="13:26" x14ac:dyDescent="0.25">
      <c r="M175" s="2"/>
      <c r="N175" s="1">
        <f t="shared" si="14"/>
        <v>109</v>
      </c>
      <c r="O175" s="124">
        <f t="shared" si="15"/>
        <v>178147.03221912723</v>
      </c>
      <c r="P175" s="124">
        <f t="shared" si="16"/>
        <v>1454.7976849843919</v>
      </c>
      <c r="Q175" s="124">
        <f t="shared" si="12"/>
        <v>410.18334844683073</v>
      </c>
      <c r="R175" s="124">
        <f t="shared" si="13"/>
        <v>180012.01325255845</v>
      </c>
      <c r="Z175" s="2"/>
    </row>
    <row r="176" spans="13:26" x14ac:dyDescent="0.25">
      <c r="M176" s="2"/>
      <c r="N176" s="1">
        <f t="shared" si="14"/>
        <v>110</v>
      </c>
      <c r="O176" s="124">
        <f t="shared" si="15"/>
        <v>180012.01325255845</v>
      </c>
      <c r="P176" s="124">
        <f t="shared" si="16"/>
        <v>1454.7976849843919</v>
      </c>
      <c r="Q176" s="124">
        <f t="shared" si="12"/>
        <v>414.47746525334423</v>
      </c>
      <c r="R176" s="124">
        <f t="shared" si="13"/>
        <v>181881.2884027962</v>
      </c>
      <c r="Z176" s="2"/>
    </row>
    <row r="177" spans="13:26" x14ac:dyDescent="0.25">
      <c r="M177" s="2"/>
      <c r="N177" s="1">
        <f t="shared" si="14"/>
        <v>111</v>
      </c>
      <c r="O177" s="124">
        <f t="shared" si="15"/>
        <v>181881.2884027962</v>
      </c>
      <c r="P177" s="124">
        <f t="shared" si="16"/>
        <v>1454.7976849843919</v>
      </c>
      <c r="Q177" s="124">
        <f t="shared" si="12"/>
        <v>418.78146925914683</v>
      </c>
      <c r="R177" s="124">
        <f t="shared" si="13"/>
        <v>183754.86755703975</v>
      </c>
      <c r="Z177" s="2"/>
    </row>
    <row r="178" spans="13:26" x14ac:dyDescent="0.25">
      <c r="M178" s="2"/>
      <c r="N178" s="1">
        <f t="shared" si="14"/>
        <v>112</v>
      </c>
      <c r="O178" s="124">
        <f t="shared" si="15"/>
        <v>183754.86755703975</v>
      </c>
      <c r="P178" s="124">
        <f t="shared" si="16"/>
        <v>1454.7976849843919</v>
      </c>
      <c r="Q178" s="124">
        <f t="shared" si="12"/>
        <v>423.09538322950419</v>
      </c>
      <c r="R178" s="124">
        <f t="shared" si="13"/>
        <v>185632.76062525364</v>
      </c>
      <c r="Z178" s="2"/>
    </row>
    <row r="179" spans="13:26" x14ac:dyDescent="0.25">
      <c r="M179" s="2"/>
      <c r="N179" s="1">
        <f t="shared" si="14"/>
        <v>113</v>
      </c>
      <c r="O179" s="124">
        <f t="shared" si="15"/>
        <v>185632.76062525364</v>
      </c>
      <c r="P179" s="124">
        <f t="shared" si="16"/>
        <v>1454.7976849843919</v>
      </c>
      <c r="Q179" s="124">
        <f t="shared" si="12"/>
        <v>427.41922998209895</v>
      </c>
      <c r="R179" s="124">
        <f t="shared" si="13"/>
        <v>187514.97754022013</v>
      </c>
      <c r="Z179" s="2"/>
    </row>
    <row r="180" spans="13:26" x14ac:dyDescent="0.25">
      <c r="M180" s="2"/>
      <c r="N180" s="1">
        <f t="shared" si="14"/>
        <v>114</v>
      </c>
      <c r="O180" s="124">
        <f t="shared" si="15"/>
        <v>187514.97754022013</v>
      </c>
      <c r="P180" s="124">
        <f t="shared" si="16"/>
        <v>1454.7976849843919</v>
      </c>
      <c r="Q180" s="124">
        <f t="shared" si="12"/>
        <v>431.75303238715151</v>
      </c>
      <c r="R180" s="124">
        <f t="shared" si="13"/>
        <v>189401.52825759168</v>
      </c>
      <c r="Z180" s="2"/>
    </row>
    <row r="181" spans="13:26" x14ac:dyDescent="0.25">
      <c r="M181" s="2"/>
      <c r="N181" s="1">
        <f t="shared" si="14"/>
        <v>115</v>
      </c>
      <c r="O181" s="124">
        <f t="shared" si="15"/>
        <v>189401.52825759168</v>
      </c>
      <c r="P181" s="124">
        <f t="shared" si="16"/>
        <v>1454.7976849843919</v>
      </c>
      <c r="Q181" s="124">
        <f t="shared" si="12"/>
        <v>436.09681336754073</v>
      </c>
      <c r="R181" s="124">
        <f t="shared" si="13"/>
        <v>191292.42275594361</v>
      </c>
      <c r="Z181" s="2"/>
    </row>
    <row r="182" spans="13:26" x14ac:dyDescent="0.25">
      <c r="M182" s="2"/>
      <c r="N182" s="1">
        <f t="shared" si="14"/>
        <v>116</v>
      </c>
      <c r="O182" s="124">
        <f t="shared" si="15"/>
        <v>191292.42275594361</v>
      </c>
      <c r="P182" s="124">
        <f t="shared" si="16"/>
        <v>1454.7976849843919</v>
      </c>
      <c r="Q182" s="124">
        <f t="shared" si="12"/>
        <v>440.45059589892554</v>
      </c>
      <c r="R182" s="124">
        <f t="shared" si="13"/>
        <v>193187.67103682694</v>
      </c>
      <c r="Z182" s="2"/>
    </row>
    <row r="183" spans="13:26" x14ac:dyDescent="0.25">
      <c r="M183" s="2"/>
      <c r="N183" s="1">
        <f t="shared" si="14"/>
        <v>117</v>
      </c>
      <c r="O183" s="124">
        <f t="shared" si="15"/>
        <v>193187.67103682694</v>
      </c>
      <c r="P183" s="124">
        <f t="shared" si="16"/>
        <v>1454.7976849843919</v>
      </c>
      <c r="Q183" s="124">
        <f t="shared" si="12"/>
        <v>444.81440300986634</v>
      </c>
      <c r="R183" s="124">
        <f t="shared" si="13"/>
        <v>195087.2831248212</v>
      </c>
      <c r="Z183" s="2"/>
    </row>
    <row r="184" spans="13:26" x14ac:dyDescent="0.25">
      <c r="M184" s="2"/>
      <c r="N184" s="1">
        <f t="shared" si="14"/>
        <v>118</v>
      </c>
      <c r="O184" s="124">
        <f t="shared" si="15"/>
        <v>195087.2831248212</v>
      </c>
      <c r="P184" s="124">
        <f t="shared" si="16"/>
        <v>1454.7976849843919</v>
      </c>
      <c r="Q184" s="124">
        <f t="shared" si="12"/>
        <v>449.18825778194656</v>
      </c>
      <c r="R184" s="124">
        <f t="shared" si="13"/>
        <v>196991.26906758753</v>
      </c>
      <c r="Z184" s="2"/>
    </row>
    <row r="185" spans="13:26" x14ac:dyDescent="0.25">
      <c r="M185" s="2"/>
      <c r="N185" s="1">
        <f t="shared" si="14"/>
        <v>119</v>
      </c>
      <c r="O185" s="124">
        <f t="shared" si="15"/>
        <v>196991.26906758753</v>
      </c>
      <c r="P185" s="124">
        <f t="shared" si="16"/>
        <v>1454.7976849843919</v>
      </c>
      <c r="Q185" s="124">
        <f t="shared" si="12"/>
        <v>453.57218334989511</v>
      </c>
      <c r="R185" s="124">
        <f t="shared" si="13"/>
        <v>198899.63893592183</v>
      </c>
      <c r="Z185" s="2"/>
    </row>
    <row r="186" spans="13:26" x14ac:dyDescent="0.25">
      <c r="M186" s="2"/>
      <c r="N186" s="1">
        <f t="shared" si="14"/>
        <v>120</v>
      </c>
      <c r="O186" s="124">
        <f t="shared" si="15"/>
        <v>198899.63893592183</v>
      </c>
      <c r="P186" s="124">
        <f t="shared" si="16"/>
        <v>1454.7976849843919</v>
      </c>
      <c r="Q186" s="124">
        <f t="shared" si="12"/>
        <v>457.96620290170864</v>
      </c>
      <c r="R186" s="124">
        <f t="shared" si="13"/>
        <v>200812.40282380793</v>
      </c>
      <c r="Z186" s="2"/>
    </row>
    <row r="187" spans="13:26" x14ac:dyDescent="0.25">
      <c r="M187" s="2"/>
      <c r="N187" s="1">
        <f t="shared" si="14"/>
        <v>121</v>
      </c>
      <c r="O187" s="124">
        <f t="shared" si="15"/>
        <v>200812.40282380793</v>
      </c>
      <c r="P187" s="124">
        <f t="shared" si="16"/>
        <v>1454.7976849843919</v>
      </c>
      <c r="Q187" s="124">
        <f t="shared" si="12"/>
        <v>462.37033967877397</v>
      </c>
      <c r="R187" s="124">
        <f t="shared" si="13"/>
        <v>202729.57084847111</v>
      </c>
      <c r="Z187" s="2"/>
    </row>
    <row r="188" spans="13:26" x14ac:dyDescent="0.25">
      <c r="M188" s="2"/>
      <c r="N188" s="1">
        <f t="shared" si="14"/>
        <v>122</v>
      </c>
      <c r="O188" s="124">
        <f t="shared" si="15"/>
        <v>202729.57084847111</v>
      </c>
      <c r="P188" s="124">
        <f t="shared" si="16"/>
        <v>1454.7976849843919</v>
      </c>
      <c r="Q188" s="124">
        <f t="shared" si="12"/>
        <v>466.7846169759913</v>
      </c>
      <c r="R188" s="124">
        <f t="shared" si="13"/>
        <v>204651.15315043149</v>
      </c>
      <c r="Z188" s="2"/>
    </row>
    <row r="189" spans="13:26" x14ac:dyDescent="0.25">
      <c r="M189" s="2"/>
      <c r="N189" s="1">
        <f t="shared" si="14"/>
        <v>123</v>
      </c>
      <c r="O189" s="124">
        <f t="shared" si="15"/>
        <v>204651.15315043149</v>
      </c>
      <c r="P189" s="124">
        <f t="shared" si="16"/>
        <v>1454.7976849843919</v>
      </c>
      <c r="Q189" s="124">
        <f t="shared" si="12"/>
        <v>471.20905814189723</v>
      </c>
      <c r="R189" s="124">
        <f t="shared" si="13"/>
        <v>206577.15989355778</v>
      </c>
      <c r="Z189" s="2"/>
    </row>
    <row r="190" spans="13:26" x14ac:dyDescent="0.25">
      <c r="M190" s="2"/>
      <c r="N190" s="1">
        <f t="shared" si="14"/>
        <v>124</v>
      </c>
      <c r="O190" s="124">
        <f t="shared" si="15"/>
        <v>206577.15989355778</v>
      </c>
      <c r="P190" s="124">
        <f t="shared" si="16"/>
        <v>1454.7976849843919</v>
      </c>
      <c r="Q190" s="124">
        <f t="shared" si="12"/>
        <v>475.64368657878845</v>
      </c>
      <c r="R190" s="124">
        <f t="shared" si="13"/>
        <v>208507.60126512096</v>
      </c>
      <c r="Z190" s="2"/>
    </row>
    <row r="191" spans="13:26" x14ac:dyDescent="0.25">
      <c r="M191" s="2"/>
      <c r="N191" s="1">
        <f t="shared" si="14"/>
        <v>125</v>
      </c>
      <c r="O191" s="124">
        <f t="shared" si="15"/>
        <v>208507.60126512096</v>
      </c>
      <c r="P191" s="124">
        <f t="shared" si="16"/>
        <v>1454.7976849843919</v>
      </c>
      <c r="Q191" s="124">
        <f t="shared" si="12"/>
        <v>480.08852574284532</v>
      </c>
      <c r="R191" s="124">
        <f t="shared" si="13"/>
        <v>210442.4874758482</v>
      </c>
      <c r="Z191" s="2"/>
    </row>
    <row r="192" spans="13:26" x14ac:dyDescent="0.25">
      <c r="M192" s="2"/>
      <c r="N192" s="1">
        <f t="shared" si="14"/>
        <v>126</v>
      </c>
      <c r="O192" s="124">
        <f t="shared" si="15"/>
        <v>210442.4874758482</v>
      </c>
      <c r="P192" s="124">
        <f t="shared" si="16"/>
        <v>1454.7976849843919</v>
      </c>
      <c r="Q192" s="124">
        <f t="shared" si="12"/>
        <v>484.54359914425612</v>
      </c>
      <c r="R192" s="124">
        <f t="shared" si="13"/>
        <v>212381.82875997687</v>
      </c>
      <c r="Z192" s="2"/>
    </row>
    <row r="193" spans="13:26" x14ac:dyDescent="0.25">
      <c r="M193" s="2"/>
      <c r="N193" s="1">
        <f t="shared" si="14"/>
        <v>127</v>
      </c>
      <c r="O193" s="124">
        <f t="shared" si="15"/>
        <v>212381.82875997687</v>
      </c>
      <c r="P193" s="124">
        <f t="shared" si="16"/>
        <v>1454.7976849843919</v>
      </c>
      <c r="Q193" s="124">
        <f t="shared" si="12"/>
        <v>489.00893034734116</v>
      </c>
      <c r="R193" s="124">
        <f t="shared" si="13"/>
        <v>214325.6353753086</v>
      </c>
      <c r="Z193" s="2"/>
    </row>
    <row r="194" spans="13:26" x14ac:dyDescent="0.25">
      <c r="M194" s="2"/>
      <c r="N194" s="1">
        <f t="shared" si="14"/>
        <v>128</v>
      </c>
      <c r="O194" s="124">
        <f t="shared" si="15"/>
        <v>214325.6353753086</v>
      </c>
      <c r="P194" s="124">
        <f t="shared" si="16"/>
        <v>1454.7976849843919</v>
      </c>
      <c r="Q194" s="124">
        <f t="shared" si="12"/>
        <v>493.48454297067775</v>
      </c>
      <c r="R194" s="124">
        <f t="shared" si="13"/>
        <v>216273.91760326369</v>
      </c>
      <c r="Z194" s="2"/>
    </row>
    <row r="195" spans="13:26" x14ac:dyDescent="0.25">
      <c r="M195" s="2"/>
      <c r="N195" s="1">
        <f t="shared" si="14"/>
        <v>129</v>
      </c>
      <c r="O195" s="124">
        <f t="shared" si="15"/>
        <v>216273.91760326369</v>
      </c>
      <c r="P195" s="124">
        <f t="shared" si="16"/>
        <v>1454.7976849843919</v>
      </c>
      <c r="Q195" s="124">
        <f t="shared" ref="Q195:Q258" si="17">O195*$P$61</f>
        <v>497.97046068722483</v>
      </c>
      <c r="R195" s="124">
        <f t="shared" ref="R195:R258" si="18">O195+P195+Q195</f>
        <v>218226.6857489353</v>
      </c>
      <c r="Z195" s="2"/>
    </row>
    <row r="196" spans="13:26" x14ac:dyDescent="0.25">
      <c r="M196" s="2"/>
      <c r="N196" s="1">
        <f t="shared" ref="N196:N259" si="19">N195+1</f>
        <v>130</v>
      </c>
      <c r="O196" s="124">
        <f t="shared" ref="O196:O259" si="20">R195</f>
        <v>218226.6857489353</v>
      </c>
      <c r="P196" s="124">
        <f t="shared" ref="P196:P259" si="21">P195</f>
        <v>1454.7976849843919</v>
      </c>
      <c r="Q196" s="124">
        <f t="shared" si="17"/>
        <v>502.46670722444833</v>
      </c>
      <c r="R196" s="124">
        <f t="shared" si="18"/>
        <v>220183.95014114416</v>
      </c>
      <c r="Z196" s="2"/>
    </row>
    <row r="197" spans="13:26" x14ac:dyDescent="0.25">
      <c r="M197" s="2"/>
      <c r="N197" s="1">
        <f t="shared" si="19"/>
        <v>131</v>
      </c>
      <c r="O197" s="124">
        <f t="shared" si="20"/>
        <v>220183.95014114416</v>
      </c>
      <c r="P197" s="124">
        <f t="shared" si="21"/>
        <v>1454.7976849843919</v>
      </c>
      <c r="Q197" s="124">
        <f t="shared" si="17"/>
        <v>506.97330636444667</v>
      </c>
      <c r="R197" s="124">
        <f t="shared" si="18"/>
        <v>222145.721132493</v>
      </c>
      <c r="Z197" s="2"/>
    </row>
    <row r="198" spans="13:26" x14ac:dyDescent="0.25">
      <c r="M198" s="2"/>
      <c r="N198" s="1">
        <f t="shared" si="19"/>
        <v>132</v>
      </c>
      <c r="O198" s="124">
        <f t="shared" si="20"/>
        <v>222145.721132493</v>
      </c>
      <c r="P198" s="124">
        <f t="shared" si="21"/>
        <v>1454.7976849843919</v>
      </c>
      <c r="Q198" s="124">
        <f t="shared" si="17"/>
        <v>511.49028194407651</v>
      </c>
      <c r="R198" s="124">
        <f t="shared" si="18"/>
        <v>224112.00909942147</v>
      </c>
      <c r="Z198" s="2"/>
    </row>
    <row r="199" spans="13:26" x14ac:dyDescent="0.25">
      <c r="M199" s="2"/>
      <c r="N199" s="1">
        <f t="shared" si="19"/>
        <v>133</v>
      </c>
      <c r="O199" s="124">
        <f t="shared" si="20"/>
        <v>224112.00909942147</v>
      </c>
      <c r="P199" s="124">
        <f t="shared" si="21"/>
        <v>1454.7976849843919</v>
      </c>
      <c r="Q199" s="124">
        <f t="shared" si="17"/>
        <v>516.01765785507882</v>
      </c>
      <c r="R199" s="124">
        <f t="shared" si="18"/>
        <v>226082.82444226096</v>
      </c>
      <c r="Z199" s="2"/>
    </row>
    <row r="200" spans="13:26" x14ac:dyDescent="0.25">
      <c r="M200" s="2"/>
      <c r="N200" s="1">
        <f t="shared" si="19"/>
        <v>134</v>
      </c>
      <c r="O200" s="124">
        <f t="shared" si="20"/>
        <v>226082.82444226096</v>
      </c>
      <c r="P200" s="124">
        <f t="shared" si="21"/>
        <v>1454.7976849843919</v>
      </c>
      <c r="Q200" s="124">
        <f t="shared" si="17"/>
        <v>520.55545804420535</v>
      </c>
      <c r="R200" s="124">
        <f t="shared" si="18"/>
        <v>228058.17758528955</v>
      </c>
      <c r="Z200" s="2"/>
    </row>
    <row r="201" spans="13:26" x14ac:dyDescent="0.25">
      <c r="M201" s="2"/>
      <c r="N201" s="1">
        <f t="shared" si="19"/>
        <v>135</v>
      </c>
      <c r="O201" s="124">
        <f t="shared" si="20"/>
        <v>228058.17758528955</v>
      </c>
      <c r="P201" s="124">
        <f t="shared" si="21"/>
        <v>1454.7976849843919</v>
      </c>
      <c r="Q201" s="124">
        <f t="shared" si="17"/>
        <v>525.10370651334517</v>
      </c>
      <c r="R201" s="124">
        <f t="shared" si="18"/>
        <v>230038.07897678731</v>
      </c>
      <c r="Z201" s="2"/>
    </row>
    <row r="202" spans="13:26" x14ac:dyDescent="0.25">
      <c r="M202" s="2"/>
      <c r="N202" s="1">
        <f t="shared" si="19"/>
        <v>136</v>
      </c>
      <c r="O202" s="124">
        <f t="shared" si="20"/>
        <v>230038.07897678731</v>
      </c>
      <c r="P202" s="124">
        <f t="shared" si="21"/>
        <v>1454.7976849843919</v>
      </c>
      <c r="Q202" s="124">
        <f t="shared" si="17"/>
        <v>529.66242731965167</v>
      </c>
      <c r="R202" s="124">
        <f t="shared" si="18"/>
        <v>232022.53908909135</v>
      </c>
      <c r="Z202" s="2"/>
    </row>
    <row r="203" spans="13:26" x14ac:dyDescent="0.25">
      <c r="M203" s="2"/>
      <c r="N203" s="1">
        <f t="shared" si="19"/>
        <v>137</v>
      </c>
      <c r="O203" s="124">
        <f t="shared" si="20"/>
        <v>232022.53908909135</v>
      </c>
      <c r="P203" s="124">
        <f t="shared" si="21"/>
        <v>1454.7976849843919</v>
      </c>
      <c r="Q203" s="124">
        <f t="shared" si="17"/>
        <v>534.23164457566975</v>
      </c>
      <c r="R203" s="124">
        <f t="shared" si="18"/>
        <v>234011.56841865141</v>
      </c>
      <c r="Z203" s="2"/>
    </row>
    <row r="204" spans="13:26" x14ac:dyDescent="0.25">
      <c r="M204" s="2"/>
      <c r="N204" s="1">
        <f t="shared" si="19"/>
        <v>138</v>
      </c>
      <c r="O204" s="124">
        <f t="shared" si="20"/>
        <v>234011.56841865141</v>
      </c>
      <c r="P204" s="124">
        <f t="shared" si="21"/>
        <v>1454.7976849843919</v>
      </c>
      <c r="Q204" s="124">
        <f t="shared" si="17"/>
        <v>538.81138244946351</v>
      </c>
      <c r="R204" s="124">
        <f t="shared" si="18"/>
        <v>236005.17748608527</v>
      </c>
      <c r="Z204" s="2"/>
    </row>
    <row r="205" spans="13:26" x14ac:dyDescent="0.25">
      <c r="M205" s="2"/>
      <c r="N205" s="1">
        <f t="shared" si="19"/>
        <v>139</v>
      </c>
      <c r="O205" s="124">
        <f t="shared" si="20"/>
        <v>236005.17748608527</v>
      </c>
      <c r="P205" s="124">
        <f t="shared" si="21"/>
        <v>1454.7976849843919</v>
      </c>
      <c r="Q205" s="124">
        <f t="shared" si="17"/>
        <v>543.40166516474414</v>
      </c>
      <c r="R205" s="124">
        <f t="shared" si="18"/>
        <v>238003.37683623441</v>
      </c>
      <c r="Z205" s="2"/>
    </row>
    <row r="206" spans="13:26" x14ac:dyDescent="0.25">
      <c r="M206" s="2"/>
      <c r="N206" s="1">
        <f t="shared" si="19"/>
        <v>140</v>
      </c>
      <c r="O206" s="124">
        <f t="shared" si="20"/>
        <v>238003.37683623441</v>
      </c>
      <c r="P206" s="124">
        <f t="shared" si="21"/>
        <v>1454.7976849843919</v>
      </c>
      <c r="Q206" s="124">
        <f t="shared" si="17"/>
        <v>548.00251700099739</v>
      </c>
      <c r="R206" s="124">
        <f t="shared" si="18"/>
        <v>240006.17703821982</v>
      </c>
      <c r="Z206" s="2"/>
    </row>
    <row r="207" spans="13:26" x14ac:dyDescent="0.25">
      <c r="M207" s="2"/>
      <c r="N207" s="1">
        <f t="shared" si="19"/>
        <v>141</v>
      </c>
      <c r="O207" s="124">
        <f t="shared" si="20"/>
        <v>240006.17703821982</v>
      </c>
      <c r="P207" s="124">
        <f t="shared" si="21"/>
        <v>1454.7976849843919</v>
      </c>
      <c r="Q207" s="124">
        <f t="shared" si="17"/>
        <v>552.61396229361321</v>
      </c>
      <c r="R207" s="124">
        <f t="shared" si="18"/>
        <v>242013.58868549782</v>
      </c>
      <c r="Z207" s="2"/>
    </row>
    <row r="208" spans="13:26" x14ac:dyDescent="0.25">
      <c r="M208" s="2"/>
      <c r="N208" s="1">
        <f t="shared" si="19"/>
        <v>142</v>
      </c>
      <c r="O208" s="124">
        <f t="shared" si="20"/>
        <v>242013.58868549782</v>
      </c>
      <c r="P208" s="124">
        <f t="shared" si="21"/>
        <v>1454.7976849843919</v>
      </c>
      <c r="Q208" s="124">
        <f t="shared" si="17"/>
        <v>557.23602543401307</v>
      </c>
      <c r="R208" s="124">
        <f t="shared" si="18"/>
        <v>244025.62239591623</v>
      </c>
      <c r="Z208" s="2"/>
    </row>
    <row r="209" spans="13:26" x14ac:dyDescent="0.25">
      <c r="M209" s="2"/>
      <c r="N209" s="1">
        <f t="shared" si="19"/>
        <v>143</v>
      </c>
      <c r="O209" s="124">
        <f t="shared" si="20"/>
        <v>244025.62239591623</v>
      </c>
      <c r="P209" s="124">
        <f t="shared" si="21"/>
        <v>1454.7976849843919</v>
      </c>
      <c r="Q209" s="124">
        <f t="shared" si="17"/>
        <v>561.86873086978017</v>
      </c>
      <c r="R209" s="124">
        <f t="shared" si="18"/>
        <v>246042.28881177041</v>
      </c>
      <c r="Z209" s="2"/>
    </row>
    <row r="210" spans="13:26" x14ac:dyDescent="0.25">
      <c r="M210" s="2"/>
      <c r="N210" s="1">
        <f t="shared" si="19"/>
        <v>144</v>
      </c>
      <c r="O210" s="124">
        <f t="shared" si="20"/>
        <v>246042.28881177041</v>
      </c>
      <c r="P210" s="124">
        <f t="shared" si="21"/>
        <v>1454.7976849843919</v>
      </c>
      <c r="Q210" s="124">
        <f t="shared" si="17"/>
        <v>566.51210310478803</v>
      </c>
      <c r="R210" s="124">
        <f t="shared" si="18"/>
        <v>248063.5985998596</v>
      </c>
      <c r="Z210" s="2"/>
    </row>
    <row r="211" spans="13:26" x14ac:dyDescent="0.25">
      <c r="M211" s="2"/>
      <c r="N211" s="1">
        <f t="shared" si="19"/>
        <v>145</v>
      </c>
      <c r="O211" s="124">
        <f t="shared" si="20"/>
        <v>248063.5985998596</v>
      </c>
      <c r="P211" s="124">
        <f t="shared" si="21"/>
        <v>1454.7976849843919</v>
      </c>
      <c r="Q211" s="124">
        <f t="shared" si="17"/>
        <v>571.16616669933023</v>
      </c>
      <c r="R211" s="124">
        <f t="shared" si="18"/>
        <v>250089.56245154332</v>
      </c>
      <c r="Z211" s="2"/>
    </row>
    <row r="212" spans="13:26" x14ac:dyDescent="0.25">
      <c r="M212" s="2"/>
      <c r="N212" s="1">
        <f t="shared" si="19"/>
        <v>146</v>
      </c>
      <c r="O212" s="124">
        <f t="shared" si="20"/>
        <v>250089.56245154332</v>
      </c>
      <c r="P212" s="124">
        <f t="shared" si="21"/>
        <v>1454.7976849843919</v>
      </c>
      <c r="Q212" s="124">
        <f t="shared" si="17"/>
        <v>575.83094627025048</v>
      </c>
      <c r="R212" s="124">
        <f t="shared" si="18"/>
        <v>252120.19108279797</v>
      </c>
      <c r="Z212" s="2"/>
    </row>
    <row r="213" spans="13:26" x14ac:dyDescent="0.25">
      <c r="M213" s="2"/>
      <c r="N213" s="1">
        <f t="shared" si="19"/>
        <v>147</v>
      </c>
      <c r="O213" s="124">
        <f t="shared" si="20"/>
        <v>252120.19108279797</v>
      </c>
      <c r="P213" s="124">
        <f t="shared" si="21"/>
        <v>1454.7976849843919</v>
      </c>
      <c r="Q213" s="124">
        <f t="shared" si="17"/>
        <v>580.50646649107296</v>
      </c>
      <c r="R213" s="124">
        <f t="shared" si="18"/>
        <v>254155.49523427343</v>
      </c>
      <c r="Z213" s="2"/>
    </row>
    <row r="214" spans="13:26" x14ac:dyDescent="0.25">
      <c r="M214" s="2"/>
      <c r="N214" s="1">
        <f t="shared" si="19"/>
        <v>148</v>
      </c>
      <c r="O214" s="124">
        <f t="shared" si="20"/>
        <v>254155.49523427343</v>
      </c>
      <c r="P214" s="124">
        <f t="shared" si="21"/>
        <v>1454.7976849843919</v>
      </c>
      <c r="Q214" s="124">
        <f t="shared" si="17"/>
        <v>585.1927520921322</v>
      </c>
      <c r="R214" s="124">
        <f t="shared" si="18"/>
        <v>256195.48567134998</v>
      </c>
      <c r="Z214" s="2"/>
    </row>
    <row r="215" spans="13:26" x14ac:dyDescent="0.25">
      <c r="M215" s="2"/>
      <c r="N215" s="1">
        <f t="shared" si="19"/>
        <v>149</v>
      </c>
      <c r="O215" s="124">
        <f t="shared" si="20"/>
        <v>256195.48567134998</v>
      </c>
      <c r="P215" s="124">
        <f t="shared" si="21"/>
        <v>1454.7976849843919</v>
      </c>
      <c r="Q215" s="124">
        <f t="shared" si="17"/>
        <v>589.88982786070471</v>
      </c>
      <c r="R215" s="124">
        <f t="shared" si="18"/>
        <v>258240.17318419507</v>
      </c>
      <c r="Z215" s="2"/>
    </row>
    <row r="216" spans="13:26" x14ac:dyDescent="0.25">
      <c r="M216" s="2"/>
      <c r="N216" s="1">
        <f t="shared" si="19"/>
        <v>150</v>
      </c>
      <c r="O216" s="124">
        <f t="shared" si="20"/>
        <v>258240.17318419507</v>
      </c>
      <c r="P216" s="124">
        <f t="shared" si="21"/>
        <v>1454.7976849843919</v>
      </c>
      <c r="Q216" s="124">
        <f t="shared" si="17"/>
        <v>594.59771864113941</v>
      </c>
      <c r="R216" s="124">
        <f t="shared" si="18"/>
        <v>260289.5685878206</v>
      </c>
      <c r="Z216" s="2"/>
    </row>
    <row r="217" spans="13:26" x14ac:dyDescent="0.25">
      <c r="M217" s="2"/>
      <c r="N217" s="1">
        <f t="shared" si="19"/>
        <v>151</v>
      </c>
      <c r="O217" s="124">
        <f t="shared" si="20"/>
        <v>260289.5685878206</v>
      </c>
      <c r="P217" s="124">
        <f t="shared" si="21"/>
        <v>1454.7976849843919</v>
      </c>
      <c r="Q217" s="124">
        <f t="shared" si="17"/>
        <v>599.31644933498933</v>
      </c>
      <c r="R217" s="124">
        <f t="shared" si="18"/>
        <v>262343.68272213999</v>
      </c>
      <c r="Z217" s="2"/>
    </row>
    <row r="218" spans="13:26" x14ac:dyDescent="0.25">
      <c r="M218" s="2"/>
      <c r="N218" s="1">
        <f t="shared" si="19"/>
        <v>152</v>
      </c>
      <c r="O218" s="124">
        <f t="shared" si="20"/>
        <v>262343.68272213999</v>
      </c>
      <c r="P218" s="124">
        <f t="shared" si="21"/>
        <v>1454.7976849843919</v>
      </c>
      <c r="Q218" s="124">
        <f t="shared" si="17"/>
        <v>604.04604490114332</v>
      </c>
      <c r="R218" s="124">
        <f t="shared" si="18"/>
        <v>264402.52645202552</v>
      </c>
      <c r="Z218" s="2"/>
    </row>
    <row r="219" spans="13:26" x14ac:dyDescent="0.25">
      <c r="M219" s="2"/>
      <c r="N219" s="1">
        <f t="shared" si="19"/>
        <v>153</v>
      </c>
      <c r="O219" s="124">
        <f t="shared" si="20"/>
        <v>264402.52645202552</v>
      </c>
      <c r="P219" s="124">
        <f t="shared" si="21"/>
        <v>1454.7976849843919</v>
      </c>
      <c r="Q219" s="124">
        <f t="shared" si="17"/>
        <v>608.78653035595823</v>
      </c>
      <c r="R219" s="124">
        <f t="shared" si="18"/>
        <v>266466.11066736589</v>
      </c>
      <c r="Z219" s="2"/>
    </row>
    <row r="220" spans="13:26" x14ac:dyDescent="0.25">
      <c r="M220" s="2"/>
      <c r="N220" s="1">
        <f t="shared" si="19"/>
        <v>154</v>
      </c>
      <c r="O220" s="124">
        <f t="shared" si="20"/>
        <v>266466.11066736589</v>
      </c>
      <c r="P220" s="124">
        <f t="shared" si="21"/>
        <v>1454.7976849843919</v>
      </c>
      <c r="Q220" s="124">
        <f t="shared" si="17"/>
        <v>613.53793077339083</v>
      </c>
      <c r="R220" s="124">
        <f t="shared" si="18"/>
        <v>268534.44628312369</v>
      </c>
      <c r="Z220" s="2"/>
    </row>
    <row r="221" spans="13:26" x14ac:dyDescent="0.25">
      <c r="M221" s="2"/>
      <c r="N221" s="1">
        <f t="shared" si="19"/>
        <v>155</v>
      </c>
      <c r="O221" s="124">
        <f t="shared" si="20"/>
        <v>268534.44628312369</v>
      </c>
      <c r="P221" s="124">
        <f t="shared" si="21"/>
        <v>1454.7976849843919</v>
      </c>
      <c r="Q221" s="124">
        <f t="shared" si="17"/>
        <v>618.30027128513063</v>
      </c>
      <c r="R221" s="124">
        <f t="shared" si="18"/>
        <v>270607.5442393932</v>
      </c>
      <c r="Z221" s="2"/>
    </row>
    <row r="222" spans="13:26" x14ac:dyDescent="0.25">
      <c r="M222" s="2"/>
      <c r="N222" s="1">
        <f t="shared" si="19"/>
        <v>156</v>
      </c>
      <c r="O222" s="124">
        <f t="shared" si="20"/>
        <v>270607.5442393932</v>
      </c>
      <c r="P222" s="124">
        <f t="shared" si="21"/>
        <v>1454.7976849843919</v>
      </c>
      <c r="Q222" s="124">
        <f t="shared" si="17"/>
        <v>623.073577080733</v>
      </c>
      <c r="R222" s="124">
        <f t="shared" si="18"/>
        <v>272685.41550145834</v>
      </c>
      <c r="Z222" s="2"/>
    </row>
    <row r="223" spans="13:26" x14ac:dyDescent="0.25">
      <c r="M223" s="2"/>
      <c r="N223" s="1">
        <f t="shared" si="19"/>
        <v>157</v>
      </c>
      <c r="O223" s="124">
        <f t="shared" si="20"/>
        <v>272685.41550145834</v>
      </c>
      <c r="P223" s="124">
        <f t="shared" si="21"/>
        <v>1454.7976849843919</v>
      </c>
      <c r="Q223" s="124">
        <f t="shared" si="17"/>
        <v>627.85787340775209</v>
      </c>
      <c r="R223" s="124">
        <f t="shared" si="18"/>
        <v>274768.07105985051</v>
      </c>
      <c r="Z223" s="2"/>
    </row>
    <row r="224" spans="13:26" x14ac:dyDescent="0.25">
      <c r="M224" s="2"/>
      <c r="N224" s="1">
        <f t="shared" si="19"/>
        <v>158</v>
      </c>
      <c r="O224" s="124">
        <f t="shared" si="20"/>
        <v>274768.07105985051</v>
      </c>
      <c r="P224" s="124">
        <f t="shared" si="21"/>
        <v>1454.7976849843919</v>
      </c>
      <c r="Q224" s="124">
        <f t="shared" si="17"/>
        <v>632.65318557187459</v>
      </c>
      <c r="R224" s="124">
        <f t="shared" si="18"/>
        <v>276855.5219304068</v>
      </c>
      <c r="Z224" s="2"/>
    </row>
    <row r="225" spans="13:26" x14ac:dyDescent="0.25">
      <c r="M225" s="2"/>
      <c r="N225" s="1">
        <f t="shared" si="19"/>
        <v>159</v>
      </c>
      <c r="O225" s="124">
        <f t="shared" si="20"/>
        <v>276855.5219304068</v>
      </c>
      <c r="P225" s="124">
        <f t="shared" si="21"/>
        <v>1454.7976849843919</v>
      </c>
      <c r="Q225" s="124">
        <f t="shared" si="17"/>
        <v>637.45953893705348</v>
      </c>
      <c r="R225" s="124">
        <f t="shared" si="18"/>
        <v>278947.77915432828</v>
      </c>
      <c r="Z225" s="2"/>
    </row>
    <row r="226" spans="13:26" x14ac:dyDescent="0.25">
      <c r="M226" s="2"/>
      <c r="N226" s="1">
        <f t="shared" si="19"/>
        <v>160</v>
      </c>
      <c r="O226" s="124">
        <f t="shared" si="20"/>
        <v>278947.77915432828</v>
      </c>
      <c r="P226" s="124">
        <f t="shared" si="21"/>
        <v>1454.7976849843919</v>
      </c>
      <c r="Q226" s="124">
        <f t="shared" si="17"/>
        <v>642.27695892564213</v>
      </c>
      <c r="R226" s="124">
        <f t="shared" si="18"/>
        <v>281044.85379823833</v>
      </c>
      <c r="Z226" s="2"/>
    </row>
    <row r="227" spans="13:26" x14ac:dyDescent="0.25">
      <c r="M227" s="2"/>
      <c r="N227" s="1">
        <f t="shared" si="19"/>
        <v>161</v>
      </c>
      <c r="O227" s="124">
        <f t="shared" si="20"/>
        <v>281044.85379823833</v>
      </c>
      <c r="P227" s="124">
        <f t="shared" si="21"/>
        <v>1454.7976849843919</v>
      </c>
      <c r="Q227" s="124">
        <f t="shared" si="17"/>
        <v>647.1054710185291</v>
      </c>
      <c r="R227" s="124">
        <f t="shared" si="18"/>
        <v>283146.75695424125</v>
      </c>
      <c r="Z227" s="2"/>
    </row>
    <row r="228" spans="13:26" x14ac:dyDescent="0.25">
      <c r="M228" s="2"/>
      <c r="N228" s="1">
        <f t="shared" si="19"/>
        <v>162</v>
      </c>
      <c r="O228" s="124">
        <f t="shared" si="20"/>
        <v>283146.75695424125</v>
      </c>
      <c r="P228" s="124">
        <f t="shared" si="21"/>
        <v>1454.7976849843919</v>
      </c>
      <c r="Q228" s="124">
        <f t="shared" si="17"/>
        <v>651.94510075527228</v>
      </c>
      <c r="R228" s="124">
        <f t="shared" si="18"/>
        <v>285253.49973998091</v>
      </c>
      <c r="Z228" s="2"/>
    </row>
    <row r="229" spans="13:26" x14ac:dyDescent="0.25">
      <c r="M229" s="2"/>
      <c r="N229" s="1">
        <f t="shared" si="19"/>
        <v>163</v>
      </c>
      <c r="O229" s="124">
        <f t="shared" si="20"/>
        <v>285253.49973998091</v>
      </c>
      <c r="P229" s="124">
        <f t="shared" si="21"/>
        <v>1454.7976849843919</v>
      </c>
      <c r="Q229" s="124">
        <f t="shared" si="17"/>
        <v>656.79587373423476</v>
      </c>
      <c r="R229" s="124">
        <f t="shared" si="18"/>
        <v>287365.09329869953</v>
      </c>
      <c r="Z229" s="2"/>
    </row>
    <row r="230" spans="13:26" x14ac:dyDescent="0.25">
      <c r="M230" s="2"/>
      <c r="N230" s="1">
        <f t="shared" si="19"/>
        <v>164</v>
      </c>
      <c r="O230" s="124">
        <f t="shared" si="20"/>
        <v>287365.09329869953</v>
      </c>
      <c r="P230" s="124">
        <f t="shared" si="21"/>
        <v>1454.7976849843919</v>
      </c>
      <c r="Q230" s="124">
        <f t="shared" si="17"/>
        <v>661.65781561271956</v>
      </c>
      <c r="R230" s="124">
        <f t="shared" si="18"/>
        <v>289481.54879929667</v>
      </c>
      <c r="Z230" s="2"/>
    </row>
    <row r="231" spans="13:26" x14ac:dyDescent="0.25">
      <c r="M231" s="2"/>
      <c r="N231" s="1">
        <f t="shared" si="19"/>
        <v>165</v>
      </c>
      <c r="O231" s="124">
        <f t="shared" si="20"/>
        <v>289481.54879929667</v>
      </c>
      <c r="P231" s="124">
        <f t="shared" si="21"/>
        <v>1454.7976849843919</v>
      </c>
      <c r="Q231" s="124">
        <f t="shared" si="17"/>
        <v>666.53095210710592</v>
      </c>
      <c r="R231" s="124">
        <f t="shared" si="18"/>
        <v>291602.87743638817</v>
      </c>
      <c r="Z231" s="2"/>
    </row>
    <row r="232" spans="13:26" x14ac:dyDescent="0.25">
      <c r="M232" s="2"/>
      <c r="N232" s="1">
        <f t="shared" si="19"/>
        <v>166</v>
      </c>
      <c r="O232" s="124">
        <f t="shared" si="20"/>
        <v>291602.87743638817</v>
      </c>
      <c r="P232" s="124">
        <f t="shared" si="21"/>
        <v>1454.7976849843919</v>
      </c>
      <c r="Q232" s="124">
        <f t="shared" si="17"/>
        <v>671.41530899298459</v>
      </c>
      <c r="R232" s="124">
        <f t="shared" si="18"/>
        <v>293729.09043036553</v>
      </c>
      <c r="Z232" s="2"/>
    </row>
    <row r="233" spans="13:26" x14ac:dyDescent="0.25">
      <c r="M233" s="2"/>
      <c r="N233" s="1">
        <f t="shared" si="19"/>
        <v>167</v>
      </c>
      <c r="O233" s="124">
        <f t="shared" si="20"/>
        <v>293729.09043036553</v>
      </c>
      <c r="P233" s="124">
        <f t="shared" si="21"/>
        <v>1454.7976849843919</v>
      </c>
      <c r="Q233" s="124">
        <f t="shared" si="17"/>
        <v>676.31091210529485</v>
      </c>
      <c r="R233" s="124">
        <f t="shared" si="18"/>
        <v>295860.19902745524</v>
      </c>
      <c r="Z233" s="2"/>
    </row>
    <row r="234" spans="13:26" x14ac:dyDescent="0.25">
      <c r="M234" s="2"/>
      <c r="N234" s="1">
        <f t="shared" si="19"/>
        <v>168</v>
      </c>
      <c r="O234" s="124">
        <f t="shared" si="20"/>
        <v>295860.19902745524</v>
      </c>
      <c r="P234" s="124">
        <f t="shared" si="21"/>
        <v>1454.7976849843919</v>
      </c>
      <c r="Q234" s="124">
        <f t="shared" si="17"/>
        <v>681.21778733846099</v>
      </c>
      <c r="R234" s="124">
        <f t="shared" si="18"/>
        <v>297996.21449977811</v>
      </c>
      <c r="Z234" s="2"/>
    </row>
    <row r="235" spans="13:26" x14ac:dyDescent="0.25">
      <c r="M235" s="2"/>
      <c r="N235" s="1">
        <f t="shared" si="19"/>
        <v>169</v>
      </c>
      <c r="O235" s="124">
        <f t="shared" si="20"/>
        <v>297996.21449977811</v>
      </c>
      <c r="P235" s="124">
        <f t="shared" si="21"/>
        <v>1454.7976849843919</v>
      </c>
      <c r="Q235" s="124">
        <f t="shared" si="17"/>
        <v>686.13596064652893</v>
      </c>
      <c r="R235" s="124">
        <f t="shared" si="18"/>
        <v>300137.14814540907</v>
      </c>
      <c r="Z235" s="2"/>
    </row>
    <row r="236" spans="13:26" x14ac:dyDescent="0.25">
      <c r="M236" s="2"/>
      <c r="N236" s="1">
        <f t="shared" si="19"/>
        <v>170</v>
      </c>
      <c r="O236" s="124">
        <f t="shared" si="20"/>
        <v>300137.14814540907</v>
      </c>
      <c r="P236" s="124">
        <f t="shared" si="21"/>
        <v>1454.7976849843919</v>
      </c>
      <c r="Q236" s="124">
        <f t="shared" si="17"/>
        <v>691.06545804330392</v>
      </c>
      <c r="R236" s="124">
        <f t="shared" si="18"/>
        <v>302283.01128843677</v>
      </c>
      <c r="Z236" s="2"/>
    </row>
    <row r="237" spans="13:26" x14ac:dyDescent="0.25">
      <c r="M237" s="2"/>
      <c r="N237" s="1">
        <f t="shared" si="19"/>
        <v>171</v>
      </c>
      <c r="O237" s="124">
        <f t="shared" si="20"/>
        <v>302283.01128843677</v>
      </c>
      <c r="P237" s="124">
        <f t="shared" si="21"/>
        <v>1454.7976849843919</v>
      </c>
      <c r="Q237" s="124">
        <f t="shared" si="17"/>
        <v>696.00630560248794</v>
      </c>
      <c r="R237" s="124">
        <f t="shared" si="18"/>
        <v>304433.81527902366</v>
      </c>
      <c r="Z237" s="2"/>
    </row>
    <row r="238" spans="13:26" x14ac:dyDescent="0.25">
      <c r="M238" s="2"/>
      <c r="N238" s="1">
        <f t="shared" si="19"/>
        <v>172</v>
      </c>
      <c r="O238" s="124">
        <f t="shared" si="20"/>
        <v>304433.81527902366</v>
      </c>
      <c r="P238" s="124">
        <f t="shared" si="21"/>
        <v>1454.7976849843919</v>
      </c>
      <c r="Q238" s="124">
        <f t="shared" si="17"/>
        <v>700.95852945781758</v>
      </c>
      <c r="R238" s="124">
        <f t="shared" si="18"/>
        <v>306589.57149346586</v>
      </c>
      <c r="Z238" s="2"/>
    </row>
    <row r="239" spans="13:26" x14ac:dyDescent="0.25">
      <c r="M239" s="2"/>
      <c r="N239" s="1">
        <f t="shared" si="19"/>
        <v>173</v>
      </c>
      <c r="O239" s="124">
        <f t="shared" si="20"/>
        <v>306589.57149346586</v>
      </c>
      <c r="P239" s="124">
        <f t="shared" si="21"/>
        <v>1454.7976849843919</v>
      </c>
      <c r="Q239" s="124">
        <f t="shared" si="17"/>
        <v>705.92215580320237</v>
      </c>
      <c r="R239" s="124">
        <f t="shared" si="18"/>
        <v>308750.29133425344</v>
      </c>
      <c r="Z239" s="2"/>
    </row>
    <row r="240" spans="13:26" x14ac:dyDescent="0.25">
      <c r="M240" s="2"/>
      <c r="N240" s="1">
        <f t="shared" si="19"/>
        <v>174</v>
      </c>
      <c r="O240" s="124">
        <f t="shared" si="20"/>
        <v>308750.29133425344</v>
      </c>
      <c r="P240" s="124">
        <f t="shared" si="21"/>
        <v>1454.7976849843919</v>
      </c>
      <c r="Q240" s="124">
        <f t="shared" si="17"/>
        <v>710.8972108928632</v>
      </c>
      <c r="R240" s="124">
        <f t="shared" si="18"/>
        <v>310915.98623013071</v>
      </c>
      <c r="Z240" s="2"/>
    </row>
    <row r="241" spans="13:26" x14ac:dyDescent="0.25">
      <c r="M241" s="2"/>
      <c r="N241" s="1">
        <f t="shared" si="19"/>
        <v>175</v>
      </c>
      <c r="O241" s="124">
        <f t="shared" si="20"/>
        <v>310915.98623013071</v>
      </c>
      <c r="P241" s="124">
        <f t="shared" si="21"/>
        <v>1454.7976849843919</v>
      </c>
      <c r="Q241" s="124">
        <f t="shared" si="17"/>
        <v>715.88372104147163</v>
      </c>
      <c r="R241" s="124">
        <f t="shared" si="18"/>
        <v>313086.66763615661</v>
      </c>
      <c r="Z241" s="2"/>
    </row>
    <row r="242" spans="13:26" x14ac:dyDescent="0.25">
      <c r="M242" s="2"/>
      <c r="N242" s="1">
        <f t="shared" si="19"/>
        <v>176</v>
      </c>
      <c r="O242" s="124">
        <f t="shared" si="20"/>
        <v>313086.66763615661</v>
      </c>
      <c r="P242" s="124">
        <f t="shared" si="21"/>
        <v>1454.7976849843919</v>
      </c>
      <c r="Q242" s="124">
        <f t="shared" si="17"/>
        <v>720.8817126242883</v>
      </c>
      <c r="R242" s="124">
        <f t="shared" si="18"/>
        <v>315262.34703376528</v>
      </c>
      <c r="Z242" s="2"/>
    </row>
    <row r="243" spans="13:26" x14ac:dyDescent="0.25">
      <c r="M243" s="2"/>
      <c r="N243" s="1">
        <f t="shared" si="19"/>
        <v>177</v>
      </c>
      <c r="O243" s="124">
        <f t="shared" si="20"/>
        <v>315262.34703376528</v>
      </c>
      <c r="P243" s="124">
        <f t="shared" si="21"/>
        <v>1454.7976849843919</v>
      </c>
      <c r="Q243" s="124">
        <f t="shared" si="17"/>
        <v>725.89121207730307</v>
      </c>
      <c r="R243" s="124">
        <f t="shared" si="18"/>
        <v>317443.03593082697</v>
      </c>
      <c r="Z243" s="2"/>
    </row>
    <row r="244" spans="13:26" x14ac:dyDescent="0.25">
      <c r="M244" s="2"/>
      <c r="N244" s="1">
        <f t="shared" si="19"/>
        <v>178</v>
      </c>
      <c r="O244" s="124">
        <f t="shared" si="20"/>
        <v>317443.03593082697</v>
      </c>
      <c r="P244" s="124">
        <f t="shared" si="21"/>
        <v>1454.7976849843919</v>
      </c>
      <c r="Q244" s="124">
        <f t="shared" si="17"/>
        <v>730.91224589737442</v>
      </c>
      <c r="R244" s="124">
        <f t="shared" si="18"/>
        <v>319628.74586170877</v>
      </c>
      <c r="Z244" s="2"/>
    </row>
    <row r="245" spans="13:26" x14ac:dyDescent="0.25">
      <c r="M245" s="2"/>
      <c r="N245" s="1">
        <f t="shared" si="19"/>
        <v>179</v>
      </c>
      <c r="O245" s="124">
        <f t="shared" si="20"/>
        <v>319628.74586170877</v>
      </c>
      <c r="P245" s="124">
        <f t="shared" si="21"/>
        <v>1454.7976849843919</v>
      </c>
      <c r="Q245" s="124">
        <f t="shared" si="17"/>
        <v>735.94484064237031</v>
      </c>
      <c r="R245" s="124">
        <f t="shared" si="18"/>
        <v>321819.48838733556</v>
      </c>
      <c r="Z245" s="2"/>
    </row>
    <row r="246" spans="13:26" x14ac:dyDescent="0.25">
      <c r="M246" s="2"/>
      <c r="N246" s="1">
        <f t="shared" si="19"/>
        <v>180</v>
      </c>
      <c r="O246" s="124">
        <f t="shared" si="20"/>
        <v>321819.48838733556</v>
      </c>
      <c r="P246" s="124">
        <f t="shared" si="21"/>
        <v>1454.7976849843919</v>
      </c>
      <c r="Q246" s="124">
        <f t="shared" si="17"/>
        <v>740.98902293130766</v>
      </c>
      <c r="R246" s="124">
        <f t="shared" si="18"/>
        <v>324015.27509525127</v>
      </c>
      <c r="Z246" s="2"/>
    </row>
    <row r="247" spans="13:26" x14ac:dyDescent="0.25">
      <c r="M247" s="2"/>
      <c r="N247" s="1">
        <f t="shared" si="19"/>
        <v>181</v>
      </c>
      <c r="O247" s="124">
        <f t="shared" si="20"/>
        <v>324015.27509525127</v>
      </c>
      <c r="P247" s="124">
        <f t="shared" si="21"/>
        <v>1454.7976849843919</v>
      </c>
      <c r="Q247" s="124">
        <f t="shared" si="17"/>
        <v>746.04481944449367</v>
      </c>
      <c r="R247" s="124">
        <f t="shared" si="18"/>
        <v>326216.11759968015</v>
      </c>
      <c r="Z247" s="2"/>
    </row>
    <row r="248" spans="13:26" x14ac:dyDescent="0.25">
      <c r="M248" s="2"/>
      <c r="N248" s="1">
        <f t="shared" si="19"/>
        <v>182</v>
      </c>
      <c r="O248" s="124">
        <f t="shared" si="20"/>
        <v>326216.11759968015</v>
      </c>
      <c r="P248" s="124">
        <f t="shared" si="21"/>
        <v>1454.7976849843919</v>
      </c>
      <c r="Q248" s="124">
        <f t="shared" si="17"/>
        <v>751.11225692366725</v>
      </c>
      <c r="R248" s="124">
        <f t="shared" si="18"/>
        <v>328422.02754158824</v>
      </c>
      <c r="Z248" s="2"/>
    </row>
    <row r="249" spans="13:26" x14ac:dyDescent="0.25">
      <c r="M249" s="2"/>
      <c r="N249" s="1">
        <f t="shared" si="19"/>
        <v>183</v>
      </c>
      <c r="O249" s="124">
        <f t="shared" si="20"/>
        <v>328422.02754158824</v>
      </c>
      <c r="P249" s="124">
        <f t="shared" si="21"/>
        <v>1454.7976849843919</v>
      </c>
      <c r="Q249" s="124">
        <f t="shared" si="17"/>
        <v>756.19136217213997</v>
      </c>
      <c r="R249" s="124">
        <f t="shared" si="18"/>
        <v>330633.01658874477</v>
      </c>
      <c r="Z249" s="2"/>
    </row>
    <row r="250" spans="13:26" x14ac:dyDescent="0.25">
      <c r="M250" s="2"/>
      <c r="N250" s="1">
        <f t="shared" si="19"/>
        <v>184</v>
      </c>
      <c r="O250" s="124">
        <f t="shared" si="20"/>
        <v>330633.01658874477</v>
      </c>
      <c r="P250" s="124">
        <f t="shared" si="21"/>
        <v>1454.7976849843919</v>
      </c>
      <c r="Q250" s="124">
        <f t="shared" si="17"/>
        <v>761.28216205493788</v>
      </c>
      <c r="R250" s="124">
        <f t="shared" si="18"/>
        <v>332849.09643578413</v>
      </c>
      <c r="Z250" s="2"/>
    </row>
    <row r="251" spans="13:26" x14ac:dyDescent="0.25">
      <c r="M251" s="2"/>
      <c r="N251" s="1">
        <f t="shared" si="19"/>
        <v>185</v>
      </c>
      <c r="O251" s="124">
        <f t="shared" si="20"/>
        <v>332849.09643578413</v>
      </c>
      <c r="P251" s="124">
        <f t="shared" si="21"/>
        <v>1454.7976849843919</v>
      </c>
      <c r="Q251" s="124">
        <f t="shared" si="17"/>
        <v>766.38468349894401</v>
      </c>
      <c r="R251" s="124">
        <f t="shared" si="18"/>
        <v>335070.27880426747</v>
      </c>
      <c r="Z251" s="2"/>
    </row>
    <row r="252" spans="13:26" x14ac:dyDescent="0.25">
      <c r="M252" s="2"/>
      <c r="N252" s="1">
        <f t="shared" si="19"/>
        <v>186</v>
      </c>
      <c r="O252" s="124">
        <f t="shared" si="20"/>
        <v>335070.27880426747</v>
      </c>
      <c r="P252" s="124">
        <f t="shared" si="21"/>
        <v>1454.7976849843919</v>
      </c>
      <c r="Q252" s="124">
        <f t="shared" si="17"/>
        <v>771.49895349304018</v>
      </c>
      <c r="R252" s="124">
        <f t="shared" si="18"/>
        <v>337296.57544274488</v>
      </c>
      <c r="Z252" s="2"/>
    </row>
    <row r="253" spans="13:26" x14ac:dyDescent="0.25">
      <c r="M253" s="2"/>
      <c r="N253" s="1">
        <f t="shared" si="19"/>
        <v>187</v>
      </c>
      <c r="O253" s="124">
        <f t="shared" si="20"/>
        <v>337296.57544274488</v>
      </c>
      <c r="P253" s="124">
        <f t="shared" si="21"/>
        <v>1454.7976849843919</v>
      </c>
      <c r="Q253" s="124">
        <f t="shared" si="17"/>
        <v>776.62499908825021</v>
      </c>
      <c r="R253" s="124">
        <f t="shared" si="18"/>
        <v>339527.99812681752</v>
      </c>
      <c r="Z253" s="2"/>
    </row>
    <row r="254" spans="13:26" x14ac:dyDescent="0.25">
      <c r="M254" s="2"/>
      <c r="N254" s="1">
        <f t="shared" si="19"/>
        <v>188</v>
      </c>
      <c r="O254" s="124">
        <f t="shared" si="20"/>
        <v>339527.99812681752</v>
      </c>
      <c r="P254" s="124">
        <f t="shared" si="21"/>
        <v>1454.7976849843919</v>
      </c>
      <c r="Q254" s="124">
        <f t="shared" si="17"/>
        <v>781.76284739788287</v>
      </c>
      <c r="R254" s="124">
        <f t="shared" si="18"/>
        <v>341764.5586591998</v>
      </c>
      <c r="Z254" s="2"/>
    </row>
    <row r="255" spans="13:26" x14ac:dyDescent="0.25">
      <c r="M255" s="2"/>
      <c r="N255" s="1">
        <f t="shared" si="19"/>
        <v>189</v>
      </c>
      <c r="O255" s="124">
        <f t="shared" si="20"/>
        <v>341764.5586591998</v>
      </c>
      <c r="P255" s="124">
        <f t="shared" si="21"/>
        <v>1454.7976849843919</v>
      </c>
      <c r="Q255" s="124">
        <f t="shared" si="17"/>
        <v>786.91252559767554</v>
      </c>
      <c r="R255" s="124">
        <f t="shared" si="18"/>
        <v>344006.26886978187</v>
      </c>
      <c r="Z255" s="2"/>
    </row>
    <row r="256" spans="13:26" x14ac:dyDescent="0.25">
      <c r="M256" s="2"/>
      <c r="N256" s="1">
        <f t="shared" si="19"/>
        <v>190</v>
      </c>
      <c r="O256" s="124">
        <f t="shared" si="20"/>
        <v>344006.26886978187</v>
      </c>
      <c r="P256" s="124">
        <f t="shared" si="21"/>
        <v>1454.7976849843919</v>
      </c>
      <c r="Q256" s="124">
        <f t="shared" si="17"/>
        <v>792.07406092593726</v>
      </c>
      <c r="R256" s="124">
        <f t="shared" si="18"/>
        <v>346253.14061569219</v>
      </c>
      <c r="Z256" s="2"/>
    </row>
    <row r="257" spans="13:26" x14ac:dyDescent="0.25">
      <c r="M257" s="2"/>
      <c r="N257" s="1">
        <f t="shared" si="19"/>
        <v>191</v>
      </c>
      <c r="O257" s="124">
        <f t="shared" si="20"/>
        <v>346253.14061569219</v>
      </c>
      <c r="P257" s="124">
        <f t="shared" si="21"/>
        <v>1454.7976849843919</v>
      </c>
      <c r="Q257" s="124">
        <f t="shared" si="17"/>
        <v>797.24748068369342</v>
      </c>
      <c r="R257" s="124">
        <f t="shared" si="18"/>
        <v>348505.18578136025</v>
      </c>
      <c r="Z257" s="2"/>
    </row>
    <row r="258" spans="13:26" x14ac:dyDescent="0.25">
      <c r="M258" s="2"/>
      <c r="N258" s="1">
        <f t="shared" si="19"/>
        <v>192</v>
      </c>
      <c r="O258" s="124">
        <f t="shared" si="20"/>
        <v>348505.18578136025</v>
      </c>
      <c r="P258" s="124">
        <f t="shared" si="21"/>
        <v>1454.7976849843919</v>
      </c>
      <c r="Q258" s="124">
        <f t="shared" si="17"/>
        <v>802.43281223483029</v>
      </c>
      <c r="R258" s="124">
        <f t="shared" si="18"/>
        <v>350762.41627857951</v>
      </c>
      <c r="Z258" s="2"/>
    </row>
    <row r="259" spans="13:26" x14ac:dyDescent="0.25">
      <c r="M259" s="2"/>
      <c r="N259" s="1">
        <f t="shared" si="19"/>
        <v>193</v>
      </c>
      <c r="O259" s="124">
        <f t="shared" si="20"/>
        <v>350762.41627857951</v>
      </c>
      <c r="P259" s="124">
        <f t="shared" si="21"/>
        <v>1454.7976849843919</v>
      </c>
      <c r="Q259" s="124">
        <f t="shared" ref="Q259:Q322" si="22">O259*$P$61</f>
        <v>807.63008300623915</v>
      </c>
      <c r="R259" s="124">
        <f t="shared" ref="R259:R322" si="23">O259+P259+Q259</f>
        <v>353024.84404657013</v>
      </c>
      <c r="Z259" s="2"/>
    </row>
    <row r="260" spans="13:26" x14ac:dyDescent="0.25">
      <c r="M260" s="2"/>
      <c r="N260" s="1">
        <f t="shared" ref="N260:N323" si="24">N259+1</f>
        <v>194</v>
      </c>
      <c r="O260" s="124">
        <f t="shared" ref="O260:O323" si="25">R259</f>
        <v>353024.84404657013</v>
      </c>
      <c r="P260" s="124">
        <f t="shared" ref="P260:P323" si="26">P259</f>
        <v>1454.7976849843919</v>
      </c>
      <c r="Q260" s="124">
        <f t="shared" si="22"/>
        <v>812.83932048796146</v>
      </c>
      <c r="R260" s="124">
        <f t="shared" si="23"/>
        <v>355292.48105204251</v>
      </c>
      <c r="Z260" s="2"/>
    </row>
    <row r="261" spans="13:26" x14ac:dyDescent="0.25">
      <c r="M261" s="2"/>
      <c r="N261" s="1">
        <f t="shared" si="24"/>
        <v>195</v>
      </c>
      <c r="O261" s="124">
        <f t="shared" si="25"/>
        <v>355292.48105204251</v>
      </c>
      <c r="P261" s="124">
        <f t="shared" si="26"/>
        <v>1454.7976849843919</v>
      </c>
      <c r="Q261" s="124">
        <f t="shared" si="22"/>
        <v>818.0605522333351</v>
      </c>
      <c r="R261" s="124">
        <f t="shared" si="23"/>
        <v>357565.33928926021</v>
      </c>
      <c r="Z261" s="2"/>
    </row>
    <row r="262" spans="13:26" x14ac:dyDescent="0.25">
      <c r="M262" s="2"/>
      <c r="N262" s="1">
        <f t="shared" si="24"/>
        <v>196</v>
      </c>
      <c r="O262" s="124">
        <f t="shared" si="25"/>
        <v>357565.33928926021</v>
      </c>
      <c r="P262" s="124">
        <f t="shared" si="26"/>
        <v>1454.7976849843919</v>
      </c>
      <c r="Q262" s="124">
        <f t="shared" si="22"/>
        <v>823.29380585913884</v>
      </c>
      <c r="R262" s="124">
        <f t="shared" si="23"/>
        <v>359843.43078010372</v>
      </c>
      <c r="Z262" s="2"/>
    </row>
    <row r="263" spans="13:26" x14ac:dyDescent="0.25">
      <c r="M263" s="2"/>
      <c r="N263" s="1">
        <f t="shared" si="24"/>
        <v>197</v>
      </c>
      <c r="O263" s="124">
        <f t="shared" si="25"/>
        <v>359843.43078010372</v>
      </c>
      <c r="P263" s="124">
        <f t="shared" si="26"/>
        <v>1454.7976849843919</v>
      </c>
      <c r="Q263" s="124">
        <f t="shared" si="22"/>
        <v>828.53910904573945</v>
      </c>
      <c r="R263" s="124">
        <f t="shared" si="23"/>
        <v>362126.76757413388</v>
      </c>
      <c r="Z263" s="2"/>
    </row>
    <row r="264" spans="13:26" x14ac:dyDescent="0.25">
      <c r="M264" s="2"/>
      <c r="N264" s="1">
        <f t="shared" si="24"/>
        <v>198</v>
      </c>
      <c r="O264" s="124">
        <f t="shared" si="25"/>
        <v>362126.76757413388</v>
      </c>
      <c r="P264" s="124">
        <f t="shared" si="26"/>
        <v>1454.7976849843919</v>
      </c>
      <c r="Q264" s="124">
        <f t="shared" si="22"/>
        <v>833.79648953723756</v>
      </c>
      <c r="R264" s="124">
        <f t="shared" si="23"/>
        <v>364415.3617486555</v>
      </c>
      <c r="Z264" s="2"/>
    </row>
    <row r="265" spans="13:26" x14ac:dyDescent="0.25">
      <c r="M265" s="2"/>
      <c r="N265" s="1">
        <f t="shared" si="24"/>
        <v>199</v>
      </c>
      <c r="O265" s="124">
        <f t="shared" si="25"/>
        <v>364415.3617486555</v>
      </c>
      <c r="P265" s="124">
        <f t="shared" si="26"/>
        <v>1454.7976849843919</v>
      </c>
      <c r="Q265" s="124">
        <f t="shared" si="22"/>
        <v>839.06597514161467</v>
      </c>
      <c r="R265" s="124">
        <f t="shared" si="23"/>
        <v>366709.22540878149</v>
      </c>
      <c r="Z265" s="2"/>
    </row>
    <row r="266" spans="13:26" x14ac:dyDescent="0.25">
      <c r="M266" s="2"/>
      <c r="N266" s="1">
        <f t="shared" si="24"/>
        <v>200</v>
      </c>
      <c r="O266" s="124">
        <f t="shared" si="25"/>
        <v>366709.22540878149</v>
      </c>
      <c r="P266" s="124">
        <f t="shared" si="26"/>
        <v>1454.7976849843919</v>
      </c>
      <c r="Q266" s="124">
        <f t="shared" si="22"/>
        <v>844.34759373087991</v>
      </c>
      <c r="R266" s="124">
        <f t="shared" si="23"/>
        <v>369008.37068749679</v>
      </c>
      <c r="Z266" s="2"/>
    </row>
    <row r="267" spans="13:26" x14ac:dyDescent="0.25">
      <c r="M267" s="2"/>
      <c r="N267" s="1">
        <f t="shared" si="24"/>
        <v>201</v>
      </c>
      <c r="O267" s="124">
        <f t="shared" si="25"/>
        <v>369008.37068749679</v>
      </c>
      <c r="P267" s="124">
        <f t="shared" si="26"/>
        <v>1454.7976849843919</v>
      </c>
      <c r="Q267" s="124">
        <f t="shared" si="22"/>
        <v>849.64137324121805</v>
      </c>
      <c r="R267" s="124">
        <f t="shared" si="23"/>
        <v>371312.80974572239</v>
      </c>
      <c r="Z267" s="2"/>
    </row>
    <row r="268" spans="13:26" x14ac:dyDescent="0.25">
      <c r="M268" s="2"/>
      <c r="N268" s="1">
        <f t="shared" si="24"/>
        <v>202</v>
      </c>
      <c r="O268" s="124">
        <f t="shared" si="25"/>
        <v>371312.80974572239</v>
      </c>
      <c r="P268" s="124">
        <f t="shared" si="26"/>
        <v>1454.7976849843919</v>
      </c>
      <c r="Q268" s="124">
        <f t="shared" si="22"/>
        <v>854.94734167313652</v>
      </c>
      <c r="R268" s="124">
        <f t="shared" si="23"/>
        <v>373622.55477237992</v>
      </c>
      <c r="Z268" s="2"/>
    </row>
    <row r="269" spans="13:26" x14ac:dyDescent="0.25">
      <c r="M269" s="2"/>
      <c r="N269" s="1">
        <f t="shared" si="24"/>
        <v>203</v>
      </c>
      <c r="O269" s="124">
        <f t="shared" si="25"/>
        <v>373622.55477237992</v>
      </c>
      <c r="P269" s="124">
        <f t="shared" si="26"/>
        <v>1454.7976849843919</v>
      </c>
      <c r="Q269" s="124">
        <f t="shared" si="22"/>
        <v>860.26552709161399</v>
      </c>
      <c r="R269" s="124">
        <f t="shared" si="23"/>
        <v>375937.61798445595</v>
      </c>
      <c r="Z269" s="2"/>
    </row>
    <row r="270" spans="13:26" x14ac:dyDescent="0.25">
      <c r="M270" s="2"/>
      <c r="N270" s="1">
        <f t="shared" si="24"/>
        <v>204</v>
      </c>
      <c r="O270" s="124">
        <f t="shared" si="25"/>
        <v>375937.61798445595</v>
      </c>
      <c r="P270" s="124">
        <f t="shared" si="26"/>
        <v>1454.7976849843919</v>
      </c>
      <c r="Q270" s="124">
        <f t="shared" si="22"/>
        <v>865.59595762624883</v>
      </c>
      <c r="R270" s="124">
        <f t="shared" si="23"/>
        <v>378258.01162706659</v>
      </c>
      <c r="Z270" s="2"/>
    </row>
    <row r="271" spans="13:26" x14ac:dyDescent="0.25">
      <c r="M271" s="2"/>
      <c r="N271" s="1">
        <f t="shared" si="24"/>
        <v>205</v>
      </c>
      <c r="O271" s="124">
        <f t="shared" si="25"/>
        <v>378258.01162706659</v>
      </c>
      <c r="P271" s="124">
        <f t="shared" si="26"/>
        <v>1454.7976849843919</v>
      </c>
      <c r="Q271" s="124">
        <f t="shared" si="22"/>
        <v>870.93866147140773</v>
      </c>
      <c r="R271" s="124">
        <f t="shared" si="23"/>
        <v>380583.7479735224</v>
      </c>
      <c r="Z271" s="2"/>
    </row>
    <row r="272" spans="13:26" x14ac:dyDescent="0.25">
      <c r="M272" s="2"/>
      <c r="N272" s="1">
        <f t="shared" si="24"/>
        <v>206</v>
      </c>
      <c r="O272" s="124">
        <f t="shared" si="25"/>
        <v>380583.7479735224</v>
      </c>
      <c r="P272" s="124">
        <f t="shared" si="26"/>
        <v>1454.7976849843919</v>
      </c>
      <c r="Q272" s="124">
        <f t="shared" si="22"/>
        <v>876.29366688637481</v>
      </c>
      <c r="R272" s="124">
        <f t="shared" si="23"/>
        <v>382914.8393253932</v>
      </c>
      <c r="Z272" s="2"/>
    </row>
    <row r="273" spans="13:26" x14ac:dyDescent="0.25">
      <c r="M273" s="2"/>
      <c r="N273" s="1">
        <f t="shared" si="24"/>
        <v>207</v>
      </c>
      <c r="O273" s="124">
        <f t="shared" si="25"/>
        <v>382914.8393253932</v>
      </c>
      <c r="P273" s="124">
        <f t="shared" si="26"/>
        <v>1454.7976849843919</v>
      </c>
      <c r="Q273" s="124">
        <f t="shared" si="22"/>
        <v>881.66100219550128</v>
      </c>
      <c r="R273" s="124">
        <f t="shared" si="23"/>
        <v>385251.2980125731</v>
      </c>
      <c r="Z273" s="2"/>
    </row>
    <row r="274" spans="13:26" x14ac:dyDescent="0.25">
      <c r="M274" s="2"/>
      <c r="N274" s="1">
        <f t="shared" si="24"/>
        <v>208</v>
      </c>
      <c r="O274" s="124">
        <f t="shared" si="25"/>
        <v>385251.2980125731</v>
      </c>
      <c r="P274" s="124">
        <f t="shared" si="26"/>
        <v>1454.7976849843919</v>
      </c>
      <c r="Q274" s="124">
        <f t="shared" si="22"/>
        <v>887.04069578835492</v>
      </c>
      <c r="R274" s="124">
        <f t="shared" si="23"/>
        <v>387593.13639334583</v>
      </c>
      <c r="Z274" s="2"/>
    </row>
    <row r="275" spans="13:26" x14ac:dyDescent="0.25">
      <c r="M275" s="2"/>
      <c r="N275" s="1">
        <f t="shared" si="24"/>
        <v>209</v>
      </c>
      <c r="O275" s="124">
        <f t="shared" si="25"/>
        <v>387593.13639334583</v>
      </c>
      <c r="P275" s="124">
        <f t="shared" si="26"/>
        <v>1454.7976849843919</v>
      </c>
      <c r="Q275" s="124">
        <f t="shared" si="22"/>
        <v>892.43277611987071</v>
      </c>
      <c r="R275" s="124">
        <f t="shared" si="23"/>
        <v>389940.36685445008</v>
      </c>
      <c r="Z275" s="2"/>
    </row>
    <row r="276" spans="13:26" x14ac:dyDescent="0.25">
      <c r="M276" s="2"/>
      <c r="N276" s="1">
        <f t="shared" si="24"/>
        <v>210</v>
      </c>
      <c r="O276" s="124">
        <f t="shared" si="25"/>
        <v>389940.36685445008</v>
      </c>
      <c r="P276" s="124">
        <f t="shared" si="26"/>
        <v>1454.7976849843919</v>
      </c>
      <c r="Q276" s="124">
        <f t="shared" si="22"/>
        <v>897.837271710501</v>
      </c>
      <c r="R276" s="124">
        <f t="shared" si="23"/>
        <v>392293.00181114499</v>
      </c>
      <c r="Z276" s="2"/>
    </row>
    <row r="277" spans="13:26" x14ac:dyDescent="0.25">
      <c r="M277" s="2"/>
      <c r="N277" s="1">
        <f t="shared" si="24"/>
        <v>211</v>
      </c>
      <c r="O277" s="124">
        <f t="shared" si="25"/>
        <v>392293.00181114499</v>
      </c>
      <c r="P277" s="124">
        <f t="shared" si="26"/>
        <v>1454.7976849843919</v>
      </c>
      <c r="Q277" s="124">
        <f t="shared" si="22"/>
        <v>903.2542111463664</v>
      </c>
      <c r="R277" s="124">
        <f t="shared" si="23"/>
        <v>394651.05370727577</v>
      </c>
      <c r="Z277" s="2"/>
    </row>
    <row r="278" spans="13:26" x14ac:dyDescent="0.25">
      <c r="M278" s="2"/>
      <c r="N278" s="1">
        <f t="shared" si="24"/>
        <v>212</v>
      </c>
      <c r="O278" s="124">
        <f t="shared" si="25"/>
        <v>394651.05370727577</v>
      </c>
      <c r="P278" s="124">
        <f t="shared" si="26"/>
        <v>1454.7976849843919</v>
      </c>
      <c r="Q278" s="124">
        <f t="shared" si="22"/>
        <v>908.6836230794072</v>
      </c>
      <c r="R278" s="124">
        <f t="shared" si="23"/>
        <v>397014.53501533956</v>
      </c>
      <c r="Z278" s="2"/>
    </row>
    <row r="279" spans="13:26" x14ac:dyDescent="0.25">
      <c r="M279" s="2"/>
      <c r="N279" s="1">
        <f t="shared" si="24"/>
        <v>213</v>
      </c>
      <c r="O279" s="124">
        <f t="shared" si="25"/>
        <v>397014.53501533956</v>
      </c>
      <c r="P279" s="124">
        <f t="shared" si="26"/>
        <v>1454.7976849843919</v>
      </c>
      <c r="Q279" s="124">
        <f t="shared" si="22"/>
        <v>914.12553622753433</v>
      </c>
      <c r="R279" s="124">
        <f t="shared" si="23"/>
        <v>399383.45823655149</v>
      </c>
      <c r="Z279" s="2"/>
    </row>
    <row r="280" spans="13:26" x14ac:dyDescent="0.25">
      <c r="M280" s="2"/>
      <c r="N280" s="1">
        <f t="shared" si="24"/>
        <v>214</v>
      </c>
      <c r="O280" s="124">
        <f t="shared" si="25"/>
        <v>399383.45823655149</v>
      </c>
      <c r="P280" s="124">
        <f t="shared" si="26"/>
        <v>1454.7976849843919</v>
      </c>
      <c r="Q280" s="124">
        <f t="shared" si="22"/>
        <v>919.57997937478217</v>
      </c>
      <c r="R280" s="124">
        <f t="shared" si="23"/>
        <v>401757.83590091066</v>
      </c>
      <c r="Z280" s="2"/>
    </row>
    <row r="281" spans="13:26" x14ac:dyDescent="0.25">
      <c r="M281" s="2"/>
      <c r="N281" s="1">
        <f t="shared" si="24"/>
        <v>215</v>
      </c>
      <c r="O281" s="124">
        <f t="shared" si="25"/>
        <v>401757.83590091066</v>
      </c>
      <c r="P281" s="124">
        <f t="shared" si="26"/>
        <v>1454.7976849843919</v>
      </c>
      <c r="Q281" s="124">
        <f t="shared" si="22"/>
        <v>925.04698137146011</v>
      </c>
      <c r="R281" s="124">
        <f t="shared" si="23"/>
        <v>404137.68056726654</v>
      </c>
      <c r="Z281" s="2"/>
    </row>
    <row r="282" spans="13:26" x14ac:dyDescent="0.25">
      <c r="M282" s="2"/>
      <c r="N282" s="1">
        <f t="shared" si="24"/>
        <v>216</v>
      </c>
      <c r="O282" s="124">
        <f t="shared" si="25"/>
        <v>404137.68056726654</v>
      </c>
      <c r="P282" s="124">
        <f t="shared" si="26"/>
        <v>1454.7976849843919</v>
      </c>
      <c r="Q282" s="124">
        <f t="shared" si="22"/>
        <v>930.5265711343053</v>
      </c>
      <c r="R282" s="124">
        <f t="shared" si="23"/>
        <v>406523.00482338521</v>
      </c>
      <c r="Z282" s="2"/>
    </row>
    <row r="283" spans="13:26" x14ac:dyDescent="0.25">
      <c r="M283" s="2"/>
      <c r="N283" s="1">
        <f t="shared" si="24"/>
        <v>217</v>
      </c>
      <c r="O283" s="124">
        <f t="shared" si="25"/>
        <v>406523.00482338521</v>
      </c>
      <c r="P283" s="124">
        <f t="shared" si="26"/>
        <v>1454.7976849843919</v>
      </c>
      <c r="Q283" s="124">
        <f t="shared" si="22"/>
        <v>936.01877764663561</v>
      </c>
      <c r="R283" s="124">
        <f t="shared" si="23"/>
        <v>408913.82128601626</v>
      </c>
      <c r="Z283" s="2"/>
    </row>
    <row r="284" spans="13:26" x14ac:dyDescent="0.25">
      <c r="M284" s="2"/>
      <c r="N284" s="1">
        <f t="shared" si="24"/>
        <v>218</v>
      </c>
      <c r="O284" s="124">
        <f t="shared" si="25"/>
        <v>408913.82128601626</v>
      </c>
      <c r="P284" s="124">
        <f t="shared" si="26"/>
        <v>1454.7976849843919</v>
      </c>
      <c r="Q284" s="124">
        <f t="shared" si="22"/>
        <v>941.52362995850319</v>
      </c>
      <c r="R284" s="124">
        <f t="shared" si="23"/>
        <v>411310.14260095917</v>
      </c>
      <c r="Z284" s="2"/>
    </row>
    <row r="285" spans="13:26" x14ac:dyDescent="0.25">
      <c r="M285" s="2"/>
      <c r="N285" s="1">
        <f t="shared" si="24"/>
        <v>219</v>
      </c>
      <c r="O285" s="124">
        <f t="shared" si="25"/>
        <v>411310.14260095917</v>
      </c>
      <c r="P285" s="124">
        <f t="shared" si="26"/>
        <v>1454.7976849843919</v>
      </c>
      <c r="Q285" s="124">
        <f t="shared" si="22"/>
        <v>947.04115718684761</v>
      </c>
      <c r="R285" s="124">
        <f t="shared" si="23"/>
        <v>413711.98144313041</v>
      </c>
      <c r="Z285" s="2"/>
    </row>
    <row r="286" spans="13:26" x14ac:dyDescent="0.25">
      <c r="M286" s="2"/>
      <c r="N286" s="1">
        <f t="shared" si="24"/>
        <v>220</v>
      </c>
      <c r="O286" s="124">
        <f t="shared" si="25"/>
        <v>413711.98144313041</v>
      </c>
      <c r="P286" s="124">
        <f t="shared" si="26"/>
        <v>1454.7976849843919</v>
      </c>
      <c r="Q286" s="124">
        <f t="shared" si="22"/>
        <v>952.57138851565048</v>
      </c>
      <c r="R286" s="124">
        <f t="shared" si="23"/>
        <v>416119.35051663045</v>
      </c>
      <c r="Z286" s="2"/>
    </row>
    <row r="287" spans="13:26" x14ac:dyDescent="0.25">
      <c r="M287" s="2"/>
      <c r="N287" s="1">
        <f t="shared" si="24"/>
        <v>221</v>
      </c>
      <c r="O287" s="124">
        <f t="shared" si="25"/>
        <v>416119.35051663045</v>
      </c>
      <c r="P287" s="124">
        <f t="shared" si="26"/>
        <v>1454.7976849843919</v>
      </c>
      <c r="Q287" s="124">
        <f t="shared" si="22"/>
        <v>958.11435319608916</v>
      </c>
      <c r="R287" s="124">
        <f t="shared" si="23"/>
        <v>418532.26255481096</v>
      </c>
      <c r="Z287" s="2"/>
    </row>
    <row r="288" spans="13:26" x14ac:dyDescent="0.25">
      <c r="M288" s="2"/>
      <c r="N288" s="1">
        <f t="shared" si="24"/>
        <v>222</v>
      </c>
      <c r="O288" s="124">
        <f t="shared" si="25"/>
        <v>418532.26255481096</v>
      </c>
      <c r="P288" s="124">
        <f t="shared" si="26"/>
        <v>1454.7976849843919</v>
      </c>
      <c r="Q288" s="124">
        <f t="shared" si="22"/>
        <v>963.67008054669202</v>
      </c>
      <c r="R288" s="124">
        <f t="shared" si="23"/>
        <v>420950.73032034206</v>
      </c>
      <c r="Z288" s="2"/>
    </row>
    <row r="289" spans="13:26" x14ac:dyDescent="0.25">
      <c r="M289" s="2"/>
      <c r="N289" s="1">
        <f t="shared" si="24"/>
        <v>223</v>
      </c>
      <c r="O289" s="124">
        <f t="shared" si="25"/>
        <v>420950.73032034206</v>
      </c>
      <c r="P289" s="124">
        <f t="shared" si="26"/>
        <v>1454.7976849843919</v>
      </c>
      <c r="Q289" s="124">
        <f t="shared" si="22"/>
        <v>969.23859995349335</v>
      </c>
      <c r="R289" s="124">
        <f t="shared" si="23"/>
        <v>423374.76660527993</v>
      </c>
      <c r="Z289" s="2"/>
    </row>
    <row r="290" spans="13:26" x14ac:dyDescent="0.25">
      <c r="M290" s="2"/>
      <c r="N290" s="1">
        <f t="shared" si="24"/>
        <v>224</v>
      </c>
      <c r="O290" s="124">
        <f t="shared" si="25"/>
        <v>423374.76660527993</v>
      </c>
      <c r="P290" s="124">
        <f t="shared" si="26"/>
        <v>1454.7976849843919</v>
      </c>
      <c r="Q290" s="124">
        <f t="shared" si="22"/>
        <v>974.81994087018859</v>
      </c>
      <c r="R290" s="124">
        <f t="shared" si="23"/>
        <v>425804.38423113449</v>
      </c>
      <c r="Z290" s="2"/>
    </row>
    <row r="291" spans="13:26" x14ac:dyDescent="0.25">
      <c r="M291" s="2"/>
      <c r="N291" s="1">
        <f t="shared" si="24"/>
        <v>225</v>
      </c>
      <c r="O291" s="124">
        <f t="shared" si="25"/>
        <v>425804.38423113449</v>
      </c>
      <c r="P291" s="124">
        <f t="shared" si="26"/>
        <v>1454.7976849843919</v>
      </c>
      <c r="Q291" s="124">
        <f t="shared" si="22"/>
        <v>980.41413281829034</v>
      </c>
      <c r="R291" s="124">
        <f t="shared" si="23"/>
        <v>428239.59604893718</v>
      </c>
      <c r="Z291" s="2"/>
    </row>
    <row r="292" spans="13:26" x14ac:dyDescent="0.25">
      <c r="M292" s="2"/>
      <c r="N292" s="1">
        <f t="shared" si="24"/>
        <v>226</v>
      </c>
      <c r="O292" s="124">
        <f t="shared" si="25"/>
        <v>428239.59604893718</v>
      </c>
      <c r="P292" s="124">
        <f t="shared" si="26"/>
        <v>1454.7976849843919</v>
      </c>
      <c r="Q292" s="124">
        <f t="shared" si="22"/>
        <v>986.02120538728457</v>
      </c>
      <c r="R292" s="124">
        <f t="shared" si="23"/>
        <v>430680.41493930889</v>
      </c>
      <c r="Z292" s="2"/>
    </row>
    <row r="293" spans="13:26" x14ac:dyDescent="0.25">
      <c r="M293" s="2"/>
      <c r="N293" s="1">
        <f t="shared" si="24"/>
        <v>227</v>
      </c>
      <c r="O293" s="124">
        <f t="shared" si="25"/>
        <v>430680.41493930889</v>
      </c>
      <c r="P293" s="124">
        <f t="shared" si="26"/>
        <v>1454.7976849843919</v>
      </c>
      <c r="Q293" s="124">
        <f t="shared" si="22"/>
        <v>991.64118823478691</v>
      </c>
      <c r="R293" s="124">
        <f t="shared" si="23"/>
        <v>433126.85381252808</v>
      </c>
      <c r="Z293" s="2"/>
    </row>
    <row r="294" spans="13:26" x14ac:dyDescent="0.25">
      <c r="M294" s="2"/>
      <c r="N294" s="1">
        <f t="shared" si="24"/>
        <v>228</v>
      </c>
      <c r="O294" s="124">
        <f t="shared" si="25"/>
        <v>433126.85381252808</v>
      </c>
      <c r="P294" s="124">
        <f t="shared" si="26"/>
        <v>1454.7976849843919</v>
      </c>
      <c r="Q294" s="124">
        <f t="shared" si="22"/>
        <v>997.27411108669958</v>
      </c>
      <c r="R294" s="124">
        <f t="shared" si="23"/>
        <v>435578.92560859915</v>
      </c>
      <c r="Z294" s="2"/>
    </row>
    <row r="295" spans="13:26" x14ac:dyDescent="0.25">
      <c r="M295" s="2"/>
      <c r="N295" s="1">
        <f t="shared" si="24"/>
        <v>229</v>
      </c>
      <c r="O295" s="124">
        <f t="shared" si="25"/>
        <v>435578.92560859915</v>
      </c>
      <c r="P295" s="124">
        <f t="shared" si="26"/>
        <v>1454.7976849843919</v>
      </c>
      <c r="Q295" s="124">
        <f t="shared" si="22"/>
        <v>1002.9200037373686</v>
      </c>
      <c r="R295" s="124">
        <f t="shared" si="23"/>
        <v>438036.64329732093</v>
      </c>
      <c r="Z295" s="2"/>
    </row>
    <row r="296" spans="13:26" x14ac:dyDescent="0.25">
      <c r="M296" s="2"/>
      <c r="N296" s="1">
        <f t="shared" si="24"/>
        <v>230</v>
      </c>
      <c r="O296" s="124">
        <f t="shared" si="25"/>
        <v>438036.64329732093</v>
      </c>
      <c r="P296" s="124">
        <f t="shared" si="26"/>
        <v>1454.7976849843919</v>
      </c>
      <c r="Q296" s="124">
        <f t="shared" si="22"/>
        <v>1008.5788960497416</v>
      </c>
      <c r="R296" s="124">
        <f t="shared" si="23"/>
        <v>440500.01987835509</v>
      </c>
      <c r="Z296" s="2"/>
    </row>
    <row r="297" spans="13:26" x14ac:dyDescent="0.25">
      <c r="M297" s="2"/>
      <c r="N297" s="1">
        <f t="shared" si="24"/>
        <v>231</v>
      </c>
      <c r="O297" s="124">
        <f t="shared" si="25"/>
        <v>440500.01987835509</v>
      </c>
      <c r="P297" s="124">
        <f t="shared" si="26"/>
        <v>1454.7976849843919</v>
      </c>
      <c r="Q297" s="124">
        <f t="shared" si="22"/>
        <v>1014.2508179555258</v>
      </c>
      <c r="R297" s="124">
        <f t="shared" si="23"/>
        <v>442969.06838129502</v>
      </c>
      <c r="Z297" s="2"/>
    </row>
    <row r="298" spans="13:26" x14ac:dyDescent="0.25">
      <c r="M298" s="2"/>
      <c r="N298" s="1">
        <f t="shared" si="24"/>
        <v>232</v>
      </c>
      <c r="O298" s="124">
        <f t="shared" si="25"/>
        <v>442969.06838129502</v>
      </c>
      <c r="P298" s="124">
        <f t="shared" si="26"/>
        <v>1454.7976849843919</v>
      </c>
      <c r="Q298" s="124">
        <f t="shared" si="22"/>
        <v>1019.9357994553455</v>
      </c>
      <c r="R298" s="124">
        <f t="shared" si="23"/>
        <v>445443.80186573474</v>
      </c>
      <c r="Z298" s="2"/>
    </row>
    <row r="299" spans="13:26" x14ac:dyDescent="0.25">
      <c r="M299" s="2"/>
      <c r="N299" s="1">
        <f t="shared" si="24"/>
        <v>233</v>
      </c>
      <c r="O299" s="124">
        <f t="shared" si="25"/>
        <v>445443.80186573474</v>
      </c>
      <c r="P299" s="124">
        <f t="shared" si="26"/>
        <v>1454.7976849843919</v>
      </c>
      <c r="Q299" s="124">
        <f t="shared" si="22"/>
        <v>1025.6338706189019</v>
      </c>
      <c r="R299" s="124">
        <f t="shared" si="23"/>
        <v>447924.23342133802</v>
      </c>
      <c r="Z299" s="2"/>
    </row>
    <row r="300" spans="13:26" x14ac:dyDescent="0.25">
      <c r="M300" s="2"/>
      <c r="N300" s="1">
        <f t="shared" si="24"/>
        <v>234</v>
      </c>
      <c r="O300" s="124">
        <f t="shared" si="25"/>
        <v>447924.23342133802</v>
      </c>
      <c r="P300" s="124">
        <f t="shared" si="26"/>
        <v>1454.7976849843919</v>
      </c>
      <c r="Q300" s="124">
        <f t="shared" si="22"/>
        <v>1031.3450615851318</v>
      </c>
      <c r="R300" s="124">
        <f t="shared" si="23"/>
        <v>450410.37616790755</v>
      </c>
      <c r="Z300" s="2"/>
    </row>
    <row r="301" spans="13:26" x14ac:dyDescent="0.25">
      <c r="M301" s="2"/>
      <c r="N301" s="1">
        <f t="shared" si="24"/>
        <v>235</v>
      </c>
      <c r="O301" s="124">
        <f t="shared" si="25"/>
        <v>450410.37616790755</v>
      </c>
      <c r="P301" s="124">
        <f t="shared" si="26"/>
        <v>1454.7976849843919</v>
      </c>
      <c r="Q301" s="124">
        <f t="shared" si="22"/>
        <v>1037.0694025623666</v>
      </c>
      <c r="R301" s="124">
        <f t="shared" si="23"/>
        <v>452902.24325545429</v>
      </c>
      <c r="Z301" s="2"/>
    </row>
    <row r="302" spans="13:26" x14ac:dyDescent="0.25">
      <c r="M302" s="2"/>
      <c r="N302" s="1">
        <f t="shared" si="24"/>
        <v>236</v>
      </c>
      <c r="O302" s="124">
        <f t="shared" si="25"/>
        <v>452902.24325545429</v>
      </c>
      <c r="P302" s="124">
        <f t="shared" si="26"/>
        <v>1454.7976849843919</v>
      </c>
      <c r="Q302" s="124">
        <f t="shared" si="22"/>
        <v>1042.806923828492</v>
      </c>
      <c r="R302" s="124">
        <f t="shared" si="23"/>
        <v>455399.84786426718</v>
      </c>
      <c r="Z302" s="2"/>
    </row>
    <row r="303" spans="13:26" x14ac:dyDescent="0.25">
      <c r="M303" s="2"/>
      <c r="N303" s="1">
        <f t="shared" si="24"/>
        <v>237</v>
      </c>
      <c r="O303" s="124">
        <f t="shared" si="25"/>
        <v>455399.84786426718</v>
      </c>
      <c r="P303" s="124">
        <f t="shared" si="26"/>
        <v>1454.7976849843919</v>
      </c>
      <c r="Q303" s="124">
        <f t="shared" si="22"/>
        <v>1048.5576557311092</v>
      </c>
      <c r="R303" s="124">
        <f t="shared" si="23"/>
        <v>457903.20320498268</v>
      </c>
      <c r="Z303" s="2"/>
    </row>
    <row r="304" spans="13:26" x14ac:dyDescent="0.25">
      <c r="M304" s="2"/>
      <c r="N304" s="1">
        <f t="shared" si="24"/>
        <v>238</v>
      </c>
      <c r="O304" s="124">
        <f t="shared" si="25"/>
        <v>457903.20320498268</v>
      </c>
      <c r="P304" s="124">
        <f t="shared" si="26"/>
        <v>1454.7976849843919</v>
      </c>
      <c r="Q304" s="124">
        <f t="shared" si="22"/>
        <v>1054.3216286876943</v>
      </c>
      <c r="R304" s="124">
        <f t="shared" si="23"/>
        <v>460412.32251865475</v>
      </c>
      <c r="Z304" s="2"/>
    </row>
    <row r="305" spans="13:26" x14ac:dyDescent="0.25">
      <c r="M305" s="2"/>
      <c r="N305" s="1">
        <f t="shared" si="24"/>
        <v>239</v>
      </c>
      <c r="O305" s="124">
        <f t="shared" si="25"/>
        <v>460412.32251865475</v>
      </c>
      <c r="P305" s="124">
        <f t="shared" si="26"/>
        <v>1454.7976849843919</v>
      </c>
      <c r="Q305" s="124">
        <f t="shared" si="22"/>
        <v>1060.0988731857597</v>
      </c>
      <c r="R305" s="124">
        <f t="shared" si="23"/>
        <v>462927.2190768249</v>
      </c>
      <c r="Z305" s="2"/>
    </row>
    <row r="306" spans="13:26" x14ac:dyDescent="0.25">
      <c r="M306" s="2"/>
      <c r="N306" s="1">
        <f t="shared" si="24"/>
        <v>240</v>
      </c>
      <c r="O306" s="124">
        <f t="shared" si="25"/>
        <v>462927.2190768249</v>
      </c>
      <c r="P306" s="124">
        <f t="shared" si="26"/>
        <v>1454.7976849843919</v>
      </c>
      <c r="Q306" s="124">
        <f t="shared" si="22"/>
        <v>1065.8894197830152</v>
      </c>
      <c r="R306" s="124">
        <f t="shared" si="23"/>
        <v>465447.90618159232</v>
      </c>
      <c r="Z306" s="2"/>
    </row>
    <row r="307" spans="13:26" x14ac:dyDescent="0.25">
      <c r="M307" s="2"/>
      <c r="N307" s="1">
        <f t="shared" si="24"/>
        <v>241</v>
      </c>
      <c r="O307" s="124">
        <f t="shared" si="25"/>
        <v>465447.90618159232</v>
      </c>
      <c r="P307" s="124">
        <f t="shared" si="26"/>
        <v>1454.7976849843919</v>
      </c>
      <c r="Q307" s="124">
        <f t="shared" si="22"/>
        <v>1071.6932991075298</v>
      </c>
      <c r="R307" s="124">
        <f t="shared" si="23"/>
        <v>467974.39716568426</v>
      </c>
      <c r="Z307" s="2"/>
    </row>
    <row r="308" spans="13:26" x14ac:dyDescent="0.25">
      <c r="M308" s="2"/>
      <c r="N308" s="1">
        <f t="shared" si="24"/>
        <v>242</v>
      </c>
      <c r="O308" s="124">
        <f t="shared" si="25"/>
        <v>467974.39716568426</v>
      </c>
      <c r="P308" s="124">
        <f t="shared" si="26"/>
        <v>1454.7976849843919</v>
      </c>
      <c r="Q308" s="124">
        <f t="shared" si="22"/>
        <v>1077.5105418578937</v>
      </c>
      <c r="R308" s="124">
        <f t="shared" si="23"/>
        <v>470506.70539252658</v>
      </c>
      <c r="Z308" s="2"/>
    </row>
    <row r="309" spans="13:26" x14ac:dyDescent="0.25">
      <c r="M309" s="2"/>
      <c r="N309" s="1">
        <f t="shared" si="24"/>
        <v>243</v>
      </c>
      <c r="O309" s="124">
        <f t="shared" si="25"/>
        <v>470506.70539252658</v>
      </c>
      <c r="P309" s="124">
        <f t="shared" si="26"/>
        <v>1454.7976849843919</v>
      </c>
      <c r="Q309" s="124">
        <f t="shared" si="22"/>
        <v>1083.3411788033804</v>
      </c>
      <c r="R309" s="124">
        <f t="shared" si="23"/>
        <v>473044.84425631433</v>
      </c>
      <c r="Z309" s="2"/>
    </row>
    <row r="310" spans="13:26" x14ac:dyDescent="0.25">
      <c r="M310" s="2"/>
      <c r="N310" s="1">
        <f t="shared" si="24"/>
        <v>244</v>
      </c>
      <c r="O310" s="124">
        <f t="shared" si="25"/>
        <v>473044.84425631433</v>
      </c>
      <c r="P310" s="124">
        <f t="shared" si="26"/>
        <v>1454.7976849843919</v>
      </c>
      <c r="Q310" s="124">
        <f t="shared" si="22"/>
        <v>1089.1852407841093</v>
      </c>
      <c r="R310" s="124">
        <f t="shared" si="23"/>
        <v>475588.82718208287</v>
      </c>
      <c r="Z310" s="2"/>
    </row>
    <row r="311" spans="13:26" x14ac:dyDescent="0.25">
      <c r="M311" s="2"/>
      <c r="N311" s="1">
        <f t="shared" si="24"/>
        <v>245</v>
      </c>
      <c r="O311" s="124">
        <f t="shared" si="25"/>
        <v>475588.82718208287</v>
      </c>
      <c r="P311" s="124">
        <f t="shared" si="26"/>
        <v>1454.7976849843919</v>
      </c>
      <c r="Q311" s="124">
        <f t="shared" si="22"/>
        <v>1095.0427587112099</v>
      </c>
      <c r="R311" s="124">
        <f t="shared" si="23"/>
        <v>478138.66762577847</v>
      </c>
      <c r="Z311" s="2"/>
    </row>
    <row r="312" spans="13:26" x14ac:dyDescent="0.25">
      <c r="M312" s="2"/>
      <c r="N312" s="1">
        <f t="shared" si="24"/>
        <v>246</v>
      </c>
      <c r="O312" s="124">
        <f t="shared" si="25"/>
        <v>478138.66762577847</v>
      </c>
      <c r="P312" s="124">
        <f t="shared" si="26"/>
        <v>1454.7976849843919</v>
      </c>
      <c r="Q312" s="124">
        <f t="shared" si="22"/>
        <v>1100.9137635669838</v>
      </c>
      <c r="R312" s="124">
        <f t="shared" si="23"/>
        <v>480694.37907432986</v>
      </c>
      <c r="Z312" s="2"/>
    </row>
    <row r="313" spans="13:26" x14ac:dyDescent="0.25">
      <c r="M313" s="2"/>
      <c r="N313" s="1">
        <f t="shared" si="24"/>
        <v>247</v>
      </c>
      <c r="O313" s="124">
        <f t="shared" si="25"/>
        <v>480694.37907432986</v>
      </c>
      <c r="P313" s="124">
        <f t="shared" si="26"/>
        <v>1454.7976849843919</v>
      </c>
      <c r="Q313" s="124">
        <f t="shared" si="22"/>
        <v>1106.7982864050698</v>
      </c>
      <c r="R313" s="124">
        <f t="shared" si="23"/>
        <v>483255.9750457193</v>
      </c>
      <c r="Z313" s="2"/>
    </row>
    <row r="314" spans="13:26" x14ac:dyDescent="0.25">
      <c r="M314" s="2"/>
      <c r="N314" s="1">
        <f t="shared" si="24"/>
        <v>248</v>
      </c>
      <c r="O314" s="124">
        <f t="shared" si="25"/>
        <v>483255.9750457193</v>
      </c>
      <c r="P314" s="124">
        <f t="shared" si="26"/>
        <v>1454.7976849843919</v>
      </c>
      <c r="Q314" s="124">
        <f t="shared" si="22"/>
        <v>1112.6963583506076</v>
      </c>
      <c r="R314" s="124">
        <f t="shared" si="23"/>
        <v>485823.46908905433</v>
      </c>
      <c r="Z314" s="2"/>
    </row>
    <row r="315" spans="13:26" x14ac:dyDescent="0.25">
      <c r="M315" s="2"/>
      <c r="N315" s="1">
        <f t="shared" si="24"/>
        <v>249</v>
      </c>
      <c r="O315" s="124">
        <f t="shared" si="25"/>
        <v>485823.46908905433</v>
      </c>
      <c r="P315" s="124">
        <f t="shared" si="26"/>
        <v>1454.7976849843919</v>
      </c>
      <c r="Q315" s="124">
        <f t="shared" si="22"/>
        <v>1118.6080106004024</v>
      </c>
      <c r="R315" s="124">
        <f t="shared" si="23"/>
        <v>488396.87478463911</v>
      </c>
      <c r="Z315" s="2"/>
    </row>
    <row r="316" spans="13:26" x14ac:dyDescent="0.25">
      <c r="M316" s="2"/>
      <c r="N316" s="1">
        <f t="shared" si="24"/>
        <v>250</v>
      </c>
      <c r="O316" s="124">
        <f t="shared" si="25"/>
        <v>488396.87478463911</v>
      </c>
      <c r="P316" s="124">
        <f t="shared" si="26"/>
        <v>1454.7976849843919</v>
      </c>
      <c r="Q316" s="124">
        <f t="shared" si="22"/>
        <v>1124.5332744230896</v>
      </c>
      <c r="R316" s="124">
        <f t="shared" si="23"/>
        <v>490976.2057440466</v>
      </c>
      <c r="Z316" s="2"/>
    </row>
    <row r="317" spans="13:26" x14ac:dyDescent="0.25">
      <c r="M317" s="2"/>
      <c r="N317" s="1">
        <f t="shared" si="24"/>
        <v>251</v>
      </c>
      <c r="O317" s="124">
        <f t="shared" si="25"/>
        <v>490976.2057440466</v>
      </c>
      <c r="P317" s="124">
        <f t="shared" si="26"/>
        <v>1454.7976849843919</v>
      </c>
      <c r="Q317" s="124">
        <f t="shared" si="22"/>
        <v>1130.4721811593015</v>
      </c>
      <c r="R317" s="124">
        <f t="shared" si="23"/>
        <v>493561.4756101903</v>
      </c>
      <c r="Z317" s="2"/>
    </row>
    <row r="318" spans="13:26" x14ac:dyDescent="0.25">
      <c r="M318" s="2"/>
      <c r="N318" s="1">
        <f t="shared" si="24"/>
        <v>252</v>
      </c>
      <c r="O318" s="124">
        <f t="shared" si="25"/>
        <v>493561.4756101903</v>
      </c>
      <c r="P318" s="124">
        <f t="shared" si="26"/>
        <v>1454.7976849843919</v>
      </c>
      <c r="Q318" s="124">
        <f t="shared" si="22"/>
        <v>1136.4247622218318</v>
      </c>
      <c r="R318" s="124">
        <f t="shared" si="23"/>
        <v>496152.69805739651</v>
      </c>
      <c r="Z318" s="2"/>
    </row>
    <row r="319" spans="13:26" x14ac:dyDescent="0.25">
      <c r="M319" s="2"/>
      <c r="N319" s="1">
        <f t="shared" si="24"/>
        <v>253</v>
      </c>
      <c r="O319" s="124">
        <f t="shared" si="25"/>
        <v>496152.69805739651</v>
      </c>
      <c r="P319" s="124">
        <f t="shared" si="26"/>
        <v>1454.7976849843919</v>
      </c>
      <c r="Q319" s="124">
        <f t="shared" si="22"/>
        <v>1142.3910490958015</v>
      </c>
      <c r="R319" s="124">
        <f t="shared" si="23"/>
        <v>498749.88679147669</v>
      </c>
      <c r="Z319" s="2"/>
    </row>
    <row r="320" spans="13:26" x14ac:dyDescent="0.25">
      <c r="M320" s="2"/>
      <c r="N320" s="1">
        <f t="shared" si="24"/>
        <v>254</v>
      </c>
      <c r="O320" s="124">
        <f t="shared" si="25"/>
        <v>498749.88679147669</v>
      </c>
      <c r="P320" s="124">
        <f t="shared" si="26"/>
        <v>1454.7976849843919</v>
      </c>
      <c r="Q320" s="124">
        <f t="shared" si="22"/>
        <v>1148.3710733388266</v>
      </c>
      <c r="R320" s="124">
        <f t="shared" si="23"/>
        <v>501353.05554979993</v>
      </c>
      <c r="Z320" s="2"/>
    </row>
    <row r="321" spans="13:26" x14ac:dyDescent="0.25">
      <c r="M321" s="2"/>
      <c r="N321" s="1">
        <f t="shared" si="24"/>
        <v>255</v>
      </c>
      <c r="O321" s="124">
        <f t="shared" si="25"/>
        <v>501353.05554979993</v>
      </c>
      <c r="P321" s="124">
        <f t="shared" si="26"/>
        <v>1454.7976849843919</v>
      </c>
      <c r="Q321" s="124">
        <f t="shared" si="22"/>
        <v>1154.364866581185</v>
      </c>
      <c r="R321" s="124">
        <f t="shared" si="23"/>
        <v>503962.21810136549</v>
      </c>
      <c r="Z321" s="2"/>
    </row>
    <row r="322" spans="13:26" x14ac:dyDescent="0.25">
      <c r="M322" s="2"/>
      <c r="N322" s="1">
        <f t="shared" si="24"/>
        <v>256</v>
      </c>
      <c r="O322" s="124">
        <f t="shared" si="25"/>
        <v>503962.21810136549</v>
      </c>
      <c r="P322" s="124">
        <f t="shared" si="26"/>
        <v>1454.7976849843919</v>
      </c>
      <c r="Q322" s="124">
        <f t="shared" si="22"/>
        <v>1160.3724605259824</v>
      </c>
      <c r="R322" s="124">
        <f t="shared" si="23"/>
        <v>506577.3882468759</v>
      </c>
      <c r="Z322" s="2"/>
    </row>
    <row r="323" spans="13:26" x14ac:dyDescent="0.25">
      <c r="M323" s="2"/>
      <c r="N323" s="1">
        <f t="shared" si="24"/>
        <v>257</v>
      </c>
      <c r="O323" s="124">
        <f t="shared" si="25"/>
        <v>506577.3882468759</v>
      </c>
      <c r="P323" s="124">
        <f t="shared" si="26"/>
        <v>1454.7976849843919</v>
      </c>
      <c r="Q323" s="124">
        <f t="shared" ref="Q323:Q386" si="27">O323*$P$61</f>
        <v>1166.3938869493211</v>
      </c>
      <c r="R323" s="124">
        <f t="shared" ref="R323:R386" si="28">O323+P323+Q323</f>
        <v>509198.57981880964</v>
      </c>
      <c r="Z323" s="2"/>
    </row>
    <row r="324" spans="13:26" x14ac:dyDescent="0.25">
      <c r="M324" s="2"/>
      <c r="N324" s="1">
        <f t="shared" ref="N324:N387" si="29">N323+1</f>
        <v>258</v>
      </c>
      <c r="O324" s="124">
        <f t="shared" ref="O324:O387" si="30">R323</f>
        <v>509198.57981880964</v>
      </c>
      <c r="P324" s="124">
        <f t="shared" ref="P324:P387" si="31">P323</f>
        <v>1454.7976849843919</v>
      </c>
      <c r="Q324" s="124">
        <f t="shared" si="27"/>
        <v>1172.4291777004682</v>
      </c>
      <c r="R324" s="124">
        <f t="shared" si="28"/>
        <v>511825.80668149452</v>
      </c>
      <c r="Z324" s="2"/>
    </row>
    <row r="325" spans="13:26" x14ac:dyDescent="0.25">
      <c r="M325" s="2"/>
      <c r="N325" s="1">
        <f t="shared" si="29"/>
        <v>259</v>
      </c>
      <c r="O325" s="124">
        <f t="shared" si="30"/>
        <v>511825.80668149452</v>
      </c>
      <c r="P325" s="124">
        <f t="shared" si="31"/>
        <v>1454.7976849843919</v>
      </c>
      <c r="Q325" s="124">
        <f t="shared" si="27"/>
        <v>1178.4783647020233</v>
      </c>
      <c r="R325" s="124">
        <f t="shared" si="28"/>
        <v>514459.08273118094</v>
      </c>
      <c r="Z325" s="2"/>
    </row>
    <row r="326" spans="13:26" x14ac:dyDescent="0.25">
      <c r="M326" s="2"/>
      <c r="N326" s="1">
        <f t="shared" si="29"/>
        <v>260</v>
      </c>
      <c r="O326" s="124">
        <f t="shared" si="30"/>
        <v>514459.08273118094</v>
      </c>
      <c r="P326" s="124">
        <f t="shared" si="31"/>
        <v>1454.7976849843919</v>
      </c>
      <c r="Q326" s="124">
        <f t="shared" si="27"/>
        <v>1184.5414799500877</v>
      </c>
      <c r="R326" s="124">
        <f t="shared" si="28"/>
        <v>517098.42189611541</v>
      </c>
      <c r="Z326" s="2"/>
    </row>
    <row r="327" spans="13:26" x14ac:dyDescent="0.25">
      <c r="M327" s="2"/>
      <c r="N327" s="1">
        <f t="shared" si="29"/>
        <v>261</v>
      </c>
      <c r="O327" s="124">
        <f t="shared" si="30"/>
        <v>517098.42189611541</v>
      </c>
      <c r="P327" s="124">
        <f t="shared" si="31"/>
        <v>1454.7976849843919</v>
      </c>
      <c r="Q327" s="124">
        <f t="shared" si="27"/>
        <v>1190.6185555144341</v>
      </c>
      <c r="R327" s="124">
        <f t="shared" si="28"/>
        <v>519743.83813661424</v>
      </c>
      <c r="Z327" s="2"/>
    </row>
    <row r="328" spans="13:26" x14ac:dyDescent="0.25">
      <c r="M328" s="2"/>
      <c r="N328" s="1">
        <f t="shared" si="29"/>
        <v>262</v>
      </c>
      <c r="O328" s="124">
        <f t="shared" si="30"/>
        <v>519743.83813661424</v>
      </c>
      <c r="P328" s="124">
        <f t="shared" si="31"/>
        <v>1454.7976849843919</v>
      </c>
      <c r="Q328" s="124">
        <f t="shared" si="27"/>
        <v>1196.7096235386755</v>
      </c>
      <c r="R328" s="124">
        <f t="shared" si="28"/>
        <v>522395.3454451373</v>
      </c>
      <c r="Z328" s="2"/>
    </row>
    <row r="329" spans="13:26" x14ac:dyDescent="0.25">
      <c r="M329" s="2"/>
      <c r="N329" s="1">
        <f t="shared" si="29"/>
        <v>263</v>
      </c>
      <c r="O329" s="124">
        <f t="shared" si="30"/>
        <v>522395.3454451373</v>
      </c>
      <c r="P329" s="124">
        <f t="shared" si="31"/>
        <v>1454.7976849843919</v>
      </c>
      <c r="Q329" s="124">
        <f t="shared" si="27"/>
        <v>1202.8147162404357</v>
      </c>
      <c r="R329" s="124">
        <f t="shared" si="28"/>
        <v>525052.95784636214</v>
      </c>
      <c r="Z329" s="2"/>
    </row>
    <row r="330" spans="13:26" x14ac:dyDescent="0.25">
      <c r="M330" s="2"/>
      <c r="N330" s="1">
        <f t="shared" si="29"/>
        <v>264</v>
      </c>
      <c r="O330" s="124">
        <f t="shared" si="30"/>
        <v>525052.95784636214</v>
      </c>
      <c r="P330" s="124">
        <f t="shared" si="31"/>
        <v>1454.7976849843919</v>
      </c>
      <c r="Q330" s="124">
        <f t="shared" si="27"/>
        <v>1208.9338659115194</v>
      </c>
      <c r="R330" s="124">
        <f t="shared" si="28"/>
        <v>527716.6893972581</v>
      </c>
      <c r="Z330" s="2"/>
    </row>
    <row r="331" spans="13:26" x14ac:dyDescent="0.25">
      <c r="M331" s="2"/>
      <c r="N331" s="1">
        <f t="shared" si="29"/>
        <v>265</v>
      </c>
      <c r="O331" s="124">
        <f t="shared" si="30"/>
        <v>527716.6893972581</v>
      </c>
      <c r="P331" s="124">
        <f t="shared" si="31"/>
        <v>1454.7976849843919</v>
      </c>
      <c r="Q331" s="124">
        <f t="shared" si="27"/>
        <v>1215.0671049180835</v>
      </c>
      <c r="R331" s="124">
        <f t="shared" si="28"/>
        <v>530386.55418716057</v>
      </c>
      <c r="Z331" s="2"/>
    </row>
    <row r="332" spans="13:26" x14ac:dyDescent="0.25">
      <c r="M332" s="2"/>
      <c r="N332" s="1">
        <f t="shared" si="29"/>
        <v>266</v>
      </c>
      <c r="O332" s="124">
        <f t="shared" si="30"/>
        <v>530386.55418716057</v>
      </c>
      <c r="P332" s="124">
        <f t="shared" si="31"/>
        <v>1454.7976849843919</v>
      </c>
      <c r="Q332" s="124">
        <f t="shared" si="27"/>
        <v>1221.2144657008073</v>
      </c>
      <c r="R332" s="124">
        <f t="shared" si="28"/>
        <v>533062.56633784575</v>
      </c>
      <c r="Z332" s="2"/>
    </row>
    <row r="333" spans="13:26" x14ac:dyDescent="0.25">
      <c r="M333" s="2"/>
      <c r="N333" s="1">
        <f t="shared" si="29"/>
        <v>267</v>
      </c>
      <c r="O333" s="124">
        <f t="shared" si="30"/>
        <v>533062.56633784575</v>
      </c>
      <c r="P333" s="124">
        <f t="shared" si="31"/>
        <v>1454.7976849843919</v>
      </c>
      <c r="Q333" s="124">
        <f t="shared" si="27"/>
        <v>1227.3759807750653</v>
      </c>
      <c r="R333" s="124">
        <f t="shared" si="28"/>
        <v>535744.74000360526</v>
      </c>
      <c r="Z333" s="2"/>
    </row>
    <row r="334" spans="13:26" x14ac:dyDescent="0.25">
      <c r="M334" s="2"/>
      <c r="N334" s="1">
        <f t="shared" si="29"/>
        <v>268</v>
      </c>
      <c r="O334" s="124">
        <f t="shared" si="30"/>
        <v>535744.74000360526</v>
      </c>
      <c r="P334" s="124">
        <f t="shared" si="31"/>
        <v>1454.7976849843919</v>
      </c>
      <c r="Q334" s="124">
        <f t="shared" si="27"/>
        <v>1233.5516827310983</v>
      </c>
      <c r="R334" s="124">
        <f t="shared" si="28"/>
        <v>538433.08937132079</v>
      </c>
      <c r="Z334" s="2"/>
    </row>
    <row r="335" spans="13:26" x14ac:dyDescent="0.25">
      <c r="M335" s="2"/>
      <c r="N335" s="1">
        <f t="shared" si="29"/>
        <v>269</v>
      </c>
      <c r="O335" s="124">
        <f t="shared" si="30"/>
        <v>538433.08937132079</v>
      </c>
      <c r="P335" s="124">
        <f t="shared" si="31"/>
        <v>1454.7976849843919</v>
      </c>
      <c r="Q335" s="124">
        <f t="shared" si="27"/>
        <v>1239.7416042341861</v>
      </c>
      <c r="R335" s="124">
        <f t="shared" si="28"/>
        <v>541127.6286605394</v>
      </c>
      <c r="Z335" s="2"/>
    </row>
    <row r="336" spans="13:26" x14ac:dyDescent="0.25">
      <c r="M336" s="2"/>
      <c r="N336" s="1">
        <f t="shared" si="29"/>
        <v>270</v>
      </c>
      <c r="O336" s="124">
        <f t="shared" si="30"/>
        <v>541127.6286605394</v>
      </c>
      <c r="P336" s="124">
        <f t="shared" si="31"/>
        <v>1454.7976849843919</v>
      </c>
      <c r="Q336" s="124">
        <f t="shared" si="27"/>
        <v>1245.9457780248206</v>
      </c>
      <c r="R336" s="124">
        <f t="shared" si="28"/>
        <v>543828.37212354864</v>
      </c>
      <c r="Z336" s="2"/>
    </row>
    <row r="337" spans="13:26" x14ac:dyDescent="0.25">
      <c r="M337" s="2"/>
      <c r="N337" s="1">
        <f t="shared" si="29"/>
        <v>271</v>
      </c>
      <c r="O337" s="124">
        <f t="shared" si="30"/>
        <v>543828.37212354864</v>
      </c>
      <c r="P337" s="124">
        <f t="shared" si="31"/>
        <v>1454.7976849843919</v>
      </c>
      <c r="Q337" s="124">
        <f t="shared" si="27"/>
        <v>1252.1642369188785</v>
      </c>
      <c r="R337" s="124">
        <f t="shared" si="28"/>
        <v>546535.33404545195</v>
      </c>
      <c r="Z337" s="2"/>
    </row>
    <row r="338" spans="13:26" x14ac:dyDescent="0.25">
      <c r="M338" s="2"/>
      <c r="N338" s="1">
        <f t="shared" si="29"/>
        <v>272</v>
      </c>
      <c r="O338" s="124">
        <f t="shared" si="30"/>
        <v>546535.33404545195</v>
      </c>
      <c r="P338" s="124">
        <f t="shared" si="31"/>
        <v>1454.7976849843919</v>
      </c>
      <c r="Q338" s="124">
        <f t="shared" si="27"/>
        <v>1258.3970138077946</v>
      </c>
      <c r="R338" s="124">
        <f t="shared" si="28"/>
        <v>549248.52874424413</v>
      </c>
      <c r="Z338" s="2"/>
    </row>
    <row r="339" spans="13:26" x14ac:dyDescent="0.25">
      <c r="M339" s="2"/>
      <c r="N339" s="1">
        <f t="shared" si="29"/>
        <v>273</v>
      </c>
      <c r="O339" s="124">
        <f t="shared" si="30"/>
        <v>549248.52874424413</v>
      </c>
      <c r="P339" s="124">
        <f t="shared" si="31"/>
        <v>1454.7976849843919</v>
      </c>
      <c r="Q339" s="124">
        <f t="shared" si="27"/>
        <v>1264.6441416587365</v>
      </c>
      <c r="R339" s="124">
        <f t="shared" si="28"/>
        <v>551967.97057088732</v>
      </c>
      <c r="Z339" s="2"/>
    </row>
    <row r="340" spans="13:26" x14ac:dyDescent="0.25">
      <c r="M340" s="2"/>
      <c r="N340" s="1">
        <f t="shared" si="29"/>
        <v>274</v>
      </c>
      <c r="O340" s="124">
        <f t="shared" si="30"/>
        <v>551967.97057088732</v>
      </c>
      <c r="P340" s="124">
        <f t="shared" si="31"/>
        <v>1454.7976849843919</v>
      </c>
      <c r="Q340" s="124">
        <f t="shared" si="27"/>
        <v>1270.905653514779</v>
      </c>
      <c r="R340" s="124">
        <f t="shared" si="28"/>
        <v>554693.6739093865</v>
      </c>
      <c r="Z340" s="2"/>
    </row>
    <row r="341" spans="13:26" x14ac:dyDescent="0.25">
      <c r="M341" s="2"/>
      <c r="N341" s="1">
        <f t="shared" si="29"/>
        <v>275</v>
      </c>
      <c r="O341" s="124">
        <f t="shared" si="30"/>
        <v>554693.6739093865</v>
      </c>
      <c r="P341" s="124">
        <f t="shared" si="31"/>
        <v>1454.7976849843919</v>
      </c>
      <c r="Q341" s="124">
        <f t="shared" si="27"/>
        <v>1277.1815824950781</v>
      </c>
      <c r="R341" s="124">
        <f t="shared" si="28"/>
        <v>557425.65317686601</v>
      </c>
      <c r="Z341" s="2"/>
    </row>
    <row r="342" spans="13:26" x14ac:dyDescent="0.25">
      <c r="M342" s="2"/>
      <c r="N342" s="1">
        <f t="shared" si="29"/>
        <v>276</v>
      </c>
      <c r="O342" s="124">
        <f t="shared" si="30"/>
        <v>557425.65317686601</v>
      </c>
      <c r="P342" s="124">
        <f t="shared" si="31"/>
        <v>1454.7976849843919</v>
      </c>
      <c r="Q342" s="124">
        <f t="shared" si="27"/>
        <v>1283.471961795047</v>
      </c>
      <c r="R342" s="124">
        <f t="shared" si="28"/>
        <v>560163.92282364541</v>
      </c>
      <c r="Z342" s="2"/>
    </row>
    <row r="343" spans="13:26" x14ac:dyDescent="0.25">
      <c r="M343" s="2"/>
      <c r="N343" s="1">
        <f t="shared" si="29"/>
        <v>277</v>
      </c>
      <c r="O343" s="124">
        <f t="shared" si="30"/>
        <v>560163.92282364541</v>
      </c>
      <c r="P343" s="124">
        <f t="shared" si="31"/>
        <v>1454.7976849843919</v>
      </c>
      <c r="Q343" s="124">
        <f t="shared" si="27"/>
        <v>1289.7768246865305</v>
      </c>
      <c r="R343" s="124">
        <f t="shared" si="28"/>
        <v>562908.49733331637</v>
      </c>
      <c r="Z343" s="2"/>
    </row>
    <row r="344" spans="13:26" x14ac:dyDescent="0.25">
      <c r="M344" s="2"/>
      <c r="N344" s="1">
        <f t="shared" si="29"/>
        <v>278</v>
      </c>
      <c r="O344" s="124">
        <f t="shared" si="30"/>
        <v>562908.49733331637</v>
      </c>
      <c r="P344" s="124">
        <f t="shared" si="31"/>
        <v>1454.7976849843919</v>
      </c>
      <c r="Q344" s="124">
        <f t="shared" si="27"/>
        <v>1296.0962045179829</v>
      </c>
      <c r="R344" s="124">
        <f t="shared" si="28"/>
        <v>565659.39122281875</v>
      </c>
      <c r="Z344" s="2"/>
    </row>
    <row r="345" spans="13:26" x14ac:dyDescent="0.25">
      <c r="M345" s="2"/>
      <c r="N345" s="1">
        <f t="shared" si="29"/>
        <v>279</v>
      </c>
      <c r="O345" s="124">
        <f t="shared" si="30"/>
        <v>565659.39122281875</v>
      </c>
      <c r="P345" s="124">
        <f t="shared" si="31"/>
        <v>1454.7976849843919</v>
      </c>
      <c r="Q345" s="124">
        <f t="shared" si="27"/>
        <v>1302.4301347146425</v>
      </c>
      <c r="R345" s="124">
        <f t="shared" si="28"/>
        <v>568416.61904251785</v>
      </c>
      <c r="Z345" s="2"/>
    </row>
    <row r="346" spans="13:26" x14ac:dyDescent="0.25">
      <c r="M346" s="2"/>
      <c r="N346" s="1">
        <f t="shared" si="29"/>
        <v>280</v>
      </c>
      <c r="O346" s="124">
        <f t="shared" si="30"/>
        <v>568416.61904251785</v>
      </c>
      <c r="P346" s="124">
        <f t="shared" si="31"/>
        <v>1454.7976849843919</v>
      </c>
      <c r="Q346" s="124">
        <f t="shared" si="27"/>
        <v>1308.7786487787093</v>
      </c>
      <c r="R346" s="124">
        <f t="shared" si="28"/>
        <v>571180.19537628093</v>
      </c>
      <c r="Z346" s="2"/>
    </row>
    <row r="347" spans="13:26" x14ac:dyDescent="0.25">
      <c r="M347" s="2"/>
      <c r="N347" s="1">
        <f t="shared" si="29"/>
        <v>281</v>
      </c>
      <c r="O347" s="124">
        <f t="shared" si="30"/>
        <v>571180.19537628093</v>
      </c>
      <c r="P347" s="124">
        <f t="shared" si="31"/>
        <v>1454.7976849843919</v>
      </c>
      <c r="Q347" s="124">
        <f t="shared" si="27"/>
        <v>1315.1417802895226</v>
      </c>
      <c r="R347" s="124">
        <f t="shared" si="28"/>
        <v>573950.1348415548</v>
      </c>
      <c r="Z347" s="2"/>
    </row>
    <row r="348" spans="13:26" x14ac:dyDescent="0.25">
      <c r="M348" s="2"/>
      <c r="N348" s="1">
        <f t="shared" si="29"/>
        <v>282</v>
      </c>
      <c r="O348" s="124">
        <f t="shared" si="30"/>
        <v>573950.1348415548</v>
      </c>
      <c r="P348" s="124">
        <f t="shared" si="31"/>
        <v>1454.7976849843919</v>
      </c>
      <c r="Q348" s="124">
        <f t="shared" si="27"/>
        <v>1321.5195629037371</v>
      </c>
      <c r="R348" s="124">
        <f t="shared" si="28"/>
        <v>576726.45208944299</v>
      </c>
      <c r="Z348" s="2"/>
    </row>
    <row r="349" spans="13:26" x14ac:dyDescent="0.25">
      <c r="M349" s="2"/>
      <c r="N349" s="1">
        <f t="shared" si="29"/>
        <v>283</v>
      </c>
      <c r="O349" s="124">
        <f t="shared" si="30"/>
        <v>576726.45208944299</v>
      </c>
      <c r="P349" s="124">
        <f t="shared" si="31"/>
        <v>1454.7976849843919</v>
      </c>
      <c r="Q349" s="124">
        <f t="shared" si="27"/>
        <v>1327.912030355503</v>
      </c>
      <c r="R349" s="124">
        <f t="shared" si="28"/>
        <v>579509.16180478293</v>
      </c>
      <c r="Z349" s="2"/>
    </row>
    <row r="350" spans="13:26" x14ac:dyDescent="0.25">
      <c r="M350" s="2"/>
      <c r="N350" s="1">
        <f t="shared" si="29"/>
        <v>284</v>
      </c>
      <c r="O350" s="124">
        <f t="shared" si="30"/>
        <v>579509.16180478293</v>
      </c>
      <c r="P350" s="124">
        <f t="shared" si="31"/>
        <v>1454.7976849843919</v>
      </c>
      <c r="Q350" s="124">
        <f t="shared" si="27"/>
        <v>1334.3192164566426</v>
      </c>
      <c r="R350" s="124">
        <f t="shared" si="28"/>
        <v>582298.27870622394</v>
      </c>
      <c r="Z350" s="2"/>
    </row>
    <row r="351" spans="13:26" x14ac:dyDescent="0.25">
      <c r="M351" s="2"/>
      <c r="N351" s="1">
        <f t="shared" si="29"/>
        <v>285</v>
      </c>
      <c r="O351" s="124">
        <f t="shared" si="30"/>
        <v>582298.27870622394</v>
      </c>
      <c r="P351" s="124">
        <f t="shared" si="31"/>
        <v>1454.7976849843919</v>
      </c>
      <c r="Q351" s="124">
        <f t="shared" si="27"/>
        <v>1340.74115509683</v>
      </c>
      <c r="R351" s="124">
        <f t="shared" si="28"/>
        <v>585093.81754630513</v>
      </c>
      <c r="Z351" s="2"/>
    </row>
    <row r="352" spans="13:26" x14ac:dyDescent="0.25">
      <c r="M352" s="2"/>
      <c r="N352" s="1">
        <f t="shared" si="29"/>
        <v>286</v>
      </c>
      <c r="O352" s="124">
        <f t="shared" si="30"/>
        <v>585093.81754630513</v>
      </c>
      <c r="P352" s="124">
        <f t="shared" si="31"/>
        <v>1454.7976849843919</v>
      </c>
      <c r="Q352" s="124">
        <f t="shared" si="27"/>
        <v>1347.1778802437705</v>
      </c>
      <c r="R352" s="124">
        <f t="shared" si="28"/>
        <v>587895.79311153328</v>
      </c>
      <c r="Z352" s="2"/>
    </row>
    <row r="353" spans="13:26" x14ac:dyDescent="0.25">
      <c r="M353" s="2"/>
      <c r="N353" s="1">
        <f t="shared" si="29"/>
        <v>287</v>
      </c>
      <c r="O353" s="124">
        <f t="shared" si="30"/>
        <v>587895.79311153328</v>
      </c>
      <c r="P353" s="124">
        <f t="shared" si="31"/>
        <v>1454.7976849843919</v>
      </c>
      <c r="Q353" s="124">
        <f t="shared" si="27"/>
        <v>1353.6294259433798</v>
      </c>
      <c r="R353" s="124">
        <f t="shared" si="28"/>
        <v>590704.22022246104</v>
      </c>
      <c r="Z353" s="2"/>
    </row>
    <row r="354" spans="13:26" x14ac:dyDescent="0.25">
      <c r="M354" s="2"/>
      <c r="N354" s="1">
        <f t="shared" si="29"/>
        <v>288</v>
      </c>
      <c r="O354" s="124">
        <f t="shared" si="30"/>
        <v>590704.22022246104</v>
      </c>
      <c r="P354" s="124">
        <f t="shared" si="31"/>
        <v>1454.7976849843919</v>
      </c>
      <c r="Q354" s="124">
        <f t="shared" si="27"/>
        <v>1360.0958263199645</v>
      </c>
      <c r="R354" s="124">
        <f t="shared" si="28"/>
        <v>593519.11373376544</v>
      </c>
      <c r="Z354" s="2"/>
    </row>
    <row r="355" spans="13:26" x14ac:dyDescent="0.25">
      <c r="M355" s="2"/>
      <c r="N355" s="1">
        <f t="shared" si="29"/>
        <v>289</v>
      </c>
      <c r="O355" s="124">
        <f t="shared" si="30"/>
        <v>593519.11373376544</v>
      </c>
      <c r="P355" s="124">
        <f t="shared" si="31"/>
        <v>1454.7976849843919</v>
      </c>
      <c r="Q355" s="124">
        <f t="shared" si="27"/>
        <v>1366.5771155764021</v>
      </c>
      <c r="R355" s="124">
        <f t="shared" si="28"/>
        <v>596340.4885343262</v>
      </c>
      <c r="Z355" s="2"/>
    </row>
    <row r="356" spans="13:26" x14ac:dyDescent="0.25">
      <c r="M356" s="2"/>
      <c r="N356" s="1">
        <f t="shared" si="29"/>
        <v>290</v>
      </c>
      <c r="O356" s="124">
        <f t="shared" si="30"/>
        <v>596340.4885343262</v>
      </c>
      <c r="P356" s="124">
        <f t="shared" si="31"/>
        <v>1454.7976849843919</v>
      </c>
      <c r="Q356" s="124">
        <f t="shared" si="27"/>
        <v>1373.0733279943224</v>
      </c>
      <c r="R356" s="124">
        <f t="shared" si="28"/>
        <v>599168.35954730492</v>
      </c>
      <c r="Z356" s="2"/>
    </row>
    <row r="357" spans="13:26" x14ac:dyDescent="0.25">
      <c r="M357" s="2"/>
      <c r="N357" s="1">
        <f t="shared" si="29"/>
        <v>291</v>
      </c>
      <c r="O357" s="124">
        <f t="shared" si="30"/>
        <v>599168.35954730492</v>
      </c>
      <c r="P357" s="124">
        <f t="shared" si="31"/>
        <v>1454.7976849843919</v>
      </c>
      <c r="Q357" s="124">
        <f t="shared" si="27"/>
        <v>1379.5844979342885</v>
      </c>
      <c r="R357" s="124">
        <f t="shared" si="28"/>
        <v>602002.74173022364</v>
      </c>
      <c r="Z357" s="2"/>
    </row>
    <row r="358" spans="13:26" x14ac:dyDescent="0.25">
      <c r="M358" s="2"/>
      <c r="N358" s="1">
        <f t="shared" si="29"/>
        <v>292</v>
      </c>
      <c r="O358" s="124">
        <f t="shared" si="30"/>
        <v>602002.74173022364</v>
      </c>
      <c r="P358" s="124">
        <f t="shared" si="31"/>
        <v>1454.7976849843919</v>
      </c>
      <c r="Q358" s="124">
        <f t="shared" si="27"/>
        <v>1386.1106598359786</v>
      </c>
      <c r="R358" s="124">
        <f t="shared" si="28"/>
        <v>604843.65007504402</v>
      </c>
      <c r="Z358" s="2"/>
    </row>
    <row r="359" spans="13:26" x14ac:dyDescent="0.25">
      <c r="M359" s="2"/>
      <c r="N359" s="1">
        <f t="shared" si="29"/>
        <v>293</v>
      </c>
      <c r="O359" s="124">
        <f t="shared" si="30"/>
        <v>604843.65007504402</v>
      </c>
      <c r="P359" s="124">
        <f t="shared" si="31"/>
        <v>1454.7976849843919</v>
      </c>
      <c r="Q359" s="124">
        <f t="shared" si="27"/>
        <v>1392.6518482183683</v>
      </c>
      <c r="R359" s="124">
        <f t="shared" si="28"/>
        <v>607691.09960824682</v>
      </c>
      <c r="Z359" s="2"/>
    </row>
    <row r="360" spans="13:26" x14ac:dyDescent="0.25">
      <c r="M360" s="2"/>
      <c r="N360" s="1">
        <f t="shared" si="29"/>
        <v>294</v>
      </c>
      <c r="O360" s="124">
        <f t="shared" si="30"/>
        <v>607691.09960824682</v>
      </c>
      <c r="P360" s="124">
        <f t="shared" si="31"/>
        <v>1454.7976849843919</v>
      </c>
      <c r="Q360" s="124">
        <f t="shared" si="27"/>
        <v>1399.2080976799134</v>
      </c>
      <c r="R360" s="124">
        <f t="shared" si="28"/>
        <v>610545.10539091111</v>
      </c>
      <c r="Z360" s="2"/>
    </row>
    <row r="361" spans="13:26" x14ac:dyDescent="0.25">
      <c r="M361" s="2"/>
      <c r="N361" s="1">
        <f t="shared" si="29"/>
        <v>295</v>
      </c>
      <c r="O361" s="124">
        <f t="shared" si="30"/>
        <v>610545.10539091111</v>
      </c>
      <c r="P361" s="124">
        <f t="shared" si="31"/>
        <v>1454.7976849843919</v>
      </c>
      <c r="Q361" s="124">
        <f t="shared" si="27"/>
        <v>1405.7794428987318</v>
      </c>
      <c r="R361" s="124">
        <f t="shared" si="28"/>
        <v>613405.6825187942</v>
      </c>
      <c r="Z361" s="2"/>
    </row>
    <row r="362" spans="13:26" x14ac:dyDescent="0.25">
      <c r="M362" s="2"/>
      <c r="N362" s="1">
        <f t="shared" si="29"/>
        <v>296</v>
      </c>
      <c r="O362" s="124">
        <f t="shared" si="30"/>
        <v>613405.6825187942</v>
      </c>
      <c r="P362" s="124">
        <f t="shared" si="31"/>
        <v>1454.7976849843919</v>
      </c>
      <c r="Q362" s="124">
        <f t="shared" si="27"/>
        <v>1412.3659186327884</v>
      </c>
      <c r="R362" s="124">
        <f t="shared" si="28"/>
        <v>616272.84612241143</v>
      </c>
      <c r="Z362" s="2"/>
    </row>
    <row r="363" spans="13:26" x14ac:dyDescent="0.25">
      <c r="M363" s="2"/>
      <c r="N363" s="1">
        <f t="shared" si="29"/>
        <v>297</v>
      </c>
      <c r="O363" s="124">
        <f t="shared" si="30"/>
        <v>616272.84612241143</v>
      </c>
      <c r="P363" s="124">
        <f t="shared" si="31"/>
        <v>1454.7976849843919</v>
      </c>
      <c r="Q363" s="124">
        <f t="shared" si="27"/>
        <v>1418.9675597200787</v>
      </c>
      <c r="R363" s="124">
        <f t="shared" si="28"/>
        <v>619146.61136711587</v>
      </c>
      <c r="Z363" s="2"/>
    </row>
    <row r="364" spans="13:26" x14ac:dyDescent="0.25">
      <c r="M364" s="2"/>
      <c r="N364" s="1">
        <f t="shared" si="29"/>
        <v>298</v>
      </c>
      <c r="O364" s="124">
        <f t="shared" si="30"/>
        <v>619146.61136711587</v>
      </c>
      <c r="P364" s="124">
        <f t="shared" si="31"/>
        <v>1454.7976849843919</v>
      </c>
      <c r="Q364" s="124">
        <f t="shared" si="27"/>
        <v>1425.5844010788112</v>
      </c>
      <c r="R364" s="124">
        <f t="shared" si="28"/>
        <v>622026.99345317902</v>
      </c>
      <c r="Z364" s="2"/>
    </row>
    <row r="365" spans="13:26" x14ac:dyDescent="0.25">
      <c r="M365" s="2"/>
      <c r="N365" s="1">
        <f t="shared" si="29"/>
        <v>299</v>
      </c>
      <c r="O365" s="124">
        <f t="shared" si="30"/>
        <v>622026.99345317902</v>
      </c>
      <c r="P365" s="124">
        <f t="shared" si="31"/>
        <v>1454.7976849843919</v>
      </c>
      <c r="Q365" s="124">
        <f t="shared" si="27"/>
        <v>1432.216477707595</v>
      </c>
      <c r="R365" s="124">
        <f t="shared" si="28"/>
        <v>624914.00761587103</v>
      </c>
      <c r="Z365" s="2"/>
    </row>
    <row r="366" spans="13:26" x14ac:dyDescent="0.25">
      <c r="M366" s="2"/>
      <c r="N366" s="1">
        <f t="shared" si="29"/>
        <v>300</v>
      </c>
      <c r="O366" s="124">
        <f t="shared" si="30"/>
        <v>624914.00761587103</v>
      </c>
      <c r="P366" s="124">
        <f t="shared" si="31"/>
        <v>1454.7976849843919</v>
      </c>
      <c r="Q366" s="124">
        <f t="shared" si="27"/>
        <v>1438.8638246856228</v>
      </c>
      <c r="R366" s="124">
        <f t="shared" si="28"/>
        <v>627807.669125541</v>
      </c>
      <c r="Z366" s="2"/>
    </row>
    <row r="367" spans="13:26" x14ac:dyDescent="0.25">
      <c r="M367" s="2"/>
      <c r="N367" s="1">
        <f t="shared" si="29"/>
        <v>301</v>
      </c>
      <c r="O367" s="124">
        <f t="shared" si="30"/>
        <v>627807.669125541</v>
      </c>
      <c r="P367" s="124">
        <f t="shared" si="31"/>
        <v>1454.7976849843919</v>
      </c>
      <c r="Q367" s="124">
        <f t="shared" si="27"/>
        <v>1445.5264771728569</v>
      </c>
      <c r="R367" s="124">
        <f t="shared" si="28"/>
        <v>630707.99328769825</v>
      </c>
      <c r="Z367" s="2"/>
    </row>
    <row r="368" spans="13:26" x14ac:dyDescent="0.25">
      <c r="M368" s="2"/>
      <c r="N368" s="1">
        <f t="shared" si="29"/>
        <v>302</v>
      </c>
      <c r="O368" s="124">
        <f t="shared" si="30"/>
        <v>630707.99328769825</v>
      </c>
      <c r="P368" s="124">
        <f t="shared" si="31"/>
        <v>1454.7976849843919</v>
      </c>
      <c r="Q368" s="124">
        <f t="shared" si="27"/>
        <v>1452.2044704102159</v>
      </c>
      <c r="R368" s="124">
        <f t="shared" si="28"/>
        <v>633614.99544309289</v>
      </c>
      <c r="Z368" s="2"/>
    </row>
    <row r="369" spans="13:26" x14ac:dyDescent="0.25">
      <c r="M369" s="2"/>
      <c r="N369" s="1">
        <f t="shared" si="29"/>
        <v>303</v>
      </c>
      <c r="O369" s="124">
        <f t="shared" si="30"/>
        <v>633614.99544309289</v>
      </c>
      <c r="P369" s="124">
        <f t="shared" si="31"/>
        <v>1454.7976849843919</v>
      </c>
      <c r="Q369" s="124">
        <f t="shared" si="27"/>
        <v>1458.8978397197602</v>
      </c>
      <c r="R369" s="124">
        <f t="shared" si="28"/>
        <v>636528.69096779707</v>
      </c>
      <c r="Z369" s="2"/>
    </row>
    <row r="370" spans="13:26" x14ac:dyDescent="0.25">
      <c r="M370" s="2"/>
      <c r="N370" s="1">
        <f t="shared" si="29"/>
        <v>304</v>
      </c>
      <c r="O370" s="124">
        <f t="shared" si="30"/>
        <v>636528.69096779707</v>
      </c>
      <c r="P370" s="124">
        <f t="shared" si="31"/>
        <v>1454.7976849843919</v>
      </c>
      <c r="Q370" s="124">
        <f t="shared" si="27"/>
        <v>1465.6066205048796</v>
      </c>
      <c r="R370" s="124">
        <f t="shared" si="28"/>
        <v>639449.09527328634</v>
      </c>
      <c r="Z370" s="2"/>
    </row>
    <row r="371" spans="13:26" x14ac:dyDescent="0.25">
      <c r="M371" s="2"/>
      <c r="N371" s="1">
        <f t="shared" si="29"/>
        <v>305</v>
      </c>
      <c r="O371" s="124">
        <f t="shared" si="30"/>
        <v>639449.09527328634</v>
      </c>
      <c r="P371" s="124">
        <f t="shared" si="31"/>
        <v>1454.7976849843919</v>
      </c>
      <c r="Q371" s="124">
        <f t="shared" si="27"/>
        <v>1472.3308482504794</v>
      </c>
      <c r="R371" s="124">
        <f t="shared" si="28"/>
        <v>642376.22380652116</v>
      </c>
      <c r="Z371" s="2"/>
    </row>
    <row r="372" spans="13:26" x14ac:dyDescent="0.25">
      <c r="M372" s="2"/>
      <c r="N372" s="1">
        <f t="shared" si="29"/>
        <v>306</v>
      </c>
      <c r="O372" s="124">
        <f t="shared" si="30"/>
        <v>642376.22380652116</v>
      </c>
      <c r="P372" s="124">
        <f t="shared" si="31"/>
        <v>1454.7976849843919</v>
      </c>
      <c r="Q372" s="124">
        <f t="shared" si="27"/>
        <v>1479.0705585231697</v>
      </c>
      <c r="R372" s="124">
        <f t="shared" si="28"/>
        <v>645310.09205002873</v>
      </c>
      <c r="Z372" s="2"/>
    </row>
    <row r="373" spans="13:26" x14ac:dyDescent="0.25">
      <c r="M373" s="2"/>
      <c r="N373" s="1">
        <f t="shared" si="29"/>
        <v>307</v>
      </c>
      <c r="O373" s="124">
        <f t="shared" si="30"/>
        <v>645310.09205002873</v>
      </c>
      <c r="P373" s="124">
        <f t="shared" si="31"/>
        <v>1454.7976849843919</v>
      </c>
      <c r="Q373" s="124">
        <f t="shared" si="27"/>
        <v>1485.8257869714521</v>
      </c>
      <c r="R373" s="124">
        <f t="shared" si="28"/>
        <v>648250.71552198462</v>
      </c>
      <c r="Z373" s="2"/>
    </row>
    <row r="374" spans="13:26" x14ac:dyDescent="0.25">
      <c r="M374" s="2"/>
      <c r="N374" s="1">
        <f t="shared" si="29"/>
        <v>308</v>
      </c>
      <c r="O374" s="124">
        <f t="shared" si="30"/>
        <v>648250.71552198462</v>
      </c>
      <c r="P374" s="124">
        <f t="shared" si="31"/>
        <v>1454.7976849843919</v>
      </c>
      <c r="Q374" s="124">
        <f t="shared" si="27"/>
        <v>1492.5965693259095</v>
      </c>
      <c r="R374" s="124">
        <f t="shared" si="28"/>
        <v>651198.10977629491</v>
      </c>
      <c r="Z374" s="2"/>
    </row>
    <row r="375" spans="13:26" x14ac:dyDescent="0.25">
      <c r="M375" s="2"/>
      <c r="N375" s="1">
        <f t="shared" si="29"/>
        <v>309</v>
      </c>
      <c r="O375" s="124">
        <f t="shared" si="30"/>
        <v>651198.10977629491</v>
      </c>
      <c r="P375" s="124">
        <f t="shared" si="31"/>
        <v>1454.7976849843919</v>
      </c>
      <c r="Q375" s="124">
        <f t="shared" si="27"/>
        <v>1499.3829413993935</v>
      </c>
      <c r="R375" s="124">
        <f t="shared" si="28"/>
        <v>654152.29040267866</v>
      </c>
      <c r="Z375" s="2"/>
    </row>
    <row r="376" spans="13:26" x14ac:dyDescent="0.25">
      <c r="M376" s="2"/>
      <c r="N376" s="1">
        <f t="shared" si="29"/>
        <v>310</v>
      </c>
      <c r="O376" s="124">
        <f t="shared" si="30"/>
        <v>654152.29040267866</v>
      </c>
      <c r="P376" s="124">
        <f t="shared" si="31"/>
        <v>1454.7976849843919</v>
      </c>
      <c r="Q376" s="124">
        <f t="shared" si="27"/>
        <v>1506.1849390872155</v>
      </c>
      <c r="R376" s="124">
        <f t="shared" si="28"/>
        <v>657113.27302675031</v>
      </c>
      <c r="Z376" s="2"/>
    </row>
    <row r="377" spans="13:26" x14ac:dyDescent="0.25">
      <c r="M377" s="2"/>
      <c r="N377" s="1">
        <f t="shared" si="29"/>
        <v>311</v>
      </c>
      <c r="O377" s="124">
        <f t="shared" si="30"/>
        <v>657113.27302675031</v>
      </c>
      <c r="P377" s="124">
        <f t="shared" si="31"/>
        <v>1454.7976849843919</v>
      </c>
      <c r="Q377" s="124">
        <f t="shared" si="27"/>
        <v>1513.0025983673356</v>
      </c>
      <c r="R377" s="124">
        <f t="shared" si="28"/>
        <v>660081.07331010199</v>
      </c>
      <c r="Z377" s="2"/>
    </row>
    <row r="378" spans="13:26" x14ac:dyDescent="0.25">
      <c r="M378" s="2"/>
      <c r="N378" s="1">
        <f t="shared" si="29"/>
        <v>312</v>
      </c>
      <c r="O378" s="124">
        <f t="shared" si="30"/>
        <v>660081.07331010199</v>
      </c>
      <c r="P378" s="124">
        <f t="shared" si="31"/>
        <v>1454.7976849843919</v>
      </c>
      <c r="Q378" s="124">
        <f t="shared" si="27"/>
        <v>1519.8359553005528</v>
      </c>
      <c r="R378" s="124">
        <f t="shared" si="28"/>
        <v>663055.70695038699</v>
      </c>
      <c r="Z378" s="2"/>
    </row>
    <row r="379" spans="13:26" x14ac:dyDescent="0.25">
      <c r="M379" s="2"/>
      <c r="N379" s="1">
        <f t="shared" si="29"/>
        <v>313</v>
      </c>
      <c r="O379" s="124">
        <f t="shared" si="30"/>
        <v>663055.70695038699</v>
      </c>
      <c r="P379" s="124">
        <f t="shared" si="31"/>
        <v>1454.7976849843919</v>
      </c>
      <c r="Q379" s="124">
        <f t="shared" si="27"/>
        <v>1526.6850460306969</v>
      </c>
      <c r="R379" s="124">
        <f t="shared" si="28"/>
        <v>666037.18968140206</v>
      </c>
      <c r="Z379" s="2"/>
    </row>
    <row r="380" spans="13:26" x14ac:dyDescent="0.25">
      <c r="M380" s="2"/>
      <c r="N380" s="1">
        <f t="shared" si="29"/>
        <v>314</v>
      </c>
      <c r="O380" s="124">
        <f t="shared" si="30"/>
        <v>666037.18968140206</v>
      </c>
      <c r="P380" s="124">
        <f t="shared" si="31"/>
        <v>1454.7976849843919</v>
      </c>
      <c r="Q380" s="124">
        <f t="shared" si="27"/>
        <v>1533.5499067848175</v>
      </c>
      <c r="R380" s="124">
        <f t="shared" si="28"/>
        <v>669025.53727317124</v>
      </c>
      <c r="Z380" s="2"/>
    </row>
    <row r="381" spans="13:26" x14ac:dyDescent="0.25">
      <c r="M381" s="2"/>
      <c r="N381" s="1">
        <f t="shared" si="29"/>
        <v>315</v>
      </c>
      <c r="O381" s="124">
        <f t="shared" si="30"/>
        <v>669025.53727317124</v>
      </c>
      <c r="P381" s="124">
        <f t="shared" si="31"/>
        <v>1454.7976849843919</v>
      </c>
      <c r="Q381" s="124">
        <f t="shared" si="27"/>
        <v>1540.4305738733783</v>
      </c>
      <c r="R381" s="124">
        <f t="shared" si="28"/>
        <v>672020.76553202898</v>
      </c>
      <c r="Z381" s="2"/>
    </row>
    <row r="382" spans="13:26" x14ac:dyDescent="0.25">
      <c r="M382" s="2"/>
      <c r="N382" s="1">
        <f t="shared" si="29"/>
        <v>316</v>
      </c>
      <c r="O382" s="124">
        <f t="shared" si="30"/>
        <v>672020.76553202898</v>
      </c>
      <c r="P382" s="124">
        <f t="shared" si="31"/>
        <v>1454.7976849843919</v>
      </c>
      <c r="Q382" s="124">
        <f t="shared" si="27"/>
        <v>1547.3270836904467</v>
      </c>
      <c r="R382" s="124">
        <f t="shared" si="28"/>
        <v>675022.89030070382</v>
      </c>
      <c r="Z382" s="2"/>
    </row>
    <row r="383" spans="13:26" x14ac:dyDescent="0.25">
      <c r="M383" s="2"/>
      <c r="N383" s="1">
        <f t="shared" si="29"/>
        <v>317</v>
      </c>
      <c r="O383" s="124">
        <f t="shared" si="30"/>
        <v>675022.89030070382</v>
      </c>
      <c r="P383" s="124">
        <f t="shared" si="31"/>
        <v>1454.7976849843919</v>
      </c>
      <c r="Q383" s="124">
        <f t="shared" si="27"/>
        <v>1554.2394727138885</v>
      </c>
      <c r="R383" s="124">
        <f t="shared" si="28"/>
        <v>678031.92745840212</v>
      </c>
      <c r="Z383" s="2"/>
    </row>
    <row r="384" spans="13:26" x14ac:dyDescent="0.25">
      <c r="M384" s="2"/>
      <c r="N384" s="1">
        <f t="shared" si="29"/>
        <v>318</v>
      </c>
      <c r="O384" s="124">
        <f t="shared" si="30"/>
        <v>678031.92745840212</v>
      </c>
      <c r="P384" s="124">
        <f t="shared" si="31"/>
        <v>1454.7976849843919</v>
      </c>
      <c r="Q384" s="124">
        <f t="shared" si="27"/>
        <v>1561.1677775055587</v>
      </c>
      <c r="R384" s="124">
        <f t="shared" si="28"/>
        <v>681047.8929208921</v>
      </c>
      <c r="Z384" s="2"/>
    </row>
    <row r="385" spans="13:26" x14ac:dyDescent="0.25">
      <c r="M385" s="2"/>
      <c r="N385" s="1">
        <f t="shared" si="29"/>
        <v>319</v>
      </c>
      <c r="O385" s="124">
        <f t="shared" si="30"/>
        <v>681047.8929208921</v>
      </c>
      <c r="P385" s="124">
        <f t="shared" si="31"/>
        <v>1454.7976849843919</v>
      </c>
      <c r="Q385" s="124">
        <f t="shared" si="27"/>
        <v>1568.1120347114968</v>
      </c>
      <c r="R385" s="124">
        <f t="shared" si="28"/>
        <v>684070.80264058802</v>
      </c>
      <c r="Z385" s="2"/>
    </row>
    <row r="386" spans="13:26" x14ac:dyDescent="0.25">
      <c r="M386" s="2"/>
      <c r="N386" s="1">
        <f t="shared" si="29"/>
        <v>320</v>
      </c>
      <c r="O386" s="124">
        <f t="shared" si="30"/>
        <v>684070.80264058802</v>
      </c>
      <c r="P386" s="124">
        <f t="shared" si="31"/>
        <v>1454.7976849843919</v>
      </c>
      <c r="Q386" s="124">
        <f t="shared" si="27"/>
        <v>1575.0722810621189</v>
      </c>
      <c r="R386" s="124">
        <f t="shared" si="28"/>
        <v>687100.67260663456</v>
      </c>
      <c r="Z386" s="2"/>
    </row>
    <row r="387" spans="13:26" x14ac:dyDescent="0.25">
      <c r="M387" s="2"/>
      <c r="N387" s="1">
        <f t="shared" si="29"/>
        <v>321</v>
      </c>
      <c r="O387" s="124">
        <f t="shared" si="30"/>
        <v>687100.67260663456</v>
      </c>
      <c r="P387" s="124">
        <f t="shared" si="31"/>
        <v>1454.7976849843919</v>
      </c>
      <c r="Q387" s="124">
        <f t="shared" ref="Q387:Q426" si="32">O387*$P$61</f>
        <v>1582.0485533724134</v>
      </c>
      <c r="R387" s="124">
        <f t="shared" ref="R387:R426" si="33">O387+P387+Q387</f>
        <v>690137.51884499134</v>
      </c>
      <c r="Z387" s="2"/>
    </row>
    <row r="388" spans="13:26" x14ac:dyDescent="0.25">
      <c r="M388" s="2"/>
      <c r="N388" s="1">
        <f t="shared" ref="N388:N426" si="34">N387+1</f>
        <v>322</v>
      </c>
      <c r="O388" s="124">
        <f t="shared" ref="O388:O426" si="35">R387</f>
        <v>690137.51884499134</v>
      </c>
      <c r="P388" s="124">
        <f t="shared" ref="P388:P426" si="36">P387</f>
        <v>1454.7976849843919</v>
      </c>
      <c r="Q388" s="124">
        <f t="shared" si="32"/>
        <v>1589.0408885421352</v>
      </c>
      <c r="R388" s="124">
        <f t="shared" si="33"/>
        <v>693181.35741851793</v>
      </c>
      <c r="Z388" s="2"/>
    </row>
    <row r="389" spans="13:26" x14ac:dyDescent="0.25">
      <c r="M389" s="2"/>
      <c r="N389" s="1">
        <f t="shared" si="34"/>
        <v>323</v>
      </c>
      <c r="O389" s="124">
        <f t="shared" si="35"/>
        <v>693181.35741851793</v>
      </c>
      <c r="P389" s="124">
        <f t="shared" si="36"/>
        <v>1454.7976849843919</v>
      </c>
      <c r="Q389" s="124">
        <f t="shared" si="32"/>
        <v>1596.0493235560007</v>
      </c>
      <c r="R389" s="124">
        <f t="shared" si="33"/>
        <v>696232.20442705834</v>
      </c>
      <c r="Z389" s="2"/>
    </row>
    <row r="390" spans="13:26" x14ac:dyDescent="0.25">
      <c r="M390" s="2"/>
      <c r="N390" s="1">
        <f t="shared" si="34"/>
        <v>324</v>
      </c>
      <c r="O390" s="124">
        <f t="shared" si="35"/>
        <v>696232.20442705834</v>
      </c>
      <c r="P390" s="124">
        <f t="shared" si="36"/>
        <v>1454.7976849843919</v>
      </c>
      <c r="Q390" s="124">
        <f t="shared" si="32"/>
        <v>1603.0738954838835</v>
      </c>
      <c r="R390" s="124">
        <f t="shared" si="33"/>
        <v>699290.0760075266</v>
      </c>
      <c r="Z390" s="2"/>
    </row>
    <row r="391" spans="13:26" x14ac:dyDescent="0.25">
      <c r="M391" s="2"/>
      <c r="N391" s="1">
        <f t="shared" si="34"/>
        <v>325</v>
      </c>
      <c r="O391" s="124">
        <f t="shared" si="35"/>
        <v>699290.0760075266</v>
      </c>
      <c r="P391" s="124">
        <f t="shared" si="36"/>
        <v>1454.7976849843919</v>
      </c>
      <c r="Q391" s="124">
        <f t="shared" si="32"/>
        <v>1610.1146414810105</v>
      </c>
      <c r="R391" s="124">
        <f t="shared" si="33"/>
        <v>702354.98833399196</v>
      </c>
      <c r="Z391" s="2"/>
    </row>
    <row r="392" spans="13:26" x14ac:dyDescent="0.25">
      <c r="M392" s="2"/>
      <c r="N392" s="1">
        <f t="shared" si="34"/>
        <v>326</v>
      </c>
      <c r="O392" s="124">
        <f t="shared" si="35"/>
        <v>702354.98833399196</v>
      </c>
      <c r="P392" s="124">
        <f t="shared" si="36"/>
        <v>1454.7976849843919</v>
      </c>
      <c r="Q392" s="124">
        <f t="shared" si="32"/>
        <v>1617.1715987881585</v>
      </c>
      <c r="R392" s="124">
        <f t="shared" si="33"/>
        <v>705426.95761776448</v>
      </c>
      <c r="Z392" s="2"/>
    </row>
    <row r="393" spans="13:26" x14ac:dyDescent="0.25">
      <c r="M393" s="2"/>
      <c r="N393" s="1">
        <f t="shared" si="34"/>
        <v>327</v>
      </c>
      <c r="O393" s="124">
        <f t="shared" si="35"/>
        <v>705426.95761776448</v>
      </c>
      <c r="P393" s="124">
        <f t="shared" si="36"/>
        <v>1454.7976849843919</v>
      </c>
      <c r="Q393" s="124">
        <f t="shared" si="32"/>
        <v>1624.2448047318517</v>
      </c>
      <c r="R393" s="124">
        <f t="shared" si="33"/>
        <v>708506.00010748068</v>
      </c>
      <c r="Z393" s="2"/>
    </row>
    <row r="394" spans="13:26" x14ac:dyDescent="0.25">
      <c r="M394" s="2"/>
      <c r="N394" s="1">
        <f t="shared" si="34"/>
        <v>328</v>
      </c>
      <c r="O394" s="124">
        <f t="shared" si="35"/>
        <v>708506.00010748068</v>
      </c>
      <c r="P394" s="124">
        <f t="shared" si="36"/>
        <v>1454.7976849843919</v>
      </c>
      <c r="Q394" s="124">
        <f t="shared" si="32"/>
        <v>1631.3342967245578</v>
      </c>
      <c r="R394" s="124">
        <f t="shared" si="33"/>
        <v>711592.1320891896</v>
      </c>
      <c r="Z394" s="2"/>
    </row>
    <row r="395" spans="13:26" x14ac:dyDescent="0.25">
      <c r="M395" s="2"/>
      <c r="N395" s="1">
        <f t="shared" si="34"/>
        <v>329</v>
      </c>
      <c r="O395" s="124">
        <f t="shared" si="35"/>
        <v>711592.1320891896</v>
      </c>
      <c r="P395" s="124">
        <f t="shared" si="36"/>
        <v>1454.7976849843919</v>
      </c>
      <c r="Q395" s="124">
        <f t="shared" si="32"/>
        <v>1638.4401122648871</v>
      </c>
      <c r="R395" s="124">
        <f t="shared" si="33"/>
        <v>714685.36988643894</v>
      </c>
      <c r="Z395" s="2"/>
    </row>
    <row r="396" spans="13:26" x14ac:dyDescent="0.25">
      <c r="M396" s="2"/>
      <c r="N396" s="1">
        <f t="shared" si="34"/>
        <v>330</v>
      </c>
      <c r="O396" s="124">
        <f t="shared" si="35"/>
        <v>714685.36988643894</v>
      </c>
      <c r="P396" s="124">
        <f t="shared" si="36"/>
        <v>1454.7976849843919</v>
      </c>
      <c r="Q396" s="124">
        <f t="shared" si="32"/>
        <v>1645.5622889377905</v>
      </c>
      <c r="R396" s="124">
        <f t="shared" si="33"/>
        <v>717785.72986036108</v>
      </c>
      <c r="Z396" s="2"/>
    </row>
    <row r="397" spans="13:26" x14ac:dyDescent="0.25">
      <c r="M397" s="2"/>
      <c r="N397" s="1">
        <f t="shared" si="34"/>
        <v>331</v>
      </c>
      <c r="O397" s="124">
        <f t="shared" si="35"/>
        <v>717785.72986036108</v>
      </c>
      <c r="P397" s="124">
        <f t="shared" si="36"/>
        <v>1454.7976849843919</v>
      </c>
      <c r="Q397" s="124">
        <f t="shared" si="32"/>
        <v>1652.7008644147575</v>
      </c>
      <c r="R397" s="124">
        <f t="shared" si="33"/>
        <v>720893.22840976028</v>
      </c>
      <c r="Z397" s="2"/>
    </row>
    <row r="398" spans="13:26" x14ac:dyDescent="0.25">
      <c r="M398" s="2"/>
      <c r="N398" s="1">
        <f t="shared" si="34"/>
        <v>332</v>
      </c>
      <c r="O398" s="124">
        <f t="shared" si="35"/>
        <v>720893.22840976028</v>
      </c>
      <c r="P398" s="124">
        <f t="shared" si="36"/>
        <v>1454.7976849843919</v>
      </c>
      <c r="Q398" s="124">
        <f t="shared" si="32"/>
        <v>1659.8558764540171</v>
      </c>
      <c r="R398" s="124">
        <f t="shared" si="33"/>
        <v>724007.88197119872</v>
      </c>
      <c r="Z398" s="2"/>
    </row>
    <row r="399" spans="13:26" x14ac:dyDescent="0.25">
      <c r="M399" s="2"/>
      <c r="N399" s="1">
        <f t="shared" si="34"/>
        <v>333</v>
      </c>
      <c r="O399" s="124">
        <f t="shared" si="35"/>
        <v>724007.88197119872</v>
      </c>
      <c r="P399" s="124">
        <f t="shared" si="36"/>
        <v>1454.7976849843919</v>
      </c>
      <c r="Q399" s="124">
        <f t="shared" si="32"/>
        <v>1667.0273629007361</v>
      </c>
      <c r="R399" s="124">
        <f t="shared" si="33"/>
        <v>727129.7070190839</v>
      </c>
      <c r="Z399" s="2"/>
    </row>
    <row r="400" spans="13:26" x14ac:dyDescent="0.25">
      <c r="M400" s="2"/>
      <c r="N400" s="1">
        <f t="shared" si="34"/>
        <v>334</v>
      </c>
      <c r="O400" s="124">
        <f t="shared" si="35"/>
        <v>727129.7070190839</v>
      </c>
      <c r="P400" s="124">
        <f t="shared" si="36"/>
        <v>1454.7976849843919</v>
      </c>
      <c r="Q400" s="124">
        <f t="shared" si="32"/>
        <v>1674.2153616872195</v>
      </c>
      <c r="R400" s="124">
        <f t="shared" si="33"/>
        <v>730258.72006575554</v>
      </c>
      <c r="Z400" s="2"/>
    </row>
    <row r="401" spans="13:26" x14ac:dyDescent="0.25">
      <c r="M401" s="2"/>
      <c r="N401" s="1">
        <f t="shared" si="34"/>
        <v>335</v>
      </c>
      <c r="O401" s="124">
        <f t="shared" si="35"/>
        <v>730258.72006575554</v>
      </c>
      <c r="P401" s="124">
        <f t="shared" si="36"/>
        <v>1454.7976849843919</v>
      </c>
      <c r="Q401" s="124">
        <f t="shared" si="32"/>
        <v>1681.419910833112</v>
      </c>
      <c r="R401" s="124">
        <f t="shared" si="33"/>
        <v>733394.93766157306</v>
      </c>
      <c r="Z401" s="2"/>
    </row>
    <row r="402" spans="13:26" x14ac:dyDescent="0.25">
      <c r="M402" s="2"/>
      <c r="N402" s="1">
        <f t="shared" si="34"/>
        <v>336</v>
      </c>
      <c r="O402" s="124">
        <f t="shared" si="35"/>
        <v>733394.93766157306</v>
      </c>
      <c r="P402" s="124">
        <f t="shared" si="36"/>
        <v>1454.7976849843919</v>
      </c>
      <c r="Q402" s="124">
        <f t="shared" si="32"/>
        <v>1688.641048445598</v>
      </c>
      <c r="R402" s="124">
        <f t="shared" si="33"/>
        <v>736538.37639500306</v>
      </c>
      <c r="Z402" s="2"/>
    </row>
    <row r="403" spans="13:26" x14ac:dyDescent="0.25">
      <c r="M403" s="2"/>
      <c r="N403" s="1">
        <f t="shared" si="34"/>
        <v>337</v>
      </c>
      <c r="O403" s="124">
        <f t="shared" si="35"/>
        <v>736538.37639500306</v>
      </c>
      <c r="P403" s="124">
        <f t="shared" si="36"/>
        <v>1454.7976849843919</v>
      </c>
      <c r="Q403" s="124">
        <f t="shared" si="32"/>
        <v>1695.878812719604</v>
      </c>
      <c r="R403" s="124">
        <f t="shared" si="33"/>
        <v>739689.05289270706</v>
      </c>
      <c r="Z403" s="2"/>
    </row>
    <row r="404" spans="13:26" x14ac:dyDescent="0.25">
      <c r="M404" s="2"/>
      <c r="N404" s="1">
        <f t="shared" si="34"/>
        <v>338</v>
      </c>
      <c r="O404" s="124">
        <f t="shared" si="35"/>
        <v>739689.05289270706</v>
      </c>
      <c r="P404" s="124">
        <f t="shared" si="36"/>
        <v>1454.7976849843919</v>
      </c>
      <c r="Q404" s="124">
        <f t="shared" si="32"/>
        <v>1703.1332419379999</v>
      </c>
      <c r="R404" s="124">
        <f t="shared" si="33"/>
        <v>742846.98381962941</v>
      </c>
      <c r="Z404" s="2"/>
    </row>
    <row r="405" spans="13:26" x14ac:dyDescent="0.25">
      <c r="M405" s="2"/>
      <c r="N405" s="1">
        <f t="shared" si="34"/>
        <v>339</v>
      </c>
      <c r="O405" s="124">
        <f t="shared" si="35"/>
        <v>742846.98381962941</v>
      </c>
      <c r="P405" s="124">
        <f t="shared" si="36"/>
        <v>1454.7976849843919</v>
      </c>
      <c r="Q405" s="124">
        <f t="shared" si="32"/>
        <v>1710.4043744718022</v>
      </c>
      <c r="R405" s="124">
        <f t="shared" si="33"/>
        <v>746012.18587908556</v>
      </c>
      <c r="Z405" s="2"/>
    </row>
    <row r="406" spans="13:26" x14ac:dyDescent="0.25">
      <c r="M406" s="2"/>
      <c r="N406" s="1">
        <f t="shared" si="34"/>
        <v>340</v>
      </c>
      <c r="O406" s="124">
        <f t="shared" si="35"/>
        <v>746012.18587908556</v>
      </c>
      <c r="P406" s="124">
        <f t="shared" si="36"/>
        <v>1454.7976849843919</v>
      </c>
      <c r="Q406" s="124">
        <f t="shared" si="32"/>
        <v>1717.6922487803765</v>
      </c>
      <c r="R406" s="124">
        <f t="shared" si="33"/>
        <v>749184.67581285036</v>
      </c>
      <c r="Z406" s="2"/>
    </row>
    <row r="407" spans="13:26" x14ac:dyDescent="0.25">
      <c r="M407" s="2"/>
      <c r="N407" s="1">
        <f t="shared" si="34"/>
        <v>341</v>
      </c>
      <c r="O407" s="124">
        <f t="shared" si="35"/>
        <v>749184.67581285036</v>
      </c>
      <c r="P407" s="124">
        <f t="shared" si="36"/>
        <v>1454.7976849843919</v>
      </c>
      <c r="Q407" s="124">
        <f t="shared" si="32"/>
        <v>1724.9969034116411</v>
      </c>
      <c r="R407" s="124">
        <f t="shared" si="33"/>
        <v>752364.47040124645</v>
      </c>
      <c r="Z407" s="2"/>
    </row>
    <row r="408" spans="13:26" x14ac:dyDescent="0.25">
      <c r="M408" s="2"/>
      <c r="N408" s="1">
        <f t="shared" si="34"/>
        <v>342</v>
      </c>
      <c r="O408" s="124">
        <f t="shared" si="35"/>
        <v>752364.47040124645</v>
      </c>
      <c r="P408" s="124">
        <f t="shared" si="36"/>
        <v>1454.7976849843919</v>
      </c>
      <c r="Q408" s="124">
        <f t="shared" si="32"/>
        <v>1732.3183770022711</v>
      </c>
      <c r="R408" s="124">
        <f t="shared" si="33"/>
        <v>755551.58646323311</v>
      </c>
      <c r="Z408" s="2"/>
    </row>
    <row r="409" spans="13:26" x14ac:dyDescent="0.25">
      <c r="M409" s="2"/>
      <c r="N409" s="1">
        <f t="shared" si="34"/>
        <v>343</v>
      </c>
      <c r="O409" s="124">
        <f t="shared" si="35"/>
        <v>755551.58646323311</v>
      </c>
      <c r="P409" s="124">
        <f t="shared" si="36"/>
        <v>1454.7976849843919</v>
      </c>
      <c r="Q409" s="124">
        <f t="shared" si="32"/>
        <v>1739.6567082779013</v>
      </c>
      <c r="R409" s="124">
        <f t="shared" si="33"/>
        <v>758746.04085649538</v>
      </c>
      <c r="Z409" s="2"/>
    </row>
    <row r="410" spans="13:26" x14ac:dyDescent="0.25">
      <c r="M410" s="2"/>
      <c r="N410" s="1">
        <f t="shared" si="34"/>
        <v>344</v>
      </c>
      <c r="O410" s="124">
        <f t="shared" si="35"/>
        <v>758746.04085649538</v>
      </c>
      <c r="P410" s="124">
        <f t="shared" si="36"/>
        <v>1454.7976849843919</v>
      </c>
      <c r="Q410" s="124">
        <f t="shared" si="32"/>
        <v>1747.011936053334</v>
      </c>
      <c r="R410" s="124">
        <f t="shared" si="33"/>
        <v>761947.85047753307</v>
      </c>
      <c r="Z410" s="2"/>
    </row>
    <row r="411" spans="13:26" x14ac:dyDescent="0.25">
      <c r="M411" s="2"/>
      <c r="N411" s="1">
        <f t="shared" si="34"/>
        <v>345</v>
      </c>
      <c r="O411" s="124">
        <f t="shared" si="35"/>
        <v>761947.85047753307</v>
      </c>
      <c r="P411" s="124">
        <f t="shared" si="36"/>
        <v>1454.7976849843919</v>
      </c>
      <c r="Q411" s="124">
        <f t="shared" si="32"/>
        <v>1754.3840992327412</v>
      </c>
      <c r="R411" s="124">
        <f t="shared" si="33"/>
        <v>765157.0322617502</v>
      </c>
      <c r="Z411" s="2"/>
    </row>
    <row r="412" spans="13:26" x14ac:dyDescent="0.25">
      <c r="M412" s="2"/>
      <c r="N412" s="1">
        <f t="shared" si="34"/>
        <v>346</v>
      </c>
      <c r="O412" s="124">
        <f t="shared" si="35"/>
        <v>765157.0322617502</v>
      </c>
      <c r="P412" s="124">
        <f t="shared" si="36"/>
        <v>1454.7976849843919</v>
      </c>
      <c r="Q412" s="124">
        <f t="shared" si="32"/>
        <v>1761.7732368098723</v>
      </c>
      <c r="R412" s="124">
        <f t="shared" si="33"/>
        <v>768373.60318354447</v>
      </c>
      <c r="Z412" s="2"/>
    </row>
    <row r="413" spans="13:26" x14ac:dyDescent="0.25">
      <c r="M413" s="2"/>
      <c r="N413" s="1">
        <f t="shared" si="34"/>
        <v>347</v>
      </c>
      <c r="O413" s="124">
        <f t="shared" si="35"/>
        <v>768373.60318354447</v>
      </c>
      <c r="P413" s="124">
        <f t="shared" si="36"/>
        <v>1454.7976849843919</v>
      </c>
      <c r="Q413" s="124">
        <f t="shared" si="32"/>
        <v>1769.1793878682599</v>
      </c>
      <c r="R413" s="124">
        <f t="shared" si="33"/>
        <v>771597.58025639714</v>
      </c>
      <c r="Z413" s="2"/>
    </row>
    <row r="414" spans="13:26" x14ac:dyDescent="0.25">
      <c r="M414" s="2"/>
      <c r="N414" s="1">
        <f t="shared" si="34"/>
        <v>348</v>
      </c>
      <c r="O414" s="124">
        <f t="shared" si="35"/>
        <v>771597.58025639714</v>
      </c>
      <c r="P414" s="124">
        <f t="shared" si="36"/>
        <v>1454.7976849843919</v>
      </c>
      <c r="Q414" s="124">
        <f t="shared" si="32"/>
        <v>1776.6025915814259</v>
      </c>
      <c r="R414" s="124">
        <f t="shared" si="33"/>
        <v>774828.98053296295</v>
      </c>
      <c r="Z414" s="2"/>
    </row>
    <row r="415" spans="13:26" x14ac:dyDescent="0.25">
      <c r="M415" s="2"/>
      <c r="N415" s="1">
        <f t="shared" si="34"/>
        <v>349</v>
      </c>
      <c r="O415" s="124">
        <f t="shared" si="35"/>
        <v>774828.98053296295</v>
      </c>
      <c r="P415" s="124">
        <f t="shared" si="36"/>
        <v>1454.7976849843919</v>
      </c>
      <c r="Q415" s="124">
        <f t="shared" si="32"/>
        <v>1784.0428872130892</v>
      </c>
      <c r="R415" s="124">
        <f t="shared" si="33"/>
        <v>778067.8211051604</v>
      </c>
      <c r="Z415" s="2"/>
    </row>
    <row r="416" spans="13:26" x14ac:dyDescent="0.25">
      <c r="M416" s="2"/>
      <c r="N416" s="1">
        <f t="shared" si="34"/>
        <v>350</v>
      </c>
      <c r="O416" s="124">
        <f t="shared" si="35"/>
        <v>778067.8211051604</v>
      </c>
      <c r="P416" s="124">
        <f t="shared" si="36"/>
        <v>1454.7976849843919</v>
      </c>
      <c r="Q416" s="124">
        <f t="shared" si="32"/>
        <v>1791.500314117374</v>
      </c>
      <c r="R416" s="124">
        <f t="shared" si="33"/>
        <v>781314.11910426221</v>
      </c>
      <c r="Z416" s="2"/>
    </row>
    <row r="417" spans="13:26" x14ac:dyDescent="0.25">
      <c r="M417" s="2"/>
      <c r="N417" s="1">
        <f t="shared" si="34"/>
        <v>351</v>
      </c>
      <c r="O417" s="124">
        <f t="shared" si="35"/>
        <v>781314.11910426221</v>
      </c>
      <c r="P417" s="124">
        <f t="shared" si="36"/>
        <v>1454.7976849843919</v>
      </c>
      <c r="Q417" s="124">
        <f t="shared" si="32"/>
        <v>1798.974911739017</v>
      </c>
      <c r="R417" s="124">
        <f t="shared" si="33"/>
        <v>784567.89170098561</v>
      </c>
      <c r="Z417" s="2"/>
    </row>
    <row r="418" spans="13:26" x14ac:dyDescent="0.25">
      <c r="M418" s="2"/>
      <c r="N418" s="1">
        <f t="shared" si="34"/>
        <v>352</v>
      </c>
      <c r="O418" s="124">
        <f t="shared" si="35"/>
        <v>784567.89170098561</v>
      </c>
      <c r="P418" s="124">
        <f t="shared" si="36"/>
        <v>1454.7976849843919</v>
      </c>
      <c r="Q418" s="124">
        <f t="shared" si="32"/>
        <v>1806.4667196135758</v>
      </c>
      <c r="R418" s="124">
        <f t="shared" si="33"/>
        <v>787829.15610558353</v>
      </c>
      <c r="Z418" s="2"/>
    </row>
    <row r="419" spans="13:26" x14ac:dyDescent="0.25">
      <c r="M419" s="2"/>
      <c r="N419" s="1">
        <f t="shared" si="34"/>
        <v>353</v>
      </c>
      <c r="O419" s="124">
        <f t="shared" si="35"/>
        <v>787829.15610558353</v>
      </c>
      <c r="P419" s="124">
        <f t="shared" si="36"/>
        <v>1454.7976849843919</v>
      </c>
      <c r="Q419" s="124">
        <f t="shared" si="32"/>
        <v>1813.9757773676392</v>
      </c>
      <c r="R419" s="124">
        <f t="shared" si="33"/>
        <v>791097.92956793553</v>
      </c>
      <c r="Z419" s="2"/>
    </row>
    <row r="420" spans="13:26" x14ac:dyDescent="0.25">
      <c r="M420" s="2"/>
      <c r="N420" s="1">
        <f t="shared" si="34"/>
        <v>354</v>
      </c>
      <c r="O420" s="124">
        <f t="shared" si="35"/>
        <v>791097.92956793553</v>
      </c>
      <c r="P420" s="124">
        <f t="shared" si="36"/>
        <v>1454.7976849843919</v>
      </c>
      <c r="Q420" s="124">
        <f t="shared" si="32"/>
        <v>1821.5021247190364</v>
      </c>
      <c r="R420" s="124">
        <f t="shared" si="33"/>
        <v>794374.22937763901</v>
      </c>
      <c r="Z420" s="2"/>
    </row>
    <row r="421" spans="13:26" x14ac:dyDescent="0.25">
      <c r="M421" s="2"/>
      <c r="N421" s="1">
        <f t="shared" si="34"/>
        <v>355</v>
      </c>
      <c r="O421" s="124">
        <f t="shared" si="35"/>
        <v>794374.22937763901</v>
      </c>
      <c r="P421" s="124">
        <f t="shared" si="36"/>
        <v>1454.7976849843919</v>
      </c>
      <c r="Q421" s="124">
        <f t="shared" si="32"/>
        <v>1829.0458014770463</v>
      </c>
      <c r="R421" s="124">
        <f t="shared" si="33"/>
        <v>797658.07286410045</v>
      </c>
      <c r="Z421" s="2"/>
    </row>
    <row r="422" spans="13:26" x14ac:dyDescent="0.25">
      <c r="M422" s="2"/>
      <c r="N422" s="1">
        <f t="shared" si="34"/>
        <v>356</v>
      </c>
      <c r="O422" s="124">
        <f t="shared" si="35"/>
        <v>797658.07286410045</v>
      </c>
      <c r="P422" s="124">
        <f t="shared" si="36"/>
        <v>1454.7976849843919</v>
      </c>
      <c r="Q422" s="124">
        <f t="shared" si="32"/>
        <v>1836.6068475426089</v>
      </c>
      <c r="R422" s="124">
        <f t="shared" si="33"/>
        <v>800949.47739662742</v>
      </c>
      <c r="Z422" s="2"/>
    </row>
    <row r="423" spans="13:26" x14ac:dyDescent="0.25">
      <c r="M423" s="2"/>
      <c r="N423" s="1">
        <f t="shared" si="34"/>
        <v>357</v>
      </c>
      <c r="O423" s="124">
        <f t="shared" si="35"/>
        <v>800949.47739662742</v>
      </c>
      <c r="P423" s="124">
        <f t="shared" si="36"/>
        <v>1454.7976849843919</v>
      </c>
      <c r="Q423" s="124">
        <f t="shared" si="32"/>
        <v>1844.1853029085357</v>
      </c>
      <c r="R423" s="124">
        <f t="shared" si="33"/>
        <v>804248.46038452035</v>
      </c>
      <c r="Z423" s="2"/>
    </row>
    <row r="424" spans="13:26" x14ac:dyDescent="0.25">
      <c r="M424" s="2"/>
      <c r="N424" s="1">
        <f t="shared" si="34"/>
        <v>358</v>
      </c>
      <c r="O424" s="124">
        <f t="shared" si="35"/>
        <v>804248.46038452035</v>
      </c>
      <c r="P424" s="124">
        <f t="shared" si="36"/>
        <v>1454.7976849843919</v>
      </c>
      <c r="Q424" s="124">
        <f t="shared" si="32"/>
        <v>1851.7812076597222</v>
      </c>
      <c r="R424" s="124">
        <f t="shared" si="33"/>
        <v>807555.0392771645</v>
      </c>
      <c r="Z424" s="2"/>
    </row>
    <row r="425" spans="13:26" x14ac:dyDescent="0.25">
      <c r="M425" s="2"/>
      <c r="N425" s="1">
        <f t="shared" si="34"/>
        <v>359</v>
      </c>
      <c r="O425" s="124">
        <f t="shared" si="35"/>
        <v>807555.0392771645</v>
      </c>
      <c r="P425" s="124">
        <f t="shared" si="36"/>
        <v>1454.7976849843919</v>
      </c>
      <c r="Q425" s="124">
        <f t="shared" si="32"/>
        <v>1859.3946019733592</v>
      </c>
      <c r="R425" s="124">
        <f t="shared" si="33"/>
        <v>810869.23156412225</v>
      </c>
      <c r="Z425" s="2"/>
    </row>
    <row r="426" spans="13:26" x14ac:dyDescent="0.25">
      <c r="M426" s="2"/>
      <c r="N426" s="1">
        <f t="shared" si="34"/>
        <v>360</v>
      </c>
      <c r="O426" s="124">
        <f t="shared" si="35"/>
        <v>810869.23156412225</v>
      </c>
      <c r="P426" s="124">
        <f t="shared" si="36"/>
        <v>1454.7976849843919</v>
      </c>
      <c r="Q426" s="124">
        <f t="shared" si="32"/>
        <v>1867.0255261191448</v>
      </c>
      <c r="R426" s="124">
        <f t="shared" si="33"/>
        <v>814191.05477522581</v>
      </c>
      <c r="Z426" s="2"/>
    </row>
    <row r="427" spans="13:26" x14ac:dyDescent="0.25">
      <c r="M427" s="2"/>
      <c r="N427" s="163" t="s">
        <v>216</v>
      </c>
      <c r="O427" s="163" t="s">
        <v>216</v>
      </c>
      <c r="P427" s="163" t="s">
        <v>216</v>
      </c>
      <c r="Q427" s="163" t="s">
        <v>216</v>
      </c>
      <c r="R427" s="163" t="s">
        <v>216</v>
      </c>
      <c r="Z427" s="2"/>
    </row>
    <row r="428" spans="13:26" x14ac:dyDescent="0.25">
      <c r="M428" s="2"/>
      <c r="N428" s="134"/>
      <c r="O428" s="134" t="s">
        <v>231</v>
      </c>
      <c r="P428" s="196">
        <f>SUM(P67:P426)</f>
        <v>523727.16659438296</v>
      </c>
      <c r="Q428" s="196">
        <f>SUM(Q67:Q426)</f>
        <v>290463.88818084303</v>
      </c>
      <c r="R428" s="196">
        <f>P428+Q428</f>
        <v>814191.05477522593</v>
      </c>
      <c r="S428" s="124">
        <f>R428-P62</f>
        <v>3.8417056202888489E-9</v>
      </c>
      <c r="Z428" s="2"/>
    </row>
    <row r="429" spans="13:26" x14ac:dyDescent="0.25"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3:26" x14ac:dyDescent="0.25">
      <c r="S430" s="124"/>
    </row>
  </sheetData>
  <mergeCells count="1">
    <mergeCell ref="AF7:AF8"/>
  </mergeCells>
  <printOptions horizontalCentered="1"/>
  <pageMargins left="0.75" right="0.75" top="0.75" bottom="0.75" header="0.3" footer="0.3"/>
  <pageSetup scale="73" orientation="portrait" blackAndWhite="1" r:id="rId1"/>
  <customProperties>
    <customPr name="EpmWorksheetKeyString_GU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177FD-28A7-40B0-9EC1-6B840B7F97AA}">
  <sheetPr>
    <tabColor theme="2" tint="-0.499984740745262"/>
    <pageSetUpPr fitToPage="1"/>
  </sheetPr>
  <dimension ref="A1:AH357"/>
  <sheetViews>
    <sheetView zoomScaleNormal="100" workbookViewId="0">
      <pane ySplit="15" topLeftCell="A16" activePane="bottomLeft" state="frozen"/>
      <selection activeCell="A4" sqref="A4"/>
      <selection pane="bottomLeft" activeCell="A16" sqref="A16"/>
    </sheetView>
  </sheetViews>
  <sheetFormatPr defaultColWidth="9.109375" defaultRowHeight="13.2" x14ac:dyDescent="0.25"/>
  <cols>
    <col min="1" max="1" width="26.554687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6.554687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Tampa International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2050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670381.13512641657</v>
      </c>
      <c r="Q8" s="184">
        <f>G10</f>
        <v>443965.21616839018</v>
      </c>
      <c r="R8" s="184">
        <f>G11</f>
        <v>444664.90879939217</v>
      </c>
      <c r="S8" s="184">
        <f>G12</f>
        <v>81938.601630557008</v>
      </c>
      <c r="T8" s="184">
        <f>G13</f>
        <v>-300187.5914719227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1308584.3733681506</v>
      </c>
      <c r="Q9" s="184">
        <f>L10</f>
        <v>878785.48942217859</v>
      </c>
      <c r="R9" s="184">
        <f>L11</f>
        <v>896384.1971885307</v>
      </c>
      <c r="S9" s="184">
        <f>L12</f>
        <v>138552.19111786148</v>
      </c>
      <c r="T9" s="184">
        <f>L13</f>
        <v>-605137.50436042028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207" t="s">
        <v>53</v>
      </c>
      <c r="B10" s="170">
        <f>'Escalation Factors'!$A$10</f>
        <v>2023</v>
      </c>
      <c r="C10" s="201">
        <f>C17+5*1</f>
        <v>2050</v>
      </c>
      <c r="D10" s="10" t="s">
        <v>155</v>
      </c>
      <c r="E10" s="184">
        <f>VLOOKUP($A$10,'Cost Estimates in 2023'!$A:$F,2,FALSE)</f>
        <v>421015</v>
      </c>
      <c r="F10" s="164">
        <f>VLOOKUP(G$7,Multiplier_Labor,3,FALSE)</f>
        <v>1.0545116353773385</v>
      </c>
      <c r="G10" s="185">
        <f>E10*F10</f>
        <v>443965.21616839018</v>
      </c>
      <c r="H10" s="137"/>
      <c r="J10" s="165">
        <f>C10+1</f>
        <v>2051</v>
      </c>
      <c r="K10" s="164">
        <f>VLOOKUP(J$10,Multiplier_Labor,4,FALSE)</f>
        <v>1.9794016680101056</v>
      </c>
      <c r="L10" s="185">
        <f>G10*K10</f>
        <v>878785.48942217859</v>
      </c>
      <c r="M10" s="2"/>
      <c r="O10" s="134" t="s">
        <v>235</v>
      </c>
      <c r="P10" s="184">
        <f>SUM(Q10:T10)</f>
        <v>1198163.3733681506</v>
      </c>
      <c r="Q10" s="184">
        <f>Q9-Q16</f>
        <v>809473.48942217859</v>
      </c>
      <c r="R10" s="184">
        <f>R9-R16</f>
        <v>828731.1971885307</v>
      </c>
      <c r="S10" s="184">
        <f>S9-S16</f>
        <v>127008.19111786148</v>
      </c>
      <c r="T10" s="184">
        <f>T9-T16</f>
        <v>-567049.50436042028</v>
      </c>
      <c r="Z10" s="2"/>
      <c r="AA10" s="186" t="str">
        <f>A10</f>
        <v>Tampa International Solar</v>
      </c>
      <c r="AB10" s="182">
        <f>P12</f>
        <v>25</v>
      </c>
      <c r="AC10" s="187">
        <f>G7</f>
        <v>2025</v>
      </c>
      <c r="AD10" s="187">
        <f>C10</f>
        <v>2050</v>
      </c>
      <c r="AE10" s="182">
        <f>G15</f>
        <v>670381.13512641657</v>
      </c>
      <c r="AF10" s="182">
        <f>P16</f>
        <v>110421</v>
      </c>
      <c r="AG10" s="182">
        <f>L15</f>
        <v>1308584.3733681506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438610</v>
      </c>
      <c r="F11" s="164">
        <f>VLOOKUP(G$7,Multiplier_Materials,3,FALSE)</f>
        <v>1.0138047668757943</v>
      </c>
      <c r="G11" s="185">
        <f>E11*F11</f>
        <v>444664.90879939217</v>
      </c>
      <c r="H11" s="137"/>
      <c r="K11" s="164">
        <f>VLOOKUP(J$10,Multiplier_Materials,4,FALSE)</f>
        <v>2.0158644845818694</v>
      </c>
      <c r="L11" s="185">
        <f>G11*K11</f>
        <v>896384.1971885307</v>
      </c>
      <c r="M11" s="2"/>
      <c r="O11" s="134" t="s">
        <v>234</v>
      </c>
      <c r="P11" s="184">
        <f>SUM(Q11:T11)</f>
        <v>613871.30388488295</v>
      </c>
      <c r="Q11" s="184">
        <f>Q10/((1+Q13)^(P12))</f>
        <v>408948.573957677</v>
      </c>
      <c r="R11" s="184">
        <f>R10/((1+R13)^(P12))</f>
        <v>411104.61716399802</v>
      </c>
      <c r="S11" s="184">
        <f>S10/((1+S13)^(P12))</f>
        <v>75111.577029996974</v>
      </c>
      <c r="T11" s="184">
        <f>T10/((1+T13)^(P12))</f>
        <v>-281293.4642667892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78660</v>
      </c>
      <c r="F12" s="164">
        <f>VLOOKUP(G$7,Multiplier_GDP,3,FALSE)</f>
        <v>1.0416806716317952</v>
      </c>
      <c r="G12" s="185">
        <f>E12*F12</f>
        <v>81938.601630557008</v>
      </c>
      <c r="H12" s="137"/>
      <c r="K12" s="164">
        <f>VLOOKUP(J$10,Multiplier_GDP,4,FALSE)</f>
        <v>1.6909269667862115</v>
      </c>
      <c r="L12" s="185">
        <f>G12*K12</f>
        <v>138552.19111786148</v>
      </c>
      <c r="M12" s="2"/>
      <c r="O12" s="134" t="s">
        <v>244</v>
      </c>
      <c r="P12" s="184">
        <f>(P7-P6)</f>
        <v>25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-296100</v>
      </c>
      <c r="F13" s="164">
        <f>F11</f>
        <v>1.0138047668757943</v>
      </c>
      <c r="G13" s="185">
        <f>E13*F13</f>
        <v>-300187.5914719227</v>
      </c>
      <c r="H13" s="137"/>
      <c r="K13" s="164">
        <f>K11</f>
        <v>2.0158644845818694</v>
      </c>
      <c r="L13" s="185">
        <f>G13*K13</f>
        <v>-605137.50436042028</v>
      </c>
      <c r="M13" s="2"/>
      <c r="O13" s="180" t="s">
        <v>237</v>
      </c>
      <c r="P13" s="189">
        <f>IF(P8=0,0,((P9/P8)^(1/($P7-$P6))-1))</f>
        <v>2.7115298238086449E-2</v>
      </c>
      <c r="Q13" s="189">
        <f>IF(Q8=0,0,((Q9/Q8)^(1/($P7-$P6))-1))</f>
        <v>2.7688170005486956E-2</v>
      </c>
      <c r="R13" s="189">
        <f>IF(R8=0,0,((R9/R8)^(1/($P7-$P6))-1))</f>
        <v>2.8438800937740094E-2</v>
      </c>
      <c r="S13" s="189">
        <f>IF(S8=0,0,((S9/S8)^(1/($P7-$P6))-1))</f>
        <v>2.123336192311176E-2</v>
      </c>
      <c r="T13" s="189">
        <f>IF(T8=0,0,((T9/T8)^(1/($P7-$P6))-1))</f>
        <v>2.8438800937740094E-2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34113.089398891971</v>
      </c>
      <c r="Q14" s="185">
        <f>PMT(Q13,$P12,-Q11)</f>
        <v>22884.216274200618</v>
      </c>
      <c r="R14" s="185">
        <f>PMT(R13,$P12,-R11)</f>
        <v>23200.064482459275</v>
      </c>
      <c r="S14" s="185">
        <f>PMT(S13,$P12,-S11)</f>
        <v>3903.1779317418991</v>
      </c>
      <c r="T14" s="185">
        <f>PMT(T13,$P12,-T11)</f>
        <v>-15874.369289509823</v>
      </c>
      <c r="U14" s="190"/>
      <c r="Z14" s="2"/>
    </row>
    <row r="15" spans="1:34" x14ac:dyDescent="0.25">
      <c r="E15" s="185">
        <f>SUM(E10:E13)</f>
        <v>642185</v>
      </c>
      <c r="F15" s="124"/>
      <c r="G15" s="185">
        <f>SUM(G10:G13)</f>
        <v>670381.13512641657</v>
      </c>
      <c r="H15" s="137"/>
      <c r="L15" s="185">
        <f>SUM(L10:L13)</f>
        <v>1308584.3733681506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4" si="0">SUM(Q16:T16)</f>
        <v>110421</v>
      </c>
      <c r="Q16" s="185">
        <f>VLOOKUP($A$10,'Reserves Dec 31, 2024'!$A:$F,2,FALSE)</f>
        <v>69312</v>
      </c>
      <c r="R16" s="185">
        <f>VLOOKUP($A$10,'Reserves Dec 31, 2024'!$A:$F,3,FALSE)</f>
        <v>67653</v>
      </c>
      <c r="S16" s="185">
        <f>VLOOKUP($A$10,'Reserves Dec 31, 2024'!$A:$F,4,FALSE)</f>
        <v>11544</v>
      </c>
      <c r="T16" s="185">
        <f>VLOOKUP($A$10,'Reserves Dec 31, 2024'!$A:$F,5,FALSE)</f>
        <v>-38088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2045</v>
      </c>
      <c r="E17" s="184">
        <f>VLOOKUP($A$10,'Cost Estimates in 2023'!$A:$F,6,FALSE)-E15</f>
        <v>0</v>
      </c>
      <c r="M17" s="2"/>
      <c r="N17" s="1">
        <f t="shared" ref="N17:N44" si="1">N16+1</f>
        <v>1</v>
      </c>
      <c r="O17" s="195">
        <f>P6</f>
        <v>2025</v>
      </c>
      <c r="P17" s="124">
        <f t="shared" si="0"/>
        <v>34113.089398891971</v>
      </c>
      <c r="Q17" s="124">
        <f>IF($N17&lt;=TRUNC($P$12),Q14*(1+0),0)</f>
        <v>22884.216274200618</v>
      </c>
      <c r="R17" s="124">
        <f>IF($N17&lt;=TRUNC($P$12),R14*(1+0),0)</f>
        <v>23200.064482459275</v>
      </c>
      <c r="S17" s="124">
        <f>IF($N17&lt;=TRUNC($P$12),S14*(1+0),0)</f>
        <v>3903.1779317418991</v>
      </c>
      <c r="T17" s="124">
        <f>IF($N17&lt;=TRUNC($P$12),T14*(1+0),0)</f>
        <v>-15874.369289509823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44" si="2">O17+1</f>
        <v>2026</v>
      </c>
      <c r="P18" s="124">
        <f t="shared" si="0"/>
        <v>35037.923046532196</v>
      </c>
      <c r="Q18" s="124">
        <f t="shared" ref="Q18:Q44" si="3">IF($N18&lt;=TRUNC($P$12),Q17*(1+Q$13),0)</f>
        <v>23517.838344843018</v>
      </c>
      <c r="R18" s="124">
        <f t="shared" ref="R18:R44" si="4">IF($N18&lt;=TRUNC($P$12),R17*(1+R$13),0)</f>
        <v>23859.846498018669</v>
      </c>
      <c r="S18" s="124">
        <f t="shared" ref="S18:S44" si="5">IF($N18&lt;=TRUNC($P$12),S17*(1+S$13),0)</f>
        <v>3986.0555214168776</v>
      </c>
      <c r="T18" s="124">
        <f t="shared" ref="T18:T44" si="6">IF($N18&lt;=TRUNC($P$12),T17*(1+T$13),0)</f>
        <v>-16325.817317746367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35987.985068434515</v>
      </c>
      <c r="Q19" s="124">
        <f t="shared" si="3"/>
        <v>24169.00425109659</v>
      </c>
      <c r="R19" s="124">
        <f t="shared" si="4"/>
        <v>24538.391922980856</v>
      </c>
      <c r="S19" s="124">
        <f t="shared" si="5"/>
        <v>4070.6928809487399</v>
      </c>
      <c r="T19" s="124">
        <f t="shared" si="6"/>
        <v>-16790.103986591665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36963.967080452509</v>
      </c>
      <c r="Q20" s="124">
        <f t="shared" si="3"/>
        <v>24838.199749664291</v>
      </c>
      <c r="R20" s="124">
        <f t="shared" si="4"/>
        <v>25236.23436621076</v>
      </c>
      <c r="S20" s="124">
        <f t="shared" si="5"/>
        <v>4157.1273761677594</v>
      </c>
      <c r="T20" s="124">
        <f t="shared" si="6"/>
        <v>-17267.5944115903</v>
      </c>
      <c r="U20" s="196">
        <f>SUM(Q17:T20)/4</f>
        <v>35525.741148577792</v>
      </c>
      <c r="V20" s="124">
        <f>SUM(Q17:Q20)/4</f>
        <v>23852.314654951129</v>
      </c>
      <c r="W20" s="124">
        <f>SUM(R17:R20)/4</f>
        <v>24208.634317417389</v>
      </c>
      <c r="X20" s="124">
        <f>SUM(S17:S20)/4</f>
        <v>4029.2634275688188</v>
      </c>
      <c r="Y20" s="124">
        <f>SUM(T17:T20)/4</f>
        <v>-16564.471251359537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37966.579733304083</v>
      </c>
      <c r="Q21" s="124">
        <f t="shared" si="3"/>
        <v>25525.924046963239</v>
      </c>
      <c r="R21" s="124">
        <f t="shared" si="4"/>
        <v>25953.922611769583</v>
      </c>
      <c r="S21" s="124">
        <f t="shared" si="5"/>
        <v>4245.3971663064058</v>
      </c>
      <c r="T21" s="124">
        <f t="shared" si="6"/>
        <v>-17758.664091735151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38996.553238087654</v>
      </c>
      <c r="Q22" s="124">
        <f t="shared" si="3"/>
        <v>26232.690171522703</v>
      </c>
      <c r="R22" s="124">
        <f t="shared" si="4"/>
        <v>26692.021050479208</v>
      </c>
      <c r="S22" s="124">
        <f t="shared" si="5"/>
        <v>4335.5412208459429</v>
      </c>
      <c r="T22" s="124">
        <f t="shared" si="6"/>
        <v>-18263.6992047602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40054.637906342439</v>
      </c>
      <c r="Q23" s="124">
        <f t="shared" si="3"/>
        <v>26959.025356693091</v>
      </c>
      <c r="R23" s="124">
        <f t="shared" si="4"/>
        <v>27451.110123759754</v>
      </c>
      <c r="S23" s="124">
        <f t="shared" si="5"/>
        <v>4427.5993367207348</v>
      </c>
      <c r="T23" s="124">
        <f t="shared" si="6"/>
        <v>-18783.096910831136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41141.604705056103</v>
      </c>
      <c r="Q24" s="124">
        <f t="shared" si="3"/>
        <v>27705.471433951443</v>
      </c>
      <c r="R24" s="124">
        <f t="shared" si="4"/>
        <v>28231.78678008934</v>
      </c>
      <c r="S24" s="124">
        <f t="shared" si="5"/>
        <v>4521.6121558878558</v>
      </c>
      <c r="T24" s="124">
        <f t="shared" si="6"/>
        <v>-19317.265664872542</v>
      </c>
      <c r="U24" s="196">
        <f>SUM(Q21:T24)/4</f>
        <v>39539.843895697566</v>
      </c>
      <c r="V24" s="124">
        <f>SUM(Q21:Q24)/4</f>
        <v>26605.777752282618</v>
      </c>
      <c r="W24" s="124">
        <f>SUM(R21:R24)/4</f>
        <v>27082.210141524472</v>
      </c>
      <c r="X24" s="124">
        <f>SUM(S21:S24)/4</f>
        <v>4382.5374699402346</v>
      </c>
      <c r="Y24" s="124">
        <f>SUM(T21:T24)/4</f>
        <v>-18530.681468049755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42258.245827034349</v>
      </c>
      <c r="Q25" s="124">
        <f t="shared" si="3"/>
        <v>28472.585237096853</v>
      </c>
      <c r="R25" s="124">
        <f t="shared" si="4"/>
        <v>29034.664944445023</v>
      </c>
      <c r="S25" s="124">
        <f t="shared" si="5"/>
        <v>4617.6211832697645</v>
      </c>
      <c r="T25" s="124">
        <f t="shared" si="6"/>
        <v>-19866.625537777294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43405.375277058585</v>
      </c>
      <c r="Q26" s="124">
        <f t="shared" si="3"/>
        <v>29260.939017637309</v>
      </c>
      <c r="R26" s="124">
        <f t="shared" si="4"/>
        <v>29860.376001094075</v>
      </c>
      <c r="S26" s="124">
        <f t="shared" si="5"/>
        <v>4715.6688050779594</v>
      </c>
      <c r="T26" s="124">
        <f t="shared" si="6"/>
        <v>-20431.608546750766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44583.829474269165</v>
      </c>
      <c r="Q27" s="124">
        <f t="shared" si="3"/>
        <v>30071.120871677838</v>
      </c>
      <c r="R27" s="124">
        <f t="shared" si="4"/>
        <v>30709.569290115262</v>
      </c>
      <c r="S27" s="124">
        <f t="shared" si="5"/>
        <v>4815.798307525708</v>
      </c>
      <c r="T27" s="124">
        <f t="shared" si="6"/>
        <v>-21012.658995049638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45794.467871224624</v>
      </c>
      <c r="Q28" s="124">
        <f t="shared" si="3"/>
        <v>30903.735178628402</v>
      </c>
      <c r="R28" s="124">
        <f t="shared" si="4"/>
        <v>31582.912618040587</v>
      </c>
      <c r="S28" s="124">
        <f t="shared" si="5"/>
        <v>4918.0538959381101</v>
      </c>
      <c r="T28" s="124">
        <f t="shared" si="6"/>
        <v>-21610.23382138247</v>
      </c>
      <c r="U28" s="196">
        <f>SUM(Q25:T28)/4</f>
        <v>44010.479612396681</v>
      </c>
      <c r="V28" s="124">
        <f>SUM(Q25:Q28)/4</f>
        <v>29677.095076260099</v>
      </c>
      <c r="W28" s="124">
        <f>SUM(R25:R28)/4</f>
        <v>30296.880713423736</v>
      </c>
      <c r="X28" s="124">
        <f>SUM(S25:S28)/4</f>
        <v>4766.7855479528862</v>
      </c>
      <c r="Y28" s="124">
        <f>SUM(T25:T28)/4</f>
        <v>-20730.281725240042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47038.173590099046</v>
      </c>
      <c r="Q29" s="124">
        <f t="shared" si="3"/>
        <v>31759.403052058813</v>
      </c>
      <c r="R29" s="124">
        <f t="shared" si="4"/>
        <v>32481.092783019085</v>
      </c>
      <c r="S29" s="124">
        <f t="shared" si="5"/>
        <v>5022.4807142679338</v>
      </c>
      <c r="T29" s="124">
        <f t="shared" si="6"/>
        <v>-22224.802959246783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48315.854076493168</v>
      </c>
      <c r="Q30" s="124">
        <f t="shared" si="3"/>
        <v>32638.762803037</v>
      </c>
      <c r="R30" s="124">
        <f t="shared" si="4"/>
        <v>33404.816114915629</v>
      </c>
      <c r="S30" s="124">
        <f t="shared" si="5"/>
        <v>5129.124865025834</v>
      </c>
      <c r="T30" s="124">
        <f t="shared" si="6"/>
        <v>-22856.8497064853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49628.441771347658</v>
      </c>
      <c r="Q31" s="124">
        <f t="shared" si="3"/>
        <v>33542.470416296252</v>
      </c>
      <c r="R31" s="124">
        <f t="shared" si="4"/>
        <v>34354.809030769524</v>
      </c>
      <c r="S31" s="124">
        <f t="shared" si="5"/>
        <v>5238.0334296337596</v>
      </c>
      <c r="T31" s="124">
        <f t="shared" si="6"/>
        <v>-23506.871105351878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50976.894801460774</v>
      </c>
      <c r="Q32" s="124">
        <f t="shared" si="3"/>
        <v>34471.200039586678</v>
      </c>
      <c r="R32" s="124">
        <f t="shared" si="4"/>
        <v>35331.818606049652</v>
      </c>
      <c r="S32" s="124">
        <f t="shared" si="5"/>
        <v>5349.2544892105316</v>
      </c>
      <c r="T32" s="124">
        <f t="shared" si="6"/>
        <v>-24175.378333386096</v>
      </c>
      <c r="U32" s="196">
        <f>SUM(Q29:T32)/4</f>
        <v>48989.841059850158</v>
      </c>
      <c r="V32" s="124">
        <f>SUM(Q29:Q32)/4</f>
        <v>33102.959077744687</v>
      </c>
      <c r="W32" s="124">
        <f>SUM(R29:R32)/4</f>
        <v>33893.134133688473</v>
      </c>
      <c r="X32" s="124">
        <f>SUM(S29:S32)/4</f>
        <v>5184.7233745345147</v>
      </c>
      <c r="Y32" s="124">
        <f>SUM(T29:T32)/4</f>
        <v>-23190.975526117512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52362.197689126297</v>
      </c>
      <c r="Q33" s="124">
        <f t="shared" si="3"/>
        <v>35425.644486575904</v>
      </c>
      <c r="R33" s="124">
        <f t="shared" si="4"/>
        <v>36336.613162155438</v>
      </c>
      <c r="S33" s="124">
        <f t="shared" si="5"/>
        <v>5462.8371457987687</v>
      </c>
      <c r="T33" s="124">
        <f t="shared" si="6"/>
        <v>-24862.897105403819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53785.36208142242</v>
      </c>
      <c r="Q34" s="124">
        <f t="shared" si="3"/>
        <v>36406.515753674161</v>
      </c>
      <c r="R34" s="124">
        <f t="shared" si="4"/>
        <v>37369.982870625645</v>
      </c>
      <c r="S34" s="124">
        <f t="shared" si="5"/>
        <v>5578.8315440425331</v>
      </c>
      <c r="T34" s="124">
        <f t="shared" si="6"/>
        <v>-25569.968086919915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55247.42749969651</v>
      </c>
      <c r="Q35" s="124">
        <f t="shared" si="3"/>
        <v>37414.545551169329</v>
      </c>
      <c r="R35" s="124">
        <f t="shared" si="4"/>
        <v>38432.740374530127</v>
      </c>
      <c r="S35" s="124">
        <f t="shared" si="5"/>
        <v>5697.2888933252607</v>
      </c>
      <c r="T35" s="124">
        <f t="shared" si="6"/>
        <v>-26297.147319328196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56749.462109806133</v>
      </c>
      <c r="Q36" s="124">
        <f t="shared" si="3"/>
        <v>38450.485849068144</v>
      </c>
      <c r="R36" s="124">
        <f t="shared" si="4"/>
        <v>39525.721427533237</v>
      </c>
      <c r="S36" s="124">
        <f t="shared" si="5"/>
        <v>5818.2614903777612</v>
      </c>
      <c r="T36" s="124">
        <f t="shared" si="6"/>
        <v>-27045.006657172995</v>
      </c>
      <c r="U36" s="196">
        <f>SUM(Q33:T36)/4</f>
        <v>54536.112345012851</v>
      </c>
      <c r="V36" s="124">
        <f>SUM(Q33:Q36)/4</f>
        <v>36924.297910121881</v>
      </c>
      <c r="W36" s="124">
        <f>SUM(R33:R36)/4</f>
        <v>37916.264458711114</v>
      </c>
      <c r="X36" s="124">
        <f>SUM(S33:S36)/4</f>
        <v>5639.3047683860814</v>
      </c>
      <c r="Y36" s="124">
        <f>SUM(T33:T36)/4</f>
        <v>-25943.754792206233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58292.563513692206</v>
      </c>
      <c r="Q37" s="124">
        <f t="shared" si="3"/>
        <v>39515.109438050713</v>
      </c>
      <c r="R37" s="124">
        <f t="shared" si="4"/>
        <v>40649.785551131426</v>
      </c>
      <c r="S37" s="124">
        <f t="shared" si="5"/>
        <v>5941.8027423662561</v>
      </c>
      <c r="T37" s="124">
        <f t="shared" si="6"/>
        <v>-27814.134217856194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59877.85956287603</v>
      </c>
      <c r="Q38" s="124">
        <f t="shared" si="3"/>
        <v>40609.210505956886</v>
      </c>
      <c r="R38" s="124">
        <f t="shared" si="4"/>
        <v>41805.816710581879</v>
      </c>
      <c r="S38" s="124">
        <f t="shared" si="5"/>
        <v>6067.9671904706565</v>
      </c>
      <c r="T38" s="124">
        <f t="shared" si="6"/>
        <v>-28605.13484413339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61506.509194488768</v>
      </c>
      <c r="Q39" s="124">
        <f t="shared" si="3"/>
        <v>41733.605230234425</v>
      </c>
      <c r="R39" s="124">
        <f t="shared" si="4"/>
        <v>42994.724010053767</v>
      </c>
      <c r="S39" s="124">
        <f t="shared" si="5"/>
        <v>6196.8105339634876</v>
      </c>
      <c r="T39" s="124">
        <f t="shared" si="6"/>
        <v>-29418.630579762914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63179.703290458187</v>
      </c>
      <c r="Q40" s="124">
        <f t="shared" si="3"/>
        <v>42889.132386791032</v>
      </c>
      <c r="R40" s="124">
        <f t="shared" si="4"/>
        <v>44217.442407548762</v>
      </c>
      <c r="S40" s="124">
        <f t="shared" si="5"/>
        <v>6328.3896548000857</v>
      </c>
      <c r="T40" s="124">
        <f t="shared" si="6"/>
        <v>-30255.261158681704</v>
      </c>
      <c r="U40" s="196">
        <f>SUM(Q37:T40)/4</f>
        <v>60714.158890378778</v>
      </c>
      <c r="V40" s="124">
        <f>SUM(Q37:Q40)/4</f>
        <v>41186.764390258264</v>
      </c>
      <c r="W40" s="124">
        <f>SUM(R37:R40)/4</f>
        <v>42416.942169828952</v>
      </c>
      <c r="X40" s="124">
        <f>SUM(S37:S40)/4</f>
        <v>6133.7425304001208</v>
      </c>
      <c r="Y40" s="124">
        <f>SUM(T37:T40)/4</f>
        <v>-29023.290200108553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64898.665560495516</v>
      </c>
      <c r="Q41" s="124">
        <f t="shared" si="3"/>
        <v>44076.653975704336</v>
      </c>
      <c r="R41" s="124">
        <f t="shared" si="4"/>
        <v>45474.933450153032</v>
      </c>
      <c r="S41" s="124">
        <f t="shared" si="5"/>
        <v>6462.7626427309324</v>
      </c>
      <c r="T41" s="124">
        <f t="shared" si="6"/>
        <v>-31115.684508092792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16224.666390123879</v>
      </c>
      <c r="V44" s="124">
        <f>SUM(Q41:Q44)/4</f>
        <v>11019.163493926084</v>
      </c>
      <c r="W44" s="124">
        <f>SUM(R41:R44)/4</f>
        <v>11368.733362538258</v>
      </c>
      <c r="X44" s="124">
        <f>SUM(S41:S44)/4</f>
        <v>1615.6906606827331</v>
      </c>
      <c r="Y44" s="124">
        <f>SUM(T41:T44)/4</f>
        <v>-7778.9211270231981</v>
      </c>
      <c r="Z44" s="188">
        <f>SUM(Q44:T44)-P44</f>
        <v>0</v>
      </c>
    </row>
    <row r="45" spans="13:26" x14ac:dyDescent="0.25">
      <c r="M45" s="2"/>
      <c r="O45" s="163" t="s">
        <v>216</v>
      </c>
      <c r="P45" s="163" t="s">
        <v>216</v>
      </c>
      <c r="Q45" s="163" t="s">
        <v>216</v>
      </c>
      <c r="R45" s="163" t="s">
        <v>216</v>
      </c>
      <c r="S45" s="163" t="s">
        <v>216</v>
      </c>
      <c r="T45" s="163" t="s">
        <v>216</v>
      </c>
      <c r="U45" s="196"/>
      <c r="V45" s="196"/>
      <c r="W45" s="196"/>
      <c r="X45" s="196"/>
      <c r="Y45" s="196"/>
      <c r="Z45" s="2"/>
    </row>
    <row r="46" spans="13:26" x14ac:dyDescent="0.25">
      <c r="M46" s="2"/>
      <c r="O46" s="134" t="s">
        <v>231</v>
      </c>
      <c r="P46" s="196">
        <f>SUM(Q46:T46)</f>
        <v>1198163.373368151</v>
      </c>
      <c r="Q46" s="196">
        <f>SUM(Q$17:Q$44)</f>
        <v>809473.48942217918</v>
      </c>
      <c r="R46" s="196">
        <f>SUM(R$17:R$44)</f>
        <v>828731.19718852954</v>
      </c>
      <c r="S46" s="196">
        <f>SUM(S$17:S$44)</f>
        <v>127008.19111786156</v>
      </c>
      <c r="T46" s="196">
        <f>SUM(T$17:T$44)</f>
        <v>-567049.50436041935</v>
      </c>
      <c r="U46" s="124"/>
      <c r="V46" s="196"/>
      <c r="W46" s="196"/>
      <c r="X46" s="196"/>
      <c r="Y46" s="196"/>
      <c r="Z46" s="2"/>
    </row>
    <row r="47" spans="13:26" x14ac:dyDescent="0.25">
      <c r="M47" s="2"/>
      <c r="N47" s="2"/>
      <c r="O47" s="2"/>
      <c r="P47" s="188">
        <f>P46-P$10</f>
        <v>0</v>
      </c>
      <c r="Q47" s="188">
        <f>Q46-Q$10</f>
        <v>0</v>
      </c>
      <c r="R47" s="188">
        <f>R46-R$10</f>
        <v>-1.1641532182693481E-9</v>
      </c>
      <c r="S47" s="188">
        <f>S46-S$10</f>
        <v>0</v>
      </c>
      <c r="T47" s="188">
        <f>T46-T$10</f>
        <v>9.3132257461547852E-10</v>
      </c>
      <c r="U47" s="188">
        <f>SUM(Q46:T46)-P$10</f>
        <v>0</v>
      </c>
      <c r="V47" s="2"/>
      <c r="W47" s="2"/>
      <c r="X47" s="2"/>
      <c r="Y47" s="2"/>
      <c r="Z47" s="2"/>
    </row>
    <row r="48" spans="13:26" x14ac:dyDescent="0.25">
      <c r="M48" s="2"/>
      <c r="O48" s="180" t="s">
        <v>279</v>
      </c>
      <c r="P48" s="197">
        <f>$P$13</f>
        <v>2.7115298238086449E-2</v>
      </c>
      <c r="Z48" s="2"/>
    </row>
    <row r="49" spans="13:26" x14ac:dyDescent="0.25">
      <c r="M49" s="2"/>
      <c r="O49" s="134" t="s">
        <v>236</v>
      </c>
      <c r="P49" s="197">
        <f>((1+P48)^(1/12))-1</f>
        <v>2.2320031915969984E-3</v>
      </c>
      <c r="Z49" s="2"/>
    </row>
    <row r="50" spans="13:26" x14ac:dyDescent="0.25">
      <c r="M50" s="2"/>
      <c r="O50" s="134" t="s">
        <v>235</v>
      </c>
      <c r="P50" s="196">
        <f>P10</f>
        <v>1198163.3733681506</v>
      </c>
      <c r="Z50" s="2"/>
    </row>
    <row r="51" spans="13:26" x14ac:dyDescent="0.25">
      <c r="M51" s="2"/>
      <c r="O51" s="134" t="s">
        <v>234</v>
      </c>
      <c r="P51" s="196">
        <f>P50/(1+P49)^P52</f>
        <v>613813.01706822042</v>
      </c>
      <c r="Z51" s="2"/>
    </row>
    <row r="52" spans="13:26" x14ac:dyDescent="0.25">
      <c r="M52" s="2"/>
      <c r="O52" s="134" t="s">
        <v>233</v>
      </c>
      <c r="P52" s="124">
        <f>$P$12*12</f>
        <v>300</v>
      </c>
      <c r="Q52" s="198"/>
      <c r="Z52" s="2"/>
    </row>
    <row r="53" spans="13:26" x14ac:dyDescent="0.25">
      <c r="M53" s="2"/>
      <c r="O53" s="134" t="s">
        <v>232</v>
      </c>
      <c r="P53" s="196">
        <f>PMT(P49,P52,-P51)</f>
        <v>2809.141604324981</v>
      </c>
      <c r="Z53" s="2"/>
    </row>
    <row r="54" spans="13:26" x14ac:dyDescent="0.25">
      <c r="M54" s="2"/>
      <c r="N54" s="163"/>
      <c r="O54" s="163" t="s">
        <v>216</v>
      </c>
      <c r="P54" s="163" t="s">
        <v>216</v>
      </c>
      <c r="Q54" s="163" t="s">
        <v>216</v>
      </c>
      <c r="R54" s="163" t="s">
        <v>216</v>
      </c>
      <c r="Z54" s="2"/>
    </row>
    <row r="55" spans="13:26" x14ac:dyDescent="0.25">
      <c r="M55" s="2"/>
      <c r="N55" s="1">
        <v>1</v>
      </c>
      <c r="O55" s="124">
        <v>0</v>
      </c>
      <c r="P55" s="124">
        <f>P53</f>
        <v>2809.141604324981</v>
      </c>
      <c r="Q55" s="124">
        <f t="shared" ref="Q55:Q99" si="7">O55*$P$49</f>
        <v>0</v>
      </c>
      <c r="R55" s="124">
        <f t="shared" ref="R55:R99" si="8">O55+P55+Q55</f>
        <v>2809.141604324981</v>
      </c>
      <c r="Z55" s="2"/>
    </row>
    <row r="56" spans="13:26" x14ac:dyDescent="0.25">
      <c r="M56" s="2"/>
      <c r="N56" s="1">
        <f t="shared" ref="N56:N179" si="9">N55+1</f>
        <v>2</v>
      </c>
      <c r="O56" s="124">
        <f t="shared" ref="O56:O99" si="10">R55</f>
        <v>2809.141604324981</v>
      </c>
      <c r="P56" s="124">
        <f t="shared" ref="P56:P179" si="11">P55</f>
        <v>2809.141604324981</v>
      </c>
      <c r="Q56" s="124">
        <f t="shared" si="7"/>
        <v>6.2700130265012701</v>
      </c>
      <c r="R56" s="124">
        <f t="shared" si="8"/>
        <v>5624.5532216764632</v>
      </c>
      <c r="Z56" s="2"/>
    </row>
    <row r="57" spans="13:26" x14ac:dyDescent="0.25">
      <c r="M57" s="2"/>
      <c r="N57" s="1">
        <f t="shared" si="9"/>
        <v>3</v>
      </c>
      <c r="O57" s="124">
        <f t="shared" si="10"/>
        <v>5624.5532216764632</v>
      </c>
      <c r="P57" s="124">
        <f t="shared" si="11"/>
        <v>2809.141604324981</v>
      </c>
      <c r="Q57" s="124">
        <f t="shared" si="7"/>
        <v>12.554020742089046</v>
      </c>
      <c r="R57" s="124">
        <f t="shared" si="8"/>
        <v>8446.2488467435323</v>
      </c>
      <c r="Z57" s="2"/>
    </row>
    <row r="58" spans="13:26" x14ac:dyDescent="0.25">
      <c r="M58" s="2"/>
      <c r="N58" s="1">
        <f t="shared" si="9"/>
        <v>4</v>
      </c>
      <c r="O58" s="124">
        <f t="shared" si="10"/>
        <v>8446.2488467435323</v>
      </c>
      <c r="P58" s="124">
        <f t="shared" si="11"/>
        <v>2809.141604324981</v>
      </c>
      <c r="Q58" s="124">
        <f t="shared" si="7"/>
        <v>18.85205438295403</v>
      </c>
      <c r="R58" s="124">
        <f t="shared" si="8"/>
        <v>11274.242505451468</v>
      </c>
      <c r="Z58" s="2"/>
    </row>
    <row r="59" spans="13:26" x14ac:dyDescent="0.25">
      <c r="M59" s="2"/>
      <c r="N59" s="1">
        <f t="shared" si="9"/>
        <v>5</v>
      </c>
      <c r="O59" s="124">
        <f t="shared" si="10"/>
        <v>11274.242505451468</v>
      </c>
      <c r="P59" s="124">
        <f t="shared" si="11"/>
        <v>2809.141604324981</v>
      </c>
      <c r="Q59" s="124">
        <f t="shared" si="7"/>
        <v>25.164145255006215</v>
      </c>
      <c r="R59" s="124">
        <f t="shared" si="8"/>
        <v>14108.548255031455</v>
      </c>
      <c r="Z59" s="2"/>
    </row>
    <row r="60" spans="13:26" x14ac:dyDescent="0.25">
      <c r="M60" s="2"/>
      <c r="N60" s="1">
        <f t="shared" si="9"/>
        <v>6</v>
      </c>
      <c r="O60" s="124">
        <f t="shared" si="10"/>
        <v>14108.548255031455</v>
      </c>
      <c r="P60" s="124">
        <f t="shared" si="11"/>
        <v>2809.141604324981</v>
      </c>
      <c r="Q60" s="124">
        <f t="shared" si="7"/>
        <v>31.490324734030473</v>
      </c>
      <c r="R60" s="124">
        <f t="shared" si="8"/>
        <v>16949.180184090466</v>
      </c>
      <c r="Z60" s="2"/>
    </row>
    <row r="61" spans="13:26" x14ac:dyDescent="0.25">
      <c r="M61" s="2"/>
      <c r="N61" s="1">
        <f t="shared" si="9"/>
        <v>7</v>
      </c>
      <c r="O61" s="124">
        <f t="shared" si="10"/>
        <v>16949.180184090466</v>
      </c>
      <c r="P61" s="124">
        <f t="shared" si="11"/>
        <v>2809.141604324981</v>
      </c>
      <c r="Q61" s="124">
        <f t="shared" si="7"/>
        <v>37.830624265842523</v>
      </c>
      <c r="R61" s="124">
        <f t="shared" si="8"/>
        <v>19796.152412681291</v>
      </c>
      <c r="Z61" s="2"/>
    </row>
    <row r="62" spans="13:26" x14ac:dyDescent="0.25">
      <c r="M62" s="2"/>
      <c r="N62" s="1">
        <f t="shared" si="9"/>
        <v>8</v>
      </c>
      <c r="O62" s="124">
        <f t="shared" si="10"/>
        <v>19796.152412681291</v>
      </c>
      <c r="P62" s="124">
        <f t="shared" si="11"/>
        <v>2809.141604324981</v>
      </c>
      <c r="Q62" s="124">
        <f t="shared" si="7"/>
        <v>44.185075366445261</v>
      </c>
      <c r="R62" s="124">
        <f t="shared" si="8"/>
        <v>22649.479092372716</v>
      </c>
      <c r="Z62" s="2"/>
    </row>
    <row r="63" spans="13:26" x14ac:dyDescent="0.25">
      <c r="M63" s="2"/>
      <c r="N63" s="1">
        <f t="shared" si="9"/>
        <v>9</v>
      </c>
      <c r="O63" s="124">
        <f t="shared" si="10"/>
        <v>22649.479092372716</v>
      </c>
      <c r="P63" s="124">
        <f t="shared" si="11"/>
        <v>2809.141604324981</v>
      </c>
      <c r="Q63" s="124">
        <f t="shared" si="7"/>
        <v>50.553709622185387</v>
      </c>
      <c r="R63" s="124">
        <f t="shared" si="8"/>
        <v>25509.174406319882</v>
      </c>
      <c r="Z63" s="2"/>
    </row>
    <row r="64" spans="13:26" x14ac:dyDescent="0.25">
      <c r="M64" s="2"/>
      <c r="N64" s="1">
        <f t="shared" si="9"/>
        <v>10</v>
      </c>
      <c r="O64" s="124">
        <f t="shared" si="10"/>
        <v>25509.174406319882</v>
      </c>
      <c r="P64" s="124">
        <f t="shared" si="11"/>
        <v>2809.141604324981</v>
      </c>
      <c r="Q64" s="124">
        <f t="shared" si="7"/>
        <v>56.936558689910441</v>
      </c>
      <c r="R64" s="124">
        <f t="shared" si="8"/>
        <v>28375.252569334774</v>
      </c>
      <c r="Z64" s="2"/>
    </row>
    <row r="65" spans="13:26" x14ac:dyDescent="0.25">
      <c r="M65" s="2"/>
      <c r="N65" s="1">
        <f t="shared" si="9"/>
        <v>11</v>
      </c>
      <c r="O65" s="124">
        <f t="shared" si="10"/>
        <v>28375.252569334774</v>
      </c>
      <c r="P65" s="124">
        <f t="shared" si="11"/>
        <v>2809.141604324981</v>
      </c>
      <c r="Q65" s="124">
        <f t="shared" si="7"/>
        <v>63.333654297126145</v>
      </c>
      <c r="R65" s="124">
        <f t="shared" si="8"/>
        <v>31247.727827956882</v>
      </c>
      <c r="Z65" s="2"/>
    </row>
    <row r="66" spans="13:26" x14ac:dyDescent="0.25">
      <c r="M66" s="2"/>
      <c r="N66" s="1">
        <f t="shared" si="9"/>
        <v>12</v>
      </c>
      <c r="O66" s="124">
        <f t="shared" si="10"/>
        <v>31247.727827956882</v>
      </c>
      <c r="P66" s="124">
        <f t="shared" si="11"/>
        <v>2809.141604324981</v>
      </c>
      <c r="Q66" s="124">
        <f t="shared" si="7"/>
        <v>69.745028242154106</v>
      </c>
      <c r="R66" s="124">
        <f t="shared" si="8"/>
        <v>34126.614460524019</v>
      </c>
      <c r="Z66" s="2"/>
    </row>
    <row r="67" spans="13:26" x14ac:dyDescent="0.25">
      <c r="M67" s="2"/>
      <c r="N67" s="1">
        <f t="shared" si="9"/>
        <v>13</v>
      </c>
      <c r="O67" s="124">
        <f t="shared" si="10"/>
        <v>34126.614460524019</v>
      </c>
      <c r="P67" s="124">
        <f t="shared" si="11"/>
        <v>2809.141604324981</v>
      </c>
      <c r="Q67" s="124">
        <f t="shared" si="7"/>
        <v>76.170712394289893</v>
      </c>
      <c r="R67" s="124">
        <f t="shared" si="8"/>
        <v>37011.926777243294</v>
      </c>
      <c r="Z67" s="2"/>
    </row>
    <row r="68" spans="13:26" x14ac:dyDescent="0.25">
      <c r="M68" s="2"/>
      <c r="N68" s="1">
        <f t="shared" si="9"/>
        <v>14</v>
      </c>
      <c r="O68" s="124">
        <f t="shared" si="10"/>
        <v>37011.926777243294</v>
      </c>
      <c r="P68" s="124">
        <f t="shared" si="11"/>
        <v>2809.141604324981</v>
      </c>
      <c r="Q68" s="124">
        <f t="shared" si="7"/>
        <v>82.610738693961437</v>
      </c>
      <c r="R68" s="124">
        <f t="shared" si="8"/>
        <v>39903.679120262233</v>
      </c>
      <c r="Z68" s="2"/>
    </row>
    <row r="69" spans="13:26" x14ac:dyDescent="0.25">
      <c r="M69" s="2"/>
      <c r="N69" s="1">
        <f t="shared" si="9"/>
        <v>15</v>
      </c>
      <c r="O69" s="124">
        <f t="shared" si="10"/>
        <v>39903.679120262233</v>
      </c>
      <c r="P69" s="124">
        <f t="shared" si="11"/>
        <v>2809.141604324981</v>
      </c>
      <c r="Q69" s="124">
        <f t="shared" si="7"/>
        <v>89.065139152887809</v>
      </c>
      <c r="R69" s="124">
        <f t="shared" si="8"/>
        <v>42801.885863740106</v>
      </c>
      <c r="Z69" s="2"/>
    </row>
    <row r="70" spans="13:26" x14ac:dyDescent="0.25">
      <c r="M70" s="2"/>
      <c r="N70" s="1">
        <f t="shared" si="9"/>
        <v>16</v>
      </c>
      <c r="O70" s="124">
        <f t="shared" si="10"/>
        <v>42801.885863740106</v>
      </c>
      <c r="P70" s="124">
        <f t="shared" si="11"/>
        <v>2809.141604324981</v>
      </c>
      <c r="Q70" s="124">
        <f t="shared" si="7"/>
        <v>95.533945854238368</v>
      </c>
      <c r="R70" s="124">
        <f t="shared" si="8"/>
        <v>45706.561413919328</v>
      </c>
      <c r="Z70" s="2"/>
    </row>
    <row r="71" spans="13:26" x14ac:dyDescent="0.25">
      <c r="M71" s="2"/>
      <c r="N71" s="1">
        <f t="shared" si="9"/>
        <v>17</v>
      </c>
      <c r="O71" s="124">
        <f t="shared" si="10"/>
        <v>45706.561413919328</v>
      </c>
      <c r="P71" s="124">
        <f t="shared" si="11"/>
        <v>2809.141604324981</v>
      </c>
      <c r="Q71" s="124">
        <f t="shared" si="7"/>
        <v>102.01719095279216</v>
      </c>
      <c r="R71" s="124">
        <f t="shared" si="8"/>
        <v>48617.720209197105</v>
      </c>
      <c r="Z71" s="2"/>
    </row>
    <row r="72" spans="13:26" x14ac:dyDescent="0.25">
      <c r="M72" s="2"/>
      <c r="N72" s="1">
        <f t="shared" si="9"/>
        <v>18</v>
      </c>
      <c r="O72" s="124">
        <f t="shared" si="10"/>
        <v>48617.720209197105</v>
      </c>
      <c r="P72" s="124">
        <f t="shared" si="11"/>
        <v>2809.141604324981</v>
      </c>
      <c r="Q72" s="124">
        <f t="shared" si="7"/>
        <v>108.51490667509783</v>
      </c>
      <c r="R72" s="124">
        <f t="shared" si="8"/>
        <v>51535.376720197186</v>
      </c>
      <c r="Z72" s="2"/>
    </row>
    <row r="73" spans="13:26" x14ac:dyDescent="0.25">
      <c r="M73" s="2"/>
      <c r="N73" s="1">
        <f t="shared" si="9"/>
        <v>19</v>
      </c>
      <c r="O73" s="124">
        <f t="shared" si="10"/>
        <v>51535.376720197186</v>
      </c>
      <c r="P73" s="124">
        <f t="shared" si="11"/>
        <v>2809.141604324981</v>
      </c>
      <c r="Q73" s="124">
        <f t="shared" si="7"/>
        <v>115.02712531963377</v>
      </c>
      <c r="R73" s="124">
        <f t="shared" si="8"/>
        <v>54459.545449841804</v>
      </c>
      <c r="Z73" s="2"/>
    </row>
    <row r="74" spans="13:26" x14ac:dyDescent="0.25">
      <c r="M74" s="2"/>
      <c r="N74" s="1">
        <f t="shared" si="9"/>
        <v>20</v>
      </c>
      <c r="O74" s="124">
        <f t="shared" si="10"/>
        <v>54459.545449841804</v>
      </c>
      <c r="P74" s="124">
        <f t="shared" si="11"/>
        <v>2809.141604324981</v>
      </c>
      <c r="Q74" s="124">
        <f t="shared" si="7"/>
        <v>121.5538792569687</v>
      </c>
      <c r="R74" s="124">
        <f t="shared" si="8"/>
        <v>57390.24093342376</v>
      </c>
      <c r="Z74" s="2"/>
    </row>
    <row r="75" spans="13:26" x14ac:dyDescent="0.25">
      <c r="M75" s="2"/>
      <c r="N75" s="1">
        <f t="shared" si="9"/>
        <v>21</v>
      </c>
      <c r="O75" s="124">
        <f t="shared" si="10"/>
        <v>57390.24093342376</v>
      </c>
      <c r="P75" s="124">
        <f t="shared" si="11"/>
        <v>2809.141604324981</v>
      </c>
      <c r="Q75" s="124">
        <f t="shared" si="7"/>
        <v>128.09520092992253</v>
      </c>
      <c r="R75" s="124">
        <f t="shared" si="8"/>
        <v>60327.477738678659</v>
      </c>
      <c r="Z75" s="2"/>
    </row>
    <row r="76" spans="13:26" x14ac:dyDescent="0.25">
      <c r="M76" s="2"/>
      <c r="N76" s="1">
        <f t="shared" si="9"/>
        <v>22</v>
      </c>
      <c r="O76" s="124">
        <f t="shared" si="10"/>
        <v>60327.477738678659</v>
      </c>
      <c r="P76" s="124">
        <f t="shared" si="11"/>
        <v>2809.141604324981</v>
      </c>
      <c r="Q76" s="124">
        <f t="shared" si="7"/>
        <v>134.65112285372763</v>
      </c>
      <c r="R76" s="124">
        <f t="shared" si="8"/>
        <v>63271.270465857364</v>
      </c>
      <c r="Z76" s="2"/>
    </row>
    <row r="77" spans="13:26" x14ac:dyDescent="0.25">
      <c r="M77" s="2"/>
      <c r="N77" s="1">
        <f t="shared" si="9"/>
        <v>23</v>
      </c>
      <c r="O77" s="124">
        <f t="shared" si="10"/>
        <v>63271.270465857364</v>
      </c>
      <c r="P77" s="124">
        <f t="shared" si="11"/>
        <v>2809.141604324981</v>
      </c>
      <c r="Q77" s="124">
        <f t="shared" si="7"/>
        <v>141.22167761619053</v>
      </c>
      <c r="R77" s="124">
        <f t="shared" si="8"/>
        <v>66221.633747798536</v>
      </c>
      <c r="Z77" s="2"/>
    </row>
    <row r="78" spans="13:26" x14ac:dyDescent="0.25">
      <c r="M78" s="2"/>
      <c r="N78" s="1">
        <f t="shared" si="9"/>
        <v>24</v>
      </c>
      <c r="O78" s="124">
        <f t="shared" si="10"/>
        <v>66221.633747798536</v>
      </c>
      <c r="P78" s="124">
        <f t="shared" si="11"/>
        <v>2809.141604324981</v>
      </c>
      <c r="Q78" s="124">
        <f t="shared" si="7"/>
        <v>147.80689787785383</v>
      </c>
      <c r="R78" s="124">
        <f t="shared" si="8"/>
        <v>69178.582250001375</v>
      </c>
      <c r="Z78" s="2"/>
    </row>
    <row r="79" spans="13:26" x14ac:dyDescent="0.25">
      <c r="M79" s="2"/>
      <c r="N79" s="1">
        <f t="shared" si="9"/>
        <v>25</v>
      </c>
      <c r="O79" s="124">
        <f t="shared" si="10"/>
        <v>69178.582250001375</v>
      </c>
      <c r="P79" s="124">
        <f t="shared" si="11"/>
        <v>2809.141604324981</v>
      </c>
      <c r="Q79" s="124">
        <f t="shared" si="7"/>
        <v>154.40681637215854</v>
      </c>
      <c r="R79" s="124">
        <f t="shared" si="8"/>
        <v>72142.130670698505</v>
      </c>
      <c r="Z79" s="2"/>
    </row>
    <row r="80" spans="13:26" x14ac:dyDescent="0.25">
      <c r="M80" s="2"/>
      <c r="N80" s="1">
        <f t="shared" si="9"/>
        <v>26</v>
      </c>
      <c r="O80" s="124">
        <f t="shared" si="10"/>
        <v>72142.130670698505</v>
      </c>
      <c r="P80" s="124">
        <f t="shared" si="11"/>
        <v>2809.141604324981</v>
      </c>
      <c r="Q80" s="124">
        <f t="shared" si="7"/>
        <v>161.02146590560676</v>
      </c>
      <c r="R80" s="124">
        <f t="shared" si="8"/>
        <v>75112.29374092909</v>
      </c>
      <c r="Z80" s="2"/>
    </row>
    <row r="81" spans="13:26" x14ac:dyDescent="0.25">
      <c r="M81" s="2"/>
      <c r="N81" s="1">
        <f t="shared" si="9"/>
        <v>27</v>
      </c>
      <c r="O81" s="124">
        <f t="shared" si="10"/>
        <v>75112.29374092909</v>
      </c>
      <c r="P81" s="124">
        <f t="shared" si="11"/>
        <v>2809.141604324981</v>
      </c>
      <c r="Q81" s="124">
        <f t="shared" si="7"/>
        <v>167.65087935792499</v>
      </c>
      <c r="R81" s="124">
        <f t="shared" si="8"/>
        <v>78089.086224611994</v>
      </c>
      <c r="Z81" s="2"/>
    </row>
    <row r="82" spans="13:26" x14ac:dyDescent="0.25">
      <c r="M82" s="2"/>
      <c r="N82" s="1">
        <f t="shared" si="9"/>
        <v>28</v>
      </c>
      <c r="O82" s="124">
        <f t="shared" si="10"/>
        <v>78089.086224611994</v>
      </c>
      <c r="P82" s="124">
        <f t="shared" si="11"/>
        <v>2809.141604324981</v>
      </c>
      <c r="Q82" s="124">
        <f t="shared" si="7"/>
        <v>174.29508968222717</v>
      </c>
      <c r="R82" s="124">
        <f t="shared" si="8"/>
        <v>81072.522918619201</v>
      </c>
      <c r="Z82" s="2"/>
    </row>
    <row r="83" spans="13:26" x14ac:dyDescent="0.25">
      <c r="M83" s="2"/>
      <c r="N83" s="1">
        <f t="shared" si="9"/>
        <v>29</v>
      </c>
      <c r="O83" s="124">
        <f t="shared" si="10"/>
        <v>81072.522918619201</v>
      </c>
      <c r="P83" s="124">
        <f t="shared" si="11"/>
        <v>2809.141604324981</v>
      </c>
      <c r="Q83" s="124">
        <f t="shared" si="7"/>
        <v>180.95412990517886</v>
      </c>
      <c r="R83" s="124">
        <f t="shared" si="8"/>
        <v>84062.618652849356</v>
      </c>
      <c r="Z83" s="2"/>
    </row>
    <row r="84" spans="13:26" x14ac:dyDescent="0.25">
      <c r="M84" s="2"/>
      <c r="N84" s="1">
        <f t="shared" si="9"/>
        <v>30</v>
      </c>
      <c r="O84" s="124">
        <f t="shared" si="10"/>
        <v>84062.618652849356</v>
      </c>
      <c r="P84" s="124">
        <f t="shared" si="11"/>
        <v>2809.141604324981</v>
      </c>
      <c r="Q84" s="124">
        <f t="shared" si="7"/>
        <v>187.62803312716113</v>
      </c>
      <c r="R84" s="124">
        <f t="shared" si="8"/>
        <v>87059.388290301489</v>
      </c>
      <c r="Z84" s="2"/>
    </row>
    <row r="85" spans="13:26" x14ac:dyDescent="0.25">
      <c r="M85" s="2"/>
      <c r="N85" s="1">
        <f t="shared" si="9"/>
        <v>31</v>
      </c>
      <c r="O85" s="124">
        <f t="shared" si="10"/>
        <v>87059.388290301489</v>
      </c>
      <c r="P85" s="124">
        <f t="shared" si="11"/>
        <v>2809.141604324981</v>
      </c>
      <c r="Q85" s="124">
        <f t="shared" si="7"/>
        <v>194.31683252243528</v>
      </c>
      <c r="R85" s="124">
        <f t="shared" si="8"/>
        <v>90062.846727148906</v>
      </c>
      <c r="Z85" s="2"/>
    </row>
    <row r="86" spans="13:26" x14ac:dyDescent="0.25">
      <c r="M86" s="2"/>
      <c r="N86" s="1">
        <f t="shared" si="9"/>
        <v>32</v>
      </c>
      <c r="O86" s="124">
        <f t="shared" si="10"/>
        <v>90062.846727148906</v>
      </c>
      <c r="P86" s="124">
        <f t="shared" si="11"/>
        <v>2809.141604324981</v>
      </c>
      <c r="Q86" s="124">
        <f t="shared" si="7"/>
        <v>201.02056133930765</v>
      </c>
      <c r="R86" s="124">
        <f t="shared" si="8"/>
        <v>93073.008892813188</v>
      </c>
      <c r="Z86" s="2"/>
    </row>
    <row r="87" spans="13:26" x14ac:dyDescent="0.25">
      <c r="M87" s="2"/>
      <c r="N87" s="1">
        <f t="shared" si="9"/>
        <v>33</v>
      </c>
      <c r="O87" s="124">
        <f t="shared" si="10"/>
        <v>93073.008892813188</v>
      </c>
      <c r="P87" s="124">
        <f t="shared" si="11"/>
        <v>2809.141604324981</v>
      </c>
      <c r="Q87" s="124">
        <f t="shared" si="7"/>
        <v>207.73925290029484</v>
      </c>
      <c r="R87" s="124">
        <f t="shared" si="8"/>
        <v>96089.889750038463</v>
      </c>
      <c r="Z87" s="2"/>
    </row>
    <row r="88" spans="13:26" x14ac:dyDescent="0.25">
      <c r="M88" s="2"/>
      <c r="N88" s="1">
        <f t="shared" si="9"/>
        <v>34</v>
      </c>
      <c r="O88" s="124">
        <f t="shared" si="10"/>
        <v>96089.889750038463</v>
      </c>
      <c r="P88" s="124">
        <f t="shared" si="11"/>
        <v>2809.141604324981</v>
      </c>
      <c r="Q88" s="124">
        <f t="shared" si="7"/>
        <v>214.47294060228955</v>
      </c>
      <c r="R88" s="124">
        <f t="shared" si="8"/>
        <v>99113.504294965736</v>
      </c>
      <c r="Z88" s="2"/>
    </row>
    <row r="89" spans="13:26" x14ac:dyDescent="0.25">
      <c r="M89" s="2"/>
      <c r="N89" s="1">
        <f t="shared" si="9"/>
        <v>35</v>
      </c>
      <c r="O89" s="124">
        <f t="shared" si="10"/>
        <v>99113.504294965736</v>
      </c>
      <c r="P89" s="124">
        <f t="shared" si="11"/>
        <v>2809.141604324981</v>
      </c>
      <c r="Q89" s="124">
        <f t="shared" si="7"/>
        <v>221.22165791672634</v>
      </c>
      <c r="R89" s="124">
        <f t="shared" si="8"/>
        <v>102143.86755720744</v>
      </c>
      <c r="Z89" s="2"/>
    </row>
    <row r="90" spans="13:26" x14ac:dyDescent="0.25">
      <c r="M90" s="2"/>
      <c r="N90" s="1">
        <f t="shared" si="9"/>
        <v>36</v>
      </c>
      <c r="O90" s="124">
        <f t="shared" si="10"/>
        <v>102143.86755720744</v>
      </c>
      <c r="P90" s="124">
        <f t="shared" si="11"/>
        <v>2809.141604324981</v>
      </c>
      <c r="Q90" s="124">
        <f t="shared" si="7"/>
        <v>227.98543838974811</v>
      </c>
      <c r="R90" s="124">
        <f t="shared" si="8"/>
        <v>105180.99459992217</v>
      </c>
      <c r="Z90" s="2"/>
    </row>
    <row r="91" spans="13:26" x14ac:dyDescent="0.25">
      <c r="M91" s="2"/>
      <c r="N91" s="1">
        <f t="shared" si="9"/>
        <v>37</v>
      </c>
      <c r="O91" s="124">
        <f t="shared" si="10"/>
        <v>105180.99459992217</v>
      </c>
      <c r="P91" s="124">
        <f t="shared" si="11"/>
        <v>2809.141604324981</v>
      </c>
      <c r="Q91" s="124">
        <f t="shared" si="7"/>
        <v>234.76431564237294</v>
      </c>
      <c r="R91" s="124">
        <f t="shared" si="8"/>
        <v>108224.90051988952</v>
      </c>
      <c r="Z91" s="2"/>
    </row>
    <row r="92" spans="13:26" x14ac:dyDescent="0.25">
      <c r="M92" s="2"/>
      <c r="N92" s="1">
        <f t="shared" si="9"/>
        <v>38</v>
      </c>
      <c r="O92" s="124">
        <f t="shared" si="10"/>
        <v>108224.90051988952</v>
      </c>
      <c r="P92" s="124">
        <f t="shared" si="11"/>
        <v>2809.141604324981</v>
      </c>
      <c r="Q92" s="124">
        <f t="shared" si="7"/>
        <v>241.55832337066107</v>
      </c>
      <c r="R92" s="124">
        <f t="shared" si="8"/>
        <v>111275.60044758515</v>
      </c>
      <c r="Z92" s="2"/>
    </row>
    <row r="93" spans="13:26" x14ac:dyDescent="0.25">
      <c r="M93" s="2"/>
      <c r="N93" s="1">
        <f t="shared" si="9"/>
        <v>39</v>
      </c>
      <c r="O93" s="124">
        <f t="shared" si="10"/>
        <v>111275.60044758515</v>
      </c>
      <c r="P93" s="124">
        <f t="shared" si="11"/>
        <v>2809.141604324981</v>
      </c>
      <c r="Q93" s="124">
        <f t="shared" si="7"/>
        <v>248.36749534588245</v>
      </c>
      <c r="R93" s="124">
        <f t="shared" si="8"/>
        <v>114333.10954725601</v>
      </c>
      <c r="Z93" s="2"/>
    </row>
    <row r="94" spans="13:26" x14ac:dyDescent="0.25">
      <c r="M94" s="2"/>
      <c r="N94" s="1">
        <f t="shared" si="9"/>
        <v>40</v>
      </c>
      <c r="O94" s="124">
        <f t="shared" si="10"/>
        <v>114333.10954725601</v>
      </c>
      <c r="P94" s="124">
        <f t="shared" si="11"/>
        <v>2809.141604324981</v>
      </c>
      <c r="Q94" s="124">
        <f t="shared" si="7"/>
        <v>255.19186541468468</v>
      </c>
      <c r="R94" s="124">
        <f t="shared" si="8"/>
        <v>117397.44301699568</v>
      </c>
      <c r="Z94" s="2"/>
    </row>
    <row r="95" spans="13:26" x14ac:dyDescent="0.25">
      <c r="M95" s="2"/>
      <c r="N95" s="1">
        <f t="shared" si="9"/>
        <v>41</v>
      </c>
      <c r="O95" s="124">
        <f t="shared" si="10"/>
        <v>117397.44301699568</v>
      </c>
      <c r="P95" s="124">
        <f t="shared" si="11"/>
        <v>2809.141604324981</v>
      </c>
      <c r="Q95" s="124">
        <f t="shared" si="7"/>
        <v>262.03146749926111</v>
      </c>
      <c r="R95" s="124">
        <f t="shared" si="8"/>
        <v>120468.61608881991</v>
      </c>
      <c r="Z95" s="2"/>
    </row>
    <row r="96" spans="13:26" x14ac:dyDescent="0.25">
      <c r="M96" s="2"/>
      <c r="N96" s="1">
        <f t="shared" si="9"/>
        <v>42</v>
      </c>
      <c r="O96" s="124">
        <f t="shared" si="10"/>
        <v>120468.61608881991</v>
      </c>
      <c r="P96" s="124">
        <f t="shared" si="11"/>
        <v>2809.141604324981</v>
      </c>
      <c r="Q96" s="124">
        <f t="shared" si="7"/>
        <v>268.88633559751958</v>
      </c>
      <c r="R96" s="124">
        <f t="shared" si="8"/>
        <v>123546.6440287424</v>
      </c>
      <c r="Z96" s="2"/>
    </row>
    <row r="97" spans="13:26" x14ac:dyDescent="0.25">
      <c r="M97" s="2"/>
      <c r="N97" s="1">
        <f t="shared" si="9"/>
        <v>43</v>
      </c>
      <c r="O97" s="124">
        <f t="shared" si="10"/>
        <v>123546.6440287424</v>
      </c>
      <c r="P97" s="124">
        <f t="shared" si="11"/>
        <v>2809.141604324981</v>
      </c>
      <c r="Q97" s="124">
        <f t="shared" si="7"/>
        <v>275.75650378325128</v>
      </c>
      <c r="R97" s="124">
        <f t="shared" si="8"/>
        <v>126631.54213685064</v>
      </c>
      <c r="Z97" s="2"/>
    </row>
    <row r="98" spans="13:26" x14ac:dyDescent="0.25">
      <c r="M98" s="2"/>
      <c r="N98" s="1">
        <f t="shared" si="9"/>
        <v>44</v>
      </c>
      <c r="O98" s="124">
        <f t="shared" si="10"/>
        <v>126631.54213685064</v>
      </c>
      <c r="P98" s="124">
        <f t="shared" si="11"/>
        <v>2809.141604324981</v>
      </c>
      <c r="Q98" s="124">
        <f t="shared" si="7"/>
        <v>282.64200620630044</v>
      </c>
      <c r="R98" s="124">
        <f t="shared" si="8"/>
        <v>129723.32574738191</v>
      </c>
      <c r="Z98" s="2"/>
    </row>
    <row r="99" spans="13:26" x14ac:dyDescent="0.25">
      <c r="M99" s="2"/>
      <c r="N99" s="1">
        <f t="shared" si="9"/>
        <v>45</v>
      </c>
      <c r="O99" s="124">
        <f t="shared" si="10"/>
        <v>129723.32574738191</v>
      </c>
      <c r="P99" s="124">
        <f t="shared" si="11"/>
        <v>2809.141604324981</v>
      </c>
      <c r="Q99" s="124">
        <f t="shared" si="7"/>
        <v>289.54287709273353</v>
      </c>
      <c r="R99" s="124">
        <f t="shared" si="8"/>
        <v>132822.01022879963</v>
      </c>
      <c r="Z99" s="2"/>
    </row>
    <row r="100" spans="13:26" x14ac:dyDescent="0.25">
      <c r="M100" s="2"/>
      <c r="N100" s="1">
        <f t="shared" si="9"/>
        <v>46</v>
      </c>
      <c r="O100" s="124">
        <f t="shared" ref="O100:O163" si="12">R99</f>
        <v>132822.01022879963</v>
      </c>
      <c r="P100" s="124">
        <f t="shared" si="11"/>
        <v>2809.141604324981</v>
      </c>
      <c r="Q100" s="124">
        <f t="shared" ref="Q100:Q163" si="13">O100*$P$49</f>
        <v>296.45915074500994</v>
      </c>
      <c r="R100" s="124">
        <f t="shared" ref="R100:R163" si="14">O100+P100+Q100</f>
        <v>135927.61098386961</v>
      </c>
      <c r="Z100" s="2"/>
    </row>
    <row r="101" spans="13:26" x14ac:dyDescent="0.25">
      <c r="M101" s="2"/>
      <c r="N101" s="1">
        <f t="shared" si="9"/>
        <v>47</v>
      </c>
      <c r="O101" s="124">
        <f t="shared" si="12"/>
        <v>135927.61098386961</v>
      </c>
      <c r="P101" s="124">
        <f t="shared" si="11"/>
        <v>2809.141604324981</v>
      </c>
      <c r="Q101" s="124">
        <f t="shared" si="13"/>
        <v>303.39086154215221</v>
      </c>
      <c r="R101" s="124">
        <f t="shared" si="14"/>
        <v>139040.14344973673</v>
      </c>
      <c r="Z101" s="2"/>
    </row>
    <row r="102" spans="13:26" x14ac:dyDescent="0.25">
      <c r="M102" s="2"/>
      <c r="N102" s="1">
        <f t="shared" si="9"/>
        <v>48</v>
      </c>
      <c r="O102" s="124">
        <f t="shared" si="12"/>
        <v>139040.14344973673</v>
      </c>
      <c r="P102" s="124">
        <f t="shared" si="11"/>
        <v>2809.141604324981</v>
      </c>
      <c r="Q102" s="124">
        <f t="shared" si="13"/>
        <v>310.33804393991687</v>
      </c>
      <c r="R102" s="124">
        <f t="shared" si="14"/>
        <v>142159.62309800161</v>
      </c>
      <c r="Z102" s="2"/>
    </row>
    <row r="103" spans="13:26" x14ac:dyDescent="0.25">
      <c r="M103" s="2"/>
      <c r="N103" s="1">
        <f t="shared" si="9"/>
        <v>49</v>
      </c>
      <c r="O103" s="124">
        <f t="shared" si="12"/>
        <v>142159.62309800161</v>
      </c>
      <c r="P103" s="124">
        <f t="shared" si="11"/>
        <v>2809.141604324981</v>
      </c>
      <c r="Q103" s="124">
        <f t="shared" si="13"/>
        <v>317.30073247096595</v>
      </c>
      <c r="R103" s="124">
        <f t="shared" si="14"/>
        <v>145286.06543479755</v>
      </c>
      <c r="Z103" s="2"/>
    </row>
    <row r="104" spans="13:26" x14ac:dyDescent="0.25">
      <c r="M104" s="2"/>
      <c r="N104" s="1">
        <f t="shared" si="9"/>
        <v>50</v>
      </c>
      <c r="O104" s="124">
        <f t="shared" si="12"/>
        <v>145286.06543479755</v>
      </c>
      <c r="P104" s="124">
        <f t="shared" si="11"/>
        <v>2809.141604324981</v>
      </c>
      <c r="Q104" s="124">
        <f t="shared" si="13"/>
        <v>324.27896174503849</v>
      </c>
      <c r="R104" s="124">
        <f t="shared" si="14"/>
        <v>148419.48600086756</v>
      </c>
      <c r="Z104" s="2"/>
    </row>
    <row r="105" spans="13:26" x14ac:dyDescent="0.25">
      <c r="M105" s="2"/>
      <c r="N105" s="1">
        <f t="shared" si="9"/>
        <v>51</v>
      </c>
      <c r="O105" s="124">
        <f t="shared" si="12"/>
        <v>148419.48600086756</v>
      </c>
      <c r="P105" s="124">
        <f t="shared" si="11"/>
        <v>2809.141604324981</v>
      </c>
      <c r="Q105" s="124">
        <f t="shared" si="13"/>
        <v>331.2727664491224</v>
      </c>
      <c r="R105" s="124">
        <f t="shared" si="14"/>
        <v>151559.90037164165</v>
      </c>
      <c r="Z105" s="2"/>
    </row>
    <row r="106" spans="13:26" x14ac:dyDescent="0.25">
      <c r="M106" s="2"/>
      <c r="N106" s="1">
        <f t="shared" si="9"/>
        <v>52</v>
      </c>
      <c r="O106" s="124">
        <f t="shared" si="12"/>
        <v>151559.90037164165</v>
      </c>
      <c r="P106" s="124">
        <f t="shared" si="11"/>
        <v>2809.141604324981</v>
      </c>
      <c r="Q106" s="124">
        <f t="shared" si="13"/>
        <v>338.28218134762727</v>
      </c>
      <c r="R106" s="124">
        <f t="shared" si="14"/>
        <v>154707.32415731426</v>
      </c>
      <c r="Z106" s="2"/>
    </row>
    <row r="107" spans="13:26" x14ac:dyDescent="0.25">
      <c r="M107" s="2"/>
      <c r="N107" s="1">
        <f t="shared" si="9"/>
        <v>53</v>
      </c>
      <c r="O107" s="124">
        <f t="shared" si="12"/>
        <v>154707.32415731426</v>
      </c>
      <c r="P107" s="124">
        <f t="shared" si="11"/>
        <v>2809.141604324981</v>
      </c>
      <c r="Q107" s="124">
        <f t="shared" si="13"/>
        <v>345.30724128255684</v>
      </c>
      <c r="R107" s="124">
        <f t="shared" si="14"/>
        <v>157861.77300292181</v>
      </c>
      <c r="Z107" s="2"/>
    </row>
    <row r="108" spans="13:26" x14ac:dyDescent="0.25">
      <c r="M108" s="2"/>
      <c r="N108" s="1">
        <f t="shared" si="9"/>
        <v>54</v>
      </c>
      <c r="O108" s="124">
        <f t="shared" si="12"/>
        <v>157861.77300292181</v>
      </c>
      <c r="P108" s="124">
        <f t="shared" si="11"/>
        <v>2809.141604324981</v>
      </c>
      <c r="Q108" s="124">
        <f t="shared" si="13"/>
        <v>352.34798117368234</v>
      </c>
      <c r="R108" s="124">
        <f t="shared" si="14"/>
        <v>161023.26258842048</v>
      </c>
      <c r="Z108" s="2"/>
    </row>
    <row r="109" spans="13:26" x14ac:dyDescent="0.25">
      <c r="M109" s="2"/>
      <c r="N109" s="1">
        <f t="shared" si="9"/>
        <v>55</v>
      </c>
      <c r="O109" s="124">
        <f t="shared" si="12"/>
        <v>161023.26258842048</v>
      </c>
      <c r="P109" s="124">
        <f t="shared" si="11"/>
        <v>2809.141604324981</v>
      </c>
      <c r="Q109" s="124">
        <f t="shared" si="13"/>
        <v>359.40443601871607</v>
      </c>
      <c r="R109" s="124">
        <f t="shared" si="14"/>
        <v>164191.80862876418</v>
      </c>
      <c r="Z109" s="2"/>
    </row>
    <row r="110" spans="13:26" x14ac:dyDescent="0.25">
      <c r="M110" s="2"/>
      <c r="N110" s="1">
        <f t="shared" si="9"/>
        <v>56</v>
      </c>
      <c r="O110" s="124">
        <f t="shared" si="12"/>
        <v>164191.80862876418</v>
      </c>
      <c r="P110" s="124">
        <f t="shared" si="11"/>
        <v>2809.141604324981</v>
      </c>
      <c r="Q110" s="124">
        <f t="shared" si="13"/>
        <v>366.47664089348524</v>
      </c>
      <c r="R110" s="124">
        <f t="shared" si="14"/>
        <v>167367.42687398265</v>
      </c>
      <c r="Z110" s="2"/>
    </row>
    <row r="111" spans="13:26" x14ac:dyDescent="0.25">
      <c r="M111" s="2"/>
      <c r="N111" s="1">
        <f t="shared" si="9"/>
        <v>57</v>
      </c>
      <c r="O111" s="124">
        <f t="shared" si="12"/>
        <v>167367.42687398265</v>
      </c>
      <c r="P111" s="124">
        <f t="shared" si="11"/>
        <v>2809.141604324981</v>
      </c>
      <c r="Q111" s="124">
        <f t="shared" si="13"/>
        <v>373.56463095210654</v>
      </c>
      <c r="R111" s="124">
        <f t="shared" si="14"/>
        <v>170550.13310925974</v>
      </c>
      <c r="Z111" s="2"/>
    </row>
    <row r="112" spans="13:26" x14ac:dyDescent="0.25">
      <c r="M112" s="2"/>
      <c r="N112" s="1">
        <f t="shared" si="9"/>
        <v>58</v>
      </c>
      <c r="O112" s="124">
        <f t="shared" si="12"/>
        <v>170550.13310925974</v>
      </c>
      <c r="P112" s="124">
        <f t="shared" si="11"/>
        <v>2809.141604324981</v>
      </c>
      <c r="Q112" s="124">
        <f t="shared" si="13"/>
        <v>380.66844142716064</v>
      </c>
      <c r="R112" s="124">
        <f t="shared" si="14"/>
        <v>173739.94315501189</v>
      </c>
      <c r="Z112" s="2"/>
    </row>
    <row r="113" spans="13:26" x14ac:dyDescent="0.25">
      <c r="M113" s="2"/>
      <c r="N113" s="1">
        <f t="shared" si="9"/>
        <v>59</v>
      </c>
      <c r="O113" s="124">
        <f t="shared" si="12"/>
        <v>173739.94315501189</v>
      </c>
      <c r="P113" s="124">
        <f t="shared" si="11"/>
        <v>2809.141604324981</v>
      </c>
      <c r="Q113" s="124">
        <f t="shared" si="13"/>
        <v>387.78810762986762</v>
      </c>
      <c r="R113" s="124">
        <f t="shared" si="14"/>
        <v>176936.87286696673</v>
      </c>
      <c r="Z113" s="2"/>
    </row>
    <row r="114" spans="13:26" x14ac:dyDescent="0.25">
      <c r="M114" s="2"/>
      <c r="N114" s="1">
        <f t="shared" si="9"/>
        <v>60</v>
      </c>
      <c r="O114" s="124">
        <f t="shared" si="12"/>
        <v>176936.87286696673</v>
      </c>
      <c r="P114" s="124">
        <f t="shared" si="11"/>
        <v>2809.141604324981</v>
      </c>
      <c r="Q114" s="124">
        <f t="shared" si="13"/>
        <v>394.92366495026209</v>
      </c>
      <c r="R114" s="124">
        <f t="shared" si="14"/>
        <v>180140.93813624198</v>
      </c>
      <c r="Z114" s="2"/>
    </row>
    <row r="115" spans="13:26" x14ac:dyDescent="0.25">
      <c r="M115" s="2"/>
      <c r="N115" s="1">
        <f t="shared" si="9"/>
        <v>61</v>
      </c>
      <c r="O115" s="124">
        <f t="shared" si="12"/>
        <v>180140.93813624198</v>
      </c>
      <c r="P115" s="124">
        <f t="shared" si="11"/>
        <v>2809.141604324981</v>
      </c>
      <c r="Q115" s="124">
        <f t="shared" si="13"/>
        <v>402.07514885736953</v>
      </c>
      <c r="R115" s="124">
        <f t="shared" si="14"/>
        <v>183352.15488942433</v>
      </c>
      <c r="Z115" s="2"/>
    </row>
    <row r="116" spans="13:26" x14ac:dyDescent="0.25">
      <c r="M116" s="2"/>
      <c r="N116" s="1">
        <f t="shared" si="9"/>
        <v>62</v>
      </c>
      <c r="O116" s="124">
        <f t="shared" si="12"/>
        <v>183352.15488942433</v>
      </c>
      <c r="P116" s="124">
        <f t="shared" si="11"/>
        <v>2809.141604324981</v>
      </c>
      <c r="Q116" s="124">
        <f t="shared" si="13"/>
        <v>409.24259489938231</v>
      </c>
      <c r="R116" s="124">
        <f t="shared" si="14"/>
        <v>186570.53908864869</v>
      </c>
      <c r="Z116" s="2"/>
    </row>
    <row r="117" spans="13:26" x14ac:dyDescent="0.25">
      <c r="M117" s="2"/>
      <c r="N117" s="1">
        <f t="shared" si="9"/>
        <v>63</v>
      </c>
      <c r="O117" s="124">
        <f t="shared" si="12"/>
        <v>186570.53908864869</v>
      </c>
      <c r="P117" s="124">
        <f t="shared" si="11"/>
        <v>2809.141604324981</v>
      </c>
      <c r="Q117" s="124">
        <f t="shared" si="13"/>
        <v>416.42603870383641</v>
      </c>
      <c r="R117" s="124">
        <f t="shared" si="14"/>
        <v>189796.10673167749</v>
      </c>
      <c r="Z117" s="2"/>
    </row>
    <row r="118" spans="13:26" x14ac:dyDescent="0.25">
      <c r="M118" s="2"/>
      <c r="N118" s="1">
        <f t="shared" si="9"/>
        <v>64</v>
      </c>
      <c r="O118" s="124">
        <f t="shared" si="12"/>
        <v>189796.10673167749</v>
      </c>
      <c r="P118" s="124">
        <f t="shared" si="11"/>
        <v>2809.141604324981</v>
      </c>
      <c r="Q118" s="124">
        <f t="shared" si="13"/>
        <v>423.62551597778872</v>
      </c>
      <c r="R118" s="124">
        <f t="shared" si="14"/>
        <v>193028.87385198026</v>
      </c>
      <c r="Z118" s="2"/>
    </row>
    <row r="119" spans="13:26" x14ac:dyDescent="0.25">
      <c r="M119" s="2"/>
      <c r="N119" s="1">
        <f t="shared" si="9"/>
        <v>65</v>
      </c>
      <c r="O119" s="124">
        <f t="shared" si="12"/>
        <v>193028.87385198026</v>
      </c>
      <c r="P119" s="124">
        <f t="shared" si="11"/>
        <v>2809.141604324981</v>
      </c>
      <c r="Q119" s="124">
        <f t="shared" si="13"/>
        <v>430.84106250799431</v>
      </c>
      <c r="R119" s="124">
        <f t="shared" si="14"/>
        <v>196268.85651881323</v>
      </c>
      <c r="Z119" s="2"/>
    </row>
    <row r="120" spans="13:26" x14ac:dyDescent="0.25">
      <c r="M120" s="2"/>
      <c r="N120" s="1">
        <f t="shared" si="9"/>
        <v>66</v>
      </c>
      <c r="O120" s="124">
        <f t="shared" si="12"/>
        <v>196268.85651881323</v>
      </c>
      <c r="P120" s="124">
        <f t="shared" si="11"/>
        <v>2809.141604324981</v>
      </c>
      <c r="Q120" s="124">
        <f t="shared" si="13"/>
        <v>438.07271416108449</v>
      </c>
      <c r="R120" s="124">
        <f t="shared" si="14"/>
        <v>199516.07083729931</v>
      </c>
      <c r="Z120" s="2"/>
    </row>
    <row r="121" spans="13:26" x14ac:dyDescent="0.25">
      <c r="M121" s="2"/>
      <c r="N121" s="1">
        <f t="shared" si="9"/>
        <v>67</v>
      </c>
      <c r="O121" s="124">
        <f t="shared" si="12"/>
        <v>199516.07083729931</v>
      </c>
      <c r="P121" s="124">
        <f t="shared" si="11"/>
        <v>2809.141604324981</v>
      </c>
      <c r="Q121" s="124">
        <f t="shared" si="13"/>
        <v>445.32050688374488</v>
      </c>
      <c r="R121" s="124">
        <f t="shared" si="14"/>
        <v>202770.53294850804</v>
      </c>
      <c r="Z121" s="2"/>
    </row>
    <row r="122" spans="13:26" x14ac:dyDescent="0.25">
      <c r="M122" s="2"/>
      <c r="N122" s="1">
        <f t="shared" si="9"/>
        <v>68</v>
      </c>
      <c r="O122" s="124">
        <f t="shared" si="12"/>
        <v>202770.53294850804</v>
      </c>
      <c r="P122" s="124">
        <f t="shared" si="11"/>
        <v>2809.141604324981</v>
      </c>
      <c r="Q122" s="124">
        <f t="shared" si="13"/>
        <v>452.58447670289428</v>
      </c>
      <c r="R122" s="124">
        <f t="shared" si="14"/>
        <v>206032.25902953593</v>
      </c>
      <c r="Z122" s="2"/>
    </row>
    <row r="123" spans="13:26" x14ac:dyDescent="0.25">
      <c r="M123" s="2"/>
      <c r="N123" s="1">
        <f t="shared" si="9"/>
        <v>69</v>
      </c>
      <c r="O123" s="124">
        <f t="shared" si="12"/>
        <v>206032.25902953593</v>
      </c>
      <c r="P123" s="124">
        <f t="shared" si="11"/>
        <v>2809.141604324981</v>
      </c>
      <c r="Q123" s="124">
        <f t="shared" si="13"/>
        <v>459.8646597258637</v>
      </c>
      <c r="R123" s="124">
        <f t="shared" si="14"/>
        <v>209301.26529358677</v>
      </c>
      <c r="Z123" s="2"/>
    </row>
    <row r="124" spans="13:26" x14ac:dyDescent="0.25">
      <c r="M124" s="2"/>
      <c r="N124" s="1">
        <f t="shared" si="9"/>
        <v>70</v>
      </c>
      <c r="O124" s="124">
        <f t="shared" si="12"/>
        <v>209301.26529358677</v>
      </c>
      <c r="P124" s="124">
        <f t="shared" si="11"/>
        <v>2809.141604324981</v>
      </c>
      <c r="Q124" s="124">
        <f t="shared" si="13"/>
        <v>467.16109214057576</v>
      </c>
      <c r="R124" s="124">
        <f t="shared" si="14"/>
        <v>212577.56799005231</v>
      </c>
      <c r="Z124" s="2"/>
    </row>
    <row r="125" spans="13:26" x14ac:dyDescent="0.25">
      <c r="M125" s="2"/>
      <c r="N125" s="1">
        <f t="shared" si="9"/>
        <v>71</v>
      </c>
      <c r="O125" s="124">
        <f t="shared" si="12"/>
        <v>212577.56799005231</v>
      </c>
      <c r="P125" s="124">
        <f t="shared" si="11"/>
        <v>2809.141604324981</v>
      </c>
      <c r="Q125" s="124">
        <f t="shared" si="13"/>
        <v>474.47381021572471</v>
      </c>
      <c r="R125" s="124">
        <f t="shared" si="14"/>
        <v>215861.183404593</v>
      </c>
      <c r="Z125" s="2"/>
    </row>
    <row r="126" spans="13:26" x14ac:dyDescent="0.25">
      <c r="M126" s="2"/>
      <c r="N126" s="1">
        <f t="shared" si="9"/>
        <v>72</v>
      </c>
      <c r="O126" s="124">
        <f t="shared" si="12"/>
        <v>215861.183404593</v>
      </c>
      <c r="P126" s="124">
        <f t="shared" si="11"/>
        <v>2809.141604324981</v>
      </c>
      <c r="Q126" s="124">
        <f t="shared" si="13"/>
        <v>481.80285030095661</v>
      </c>
      <c r="R126" s="124">
        <f t="shared" si="14"/>
        <v>219152.12785921895</v>
      </c>
      <c r="Z126" s="2"/>
    </row>
    <row r="127" spans="13:26" x14ac:dyDescent="0.25">
      <c r="M127" s="2"/>
      <c r="N127" s="1">
        <f t="shared" si="9"/>
        <v>73</v>
      </c>
      <c r="O127" s="124">
        <f t="shared" si="12"/>
        <v>219152.12785921895</v>
      </c>
      <c r="P127" s="124">
        <f t="shared" si="11"/>
        <v>2809.141604324981</v>
      </c>
      <c r="Q127" s="124">
        <f t="shared" si="13"/>
        <v>489.14824882705017</v>
      </c>
      <c r="R127" s="124">
        <f t="shared" si="14"/>
        <v>222450.41771237098</v>
      </c>
      <c r="Z127" s="2"/>
    </row>
    <row r="128" spans="13:26" x14ac:dyDescent="0.25">
      <c r="M128" s="2"/>
      <c r="N128" s="1">
        <f t="shared" si="9"/>
        <v>74</v>
      </c>
      <c r="O128" s="124">
        <f t="shared" si="12"/>
        <v>222450.41771237098</v>
      </c>
      <c r="P128" s="124">
        <f t="shared" si="11"/>
        <v>2809.141604324981</v>
      </c>
      <c r="Q128" s="124">
        <f t="shared" si="13"/>
        <v>496.51004230609749</v>
      </c>
      <c r="R128" s="124">
        <f t="shared" si="14"/>
        <v>225756.06935900205</v>
      </c>
      <c r="Z128" s="2"/>
    </row>
    <row r="129" spans="13:26" x14ac:dyDescent="0.25">
      <c r="M129" s="2"/>
      <c r="N129" s="1">
        <f t="shared" si="9"/>
        <v>75</v>
      </c>
      <c r="O129" s="124">
        <f t="shared" si="12"/>
        <v>225756.06935900205</v>
      </c>
      <c r="P129" s="124">
        <f t="shared" si="11"/>
        <v>2809.141604324981</v>
      </c>
      <c r="Q129" s="124">
        <f t="shared" si="13"/>
        <v>503.88826733168594</v>
      </c>
      <c r="R129" s="124">
        <f t="shared" si="14"/>
        <v>229069.09923065873</v>
      </c>
      <c r="Z129" s="2"/>
    </row>
    <row r="130" spans="13:26" x14ac:dyDescent="0.25">
      <c r="M130" s="2"/>
      <c r="N130" s="1">
        <f t="shared" si="9"/>
        <v>76</v>
      </c>
      <c r="O130" s="124">
        <f t="shared" si="12"/>
        <v>229069.09923065873</v>
      </c>
      <c r="P130" s="124">
        <f t="shared" si="11"/>
        <v>2809.141604324981</v>
      </c>
      <c r="Q130" s="124">
        <f t="shared" si="13"/>
        <v>511.28296057907983</v>
      </c>
      <c r="R130" s="124">
        <f t="shared" si="14"/>
        <v>232389.5237955628</v>
      </c>
      <c r="Z130" s="2"/>
    </row>
    <row r="131" spans="13:26" x14ac:dyDescent="0.25">
      <c r="M131" s="2"/>
      <c r="N131" s="1">
        <f t="shared" si="9"/>
        <v>77</v>
      </c>
      <c r="O131" s="124">
        <f t="shared" si="12"/>
        <v>232389.5237955628</v>
      </c>
      <c r="P131" s="124">
        <f t="shared" si="11"/>
        <v>2809.141604324981</v>
      </c>
      <c r="Q131" s="124">
        <f t="shared" si="13"/>
        <v>518.69415880540282</v>
      </c>
      <c r="R131" s="124">
        <f t="shared" si="14"/>
        <v>235717.35955869316</v>
      </c>
      <c r="Z131" s="2"/>
    </row>
    <row r="132" spans="13:26" x14ac:dyDescent="0.25">
      <c r="M132" s="2"/>
      <c r="N132" s="1">
        <f t="shared" si="9"/>
        <v>78</v>
      </c>
      <c r="O132" s="124">
        <f t="shared" si="12"/>
        <v>235717.35955869316</v>
      </c>
      <c r="P132" s="124">
        <f t="shared" si="11"/>
        <v>2809.141604324981</v>
      </c>
      <c r="Q132" s="124">
        <f t="shared" si="13"/>
        <v>526.12189884982035</v>
      </c>
      <c r="R132" s="124">
        <f t="shared" si="14"/>
        <v>239052.62306186795</v>
      </c>
      <c r="Z132" s="2"/>
    </row>
    <row r="133" spans="13:26" x14ac:dyDescent="0.25">
      <c r="M133" s="2"/>
      <c r="N133" s="1">
        <f t="shared" si="9"/>
        <v>79</v>
      </c>
      <c r="O133" s="124">
        <f t="shared" si="12"/>
        <v>239052.62306186795</v>
      </c>
      <c r="P133" s="124">
        <f t="shared" si="11"/>
        <v>2809.141604324981</v>
      </c>
      <c r="Q133" s="124">
        <f t="shared" si="13"/>
        <v>533.56621763372345</v>
      </c>
      <c r="R133" s="124">
        <f t="shared" si="14"/>
        <v>242395.33088382665</v>
      </c>
      <c r="Z133" s="2"/>
    </row>
    <row r="134" spans="13:26" x14ac:dyDescent="0.25">
      <c r="M134" s="2"/>
      <c r="N134" s="1">
        <f t="shared" si="9"/>
        <v>80</v>
      </c>
      <c r="O134" s="124">
        <f t="shared" si="12"/>
        <v>242395.33088382665</v>
      </c>
      <c r="P134" s="124">
        <f t="shared" si="11"/>
        <v>2809.141604324981</v>
      </c>
      <c r="Q134" s="124">
        <f t="shared" si="13"/>
        <v>541.02715216091156</v>
      </c>
      <c r="R134" s="124">
        <f t="shared" si="14"/>
        <v>245745.49964031254</v>
      </c>
      <c r="Z134" s="2"/>
    </row>
    <row r="135" spans="13:26" x14ac:dyDescent="0.25">
      <c r="M135" s="2"/>
      <c r="N135" s="1">
        <f t="shared" si="9"/>
        <v>81</v>
      </c>
      <c r="O135" s="124">
        <f t="shared" si="12"/>
        <v>245745.49964031254</v>
      </c>
      <c r="P135" s="124">
        <f t="shared" si="11"/>
        <v>2809.141604324981</v>
      </c>
      <c r="Q135" s="124">
        <f t="shared" si="13"/>
        <v>548.50473951777667</v>
      </c>
      <c r="R135" s="124">
        <f t="shared" si="14"/>
        <v>249103.1459841553</v>
      </c>
      <c r="Z135" s="2"/>
    </row>
    <row r="136" spans="13:26" x14ac:dyDescent="0.25">
      <c r="M136" s="2"/>
      <c r="N136" s="1">
        <f t="shared" si="9"/>
        <v>82</v>
      </c>
      <c r="O136" s="124">
        <f t="shared" si="12"/>
        <v>249103.1459841553</v>
      </c>
      <c r="P136" s="124">
        <f t="shared" si="11"/>
        <v>2809.141604324981</v>
      </c>
      <c r="Q136" s="124">
        <f t="shared" si="13"/>
        <v>555.99901687348768</v>
      </c>
      <c r="R136" s="124">
        <f t="shared" si="14"/>
        <v>252468.28660535376</v>
      </c>
      <c r="Z136" s="2"/>
    </row>
    <row r="137" spans="13:26" x14ac:dyDescent="0.25">
      <c r="M137" s="2"/>
      <c r="N137" s="1">
        <f t="shared" si="9"/>
        <v>83</v>
      </c>
      <c r="O137" s="124">
        <f t="shared" si="12"/>
        <v>252468.28660535376</v>
      </c>
      <c r="P137" s="124">
        <f t="shared" si="11"/>
        <v>2809.141604324981</v>
      </c>
      <c r="Q137" s="124">
        <f t="shared" si="13"/>
        <v>563.51002148017528</v>
      </c>
      <c r="R137" s="124">
        <f t="shared" si="14"/>
        <v>255840.93823115891</v>
      </c>
      <c r="Z137" s="2"/>
    </row>
    <row r="138" spans="13:26" x14ac:dyDescent="0.25">
      <c r="M138" s="2"/>
      <c r="N138" s="1">
        <f t="shared" si="9"/>
        <v>84</v>
      </c>
      <c r="O138" s="124">
        <f t="shared" si="12"/>
        <v>255840.93823115891</v>
      </c>
      <c r="P138" s="124">
        <f t="shared" si="11"/>
        <v>2809.141604324981</v>
      </c>
      <c r="Q138" s="124">
        <f t="shared" si="13"/>
        <v>571.03779067311723</v>
      </c>
      <c r="R138" s="124">
        <f t="shared" si="14"/>
        <v>259221.11762615701</v>
      </c>
      <c r="Z138" s="2"/>
    </row>
    <row r="139" spans="13:26" x14ac:dyDescent="0.25">
      <c r="M139" s="2"/>
      <c r="N139" s="1">
        <f t="shared" si="9"/>
        <v>85</v>
      </c>
      <c r="O139" s="124">
        <f t="shared" si="12"/>
        <v>259221.11762615701</v>
      </c>
      <c r="P139" s="124">
        <f t="shared" si="11"/>
        <v>2809.141604324981</v>
      </c>
      <c r="Q139" s="124">
        <f t="shared" si="13"/>
        <v>578.58236187092336</v>
      </c>
      <c r="R139" s="124">
        <f t="shared" si="14"/>
        <v>262608.8415923529</v>
      </c>
      <c r="Z139" s="2"/>
    </row>
    <row r="140" spans="13:26" x14ac:dyDescent="0.25">
      <c r="M140" s="2"/>
      <c r="N140" s="1">
        <f t="shared" si="9"/>
        <v>86</v>
      </c>
      <c r="O140" s="124">
        <f t="shared" si="12"/>
        <v>262608.8415923529</v>
      </c>
      <c r="P140" s="124">
        <f t="shared" si="11"/>
        <v>2809.141604324981</v>
      </c>
      <c r="Q140" s="124">
        <f t="shared" si="13"/>
        <v>586.14377257572221</v>
      </c>
      <c r="R140" s="124">
        <f t="shared" si="14"/>
        <v>266004.12696925359</v>
      </c>
      <c r="Z140" s="2"/>
    </row>
    <row r="141" spans="13:26" x14ac:dyDescent="0.25">
      <c r="M141" s="2"/>
      <c r="N141" s="1">
        <f t="shared" si="9"/>
        <v>87</v>
      </c>
      <c r="O141" s="124">
        <f t="shared" si="12"/>
        <v>266004.12696925359</v>
      </c>
      <c r="P141" s="124">
        <f t="shared" si="11"/>
        <v>2809.141604324981</v>
      </c>
      <c r="Q141" s="124">
        <f t="shared" si="13"/>
        <v>593.72206037334718</v>
      </c>
      <c r="R141" s="124">
        <f t="shared" si="14"/>
        <v>269406.99063395191</v>
      </c>
      <c r="Z141" s="2"/>
    </row>
    <row r="142" spans="13:26" x14ac:dyDescent="0.25">
      <c r="M142" s="2"/>
      <c r="N142" s="1">
        <f t="shared" si="9"/>
        <v>88</v>
      </c>
      <c r="O142" s="124">
        <f t="shared" si="12"/>
        <v>269406.99063395191</v>
      </c>
      <c r="P142" s="124">
        <f t="shared" si="11"/>
        <v>2809.141604324981</v>
      </c>
      <c r="Q142" s="124">
        <f t="shared" si="13"/>
        <v>601.31726293352335</v>
      </c>
      <c r="R142" s="124">
        <f t="shared" si="14"/>
        <v>272817.44950121042</v>
      </c>
      <c r="Z142" s="2"/>
    </row>
    <row r="143" spans="13:26" x14ac:dyDescent="0.25">
      <c r="M143" s="2"/>
      <c r="N143" s="1">
        <f t="shared" si="9"/>
        <v>89</v>
      </c>
      <c r="O143" s="124">
        <f t="shared" si="12"/>
        <v>272817.44950121042</v>
      </c>
      <c r="P143" s="124">
        <f t="shared" si="11"/>
        <v>2809.141604324981</v>
      </c>
      <c r="Q143" s="124">
        <f t="shared" si="13"/>
        <v>608.92941801005463</v>
      </c>
      <c r="R143" s="124">
        <f t="shared" si="14"/>
        <v>276235.52052354545</v>
      </c>
      <c r="Z143" s="2"/>
    </row>
    <row r="144" spans="13:26" x14ac:dyDescent="0.25">
      <c r="M144" s="2"/>
      <c r="N144" s="1">
        <f t="shared" si="9"/>
        <v>90</v>
      </c>
      <c r="O144" s="124">
        <f t="shared" si="12"/>
        <v>276235.52052354545</v>
      </c>
      <c r="P144" s="124">
        <f t="shared" si="11"/>
        <v>2809.141604324981</v>
      </c>
      <c r="Q144" s="124">
        <f t="shared" si="13"/>
        <v>616.55856344101164</v>
      </c>
      <c r="R144" s="124">
        <f t="shared" si="14"/>
        <v>279661.22069131146</v>
      </c>
      <c r="Z144" s="2"/>
    </row>
    <row r="145" spans="13:26" x14ac:dyDescent="0.25">
      <c r="M145" s="2"/>
      <c r="N145" s="1">
        <f t="shared" si="9"/>
        <v>91</v>
      </c>
      <c r="O145" s="124">
        <f t="shared" si="12"/>
        <v>279661.22069131146</v>
      </c>
      <c r="P145" s="124">
        <f t="shared" si="11"/>
        <v>2809.141604324981</v>
      </c>
      <c r="Q145" s="124">
        <f t="shared" si="13"/>
        <v>624.20473714891978</v>
      </c>
      <c r="R145" s="124">
        <f t="shared" si="14"/>
        <v>283094.56703278539</v>
      </c>
      <c r="Z145" s="2"/>
    </row>
    <row r="146" spans="13:26" x14ac:dyDescent="0.25">
      <c r="M146" s="2"/>
      <c r="N146" s="1">
        <f t="shared" si="9"/>
        <v>92</v>
      </c>
      <c r="O146" s="124">
        <f t="shared" si="12"/>
        <v>283094.56703278539</v>
      </c>
      <c r="P146" s="124">
        <f t="shared" si="11"/>
        <v>2809.141604324981</v>
      </c>
      <c r="Q146" s="124">
        <f t="shared" si="13"/>
        <v>631.86797714094746</v>
      </c>
      <c r="R146" s="124">
        <f t="shared" si="14"/>
        <v>286535.5766142513</v>
      </c>
      <c r="Z146" s="2"/>
    </row>
    <row r="147" spans="13:26" x14ac:dyDescent="0.25">
      <c r="M147" s="2"/>
      <c r="N147" s="1">
        <f t="shared" si="9"/>
        <v>93</v>
      </c>
      <c r="O147" s="124">
        <f t="shared" si="12"/>
        <v>286535.5766142513</v>
      </c>
      <c r="P147" s="124">
        <f t="shared" si="11"/>
        <v>2809.141604324981</v>
      </c>
      <c r="Q147" s="124">
        <f t="shared" si="13"/>
        <v>639.54832150909522</v>
      </c>
      <c r="R147" s="124">
        <f t="shared" si="14"/>
        <v>289984.26654008537</v>
      </c>
      <c r="Z147" s="2"/>
    </row>
    <row r="148" spans="13:26" x14ac:dyDescent="0.25">
      <c r="M148" s="2"/>
      <c r="N148" s="1">
        <f t="shared" si="9"/>
        <v>94</v>
      </c>
      <c r="O148" s="124">
        <f t="shared" si="12"/>
        <v>289984.26654008537</v>
      </c>
      <c r="P148" s="124">
        <f t="shared" si="11"/>
        <v>2809.141604324981</v>
      </c>
      <c r="Q148" s="124">
        <f t="shared" si="13"/>
        <v>647.2458084303853</v>
      </c>
      <c r="R148" s="124">
        <f t="shared" si="14"/>
        <v>293440.65395284072</v>
      </c>
      <c r="Z148" s="2"/>
    </row>
    <row r="149" spans="13:26" x14ac:dyDescent="0.25">
      <c r="M149" s="2"/>
      <c r="N149" s="1">
        <f t="shared" si="9"/>
        <v>95</v>
      </c>
      <c r="O149" s="124">
        <f t="shared" si="12"/>
        <v>293440.65395284072</v>
      </c>
      <c r="P149" s="124">
        <f t="shared" si="11"/>
        <v>2809.141604324981</v>
      </c>
      <c r="Q149" s="124">
        <f t="shared" si="13"/>
        <v>654.96047616705084</v>
      </c>
      <c r="R149" s="124">
        <f t="shared" si="14"/>
        <v>296904.75603333273</v>
      </c>
      <c r="Z149" s="2"/>
    </row>
    <row r="150" spans="13:26" x14ac:dyDescent="0.25">
      <c r="M150" s="2"/>
      <c r="N150" s="1">
        <f t="shared" si="9"/>
        <v>96</v>
      </c>
      <c r="O150" s="124">
        <f t="shared" si="12"/>
        <v>296904.75603333273</v>
      </c>
      <c r="P150" s="124">
        <f t="shared" si="11"/>
        <v>2809.141604324981</v>
      </c>
      <c r="Q150" s="124">
        <f t="shared" si="13"/>
        <v>662.69236306672678</v>
      </c>
      <c r="R150" s="124">
        <f t="shared" si="14"/>
        <v>300376.59000072442</v>
      </c>
      <c r="Z150" s="2"/>
    </row>
    <row r="151" spans="13:26" x14ac:dyDescent="0.25">
      <c r="M151" s="2"/>
      <c r="N151" s="1">
        <f t="shared" si="9"/>
        <v>97</v>
      </c>
      <c r="O151" s="124">
        <f t="shared" si="12"/>
        <v>300376.59000072442</v>
      </c>
      <c r="P151" s="124">
        <f t="shared" si="11"/>
        <v>2809.141604324981</v>
      </c>
      <c r="Q151" s="124">
        <f t="shared" si="13"/>
        <v>670.44150756263991</v>
      </c>
      <c r="R151" s="124">
        <f t="shared" si="14"/>
        <v>303856.17311261204</v>
      </c>
      <c r="Z151" s="2"/>
    </row>
    <row r="152" spans="13:26" x14ac:dyDescent="0.25">
      <c r="M152" s="2"/>
      <c r="N152" s="1">
        <f t="shared" si="9"/>
        <v>98</v>
      </c>
      <c r="O152" s="124">
        <f t="shared" si="12"/>
        <v>303856.17311261204</v>
      </c>
      <c r="P152" s="124">
        <f t="shared" si="11"/>
        <v>2809.141604324981</v>
      </c>
      <c r="Q152" s="124">
        <f t="shared" si="13"/>
        <v>678.2079481738001</v>
      </c>
      <c r="R152" s="124">
        <f t="shared" si="14"/>
        <v>307343.52266511082</v>
      </c>
      <c r="Z152" s="2"/>
    </row>
    <row r="153" spans="13:26" x14ac:dyDescent="0.25">
      <c r="M153" s="2"/>
      <c r="N153" s="1">
        <f t="shared" si="9"/>
        <v>99</v>
      </c>
      <c r="O153" s="124">
        <f t="shared" si="12"/>
        <v>307343.52266511082</v>
      </c>
      <c r="P153" s="124">
        <f t="shared" si="11"/>
        <v>2809.141604324981</v>
      </c>
      <c r="Q153" s="124">
        <f t="shared" si="13"/>
        <v>685.99172350519177</v>
      </c>
      <c r="R153" s="124">
        <f t="shared" si="14"/>
        <v>310838.655992941</v>
      </c>
      <c r="Z153" s="2"/>
    </row>
    <row r="154" spans="13:26" x14ac:dyDescent="0.25">
      <c r="M154" s="2"/>
      <c r="N154" s="1">
        <f t="shared" si="9"/>
        <v>100</v>
      </c>
      <c r="O154" s="124">
        <f t="shared" si="12"/>
        <v>310838.655992941</v>
      </c>
      <c r="P154" s="124">
        <f t="shared" si="11"/>
        <v>2809.141604324981</v>
      </c>
      <c r="Q154" s="124">
        <f t="shared" si="13"/>
        <v>693.79287224796576</v>
      </c>
      <c r="R154" s="124">
        <f t="shared" si="14"/>
        <v>314341.59046951396</v>
      </c>
      <c r="Z154" s="2"/>
    </row>
    <row r="155" spans="13:26" x14ac:dyDescent="0.25">
      <c r="M155" s="2"/>
      <c r="N155" s="1">
        <f t="shared" si="9"/>
        <v>101</v>
      </c>
      <c r="O155" s="124">
        <f t="shared" si="12"/>
        <v>314341.59046951396</v>
      </c>
      <c r="P155" s="124">
        <f t="shared" si="11"/>
        <v>2809.141604324981</v>
      </c>
      <c r="Q155" s="124">
        <f t="shared" si="13"/>
        <v>701.61143317963183</v>
      </c>
      <c r="R155" s="124">
        <f t="shared" si="14"/>
        <v>317852.34350701858</v>
      </c>
      <c r="Z155" s="2"/>
    </row>
    <row r="156" spans="13:26" x14ac:dyDescent="0.25">
      <c r="M156" s="2"/>
      <c r="N156" s="1">
        <f t="shared" si="9"/>
        <v>102</v>
      </c>
      <c r="O156" s="124">
        <f t="shared" si="12"/>
        <v>317852.34350701858</v>
      </c>
      <c r="P156" s="124">
        <f t="shared" si="11"/>
        <v>2809.141604324981</v>
      </c>
      <c r="Q156" s="124">
        <f t="shared" si="13"/>
        <v>709.44744516425101</v>
      </c>
      <c r="R156" s="124">
        <f t="shared" si="14"/>
        <v>321370.93255650782</v>
      </c>
      <c r="Z156" s="2"/>
    </row>
    <row r="157" spans="13:26" x14ac:dyDescent="0.25">
      <c r="M157" s="2"/>
      <c r="N157" s="1">
        <f t="shared" si="9"/>
        <v>103</v>
      </c>
      <c r="O157" s="124">
        <f t="shared" si="12"/>
        <v>321370.93255650782</v>
      </c>
      <c r="P157" s="124">
        <f t="shared" si="11"/>
        <v>2809.141604324981</v>
      </c>
      <c r="Q157" s="124">
        <f t="shared" si="13"/>
        <v>717.30094715262919</v>
      </c>
      <c r="R157" s="124">
        <f t="shared" si="14"/>
        <v>324897.3751079854</v>
      </c>
      <c r="Z157" s="2"/>
    </row>
    <row r="158" spans="13:26" x14ac:dyDescent="0.25">
      <c r="M158" s="2"/>
      <c r="N158" s="1">
        <f t="shared" si="9"/>
        <v>104</v>
      </c>
      <c r="O158" s="124">
        <f t="shared" si="12"/>
        <v>324897.3751079854</v>
      </c>
      <c r="P158" s="124">
        <f t="shared" si="11"/>
        <v>2809.141604324981</v>
      </c>
      <c r="Q158" s="124">
        <f t="shared" si="13"/>
        <v>725.17197818251066</v>
      </c>
      <c r="R158" s="124">
        <f t="shared" si="14"/>
        <v>328431.68869049288</v>
      </c>
      <c r="Z158" s="2"/>
    </row>
    <row r="159" spans="13:26" x14ac:dyDescent="0.25">
      <c r="M159" s="2"/>
      <c r="N159" s="1">
        <f t="shared" si="9"/>
        <v>105</v>
      </c>
      <c r="O159" s="124">
        <f t="shared" si="12"/>
        <v>328431.68869049288</v>
      </c>
      <c r="P159" s="124">
        <f t="shared" si="11"/>
        <v>2809.141604324981</v>
      </c>
      <c r="Q159" s="124">
        <f t="shared" si="13"/>
        <v>733.06057737877188</v>
      </c>
      <c r="R159" s="124">
        <f t="shared" si="14"/>
        <v>331973.89087219664</v>
      </c>
      <c r="Z159" s="2"/>
    </row>
    <row r="160" spans="13:26" x14ac:dyDescent="0.25">
      <c r="M160" s="2"/>
      <c r="N160" s="1">
        <f t="shared" si="9"/>
        <v>106</v>
      </c>
      <c r="O160" s="124">
        <f t="shared" si="12"/>
        <v>331973.89087219664</v>
      </c>
      <c r="P160" s="124">
        <f t="shared" si="11"/>
        <v>2809.141604324981</v>
      </c>
      <c r="Q160" s="124">
        <f t="shared" si="13"/>
        <v>740.96678395361653</v>
      </c>
      <c r="R160" s="124">
        <f t="shared" si="14"/>
        <v>335523.99926047522</v>
      </c>
      <c r="Z160" s="2"/>
    </row>
    <row r="161" spans="13:26" x14ac:dyDescent="0.25">
      <c r="M161" s="2"/>
      <c r="N161" s="1">
        <f t="shared" si="9"/>
        <v>107</v>
      </c>
      <c r="O161" s="124">
        <f t="shared" si="12"/>
        <v>335523.99926047522</v>
      </c>
      <c r="P161" s="124">
        <f t="shared" si="11"/>
        <v>2809.141604324981</v>
      </c>
      <c r="Q161" s="124">
        <f t="shared" si="13"/>
        <v>748.89063720676961</v>
      </c>
      <c r="R161" s="124">
        <f t="shared" si="14"/>
        <v>339082.03150200698</v>
      </c>
      <c r="Z161" s="2"/>
    </row>
    <row r="162" spans="13:26" x14ac:dyDescent="0.25">
      <c r="M162" s="2"/>
      <c r="N162" s="1">
        <f t="shared" si="9"/>
        <v>108</v>
      </c>
      <c r="O162" s="124">
        <f t="shared" si="12"/>
        <v>339082.03150200698</v>
      </c>
      <c r="P162" s="124">
        <f t="shared" si="11"/>
        <v>2809.141604324981</v>
      </c>
      <c r="Q162" s="124">
        <f t="shared" si="13"/>
        <v>756.8321765256735</v>
      </c>
      <c r="R162" s="124">
        <f t="shared" si="14"/>
        <v>342648.00528285763</v>
      </c>
      <c r="Z162" s="2"/>
    </row>
    <row r="163" spans="13:26" x14ac:dyDescent="0.25">
      <c r="M163" s="2"/>
      <c r="N163" s="1">
        <f t="shared" si="9"/>
        <v>109</v>
      </c>
      <c r="O163" s="124">
        <f t="shared" si="12"/>
        <v>342648.00528285763</v>
      </c>
      <c r="P163" s="124">
        <f t="shared" si="11"/>
        <v>2809.141604324981</v>
      </c>
      <c r="Q163" s="124">
        <f t="shared" si="13"/>
        <v>764.79144138568347</v>
      </c>
      <c r="R163" s="124">
        <f t="shared" si="14"/>
        <v>346221.9383285683</v>
      </c>
      <c r="Z163" s="2"/>
    </row>
    <row r="164" spans="13:26" x14ac:dyDescent="0.25">
      <c r="M164" s="2"/>
      <c r="N164" s="1">
        <f t="shared" si="9"/>
        <v>110</v>
      </c>
      <c r="O164" s="124">
        <f t="shared" ref="O164:O227" si="15">R163</f>
        <v>346221.9383285683</v>
      </c>
      <c r="P164" s="124">
        <f t="shared" si="11"/>
        <v>2809.141604324981</v>
      </c>
      <c r="Q164" s="124">
        <f t="shared" ref="Q164:Q227" si="16">O164*$P$49</f>
        <v>772.76847135026367</v>
      </c>
      <c r="R164" s="124">
        <f t="shared" ref="R164:R227" si="17">O164+P164+Q164</f>
        <v>349803.84840424353</v>
      </c>
      <c r="Z164" s="2"/>
    </row>
    <row r="165" spans="13:26" x14ac:dyDescent="0.25">
      <c r="M165" s="2"/>
      <c r="N165" s="1">
        <f t="shared" si="9"/>
        <v>111</v>
      </c>
      <c r="O165" s="124">
        <f t="shared" si="15"/>
        <v>349803.84840424353</v>
      </c>
      <c r="P165" s="124">
        <f t="shared" si="11"/>
        <v>2809.141604324981</v>
      </c>
      <c r="Q165" s="124">
        <f t="shared" si="16"/>
        <v>780.76330607118416</v>
      </c>
      <c r="R165" s="124">
        <f t="shared" si="17"/>
        <v>353393.75331463967</v>
      </c>
      <c r="Z165" s="2"/>
    </row>
    <row r="166" spans="13:26" x14ac:dyDescent="0.25">
      <c r="M166" s="2"/>
      <c r="N166" s="1">
        <f t="shared" si="9"/>
        <v>112</v>
      </c>
      <c r="O166" s="124">
        <f t="shared" si="15"/>
        <v>353393.75331463967</v>
      </c>
      <c r="P166" s="124">
        <f t="shared" si="11"/>
        <v>2809.141604324981</v>
      </c>
      <c r="Q166" s="124">
        <f t="shared" si="16"/>
        <v>788.77598528871806</v>
      </c>
      <c r="R166" s="124">
        <f t="shared" si="17"/>
        <v>356991.67090425338</v>
      </c>
      <c r="Z166" s="2"/>
    </row>
    <row r="167" spans="13:26" x14ac:dyDescent="0.25">
      <c r="M167" s="2"/>
      <c r="N167" s="1">
        <f t="shared" si="9"/>
        <v>113</v>
      </c>
      <c r="O167" s="124">
        <f t="shared" si="15"/>
        <v>356991.67090425338</v>
      </c>
      <c r="P167" s="124">
        <f t="shared" si="11"/>
        <v>2809.141604324981</v>
      </c>
      <c r="Q167" s="124">
        <f t="shared" si="16"/>
        <v>796.80654883183888</v>
      </c>
      <c r="R167" s="124">
        <f t="shared" si="17"/>
        <v>360597.61905741016</v>
      </c>
      <c r="Z167" s="2"/>
    </row>
    <row r="168" spans="13:26" x14ac:dyDescent="0.25">
      <c r="M168" s="2"/>
      <c r="N168" s="1">
        <f t="shared" si="9"/>
        <v>114</v>
      </c>
      <c r="O168" s="124">
        <f t="shared" si="15"/>
        <v>360597.61905741016</v>
      </c>
      <c r="P168" s="124">
        <f t="shared" si="11"/>
        <v>2809.141604324981</v>
      </c>
      <c r="Q168" s="124">
        <f t="shared" si="16"/>
        <v>804.85503661841813</v>
      </c>
      <c r="R168" s="124">
        <f t="shared" si="17"/>
        <v>364211.61569835356</v>
      </c>
      <c r="Z168" s="2"/>
    </row>
    <row r="169" spans="13:26" x14ac:dyDescent="0.25">
      <c r="M169" s="2"/>
      <c r="N169" s="1">
        <f t="shared" si="9"/>
        <v>115</v>
      </c>
      <c r="O169" s="124">
        <f t="shared" si="15"/>
        <v>364211.61569835356</v>
      </c>
      <c r="P169" s="124">
        <f t="shared" si="11"/>
        <v>2809.141604324981</v>
      </c>
      <c r="Q169" s="124">
        <f t="shared" si="16"/>
        <v>812.92148865542458</v>
      </c>
      <c r="R169" s="124">
        <f t="shared" si="17"/>
        <v>367833.67879133398</v>
      </c>
      <c r="Z169" s="2"/>
    </row>
    <row r="170" spans="13:26" x14ac:dyDescent="0.25">
      <c r="M170" s="2"/>
      <c r="N170" s="1">
        <f t="shared" si="9"/>
        <v>116</v>
      </c>
      <c r="O170" s="124">
        <f t="shared" si="15"/>
        <v>367833.67879133398</v>
      </c>
      <c r="P170" s="124">
        <f t="shared" si="11"/>
        <v>2809.141604324981</v>
      </c>
      <c r="Q170" s="124">
        <f t="shared" si="16"/>
        <v>821.00594503912259</v>
      </c>
      <c r="R170" s="124">
        <f t="shared" si="17"/>
        <v>371463.82634069805</v>
      </c>
      <c r="Z170" s="2"/>
    </row>
    <row r="171" spans="13:26" x14ac:dyDescent="0.25">
      <c r="M171" s="2"/>
      <c r="N171" s="1">
        <f t="shared" si="9"/>
        <v>117</v>
      </c>
      <c r="O171" s="124">
        <f t="shared" si="15"/>
        <v>371463.82634069805</v>
      </c>
      <c r="P171" s="124">
        <f t="shared" si="11"/>
        <v>2809.141604324981</v>
      </c>
      <c r="Q171" s="124">
        <f t="shared" si="16"/>
        <v>829.10844595527124</v>
      </c>
      <c r="R171" s="124">
        <f t="shared" si="17"/>
        <v>375102.0763909783</v>
      </c>
      <c r="Z171" s="2"/>
    </row>
    <row r="172" spans="13:26" x14ac:dyDescent="0.25">
      <c r="M172" s="2"/>
      <c r="N172" s="1">
        <f t="shared" si="9"/>
        <v>118</v>
      </c>
      <c r="O172" s="124">
        <f t="shared" si="15"/>
        <v>375102.0763909783</v>
      </c>
      <c r="P172" s="124">
        <f t="shared" si="11"/>
        <v>2809.141604324981</v>
      </c>
      <c r="Q172" s="124">
        <f t="shared" si="16"/>
        <v>837.22903167932463</v>
      </c>
      <c r="R172" s="124">
        <f t="shared" si="17"/>
        <v>378748.44702698261</v>
      </c>
      <c r="Z172" s="2"/>
    </row>
    <row r="173" spans="13:26" x14ac:dyDescent="0.25">
      <c r="M173" s="2"/>
      <c r="N173" s="1">
        <f t="shared" si="9"/>
        <v>119</v>
      </c>
      <c r="O173" s="124">
        <f t="shared" si="15"/>
        <v>378748.44702698261</v>
      </c>
      <c r="P173" s="124">
        <f t="shared" si="11"/>
        <v>2809.141604324981</v>
      </c>
      <c r="Q173" s="124">
        <f t="shared" si="16"/>
        <v>845.36774257663194</v>
      </c>
      <c r="R173" s="124">
        <f t="shared" si="17"/>
        <v>382402.95637388423</v>
      </c>
      <c r="Z173" s="2"/>
    </row>
    <row r="174" spans="13:26" x14ac:dyDescent="0.25">
      <c r="M174" s="2"/>
      <c r="N174" s="1">
        <f t="shared" si="9"/>
        <v>120</v>
      </c>
      <c r="O174" s="124">
        <f t="shared" si="15"/>
        <v>382402.95637388423</v>
      </c>
      <c r="P174" s="124">
        <f t="shared" si="11"/>
        <v>2809.141604324981</v>
      </c>
      <c r="Q174" s="124">
        <f t="shared" si="16"/>
        <v>853.5246191026373</v>
      </c>
      <c r="R174" s="124">
        <f t="shared" si="17"/>
        <v>386065.62259731186</v>
      </c>
      <c r="Z174" s="2"/>
    </row>
    <row r="175" spans="13:26" x14ac:dyDescent="0.25">
      <c r="M175" s="2"/>
      <c r="N175" s="1">
        <f t="shared" si="9"/>
        <v>121</v>
      </c>
      <c r="O175" s="124">
        <f t="shared" si="15"/>
        <v>386065.62259731186</v>
      </c>
      <c r="P175" s="124">
        <f t="shared" si="11"/>
        <v>2809.141604324981</v>
      </c>
      <c r="Q175" s="124">
        <f t="shared" si="16"/>
        <v>861.69970180308235</v>
      </c>
      <c r="R175" s="124">
        <f t="shared" si="17"/>
        <v>389736.46390343993</v>
      </c>
      <c r="Z175" s="2"/>
    </row>
    <row r="176" spans="13:26" x14ac:dyDescent="0.25">
      <c r="M176" s="2"/>
      <c r="N176" s="1">
        <f t="shared" si="9"/>
        <v>122</v>
      </c>
      <c r="O176" s="124">
        <f t="shared" si="15"/>
        <v>389736.46390343993</v>
      </c>
      <c r="P176" s="124">
        <f t="shared" si="11"/>
        <v>2809.141604324981</v>
      </c>
      <c r="Q176" s="124">
        <f t="shared" si="16"/>
        <v>869.89303131420627</v>
      </c>
      <c r="R176" s="124">
        <f t="shared" si="17"/>
        <v>393415.4985390791</v>
      </c>
      <c r="Z176" s="2"/>
    </row>
    <row r="177" spans="13:26" x14ac:dyDescent="0.25">
      <c r="M177" s="2"/>
      <c r="N177" s="1">
        <f t="shared" si="9"/>
        <v>123</v>
      </c>
      <c r="O177" s="124">
        <f t="shared" si="15"/>
        <v>393415.4985390791</v>
      </c>
      <c r="P177" s="124">
        <f t="shared" si="11"/>
        <v>2809.141604324981</v>
      </c>
      <c r="Q177" s="124">
        <f t="shared" si="16"/>
        <v>878.10464836294886</v>
      </c>
      <c r="R177" s="124">
        <f t="shared" si="17"/>
        <v>397102.74479176704</v>
      </c>
      <c r="Z177" s="2"/>
    </row>
    <row r="178" spans="13:26" x14ac:dyDescent="0.25">
      <c r="M178" s="2"/>
      <c r="N178" s="1">
        <f t="shared" si="9"/>
        <v>124</v>
      </c>
      <c r="O178" s="124">
        <f t="shared" si="15"/>
        <v>397102.74479176704</v>
      </c>
      <c r="P178" s="124">
        <f t="shared" si="11"/>
        <v>2809.141604324981</v>
      </c>
      <c r="Q178" s="124">
        <f t="shared" si="16"/>
        <v>886.33459376715234</v>
      </c>
      <c r="R178" s="124">
        <f t="shared" si="17"/>
        <v>400798.22098985914</v>
      </c>
      <c r="Z178" s="2"/>
    </row>
    <row r="179" spans="13:26" x14ac:dyDescent="0.25">
      <c r="M179" s="2"/>
      <c r="N179" s="1">
        <f t="shared" si="9"/>
        <v>125</v>
      </c>
      <c r="O179" s="124">
        <f t="shared" si="15"/>
        <v>400798.22098985914</v>
      </c>
      <c r="P179" s="124">
        <f t="shared" si="11"/>
        <v>2809.141604324981</v>
      </c>
      <c r="Q179" s="124">
        <f t="shared" si="16"/>
        <v>894.58290843576469</v>
      </c>
      <c r="R179" s="124">
        <f t="shared" si="17"/>
        <v>404501.9455026199</v>
      </c>
      <c r="Z179" s="2"/>
    </row>
    <row r="180" spans="13:26" x14ac:dyDescent="0.25">
      <c r="M180" s="2"/>
      <c r="N180" s="1">
        <f t="shared" ref="N180:N243" si="18">N179+1</f>
        <v>126</v>
      </c>
      <c r="O180" s="124">
        <f t="shared" si="15"/>
        <v>404501.9455026199</v>
      </c>
      <c r="P180" s="124">
        <f t="shared" ref="P180:P243" si="19">P179</f>
        <v>2809.141604324981</v>
      </c>
      <c r="Q180" s="124">
        <f t="shared" si="16"/>
        <v>902.84963336904275</v>
      </c>
      <c r="R180" s="124">
        <f t="shared" si="17"/>
        <v>408213.93674031395</v>
      </c>
      <c r="Z180" s="2"/>
    </row>
    <row r="181" spans="13:26" x14ac:dyDescent="0.25">
      <c r="M181" s="2"/>
      <c r="N181" s="1">
        <f t="shared" si="18"/>
        <v>127</v>
      </c>
      <c r="O181" s="124">
        <f t="shared" si="15"/>
        <v>408213.93674031395</v>
      </c>
      <c r="P181" s="124">
        <f t="shared" si="19"/>
        <v>2809.141604324981</v>
      </c>
      <c r="Q181" s="124">
        <f t="shared" si="16"/>
        <v>911.13480965875601</v>
      </c>
      <c r="R181" s="124">
        <f t="shared" si="17"/>
        <v>411934.21315429767</v>
      </c>
      <c r="Z181" s="2"/>
    </row>
    <row r="182" spans="13:26" x14ac:dyDescent="0.25">
      <c r="M182" s="2"/>
      <c r="N182" s="1">
        <f t="shared" si="18"/>
        <v>128</v>
      </c>
      <c r="O182" s="124">
        <f t="shared" si="15"/>
        <v>411934.21315429767</v>
      </c>
      <c r="P182" s="124">
        <f t="shared" si="19"/>
        <v>2809.141604324981</v>
      </c>
      <c r="Q182" s="124">
        <f t="shared" si="16"/>
        <v>919.43847848839061</v>
      </c>
      <c r="R182" s="124">
        <f t="shared" si="17"/>
        <v>415662.79323711107</v>
      </c>
      <c r="Z182" s="2"/>
    </row>
    <row r="183" spans="13:26" x14ac:dyDescent="0.25">
      <c r="M183" s="2"/>
      <c r="N183" s="1">
        <f t="shared" si="18"/>
        <v>129</v>
      </c>
      <c r="O183" s="124">
        <f t="shared" si="15"/>
        <v>415662.79323711107</v>
      </c>
      <c r="P183" s="124">
        <f t="shared" si="19"/>
        <v>2809.141604324981</v>
      </c>
      <c r="Q183" s="124">
        <f t="shared" si="16"/>
        <v>927.76068113335521</v>
      </c>
      <c r="R183" s="124">
        <f t="shared" si="17"/>
        <v>419399.69552256941</v>
      </c>
      <c r="Z183" s="2"/>
    </row>
    <row r="184" spans="13:26" x14ac:dyDescent="0.25">
      <c r="M184" s="2"/>
      <c r="N184" s="1">
        <f t="shared" si="18"/>
        <v>130</v>
      </c>
      <c r="O184" s="124">
        <f t="shared" si="15"/>
        <v>419399.69552256941</v>
      </c>
      <c r="P184" s="124">
        <f t="shared" si="19"/>
        <v>2809.141604324981</v>
      </c>
      <c r="Q184" s="124">
        <f t="shared" si="16"/>
        <v>936.10145896118433</v>
      </c>
      <c r="R184" s="124">
        <f t="shared" si="17"/>
        <v>423144.93858585559</v>
      </c>
      <c r="Z184" s="2"/>
    </row>
    <row r="185" spans="13:26" x14ac:dyDescent="0.25">
      <c r="M185" s="2"/>
      <c r="N185" s="1">
        <f t="shared" si="18"/>
        <v>131</v>
      </c>
      <c r="O185" s="124">
        <f t="shared" si="15"/>
        <v>423144.93858585559</v>
      </c>
      <c r="P185" s="124">
        <f t="shared" si="19"/>
        <v>2809.141604324981</v>
      </c>
      <c r="Q185" s="124">
        <f t="shared" si="16"/>
        <v>944.46085343174559</v>
      </c>
      <c r="R185" s="124">
        <f t="shared" si="17"/>
        <v>426898.54104361229</v>
      </c>
      <c r="Z185" s="2"/>
    </row>
    <row r="186" spans="13:26" x14ac:dyDescent="0.25">
      <c r="M186" s="2"/>
      <c r="N186" s="1">
        <f t="shared" si="18"/>
        <v>132</v>
      </c>
      <c r="O186" s="124">
        <f t="shared" si="15"/>
        <v>426898.54104361229</v>
      </c>
      <c r="P186" s="124">
        <f t="shared" si="19"/>
        <v>2809.141604324981</v>
      </c>
      <c r="Q186" s="124">
        <f t="shared" si="16"/>
        <v>952.83890609744492</v>
      </c>
      <c r="R186" s="124">
        <f t="shared" si="17"/>
        <v>430660.52155403473</v>
      </c>
      <c r="Z186" s="2"/>
    </row>
    <row r="187" spans="13:26" x14ac:dyDescent="0.25">
      <c r="M187" s="2"/>
      <c r="N187" s="1">
        <f t="shared" si="18"/>
        <v>133</v>
      </c>
      <c r="O187" s="124">
        <f t="shared" si="15"/>
        <v>430660.52155403473</v>
      </c>
      <c r="P187" s="124">
        <f t="shared" si="19"/>
        <v>2809.141604324981</v>
      </c>
      <c r="Q187" s="124">
        <f t="shared" si="16"/>
        <v>961.23565860343342</v>
      </c>
      <c r="R187" s="124">
        <f t="shared" si="17"/>
        <v>434430.89881696313</v>
      </c>
      <c r="Z187" s="2"/>
    </row>
    <row r="188" spans="13:26" x14ac:dyDescent="0.25">
      <c r="M188" s="2"/>
      <c r="N188" s="1">
        <f t="shared" si="18"/>
        <v>134</v>
      </c>
      <c r="O188" s="124">
        <f t="shared" si="15"/>
        <v>434430.89881696313</v>
      </c>
      <c r="P188" s="124">
        <f t="shared" si="19"/>
        <v>2809.141604324981</v>
      </c>
      <c r="Q188" s="124">
        <f t="shared" si="16"/>
        <v>969.65115268781437</v>
      </c>
      <c r="R188" s="124">
        <f t="shared" si="17"/>
        <v>438209.6915739759</v>
      </c>
      <c r="Z188" s="2"/>
    </row>
    <row r="189" spans="13:26" x14ac:dyDescent="0.25">
      <c r="M189" s="2"/>
      <c r="N189" s="1">
        <f t="shared" si="18"/>
        <v>135</v>
      </c>
      <c r="O189" s="124">
        <f t="shared" si="15"/>
        <v>438209.6915739759</v>
      </c>
      <c r="P189" s="124">
        <f t="shared" si="19"/>
        <v>2809.141604324981</v>
      </c>
      <c r="Q189" s="124">
        <f t="shared" si="16"/>
        <v>978.08543018185048</v>
      </c>
      <c r="R189" s="124">
        <f t="shared" si="17"/>
        <v>441996.91860848275</v>
      </c>
      <c r="Z189" s="2"/>
    </row>
    <row r="190" spans="13:26" x14ac:dyDescent="0.25">
      <c r="M190" s="2"/>
      <c r="N190" s="1">
        <f t="shared" si="18"/>
        <v>136</v>
      </c>
      <c r="O190" s="124">
        <f t="shared" si="15"/>
        <v>441996.91860848275</v>
      </c>
      <c r="P190" s="124">
        <f t="shared" si="19"/>
        <v>2809.141604324981</v>
      </c>
      <c r="Q190" s="124">
        <f t="shared" si="16"/>
        <v>986.53853301017227</v>
      </c>
      <c r="R190" s="124">
        <f t="shared" si="17"/>
        <v>445792.5987458179</v>
      </c>
      <c r="Z190" s="2"/>
    </row>
    <row r="191" spans="13:26" x14ac:dyDescent="0.25">
      <c r="M191" s="2"/>
      <c r="N191" s="1">
        <f t="shared" si="18"/>
        <v>137</v>
      </c>
      <c r="O191" s="124">
        <f t="shared" si="15"/>
        <v>445792.5987458179</v>
      </c>
      <c r="P191" s="124">
        <f t="shared" si="19"/>
        <v>2809.141604324981</v>
      </c>
      <c r="Q191" s="124">
        <f t="shared" si="16"/>
        <v>995.01050319098567</v>
      </c>
      <c r="R191" s="124">
        <f t="shared" si="17"/>
        <v>449596.75085333386</v>
      </c>
      <c r="Z191" s="2"/>
    </row>
    <row r="192" spans="13:26" x14ac:dyDescent="0.25">
      <c r="M192" s="2"/>
      <c r="N192" s="1">
        <f t="shared" si="18"/>
        <v>138</v>
      </c>
      <c r="O192" s="124">
        <f t="shared" si="15"/>
        <v>449596.75085333386</v>
      </c>
      <c r="P192" s="124">
        <f t="shared" si="19"/>
        <v>2809.141604324981</v>
      </c>
      <c r="Q192" s="124">
        <f t="shared" si="16"/>
        <v>1003.5013828362817</v>
      </c>
      <c r="R192" s="124">
        <f t="shared" si="17"/>
        <v>453409.39384049509</v>
      </c>
      <c r="Z192" s="2"/>
    </row>
    <row r="193" spans="13:26" x14ac:dyDescent="0.25">
      <c r="M193" s="2"/>
      <c r="N193" s="1">
        <f t="shared" si="18"/>
        <v>139</v>
      </c>
      <c r="O193" s="124">
        <f t="shared" si="15"/>
        <v>453409.39384049509</v>
      </c>
      <c r="P193" s="124">
        <f t="shared" si="19"/>
        <v>2809.141604324981</v>
      </c>
      <c r="Q193" s="124">
        <f t="shared" si="16"/>
        <v>1012.0112141520455</v>
      </c>
      <c r="R193" s="124">
        <f t="shared" si="17"/>
        <v>457230.5466589721</v>
      </c>
      <c r="Z193" s="2"/>
    </row>
    <row r="194" spans="13:26" x14ac:dyDescent="0.25">
      <c r="M194" s="2"/>
      <c r="N194" s="1">
        <f t="shared" si="18"/>
        <v>140</v>
      </c>
      <c r="O194" s="124">
        <f t="shared" si="15"/>
        <v>457230.5466589721</v>
      </c>
      <c r="P194" s="124">
        <f t="shared" si="19"/>
        <v>2809.141604324981</v>
      </c>
      <c r="Q194" s="124">
        <f t="shared" si="16"/>
        <v>1020.540039438466</v>
      </c>
      <c r="R194" s="124">
        <f t="shared" si="17"/>
        <v>461060.22830273554</v>
      </c>
      <c r="Z194" s="2"/>
    </row>
    <row r="195" spans="13:26" x14ac:dyDescent="0.25">
      <c r="M195" s="2"/>
      <c r="N195" s="1">
        <f t="shared" si="18"/>
        <v>141</v>
      </c>
      <c r="O195" s="124">
        <f t="shared" si="15"/>
        <v>461060.22830273554</v>
      </c>
      <c r="P195" s="124">
        <f t="shared" si="19"/>
        <v>2809.141604324981</v>
      </c>
      <c r="Q195" s="124">
        <f t="shared" si="16"/>
        <v>1029.0879010901465</v>
      </c>
      <c r="R195" s="124">
        <f t="shared" si="17"/>
        <v>464898.45780815068</v>
      </c>
      <c r="Z195" s="2"/>
    </row>
    <row r="196" spans="13:26" x14ac:dyDescent="0.25">
      <c r="M196" s="2"/>
      <c r="N196" s="1">
        <f t="shared" si="18"/>
        <v>142</v>
      </c>
      <c r="O196" s="124">
        <f t="shared" si="15"/>
        <v>464898.45780815068</v>
      </c>
      <c r="P196" s="124">
        <f t="shared" si="19"/>
        <v>2809.141604324981</v>
      </c>
      <c r="Q196" s="124">
        <f t="shared" si="16"/>
        <v>1037.6548415963148</v>
      </c>
      <c r="R196" s="124">
        <f t="shared" si="17"/>
        <v>468745.25425407197</v>
      </c>
      <c r="Z196" s="2"/>
    </row>
    <row r="197" spans="13:26" x14ac:dyDescent="0.25">
      <c r="M197" s="2"/>
      <c r="N197" s="1">
        <f t="shared" si="18"/>
        <v>143</v>
      </c>
      <c r="O197" s="124">
        <f t="shared" si="15"/>
        <v>468745.25425407197</v>
      </c>
      <c r="P197" s="124">
        <f t="shared" si="19"/>
        <v>2809.141604324981</v>
      </c>
      <c r="Q197" s="124">
        <f t="shared" si="16"/>
        <v>1046.2409035410351</v>
      </c>
      <c r="R197" s="124">
        <f t="shared" si="17"/>
        <v>472600.63676193799</v>
      </c>
      <c r="Z197" s="2"/>
    </row>
    <row r="198" spans="13:26" x14ac:dyDescent="0.25">
      <c r="M198" s="2"/>
      <c r="N198" s="1">
        <f t="shared" si="18"/>
        <v>144</v>
      </c>
      <c r="O198" s="124">
        <f t="shared" si="15"/>
        <v>472600.63676193799</v>
      </c>
      <c r="P198" s="124">
        <f t="shared" si="19"/>
        <v>2809.141604324981</v>
      </c>
      <c r="Q198" s="124">
        <f t="shared" si="16"/>
        <v>1054.8461296034193</v>
      </c>
      <c r="R198" s="124">
        <f t="shared" si="17"/>
        <v>476464.62449586636</v>
      </c>
      <c r="Z198" s="2"/>
    </row>
    <row r="199" spans="13:26" x14ac:dyDescent="0.25">
      <c r="M199" s="2"/>
      <c r="N199" s="1">
        <f t="shared" si="18"/>
        <v>145</v>
      </c>
      <c r="O199" s="124">
        <f t="shared" si="15"/>
        <v>476464.62449586636</v>
      </c>
      <c r="P199" s="124">
        <f t="shared" si="19"/>
        <v>2809.141604324981</v>
      </c>
      <c r="Q199" s="124">
        <f t="shared" si="16"/>
        <v>1063.4705625578392</v>
      </c>
      <c r="R199" s="124">
        <f t="shared" si="17"/>
        <v>480337.2366627492</v>
      </c>
      <c r="Z199" s="2"/>
    </row>
    <row r="200" spans="13:26" x14ac:dyDescent="0.25">
      <c r="M200" s="2"/>
      <c r="N200" s="1">
        <f t="shared" si="18"/>
        <v>146</v>
      </c>
      <c r="O200" s="124">
        <f t="shared" si="15"/>
        <v>480337.2366627492</v>
      </c>
      <c r="P200" s="124">
        <f t="shared" si="19"/>
        <v>2809.141604324981</v>
      </c>
      <c r="Q200" s="124">
        <f t="shared" si="16"/>
        <v>1072.114245274139</v>
      </c>
      <c r="R200" s="124">
        <f t="shared" si="17"/>
        <v>484218.49251234834</v>
      </c>
      <c r="Z200" s="2"/>
    </row>
    <row r="201" spans="13:26" x14ac:dyDescent="0.25">
      <c r="M201" s="2"/>
      <c r="N201" s="1">
        <f t="shared" si="18"/>
        <v>147</v>
      </c>
      <c r="O201" s="124">
        <f t="shared" si="15"/>
        <v>484218.49251234834</v>
      </c>
      <c r="P201" s="124">
        <f t="shared" si="19"/>
        <v>2809.141604324981</v>
      </c>
      <c r="Q201" s="124">
        <f t="shared" si="16"/>
        <v>1080.7772207178489</v>
      </c>
      <c r="R201" s="124">
        <f t="shared" si="17"/>
        <v>488108.41133739118</v>
      </c>
      <c r="Z201" s="2"/>
    </row>
    <row r="202" spans="13:26" x14ac:dyDescent="0.25">
      <c r="M202" s="2"/>
      <c r="N202" s="1">
        <f t="shared" si="18"/>
        <v>148</v>
      </c>
      <c r="O202" s="124">
        <f t="shared" si="15"/>
        <v>488108.41133739118</v>
      </c>
      <c r="P202" s="124">
        <f t="shared" si="19"/>
        <v>2809.141604324981</v>
      </c>
      <c r="Q202" s="124">
        <f t="shared" si="16"/>
        <v>1089.4595319503976</v>
      </c>
      <c r="R202" s="124">
        <f t="shared" si="17"/>
        <v>492007.01247366657</v>
      </c>
      <c r="Z202" s="2"/>
    </row>
    <row r="203" spans="13:26" x14ac:dyDescent="0.25">
      <c r="M203" s="2"/>
      <c r="N203" s="1">
        <f t="shared" si="18"/>
        <v>149</v>
      </c>
      <c r="O203" s="124">
        <f t="shared" si="15"/>
        <v>492007.01247366657</v>
      </c>
      <c r="P203" s="124">
        <f t="shared" si="19"/>
        <v>2809.141604324981</v>
      </c>
      <c r="Q203" s="124">
        <f t="shared" si="16"/>
        <v>1098.1612221293281</v>
      </c>
      <c r="R203" s="124">
        <f t="shared" si="17"/>
        <v>495914.31530012086</v>
      </c>
      <c r="Z203" s="2"/>
    </row>
    <row r="204" spans="13:26" x14ac:dyDescent="0.25">
      <c r="M204" s="2"/>
      <c r="N204" s="1">
        <f t="shared" si="18"/>
        <v>150</v>
      </c>
      <c r="O204" s="124">
        <f t="shared" si="15"/>
        <v>495914.31530012086</v>
      </c>
      <c r="P204" s="124">
        <f t="shared" si="19"/>
        <v>2809.141604324981</v>
      </c>
      <c r="Q204" s="124">
        <f t="shared" si="16"/>
        <v>1106.88233450851</v>
      </c>
      <c r="R204" s="124">
        <f t="shared" si="17"/>
        <v>499830.33923895436</v>
      </c>
      <c r="Z204" s="2"/>
    </row>
    <row r="205" spans="13:26" x14ac:dyDescent="0.25">
      <c r="M205" s="2"/>
      <c r="N205" s="1">
        <f t="shared" si="18"/>
        <v>151</v>
      </c>
      <c r="O205" s="124">
        <f t="shared" si="15"/>
        <v>499830.33923895436</v>
      </c>
      <c r="P205" s="124">
        <f t="shared" si="19"/>
        <v>2809.141604324981</v>
      </c>
      <c r="Q205" s="124">
        <f t="shared" si="16"/>
        <v>1115.6229124383565</v>
      </c>
      <c r="R205" s="124">
        <f t="shared" si="17"/>
        <v>503755.10375571769</v>
      </c>
      <c r="Z205" s="2"/>
    </row>
    <row r="206" spans="13:26" x14ac:dyDescent="0.25">
      <c r="M206" s="2"/>
      <c r="N206" s="1">
        <f t="shared" si="18"/>
        <v>152</v>
      </c>
      <c r="O206" s="124">
        <f t="shared" si="15"/>
        <v>503755.10375571769</v>
      </c>
      <c r="P206" s="124">
        <f t="shared" si="19"/>
        <v>2809.141604324981</v>
      </c>
      <c r="Q206" s="124">
        <f t="shared" si="16"/>
        <v>1124.382999366039</v>
      </c>
      <c r="R206" s="124">
        <f t="shared" si="17"/>
        <v>507688.6283594087</v>
      </c>
      <c r="Z206" s="2"/>
    </row>
    <row r="207" spans="13:26" x14ac:dyDescent="0.25">
      <c r="M207" s="2"/>
      <c r="N207" s="1">
        <f t="shared" si="18"/>
        <v>153</v>
      </c>
      <c r="O207" s="124">
        <f t="shared" si="15"/>
        <v>507688.6283594087</v>
      </c>
      <c r="P207" s="124">
        <f t="shared" si="19"/>
        <v>2809.141604324981</v>
      </c>
      <c r="Q207" s="124">
        <f t="shared" si="16"/>
        <v>1133.1626388357026</v>
      </c>
      <c r="R207" s="124">
        <f t="shared" si="17"/>
        <v>511630.9326025694</v>
      </c>
      <c r="Z207" s="2"/>
    </row>
    <row r="208" spans="13:26" x14ac:dyDescent="0.25">
      <c r="M208" s="2"/>
      <c r="N208" s="1">
        <f t="shared" si="18"/>
        <v>154</v>
      </c>
      <c r="O208" s="124">
        <f t="shared" si="15"/>
        <v>511630.9326025694</v>
      </c>
      <c r="P208" s="124">
        <f t="shared" si="19"/>
        <v>2809.141604324981</v>
      </c>
      <c r="Q208" s="124">
        <f t="shared" si="16"/>
        <v>1141.9618744886836</v>
      </c>
      <c r="R208" s="124">
        <f t="shared" si="17"/>
        <v>515582.03608138306</v>
      </c>
      <c r="Z208" s="2"/>
    </row>
    <row r="209" spans="13:26" x14ac:dyDescent="0.25">
      <c r="M209" s="2"/>
      <c r="N209" s="1">
        <f t="shared" si="18"/>
        <v>155</v>
      </c>
      <c r="O209" s="124">
        <f t="shared" si="15"/>
        <v>515582.03608138306</v>
      </c>
      <c r="P209" s="124">
        <f t="shared" si="19"/>
        <v>2809.141604324981</v>
      </c>
      <c r="Q209" s="124">
        <f t="shared" si="16"/>
        <v>1150.7807500637259</v>
      </c>
      <c r="R209" s="124">
        <f t="shared" si="17"/>
        <v>519541.95843577175</v>
      </c>
      <c r="Z209" s="2"/>
    </row>
    <row r="210" spans="13:26" x14ac:dyDescent="0.25">
      <c r="M210" s="2"/>
      <c r="N210" s="1">
        <f t="shared" si="18"/>
        <v>156</v>
      </c>
      <c r="O210" s="124">
        <f t="shared" si="15"/>
        <v>519541.95843577175</v>
      </c>
      <c r="P210" s="124">
        <f t="shared" si="19"/>
        <v>2809.141604324981</v>
      </c>
      <c r="Q210" s="124">
        <f t="shared" si="16"/>
        <v>1159.6193093971976</v>
      </c>
      <c r="R210" s="124">
        <f t="shared" si="17"/>
        <v>523510.71934949391</v>
      </c>
      <c r="Z210" s="2"/>
    </row>
    <row r="211" spans="13:26" x14ac:dyDescent="0.25">
      <c r="M211" s="2"/>
      <c r="N211" s="1">
        <f t="shared" si="18"/>
        <v>157</v>
      </c>
      <c r="O211" s="124">
        <f t="shared" si="15"/>
        <v>523510.71934949391</v>
      </c>
      <c r="P211" s="124">
        <f t="shared" si="19"/>
        <v>2809.141604324981</v>
      </c>
      <c r="Q211" s="124">
        <f t="shared" si="16"/>
        <v>1168.4775964233108</v>
      </c>
      <c r="R211" s="124">
        <f t="shared" si="17"/>
        <v>527488.33855024225</v>
      </c>
      <c r="Z211" s="2"/>
    </row>
    <row r="212" spans="13:26" x14ac:dyDescent="0.25">
      <c r="M212" s="2"/>
      <c r="N212" s="1">
        <f t="shared" si="18"/>
        <v>158</v>
      </c>
      <c r="O212" s="124">
        <f t="shared" si="15"/>
        <v>527488.33855024225</v>
      </c>
      <c r="P212" s="124">
        <f t="shared" si="19"/>
        <v>2809.141604324981</v>
      </c>
      <c r="Q212" s="124">
        <f t="shared" si="16"/>
        <v>1177.3556551743388</v>
      </c>
      <c r="R212" s="124">
        <f t="shared" si="17"/>
        <v>531474.83580974163</v>
      </c>
      <c r="Z212" s="2"/>
    </row>
    <row r="213" spans="13:26" x14ac:dyDescent="0.25">
      <c r="M213" s="2"/>
      <c r="N213" s="1">
        <f t="shared" si="18"/>
        <v>159</v>
      </c>
      <c r="O213" s="124">
        <f t="shared" si="15"/>
        <v>531474.83580974163</v>
      </c>
      <c r="P213" s="124">
        <f t="shared" si="19"/>
        <v>2809.141604324981</v>
      </c>
      <c r="Q213" s="124">
        <f t="shared" si="16"/>
        <v>1186.253529780834</v>
      </c>
      <c r="R213" s="124">
        <f t="shared" si="17"/>
        <v>535470.23094384745</v>
      </c>
      <c r="Z213" s="2"/>
    </row>
    <row r="214" spans="13:26" x14ac:dyDescent="0.25">
      <c r="M214" s="2"/>
      <c r="N214" s="1">
        <f t="shared" si="18"/>
        <v>160</v>
      </c>
      <c r="O214" s="124">
        <f t="shared" si="15"/>
        <v>535470.23094384745</v>
      </c>
      <c r="P214" s="124">
        <f t="shared" si="19"/>
        <v>2809.141604324981</v>
      </c>
      <c r="Q214" s="124">
        <f t="shared" si="16"/>
        <v>1195.1712644718493</v>
      </c>
      <c r="R214" s="124">
        <f t="shared" si="17"/>
        <v>539474.54381264432</v>
      </c>
      <c r="Z214" s="2"/>
    </row>
    <row r="215" spans="13:26" x14ac:dyDescent="0.25">
      <c r="M215" s="2"/>
      <c r="N215" s="1">
        <f t="shared" si="18"/>
        <v>161</v>
      </c>
      <c r="O215" s="124">
        <f t="shared" si="15"/>
        <v>539474.54381264432</v>
      </c>
      <c r="P215" s="124">
        <f t="shared" si="19"/>
        <v>2809.141604324981</v>
      </c>
      <c r="Q215" s="124">
        <f t="shared" si="16"/>
        <v>1204.108903575157</v>
      </c>
      <c r="R215" s="124">
        <f t="shared" si="17"/>
        <v>543487.79432054446</v>
      </c>
      <c r="Z215" s="2"/>
    </row>
    <row r="216" spans="13:26" x14ac:dyDescent="0.25">
      <c r="M216" s="2"/>
      <c r="N216" s="1">
        <f t="shared" si="18"/>
        <v>162</v>
      </c>
      <c r="O216" s="124">
        <f t="shared" si="15"/>
        <v>543487.79432054446</v>
      </c>
      <c r="P216" s="124">
        <f t="shared" si="19"/>
        <v>2809.141604324981</v>
      </c>
      <c r="Q216" s="124">
        <f t="shared" si="16"/>
        <v>1213.0664915174682</v>
      </c>
      <c r="R216" s="124">
        <f t="shared" si="17"/>
        <v>547510.00241638697</v>
      </c>
      <c r="Z216" s="2"/>
    </row>
    <row r="217" spans="13:26" x14ac:dyDescent="0.25">
      <c r="M217" s="2"/>
      <c r="N217" s="1">
        <f t="shared" si="18"/>
        <v>163</v>
      </c>
      <c r="O217" s="124">
        <f t="shared" si="15"/>
        <v>547510.00241638697</v>
      </c>
      <c r="P217" s="124">
        <f t="shared" si="19"/>
        <v>2809.141604324981</v>
      </c>
      <c r="Q217" s="124">
        <f t="shared" si="16"/>
        <v>1222.044072824656</v>
      </c>
      <c r="R217" s="124">
        <f t="shared" si="17"/>
        <v>551541.18809353665</v>
      </c>
      <c r="Z217" s="2"/>
    </row>
    <row r="218" spans="13:26" x14ac:dyDescent="0.25">
      <c r="M218" s="2"/>
      <c r="N218" s="1">
        <f t="shared" si="18"/>
        <v>164</v>
      </c>
      <c r="O218" s="124">
        <f t="shared" si="15"/>
        <v>551541.18809353665</v>
      </c>
      <c r="P218" s="124">
        <f t="shared" si="19"/>
        <v>2809.141604324981</v>
      </c>
      <c r="Q218" s="124">
        <f t="shared" si="16"/>
        <v>1231.0416921219742</v>
      </c>
      <c r="R218" s="124">
        <f t="shared" si="17"/>
        <v>555581.37138998369</v>
      </c>
      <c r="Z218" s="2"/>
    </row>
    <row r="219" spans="13:26" x14ac:dyDescent="0.25">
      <c r="M219" s="2"/>
      <c r="N219" s="1">
        <f t="shared" si="18"/>
        <v>165</v>
      </c>
      <c r="O219" s="124">
        <f t="shared" si="15"/>
        <v>555581.37138998369</v>
      </c>
      <c r="P219" s="124">
        <f t="shared" si="19"/>
        <v>2809.141604324981</v>
      </c>
      <c r="Q219" s="124">
        <f t="shared" si="16"/>
        <v>1240.0593941342809</v>
      </c>
      <c r="R219" s="124">
        <f t="shared" si="17"/>
        <v>559630.57238844305</v>
      </c>
      <c r="Z219" s="2"/>
    </row>
    <row r="220" spans="13:26" x14ac:dyDescent="0.25">
      <c r="M220" s="2"/>
      <c r="N220" s="1">
        <f t="shared" si="18"/>
        <v>166</v>
      </c>
      <c r="O220" s="124">
        <f t="shared" si="15"/>
        <v>559630.57238844305</v>
      </c>
      <c r="P220" s="124">
        <f t="shared" si="19"/>
        <v>2809.141604324981</v>
      </c>
      <c r="Q220" s="124">
        <f t="shared" si="16"/>
        <v>1249.0972236862599</v>
      </c>
      <c r="R220" s="124">
        <f t="shared" si="17"/>
        <v>563688.81121645437</v>
      </c>
      <c r="Z220" s="2"/>
    </row>
    <row r="221" spans="13:26" x14ac:dyDescent="0.25">
      <c r="M221" s="2"/>
      <c r="N221" s="1">
        <f t="shared" si="18"/>
        <v>167</v>
      </c>
      <c r="O221" s="124">
        <f t="shared" si="15"/>
        <v>563688.81121645437</v>
      </c>
      <c r="P221" s="124">
        <f t="shared" si="19"/>
        <v>2809.141604324981</v>
      </c>
      <c r="Q221" s="124">
        <f t="shared" si="16"/>
        <v>1258.1552257026442</v>
      </c>
      <c r="R221" s="124">
        <f t="shared" si="17"/>
        <v>567756.10804648208</v>
      </c>
      <c r="Z221" s="2"/>
    </row>
    <row r="222" spans="13:26" x14ac:dyDescent="0.25">
      <c r="M222" s="2"/>
      <c r="N222" s="1">
        <f t="shared" si="18"/>
        <v>168</v>
      </c>
      <c r="O222" s="124">
        <f t="shared" si="15"/>
        <v>567756.10804648208</v>
      </c>
      <c r="P222" s="124">
        <f t="shared" si="19"/>
        <v>2809.141604324981</v>
      </c>
      <c r="Q222" s="124">
        <f t="shared" si="16"/>
        <v>1267.2334452084383</v>
      </c>
      <c r="R222" s="124">
        <f t="shared" si="17"/>
        <v>571832.48309601552</v>
      </c>
      <c r="Z222" s="2"/>
    </row>
    <row r="223" spans="13:26" x14ac:dyDescent="0.25">
      <c r="M223" s="2"/>
      <c r="N223" s="1">
        <f t="shared" si="18"/>
        <v>169</v>
      </c>
      <c r="O223" s="124">
        <f t="shared" si="15"/>
        <v>571832.48309601552</v>
      </c>
      <c r="P223" s="124">
        <f t="shared" si="19"/>
        <v>2809.141604324981</v>
      </c>
      <c r="Q223" s="124">
        <f t="shared" si="16"/>
        <v>1276.3319273291434</v>
      </c>
      <c r="R223" s="124">
        <f t="shared" si="17"/>
        <v>575917.95662766974</v>
      </c>
      <c r="Z223" s="2"/>
    </row>
    <row r="224" spans="13:26" x14ac:dyDescent="0.25">
      <c r="M224" s="2"/>
      <c r="N224" s="1">
        <f t="shared" si="18"/>
        <v>170</v>
      </c>
      <c r="O224" s="124">
        <f t="shared" si="15"/>
        <v>575917.95662766974</v>
      </c>
      <c r="P224" s="124">
        <f t="shared" si="19"/>
        <v>2809.141604324981</v>
      </c>
      <c r="Q224" s="124">
        <f t="shared" si="16"/>
        <v>1285.4507172909805</v>
      </c>
      <c r="R224" s="124">
        <f t="shared" si="17"/>
        <v>580012.54894928576</v>
      </c>
      <c r="Z224" s="2"/>
    </row>
    <row r="225" spans="13:26" x14ac:dyDescent="0.25">
      <c r="M225" s="2"/>
      <c r="N225" s="1">
        <f t="shared" si="18"/>
        <v>171</v>
      </c>
      <c r="O225" s="124">
        <f t="shared" si="15"/>
        <v>580012.54894928576</v>
      </c>
      <c r="P225" s="124">
        <f t="shared" si="19"/>
        <v>2809.141604324981</v>
      </c>
      <c r="Q225" s="124">
        <f t="shared" si="16"/>
        <v>1294.5898604211161</v>
      </c>
      <c r="R225" s="124">
        <f t="shared" si="17"/>
        <v>584116.28041403193</v>
      </c>
      <c r="Z225" s="2"/>
    </row>
    <row r="226" spans="13:26" x14ac:dyDescent="0.25">
      <c r="M226" s="2"/>
      <c r="N226" s="1">
        <f t="shared" si="18"/>
        <v>172</v>
      </c>
      <c r="O226" s="124">
        <f t="shared" si="15"/>
        <v>584116.28041403193</v>
      </c>
      <c r="P226" s="124">
        <f t="shared" si="19"/>
        <v>2809.141604324981</v>
      </c>
      <c r="Q226" s="124">
        <f t="shared" si="16"/>
        <v>1303.7494021478865</v>
      </c>
      <c r="R226" s="124">
        <f t="shared" si="17"/>
        <v>588229.1714205048</v>
      </c>
      <c r="Z226" s="2"/>
    </row>
    <row r="227" spans="13:26" x14ac:dyDescent="0.25">
      <c r="M227" s="2"/>
      <c r="N227" s="1">
        <f t="shared" si="18"/>
        <v>173</v>
      </c>
      <c r="O227" s="124">
        <f t="shared" si="15"/>
        <v>588229.1714205048</v>
      </c>
      <c r="P227" s="124">
        <f t="shared" si="19"/>
        <v>2809.141604324981</v>
      </c>
      <c r="Q227" s="124">
        <f t="shared" si="16"/>
        <v>1312.9293880010246</v>
      </c>
      <c r="R227" s="124">
        <f t="shared" si="17"/>
        <v>592351.24241283082</v>
      </c>
      <c r="Z227" s="2"/>
    </row>
    <row r="228" spans="13:26" x14ac:dyDescent="0.25">
      <c r="M228" s="2"/>
      <c r="N228" s="1">
        <f t="shared" si="18"/>
        <v>174</v>
      </c>
      <c r="O228" s="124">
        <f t="shared" ref="O228:O291" si="20">R227</f>
        <v>592351.24241283082</v>
      </c>
      <c r="P228" s="124">
        <f t="shared" si="19"/>
        <v>2809.141604324981</v>
      </c>
      <c r="Q228" s="124">
        <f t="shared" ref="Q228:Q291" si="21">O228*$P$49</f>
        <v>1322.1298636118856</v>
      </c>
      <c r="R228" s="124">
        <f t="shared" ref="R228:R291" si="22">O228+P228+Q228</f>
        <v>596482.51388076774</v>
      </c>
      <c r="Z228" s="2"/>
    </row>
    <row r="229" spans="13:26" x14ac:dyDescent="0.25">
      <c r="M229" s="2"/>
      <c r="N229" s="1">
        <f t="shared" si="18"/>
        <v>175</v>
      </c>
      <c r="O229" s="124">
        <f t="shared" si="20"/>
        <v>596482.51388076774</v>
      </c>
      <c r="P229" s="124">
        <f t="shared" si="19"/>
        <v>2809.141604324981</v>
      </c>
      <c r="Q229" s="124">
        <f t="shared" si="21"/>
        <v>1331.3508747136746</v>
      </c>
      <c r="R229" s="124">
        <f t="shared" si="22"/>
        <v>600623.0063598064</v>
      </c>
      <c r="Z229" s="2"/>
    </row>
    <row r="230" spans="13:26" x14ac:dyDescent="0.25">
      <c r="M230" s="2"/>
      <c r="N230" s="1">
        <f t="shared" si="18"/>
        <v>176</v>
      </c>
      <c r="O230" s="124">
        <f t="shared" si="20"/>
        <v>600623.0063598064</v>
      </c>
      <c r="P230" s="124">
        <f t="shared" si="19"/>
        <v>2809.141604324981</v>
      </c>
      <c r="Q230" s="124">
        <f t="shared" si="21"/>
        <v>1340.5924671416722</v>
      </c>
      <c r="R230" s="124">
        <f t="shared" si="22"/>
        <v>604772.74043127312</v>
      </c>
      <c r="Z230" s="2"/>
    </row>
    <row r="231" spans="13:26" x14ac:dyDescent="0.25">
      <c r="M231" s="2"/>
      <c r="N231" s="1">
        <f t="shared" si="18"/>
        <v>177</v>
      </c>
      <c r="O231" s="124">
        <f t="shared" si="20"/>
        <v>604772.74043127312</v>
      </c>
      <c r="P231" s="124">
        <f t="shared" si="19"/>
        <v>2809.141604324981</v>
      </c>
      <c r="Q231" s="124">
        <f t="shared" si="21"/>
        <v>1349.8546868334647</v>
      </c>
      <c r="R231" s="124">
        <f t="shared" si="22"/>
        <v>608931.73672243161</v>
      </c>
      <c r="Z231" s="2"/>
    </row>
    <row r="232" spans="13:26" x14ac:dyDescent="0.25">
      <c r="M232" s="2"/>
      <c r="N232" s="1">
        <f t="shared" si="18"/>
        <v>178</v>
      </c>
      <c r="O232" s="124">
        <f t="shared" si="20"/>
        <v>608931.73672243161</v>
      </c>
      <c r="P232" s="124">
        <f t="shared" si="19"/>
        <v>2809.141604324981</v>
      </c>
      <c r="Q232" s="124">
        <f t="shared" si="21"/>
        <v>1359.1375798291706</v>
      </c>
      <c r="R232" s="124">
        <f t="shared" si="22"/>
        <v>613100.01590658585</v>
      </c>
      <c r="Z232" s="2"/>
    </row>
    <row r="233" spans="13:26" x14ac:dyDescent="0.25">
      <c r="M233" s="2"/>
      <c r="N233" s="1">
        <f t="shared" si="18"/>
        <v>179</v>
      </c>
      <c r="O233" s="124">
        <f t="shared" si="20"/>
        <v>613100.01590658585</v>
      </c>
      <c r="P233" s="124">
        <f t="shared" si="19"/>
        <v>2809.141604324981</v>
      </c>
      <c r="Q233" s="124">
        <f t="shared" si="21"/>
        <v>1368.4411922716702</v>
      </c>
      <c r="R233" s="124">
        <f t="shared" si="22"/>
        <v>617277.59870318254</v>
      </c>
      <c r="Z233" s="2"/>
    </row>
    <row r="234" spans="13:26" x14ac:dyDescent="0.25">
      <c r="M234" s="2"/>
      <c r="N234" s="1">
        <f t="shared" si="18"/>
        <v>180</v>
      </c>
      <c r="O234" s="124">
        <f t="shared" si="20"/>
        <v>617277.59870318254</v>
      </c>
      <c r="P234" s="124">
        <f t="shared" si="19"/>
        <v>2809.141604324981</v>
      </c>
      <c r="Q234" s="124">
        <f t="shared" si="21"/>
        <v>1377.7655704068347</v>
      </c>
      <c r="R234" s="124">
        <f t="shared" si="22"/>
        <v>621464.50587791437</v>
      </c>
      <c r="Z234" s="2"/>
    </row>
    <row r="235" spans="13:26" x14ac:dyDescent="0.25">
      <c r="M235" s="2"/>
      <c r="N235" s="1">
        <f t="shared" si="18"/>
        <v>181</v>
      </c>
      <c r="O235" s="124">
        <f t="shared" si="20"/>
        <v>621464.50587791437</v>
      </c>
      <c r="P235" s="124">
        <f t="shared" si="19"/>
        <v>2809.141604324981</v>
      </c>
      <c r="Q235" s="124">
        <f t="shared" si="21"/>
        <v>1387.1107605837565</v>
      </c>
      <c r="R235" s="124">
        <f t="shared" si="22"/>
        <v>625660.75824282318</v>
      </c>
      <c r="Z235" s="2"/>
    </row>
    <row r="236" spans="13:26" x14ac:dyDescent="0.25">
      <c r="M236" s="2"/>
      <c r="N236" s="1">
        <f t="shared" si="18"/>
        <v>182</v>
      </c>
      <c r="O236" s="124">
        <f t="shared" si="20"/>
        <v>625660.75824282318</v>
      </c>
      <c r="P236" s="124">
        <f t="shared" si="19"/>
        <v>2809.141604324981</v>
      </c>
      <c r="Q236" s="124">
        <f t="shared" si="21"/>
        <v>1396.4768092549793</v>
      </c>
      <c r="R236" s="124">
        <f t="shared" si="22"/>
        <v>629866.37665640318</v>
      </c>
      <c r="Z236" s="2"/>
    </row>
    <row r="237" spans="13:26" x14ac:dyDescent="0.25">
      <c r="M237" s="2"/>
      <c r="N237" s="1">
        <f t="shared" si="18"/>
        <v>183</v>
      </c>
      <c r="O237" s="124">
        <f t="shared" si="20"/>
        <v>629866.37665640318</v>
      </c>
      <c r="P237" s="124">
        <f t="shared" si="19"/>
        <v>2809.141604324981</v>
      </c>
      <c r="Q237" s="124">
        <f t="shared" si="21"/>
        <v>1405.863762976729</v>
      </c>
      <c r="R237" s="124">
        <f t="shared" si="22"/>
        <v>634081.38202370494</v>
      </c>
      <c r="Z237" s="2"/>
    </row>
    <row r="238" spans="13:26" x14ac:dyDescent="0.25">
      <c r="M238" s="2"/>
      <c r="N238" s="1">
        <f t="shared" si="18"/>
        <v>184</v>
      </c>
      <c r="O238" s="124">
        <f t="shared" si="20"/>
        <v>634081.38202370494</v>
      </c>
      <c r="P238" s="124">
        <f t="shared" si="19"/>
        <v>2809.141604324981</v>
      </c>
      <c r="Q238" s="124">
        <f t="shared" si="21"/>
        <v>1415.2716684091451</v>
      </c>
      <c r="R238" s="124">
        <f t="shared" si="22"/>
        <v>638305.79529643909</v>
      </c>
      <c r="Z238" s="2"/>
    </row>
    <row r="239" spans="13:26" x14ac:dyDescent="0.25">
      <c r="M239" s="2"/>
      <c r="N239" s="1">
        <f t="shared" si="18"/>
        <v>185</v>
      </c>
      <c r="O239" s="124">
        <f t="shared" si="20"/>
        <v>638305.79529643909</v>
      </c>
      <c r="P239" s="124">
        <f t="shared" si="19"/>
        <v>2809.141604324981</v>
      </c>
      <c r="Q239" s="124">
        <f t="shared" si="21"/>
        <v>1424.7005723165123</v>
      </c>
      <c r="R239" s="124">
        <f t="shared" si="22"/>
        <v>642539.63747308066</v>
      </c>
      <c r="Z239" s="2"/>
    </row>
    <row r="240" spans="13:26" x14ac:dyDescent="0.25">
      <c r="M240" s="2"/>
      <c r="N240" s="1">
        <f t="shared" si="18"/>
        <v>186</v>
      </c>
      <c r="O240" s="124">
        <f t="shared" si="20"/>
        <v>642539.63747308066</v>
      </c>
      <c r="P240" s="124">
        <f t="shared" si="19"/>
        <v>2809.141604324981</v>
      </c>
      <c r="Q240" s="124">
        <f t="shared" si="21"/>
        <v>1434.1505215674945</v>
      </c>
      <c r="R240" s="124">
        <f t="shared" si="22"/>
        <v>646782.92959897313</v>
      </c>
      <c r="Z240" s="2"/>
    </row>
    <row r="241" spans="13:26" x14ac:dyDescent="0.25">
      <c r="M241" s="2"/>
      <c r="N241" s="1">
        <f t="shared" si="18"/>
        <v>187</v>
      </c>
      <c r="O241" s="124">
        <f t="shared" si="20"/>
        <v>646782.92959897313</v>
      </c>
      <c r="P241" s="124">
        <f t="shared" si="19"/>
        <v>2809.141604324981</v>
      </c>
      <c r="Q241" s="124">
        <f t="shared" si="21"/>
        <v>1443.6215631353648</v>
      </c>
      <c r="R241" s="124">
        <f t="shared" si="22"/>
        <v>651035.69276643358</v>
      </c>
      <c r="Z241" s="2"/>
    </row>
    <row r="242" spans="13:26" x14ac:dyDescent="0.25">
      <c r="M242" s="2"/>
      <c r="N242" s="1">
        <f t="shared" si="18"/>
        <v>188</v>
      </c>
      <c r="O242" s="124">
        <f t="shared" si="20"/>
        <v>651035.69276643358</v>
      </c>
      <c r="P242" s="124">
        <f t="shared" si="19"/>
        <v>2809.141604324981</v>
      </c>
      <c r="Q242" s="124">
        <f t="shared" si="21"/>
        <v>1453.1137440982427</v>
      </c>
      <c r="R242" s="124">
        <f t="shared" si="22"/>
        <v>655297.94811485684</v>
      </c>
      <c r="Z242" s="2"/>
    </row>
    <row r="243" spans="13:26" x14ac:dyDescent="0.25">
      <c r="M243" s="2"/>
      <c r="N243" s="1">
        <f t="shared" si="18"/>
        <v>189</v>
      </c>
      <c r="O243" s="124">
        <f t="shared" si="20"/>
        <v>655297.94811485684</v>
      </c>
      <c r="P243" s="124">
        <f t="shared" si="19"/>
        <v>2809.141604324981</v>
      </c>
      <c r="Q243" s="124">
        <f t="shared" si="21"/>
        <v>1462.6271116393248</v>
      </c>
      <c r="R243" s="124">
        <f t="shared" si="22"/>
        <v>659569.71683082124</v>
      </c>
      <c r="Z243" s="2"/>
    </row>
    <row r="244" spans="13:26" x14ac:dyDescent="0.25">
      <c r="M244" s="2"/>
      <c r="N244" s="1">
        <f t="shared" ref="N244:N307" si="23">N243+1</f>
        <v>190</v>
      </c>
      <c r="O244" s="124">
        <f t="shared" si="20"/>
        <v>659569.71683082124</v>
      </c>
      <c r="P244" s="124">
        <f t="shared" ref="P244:P307" si="24">P243</f>
        <v>2809.141604324981</v>
      </c>
      <c r="Q244" s="124">
        <f t="shared" si="21"/>
        <v>1472.1617130471216</v>
      </c>
      <c r="R244" s="124">
        <f t="shared" si="22"/>
        <v>663851.02014819335</v>
      </c>
      <c r="Z244" s="2"/>
    </row>
    <row r="245" spans="13:26" x14ac:dyDescent="0.25">
      <c r="M245" s="2"/>
      <c r="N245" s="1">
        <f t="shared" si="23"/>
        <v>191</v>
      </c>
      <c r="O245" s="124">
        <f t="shared" si="20"/>
        <v>663851.02014819335</v>
      </c>
      <c r="P245" s="124">
        <f t="shared" si="24"/>
        <v>2809.141604324981</v>
      </c>
      <c r="Q245" s="124">
        <f t="shared" si="21"/>
        <v>1481.7175957156908</v>
      </c>
      <c r="R245" s="124">
        <f t="shared" si="22"/>
        <v>668141.87934823404</v>
      </c>
      <c r="Z245" s="2"/>
    </row>
    <row r="246" spans="13:26" x14ac:dyDescent="0.25">
      <c r="M246" s="2"/>
      <c r="N246" s="1">
        <f t="shared" si="23"/>
        <v>192</v>
      </c>
      <c r="O246" s="124">
        <f t="shared" si="20"/>
        <v>668141.87934823404</v>
      </c>
      <c r="P246" s="124">
        <f t="shared" si="24"/>
        <v>2809.141604324981</v>
      </c>
      <c r="Q246" s="124">
        <f t="shared" si="21"/>
        <v>1491.294807144875</v>
      </c>
      <c r="R246" s="124">
        <f t="shared" si="22"/>
        <v>672442.31575970398</v>
      </c>
      <c r="Z246" s="2"/>
    </row>
    <row r="247" spans="13:26" x14ac:dyDescent="0.25">
      <c r="M247" s="2"/>
      <c r="N247" s="1">
        <f t="shared" si="23"/>
        <v>193</v>
      </c>
      <c r="O247" s="124">
        <f t="shared" si="20"/>
        <v>672442.31575970398</v>
      </c>
      <c r="P247" s="124">
        <f t="shared" si="24"/>
        <v>2809.141604324981</v>
      </c>
      <c r="Q247" s="124">
        <f t="shared" si="21"/>
        <v>1500.8933949405359</v>
      </c>
      <c r="R247" s="124">
        <f t="shared" si="22"/>
        <v>676752.35075896955</v>
      </c>
      <c r="Z247" s="2"/>
    </row>
    <row r="248" spans="13:26" x14ac:dyDescent="0.25">
      <c r="M248" s="2"/>
      <c r="N248" s="1">
        <f t="shared" si="23"/>
        <v>194</v>
      </c>
      <c r="O248" s="124">
        <f t="shared" si="20"/>
        <v>676752.35075896955</v>
      </c>
      <c r="P248" s="124">
        <f t="shared" si="24"/>
        <v>2809.141604324981</v>
      </c>
      <c r="Q248" s="124">
        <f t="shared" si="21"/>
        <v>1510.5134068147913</v>
      </c>
      <c r="R248" s="124">
        <f t="shared" si="22"/>
        <v>681072.00577010936</v>
      </c>
      <c r="Z248" s="2"/>
    </row>
    <row r="249" spans="13:26" x14ac:dyDescent="0.25">
      <c r="M249" s="2"/>
      <c r="N249" s="1">
        <f t="shared" si="23"/>
        <v>195</v>
      </c>
      <c r="O249" s="124">
        <f t="shared" si="20"/>
        <v>681072.00577010936</v>
      </c>
      <c r="P249" s="124">
        <f t="shared" si="24"/>
        <v>2809.141604324981</v>
      </c>
      <c r="Q249" s="124">
        <f t="shared" si="21"/>
        <v>1520.1548905862535</v>
      </c>
      <c r="R249" s="124">
        <f t="shared" si="22"/>
        <v>685401.30226502067</v>
      </c>
      <c r="Z249" s="2"/>
    </row>
    <row r="250" spans="13:26" x14ac:dyDescent="0.25">
      <c r="M250" s="2"/>
      <c r="N250" s="1">
        <f t="shared" si="23"/>
        <v>196</v>
      </c>
      <c r="O250" s="124">
        <f t="shared" si="20"/>
        <v>685401.30226502067</v>
      </c>
      <c r="P250" s="124">
        <f t="shared" si="24"/>
        <v>2809.141604324981</v>
      </c>
      <c r="Q250" s="124">
        <f t="shared" si="21"/>
        <v>1529.8178941802653</v>
      </c>
      <c r="R250" s="124">
        <f t="shared" si="22"/>
        <v>689740.26176352601</v>
      </c>
      <c r="Z250" s="2"/>
    </row>
    <row r="251" spans="13:26" x14ac:dyDescent="0.25">
      <c r="M251" s="2"/>
      <c r="N251" s="1">
        <f t="shared" si="23"/>
        <v>197</v>
      </c>
      <c r="O251" s="124">
        <f t="shared" si="20"/>
        <v>689740.26176352601</v>
      </c>
      <c r="P251" s="124">
        <f t="shared" si="24"/>
        <v>2809.141604324981</v>
      </c>
      <c r="Q251" s="124">
        <f t="shared" si="21"/>
        <v>1539.5024656291391</v>
      </c>
      <c r="R251" s="124">
        <f t="shared" si="22"/>
        <v>694088.90583348018</v>
      </c>
      <c r="Z251" s="2"/>
    </row>
    <row r="252" spans="13:26" x14ac:dyDescent="0.25">
      <c r="M252" s="2"/>
      <c r="N252" s="1">
        <f t="shared" si="23"/>
        <v>198</v>
      </c>
      <c r="O252" s="124">
        <f t="shared" si="20"/>
        <v>694088.90583348018</v>
      </c>
      <c r="P252" s="124">
        <f t="shared" si="24"/>
        <v>2809.141604324981</v>
      </c>
      <c r="Q252" s="124">
        <f t="shared" si="21"/>
        <v>1549.2086530723964</v>
      </c>
      <c r="R252" s="124">
        <f t="shared" si="22"/>
        <v>698447.25609087758</v>
      </c>
      <c r="Z252" s="2"/>
    </row>
    <row r="253" spans="13:26" x14ac:dyDescent="0.25">
      <c r="M253" s="2"/>
      <c r="N253" s="1">
        <f t="shared" si="23"/>
        <v>199</v>
      </c>
      <c r="O253" s="124">
        <f t="shared" si="20"/>
        <v>698447.25609087758</v>
      </c>
      <c r="P253" s="124">
        <f t="shared" si="24"/>
        <v>2809.141604324981</v>
      </c>
      <c r="Q253" s="124">
        <f t="shared" si="21"/>
        <v>1558.936504757005</v>
      </c>
      <c r="R253" s="124">
        <f t="shared" si="22"/>
        <v>702815.33419995965</v>
      </c>
      <c r="Z253" s="2"/>
    </row>
    <row r="254" spans="13:26" x14ac:dyDescent="0.25">
      <c r="M254" s="2"/>
      <c r="N254" s="1">
        <f t="shared" si="23"/>
        <v>200</v>
      </c>
      <c r="O254" s="124">
        <f t="shared" si="20"/>
        <v>702815.33419995965</v>
      </c>
      <c r="P254" s="124">
        <f t="shared" si="24"/>
        <v>2809.141604324981</v>
      </c>
      <c r="Q254" s="124">
        <f t="shared" si="21"/>
        <v>1568.6860690376211</v>
      </c>
      <c r="R254" s="124">
        <f t="shared" si="22"/>
        <v>707193.16187332233</v>
      </c>
      <c r="Z254" s="2"/>
    </row>
    <row r="255" spans="13:26" x14ac:dyDescent="0.25">
      <c r="M255" s="2"/>
      <c r="N255" s="1">
        <f t="shared" si="23"/>
        <v>201</v>
      </c>
      <c r="O255" s="124">
        <f t="shared" si="20"/>
        <v>707193.16187332233</v>
      </c>
      <c r="P255" s="124">
        <f t="shared" si="24"/>
        <v>2809.141604324981</v>
      </c>
      <c r="Q255" s="124">
        <f t="shared" si="21"/>
        <v>1578.4573943768282</v>
      </c>
      <c r="R255" s="124">
        <f t="shared" si="22"/>
        <v>711580.76087202423</v>
      </c>
      <c r="Z255" s="2"/>
    </row>
    <row r="256" spans="13:26" x14ac:dyDescent="0.25">
      <c r="M256" s="2"/>
      <c r="N256" s="1">
        <f t="shared" si="23"/>
        <v>202</v>
      </c>
      <c r="O256" s="124">
        <f t="shared" si="20"/>
        <v>711580.76087202423</v>
      </c>
      <c r="P256" s="124">
        <f t="shared" si="24"/>
        <v>2809.141604324981</v>
      </c>
      <c r="Q256" s="124">
        <f t="shared" si="21"/>
        <v>1588.2505293453787</v>
      </c>
      <c r="R256" s="124">
        <f t="shared" si="22"/>
        <v>715978.15300569462</v>
      </c>
      <c r="Z256" s="2"/>
    </row>
    <row r="257" spans="13:26" x14ac:dyDescent="0.25">
      <c r="M257" s="2"/>
      <c r="N257" s="1">
        <f t="shared" si="23"/>
        <v>203</v>
      </c>
      <c r="O257" s="124">
        <f t="shared" si="20"/>
        <v>715978.15300569462</v>
      </c>
      <c r="P257" s="124">
        <f t="shared" si="24"/>
        <v>2809.141604324981</v>
      </c>
      <c r="Q257" s="124">
        <f t="shared" si="21"/>
        <v>1598.0655226224344</v>
      </c>
      <c r="R257" s="124">
        <f t="shared" si="22"/>
        <v>720385.36013264209</v>
      </c>
      <c r="Z257" s="2"/>
    </row>
    <row r="258" spans="13:26" x14ac:dyDescent="0.25">
      <c r="M258" s="2"/>
      <c r="N258" s="1">
        <f t="shared" si="23"/>
        <v>204</v>
      </c>
      <c r="O258" s="124">
        <f t="shared" si="20"/>
        <v>720385.36013264209</v>
      </c>
      <c r="P258" s="124">
        <f t="shared" si="24"/>
        <v>2809.141604324981</v>
      </c>
      <c r="Q258" s="124">
        <f t="shared" si="21"/>
        <v>1607.9024229958102</v>
      </c>
      <c r="R258" s="124">
        <f t="shared" si="22"/>
        <v>724802.4041599629</v>
      </c>
      <c r="Z258" s="2"/>
    </row>
    <row r="259" spans="13:26" x14ac:dyDescent="0.25">
      <c r="M259" s="2"/>
      <c r="N259" s="1">
        <f t="shared" si="23"/>
        <v>205</v>
      </c>
      <c r="O259" s="124">
        <f t="shared" si="20"/>
        <v>724802.4041599629</v>
      </c>
      <c r="P259" s="124">
        <f t="shared" si="24"/>
        <v>2809.141604324981</v>
      </c>
      <c r="Q259" s="124">
        <f t="shared" si="21"/>
        <v>1617.7612793622147</v>
      </c>
      <c r="R259" s="124">
        <f t="shared" si="22"/>
        <v>729229.30704365019</v>
      </c>
      <c r="Z259" s="2"/>
    </row>
    <row r="260" spans="13:26" x14ac:dyDescent="0.25">
      <c r="M260" s="2"/>
      <c r="N260" s="1">
        <f t="shared" si="23"/>
        <v>206</v>
      </c>
      <c r="O260" s="124">
        <f t="shared" si="20"/>
        <v>729229.30704365019</v>
      </c>
      <c r="P260" s="124">
        <f t="shared" si="24"/>
        <v>2809.141604324981</v>
      </c>
      <c r="Q260" s="124">
        <f t="shared" si="21"/>
        <v>1627.6421407274947</v>
      </c>
      <c r="R260" s="124">
        <f t="shared" si="22"/>
        <v>733666.09078870271</v>
      </c>
      <c r="Z260" s="2"/>
    </row>
    <row r="261" spans="13:26" x14ac:dyDescent="0.25">
      <c r="M261" s="2"/>
      <c r="N261" s="1">
        <f t="shared" si="23"/>
        <v>207</v>
      </c>
      <c r="O261" s="124">
        <f t="shared" si="20"/>
        <v>733666.09078870271</v>
      </c>
      <c r="P261" s="124">
        <f t="shared" si="24"/>
        <v>2809.141604324981</v>
      </c>
      <c r="Q261" s="124">
        <f t="shared" si="21"/>
        <v>1637.5450562068777</v>
      </c>
      <c r="R261" s="124">
        <f t="shared" si="22"/>
        <v>738112.77744923462</v>
      </c>
      <c r="Z261" s="2"/>
    </row>
    <row r="262" spans="13:26" x14ac:dyDescent="0.25">
      <c r="M262" s="2"/>
      <c r="N262" s="1">
        <f t="shared" si="23"/>
        <v>208</v>
      </c>
      <c r="O262" s="124">
        <f t="shared" si="20"/>
        <v>738112.77744923462</v>
      </c>
      <c r="P262" s="124">
        <f t="shared" si="24"/>
        <v>2809.141604324981</v>
      </c>
      <c r="Q262" s="124">
        <f t="shared" si="21"/>
        <v>1647.4700750252166</v>
      </c>
      <c r="R262" s="124">
        <f t="shared" si="22"/>
        <v>742569.38912858488</v>
      </c>
      <c r="Z262" s="2"/>
    </row>
    <row r="263" spans="13:26" x14ac:dyDescent="0.25">
      <c r="M263" s="2"/>
      <c r="N263" s="1">
        <f t="shared" si="23"/>
        <v>209</v>
      </c>
      <c r="O263" s="124">
        <f t="shared" si="20"/>
        <v>742569.38912858488</v>
      </c>
      <c r="P263" s="124">
        <f t="shared" si="24"/>
        <v>2809.141604324981</v>
      </c>
      <c r="Q263" s="124">
        <f t="shared" si="21"/>
        <v>1657.4172465172348</v>
      </c>
      <c r="R263" s="124">
        <f t="shared" si="22"/>
        <v>747035.94797942718</v>
      </c>
      <c r="Z263" s="2"/>
    </row>
    <row r="264" spans="13:26" x14ac:dyDescent="0.25">
      <c r="M264" s="2"/>
      <c r="N264" s="1">
        <f t="shared" si="23"/>
        <v>210</v>
      </c>
      <c r="O264" s="124">
        <f t="shared" si="20"/>
        <v>747035.94797942718</v>
      </c>
      <c r="P264" s="124">
        <f t="shared" si="24"/>
        <v>2809.141604324981</v>
      </c>
      <c r="Q264" s="124">
        <f t="shared" si="21"/>
        <v>1667.3866201277708</v>
      </c>
      <c r="R264" s="124">
        <f t="shared" si="22"/>
        <v>751512.47620388004</v>
      </c>
      <c r="Z264" s="2"/>
    </row>
    <row r="265" spans="13:26" x14ac:dyDescent="0.25">
      <c r="M265" s="2"/>
      <c r="N265" s="1">
        <f t="shared" si="23"/>
        <v>211</v>
      </c>
      <c r="O265" s="124">
        <f t="shared" si="20"/>
        <v>751512.47620388004</v>
      </c>
      <c r="P265" s="124">
        <f t="shared" si="24"/>
        <v>2809.141604324981</v>
      </c>
      <c r="Q265" s="124">
        <f t="shared" si="21"/>
        <v>1677.3782454120235</v>
      </c>
      <c r="R265" s="124">
        <f t="shared" si="22"/>
        <v>755998.9960536171</v>
      </c>
      <c r="Z265" s="2"/>
    </row>
    <row r="266" spans="13:26" x14ac:dyDescent="0.25">
      <c r="M266" s="2"/>
      <c r="N266" s="1">
        <f t="shared" si="23"/>
        <v>212</v>
      </c>
      <c r="O266" s="124">
        <f t="shared" si="20"/>
        <v>755998.9960536171</v>
      </c>
      <c r="P266" s="124">
        <f t="shared" si="24"/>
        <v>2809.141604324981</v>
      </c>
      <c r="Q266" s="124">
        <f t="shared" si="21"/>
        <v>1687.3921720358001</v>
      </c>
      <c r="R266" s="124">
        <f t="shared" si="22"/>
        <v>760495.5298299779</v>
      </c>
      <c r="Z266" s="2"/>
    </row>
    <row r="267" spans="13:26" x14ac:dyDescent="0.25">
      <c r="M267" s="2"/>
      <c r="N267" s="1">
        <f t="shared" si="23"/>
        <v>213</v>
      </c>
      <c r="O267" s="124">
        <f t="shared" si="20"/>
        <v>760495.5298299779</v>
      </c>
      <c r="P267" s="124">
        <f t="shared" si="24"/>
        <v>2809.141604324981</v>
      </c>
      <c r="Q267" s="124">
        <f t="shared" si="21"/>
        <v>1697.428449775761</v>
      </c>
      <c r="R267" s="124">
        <f t="shared" si="22"/>
        <v>765002.09988407872</v>
      </c>
      <c r="Z267" s="2"/>
    </row>
    <row r="268" spans="13:26" x14ac:dyDescent="0.25">
      <c r="M268" s="2"/>
      <c r="N268" s="1">
        <f t="shared" si="23"/>
        <v>214</v>
      </c>
      <c r="O268" s="124">
        <f t="shared" si="20"/>
        <v>765002.09988407872</v>
      </c>
      <c r="P268" s="124">
        <f t="shared" si="24"/>
        <v>2809.141604324981</v>
      </c>
      <c r="Q268" s="124">
        <f t="shared" si="21"/>
        <v>1707.4871285196696</v>
      </c>
      <c r="R268" s="124">
        <f t="shared" si="22"/>
        <v>769518.72861692344</v>
      </c>
      <c r="Z268" s="2"/>
    </row>
    <row r="269" spans="13:26" x14ac:dyDescent="0.25">
      <c r="M269" s="2"/>
      <c r="N269" s="1">
        <f t="shared" si="23"/>
        <v>215</v>
      </c>
      <c r="O269" s="124">
        <f t="shared" si="20"/>
        <v>769518.72861692344</v>
      </c>
      <c r="P269" s="124">
        <f t="shared" si="24"/>
        <v>2809.141604324981</v>
      </c>
      <c r="Q269" s="124">
        <f t="shared" si="21"/>
        <v>1717.5682582666377</v>
      </c>
      <c r="R269" s="124">
        <f t="shared" si="22"/>
        <v>774045.43847951514</v>
      </c>
      <c r="Z269" s="2"/>
    </row>
    <row r="270" spans="13:26" x14ac:dyDescent="0.25">
      <c r="M270" s="2"/>
      <c r="N270" s="1">
        <f t="shared" si="23"/>
        <v>216</v>
      </c>
      <c r="O270" s="124">
        <f t="shared" si="20"/>
        <v>774045.43847951514</v>
      </c>
      <c r="P270" s="124">
        <f t="shared" si="24"/>
        <v>2809.141604324981</v>
      </c>
      <c r="Q270" s="124">
        <f t="shared" si="21"/>
        <v>1727.6718891273758</v>
      </c>
      <c r="R270" s="124">
        <f t="shared" si="22"/>
        <v>778582.25197296753</v>
      </c>
      <c r="Z270" s="2"/>
    </row>
    <row r="271" spans="13:26" x14ac:dyDescent="0.25">
      <c r="M271" s="2"/>
      <c r="N271" s="1">
        <f t="shared" si="23"/>
        <v>217</v>
      </c>
      <c r="O271" s="124">
        <f t="shared" si="20"/>
        <v>778582.25197296753</v>
      </c>
      <c r="P271" s="124">
        <f t="shared" si="24"/>
        <v>2809.141604324981</v>
      </c>
      <c r="Q271" s="124">
        <f t="shared" si="21"/>
        <v>1737.7980713244419</v>
      </c>
      <c r="R271" s="124">
        <f t="shared" si="22"/>
        <v>783129.19164861704</v>
      </c>
      <c r="Z271" s="2"/>
    </row>
    <row r="272" spans="13:26" x14ac:dyDescent="0.25">
      <c r="M272" s="2"/>
      <c r="N272" s="1">
        <f t="shared" si="23"/>
        <v>218</v>
      </c>
      <c r="O272" s="124">
        <f t="shared" si="20"/>
        <v>783129.19164861704</v>
      </c>
      <c r="P272" s="124">
        <f t="shared" si="24"/>
        <v>2809.141604324981</v>
      </c>
      <c r="Q272" s="124">
        <f t="shared" si="21"/>
        <v>1747.9468551924906</v>
      </c>
      <c r="R272" s="124">
        <f t="shared" si="22"/>
        <v>787686.28010813461</v>
      </c>
      <c r="Z272" s="2"/>
    </row>
    <row r="273" spans="13:26" x14ac:dyDescent="0.25">
      <c r="M273" s="2"/>
      <c r="N273" s="1">
        <f t="shared" si="23"/>
        <v>219</v>
      </c>
      <c r="O273" s="124">
        <f t="shared" si="20"/>
        <v>787686.28010813461</v>
      </c>
      <c r="P273" s="124">
        <f t="shared" si="24"/>
        <v>2809.141604324981</v>
      </c>
      <c r="Q273" s="124">
        <f t="shared" si="21"/>
        <v>1758.1182911785238</v>
      </c>
      <c r="R273" s="124">
        <f t="shared" si="22"/>
        <v>792253.54000363813</v>
      </c>
      <c r="Z273" s="2"/>
    </row>
    <row r="274" spans="13:26" x14ac:dyDescent="0.25">
      <c r="M274" s="2"/>
      <c r="N274" s="1">
        <f t="shared" si="23"/>
        <v>220</v>
      </c>
      <c r="O274" s="124">
        <f t="shared" si="20"/>
        <v>792253.54000363813</v>
      </c>
      <c r="P274" s="124">
        <f t="shared" si="24"/>
        <v>2809.141604324981</v>
      </c>
      <c r="Q274" s="124">
        <f t="shared" si="21"/>
        <v>1768.3124298421405</v>
      </c>
      <c r="R274" s="124">
        <f t="shared" si="22"/>
        <v>796830.99403780536</v>
      </c>
      <c r="Z274" s="2"/>
    </row>
    <row r="275" spans="13:26" x14ac:dyDescent="0.25">
      <c r="M275" s="2"/>
      <c r="N275" s="1">
        <f t="shared" si="23"/>
        <v>221</v>
      </c>
      <c r="O275" s="124">
        <f t="shared" si="20"/>
        <v>796830.99403780536</v>
      </c>
      <c r="P275" s="124">
        <f t="shared" si="24"/>
        <v>2809.141604324981</v>
      </c>
      <c r="Q275" s="124">
        <f t="shared" si="21"/>
        <v>1778.5293218557904</v>
      </c>
      <c r="R275" s="124">
        <f t="shared" si="22"/>
        <v>801418.66496398614</v>
      </c>
      <c r="Z275" s="2"/>
    </row>
    <row r="276" spans="13:26" x14ac:dyDescent="0.25">
      <c r="M276" s="2"/>
      <c r="N276" s="1">
        <f t="shared" si="23"/>
        <v>222</v>
      </c>
      <c r="O276" s="124">
        <f t="shared" si="20"/>
        <v>801418.66496398614</v>
      </c>
      <c r="P276" s="124">
        <f t="shared" si="24"/>
        <v>2809.141604324981</v>
      </c>
      <c r="Q276" s="124">
        <f t="shared" si="21"/>
        <v>1788.7690180050226</v>
      </c>
      <c r="R276" s="124">
        <f t="shared" si="22"/>
        <v>806016.57558631618</v>
      </c>
      <c r="Z276" s="2"/>
    </row>
    <row r="277" spans="13:26" x14ac:dyDescent="0.25">
      <c r="M277" s="2"/>
      <c r="N277" s="1">
        <f t="shared" si="23"/>
        <v>223</v>
      </c>
      <c r="O277" s="124">
        <f t="shared" si="20"/>
        <v>806016.57558631618</v>
      </c>
      <c r="P277" s="124">
        <f t="shared" si="24"/>
        <v>2809.141604324981</v>
      </c>
      <c r="Q277" s="124">
        <f t="shared" si="21"/>
        <v>1799.0315691887411</v>
      </c>
      <c r="R277" s="124">
        <f t="shared" si="22"/>
        <v>810624.7487598299</v>
      </c>
      <c r="Z277" s="2"/>
    </row>
    <row r="278" spans="13:26" x14ac:dyDescent="0.25">
      <c r="M278" s="2"/>
      <c r="N278" s="1">
        <f t="shared" si="23"/>
        <v>224</v>
      </c>
      <c r="O278" s="124">
        <f t="shared" si="20"/>
        <v>810624.7487598299</v>
      </c>
      <c r="P278" s="124">
        <f t="shared" si="24"/>
        <v>2809.141604324981</v>
      </c>
      <c r="Q278" s="124">
        <f t="shared" si="21"/>
        <v>1809.3170264194553</v>
      </c>
      <c r="R278" s="124">
        <f t="shared" si="22"/>
        <v>815243.20739057439</v>
      </c>
      <c r="Z278" s="2"/>
    </row>
    <row r="279" spans="13:26" x14ac:dyDescent="0.25">
      <c r="M279" s="2"/>
      <c r="N279" s="1">
        <f t="shared" si="23"/>
        <v>225</v>
      </c>
      <c r="O279" s="124">
        <f t="shared" si="20"/>
        <v>815243.20739057439</v>
      </c>
      <c r="P279" s="124">
        <f t="shared" si="24"/>
        <v>2809.141604324981</v>
      </c>
      <c r="Q279" s="124">
        <f t="shared" si="21"/>
        <v>1819.6254408235357</v>
      </c>
      <c r="R279" s="124">
        <f t="shared" si="22"/>
        <v>819871.97443572292</v>
      </c>
      <c r="Z279" s="2"/>
    </row>
    <row r="280" spans="13:26" x14ac:dyDescent="0.25">
      <c r="M280" s="2"/>
      <c r="N280" s="1">
        <f t="shared" si="23"/>
        <v>226</v>
      </c>
      <c r="O280" s="124">
        <f t="shared" si="20"/>
        <v>819871.97443572292</v>
      </c>
      <c r="P280" s="124">
        <f t="shared" si="24"/>
        <v>2809.141604324981</v>
      </c>
      <c r="Q280" s="124">
        <f t="shared" si="21"/>
        <v>1829.9568636414663</v>
      </c>
      <c r="R280" s="124">
        <f t="shared" si="22"/>
        <v>824511.07290368946</v>
      </c>
      <c r="Z280" s="2"/>
    </row>
    <row r="281" spans="13:26" x14ac:dyDescent="0.25">
      <c r="M281" s="2"/>
      <c r="N281" s="1">
        <f t="shared" si="23"/>
        <v>227</v>
      </c>
      <c r="O281" s="124">
        <f t="shared" si="20"/>
        <v>824511.07290368946</v>
      </c>
      <c r="P281" s="124">
        <f t="shared" si="24"/>
        <v>2809.141604324981</v>
      </c>
      <c r="Q281" s="124">
        <f t="shared" si="21"/>
        <v>1840.3113462281003</v>
      </c>
      <c r="R281" s="124">
        <f t="shared" si="22"/>
        <v>829160.52585424262</v>
      </c>
      <c r="Z281" s="2"/>
    </row>
    <row r="282" spans="13:26" x14ac:dyDescent="0.25">
      <c r="M282" s="2"/>
      <c r="N282" s="1">
        <f t="shared" si="23"/>
        <v>228</v>
      </c>
      <c r="O282" s="124">
        <f t="shared" si="20"/>
        <v>829160.52585424262</v>
      </c>
      <c r="P282" s="124">
        <f t="shared" si="24"/>
        <v>2809.141604324981</v>
      </c>
      <c r="Q282" s="124">
        <f t="shared" si="21"/>
        <v>1850.6889400529151</v>
      </c>
      <c r="R282" s="124">
        <f t="shared" si="22"/>
        <v>833820.35639862053</v>
      </c>
      <c r="Z282" s="2"/>
    </row>
    <row r="283" spans="13:26" x14ac:dyDescent="0.25">
      <c r="M283" s="2"/>
      <c r="N283" s="1">
        <f t="shared" si="23"/>
        <v>229</v>
      </c>
      <c r="O283" s="124">
        <f t="shared" si="20"/>
        <v>833820.35639862053</v>
      </c>
      <c r="P283" s="124">
        <f t="shared" si="24"/>
        <v>2809.141604324981</v>
      </c>
      <c r="Q283" s="124">
        <f t="shared" si="21"/>
        <v>1861.0896967002677</v>
      </c>
      <c r="R283" s="124">
        <f t="shared" si="22"/>
        <v>838490.58769964578</v>
      </c>
      <c r="Z283" s="2"/>
    </row>
    <row r="284" spans="13:26" x14ac:dyDescent="0.25">
      <c r="M284" s="2"/>
      <c r="N284" s="1">
        <f t="shared" si="23"/>
        <v>230</v>
      </c>
      <c r="O284" s="124">
        <f t="shared" si="20"/>
        <v>838490.58769964578</v>
      </c>
      <c r="P284" s="124">
        <f t="shared" si="24"/>
        <v>2809.141604324981</v>
      </c>
      <c r="Q284" s="124">
        <f t="shared" si="21"/>
        <v>1871.5136678696524</v>
      </c>
      <c r="R284" s="124">
        <f t="shared" si="22"/>
        <v>843171.24297184043</v>
      </c>
      <c r="Z284" s="2"/>
    </row>
    <row r="285" spans="13:26" x14ac:dyDescent="0.25">
      <c r="M285" s="2"/>
      <c r="N285" s="1">
        <f t="shared" si="23"/>
        <v>231</v>
      </c>
      <c r="O285" s="124">
        <f t="shared" si="20"/>
        <v>843171.24297184043</v>
      </c>
      <c r="P285" s="124">
        <f t="shared" si="24"/>
        <v>2809.141604324981</v>
      </c>
      <c r="Q285" s="124">
        <f t="shared" si="21"/>
        <v>1881.9609053759561</v>
      </c>
      <c r="R285" s="124">
        <f t="shared" si="22"/>
        <v>847862.34548154147</v>
      </c>
      <c r="Z285" s="2"/>
    </row>
    <row r="286" spans="13:26" x14ac:dyDescent="0.25">
      <c r="M286" s="2"/>
      <c r="N286" s="1">
        <f t="shared" si="23"/>
        <v>232</v>
      </c>
      <c r="O286" s="124">
        <f t="shared" si="20"/>
        <v>847862.34548154147</v>
      </c>
      <c r="P286" s="124">
        <f t="shared" si="24"/>
        <v>2809.141604324981</v>
      </c>
      <c r="Q286" s="124">
        <f t="shared" si="21"/>
        <v>1892.4314611497175</v>
      </c>
      <c r="R286" s="124">
        <f t="shared" si="22"/>
        <v>852563.91854701622</v>
      </c>
      <c r="Z286" s="2"/>
    </row>
    <row r="287" spans="13:26" x14ac:dyDescent="0.25">
      <c r="M287" s="2"/>
      <c r="N287" s="1">
        <f t="shared" si="23"/>
        <v>233</v>
      </c>
      <c r="O287" s="124">
        <f t="shared" si="20"/>
        <v>852563.91854701622</v>
      </c>
      <c r="P287" s="124">
        <f t="shared" si="24"/>
        <v>2809.141604324981</v>
      </c>
      <c r="Q287" s="124">
        <f t="shared" si="21"/>
        <v>1902.9253872373836</v>
      </c>
      <c r="R287" s="124">
        <f t="shared" si="22"/>
        <v>857275.98553857859</v>
      </c>
      <c r="Z287" s="2"/>
    </row>
    <row r="288" spans="13:26" x14ac:dyDescent="0.25">
      <c r="M288" s="2"/>
      <c r="N288" s="1">
        <f t="shared" si="23"/>
        <v>234</v>
      </c>
      <c r="O288" s="124">
        <f t="shared" si="20"/>
        <v>857275.98553857859</v>
      </c>
      <c r="P288" s="124">
        <f t="shared" si="24"/>
        <v>2809.141604324981</v>
      </c>
      <c r="Q288" s="124">
        <f t="shared" si="21"/>
        <v>1913.4427358015696</v>
      </c>
      <c r="R288" s="124">
        <f t="shared" si="22"/>
        <v>861998.5698787052</v>
      </c>
      <c r="Z288" s="2"/>
    </row>
    <row r="289" spans="13:26" x14ac:dyDescent="0.25">
      <c r="M289" s="2"/>
      <c r="N289" s="1">
        <f t="shared" si="23"/>
        <v>235</v>
      </c>
      <c r="O289" s="124">
        <f t="shared" si="20"/>
        <v>861998.5698787052</v>
      </c>
      <c r="P289" s="124">
        <f t="shared" si="24"/>
        <v>2809.141604324981</v>
      </c>
      <c r="Q289" s="124">
        <f t="shared" si="21"/>
        <v>1923.9835591213182</v>
      </c>
      <c r="R289" s="124">
        <f t="shared" si="22"/>
        <v>866731.69504215149</v>
      </c>
      <c r="Z289" s="2"/>
    </row>
    <row r="290" spans="13:26" x14ac:dyDescent="0.25">
      <c r="M290" s="2"/>
      <c r="N290" s="1">
        <f t="shared" si="23"/>
        <v>236</v>
      </c>
      <c r="O290" s="124">
        <f t="shared" si="20"/>
        <v>866731.69504215149</v>
      </c>
      <c r="P290" s="124">
        <f t="shared" si="24"/>
        <v>2809.141604324981</v>
      </c>
      <c r="Q290" s="124">
        <f t="shared" si="21"/>
        <v>1934.5479095923586</v>
      </c>
      <c r="R290" s="124">
        <f t="shared" si="22"/>
        <v>871475.38455606892</v>
      </c>
      <c r="Z290" s="2"/>
    </row>
    <row r="291" spans="13:26" x14ac:dyDescent="0.25">
      <c r="M291" s="2"/>
      <c r="N291" s="1">
        <f t="shared" si="23"/>
        <v>237</v>
      </c>
      <c r="O291" s="124">
        <f t="shared" si="20"/>
        <v>871475.38455606892</v>
      </c>
      <c r="P291" s="124">
        <f t="shared" si="24"/>
        <v>2809.141604324981</v>
      </c>
      <c r="Q291" s="124">
        <f t="shared" si="21"/>
        <v>1945.1358397273675</v>
      </c>
      <c r="R291" s="124">
        <f t="shared" si="22"/>
        <v>876229.66200012132</v>
      </c>
      <c r="Z291" s="2"/>
    </row>
    <row r="292" spans="13:26" x14ac:dyDescent="0.25">
      <c r="M292" s="2"/>
      <c r="N292" s="1">
        <f t="shared" si="23"/>
        <v>238</v>
      </c>
      <c r="O292" s="124">
        <f t="shared" ref="O292:O354" si="25">R291</f>
        <v>876229.66200012132</v>
      </c>
      <c r="P292" s="124">
        <f t="shared" si="24"/>
        <v>2809.141604324981</v>
      </c>
      <c r="Q292" s="124">
        <f t="shared" ref="Q292:Q354" si="26">O292*$P$49</f>
        <v>1955.74740215623</v>
      </c>
      <c r="R292" s="124">
        <f t="shared" ref="R292:R354" si="27">O292+P292+Q292</f>
        <v>880994.55100660259</v>
      </c>
      <c r="Z292" s="2"/>
    </row>
    <row r="293" spans="13:26" x14ac:dyDescent="0.25">
      <c r="M293" s="2"/>
      <c r="N293" s="1">
        <f t="shared" si="23"/>
        <v>239</v>
      </c>
      <c r="O293" s="124">
        <f t="shared" si="25"/>
        <v>880994.55100660259</v>
      </c>
      <c r="P293" s="124">
        <f t="shared" si="24"/>
        <v>2809.141604324981</v>
      </c>
      <c r="Q293" s="124">
        <f t="shared" si="26"/>
        <v>1966.3826496263016</v>
      </c>
      <c r="R293" s="124">
        <f t="shared" si="27"/>
        <v>885770.07526055397</v>
      </c>
      <c r="Z293" s="2"/>
    </row>
    <row r="294" spans="13:26" x14ac:dyDescent="0.25">
      <c r="M294" s="2"/>
      <c r="N294" s="1">
        <f t="shared" si="23"/>
        <v>240</v>
      </c>
      <c r="O294" s="124">
        <f t="shared" si="25"/>
        <v>885770.07526055397</v>
      </c>
      <c r="P294" s="124">
        <f t="shared" si="24"/>
        <v>2809.141604324981</v>
      </c>
      <c r="Q294" s="124">
        <f t="shared" si="26"/>
        <v>1977.0416350026701</v>
      </c>
      <c r="R294" s="124">
        <f t="shared" si="27"/>
        <v>890556.25849988172</v>
      </c>
      <c r="Z294" s="2"/>
    </row>
    <row r="295" spans="13:26" x14ac:dyDescent="0.25">
      <c r="M295" s="2"/>
      <c r="N295" s="1">
        <f t="shared" si="23"/>
        <v>241</v>
      </c>
      <c r="O295" s="124">
        <f t="shared" si="25"/>
        <v>890556.25849988172</v>
      </c>
      <c r="P295" s="124">
        <f t="shared" si="24"/>
        <v>2809.141604324981</v>
      </c>
      <c r="Q295" s="124">
        <f t="shared" si="26"/>
        <v>1987.7244112684175</v>
      </c>
      <c r="R295" s="124">
        <f t="shared" si="27"/>
        <v>895353.12451547512</v>
      </c>
      <c r="Z295" s="2"/>
    </row>
    <row r="296" spans="13:26" x14ac:dyDescent="0.25">
      <c r="M296" s="2"/>
      <c r="N296" s="1">
        <f t="shared" si="23"/>
        <v>242</v>
      </c>
      <c r="O296" s="124">
        <f t="shared" si="25"/>
        <v>895353.12451547512</v>
      </c>
      <c r="P296" s="124">
        <f t="shared" si="24"/>
        <v>2809.141604324981</v>
      </c>
      <c r="Q296" s="124">
        <f t="shared" si="26"/>
        <v>1998.4310315248852</v>
      </c>
      <c r="R296" s="124">
        <f t="shared" si="27"/>
        <v>900160.69715132506</v>
      </c>
      <c r="Z296" s="2"/>
    </row>
    <row r="297" spans="13:26" x14ac:dyDescent="0.25">
      <c r="M297" s="2"/>
      <c r="N297" s="1">
        <f t="shared" si="23"/>
        <v>243</v>
      </c>
      <c r="O297" s="124">
        <f t="shared" si="25"/>
        <v>900160.69715132506</v>
      </c>
      <c r="P297" s="124">
        <f t="shared" si="24"/>
        <v>2809.141604324981</v>
      </c>
      <c r="Q297" s="124">
        <f t="shared" si="26"/>
        <v>2009.1615489919368</v>
      </c>
      <c r="R297" s="124">
        <f t="shared" si="27"/>
        <v>904979.00030464202</v>
      </c>
      <c r="Z297" s="2"/>
    </row>
    <row r="298" spans="13:26" x14ac:dyDescent="0.25">
      <c r="M298" s="2"/>
      <c r="N298" s="1">
        <f t="shared" si="23"/>
        <v>244</v>
      </c>
      <c r="O298" s="124">
        <f t="shared" si="25"/>
        <v>904979.00030464202</v>
      </c>
      <c r="P298" s="124">
        <f t="shared" si="24"/>
        <v>2809.141604324981</v>
      </c>
      <c r="Q298" s="124">
        <f t="shared" si="26"/>
        <v>2019.9160170082221</v>
      </c>
      <c r="R298" s="124">
        <f t="shared" si="27"/>
        <v>909808.0579259753</v>
      </c>
      <c r="Z298" s="2"/>
    </row>
    <row r="299" spans="13:26" x14ac:dyDescent="0.25">
      <c r="M299" s="2"/>
      <c r="N299" s="1">
        <f t="shared" si="23"/>
        <v>245</v>
      </c>
      <c r="O299" s="124">
        <f t="shared" si="25"/>
        <v>909808.0579259753</v>
      </c>
      <c r="P299" s="124">
        <f t="shared" si="24"/>
        <v>2809.141604324981</v>
      </c>
      <c r="Q299" s="124">
        <f t="shared" si="26"/>
        <v>2030.6944890314437</v>
      </c>
      <c r="R299" s="124">
        <f t="shared" si="27"/>
        <v>914647.89401933178</v>
      </c>
      <c r="Z299" s="2"/>
    </row>
    <row r="300" spans="13:26" x14ac:dyDescent="0.25">
      <c r="M300" s="2"/>
      <c r="N300" s="1">
        <f t="shared" si="23"/>
        <v>246</v>
      </c>
      <c r="O300" s="124">
        <f t="shared" si="25"/>
        <v>914647.89401933178</v>
      </c>
      <c r="P300" s="124">
        <f t="shared" si="24"/>
        <v>2809.141604324981</v>
      </c>
      <c r="Q300" s="124">
        <f t="shared" si="26"/>
        <v>2041.4970186386217</v>
      </c>
      <c r="R300" s="124">
        <f t="shared" si="27"/>
        <v>919498.53264229547</v>
      </c>
      <c r="Z300" s="2"/>
    </row>
    <row r="301" spans="13:26" x14ac:dyDescent="0.25">
      <c r="M301" s="2"/>
      <c r="N301" s="1">
        <f t="shared" si="23"/>
        <v>247</v>
      </c>
      <c r="O301" s="124">
        <f t="shared" si="25"/>
        <v>919498.53264229547</v>
      </c>
      <c r="P301" s="124">
        <f t="shared" si="24"/>
        <v>2809.141604324981</v>
      </c>
      <c r="Q301" s="124">
        <f t="shared" si="26"/>
        <v>2052.3236595263602</v>
      </c>
      <c r="R301" s="124">
        <f t="shared" si="27"/>
        <v>924359.99790614692</v>
      </c>
      <c r="Z301" s="2"/>
    </row>
    <row r="302" spans="13:26" x14ac:dyDescent="0.25">
      <c r="M302" s="2"/>
      <c r="N302" s="1">
        <f t="shared" si="23"/>
        <v>248</v>
      </c>
      <c r="O302" s="124">
        <f t="shared" si="25"/>
        <v>924359.99790614692</v>
      </c>
      <c r="P302" s="124">
        <f t="shared" si="24"/>
        <v>2809.141604324981</v>
      </c>
      <c r="Q302" s="124">
        <f t="shared" si="26"/>
        <v>2063.1744655111147</v>
      </c>
      <c r="R302" s="124">
        <f t="shared" si="27"/>
        <v>929232.31397598307</v>
      </c>
      <c r="Z302" s="2"/>
    </row>
    <row r="303" spans="13:26" x14ac:dyDescent="0.25">
      <c r="M303" s="2"/>
      <c r="N303" s="1">
        <f t="shared" si="23"/>
        <v>249</v>
      </c>
      <c r="O303" s="124">
        <f t="shared" si="25"/>
        <v>929232.31397598307</v>
      </c>
      <c r="P303" s="124">
        <f t="shared" si="24"/>
        <v>2809.141604324981</v>
      </c>
      <c r="Q303" s="124">
        <f t="shared" si="26"/>
        <v>2074.0494905294581</v>
      </c>
      <c r="R303" s="124">
        <f t="shared" si="27"/>
        <v>934115.50507083756</v>
      </c>
      <c r="Z303" s="2"/>
    </row>
    <row r="304" spans="13:26" x14ac:dyDescent="0.25">
      <c r="M304" s="2"/>
      <c r="N304" s="1">
        <f t="shared" si="23"/>
        <v>250</v>
      </c>
      <c r="O304" s="124">
        <f t="shared" si="25"/>
        <v>934115.50507083756</v>
      </c>
      <c r="P304" s="124">
        <f t="shared" si="24"/>
        <v>2809.141604324981</v>
      </c>
      <c r="Q304" s="124">
        <f t="shared" si="26"/>
        <v>2084.9487886383517</v>
      </c>
      <c r="R304" s="124">
        <f t="shared" si="27"/>
        <v>939009.59546380094</v>
      </c>
      <c r="Z304" s="2"/>
    </row>
    <row r="305" spans="13:26" x14ac:dyDescent="0.25">
      <c r="M305" s="2"/>
      <c r="N305" s="1">
        <f t="shared" si="23"/>
        <v>251</v>
      </c>
      <c r="O305" s="124">
        <f t="shared" si="25"/>
        <v>939009.59546380094</v>
      </c>
      <c r="P305" s="124">
        <f t="shared" si="24"/>
        <v>2809.141604324981</v>
      </c>
      <c r="Q305" s="124">
        <f t="shared" si="26"/>
        <v>2095.87241401541</v>
      </c>
      <c r="R305" s="124">
        <f t="shared" si="27"/>
        <v>943914.60948214144</v>
      </c>
      <c r="Z305" s="2"/>
    </row>
    <row r="306" spans="13:26" x14ac:dyDescent="0.25">
      <c r="M306" s="2"/>
      <c r="N306" s="1">
        <f t="shared" si="23"/>
        <v>252</v>
      </c>
      <c r="O306" s="124">
        <f t="shared" si="25"/>
        <v>943914.60948214144</v>
      </c>
      <c r="P306" s="124">
        <f t="shared" si="24"/>
        <v>2809.141604324981</v>
      </c>
      <c r="Q306" s="124">
        <f t="shared" si="26"/>
        <v>2106.820420959174</v>
      </c>
      <c r="R306" s="124">
        <f t="shared" si="27"/>
        <v>948830.57150742563</v>
      </c>
      <c r="Z306" s="2"/>
    </row>
    <row r="307" spans="13:26" x14ac:dyDescent="0.25">
      <c r="M307" s="2"/>
      <c r="N307" s="1">
        <f t="shared" si="23"/>
        <v>253</v>
      </c>
      <c r="O307" s="124">
        <f t="shared" si="25"/>
        <v>948830.57150742563</v>
      </c>
      <c r="P307" s="124">
        <f t="shared" si="24"/>
        <v>2809.141604324981</v>
      </c>
      <c r="Q307" s="124">
        <f t="shared" si="26"/>
        <v>2117.7928638893782</v>
      </c>
      <c r="R307" s="124">
        <f t="shared" si="27"/>
        <v>953757.50597564003</v>
      </c>
      <c r="Z307" s="2"/>
    </row>
    <row r="308" spans="13:26" x14ac:dyDescent="0.25">
      <c r="M308" s="2"/>
      <c r="N308" s="1">
        <f t="shared" ref="N308:N354" si="28">N307+1</f>
        <v>254</v>
      </c>
      <c r="O308" s="124">
        <f t="shared" si="25"/>
        <v>953757.50597564003</v>
      </c>
      <c r="P308" s="124">
        <f t="shared" ref="P308:P354" si="29">P307</f>
        <v>2809.141604324981</v>
      </c>
      <c r="Q308" s="124">
        <f t="shared" si="26"/>
        <v>2128.7897973472218</v>
      </c>
      <c r="R308" s="124">
        <f t="shared" si="27"/>
        <v>958695.43737731234</v>
      </c>
      <c r="Z308" s="2"/>
    </row>
    <row r="309" spans="13:26" x14ac:dyDescent="0.25">
      <c r="M309" s="2"/>
      <c r="N309" s="1">
        <f t="shared" si="28"/>
        <v>255</v>
      </c>
      <c r="O309" s="124">
        <f t="shared" si="25"/>
        <v>958695.43737731234</v>
      </c>
      <c r="P309" s="124">
        <f t="shared" si="29"/>
        <v>2809.141604324981</v>
      </c>
      <c r="Q309" s="124">
        <f t="shared" si="26"/>
        <v>2139.8112759956416</v>
      </c>
      <c r="R309" s="124">
        <f t="shared" si="27"/>
        <v>963644.39025763306</v>
      </c>
      <c r="Z309" s="2"/>
    </row>
    <row r="310" spans="13:26" x14ac:dyDescent="0.25">
      <c r="M310" s="2"/>
      <c r="N310" s="1">
        <f t="shared" si="28"/>
        <v>256</v>
      </c>
      <c r="O310" s="124">
        <f t="shared" si="25"/>
        <v>963644.39025763306</v>
      </c>
      <c r="P310" s="124">
        <f t="shared" si="29"/>
        <v>2809.141604324981</v>
      </c>
      <c r="Q310" s="124">
        <f t="shared" si="26"/>
        <v>2150.8573546195803</v>
      </c>
      <c r="R310" s="124">
        <f t="shared" si="27"/>
        <v>968604.38921657763</v>
      </c>
      <c r="Z310" s="2"/>
    </row>
    <row r="311" spans="13:26" x14ac:dyDescent="0.25">
      <c r="M311" s="2"/>
      <c r="N311" s="1">
        <f t="shared" si="28"/>
        <v>257</v>
      </c>
      <c r="O311" s="124">
        <f t="shared" si="25"/>
        <v>968604.38921657763</v>
      </c>
      <c r="P311" s="124">
        <f t="shared" si="29"/>
        <v>2809.141604324981</v>
      </c>
      <c r="Q311" s="124">
        <f t="shared" si="26"/>
        <v>2161.9280881262625</v>
      </c>
      <c r="R311" s="124">
        <f t="shared" si="27"/>
        <v>973575.45890902891</v>
      </c>
      <c r="Z311" s="2"/>
    </row>
    <row r="312" spans="13:26" x14ac:dyDescent="0.25">
      <c r="M312" s="2"/>
      <c r="N312" s="1">
        <f t="shared" si="28"/>
        <v>258</v>
      </c>
      <c r="O312" s="124">
        <f t="shared" si="25"/>
        <v>973575.45890902891</v>
      </c>
      <c r="P312" s="124">
        <f t="shared" si="29"/>
        <v>2809.141604324981</v>
      </c>
      <c r="Q312" s="124">
        <f t="shared" si="26"/>
        <v>2173.0235315454647</v>
      </c>
      <c r="R312" s="124">
        <f t="shared" si="27"/>
        <v>978557.62404489936</v>
      </c>
      <c r="Z312" s="2"/>
    </row>
    <row r="313" spans="13:26" x14ac:dyDescent="0.25">
      <c r="M313" s="2"/>
      <c r="N313" s="1">
        <f t="shared" si="28"/>
        <v>259</v>
      </c>
      <c r="O313" s="124">
        <f t="shared" si="25"/>
        <v>978557.62404489936</v>
      </c>
      <c r="P313" s="124">
        <f t="shared" si="29"/>
        <v>2809.141604324981</v>
      </c>
      <c r="Q313" s="124">
        <f t="shared" si="26"/>
        <v>2184.1437400297909</v>
      </c>
      <c r="R313" s="124">
        <f t="shared" si="27"/>
        <v>983550.90938925417</v>
      </c>
      <c r="Z313" s="2"/>
    </row>
    <row r="314" spans="13:26" x14ac:dyDescent="0.25">
      <c r="M314" s="2"/>
      <c r="N314" s="1">
        <f t="shared" si="28"/>
        <v>260</v>
      </c>
      <c r="O314" s="124">
        <f t="shared" si="25"/>
        <v>983550.90938925417</v>
      </c>
      <c r="P314" s="124">
        <f t="shared" si="29"/>
        <v>2809.141604324981</v>
      </c>
      <c r="Q314" s="124">
        <f t="shared" si="26"/>
        <v>2195.2887688549454</v>
      </c>
      <c r="R314" s="124">
        <f t="shared" si="27"/>
        <v>988555.33976243413</v>
      </c>
      <c r="Z314" s="2"/>
    </row>
    <row r="315" spans="13:26" x14ac:dyDescent="0.25">
      <c r="M315" s="2"/>
      <c r="N315" s="1">
        <f t="shared" si="28"/>
        <v>261</v>
      </c>
      <c r="O315" s="124">
        <f t="shared" si="25"/>
        <v>988555.33976243413</v>
      </c>
      <c r="P315" s="124">
        <f t="shared" si="29"/>
        <v>2809.141604324981</v>
      </c>
      <c r="Q315" s="124">
        <f t="shared" si="26"/>
        <v>2206.4586734200084</v>
      </c>
      <c r="R315" s="124">
        <f t="shared" si="27"/>
        <v>993570.94004017918</v>
      </c>
      <c r="Z315" s="2"/>
    </row>
    <row r="316" spans="13:26" x14ac:dyDescent="0.25">
      <c r="M316" s="2"/>
      <c r="N316" s="1">
        <f t="shared" si="28"/>
        <v>262</v>
      </c>
      <c r="O316" s="124">
        <f t="shared" si="25"/>
        <v>993570.94004017918</v>
      </c>
      <c r="P316" s="124">
        <f t="shared" si="29"/>
        <v>2809.141604324981</v>
      </c>
      <c r="Q316" s="124">
        <f t="shared" si="26"/>
        <v>2217.6535092477097</v>
      </c>
      <c r="R316" s="124">
        <f t="shared" si="27"/>
        <v>998597.73515375191</v>
      </c>
      <c r="Z316" s="2"/>
    </row>
    <row r="317" spans="13:26" x14ac:dyDescent="0.25">
      <c r="M317" s="2"/>
      <c r="N317" s="1">
        <f t="shared" si="28"/>
        <v>263</v>
      </c>
      <c r="O317" s="124">
        <f t="shared" si="25"/>
        <v>998597.73515375191</v>
      </c>
      <c r="P317" s="124">
        <f t="shared" si="29"/>
        <v>2809.141604324981</v>
      </c>
      <c r="Q317" s="124">
        <f t="shared" si="26"/>
        <v>2228.8733319847083</v>
      </c>
      <c r="R317" s="124">
        <f t="shared" si="27"/>
        <v>1003635.7500900617</v>
      </c>
      <c r="Z317" s="2"/>
    </row>
    <row r="318" spans="13:26" x14ac:dyDescent="0.25">
      <c r="M318" s="2"/>
      <c r="N318" s="1">
        <f t="shared" si="28"/>
        <v>264</v>
      </c>
      <c r="O318" s="124">
        <f t="shared" si="25"/>
        <v>1003635.7500900617</v>
      </c>
      <c r="P318" s="124">
        <f t="shared" si="29"/>
        <v>2809.141604324981</v>
      </c>
      <c r="Q318" s="124">
        <f t="shared" si="26"/>
        <v>2240.118197401865</v>
      </c>
      <c r="R318" s="124">
        <f t="shared" si="27"/>
        <v>1008685.0098917886</v>
      </c>
      <c r="Z318" s="2"/>
    </row>
    <row r="319" spans="13:26" x14ac:dyDescent="0.25">
      <c r="M319" s="2"/>
      <c r="N319" s="1">
        <f t="shared" si="28"/>
        <v>265</v>
      </c>
      <c r="O319" s="124">
        <f t="shared" si="25"/>
        <v>1008685.0098917886</v>
      </c>
      <c r="P319" s="124">
        <f t="shared" si="29"/>
        <v>2809.141604324981</v>
      </c>
      <c r="Q319" s="124">
        <f t="shared" si="26"/>
        <v>2251.3881613945223</v>
      </c>
      <c r="R319" s="124">
        <f t="shared" si="27"/>
        <v>1013745.5396575081</v>
      </c>
      <c r="Z319" s="2"/>
    </row>
    <row r="320" spans="13:26" x14ac:dyDescent="0.25">
      <c r="M320" s="2"/>
      <c r="N320" s="1">
        <f t="shared" si="28"/>
        <v>266</v>
      </c>
      <c r="O320" s="124">
        <f t="shared" si="25"/>
        <v>1013745.5396575081</v>
      </c>
      <c r="P320" s="124">
        <f t="shared" si="29"/>
        <v>2809.141604324981</v>
      </c>
      <c r="Q320" s="124">
        <f t="shared" si="26"/>
        <v>2262.6832799827798</v>
      </c>
      <c r="R320" s="124">
        <f t="shared" si="27"/>
        <v>1018817.3645418159</v>
      </c>
      <c r="Z320" s="2"/>
    </row>
    <row r="321" spans="13:26" x14ac:dyDescent="0.25">
      <c r="M321" s="2"/>
      <c r="N321" s="1">
        <f t="shared" si="28"/>
        <v>267</v>
      </c>
      <c r="O321" s="124">
        <f t="shared" si="25"/>
        <v>1018817.3645418159</v>
      </c>
      <c r="P321" s="124">
        <f t="shared" si="29"/>
        <v>2809.141604324981</v>
      </c>
      <c r="Q321" s="124">
        <f t="shared" si="26"/>
        <v>2274.003609311776</v>
      </c>
      <c r="R321" s="124">
        <f t="shared" si="27"/>
        <v>1023900.5097554527</v>
      </c>
      <c r="Z321" s="2"/>
    </row>
    <row r="322" spans="13:26" x14ac:dyDescent="0.25">
      <c r="M322" s="2"/>
      <c r="N322" s="1">
        <f t="shared" si="28"/>
        <v>268</v>
      </c>
      <c r="O322" s="124">
        <f t="shared" si="25"/>
        <v>1023900.5097554527</v>
      </c>
      <c r="P322" s="124">
        <f t="shared" si="29"/>
        <v>2809.141604324981</v>
      </c>
      <c r="Q322" s="124">
        <f t="shared" si="26"/>
        <v>2285.349205651964</v>
      </c>
      <c r="R322" s="124">
        <f t="shared" si="27"/>
        <v>1028995.0005654298</v>
      </c>
      <c r="Z322" s="2"/>
    </row>
    <row r="323" spans="13:26" x14ac:dyDescent="0.25">
      <c r="M323" s="2"/>
      <c r="N323" s="1">
        <f t="shared" si="28"/>
        <v>269</v>
      </c>
      <c r="O323" s="124">
        <f t="shared" si="25"/>
        <v>1028995.0005654298</v>
      </c>
      <c r="P323" s="124">
        <f t="shared" si="29"/>
        <v>2809.141604324981</v>
      </c>
      <c r="Q323" s="124">
        <f t="shared" si="26"/>
        <v>2296.7201253993944</v>
      </c>
      <c r="R323" s="124">
        <f t="shared" si="27"/>
        <v>1034100.8622951542</v>
      </c>
      <c r="Z323" s="2"/>
    </row>
    <row r="324" spans="13:26" x14ac:dyDescent="0.25">
      <c r="M324" s="2"/>
      <c r="N324" s="1">
        <f t="shared" si="28"/>
        <v>270</v>
      </c>
      <c r="O324" s="124">
        <f t="shared" si="25"/>
        <v>1034100.8622951542</v>
      </c>
      <c r="P324" s="124">
        <f t="shared" si="29"/>
        <v>2809.141604324981</v>
      </c>
      <c r="Q324" s="124">
        <f t="shared" si="26"/>
        <v>2308.1164250759925</v>
      </c>
      <c r="R324" s="124">
        <f t="shared" si="27"/>
        <v>1039218.1203245553</v>
      </c>
      <c r="Z324" s="2"/>
    </row>
    <row r="325" spans="13:26" x14ac:dyDescent="0.25">
      <c r="M325" s="2"/>
      <c r="N325" s="1">
        <f t="shared" si="28"/>
        <v>271</v>
      </c>
      <c r="O325" s="124">
        <f t="shared" si="25"/>
        <v>1039218.1203245553</v>
      </c>
      <c r="P325" s="124">
        <f t="shared" si="29"/>
        <v>2809.141604324981</v>
      </c>
      <c r="Q325" s="124">
        <f t="shared" si="26"/>
        <v>2319.5381613298409</v>
      </c>
      <c r="R325" s="124">
        <f t="shared" si="27"/>
        <v>1044346.8000902102</v>
      </c>
      <c r="Z325" s="2"/>
    </row>
    <row r="326" spans="13:26" x14ac:dyDescent="0.25">
      <c r="M326" s="2"/>
      <c r="N326" s="1">
        <f t="shared" si="28"/>
        <v>272</v>
      </c>
      <c r="O326" s="124">
        <f t="shared" si="25"/>
        <v>1044346.8000902102</v>
      </c>
      <c r="P326" s="124">
        <f t="shared" si="29"/>
        <v>2809.141604324981</v>
      </c>
      <c r="Q326" s="124">
        <f t="shared" si="26"/>
        <v>2330.9853909354615</v>
      </c>
      <c r="R326" s="124">
        <f t="shared" si="27"/>
        <v>1049486.9270854706</v>
      </c>
      <c r="Z326" s="2"/>
    </row>
    <row r="327" spans="13:26" x14ac:dyDescent="0.25">
      <c r="M327" s="2"/>
      <c r="N327" s="1">
        <f t="shared" si="28"/>
        <v>273</v>
      </c>
      <c r="O327" s="124">
        <f t="shared" si="25"/>
        <v>1049486.9270854706</v>
      </c>
      <c r="P327" s="124">
        <f t="shared" si="29"/>
        <v>2809.141604324981</v>
      </c>
      <c r="Q327" s="124">
        <f t="shared" si="26"/>
        <v>2342.458170794097</v>
      </c>
      <c r="R327" s="124">
        <f t="shared" si="27"/>
        <v>1054638.5268605899</v>
      </c>
      <c r="Z327" s="2"/>
    </row>
    <row r="328" spans="13:26" x14ac:dyDescent="0.25">
      <c r="M328" s="2"/>
      <c r="N328" s="1">
        <f t="shared" si="28"/>
        <v>274</v>
      </c>
      <c r="O328" s="124">
        <f t="shared" si="25"/>
        <v>1054638.5268605899</v>
      </c>
      <c r="P328" s="124">
        <f t="shared" si="29"/>
        <v>2809.141604324981</v>
      </c>
      <c r="Q328" s="124">
        <f t="shared" si="26"/>
        <v>2353.9565579339933</v>
      </c>
      <c r="R328" s="124">
        <f t="shared" si="27"/>
        <v>1059801.6250228488</v>
      </c>
      <c r="Z328" s="2"/>
    </row>
    <row r="329" spans="13:26" x14ac:dyDescent="0.25">
      <c r="M329" s="2"/>
      <c r="N329" s="1">
        <f t="shared" si="28"/>
        <v>275</v>
      </c>
      <c r="O329" s="124">
        <f t="shared" si="25"/>
        <v>1059801.6250228488</v>
      </c>
      <c r="P329" s="124">
        <f t="shared" si="29"/>
        <v>2809.141604324981</v>
      </c>
      <c r="Q329" s="124">
        <f t="shared" si="26"/>
        <v>2365.4806095106842</v>
      </c>
      <c r="R329" s="124">
        <f t="shared" si="27"/>
        <v>1064976.2472366847</v>
      </c>
      <c r="Z329" s="2"/>
    </row>
    <row r="330" spans="13:26" x14ac:dyDescent="0.25">
      <c r="M330" s="2"/>
      <c r="N330" s="1">
        <f t="shared" si="28"/>
        <v>276</v>
      </c>
      <c r="O330" s="124">
        <f t="shared" si="25"/>
        <v>1064976.2472366847</v>
      </c>
      <c r="P330" s="124">
        <f t="shared" si="29"/>
        <v>2809.141604324981</v>
      </c>
      <c r="Q330" s="124">
        <f t="shared" si="26"/>
        <v>2377.0303828072742</v>
      </c>
      <c r="R330" s="124">
        <f t="shared" si="27"/>
        <v>1070162.4192238171</v>
      </c>
      <c r="Z330" s="2"/>
    </row>
    <row r="331" spans="13:26" x14ac:dyDescent="0.25">
      <c r="M331" s="2"/>
      <c r="N331" s="1">
        <f t="shared" si="28"/>
        <v>277</v>
      </c>
      <c r="O331" s="124">
        <f t="shared" si="25"/>
        <v>1070162.4192238171</v>
      </c>
      <c r="P331" s="124">
        <f t="shared" si="29"/>
        <v>2809.141604324981</v>
      </c>
      <c r="Q331" s="124">
        <f t="shared" si="26"/>
        <v>2388.6059352347247</v>
      </c>
      <c r="R331" s="124">
        <f t="shared" si="27"/>
        <v>1075360.1667633769</v>
      </c>
      <c r="Z331" s="2"/>
    </row>
    <row r="332" spans="13:26" x14ac:dyDescent="0.25">
      <c r="M332" s="2"/>
      <c r="N332" s="1">
        <f t="shared" si="28"/>
        <v>278</v>
      </c>
      <c r="O332" s="124">
        <f t="shared" si="25"/>
        <v>1075360.1667633769</v>
      </c>
      <c r="P332" s="124">
        <f t="shared" si="29"/>
        <v>2809.141604324981</v>
      </c>
      <c r="Q332" s="124">
        <f t="shared" si="26"/>
        <v>2400.2073243321379</v>
      </c>
      <c r="R332" s="124">
        <f t="shared" si="27"/>
        <v>1080569.515692034</v>
      </c>
      <c r="Z332" s="2"/>
    </row>
    <row r="333" spans="13:26" x14ac:dyDescent="0.25">
      <c r="M333" s="2"/>
      <c r="N333" s="1">
        <f t="shared" si="28"/>
        <v>279</v>
      </c>
      <c r="O333" s="124">
        <f t="shared" si="25"/>
        <v>1080569.515692034</v>
      </c>
      <c r="P333" s="124">
        <f t="shared" si="29"/>
        <v>2809.141604324981</v>
      </c>
      <c r="Q333" s="124">
        <f t="shared" si="26"/>
        <v>2411.8346077670431</v>
      </c>
      <c r="R333" s="124">
        <f t="shared" si="27"/>
        <v>1085790.491904126</v>
      </c>
      <c r="Z333" s="2"/>
    </row>
    <row r="334" spans="13:26" x14ac:dyDescent="0.25">
      <c r="M334" s="2"/>
      <c r="N334" s="1">
        <f t="shared" si="28"/>
        <v>280</v>
      </c>
      <c r="O334" s="124">
        <f t="shared" si="25"/>
        <v>1085790.491904126</v>
      </c>
      <c r="P334" s="124">
        <f t="shared" si="29"/>
        <v>2809.141604324981</v>
      </c>
      <c r="Q334" s="124">
        <f t="shared" si="26"/>
        <v>2423.4878433356844</v>
      </c>
      <c r="R334" s="124">
        <f t="shared" si="27"/>
        <v>1091023.1213517867</v>
      </c>
      <c r="Z334" s="2"/>
    </row>
    <row r="335" spans="13:26" x14ac:dyDescent="0.25">
      <c r="M335" s="2"/>
      <c r="N335" s="1">
        <f t="shared" si="28"/>
        <v>281</v>
      </c>
      <c r="O335" s="124">
        <f t="shared" si="25"/>
        <v>1091023.1213517867</v>
      </c>
      <c r="P335" s="124">
        <f t="shared" si="29"/>
        <v>2809.141604324981</v>
      </c>
      <c r="Q335" s="124">
        <f t="shared" si="26"/>
        <v>2435.1670889633074</v>
      </c>
      <c r="R335" s="124">
        <f t="shared" si="27"/>
        <v>1096267.430045075</v>
      </c>
      <c r="Z335" s="2"/>
    </row>
    <row r="336" spans="13:26" x14ac:dyDescent="0.25">
      <c r="M336" s="2"/>
      <c r="N336" s="1">
        <f t="shared" si="28"/>
        <v>282</v>
      </c>
      <c r="O336" s="124">
        <f t="shared" si="25"/>
        <v>1096267.430045075</v>
      </c>
      <c r="P336" s="124">
        <f t="shared" si="29"/>
        <v>2809.141604324981</v>
      </c>
      <c r="Q336" s="124">
        <f t="shared" si="26"/>
        <v>2446.8724027044468</v>
      </c>
      <c r="R336" s="124">
        <f t="shared" si="27"/>
        <v>1101523.4440521046</v>
      </c>
      <c r="Z336" s="2"/>
    </row>
    <row r="337" spans="13:26" x14ac:dyDescent="0.25">
      <c r="M337" s="2"/>
      <c r="N337" s="1">
        <f t="shared" si="28"/>
        <v>283</v>
      </c>
      <c r="O337" s="124">
        <f t="shared" si="25"/>
        <v>1101523.4440521046</v>
      </c>
      <c r="P337" s="124">
        <f t="shared" si="29"/>
        <v>2809.141604324981</v>
      </c>
      <c r="Q337" s="124">
        <f t="shared" si="26"/>
        <v>2458.6038427432154</v>
      </c>
      <c r="R337" s="124">
        <f t="shared" si="27"/>
        <v>1106791.1894991728</v>
      </c>
      <c r="Z337" s="2"/>
    </row>
    <row r="338" spans="13:26" x14ac:dyDescent="0.25">
      <c r="M338" s="2"/>
      <c r="N338" s="1">
        <f t="shared" si="28"/>
        <v>284</v>
      </c>
      <c r="O338" s="124">
        <f t="shared" si="25"/>
        <v>1106791.1894991728</v>
      </c>
      <c r="P338" s="124">
        <f t="shared" si="29"/>
        <v>2809.141604324981</v>
      </c>
      <c r="Q338" s="124">
        <f t="shared" si="26"/>
        <v>2470.3614673935922</v>
      </c>
      <c r="R338" s="124">
        <f t="shared" si="27"/>
        <v>1112070.6925708915</v>
      </c>
      <c r="Z338" s="2"/>
    </row>
    <row r="339" spans="13:26" x14ac:dyDescent="0.25">
      <c r="M339" s="2"/>
      <c r="N339" s="1">
        <f t="shared" si="28"/>
        <v>285</v>
      </c>
      <c r="O339" s="124">
        <f t="shared" si="25"/>
        <v>1112070.6925708915</v>
      </c>
      <c r="P339" s="124">
        <f t="shared" si="29"/>
        <v>2809.141604324981</v>
      </c>
      <c r="Q339" s="124">
        <f t="shared" si="26"/>
        <v>2482.1453350997144</v>
      </c>
      <c r="R339" s="124">
        <f t="shared" si="27"/>
        <v>1117361.9795103162</v>
      </c>
      <c r="Z339" s="2"/>
    </row>
    <row r="340" spans="13:26" x14ac:dyDescent="0.25">
      <c r="M340" s="2"/>
      <c r="N340" s="1">
        <f t="shared" si="28"/>
        <v>286</v>
      </c>
      <c r="O340" s="124">
        <f t="shared" si="25"/>
        <v>1117361.9795103162</v>
      </c>
      <c r="P340" s="124">
        <f t="shared" si="29"/>
        <v>2809.141604324981</v>
      </c>
      <c r="Q340" s="124">
        <f t="shared" si="26"/>
        <v>2493.9555044361655</v>
      </c>
      <c r="R340" s="124">
        <f t="shared" si="27"/>
        <v>1122665.0766190775</v>
      </c>
      <c r="Z340" s="2"/>
    </row>
    <row r="341" spans="13:26" x14ac:dyDescent="0.25">
      <c r="M341" s="2"/>
      <c r="N341" s="1">
        <f t="shared" si="28"/>
        <v>287</v>
      </c>
      <c r="O341" s="124">
        <f t="shared" si="25"/>
        <v>1122665.0766190775</v>
      </c>
      <c r="P341" s="124">
        <f t="shared" si="29"/>
        <v>2809.141604324981</v>
      </c>
      <c r="Q341" s="124">
        <f t="shared" si="26"/>
        <v>2505.7920341082699</v>
      </c>
      <c r="R341" s="124">
        <f t="shared" si="27"/>
        <v>1127980.0102575107</v>
      </c>
      <c r="Z341" s="2"/>
    </row>
    <row r="342" spans="13:26" x14ac:dyDescent="0.25">
      <c r="M342" s="2"/>
      <c r="N342" s="1">
        <f t="shared" si="28"/>
        <v>288</v>
      </c>
      <c r="O342" s="124">
        <f t="shared" si="25"/>
        <v>1127980.0102575107</v>
      </c>
      <c r="P342" s="124">
        <f t="shared" si="29"/>
        <v>2809.141604324981</v>
      </c>
      <c r="Q342" s="124">
        <f t="shared" si="26"/>
        <v>2517.6549829523788</v>
      </c>
      <c r="R342" s="124">
        <f t="shared" si="27"/>
        <v>1133306.8068447881</v>
      </c>
      <c r="Z342" s="2"/>
    </row>
    <row r="343" spans="13:26" x14ac:dyDescent="0.25">
      <c r="M343" s="2"/>
      <c r="N343" s="1">
        <f t="shared" si="28"/>
        <v>289</v>
      </c>
      <c r="O343" s="124">
        <f t="shared" si="25"/>
        <v>1133306.8068447881</v>
      </c>
      <c r="P343" s="124">
        <f t="shared" si="29"/>
        <v>2809.141604324981</v>
      </c>
      <c r="Q343" s="124">
        <f t="shared" si="26"/>
        <v>2529.5444099361703</v>
      </c>
      <c r="R343" s="124">
        <f t="shared" si="27"/>
        <v>1138645.4928590492</v>
      </c>
      <c r="Z343" s="2"/>
    </row>
    <row r="344" spans="13:26" x14ac:dyDescent="0.25">
      <c r="M344" s="2"/>
      <c r="N344" s="1">
        <f t="shared" si="28"/>
        <v>290</v>
      </c>
      <c r="O344" s="124">
        <f t="shared" si="25"/>
        <v>1138645.4928590492</v>
      </c>
      <c r="P344" s="124">
        <f t="shared" si="29"/>
        <v>2809.141604324981</v>
      </c>
      <c r="Q344" s="124">
        <f t="shared" si="26"/>
        <v>2541.4603741589353</v>
      </c>
      <c r="R344" s="124">
        <f t="shared" si="27"/>
        <v>1143996.0948375333</v>
      </c>
      <c r="Z344" s="2"/>
    </row>
    <row r="345" spans="13:26" x14ac:dyDescent="0.25">
      <c r="M345" s="2"/>
      <c r="N345" s="1">
        <f t="shared" si="28"/>
        <v>291</v>
      </c>
      <c r="O345" s="124">
        <f t="shared" si="25"/>
        <v>1143996.0948375333</v>
      </c>
      <c r="P345" s="124">
        <f t="shared" si="29"/>
        <v>2809.141604324981</v>
      </c>
      <c r="Q345" s="124">
        <f t="shared" si="26"/>
        <v>2553.402934851877</v>
      </c>
      <c r="R345" s="124">
        <f t="shared" si="27"/>
        <v>1149358.6393767102</v>
      </c>
      <c r="Z345" s="2"/>
    </row>
    <row r="346" spans="13:26" x14ac:dyDescent="0.25">
      <c r="M346" s="2"/>
      <c r="N346" s="1">
        <f t="shared" si="28"/>
        <v>292</v>
      </c>
      <c r="O346" s="124">
        <f t="shared" si="25"/>
        <v>1149358.6393767102</v>
      </c>
      <c r="P346" s="124">
        <f t="shared" si="29"/>
        <v>2809.141604324981</v>
      </c>
      <c r="Q346" s="124">
        <f t="shared" si="26"/>
        <v>2565.3721513784008</v>
      </c>
      <c r="R346" s="124">
        <f t="shared" si="27"/>
        <v>1154733.1531324135</v>
      </c>
      <c r="Z346" s="2"/>
    </row>
    <row r="347" spans="13:26" x14ac:dyDescent="0.25">
      <c r="M347" s="2"/>
      <c r="N347" s="1">
        <f t="shared" si="28"/>
        <v>293</v>
      </c>
      <c r="O347" s="124">
        <f t="shared" si="25"/>
        <v>1154733.1531324135</v>
      </c>
      <c r="P347" s="124">
        <f t="shared" si="29"/>
        <v>2809.141604324981</v>
      </c>
      <c r="Q347" s="124">
        <f t="shared" si="26"/>
        <v>2577.3680832344126</v>
      </c>
      <c r="R347" s="124">
        <f t="shared" si="27"/>
        <v>1160119.662819973</v>
      </c>
      <c r="Z347" s="2"/>
    </row>
    <row r="348" spans="13:26" x14ac:dyDescent="0.25">
      <c r="M348" s="2"/>
      <c r="N348" s="1">
        <f t="shared" si="28"/>
        <v>294</v>
      </c>
      <c r="O348" s="124">
        <f t="shared" si="25"/>
        <v>1160119.662819973</v>
      </c>
      <c r="P348" s="124">
        <f t="shared" si="29"/>
        <v>2809.141604324981</v>
      </c>
      <c r="Q348" s="124">
        <f t="shared" si="26"/>
        <v>2589.3907900486133</v>
      </c>
      <c r="R348" s="124">
        <f t="shared" si="27"/>
        <v>1165518.1952143465</v>
      </c>
      <c r="Z348" s="2"/>
    </row>
    <row r="349" spans="13:26" x14ac:dyDescent="0.25">
      <c r="M349" s="2"/>
      <c r="N349" s="1">
        <f t="shared" si="28"/>
        <v>295</v>
      </c>
      <c r="O349" s="124">
        <f t="shared" si="25"/>
        <v>1165518.1952143465</v>
      </c>
      <c r="P349" s="124">
        <f t="shared" si="29"/>
        <v>2809.141604324981</v>
      </c>
      <c r="Q349" s="124">
        <f t="shared" si="26"/>
        <v>2601.4403315827949</v>
      </c>
      <c r="R349" s="124">
        <f t="shared" si="27"/>
        <v>1170928.7771502542</v>
      </c>
      <c r="Z349" s="2"/>
    </row>
    <row r="350" spans="13:26" x14ac:dyDescent="0.25">
      <c r="M350" s="2"/>
      <c r="N350" s="1">
        <f t="shared" si="28"/>
        <v>296</v>
      </c>
      <c r="O350" s="124">
        <f t="shared" si="25"/>
        <v>1170928.7771502542</v>
      </c>
      <c r="P350" s="124">
        <f t="shared" si="29"/>
        <v>2809.141604324981</v>
      </c>
      <c r="Q350" s="124">
        <f t="shared" si="26"/>
        <v>2613.5167677321379</v>
      </c>
      <c r="R350" s="124">
        <f t="shared" si="27"/>
        <v>1176351.4355223114</v>
      </c>
      <c r="Z350" s="2"/>
    </row>
    <row r="351" spans="13:26" x14ac:dyDescent="0.25">
      <c r="M351" s="2"/>
      <c r="N351" s="1">
        <f t="shared" si="28"/>
        <v>297</v>
      </c>
      <c r="O351" s="124">
        <f t="shared" si="25"/>
        <v>1176351.4355223114</v>
      </c>
      <c r="P351" s="124">
        <f t="shared" si="29"/>
        <v>2809.141604324981</v>
      </c>
      <c r="Q351" s="124">
        <f t="shared" si="26"/>
        <v>2625.6201585255099</v>
      </c>
      <c r="R351" s="124">
        <f t="shared" si="27"/>
        <v>1181786.1972851618</v>
      </c>
      <c r="Z351" s="2"/>
    </row>
    <row r="352" spans="13:26" x14ac:dyDescent="0.25">
      <c r="M352" s="2"/>
      <c r="N352" s="1">
        <f t="shared" si="28"/>
        <v>298</v>
      </c>
      <c r="O352" s="124">
        <f t="shared" si="25"/>
        <v>1181786.1972851618</v>
      </c>
      <c r="P352" s="124">
        <f t="shared" si="29"/>
        <v>2809.141604324981</v>
      </c>
      <c r="Q352" s="124">
        <f t="shared" si="26"/>
        <v>2637.7505641257612</v>
      </c>
      <c r="R352" s="124">
        <f t="shared" si="27"/>
        <v>1187233.0894536127</v>
      </c>
      <c r="Z352" s="2"/>
    </row>
    <row r="353" spans="13:26" x14ac:dyDescent="0.25">
      <c r="M353" s="2"/>
      <c r="N353" s="1">
        <f t="shared" si="28"/>
        <v>299</v>
      </c>
      <c r="O353" s="124">
        <f t="shared" si="25"/>
        <v>1187233.0894536127</v>
      </c>
      <c r="P353" s="124">
        <f t="shared" si="29"/>
        <v>2809.141604324981</v>
      </c>
      <c r="Q353" s="124">
        <f t="shared" si="26"/>
        <v>2649.9080448300283</v>
      </c>
      <c r="R353" s="124">
        <f t="shared" si="27"/>
        <v>1192692.1391027677</v>
      </c>
      <c r="Z353" s="2"/>
    </row>
    <row r="354" spans="13:26" x14ac:dyDescent="0.25">
      <c r="M354" s="2"/>
      <c r="N354" s="1">
        <f t="shared" si="28"/>
        <v>300</v>
      </c>
      <c r="O354" s="124">
        <f t="shared" si="25"/>
        <v>1192692.1391027677</v>
      </c>
      <c r="P354" s="124">
        <f t="shared" si="29"/>
        <v>2809.141604324981</v>
      </c>
      <c r="Q354" s="124">
        <f t="shared" si="26"/>
        <v>2662.0926610700285</v>
      </c>
      <c r="R354" s="124">
        <f t="shared" si="27"/>
        <v>1198163.3733681627</v>
      </c>
      <c r="Z354" s="2"/>
    </row>
    <row r="355" spans="13:26" x14ac:dyDescent="0.25">
      <c r="M355" s="2"/>
      <c r="N355" s="163" t="s">
        <v>216</v>
      </c>
      <c r="O355" s="163" t="s">
        <v>216</v>
      </c>
      <c r="P355" s="163" t="s">
        <v>216</v>
      </c>
      <c r="Q355" s="163" t="s">
        <v>216</v>
      </c>
      <c r="R355" s="163" t="s">
        <v>216</v>
      </c>
      <c r="Z355" s="2"/>
    </row>
    <row r="356" spans="13:26" x14ac:dyDescent="0.25">
      <c r="M356" s="2"/>
      <c r="N356" s="134"/>
      <c r="O356" s="134" t="s">
        <v>231</v>
      </c>
      <c r="P356" s="196">
        <f>SUM(P55:P354)</f>
        <v>842742.48129749985</v>
      </c>
      <c r="Q356" s="196">
        <f>SUM(Q55:Q354)</f>
        <v>355420.8920706613</v>
      </c>
      <c r="R356" s="196">
        <f>P356+Q356</f>
        <v>1198163.3733681613</v>
      </c>
      <c r="S356" s="124">
        <f>R356-P50</f>
        <v>1.0710209608078003E-8</v>
      </c>
      <c r="Z356" s="2"/>
    </row>
    <row r="357" spans="13:26" x14ac:dyDescent="0.25"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</sheetData>
  <mergeCells count="1">
    <mergeCell ref="AF7:AF8"/>
  </mergeCells>
  <printOptions horizontalCentered="1"/>
  <pageMargins left="0.75" right="0.75" top="0.75" bottom="0.75" header="1" footer="1"/>
  <pageSetup scale="67" orientation="portrait" blackAndWhite="1" r:id="rId1"/>
  <headerFooter alignWithMargins="0"/>
  <customProperties>
    <customPr name="EpmWorksheetKeyString_GU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00E65-8D25-4CD1-AFE3-A7CD6C7E07A6}">
  <sheetPr>
    <tabColor theme="2" tint="-0.499984740745262"/>
    <pageSetUpPr fitToPage="1"/>
  </sheetPr>
  <dimension ref="A1:AH381"/>
  <sheetViews>
    <sheetView zoomScaleNormal="100" workbookViewId="0">
      <pane ySplit="15" topLeftCell="A16" activePane="bottomLeft" state="frozen"/>
      <selection activeCell="D37" sqref="D37"/>
      <selection pane="bottomLeft" activeCell="A16" sqref="A16"/>
    </sheetView>
  </sheetViews>
  <sheetFormatPr defaultColWidth="9.109375" defaultRowHeight="13.2" x14ac:dyDescent="0.25"/>
  <cols>
    <col min="1" max="1" width="16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16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Big Bend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2052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4163447.5914604603</v>
      </c>
      <c r="Q8" s="184">
        <f>G10</f>
        <v>1974863.0279437951</v>
      </c>
      <c r="R8" s="184">
        <f>G11</f>
        <v>1968347.5761038642</v>
      </c>
      <c r="S8" s="184">
        <f>G12</f>
        <v>1203323.4698522591</v>
      </c>
      <c r="T8" s="184">
        <f>G13</f>
        <v>-983086.48243945779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8405636.9064204507</v>
      </c>
      <c r="Q9" s="184">
        <f>L10</f>
        <v>4167602.9565757359</v>
      </c>
      <c r="R9" s="184">
        <f>L11</f>
        <v>4221529.9036508696</v>
      </c>
      <c r="S9" s="184">
        <f>L12</f>
        <v>2124937.0454651704</v>
      </c>
      <c r="T9" s="184">
        <f>L13</f>
        <v>-2108432.9992713267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52</v>
      </c>
      <c r="B10" s="170">
        <f>'Escalation Factors'!$A$10</f>
        <v>2023</v>
      </c>
      <c r="C10" s="201">
        <f>C17+5*1</f>
        <v>2052</v>
      </c>
      <c r="D10" s="10" t="s">
        <v>155</v>
      </c>
      <c r="E10" s="184">
        <f>VLOOKUP($A$10,'Cost Estimates in 2023'!$A:$F,2,FALSE)</f>
        <v>1872775</v>
      </c>
      <c r="F10" s="164">
        <f>VLOOKUP(G$7,Multiplier_Labor,3,FALSE)</f>
        <v>1.0545116353773385</v>
      </c>
      <c r="G10" s="185">
        <f>E10*F10</f>
        <v>1974863.0279437951</v>
      </c>
      <c r="H10" s="137"/>
      <c r="J10" s="165">
        <f>C10+1</f>
        <v>2053</v>
      </c>
      <c r="K10" s="164">
        <f>VLOOKUP(J$10,Multiplier_Labor,4,FALSE)</f>
        <v>2.1103250694378519</v>
      </c>
      <c r="L10" s="185">
        <f>G10*K10</f>
        <v>4167602.9565757359</v>
      </c>
      <c r="M10" s="2"/>
      <c r="O10" s="134" t="s">
        <v>235</v>
      </c>
      <c r="P10" s="184">
        <f>SUM(Q10:T10)</f>
        <v>7766627.9064204497</v>
      </c>
      <c r="Q10" s="184">
        <f>Q9-Q16</f>
        <v>3883610.9565757359</v>
      </c>
      <c r="R10" s="184">
        <f>R9-R16</f>
        <v>3944809.9036508696</v>
      </c>
      <c r="S10" s="184">
        <f>S9-S16</f>
        <v>1946830.0454651704</v>
      </c>
      <c r="T10" s="184">
        <f>T9-T16</f>
        <v>-2008622.9992713267</v>
      </c>
      <c r="Z10" s="2"/>
      <c r="AA10" s="186" t="str">
        <f>A10</f>
        <v>Big Bend Solar</v>
      </c>
      <c r="AB10" s="182">
        <f>P12</f>
        <v>27</v>
      </c>
      <c r="AC10" s="187">
        <f>G7</f>
        <v>2025</v>
      </c>
      <c r="AD10" s="187">
        <f>C10</f>
        <v>2052</v>
      </c>
      <c r="AE10" s="182">
        <f>G15</f>
        <v>4163447.5914604603</v>
      </c>
      <c r="AF10" s="182">
        <f>P16</f>
        <v>639009</v>
      </c>
      <c r="AG10" s="182">
        <f>L15</f>
        <v>8405636.9064204507</v>
      </c>
      <c r="AH10" s="188">
        <f>AG10-P10-P16</f>
        <v>9.3132257461547852E-10</v>
      </c>
    </row>
    <row r="11" spans="1:34" x14ac:dyDescent="0.25">
      <c r="D11" s="161" t="s">
        <v>245</v>
      </c>
      <c r="E11" s="184">
        <f>VLOOKUP($A$10,'Cost Estimates in 2023'!$A:$F,3,FALSE)</f>
        <v>1941545</v>
      </c>
      <c r="F11" s="164">
        <f>VLOOKUP(G$7,Multiplier_Materials,3,FALSE)</f>
        <v>1.0138047668757943</v>
      </c>
      <c r="G11" s="185">
        <f>E11*F11</f>
        <v>1968347.5761038642</v>
      </c>
      <c r="H11" s="137"/>
      <c r="K11" s="164">
        <f>VLOOKUP(J$10,Multiplier_Materials,4,FALSE)</f>
        <v>2.1447075480474549</v>
      </c>
      <c r="L11" s="185">
        <f>G11*K11</f>
        <v>4221529.9036508696</v>
      </c>
      <c r="M11" s="2"/>
      <c r="O11" s="134" t="s">
        <v>234</v>
      </c>
      <c r="P11" s="184">
        <f>SUM(Q11:T11)</f>
        <v>3845528.5727060242</v>
      </c>
      <c r="Q11" s="184">
        <f>Q10/((1+Q13)^(P12))</f>
        <v>1840290.3954556461</v>
      </c>
      <c r="R11" s="184">
        <f>R10/((1+R13)^(P12))</f>
        <v>1839322.991725483</v>
      </c>
      <c r="S11" s="184">
        <f>S10/((1+S13)^(P12))</f>
        <v>1102463.8544098339</v>
      </c>
      <c r="T11" s="184">
        <f>T10/((1+T13)^(P12))</f>
        <v>-936548.66888493963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1155175</v>
      </c>
      <c r="F12" s="164">
        <f>VLOOKUP(G$7,Multiplier_GDP,3,FALSE)</f>
        <v>1.0416806716317952</v>
      </c>
      <c r="G12" s="185">
        <f>E12*F12</f>
        <v>1203323.4698522591</v>
      </c>
      <c r="H12" s="137"/>
      <c r="K12" s="164">
        <f>VLOOKUP(J$10,Multiplier_GDP,4,FALSE)</f>
        <v>1.7658901356973153</v>
      </c>
      <c r="L12" s="185">
        <f>G12*K12</f>
        <v>2124937.0454651704</v>
      </c>
      <c r="M12" s="2"/>
      <c r="O12" s="134" t="s">
        <v>244</v>
      </c>
      <c r="P12" s="184">
        <f>(P7-P6)</f>
        <v>27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-969700</v>
      </c>
      <c r="F13" s="164">
        <f>F11</f>
        <v>1.0138047668757943</v>
      </c>
      <c r="G13" s="185">
        <f>E13*F13</f>
        <v>-983086.48243945779</v>
      </c>
      <c r="H13" s="137"/>
      <c r="K13" s="164">
        <f>K11</f>
        <v>2.1447075480474549</v>
      </c>
      <c r="L13" s="185">
        <f>G13*K13</f>
        <v>-2108432.9992713267</v>
      </c>
      <c r="M13" s="2"/>
      <c r="O13" s="180" t="s">
        <v>237</v>
      </c>
      <c r="P13" s="189">
        <f>IF(P8=0,0,((P9/P8)^(1/($P7-$P6))-1))</f>
        <v>2.636220011213064E-2</v>
      </c>
      <c r="Q13" s="189">
        <f>IF(Q8=0,0,((Q9/Q8)^(1/($P7-$P6))-1))</f>
        <v>2.8046926875285871E-2</v>
      </c>
      <c r="R13" s="189">
        <f>IF(R8=0,0,((R9/R8)^(1/($P7-$P6))-1))</f>
        <v>2.8662462075727424E-2</v>
      </c>
      <c r="S13" s="189">
        <f>IF(S8=0,0,((S9/S8)^(1/($P7-$P6))-1))</f>
        <v>2.1284646503153315E-2</v>
      </c>
      <c r="T13" s="189">
        <f>IF(T8=0,0,((T9/T8)^(1/($P7-$P6))-1))</f>
        <v>2.8662462075727424E-2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200684.65008919311</v>
      </c>
      <c r="Q14" s="185">
        <f>PMT(Q13,$P12,-Q11)</f>
        <v>98100.417174482238</v>
      </c>
      <c r="R14" s="185">
        <f>PMT(R13,$P12,-R11)</f>
        <v>98774.542416715034</v>
      </c>
      <c r="S14" s="185">
        <f>PMT(S13,$P12,-S11)</f>
        <v>54103.829502538923</v>
      </c>
      <c r="T14" s="185">
        <f>PMT(T13,$P12,-T11)</f>
        <v>-50294.139004543074</v>
      </c>
      <c r="U14" s="190"/>
      <c r="Z14" s="2"/>
    </row>
    <row r="15" spans="1:34" x14ac:dyDescent="0.25">
      <c r="E15" s="185">
        <f>SUM(E10:E13)</f>
        <v>3999795</v>
      </c>
      <c r="F15" s="124"/>
      <c r="G15" s="185">
        <f>SUM(G10:G13)</f>
        <v>4163447.5914604603</v>
      </c>
      <c r="H15" s="137"/>
      <c r="L15" s="185">
        <f>SUM(L10:L13)</f>
        <v>8405636.9064204507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4" si="0">SUM(Q16:T16)</f>
        <v>639009</v>
      </c>
      <c r="Q16" s="185">
        <f>VLOOKUP($A$10,'Reserves Dec 31, 2024'!$A:$F,2,FALSE)</f>
        <v>283992</v>
      </c>
      <c r="R16" s="185">
        <f>VLOOKUP($A$10,'Reserves Dec 31, 2024'!$A:$F,3,FALSE)</f>
        <v>276720</v>
      </c>
      <c r="S16" s="185">
        <f>VLOOKUP($A$10,'Reserves Dec 31, 2024'!$A:$F,4,FALSE)</f>
        <v>178107</v>
      </c>
      <c r="T16" s="185">
        <f>VLOOKUP($A$10,'Reserves Dec 31, 2024'!$A:$F,5,FALSE)</f>
        <v>-99810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2047</v>
      </c>
      <c r="E17" s="184">
        <f>VLOOKUP($A$10,'Cost Estimates in 2023'!$A:$F,6,FALSE)-E15</f>
        <v>0</v>
      </c>
      <c r="M17" s="2"/>
      <c r="N17" s="1">
        <f t="shared" ref="N17:N44" si="1">N16+1</f>
        <v>1</v>
      </c>
      <c r="O17" s="195">
        <f>P6</f>
        <v>2025</v>
      </c>
      <c r="P17" s="124">
        <f t="shared" si="0"/>
        <v>200684.65008919311</v>
      </c>
      <c r="Q17" s="124">
        <f>IF($N17&lt;=TRUNC($P$12),Q14*(1+0),0)</f>
        <v>98100.417174482238</v>
      </c>
      <c r="R17" s="124">
        <f>IF($N17&lt;=TRUNC($P$12),R14*(1+0),0)</f>
        <v>98774.542416715034</v>
      </c>
      <c r="S17" s="124">
        <f>IF($N17&lt;=TRUNC($P$12),S14*(1+0),0)</f>
        <v>54103.829502538923</v>
      </c>
      <c r="T17" s="124">
        <f>IF($N17&lt;=TRUNC($P$12),T14*(1+0),0)</f>
        <v>-50294.139004543074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44" si="2">O17+1</f>
        <v>2026</v>
      </c>
      <c r="P18" s="124">
        <f t="shared" si="0"/>
        <v>205977.21392576661</v>
      </c>
      <c r="Q18" s="124">
        <f t="shared" ref="Q18:Q44" si="3">IF($N18&lt;=TRUNC($P$12),Q17*(1+Q$13),0)</f>
        <v>100851.83240140998</v>
      </c>
      <c r="R18" s="124">
        <f t="shared" ref="R18:R44" si="4">IF($N18&lt;=TRUNC($P$12),R17*(1+R$13),0)</f>
        <v>101605.66399278145</v>
      </c>
      <c r="S18" s="124">
        <f t="shared" ref="S18:S44" si="5">IF($N18&lt;=TRUNC($P$12),S17*(1+S$13),0)</f>
        <v>55255.410387967342</v>
      </c>
      <c r="T18" s="124">
        <f t="shared" ref="T18:T44" si="6">IF($N18&lt;=TRUNC($P$12),T17*(1+T$13),0)</f>
        <v>-51735.692856392154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211411.28592827645</v>
      </c>
      <c r="Q19" s="124">
        <f t="shared" si="3"/>
        <v>103680.41637001091</v>
      </c>
      <c r="R19" s="124">
        <f t="shared" si="4"/>
        <v>104517.93248365365</v>
      </c>
      <c r="S19" s="124">
        <f t="shared" si="5"/>
        <v>56431.502265461895</v>
      </c>
      <c r="T19" s="124">
        <f t="shared" si="6"/>
        <v>-53218.565190849979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216990.69373150641</v>
      </c>
      <c r="Q20" s="124">
        <f t="shared" si="3"/>
        <v>106588.3334263398</v>
      </c>
      <c r="R20" s="124">
        <f t="shared" si="4"/>
        <v>107513.67375969981</v>
      </c>
      <c r="S20" s="124">
        <f t="shared" si="5"/>
        <v>57632.626842824146</v>
      </c>
      <c r="T20" s="124">
        <f t="shared" si="6"/>
        <v>-54743.940297357345</v>
      </c>
      <c r="U20" s="196">
        <f>SUM(Q17:T20)/4</f>
        <v>208765.96091868568</v>
      </c>
      <c r="V20" s="124">
        <f>SUM(Q17:Q20)/4</f>
        <v>102305.24984306074</v>
      </c>
      <c r="W20" s="124">
        <f>SUM(R17:R20)/4</f>
        <v>103102.95316321249</v>
      </c>
      <c r="X20" s="124">
        <f>SUM(S17:S20)/4</f>
        <v>55855.842249698078</v>
      </c>
      <c r="Y20" s="124">
        <f>SUM(T17:T20)/4</f>
        <v>-52498.084337285633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222719.36949838186</v>
      </c>
      <c r="Q21" s="124">
        <f t="shared" si="3"/>
        <v>109577.80861970694</v>
      </c>
      <c r="R21" s="124">
        <f t="shared" si="4"/>
        <v>110595.28035645933</v>
      </c>
      <c r="S21" s="124">
        <f t="shared" si="5"/>
        <v>58859.316932221802</v>
      </c>
      <c r="T21" s="124">
        <f t="shared" si="6"/>
        <v>-56313.036410006236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228601.35279671283</v>
      </c>
      <c r="Q22" s="124">
        <f t="shared" si="3"/>
        <v>112651.12940521793</v>
      </c>
      <c r="R22" s="124">
        <f t="shared" si="4"/>
        <v>113765.21338543079</v>
      </c>
      <c r="S22" s="124">
        <f t="shared" si="5"/>
        <v>60112.116686541209</v>
      </c>
      <c r="T22" s="124">
        <f t="shared" si="6"/>
        <v>-57927.106680477096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234640.79355559981</v>
      </c>
      <c r="Q23" s="124">
        <f t="shared" si="3"/>
        <v>115810.64739406444</v>
      </c>
      <c r="R23" s="124">
        <f t="shared" si="4"/>
        <v>117026.00449962774</v>
      </c>
      <c r="S23" s="124">
        <f t="shared" si="5"/>
        <v>61391.581840770545</v>
      </c>
      <c r="T23" s="124">
        <f t="shared" si="6"/>
        <v>-59587.440178862889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240841.95510371908</v>
      </c>
      <c r="Q24" s="124">
        <f t="shared" si="3"/>
        <v>119058.78015290528</v>
      </c>
      <c r="R24" s="124">
        <f t="shared" si="4"/>
        <v>120380.25791547223</v>
      </c>
      <c r="S24" s="124">
        <f t="shared" si="5"/>
        <v>62698.279958520754</v>
      </c>
      <c r="T24" s="124">
        <f t="shared" si="6"/>
        <v>-61295.362923179222</v>
      </c>
      <c r="U24" s="196">
        <f>SUM(Q21:T24)/4</f>
        <v>231700.86773860341</v>
      </c>
      <c r="V24" s="124">
        <f>SUM(Q21:Q24)/4</f>
        <v>114274.59139297364</v>
      </c>
      <c r="W24" s="124">
        <f>SUM(R21:R24)/4</f>
        <v>115441.68903924752</v>
      </c>
      <c r="X24" s="124">
        <f>SUM(S21:S24)/4</f>
        <v>60765.323854513575</v>
      </c>
      <c r="Y24" s="124">
        <f>SUM(T21:T24)/4</f>
        <v>-58780.736548131361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247209.21729176611</v>
      </c>
      <c r="Q25" s="124">
        <f t="shared" si="3"/>
        <v>122398.01305371456</v>
      </c>
      <c r="R25" s="124">
        <f t="shared" si="4"/>
        <v>123830.65249264074</v>
      </c>
      <c r="S25" s="124">
        <f t="shared" si="5"/>
        <v>64032.79068379361</v>
      </c>
      <c r="T25" s="124">
        <f t="shared" si="6"/>
        <v>-63052.238938382798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253747.07970140068</v>
      </c>
      <c r="Q26" s="124">
        <f t="shared" si="3"/>
        <v>125830.90117551238</v>
      </c>
      <c r="R26" s="124">
        <f t="shared" si="4"/>
        <v>127379.94387352365</v>
      </c>
      <c r="S26" s="124">
        <f t="shared" si="5"/>
        <v>65395.705998108562</v>
      </c>
      <c r="T26" s="124">
        <f t="shared" si="6"/>
        <v>-64859.471345743899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260460.16494309955</v>
      </c>
      <c r="Q27" s="124">
        <f t="shared" si="3"/>
        <v>129360.0712594333</v>
      </c>
      <c r="R27" s="124">
        <f t="shared" si="4"/>
        <v>131030.96668400681</v>
      </c>
      <c r="S27" s="124">
        <f t="shared" si="5"/>
        <v>66787.630483102446</v>
      </c>
      <c r="T27" s="124">
        <f t="shared" si="6"/>
        <v>-66718.503483443012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267353.22204539343</v>
      </c>
      <c r="Q28" s="124">
        <f t="shared" si="3"/>
        <v>132988.2237186284</v>
      </c>
      <c r="R28" s="124">
        <f t="shared" si="4"/>
        <v>134786.63679733305</v>
      </c>
      <c r="S28" s="124">
        <f t="shared" si="5"/>
        <v>68209.181588718508</v>
      </c>
      <c r="T28" s="124">
        <f t="shared" si="6"/>
        <v>-68630.820059286489</v>
      </c>
      <c r="U28" s="196">
        <f>SUM(Q25:T28)/4</f>
        <v>257192.42099541496</v>
      </c>
      <c r="V28" s="124">
        <f>SUM(Q25:Q28)/4</f>
        <v>127644.30230182216</v>
      </c>
      <c r="W28" s="124">
        <f>SUM(R25:R28)/4</f>
        <v>129257.04996187607</v>
      </c>
      <c r="X28" s="124">
        <f>SUM(S25:S28)/4</f>
        <v>66106.327188430776</v>
      </c>
      <c r="Y28" s="124">
        <f>SUM(T25:T28)/4</f>
        <v>-65815.258456714044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274431.1299380323</v>
      </c>
      <c r="Q29" s="124">
        <f t="shared" si="3"/>
        <v>136718.13470453894</v>
      </c>
      <c r="R29" s="124">
        <f t="shared" si="4"/>
        <v>138649.95366285145</v>
      </c>
      <c r="S29" s="124">
        <f t="shared" si="5"/>
        <v>69660.98990710378</v>
      </c>
      <c r="T29" s="124">
        <f t="shared" si="6"/>
        <v>-70597.948336461865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281698.90103169327</v>
      </c>
      <c r="Q30" s="124">
        <f t="shared" si="3"/>
        <v>140552.65823112262</v>
      </c>
      <c r="R30" s="124">
        <f t="shared" si="4"/>
        <v>142624.00270151428</v>
      </c>
      <c r="S30" s="124">
        <f t="shared" si="5"/>
        <v>71143.699452336208</v>
      </c>
      <c r="T30" s="124">
        <f t="shared" si="6"/>
        <v>-72621.459353279861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289161.68489692133</v>
      </c>
      <c r="Q31" s="124">
        <f t="shared" si="3"/>
        <v>144494.72835865797</v>
      </c>
      <c r="R31" s="124">
        <f t="shared" si="4"/>
        <v>146711.95777003487</v>
      </c>
      <c r="S31" s="124">
        <f t="shared" si="5"/>
        <v>72657.967946105768</v>
      </c>
      <c r="T31" s="124">
        <f t="shared" si="6"/>
        <v>-74702.969177877225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296824.77204506547</v>
      </c>
      <c r="Q32" s="124">
        <f t="shared" si="3"/>
        <v>148547.36143879755</v>
      </c>
      <c r="R32" s="124">
        <f t="shared" si="4"/>
        <v>150917.08369567423</v>
      </c>
      <c r="S32" s="124">
        <f t="shared" si="5"/>
        <v>74204.467109476071</v>
      </c>
      <c r="T32" s="124">
        <f t="shared" si="6"/>
        <v>-76844.140198882364</v>
      </c>
      <c r="U32" s="196">
        <f>SUM(Q29:T32)/4</f>
        <v>285529.12197792809</v>
      </c>
      <c r="V32" s="124">
        <f>SUM(Q29:Q32)/4</f>
        <v>142578.22068327927</v>
      </c>
      <c r="W32" s="124">
        <f>SUM(R29:R32)/4</f>
        <v>144725.74945751872</v>
      </c>
      <c r="X32" s="124">
        <f>SUM(S29:S32)/4</f>
        <v>71916.781103755464</v>
      </c>
      <c r="Y32" s="124">
        <f>SUM(T29:T32)/4</f>
        <v>-73691.629266625328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304693.59781405044</v>
      </c>
      <c r="Q33" s="124">
        <f t="shared" si="3"/>
        <v>152713.65842258817</v>
      </c>
      <c r="R33" s="124">
        <f t="shared" si="4"/>
        <v>155242.73888368087</v>
      </c>
      <c r="S33" s="124">
        <f t="shared" si="5"/>
        <v>75783.882960856135</v>
      </c>
      <c r="T33" s="124">
        <f t="shared" si="6"/>
        <v>-79046.682453074711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312773.74636190652</v>
      </c>
      <c r="Q34" s="124">
        <f t="shared" si="3"/>
        <v>156996.8072332239</v>
      </c>
      <c r="R34" s="124">
        <f t="shared" si="4"/>
        <v>159692.37799946644</v>
      </c>
      <c r="S34" s="124">
        <f t="shared" si="5"/>
        <v>77396.916120314301</v>
      </c>
      <c r="T34" s="124">
        <f t="shared" si="6"/>
        <v>-81312.354991098036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321070.9547710573</v>
      </c>
      <c r="Q35" s="124">
        <f t="shared" si="3"/>
        <v>161400.08520534748</v>
      </c>
      <c r="R35" s="124">
        <f t="shared" si="4"/>
        <v>164269.55472765886</v>
      </c>
      <c r="S35" s="124">
        <f t="shared" si="5"/>
        <v>79044.282120369404</v>
      </c>
      <c r="T35" s="124">
        <f t="shared" si="6"/>
        <v>-83642.967282318466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329591.11726645153</v>
      </c>
      <c r="Q36" s="124">
        <f t="shared" si="3"/>
        <v>165926.86159276677</v>
      </c>
      <c r="R36" s="124">
        <f t="shared" si="4"/>
        <v>168977.92461023701</v>
      </c>
      <c r="S36" s="124">
        <f t="shared" si="5"/>
        <v>80726.711723396991</v>
      </c>
      <c r="T36" s="124">
        <f t="shared" si="6"/>
        <v>-86040.380659949224</v>
      </c>
      <c r="U36" s="196">
        <f>SUM(Q33:T36)/4</f>
        <v>317032.35405336641</v>
      </c>
      <c r="V36" s="124">
        <f>SUM(Q33:Q36)/4</f>
        <v>159259.3531134816</v>
      </c>
      <c r="W36" s="124">
        <f>SUM(R33:R36)/4</f>
        <v>162045.64905526079</v>
      </c>
      <c r="X36" s="124">
        <f>SUM(S33:S36)/4</f>
        <v>78237.948231234215</v>
      </c>
      <c r="Y36" s="124">
        <f>SUM(T33:T36)/4</f>
        <v>-82510.596346610109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338340.28955071315</v>
      </c>
      <c r="Q37" s="124">
        <f t="shared" si="3"/>
        <v>170580.60014650479</v>
      </c>
      <c r="R37" s="124">
        <f t="shared" si="4"/>
        <v>173821.24796601306</v>
      </c>
      <c r="S37" s="124">
        <f t="shared" si="5"/>
        <v>82444.951245791453</v>
      </c>
      <c r="T37" s="124">
        <f t="shared" si="6"/>
        <v>-88506.509807596172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347324.69325956714</v>
      </c>
      <c r="Q38" s="124">
        <f t="shared" si="3"/>
        <v>175364.86176515618</v>
      </c>
      <c r="R38" s="124">
        <f t="shared" si="4"/>
        <v>178803.39289379452</v>
      </c>
      <c r="S38" s="124">
        <f t="shared" si="5"/>
        <v>84199.762889027828</v>
      </c>
      <c r="T38" s="124">
        <f t="shared" si="6"/>
        <v>-91043.324288411401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356550.72054089635</v>
      </c>
      <c r="Q39" s="124">
        <f t="shared" si="3"/>
        <v>180283.30721957813</v>
      </c>
      <c r="R39" s="124">
        <f t="shared" si="4"/>
        <v>183928.33836162428</v>
      </c>
      <c r="S39" s="124">
        <f t="shared" si="5"/>
        <v>85991.925077770109</v>
      </c>
      <c r="T39" s="124">
        <f t="shared" si="6"/>
        <v>-93652.850118076152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366024.93876087299</v>
      </c>
      <c r="Q40" s="124">
        <f t="shared" si="3"/>
        <v>185339.69995400033</v>
      </c>
      <c r="R40" s="124">
        <f t="shared" si="4"/>
        <v>189200.1773845659</v>
      </c>
      <c r="S40" s="124">
        <f t="shared" si="5"/>
        <v>87822.232805176085</v>
      </c>
      <c r="T40" s="124">
        <f t="shared" si="6"/>
        <v>-96337.171382869288</v>
      </c>
      <c r="U40" s="196">
        <f>SUM(Q37:T40)/4</f>
        <v>352060.16052801232</v>
      </c>
      <c r="V40" s="124">
        <f>SUM(Q37:Q40)/4</f>
        <v>177892.11727130983</v>
      </c>
      <c r="W40" s="124">
        <f>SUM(R37:R40)/4</f>
        <v>181438.28915149946</v>
      </c>
      <c r="X40" s="124">
        <f>SUM(S37:S40)/4</f>
        <v>85114.718004441369</v>
      </c>
      <c r="Y40" s="124">
        <f>SUM(T37:T40)/4</f>
        <v>-92384.963899238253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375754.09534070781</v>
      </c>
      <c r="Q41" s="124">
        <f t="shared" si="3"/>
        <v>190537.9089656976</v>
      </c>
      <c r="R41" s="124">
        <f t="shared" si="4"/>
        <v>194623.12029357193</v>
      </c>
      <c r="S41" s="124">
        <f t="shared" si="5"/>
        <v>89691.49798555189</v>
      </c>
      <c r="T41" s="124">
        <f t="shared" si="6"/>
        <v>-99098.431904113633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385745.12272765784</v>
      </c>
      <c r="Q42" s="124">
        <f t="shared" si="3"/>
        <v>195881.91176542841</v>
      </c>
      <c r="R42" s="124">
        <f t="shared" si="4"/>
        <v>200201.49809804617</v>
      </c>
      <c r="S42" s="124">
        <f t="shared" si="5"/>
        <v>91600.549814512648</v>
      </c>
      <c r="T42" s="124">
        <f t="shared" si="6"/>
        <v>-101938.83695032935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396005.14350403694</v>
      </c>
      <c r="Q43" s="124">
        <f t="shared" si="3"/>
        <v>201375.79742090456</v>
      </c>
      <c r="R43" s="124">
        <f t="shared" si="4"/>
        <v>205939.76594478523</v>
      </c>
      <c r="S43" s="124">
        <f t="shared" si="5"/>
        <v>93550.235136809031</v>
      </c>
      <c r="T43" s="124">
        <f t="shared" si="6"/>
        <v>-104860.65499846193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289376.09039310063</v>
      </c>
      <c r="V44" s="124">
        <f>SUM(Q41:Q44)/4</f>
        <v>146948.90453800763</v>
      </c>
      <c r="W44" s="124">
        <f>SUM(R41:R44)/4</f>
        <v>150191.09608410083</v>
      </c>
      <c r="X44" s="124">
        <f>SUM(S41:S44)/4</f>
        <v>68710.570734218403</v>
      </c>
      <c r="Y44" s="124">
        <f>SUM(T41:T44)/4</f>
        <v>-76474.480963226233</v>
      </c>
      <c r="Z44" s="188">
        <f>SUM(Q44:T44)-P44</f>
        <v>0</v>
      </c>
    </row>
    <row r="45" spans="13:26" x14ac:dyDescent="0.25">
      <c r="M45" s="2"/>
      <c r="O45" s="163" t="s">
        <v>216</v>
      </c>
      <c r="P45" s="163" t="s">
        <v>216</v>
      </c>
      <c r="Q45" s="163" t="s">
        <v>216</v>
      </c>
      <c r="R45" s="163" t="s">
        <v>216</v>
      </c>
      <c r="S45" s="163" t="s">
        <v>216</v>
      </c>
      <c r="T45" s="163" t="s">
        <v>216</v>
      </c>
      <c r="U45" s="196"/>
      <c r="V45" s="196"/>
      <c r="W45" s="196"/>
      <c r="X45" s="196"/>
      <c r="Y45" s="196"/>
      <c r="Z45" s="2"/>
    </row>
    <row r="46" spans="13:26" x14ac:dyDescent="0.25">
      <c r="M46" s="2"/>
      <c r="O46" s="134" t="s">
        <v>231</v>
      </c>
      <c r="P46" s="196">
        <f>SUM(Q46:T46)</f>
        <v>7766627.9064204469</v>
      </c>
      <c r="Q46" s="196">
        <f>SUM(Q$17:Q$44)</f>
        <v>3883610.9565757383</v>
      </c>
      <c r="R46" s="196">
        <f>SUM(R$17:R$44)</f>
        <v>3944809.903650864</v>
      </c>
      <c r="S46" s="196">
        <f>SUM(S$17:S$44)</f>
        <v>1946830.0454651678</v>
      </c>
      <c r="T46" s="196">
        <f>SUM(T$17:T$44)</f>
        <v>-2008622.9992713239</v>
      </c>
      <c r="U46" s="124"/>
      <c r="V46" s="196"/>
      <c r="W46" s="196"/>
      <c r="X46" s="196"/>
      <c r="Y46" s="196"/>
      <c r="Z46" s="2"/>
    </row>
    <row r="47" spans="13:26" x14ac:dyDescent="0.25">
      <c r="M47" s="2"/>
      <c r="N47" s="2"/>
      <c r="O47" s="2"/>
      <c r="P47" s="188">
        <f>P46-P$10</f>
        <v>0</v>
      </c>
      <c r="Q47" s="188">
        <f>Q46-Q$10</f>
        <v>0</v>
      </c>
      <c r="R47" s="188">
        <f>R46-R$10</f>
        <v>-5.5879354476928711E-9</v>
      </c>
      <c r="S47" s="188">
        <f>S46-S$10</f>
        <v>-2.5611370801925659E-9</v>
      </c>
      <c r="T47" s="188">
        <f>T46-T$10</f>
        <v>2.7939677238464355E-9</v>
      </c>
      <c r="U47" s="188">
        <f>SUM(Q46:T46)-P$10</f>
        <v>0</v>
      </c>
      <c r="V47" s="2"/>
      <c r="W47" s="2"/>
      <c r="X47" s="2"/>
      <c r="Y47" s="2"/>
      <c r="Z47" s="2"/>
    </row>
    <row r="48" spans="13:26" x14ac:dyDescent="0.25">
      <c r="M48" s="2"/>
      <c r="O48" s="180" t="s">
        <v>279</v>
      </c>
      <c r="P48" s="197">
        <f>$P$13</f>
        <v>2.636220011213064E-2</v>
      </c>
      <c r="Z48" s="2"/>
    </row>
    <row r="49" spans="13:26" x14ac:dyDescent="0.25">
      <c r="M49" s="2"/>
      <c r="O49" s="134" t="s">
        <v>236</v>
      </c>
      <c r="P49" s="197">
        <f>((1+P48)^(1/12))-1</f>
        <v>2.1707448293952769E-3</v>
      </c>
      <c r="Z49" s="2"/>
    </row>
    <row r="50" spans="13:26" x14ac:dyDescent="0.25">
      <c r="M50" s="2"/>
      <c r="O50" s="134" t="s">
        <v>235</v>
      </c>
      <c r="P50" s="196">
        <f>P10</f>
        <v>7766627.9064204497</v>
      </c>
      <c r="Z50" s="2"/>
    </row>
    <row r="51" spans="13:26" x14ac:dyDescent="0.25">
      <c r="M51" s="2"/>
      <c r="O51" s="134" t="s">
        <v>234</v>
      </c>
      <c r="P51" s="196">
        <f>P50/(1+P49)^P52</f>
        <v>3846936.1228364711</v>
      </c>
      <c r="Z51" s="2"/>
    </row>
    <row r="52" spans="13:26" x14ac:dyDescent="0.25">
      <c r="M52" s="2"/>
      <c r="O52" s="134" t="s">
        <v>233</v>
      </c>
      <c r="P52" s="124">
        <f>$P$12*12</f>
        <v>324</v>
      </c>
      <c r="Q52" s="198"/>
      <c r="Z52" s="2"/>
    </row>
    <row r="53" spans="13:26" x14ac:dyDescent="0.25">
      <c r="M53" s="2"/>
      <c r="O53" s="134" t="s">
        <v>232</v>
      </c>
      <c r="P53" s="196">
        <f>PMT(P49,P52,-P51)</f>
        <v>16546.430924567419</v>
      </c>
      <c r="Z53" s="2"/>
    </row>
    <row r="54" spans="13:26" x14ac:dyDescent="0.25">
      <c r="M54" s="2"/>
      <c r="N54" s="163"/>
      <c r="O54" s="163" t="s">
        <v>216</v>
      </c>
      <c r="P54" s="163" t="s">
        <v>216</v>
      </c>
      <c r="Q54" s="163" t="s">
        <v>216</v>
      </c>
      <c r="R54" s="163" t="s">
        <v>216</v>
      </c>
      <c r="Z54" s="2"/>
    </row>
    <row r="55" spans="13:26" x14ac:dyDescent="0.25">
      <c r="M55" s="2"/>
      <c r="N55" s="1">
        <v>1</v>
      </c>
      <c r="O55" s="124">
        <v>0</v>
      </c>
      <c r="P55" s="124">
        <f>P53</f>
        <v>16546.430924567419</v>
      </c>
      <c r="Q55" s="124">
        <f t="shared" ref="Q55:Q99" si="7">O55*$P$49</f>
        <v>0</v>
      </c>
      <c r="R55" s="124">
        <f t="shared" ref="R55:R99" si="8">O55+P55+Q55</f>
        <v>16546.430924567419</v>
      </c>
      <c r="Z55" s="2"/>
    </row>
    <row r="56" spans="13:26" x14ac:dyDescent="0.25">
      <c r="M56" s="2"/>
      <c r="N56" s="1">
        <f t="shared" ref="N56:N179" si="9">N55+1</f>
        <v>2</v>
      </c>
      <c r="O56" s="124">
        <f t="shared" ref="O56:O99" si="10">R55</f>
        <v>16546.430924567419</v>
      </c>
      <c r="P56" s="124">
        <f t="shared" ref="P56:P179" si="11">P55</f>
        <v>16546.430924567419</v>
      </c>
      <c r="Q56" s="124">
        <f t="shared" si="7"/>
        <v>35.918079374450834</v>
      </c>
      <c r="R56" s="124">
        <f t="shared" si="8"/>
        <v>33128.779928509291</v>
      </c>
      <c r="Z56" s="2"/>
    </row>
    <row r="57" spans="13:26" x14ac:dyDescent="0.25">
      <c r="M57" s="2"/>
      <c r="N57" s="1">
        <f t="shared" si="9"/>
        <v>3</v>
      </c>
      <c r="O57" s="124">
        <f t="shared" si="10"/>
        <v>33128.779928509291</v>
      </c>
      <c r="P57" s="124">
        <f t="shared" si="11"/>
        <v>16546.430924567419</v>
      </c>
      <c r="Q57" s="124">
        <f t="shared" si="7"/>
        <v>71.91412773398558</v>
      </c>
      <c r="R57" s="124">
        <f t="shared" si="8"/>
        <v>49747.124980810702</v>
      </c>
      <c r="Z57" s="2"/>
    </row>
    <row r="58" spans="13:26" x14ac:dyDescent="0.25">
      <c r="M58" s="2"/>
      <c r="N58" s="1">
        <f t="shared" si="9"/>
        <v>4</v>
      </c>
      <c r="O58" s="124">
        <f t="shared" si="10"/>
        <v>49747.124980810702</v>
      </c>
      <c r="P58" s="124">
        <f t="shared" si="11"/>
        <v>16546.430924567419</v>
      </c>
      <c r="Q58" s="124">
        <f t="shared" si="7"/>
        <v>107.98831432937544</v>
      </c>
      <c r="R58" s="124">
        <f t="shared" si="8"/>
        <v>66401.544219707488</v>
      </c>
      <c r="Z58" s="2"/>
    </row>
    <row r="59" spans="13:26" x14ac:dyDescent="0.25">
      <c r="M59" s="2"/>
      <c r="N59" s="1">
        <f t="shared" si="9"/>
        <v>5</v>
      </c>
      <c r="O59" s="124">
        <f t="shared" si="10"/>
        <v>66401.544219707488</v>
      </c>
      <c r="P59" s="124">
        <f t="shared" si="11"/>
        <v>16546.430924567419</v>
      </c>
      <c r="Q59" s="124">
        <f t="shared" si="7"/>
        <v>144.14080877879186</v>
      </c>
      <c r="R59" s="124">
        <f t="shared" si="8"/>
        <v>83092.115953053697</v>
      </c>
      <c r="Z59" s="2"/>
    </row>
    <row r="60" spans="13:26" x14ac:dyDescent="0.25">
      <c r="M60" s="2"/>
      <c r="N60" s="1">
        <f t="shared" si="9"/>
        <v>6</v>
      </c>
      <c r="O60" s="124">
        <f t="shared" si="10"/>
        <v>83092.115953053697</v>
      </c>
      <c r="P60" s="124">
        <f t="shared" si="11"/>
        <v>16546.430924567419</v>
      </c>
      <c r="Q60" s="124">
        <f t="shared" si="7"/>
        <v>180.37178106860412</v>
      </c>
      <c r="R60" s="124">
        <f t="shared" si="8"/>
        <v>99818.918658689727</v>
      </c>
      <c r="Z60" s="2"/>
    </row>
    <row r="61" spans="13:26" x14ac:dyDescent="0.25">
      <c r="M61" s="2"/>
      <c r="N61" s="1">
        <f t="shared" si="9"/>
        <v>7</v>
      </c>
      <c r="O61" s="124">
        <f t="shared" si="10"/>
        <v>99818.918658689727</v>
      </c>
      <c r="P61" s="124">
        <f t="shared" si="11"/>
        <v>16546.430924567419</v>
      </c>
      <c r="Q61" s="124">
        <f t="shared" si="7"/>
        <v>216.68140155417845</v>
      </c>
      <c r="R61" s="124">
        <f t="shared" si="8"/>
        <v>116582.03098481132</v>
      </c>
      <c r="Z61" s="2"/>
    </row>
    <row r="62" spans="13:26" x14ac:dyDescent="0.25">
      <c r="M62" s="2"/>
      <c r="N62" s="1">
        <f t="shared" si="9"/>
        <v>8</v>
      </c>
      <c r="O62" s="124">
        <f t="shared" si="10"/>
        <v>116582.03098481132</v>
      </c>
      <c r="P62" s="124">
        <f t="shared" si="11"/>
        <v>16546.430924567419</v>
      </c>
      <c r="Q62" s="124">
        <f t="shared" si="7"/>
        <v>253.06984096067916</v>
      </c>
      <c r="R62" s="124">
        <f t="shared" si="8"/>
        <v>133381.5317503394</v>
      </c>
      <c r="Z62" s="2"/>
    </row>
    <row r="63" spans="13:26" x14ac:dyDescent="0.25">
      <c r="M63" s="2"/>
      <c r="N63" s="1">
        <f t="shared" si="9"/>
        <v>9</v>
      </c>
      <c r="O63" s="124">
        <f t="shared" si="10"/>
        <v>133381.5317503394</v>
      </c>
      <c r="P63" s="124">
        <f t="shared" si="11"/>
        <v>16546.430924567419</v>
      </c>
      <c r="Q63" s="124">
        <f t="shared" si="7"/>
        <v>289.5372703838712</v>
      </c>
      <c r="R63" s="124">
        <f t="shared" si="8"/>
        <v>150217.49994529071</v>
      </c>
      <c r="Z63" s="2"/>
    </row>
    <row r="64" spans="13:26" x14ac:dyDescent="0.25">
      <c r="M64" s="2"/>
      <c r="N64" s="1">
        <f t="shared" si="9"/>
        <v>10</v>
      </c>
      <c r="O64" s="124">
        <f t="shared" si="10"/>
        <v>150217.49994529071</v>
      </c>
      <c r="P64" s="124">
        <f t="shared" si="11"/>
        <v>16546.430924567419</v>
      </c>
      <c r="Q64" s="124">
        <f t="shared" si="7"/>
        <v>326.08386129092509</v>
      </c>
      <c r="R64" s="124">
        <f t="shared" si="8"/>
        <v>167090.01473114904</v>
      </c>
      <c r="Z64" s="2"/>
    </row>
    <row r="65" spans="13:26" x14ac:dyDescent="0.25">
      <c r="M65" s="2"/>
      <c r="N65" s="1">
        <f t="shared" si="9"/>
        <v>11</v>
      </c>
      <c r="O65" s="124">
        <f t="shared" si="10"/>
        <v>167090.01473114904</v>
      </c>
      <c r="P65" s="124">
        <f t="shared" si="11"/>
        <v>16546.430924567419</v>
      </c>
      <c r="Q65" s="124">
        <f t="shared" si="7"/>
        <v>362.70978552122244</v>
      </c>
      <c r="R65" s="124">
        <f t="shared" si="8"/>
        <v>183999.1554412377</v>
      </c>
      <c r="Z65" s="2"/>
    </row>
    <row r="66" spans="13:26" x14ac:dyDescent="0.25">
      <c r="M66" s="2"/>
      <c r="N66" s="1">
        <f t="shared" si="9"/>
        <v>12</v>
      </c>
      <c r="O66" s="124">
        <f t="shared" si="10"/>
        <v>183999.1554412377</v>
      </c>
      <c r="P66" s="124">
        <f t="shared" si="11"/>
        <v>16546.430924567419</v>
      </c>
      <c r="Q66" s="124">
        <f t="shared" si="7"/>
        <v>399.41521528716459</v>
      </c>
      <c r="R66" s="124">
        <f t="shared" si="8"/>
        <v>200945.00158109228</v>
      </c>
      <c r="Z66" s="2"/>
    </row>
    <row r="67" spans="13:26" x14ac:dyDescent="0.25">
      <c r="M67" s="2"/>
      <c r="N67" s="1">
        <f t="shared" si="9"/>
        <v>13</v>
      </c>
      <c r="O67" s="124">
        <f t="shared" si="10"/>
        <v>200945.00158109228</v>
      </c>
      <c r="P67" s="124">
        <f t="shared" si="11"/>
        <v>16546.430924567419</v>
      </c>
      <c r="Q67" s="124">
        <f t="shared" si="7"/>
        <v>436.2003231749818</v>
      </c>
      <c r="R67" s="124">
        <f t="shared" si="8"/>
        <v>217927.63282883467</v>
      </c>
      <c r="Z67" s="2"/>
    </row>
    <row r="68" spans="13:26" x14ac:dyDescent="0.25">
      <c r="M68" s="2"/>
      <c r="N68" s="1">
        <f t="shared" si="9"/>
        <v>14</v>
      </c>
      <c r="O68" s="124">
        <f t="shared" si="10"/>
        <v>217927.63282883467</v>
      </c>
      <c r="P68" s="124">
        <f t="shared" si="11"/>
        <v>16546.430924567419</v>
      </c>
      <c r="Q68" s="124">
        <f t="shared" si="7"/>
        <v>473.06528214554527</v>
      </c>
      <c r="R68" s="124">
        <f t="shared" si="8"/>
        <v>234947.12903554764</v>
      </c>
      <c r="Z68" s="2"/>
    </row>
    <row r="69" spans="13:26" x14ac:dyDescent="0.25">
      <c r="M69" s="2"/>
      <c r="N69" s="1">
        <f t="shared" si="9"/>
        <v>15</v>
      </c>
      <c r="O69" s="124">
        <f t="shared" si="10"/>
        <v>234947.12903554764</v>
      </c>
      <c r="P69" s="124">
        <f t="shared" si="11"/>
        <v>16546.430924567419</v>
      </c>
      <c r="Q69" s="124">
        <f t="shared" si="7"/>
        <v>510.01026553517994</v>
      </c>
      <c r="R69" s="124">
        <f t="shared" si="8"/>
        <v>252003.57022565024</v>
      </c>
      <c r="Z69" s="2"/>
    </row>
    <row r="70" spans="13:26" x14ac:dyDescent="0.25">
      <c r="M70" s="2"/>
      <c r="N70" s="1">
        <f t="shared" si="9"/>
        <v>16</v>
      </c>
      <c r="O70" s="124">
        <f t="shared" si="10"/>
        <v>252003.57022565024</v>
      </c>
      <c r="P70" s="124">
        <f t="shared" si="11"/>
        <v>16546.430924567419</v>
      </c>
      <c r="Q70" s="124">
        <f t="shared" si="7"/>
        <v>547.03544705647982</v>
      </c>
      <c r="R70" s="124">
        <f t="shared" si="8"/>
        <v>269097.03659727413</v>
      </c>
      <c r="Z70" s="2"/>
    </row>
    <row r="71" spans="13:26" x14ac:dyDescent="0.25">
      <c r="M71" s="2"/>
      <c r="N71" s="1">
        <f t="shared" si="9"/>
        <v>17</v>
      </c>
      <c r="O71" s="124">
        <f t="shared" si="10"/>
        <v>269097.03659727413</v>
      </c>
      <c r="P71" s="124">
        <f t="shared" si="11"/>
        <v>16546.430924567419</v>
      </c>
      <c r="Q71" s="124">
        <f t="shared" si="7"/>
        <v>584.14100079912441</v>
      </c>
      <c r="R71" s="124">
        <f t="shared" si="8"/>
        <v>286227.60852264066</v>
      </c>
      <c r="Z71" s="2"/>
    </row>
    <row r="72" spans="13:26" x14ac:dyDescent="0.25">
      <c r="M72" s="2"/>
      <c r="N72" s="1">
        <f t="shared" si="9"/>
        <v>18</v>
      </c>
      <c r="O72" s="124">
        <f t="shared" si="10"/>
        <v>286227.60852264066</v>
      </c>
      <c r="P72" s="124">
        <f t="shared" si="11"/>
        <v>16546.430924567419</v>
      </c>
      <c r="Q72" s="124">
        <f t="shared" si="7"/>
        <v>621.32710123069774</v>
      </c>
      <c r="R72" s="124">
        <f t="shared" si="8"/>
        <v>303395.36654843873</v>
      </c>
      <c r="Z72" s="2"/>
    </row>
    <row r="73" spans="13:26" x14ac:dyDescent="0.25">
      <c r="M73" s="2"/>
      <c r="N73" s="1">
        <f t="shared" si="9"/>
        <v>19</v>
      </c>
      <c r="O73" s="124">
        <f t="shared" si="10"/>
        <v>303395.36654843873</v>
      </c>
      <c r="P73" s="124">
        <f t="shared" si="11"/>
        <v>16546.430924567419</v>
      </c>
      <c r="Q73" s="124">
        <f t="shared" si="7"/>
        <v>658.59392319750816</v>
      </c>
      <c r="R73" s="124">
        <f t="shared" si="8"/>
        <v>320600.39139620366</v>
      </c>
      <c r="Z73" s="2"/>
    </row>
    <row r="74" spans="13:26" x14ac:dyDescent="0.25">
      <c r="M74" s="2"/>
      <c r="N74" s="1">
        <f t="shared" si="9"/>
        <v>20</v>
      </c>
      <c r="O74" s="124">
        <f t="shared" si="10"/>
        <v>320600.39139620366</v>
      </c>
      <c r="P74" s="124">
        <f t="shared" si="11"/>
        <v>16546.430924567419</v>
      </c>
      <c r="Q74" s="124">
        <f t="shared" si="7"/>
        <v>695.94164192541109</v>
      </c>
      <c r="R74" s="124">
        <f t="shared" si="8"/>
        <v>337842.76396269648</v>
      </c>
      <c r="Z74" s="2"/>
    </row>
    <row r="75" spans="13:26" x14ac:dyDescent="0.25">
      <c r="M75" s="2"/>
      <c r="N75" s="1">
        <f t="shared" si="9"/>
        <v>21</v>
      </c>
      <c r="O75" s="124">
        <f t="shared" si="10"/>
        <v>337842.76396269648</v>
      </c>
      <c r="P75" s="124">
        <f t="shared" si="11"/>
        <v>16546.430924567419</v>
      </c>
      <c r="Q75" s="124">
        <f t="shared" si="7"/>
        <v>733.37043302063239</v>
      </c>
      <c r="R75" s="124">
        <f t="shared" si="8"/>
        <v>355122.56532028451</v>
      </c>
      <c r="Z75" s="2"/>
    </row>
    <row r="76" spans="13:26" x14ac:dyDescent="0.25">
      <c r="M76" s="2"/>
      <c r="N76" s="1">
        <f t="shared" si="9"/>
        <v>22</v>
      </c>
      <c r="O76" s="124">
        <f t="shared" si="10"/>
        <v>355122.56532028451</v>
      </c>
      <c r="P76" s="124">
        <f t="shared" si="11"/>
        <v>16546.430924567419</v>
      </c>
      <c r="Q76" s="124">
        <f t="shared" si="7"/>
        <v>770.8804724705941</v>
      </c>
      <c r="R76" s="124">
        <f t="shared" si="8"/>
        <v>372439.87671732251</v>
      </c>
      <c r="Z76" s="2"/>
    </row>
    <row r="77" spans="13:26" x14ac:dyDescent="0.25">
      <c r="M77" s="2"/>
      <c r="N77" s="1">
        <f t="shared" si="9"/>
        <v>23</v>
      </c>
      <c r="O77" s="124">
        <f t="shared" si="10"/>
        <v>372439.87671732251</v>
      </c>
      <c r="P77" s="124">
        <f t="shared" si="11"/>
        <v>16546.430924567419</v>
      </c>
      <c r="Q77" s="124">
        <f t="shared" si="7"/>
        <v>808.47193664474219</v>
      </c>
      <c r="R77" s="124">
        <f t="shared" si="8"/>
        <v>389794.77957853465</v>
      </c>
      <c r="Z77" s="2"/>
    </row>
    <row r="78" spans="13:26" x14ac:dyDescent="0.25">
      <c r="M78" s="2"/>
      <c r="N78" s="1">
        <f t="shared" si="9"/>
        <v>24</v>
      </c>
      <c r="O78" s="124">
        <f t="shared" si="10"/>
        <v>389794.77957853465</v>
      </c>
      <c r="P78" s="124">
        <f t="shared" si="11"/>
        <v>16546.430924567419</v>
      </c>
      <c r="Q78" s="124">
        <f t="shared" si="7"/>
        <v>846.14500229537578</v>
      </c>
      <c r="R78" s="124">
        <f t="shared" si="8"/>
        <v>407187.35550539743</v>
      </c>
      <c r="Z78" s="2"/>
    </row>
    <row r="79" spans="13:26" x14ac:dyDescent="0.25">
      <c r="M79" s="2"/>
      <c r="N79" s="1">
        <f t="shared" si="9"/>
        <v>25</v>
      </c>
      <c r="O79" s="124">
        <f t="shared" si="10"/>
        <v>407187.35550539743</v>
      </c>
      <c r="P79" s="124">
        <f t="shared" si="11"/>
        <v>16546.430924567419</v>
      </c>
      <c r="Q79" s="124">
        <f t="shared" si="7"/>
        <v>883.89984655847786</v>
      </c>
      <c r="R79" s="124">
        <f t="shared" si="8"/>
        <v>424617.68627652328</v>
      </c>
      <c r="Z79" s="2"/>
    </row>
    <row r="80" spans="13:26" x14ac:dyDescent="0.25">
      <c r="M80" s="2"/>
      <c r="N80" s="1">
        <f t="shared" si="9"/>
        <v>26</v>
      </c>
      <c r="O80" s="124">
        <f t="shared" si="10"/>
        <v>424617.68627652328</v>
      </c>
      <c r="P80" s="124">
        <f t="shared" si="11"/>
        <v>16546.430924567419</v>
      </c>
      <c r="Q80" s="124">
        <f t="shared" si="7"/>
        <v>921.73664695454875</v>
      </c>
      <c r="R80" s="124">
        <f t="shared" si="8"/>
        <v>442085.85384804523</v>
      </c>
      <c r="Z80" s="2"/>
    </row>
    <row r="81" spans="13:26" x14ac:dyDescent="0.25">
      <c r="M81" s="2"/>
      <c r="N81" s="1">
        <f t="shared" si="9"/>
        <v>27</v>
      </c>
      <c r="O81" s="124">
        <f t="shared" si="10"/>
        <v>442085.85384804523</v>
      </c>
      <c r="P81" s="124">
        <f t="shared" si="11"/>
        <v>16546.430924567419</v>
      </c>
      <c r="Q81" s="124">
        <f t="shared" si="7"/>
        <v>959.65558138944027</v>
      </c>
      <c r="R81" s="124">
        <f t="shared" si="8"/>
        <v>459591.94035400206</v>
      </c>
      <c r="Z81" s="2"/>
    </row>
    <row r="82" spans="13:26" x14ac:dyDescent="0.25">
      <c r="M82" s="2"/>
      <c r="N82" s="1">
        <f t="shared" si="9"/>
        <v>28</v>
      </c>
      <c r="O82" s="124">
        <f t="shared" si="10"/>
        <v>459591.94035400206</v>
      </c>
      <c r="P82" s="124">
        <f t="shared" si="11"/>
        <v>16546.430924567419</v>
      </c>
      <c r="Q82" s="124">
        <f t="shared" si="7"/>
        <v>997.65682815519244</v>
      </c>
      <c r="R82" s="124">
        <f t="shared" si="8"/>
        <v>477136.02810672467</v>
      </c>
      <c r="Z82" s="2"/>
    </row>
    <row r="83" spans="13:26" x14ac:dyDescent="0.25">
      <c r="M83" s="2"/>
      <c r="N83" s="1">
        <f t="shared" si="9"/>
        <v>29</v>
      </c>
      <c r="O83" s="124">
        <f t="shared" si="10"/>
        <v>477136.02810672467</v>
      </c>
      <c r="P83" s="124">
        <f t="shared" si="11"/>
        <v>16546.430924567419</v>
      </c>
      <c r="Q83" s="124">
        <f t="shared" si="7"/>
        <v>1035.740565930872</v>
      </c>
      <c r="R83" s="124">
        <f t="shared" si="8"/>
        <v>494718.19959722296</v>
      </c>
      <c r="Z83" s="2"/>
    </row>
    <row r="84" spans="13:26" x14ac:dyDescent="0.25">
      <c r="M84" s="2"/>
      <c r="N84" s="1">
        <f t="shared" si="9"/>
        <v>30</v>
      </c>
      <c r="O84" s="124">
        <f t="shared" si="10"/>
        <v>494718.19959722296</v>
      </c>
      <c r="P84" s="124">
        <f t="shared" si="11"/>
        <v>16546.430924567419</v>
      </c>
      <c r="Q84" s="124">
        <f t="shared" si="7"/>
        <v>1073.9069737834122</v>
      </c>
      <c r="R84" s="124">
        <f t="shared" si="8"/>
        <v>512338.53749557375</v>
      </c>
      <c r="Z84" s="2"/>
    </row>
    <row r="85" spans="13:26" x14ac:dyDescent="0.25">
      <c r="M85" s="2"/>
      <c r="N85" s="1">
        <f t="shared" si="9"/>
        <v>31</v>
      </c>
      <c r="O85" s="124">
        <f t="shared" si="10"/>
        <v>512338.53749557375</v>
      </c>
      <c r="P85" s="124">
        <f t="shared" si="11"/>
        <v>16546.430924567419</v>
      </c>
      <c r="Q85" s="124">
        <f t="shared" si="7"/>
        <v>1112.156231168455</v>
      </c>
      <c r="R85" s="124">
        <f t="shared" si="8"/>
        <v>529997.12465130957</v>
      </c>
      <c r="Z85" s="2"/>
    </row>
    <row r="86" spans="13:26" x14ac:dyDescent="0.25">
      <c r="M86" s="2"/>
      <c r="N86" s="1">
        <f t="shared" si="9"/>
        <v>32</v>
      </c>
      <c r="O86" s="124">
        <f t="shared" si="10"/>
        <v>529997.12465130957</v>
      </c>
      <c r="P86" s="124">
        <f t="shared" si="11"/>
        <v>16546.430924567419</v>
      </c>
      <c r="Q86" s="124">
        <f t="shared" si="7"/>
        <v>1150.4885179311943</v>
      </c>
      <c r="R86" s="124">
        <f t="shared" si="8"/>
        <v>547694.04409380816</v>
      </c>
      <c r="Z86" s="2"/>
    </row>
    <row r="87" spans="13:26" x14ac:dyDescent="0.25">
      <c r="M87" s="2"/>
      <c r="N87" s="1">
        <f t="shared" si="9"/>
        <v>33</v>
      </c>
      <c r="O87" s="124">
        <f t="shared" si="10"/>
        <v>547694.04409380816</v>
      </c>
      <c r="P87" s="124">
        <f t="shared" si="11"/>
        <v>16546.430924567419</v>
      </c>
      <c r="Q87" s="124">
        <f t="shared" si="7"/>
        <v>1188.904014307223</v>
      </c>
      <c r="R87" s="124">
        <f t="shared" si="8"/>
        <v>565429.37903268274</v>
      </c>
      <c r="Z87" s="2"/>
    </row>
    <row r="88" spans="13:26" x14ac:dyDescent="0.25">
      <c r="M88" s="2"/>
      <c r="N88" s="1">
        <f t="shared" si="9"/>
        <v>34</v>
      </c>
      <c r="O88" s="124">
        <f t="shared" si="10"/>
        <v>565429.37903268274</v>
      </c>
      <c r="P88" s="124">
        <f t="shared" si="11"/>
        <v>16546.430924567419</v>
      </c>
      <c r="Q88" s="124">
        <f t="shared" si="7"/>
        <v>1227.4029009233782</v>
      </c>
      <c r="R88" s="124">
        <f t="shared" si="8"/>
        <v>583203.21285817353</v>
      </c>
      <c r="Z88" s="2"/>
    </row>
    <row r="89" spans="13:26" x14ac:dyDescent="0.25">
      <c r="M89" s="2"/>
      <c r="N89" s="1">
        <f t="shared" si="9"/>
        <v>35</v>
      </c>
      <c r="O89" s="124">
        <f t="shared" si="10"/>
        <v>583203.21285817353</v>
      </c>
      <c r="P89" s="124">
        <f t="shared" si="11"/>
        <v>16546.430924567419</v>
      </c>
      <c r="Q89" s="124">
        <f t="shared" si="7"/>
        <v>1265.9853587985933</v>
      </c>
      <c r="R89" s="124">
        <f t="shared" si="8"/>
        <v>601015.62914153957</v>
      </c>
      <c r="Z89" s="2"/>
    </row>
    <row r="90" spans="13:26" x14ac:dyDescent="0.25">
      <c r="M90" s="2"/>
      <c r="N90" s="1">
        <f t="shared" si="9"/>
        <v>36</v>
      </c>
      <c r="O90" s="124">
        <f t="shared" si="10"/>
        <v>601015.62914153957</v>
      </c>
      <c r="P90" s="124">
        <f t="shared" si="11"/>
        <v>16546.430924567419</v>
      </c>
      <c r="Q90" s="124">
        <f t="shared" si="7"/>
        <v>1304.6515693447463</v>
      </c>
      <c r="R90" s="124">
        <f t="shared" si="8"/>
        <v>618866.71163545176</v>
      </c>
      <c r="Z90" s="2"/>
    </row>
    <row r="91" spans="13:26" x14ac:dyDescent="0.25">
      <c r="M91" s="2"/>
      <c r="N91" s="1">
        <f t="shared" si="9"/>
        <v>37</v>
      </c>
      <c r="O91" s="124">
        <f t="shared" si="10"/>
        <v>618866.71163545176</v>
      </c>
      <c r="P91" s="124">
        <f t="shared" si="11"/>
        <v>16546.430924567419</v>
      </c>
      <c r="Q91" s="124">
        <f t="shared" si="7"/>
        <v>1343.4017143675148</v>
      </c>
      <c r="R91" s="124">
        <f t="shared" si="8"/>
        <v>636756.54427438672</v>
      </c>
      <c r="Z91" s="2"/>
    </row>
    <row r="92" spans="13:26" x14ac:dyDescent="0.25">
      <c r="M92" s="2"/>
      <c r="N92" s="1">
        <f t="shared" si="9"/>
        <v>38</v>
      </c>
      <c r="O92" s="124">
        <f t="shared" si="10"/>
        <v>636756.54427438672</v>
      </c>
      <c r="P92" s="124">
        <f t="shared" si="11"/>
        <v>16546.430924567419</v>
      </c>
      <c r="Q92" s="124">
        <f t="shared" si="7"/>
        <v>1382.2359760672298</v>
      </c>
      <c r="R92" s="124">
        <f t="shared" si="8"/>
        <v>654685.21117502137</v>
      </c>
      <c r="Z92" s="2"/>
    </row>
    <row r="93" spans="13:26" x14ac:dyDescent="0.25">
      <c r="M93" s="2"/>
      <c r="N93" s="1">
        <f t="shared" si="9"/>
        <v>39</v>
      </c>
      <c r="O93" s="124">
        <f t="shared" si="10"/>
        <v>654685.21117502137</v>
      </c>
      <c r="P93" s="124">
        <f t="shared" si="11"/>
        <v>16546.430924567419</v>
      </c>
      <c r="Q93" s="124">
        <f t="shared" si="7"/>
        <v>1421.1545370397325</v>
      </c>
      <c r="R93" s="124">
        <f t="shared" si="8"/>
        <v>672652.79663662845</v>
      </c>
      <c r="Z93" s="2"/>
    </row>
    <row r="94" spans="13:26" x14ac:dyDescent="0.25">
      <c r="M94" s="2"/>
      <c r="N94" s="1">
        <f t="shared" si="9"/>
        <v>40</v>
      </c>
      <c r="O94" s="124">
        <f t="shared" si="10"/>
        <v>672652.79663662845</v>
      </c>
      <c r="P94" s="124">
        <f t="shared" si="11"/>
        <v>16546.430924567419</v>
      </c>
      <c r="Q94" s="124">
        <f t="shared" si="7"/>
        <v>1460.1575802772338</v>
      </c>
      <c r="R94" s="124">
        <f t="shared" si="8"/>
        <v>690659.38514147303</v>
      </c>
      <c r="Z94" s="2"/>
    </row>
    <row r="95" spans="13:26" x14ac:dyDescent="0.25">
      <c r="M95" s="2"/>
      <c r="N95" s="1">
        <f t="shared" si="9"/>
        <v>41</v>
      </c>
      <c r="O95" s="124">
        <f t="shared" si="10"/>
        <v>690659.38514147303</v>
      </c>
      <c r="P95" s="124">
        <f t="shared" si="11"/>
        <v>16546.430924567419</v>
      </c>
      <c r="Q95" s="124">
        <f t="shared" si="7"/>
        <v>1499.2452891691737</v>
      </c>
      <c r="R95" s="124">
        <f t="shared" si="8"/>
        <v>708705.06135520956</v>
      </c>
      <c r="Z95" s="2"/>
    </row>
    <row r="96" spans="13:26" x14ac:dyDescent="0.25">
      <c r="M96" s="2"/>
      <c r="N96" s="1">
        <f t="shared" si="9"/>
        <v>42</v>
      </c>
      <c r="O96" s="124">
        <f t="shared" si="10"/>
        <v>708705.06135520956</v>
      </c>
      <c r="P96" s="124">
        <f t="shared" si="11"/>
        <v>16546.430924567419</v>
      </c>
      <c r="Q96" s="124">
        <f t="shared" si="7"/>
        <v>1538.4178475030835</v>
      </c>
      <c r="R96" s="124">
        <f t="shared" si="8"/>
        <v>726789.91012728005</v>
      </c>
      <c r="Z96" s="2"/>
    </row>
    <row r="97" spans="13:26" x14ac:dyDescent="0.25">
      <c r="M97" s="2"/>
      <c r="N97" s="1">
        <f t="shared" si="9"/>
        <v>43</v>
      </c>
      <c r="O97" s="124">
        <f t="shared" si="10"/>
        <v>726789.91012728005</v>
      </c>
      <c r="P97" s="124">
        <f t="shared" si="11"/>
        <v>16546.430924567419</v>
      </c>
      <c r="Q97" s="124">
        <f t="shared" si="7"/>
        <v>1577.6754394654511</v>
      </c>
      <c r="R97" s="124">
        <f t="shared" si="8"/>
        <v>744914.01649131288</v>
      </c>
      <c r="Z97" s="2"/>
    </row>
    <row r="98" spans="13:26" x14ac:dyDescent="0.25">
      <c r="M98" s="2"/>
      <c r="N98" s="1">
        <f t="shared" si="9"/>
        <v>44</v>
      </c>
      <c r="O98" s="124">
        <f t="shared" si="10"/>
        <v>744914.01649131288</v>
      </c>
      <c r="P98" s="124">
        <f t="shared" si="11"/>
        <v>16546.430924567419</v>
      </c>
      <c r="Q98" s="124">
        <f t="shared" si="7"/>
        <v>1617.0182496425855</v>
      </c>
      <c r="R98" s="124">
        <f t="shared" si="8"/>
        <v>763077.46566552285</v>
      </c>
      <c r="Z98" s="2"/>
    </row>
    <row r="99" spans="13:26" x14ac:dyDescent="0.25">
      <c r="M99" s="2"/>
      <c r="N99" s="1">
        <f t="shared" si="9"/>
        <v>45</v>
      </c>
      <c r="O99" s="124">
        <f t="shared" si="10"/>
        <v>763077.46566552285</v>
      </c>
      <c r="P99" s="124">
        <f t="shared" si="11"/>
        <v>16546.430924567419</v>
      </c>
      <c r="Q99" s="124">
        <f t="shared" si="7"/>
        <v>1656.4464630214857</v>
      </c>
      <c r="R99" s="124">
        <f t="shared" si="8"/>
        <v>781280.34305311169</v>
      </c>
      <c r="Z99" s="2"/>
    </row>
    <row r="100" spans="13:26" x14ac:dyDescent="0.25">
      <c r="M100" s="2"/>
      <c r="N100" s="1">
        <f t="shared" si="9"/>
        <v>46</v>
      </c>
      <c r="O100" s="124">
        <f t="shared" ref="O100:O163" si="12">R99</f>
        <v>781280.34305311169</v>
      </c>
      <c r="P100" s="124">
        <f t="shared" si="11"/>
        <v>16546.430924567419</v>
      </c>
      <c r="Q100" s="124">
        <f t="shared" ref="Q100:Q163" si="13">O100*$P$49</f>
        <v>1695.9602649907104</v>
      </c>
      <c r="R100" s="124">
        <f t="shared" ref="R100:R163" si="14">O100+P100+Q100</f>
        <v>799522.73424266977</v>
      </c>
      <c r="Z100" s="2"/>
    </row>
    <row r="101" spans="13:26" x14ac:dyDescent="0.25">
      <c r="M101" s="2"/>
      <c r="N101" s="1">
        <f t="shared" si="9"/>
        <v>47</v>
      </c>
      <c r="O101" s="124">
        <f t="shared" si="12"/>
        <v>799522.73424266977</v>
      </c>
      <c r="P101" s="124">
        <f t="shared" si="11"/>
        <v>16546.430924567419</v>
      </c>
      <c r="Q101" s="124">
        <f t="shared" si="13"/>
        <v>1735.5598413412495</v>
      </c>
      <c r="R101" s="124">
        <f t="shared" si="14"/>
        <v>817804.72500857839</v>
      </c>
      <c r="Z101" s="2"/>
    </row>
    <row r="102" spans="13:26" x14ac:dyDescent="0.25">
      <c r="M102" s="2"/>
      <c r="N102" s="1">
        <f t="shared" si="9"/>
        <v>48</v>
      </c>
      <c r="O102" s="124">
        <f t="shared" si="12"/>
        <v>817804.72500857839</v>
      </c>
      <c r="P102" s="124">
        <f t="shared" si="11"/>
        <v>16546.430924567419</v>
      </c>
      <c r="Q102" s="124">
        <f t="shared" si="13"/>
        <v>1775.2453782673979</v>
      </c>
      <c r="R102" s="124">
        <f t="shared" si="14"/>
        <v>836126.40131141315</v>
      </c>
      <c r="Z102" s="2"/>
    </row>
    <row r="103" spans="13:26" x14ac:dyDescent="0.25">
      <c r="M103" s="2"/>
      <c r="N103" s="1">
        <f t="shared" si="9"/>
        <v>49</v>
      </c>
      <c r="O103" s="124">
        <f t="shared" si="12"/>
        <v>836126.40131141315</v>
      </c>
      <c r="P103" s="124">
        <f t="shared" si="11"/>
        <v>16546.430924567419</v>
      </c>
      <c r="Q103" s="124">
        <f t="shared" si="13"/>
        <v>1815.0170623676304</v>
      </c>
      <c r="R103" s="124">
        <f t="shared" si="14"/>
        <v>854487.84929834818</v>
      </c>
      <c r="Z103" s="2"/>
    </row>
    <row r="104" spans="13:26" x14ac:dyDescent="0.25">
      <c r="M104" s="2"/>
      <c r="N104" s="1">
        <f t="shared" si="9"/>
        <v>50</v>
      </c>
      <c r="O104" s="124">
        <f t="shared" si="12"/>
        <v>854487.84929834818</v>
      </c>
      <c r="P104" s="124">
        <f t="shared" si="11"/>
        <v>16546.430924567419</v>
      </c>
      <c r="Q104" s="124">
        <f t="shared" si="13"/>
        <v>1854.87508064548</v>
      </c>
      <c r="R104" s="124">
        <f t="shared" si="14"/>
        <v>872889.15530356101</v>
      </c>
      <c r="Z104" s="2"/>
    </row>
    <row r="105" spans="13:26" x14ac:dyDescent="0.25">
      <c r="M105" s="2"/>
      <c r="N105" s="1">
        <f t="shared" si="9"/>
        <v>51</v>
      </c>
      <c r="O105" s="124">
        <f t="shared" si="12"/>
        <v>872889.15530356101</v>
      </c>
      <c r="P105" s="124">
        <f t="shared" si="11"/>
        <v>16546.430924567419</v>
      </c>
      <c r="Q105" s="124">
        <f t="shared" si="13"/>
        <v>1894.8196205104159</v>
      </c>
      <c r="R105" s="124">
        <f t="shared" si="14"/>
        <v>891330.40584863885</v>
      </c>
      <c r="Z105" s="2"/>
    </row>
    <row r="106" spans="13:26" x14ac:dyDescent="0.25">
      <c r="M106" s="2"/>
      <c r="N106" s="1">
        <f t="shared" si="9"/>
        <v>52</v>
      </c>
      <c r="O106" s="124">
        <f t="shared" si="12"/>
        <v>891330.40584863885</v>
      </c>
      <c r="P106" s="124">
        <f t="shared" si="11"/>
        <v>16546.430924567419</v>
      </c>
      <c r="Q106" s="124">
        <f t="shared" si="13"/>
        <v>1934.8508697787265</v>
      </c>
      <c r="R106" s="124">
        <f t="shared" si="14"/>
        <v>909811.68764298502</v>
      </c>
      <c r="Z106" s="2"/>
    </row>
    <row r="107" spans="13:26" x14ac:dyDescent="0.25">
      <c r="M107" s="2"/>
      <c r="N107" s="1">
        <f t="shared" si="9"/>
        <v>53</v>
      </c>
      <c r="O107" s="124">
        <f t="shared" si="12"/>
        <v>909811.68764298502</v>
      </c>
      <c r="P107" s="124">
        <f t="shared" si="11"/>
        <v>16546.430924567419</v>
      </c>
      <c r="Q107" s="124">
        <f t="shared" si="13"/>
        <v>1974.9690166744006</v>
      </c>
      <c r="R107" s="124">
        <f t="shared" si="14"/>
        <v>928333.08758422686</v>
      </c>
      <c r="Z107" s="2"/>
    </row>
    <row r="108" spans="13:26" x14ac:dyDescent="0.25">
      <c r="M108" s="2"/>
      <c r="N108" s="1">
        <f t="shared" si="9"/>
        <v>54</v>
      </c>
      <c r="O108" s="124">
        <f t="shared" si="12"/>
        <v>928333.08758422686</v>
      </c>
      <c r="P108" s="124">
        <f t="shared" si="11"/>
        <v>16546.430924567419</v>
      </c>
      <c r="Q108" s="124">
        <f t="shared" si="13"/>
        <v>2015.1742498300132</v>
      </c>
      <c r="R108" s="124">
        <f t="shared" si="14"/>
        <v>946894.69275862421</v>
      </c>
      <c r="Z108" s="2"/>
    </row>
    <row r="109" spans="13:26" x14ac:dyDescent="0.25">
      <c r="M109" s="2"/>
      <c r="N109" s="1">
        <f t="shared" si="9"/>
        <v>55</v>
      </c>
      <c r="O109" s="124">
        <f t="shared" si="12"/>
        <v>946894.69275862421</v>
      </c>
      <c r="P109" s="124">
        <f t="shared" si="11"/>
        <v>16546.430924567419</v>
      </c>
      <c r="Q109" s="124">
        <f t="shared" si="13"/>
        <v>2055.4667582876127</v>
      </c>
      <c r="R109" s="124">
        <f t="shared" si="14"/>
        <v>965496.59044147923</v>
      </c>
      <c r="Z109" s="2"/>
    </row>
    <row r="110" spans="13:26" x14ac:dyDescent="0.25">
      <c r="M110" s="2"/>
      <c r="N110" s="1">
        <f t="shared" si="9"/>
        <v>56</v>
      </c>
      <c r="O110" s="124">
        <f t="shared" si="12"/>
        <v>965496.59044147923</v>
      </c>
      <c r="P110" s="124">
        <f t="shared" si="11"/>
        <v>16546.430924567419</v>
      </c>
      <c r="Q110" s="124">
        <f t="shared" si="13"/>
        <v>2095.8467314996105</v>
      </c>
      <c r="R110" s="124">
        <f t="shared" si="14"/>
        <v>984138.86809754628</v>
      </c>
      <c r="Z110" s="2"/>
    </row>
    <row r="111" spans="13:26" x14ac:dyDescent="0.25">
      <c r="M111" s="2"/>
      <c r="N111" s="1">
        <f t="shared" si="9"/>
        <v>57</v>
      </c>
      <c r="O111" s="124">
        <f t="shared" si="12"/>
        <v>984138.86809754628</v>
      </c>
      <c r="P111" s="124">
        <f t="shared" si="11"/>
        <v>16546.430924567419</v>
      </c>
      <c r="Q111" s="124">
        <f t="shared" si="13"/>
        <v>2136.3143593296691</v>
      </c>
      <c r="R111" s="124">
        <f t="shared" si="14"/>
        <v>1002821.6133814433</v>
      </c>
      <c r="Z111" s="2"/>
    </row>
    <row r="112" spans="13:26" x14ac:dyDescent="0.25">
      <c r="M112" s="2"/>
      <c r="N112" s="1">
        <f t="shared" si="9"/>
        <v>58</v>
      </c>
      <c r="O112" s="124">
        <f t="shared" si="12"/>
        <v>1002821.6133814433</v>
      </c>
      <c r="P112" s="124">
        <f t="shared" si="11"/>
        <v>16546.430924567419</v>
      </c>
      <c r="Q112" s="124">
        <f t="shared" si="13"/>
        <v>2176.8698320535973</v>
      </c>
      <c r="R112" s="124">
        <f t="shared" si="14"/>
        <v>1021544.9141380643</v>
      </c>
      <c r="Z112" s="2"/>
    </row>
    <row r="113" spans="13:26" x14ac:dyDescent="0.25">
      <c r="M113" s="2"/>
      <c r="N113" s="1">
        <f t="shared" si="9"/>
        <v>59</v>
      </c>
      <c r="O113" s="124">
        <f t="shared" si="12"/>
        <v>1021544.9141380643</v>
      </c>
      <c r="P113" s="124">
        <f t="shared" si="11"/>
        <v>16546.430924567419</v>
      </c>
      <c r="Q113" s="124">
        <f t="shared" si="13"/>
        <v>2217.5133403602449</v>
      </c>
      <c r="R113" s="124">
        <f t="shared" si="14"/>
        <v>1040308.8584029919</v>
      </c>
      <c r="Z113" s="2"/>
    </row>
    <row r="114" spans="13:26" x14ac:dyDescent="0.25">
      <c r="M114" s="2"/>
      <c r="N114" s="1">
        <f t="shared" si="9"/>
        <v>60</v>
      </c>
      <c r="O114" s="124">
        <f t="shared" si="12"/>
        <v>1040308.8584029919</v>
      </c>
      <c r="P114" s="124">
        <f t="shared" si="11"/>
        <v>16546.430924567419</v>
      </c>
      <c r="Q114" s="124">
        <f t="shared" si="13"/>
        <v>2258.2450753523981</v>
      </c>
      <c r="R114" s="124">
        <f t="shared" si="14"/>
        <v>1059113.5344029118</v>
      </c>
      <c r="Z114" s="2"/>
    </row>
    <row r="115" spans="13:26" x14ac:dyDescent="0.25">
      <c r="M115" s="2"/>
      <c r="N115" s="1">
        <f t="shared" si="9"/>
        <v>61</v>
      </c>
      <c r="O115" s="124">
        <f t="shared" si="12"/>
        <v>1059113.5344029118</v>
      </c>
      <c r="P115" s="124">
        <f t="shared" si="11"/>
        <v>16546.430924567419</v>
      </c>
      <c r="Q115" s="124">
        <f t="shared" si="13"/>
        <v>2299.0652285476776</v>
      </c>
      <c r="R115" s="124">
        <f t="shared" si="14"/>
        <v>1077959.0305560268</v>
      </c>
      <c r="Z115" s="2"/>
    </row>
    <row r="116" spans="13:26" x14ac:dyDescent="0.25">
      <c r="M116" s="2"/>
      <c r="N116" s="1">
        <f t="shared" si="9"/>
        <v>62</v>
      </c>
      <c r="O116" s="124">
        <f t="shared" si="12"/>
        <v>1077959.0305560268</v>
      </c>
      <c r="P116" s="124">
        <f t="shared" si="11"/>
        <v>16546.430924567419</v>
      </c>
      <c r="Q116" s="124">
        <f t="shared" si="13"/>
        <v>2339.9739918794407</v>
      </c>
      <c r="R116" s="124">
        <f t="shared" si="14"/>
        <v>1096845.4354724737</v>
      </c>
      <c r="Z116" s="2"/>
    </row>
    <row r="117" spans="13:26" x14ac:dyDescent="0.25">
      <c r="M117" s="2"/>
      <c r="N117" s="1">
        <f t="shared" si="9"/>
        <v>63</v>
      </c>
      <c r="O117" s="124">
        <f t="shared" si="12"/>
        <v>1096845.4354724737</v>
      </c>
      <c r="P117" s="124">
        <f t="shared" si="11"/>
        <v>16546.430924567419</v>
      </c>
      <c r="Q117" s="124">
        <f t="shared" si="13"/>
        <v>2380.9715576976832</v>
      </c>
      <c r="R117" s="124">
        <f t="shared" si="14"/>
        <v>1115772.8379547389</v>
      </c>
      <c r="Z117" s="2"/>
    </row>
    <row r="118" spans="13:26" x14ac:dyDescent="0.25">
      <c r="M118" s="2"/>
      <c r="N118" s="1">
        <f t="shared" si="9"/>
        <v>64</v>
      </c>
      <c r="O118" s="124">
        <f t="shared" si="12"/>
        <v>1115772.8379547389</v>
      </c>
      <c r="P118" s="124">
        <f t="shared" si="11"/>
        <v>16546.430924567419</v>
      </c>
      <c r="Q118" s="124">
        <f t="shared" si="13"/>
        <v>2422.0581187699436</v>
      </c>
      <c r="R118" s="124">
        <f t="shared" si="14"/>
        <v>1134741.3269980762</v>
      </c>
      <c r="Z118" s="2"/>
    </row>
    <row r="119" spans="13:26" x14ac:dyDescent="0.25">
      <c r="M119" s="2"/>
      <c r="N119" s="1">
        <f t="shared" si="9"/>
        <v>65</v>
      </c>
      <c r="O119" s="124">
        <f t="shared" si="12"/>
        <v>1134741.3269980762</v>
      </c>
      <c r="P119" s="124">
        <f t="shared" si="11"/>
        <v>16546.430924567419</v>
      </c>
      <c r="Q119" s="124">
        <f t="shared" si="13"/>
        <v>2463.2338682822092</v>
      </c>
      <c r="R119" s="124">
        <f t="shared" si="14"/>
        <v>1153750.9917909259</v>
      </c>
      <c r="Z119" s="2"/>
    </row>
    <row r="120" spans="13:26" x14ac:dyDescent="0.25">
      <c r="M120" s="2"/>
      <c r="N120" s="1">
        <f t="shared" si="9"/>
        <v>66</v>
      </c>
      <c r="O120" s="124">
        <f t="shared" si="12"/>
        <v>1153750.9917909259</v>
      </c>
      <c r="P120" s="124">
        <f t="shared" si="11"/>
        <v>16546.430924567419</v>
      </c>
      <c r="Q120" s="124">
        <f t="shared" si="13"/>
        <v>2504.498999839825</v>
      </c>
      <c r="R120" s="124">
        <f t="shared" si="14"/>
        <v>1172801.9217153331</v>
      </c>
      <c r="Z120" s="2"/>
    </row>
    <row r="121" spans="13:26" x14ac:dyDescent="0.25">
      <c r="M121" s="2"/>
      <c r="N121" s="1">
        <f t="shared" si="9"/>
        <v>67</v>
      </c>
      <c r="O121" s="124">
        <f t="shared" si="12"/>
        <v>1172801.9217153331</v>
      </c>
      <c r="P121" s="124">
        <f t="shared" si="11"/>
        <v>16546.430924567419</v>
      </c>
      <c r="Q121" s="124">
        <f t="shared" si="13"/>
        <v>2545.8537074684036</v>
      </c>
      <c r="R121" s="124">
        <f t="shared" si="14"/>
        <v>1191894.2063473689</v>
      </c>
      <c r="Z121" s="2"/>
    </row>
    <row r="122" spans="13:26" x14ac:dyDescent="0.25">
      <c r="M122" s="2"/>
      <c r="N122" s="1">
        <f t="shared" si="9"/>
        <v>68</v>
      </c>
      <c r="O122" s="124">
        <f t="shared" si="12"/>
        <v>1191894.2063473689</v>
      </c>
      <c r="P122" s="124">
        <f t="shared" si="11"/>
        <v>16546.430924567419</v>
      </c>
      <c r="Q122" s="124">
        <f t="shared" si="13"/>
        <v>2587.298185614738</v>
      </c>
      <c r="R122" s="124">
        <f t="shared" si="14"/>
        <v>1211027.9354575509</v>
      </c>
      <c r="Z122" s="2"/>
    </row>
    <row r="123" spans="13:26" x14ac:dyDescent="0.25">
      <c r="M123" s="2"/>
      <c r="N123" s="1">
        <f t="shared" si="9"/>
        <v>69</v>
      </c>
      <c r="O123" s="124">
        <f t="shared" si="12"/>
        <v>1211027.9354575509</v>
      </c>
      <c r="P123" s="124">
        <f t="shared" si="11"/>
        <v>16546.430924567419</v>
      </c>
      <c r="Q123" s="124">
        <f t="shared" si="13"/>
        <v>2628.8326291477156</v>
      </c>
      <c r="R123" s="124">
        <f t="shared" si="14"/>
        <v>1230203.199011266</v>
      </c>
      <c r="Z123" s="2"/>
    </row>
    <row r="124" spans="13:26" x14ac:dyDescent="0.25">
      <c r="M124" s="2"/>
      <c r="N124" s="1">
        <f t="shared" si="9"/>
        <v>70</v>
      </c>
      <c r="O124" s="124">
        <f t="shared" si="12"/>
        <v>1230203.199011266</v>
      </c>
      <c r="P124" s="124">
        <f t="shared" si="11"/>
        <v>16546.430924567419</v>
      </c>
      <c r="Q124" s="124">
        <f t="shared" si="13"/>
        <v>2670.4572333592346</v>
      </c>
      <c r="R124" s="124">
        <f t="shared" si="14"/>
        <v>1249420.0871691927</v>
      </c>
      <c r="Z124" s="2"/>
    </row>
    <row r="125" spans="13:26" x14ac:dyDescent="0.25">
      <c r="M125" s="2"/>
      <c r="N125" s="1">
        <f t="shared" si="9"/>
        <v>71</v>
      </c>
      <c r="O125" s="124">
        <f t="shared" si="12"/>
        <v>1249420.0871691927</v>
      </c>
      <c r="P125" s="124">
        <f t="shared" si="11"/>
        <v>16546.430924567419</v>
      </c>
      <c r="Q125" s="124">
        <f t="shared" si="13"/>
        <v>2712.1721939651211</v>
      </c>
      <c r="R125" s="124">
        <f t="shared" si="14"/>
        <v>1268678.6902877253</v>
      </c>
      <c r="Z125" s="2"/>
    </row>
    <row r="126" spans="13:26" x14ac:dyDescent="0.25">
      <c r="M126" s="2"/>
      <c r="N126" s="1">
        <f t="shared" si="9"/>
        <v>72</v>
      </c>
      <c r="O126" s="124">
        <f t="shared" si="12"/>
        <v>1268678.6902877253</v>
      </c>
      <c r="P126" s="124">
        <f t="shared" si="11"/>
        <v>16546.430924567419</v>
      </c>
      <c r="Q126" s="124">
        <f t="shared" si="13"/>
        <v>2753.9777071060516</v>
      </c>
      <c r="R126" s="124">
        <f t="shared" si="14"/>
        <v>1287979.0989193988</v>
      </c>
      <c r="Z126" s="2"/>
    </row>
    <row r="127" spans="13:26" x14ac:dyDescent="0.25">
      <c r="M127" s="2"/>
      <c r="N127" s="1">
        <f t="shared" si="9"/>
        <v>73</v>
      </c>
      <c r="O127" s="124">
        <f t="shared" si="12"/>
        <v>1287979.0989193988</v>
      </c>
      <c r="P127" s="124">
        <f t="shared" si="11"/>
        <v>16546.430924567419</v>
      </c>
      <c r="Q127" s="124">
        <f t="shared" si="13"/>
        <v>2795.8739693484731</v>
      </c>
      <c r="R127" s="124">
        <f t="shared" si="14"/>
        <v>1307321.4038133146</v>
      </c>
      <c r="Z127" s="2"/>
    </row>
    <row r="128" spans="13:26" x14ac:dyDescent="0.25">
      <c r="M128" s="2"/>
      <c r="N128" s="1">
        <f t="shared" si="9"/>
        <v>74</v>
      </c>
      <c r="O128" s="124">
        <f t="shared" si="12"/>
        <v>1307321.4038133146</v>
      </c>
      <c r="P128" s="124">
        <f t="shared" si="11"/>
        <v>16546.430924567419</v>
      </c>
      <c r="Q128" s="124">
        <f t="shared" si="13"/>
        <v>2837.8611776855278</v>
      </c>
      <c r="R128" s="124">
        <f t="shared" si="14"/>
        <v>1326705.6959155675</v>
      </c>
      <c r="Z128" s="2"/>
    </row>
    <row r="129" spans="13:26" x14ac:dyDescent="0.25">
      <c r="M129" s="2"/>
      <c r="N129" s="1">
        <f t="shared" si="9"/>
        <v>75</v>
      </c>
      <c r="O129" s="124">
        <f t="shared" si="12"/>
        <v>1326705.6959155675</v>
      </c>
      <c r="P129" s="124">
        <f t="shared" si="11"/>
        <v>16546.430924567419</v>
      </c>
      <c r="Q129" s="124">
        <f t="shared" si="13"/>
        <v>2879.9395295379804</v>
      </c>
      <c r="R129" s="124">
        <f t="shared" si="14"/>
        <v>1346132.0663696728</v>
      </c>
      <c r="Z129" s="2"/>
    </row>
    <row r="130" spans="13:26" x14ac:dyDescent="0.25">
      <c r="M130" s="2"/>
      <c r="N130" s="1">
        <f t="shared" si="9"/>
        <v>76</v>
      </c>
      <c r="O130" s="124">
        <f t="shared" si="12"/>
        <v>1346132.0663696728</v>
      </c>
      <c r="P130" s="124">
        <f t="shared" si="11"/>
        <v>16546.430924567419</v>
      </c>
      <c r="Q130" s="124">
        <f t="shared" si="13"/>
        <v>2922.1092227551467</v>
      </c>
      <c r="R130" s="124">
        <f t="shared" si="14"/>
        <v>1365600.6065169952</v>
      </c>
      <c r="Z130" s="2"/>
    </row>
    <row r="131" spans="13:26" x14ac:dyDescent="0.25">
      <c r="M131" s="2"/>
      <c r="N131" s="1">
        <f t="shared" si="9"/>
        <v>77</v>
      </c>
      <c r="O131" s="124">
        <f t="shared" si="12"/>
        <v>1365600.6065169952</v>
      </c>
      <c r="P131" s="124">
        <f t="shared" si="11"/>
        <v>16546.430924567419</v>
      </c>
      <c r="Q131" s="124">
        <f t="shared" si="13"/>
        <v>2964.3704556158214</v>
      </c>
      <c r="R131" s="124">
        <f t="shared" si="14"/>
        <v>1385111.4078971785</v>
      </c>
      <c r="Z131" s="2"/>
    </row>
    <row r="132" spans="13:26" x14ac:dyDescent="0.25">
      <c r="M132" s="2"/>
      <c r="N132" s="1">
        <f t="shared" si="9"/>
        <v>78</v>
      </c>
      <c r="O132" s="124">
        <f t="shared" si="12"/>
        <v>1385111.4078971785</v>
      </c>
      <c r="P132" s="124">
        <f t="shared" si="11"/>
        <v>16546.430924567419</v>
      </c>
      <c r="Q132" s="124">
        <f t="shared" si="13"/>
        <v>3006.7234268292127</v>
      </c>
      <c r="R132" s="124">
        <f t="shared" si="14"/>
        <v>1404664.5622485753</v>
      </c>
      <c r="Z132" s="2"/>
    </row>
    <row r="133" spans="13:26" x14ac:dyDescent="0.25">
      <c r="M133" s="2"/>
      <c r="N133" s="1">
        <f t="shared" si="9"/>
        <v>79</v>
      </c>
      <c r="O133" s="124">
        <f t="shared" si="12"/>
        <v>1404664.5622485753</v>
      </c>
      <c r="P133" s="124">
        <f t="shared" si="11"/>
        <v>16546.430924567419</v>
      </c>
      <c r="Q133" s="124">
        <f t="shared" si="13"/>
        <v>3049.168335535875</v>
      </c>
      <c r="R133" s="124">
        <f t="shared" si="14"/>
        <v>1424260.1615086785</v>
      </c>
      <c r="Z133" s="2"/>
    </row>
    <row r="134" spans="13:26" x14ac:dyDescent="0.25">
      <c r="M134" s="2"/>
      <c r="N134" s="1">
        <f t="shared" si="9"/>
        <v>80</v>
      </c>
      <c r="O134" s="124">
        <f t="shared" si="12"/>
        <v>1424260.1615086785</v>
      </c>
      <c r="P134" s="124">
        <f t="shared" si="11"/>
        <v>16546.430924567419</v>
      </c>
      <c r="Q134" s="124">
        <f t="shared" si="13"/>
        <v>3091.7053813086459</v>
      </c>
      <c r="R134" s="124">
        <f t="shared" si="14"/>
        <v>1443898.2978145545</v>
      </c>
      <c r="Z134" s="2"/>
    </row>
    <row r="135" spans="13:26" x14ac:dyDescent="0.25">
      <c r="M135" s="2"/>
      <c r="N135" s="1">
        <f t="shared" si="9"/>
        <v>81</v>
      </c>
      <c r="O135" s="124">
        <f t="shared" si="12"/>
        <v>1443898.2978145545</v>
      </c>
      <c r="P135" s="124">
        <f t="shared" si="11"/>
        <v>16546.430924567419</v>
      </c>
      <c r="Q135" s="124">
        <f t="shared" si="13"/>
        <v>3134.3347641535861</v>
      </c>
      <c r="R135" s="124">
        <f t="shared" si="14"/>
        <v>1463579.0635032756</v>
      </c>
      <c r="Z135" s="2"/>
    </row>
    <row r="136" spans="13:26" x14ac:dyDescent="0.25">
      <c r="M136" s="2"/>
      <c r="N136" s="1">
        <f t="shared" si="9"/>
        <v>82</v>
      </c>
      <c r="O136" s="124">
        <f t="shared" si="12"/>
        <v>1463579.0635032756</v>
      </c>
      <c r="P136" s="124">
        <f t="shared" si="11"/>
        <v>16546.430924567419</v>
      </c>
      <c r="Q136" s="124">
        <f t="shared" si="13"/>
        <v>3177.0566845109174</v>
      </c>
      <c r="R136" s="124">
        <f t="shared" si="14"/>
        <v>1483302.551112354</v>
      </c>
      <c r="Z136" s="2"/>
    </row>
    <row r="137" spans="13:26" x14ac:dyDescent="0.25">
      <c r="M137" s="2"/>
      <c r="N137" s="1">
        <f t="shared" si="9"/>
        <v>83</v>
      </c>
      <c r="O137" s="124">
        <f t="shared" si="12"/>
        <v>1483302.551112354</v>
      </c>
      <c r="P137" s="124">
        <f t="shared" si="11"/>
        <v>16546.430924567419</v>
      </c>
      <c r="Q137" s="124">
        <f t="shared" si="13"/>
        <v>3219.8713432559662</v>
      </c>
      <c r="R137" s="124">
        <f t="shared" si="14"/>
        <v>1503068.8533801774</v>
      </c>
      <c r="Z137" s="2"/>
    </row>
    <row r="138" spans="13:26" x14ac:dyDescent="0.25">
      <c r="M138" s="2"/>
      <c r="N138" s="1">
        <f t="shared" si="9"/>
        <v>84</v>
      </c>
      <c r="O138" s="124">
        <f t="shared" si="12"/>
        <v>1503068.8533801774</v>
      </c>
      <c r="P138" s="124">
        <f t="shared" si="11"/>
        <v>16546.430924567419</v>
      </c>
      <c r="Q138" s="124">
        <f t="shared" si="13"/>
        <v>3262.7789417001077</v>
      </c>
      <c r="R138" s="124">
        <f t="shared" si="14"/>
        <v>1522878.0632464448</v>
      </c>
      <c r="Z138" s="2"/>
    </row>
    <row r="139" spans="13:26" x14ac:dyDescent="0.25">
      <c r="M139" s="2"/>
      <c r="N139" s="1">
        <f t="shared" si="9"/>
        <v>85</v>
      </c>
      <c r="O139" s="124">
        <f t="shared" si="12"/>
        <v>1522878.0632464448</v>
      </c>
      <c r="P139" s="124">
        <f t="shared" si="11"/>
        <v>16546.430924567419</v>
      </c>
      <c r="Q139" s="124">
        <f t="shared" si="13"/>
        <v>3305.7796815917136</v>
      </c>
      <c r="R139" s="124">
        <f t="shared" si="14"/>
        <v>1542730.273852604</v>
      </c>
      <c r="Z139" s="2"/>
    </row>
    <row r="140" spans="13:26" x14ac:dyDescent="0.25">
      <c r="M140" s="2"/>
      <c r="N140" s="1">
        <f t="shared" si="9"/>
        <v>86</v>
      </c>
      <c r="O140" s="124">
        <f t="shared" si="12"/>
        <v>1542730.273852604</v>
      </c>
      <c r="P140" s="124">
        <f t="shared" si="11"/>
        <v>16546.430924567419</v>
      </c>
      <c r="Q140" s="124">
        <f t="shared" si="13"/>
        <v>3348.8737651170995</v>
      </c>
      <c r="R140" s="124">
        <f t="shared" si="14"/>
        <v>1562625.5785422884</v>
      </c>
      <c r="Z140" s="2"/>
    </row>
    <row r="141" spans="13:26" x14ac:dyDescent="0.25">
      <c r="M141" s="2"/>
      <c r="N141" s="1">
        <f t="shared" si="9"/>
        <v>87</v>
      </c>
      <c r="O141" s="124">
        <f t="shared" si="12"/>
        <v>1562625.5785422884</v>
      </c>
      <c r="P141" s="124">
        <f t="shared" si="11"/>
        <v>16546.430924567419</v>
      </c>
      <c r="Q141" s="124">
        <f t="shared" si="13"/>
        <v>3392.0613949014755</v>
      </c>
      <c r="R141" s="124">
        <f t="shared" si="14"/>
        <v>1582564.0708617573</v>
      </c>
      <c r="Z141" s="2"/>
    </row>
    <row r="142" spans="13:26" x14ac:dyDescent="0.25">
      <c r="M142" s="2"/>
      <c r="N142" s="1">
        <f t="shared" si="9"/>
        <v>88</v>
      </c>
      <c r="O142" s="124">
        <f t="shared" si="12"/>
        <v>1582564.0708617573</v>
      </c>
      <c r="P142" s="124">
        <f t="shared" si="11"/>
        <v>16546.430924567419</v>
      </c>
      <c r="Q142" s="124">
        <f t="shared" si="13"/>
        <v>3435.3427740099</v>
      </c>
      <c r="R142" s="124">
        <f t="shared" si="14"/>
        <v>1602545.8445603345</v>
      </c>
      <c r="Z142" s="2"/>
    </row>
    <row r="143" spans="13:26" x14ac:dyDescent="0.25">
      <c r="M143" s="2"/>
      <c r="N143" s="1">
        <f t="shared" si="9"/>
        <v>89</v>
      </c>
      <c r="O143" s="124">
        <f t="shared" si="12"/>
        <v>1602545.8445603345</v>
      </c>
      <c r="P143" s="124">
        <f t="shared" si="11"/>
        <v>16546.430924567419</v>
      </c>
      <c r="Q143" s="124">
        <f t="shared" si="13"/>
        <v>3478.7181059482332</v>
      </c>
      <c r="R143" s="124">
        <f t="shared" si="14"/>
        <v>1622570.9935908502</v>
      </c>
      <c r="Z143" s="2"/>
    </row>
    <row r="144" spans="13:26" x14ac:dyDescent="0.25">
      <c r="M144" s="2"/>
      <c r="N144" s="1">
        <f t="shared" si="9"/>
        <v>90</v>
      </c>
      <c r="O144" s="124">
        <f t="shared" si="12"/>
        <v>1622570.9935908502</v>
      </c>
      <c r="P144" s="124">
        <f t="shared" si="11"/>
        <v>16546.430924567419</v>
      </c>
      <c r="Q144" s="124">
        <f t="shared" si="13"/>
        <v>3522.1875946640948</v>
      </c>
      <c r="R144" s="124">
        <f t="shared" si="14"/>
        <v>1642639.6121100816</v>
      </c>
      <c r="Z144" s="2"/>
    </row>
    <row r="145" spans="13:26" x14ac:dyDescent="0.25">
      <c r="M145" s="2"/>
      <c r="N145" s="1">
        <f t="shared" si="9"/>
        <v>91</v>
      </c>
      <c r="O145" s="124">
        <f t="shared" si="12"/>
        <v>1642639.6121100816</v>
      </c>
      <c r="P145" s="124">
        <f t="shared" si="11"/>
        <v>16546.430924567419</v>
      </c>
      <c r="Q145" s="124">
        <f t="shared" si="13"/>
        <v>3565.7514445478228</v>
      </c>
      <c r="R145" s="124">
        <f t="shared" si="14"/>
        <v>1662751.7944791969</v>
      </c>
      <c r="Z145" s="2"/>
    </row>
    <row r="146" spans="13:26" x14ac:dyDescent="0.25">
      <c r="M146" s="2"/>
      <c r="N146" s="1">
        <f t="shared" si="9"/>
        <v>92</v>
      </c>
      <c r="O146" s="124">
        <f t="shared" si="12"/>
        <v>1662751.7944791969</v>
      </c>
      <c r="P146" s="124">
        <f t="shared" si="11"/>
        <v>16546.430924567419</v>
      </c>
      <c r="Q146" s="124">
        <f t="shared" si="13"/>
        <v>3609.4098604334349</v>
      </c>
      <c r="R146" s="124">
        <f t="shared" si="14"/>
        <v>1682907.6352641978</v>
      </c>
      <c r="Z146" s="2"/>
    </row>
    <row r="147" spans="13:26" x14ac:dyDescent="0.25">
      <c r="M147" s="2"/>
      <c r="N147" s="1">
        <f t="shared" si="9"/>
        <v>93</v>
      </c>
      <c r="O147" s="124">
        <f t="shared" si="12"/>
        <v>1682907.6352641978</v>
      </c>
      <c r="P147" s="124">
        <f t="shared" si="11"/>
        <v>16546.430924567419</v>
      </c>
      <c r="Q147" s="124">
        <f t="shared" si="13"/>
        <v>3653.1630475995898</v>
      </c>
      <c r="R147" s="124">
        <f t="shared" si="14"/>
        <v>1703107.2292363648</v>
      </c>
      <c r="Z147" s="2"/>
    </row>
    <row r="148" spans="13:26" x14ac:dyDescent="0.25">
      <c r="M148" s="2"/>
      <c r="N148" s="1">
        <f t="shared" si="9"/>
        <v>94</v>
      </c>
      <c r="O148" s="124">
        <f t="shared" si="12"/>
        <v>1703107.2292363648</v>
      </c>
      <c r="P148" s="124">
        <f t="shared" si="11"/>
        <v>16546.430924567419</v>
      </c>
      <c r="Q148" s="124">
        <f t="shared" si="13"/>
        <v>3697.0112117705557</v>
      </c>
      <c r="R148" s="124">
        <f t="shared" si="14"/>
        <v>1723350.6713727028</v>
      </c>
      <c r="Z148" s="2"/>
    </row>
    <row r="149" spans="13:26" x14ac:dyDescent="0.25">
      <c r="M149" s="2"/>
      <c r="N149" s="1">
        <f t="shared" si="9"/>
        <v>95</v>
      </c>
      <c r="O149" s="124">
        <f t="shared" si="12"/>
        <v>1723350.6713727028</v>
      </c>
      <c r="P149" s="124">
        <f t="shared" si="11"/>
        <v>16546.430924567419</v>
      </c>
      <c r="Q149" s="124">
        <f t="shared" si="13"/>
        <v>3740.9545591171736</v>
      </c>
      <c r="R149" s="124">
        <f t="shared" si="14"/>
        <v>1743638.0568563873</v>
      </c>
      <c r="Z149" s="2"/>
    </row>
    <row r="150" spans="13:26" x14ac:dyDescent="0.25">
      <c r="M150" s="2"/>
      <c r="N150" s="1">
        <f t="shared" si="9"/>
        <v>96</v>
      </c>
      <c r="O150" s="124">
        <f t="shared" si="12"/>
        <v>1743638.0568563873</v>
      </c>
      <c r="P150" s="124">
        <f t="shared" si="11"/>
        <v>16546.430924567419</v>
      </c>
      <c r="Q150" s="124">
        <f t="shared" si="13"/>
        <v>3784.9932962578305</v>
      </c>
      <c r="R150" s="124">
        <f t="shared" si="14"/>
        <v>1763969.4810772126</v>
      </c>
      <c r="Z150" s="2"/>
    </row>
    <row r="151" spans="13:26" x14ac:dyDescent="0.25">
      <c r="M151" s="2"/>
      <c r="N151" s="1">
        <f t="shared" si="9"/>
        <v>97</v>
      </c>
      <c r="O151" s="124">
        <f t="shared" si="12"/>
        <v>1763969.4810772126</v>
      </c>
      <c r="P151" s="124">
        <f t="shared" si="11"/>
        <v>16546.430924567419</v>
      </c>
      <c r="Q151" s="124">
        <f t="shared" si="13"/>
        <v>3829.1276302594292</v>
      </c>
      <c r="R151" s="124">
        <f t="shared" si="14"/>
        <v>1784345.0396320394</v>
      </c>
      <c r="Z151" s="2"/>
    </row>
    <row r="152" spans="13:26" x14ac:dyDescent="0.25">
      <c r="M152" s="2"/>
      <c r="N152" s="1">
        <f t="shared" si="9"/>
        <v>98</v>
      </c>
      <c r="O152" s="124">
        <f t="shared" si="12"/>
        <v>1784345.0396320394</v>
      </c>
      <c r="P152" s="124">
        <f t="shared" si="11"/>
        <v>16546.430924567419</v>
      </c>
      <c r="Q152" s="124">
        <f t="shared" si="13"/>
        <v>3873.3577686383601</v>
      </c>
      <c r="R152" s="124">
        <f t="shared" si="14"/>
        <v>1804764.8283252451</v>
      </c>
      <c r="Z152" s="2"/>
    </row>
    <row r="153" spans="13:26" x14ac:dyDescent="0.25">
      <c r="M153" s="2"/>
      <c r="N153" s="1">
        <f t="shared" si="9"/>
        <v>99</v>
      </c>
      <c r="O153" s="124">
        <f t="shared" si="12"/>
        <v>1804764.8283252451</v>
      </c>
      <c r="P153" s="124">
        <f t="shared" si="11"/>
        <v>16546.430924567419</v>
      </c>
      <c r="Q153" s="124">
        <f t="shared" si="13"/>
        <v>3917.6839193614801</v>
      </c>
      <c r="R153" s="124">
        <f t="shared" si="14"/>
        <v>1825228.943169174</v>
      </c>
      <c r="Z153" s="2"/>
    </row>
    <row r="154" spans="13:26" x14ac:dyDescent="0.25">
      <c r="M154" s="2"/>
      <c r="N154" s="1">
        <f t="shared" si="9"/>
        <v>100</v>
      </c>
      <c r="O154" s="124">
        <f t="shared" si="12"/>
        <v>1825228.943169174</v>
      </c>
      <c r="P154" s="124">
        <f t="shared" si="11"/>
        <v>16546.430924567419</v>
      </c>
      <c r="Q154" s="124">
        <f t="shared" si="13"/>
        <v>3962.1062908470903</v>
      </c>
      <c r="R154" s="124">
        <f t="shared" si="14"/>
        <v>1845737.4803845885</v>
      </c>
      <c r="Z154" s="2"/>
    </row>
    <row r="155" spans="13:26" x14ac:dyDescent="0.25">
      <c r="M155" s="2"/>
      <c r="N155" s="1">
        <f t="shared" si="9"/>
        <v>101</v>
      </c>
      <c r="O155" s="124">
        <f t="shared" si="12"/>
        <v>1845737.4803845885</v>
      </c>
      <c r="P155" s="124">
        <f t="shared" si="11"/>
        <v>16546.430924567419</v>
      </c>
      <c r="Q155" s="124">
        <f t="shared" si="13"/>
        <v>4006.6250919659119</v>
      </c>
      <c r="R155" s="124">
        <f t="shared" si="14"/>
        <v>1866290.5364011219</v>
      </c>
      <c r="Z155" s="2"/>
    </row>
    <row r="156" spans="13:26" x14ac:dyDescent="0.25">
      <c r="M156" s="2"/>
      <c r="N156" s="1">
        <f t="shared" si="9"/>
        <v>102</v>
      </c>
      <c r="O156" s="124">
        <f t="shared" si="12"/>
        <v>1866290.5364011219</v>
      </c>
      <c r="P156" s="124">
        <f t="shared" si="11"/>
        <v>16546.430924567419</v>
      </c>
      <c r="Q156" s="124">
        <f t="shared" si="13"/>
        <v>4051.240532042073</v>
      </c>
      <c r="R156" s="124">
        <f t="shared" si="14"/>
        <v>1886888.2078577313</v>
      </c>
      <c r="Z156" s="2"/>
    </row>
    <row r="157" spans="13:26" x14ac:dyDescent="0.25">
      <c r="M157" s="2"/>
      <c r="N157" s="1">
        <f t="shared" si="9"/>
        <v>103</v>
      </c>
      <c r="O157" s="124">
        <f t="shared" si="12"/>
        <v>1886888.2078577313</v>
      </c>
      <c r="P157" s="124">
        <f t="shared" si="11"/>
        <v>16546.430924567419</v>
      </c>
      <c r="Q157" s="124">
        <f t="shared" si="13"/>
        <v>4095.9528208540905</v>
      </c>
      <c r="R157" s="124">
        <f t="shared" si="14"/>
        <v>1907530.5916031527</v>
      </c>
      <c r="Z157" s="2"/>
    </row>
    <row r="158" spans="13:26" x14ac:dyDescent="0.25">
      <c r="M158" s="2"/>
      <c r="N158" s="1">
        <f t="shared" si="9"/>
        <v>104</v>
      </c>
      <c r="O158" s="124">
        <f t="shared" si="12"/>
        <v>1907530.5916031527</v>
      </c>
      <c r="P158" s="124">
        <f t="shared" si="11"/>
        <v>16546.430924567419</v>
      </c>
      <c r="Q158" s="124">
        <f t="shared" si="13"/>
        <v>4140.7621686358571</v>
      </c>
      <c r="R158" s="124">
        <f t="shared" si="14"/>
        <v>1928217.7846963559</v>
      </c>
      <c r="Z158" s="2"/>
    </row>
    <row r="159" spans="13:26" x14ac:dyDescent="0.25">
      <c r="M159" s="2"/>
      <c r="N159" s="1">
        <f t="shared" si="9"/>
        <v>105</v>
      </c>
      <c r="O159" s="124">
        <f t="shared" si="12"/>
        <v>1928217.7846963559</v>
      </c>
      <c r="P159" s="124">
        <f t="shared" si="11"/>
        <v>16546.430924567419</v>
      </c>
      <c r="Q159" s="124">
        <f t="shared" si="13"/>
        <v>4185.6687860776301</v>
      </c>
      <c r="R159" s="124">
        <f t="shared" si="14"/>
        <v>1948949.8844070008</v>
      </c>
      <c r="Z159" s="2"/>
    </row>
    <row r="160" spans="13:26" x14ac:dyDescent="0.25">
      <c r="M160" s="2"/>
      <c r="N160" s="1">
        <f t="shared" si="9"/>
        <v>106</v>
      </c>
      <c r="O160" s="124">
        <f t="shared" si="12"/>
        <v>1948949.8844070008</v>
      </c>
      <c r="P160" s="124">
        <f t="shared" si="11"/>
        <v>16546.430924567419</v>
      </c>
      <c r="Q160" s="124">
        <f t="shared" si="13"/>
        <v>4230.6728843270193</v>
      </c>
      <c r="R160" s="124">
        <f t="shared" si="14"/>
        <v>1969726.9882158954</v>
      </c>
      <c r="Z160" s="2"/>
    </row>
    <row r="161" spans="13:26" x14ac:dyDescent="0.25">
      <c r="M161" s="2"/>
      <c r="N161" s="1">
        <f t="shared" si="9"/>
        <v>107</v>
      </c>
      <c r="O161" s="124">
        <f t="shared" si="12"/>
        <v>1969726.9882158954</v>
      </c>
      <c r="P161" s="124">
        <f t="shared" si="11"/>
        <v>16546.430924567419</v>
      </c>
      <c r="Q161" s="124">
        <f t="shared" si="13"/>
        <v>4275.7746749899861</v>
      </c>
      <c r="R161" s="124">
        <f t="shared" si="14"/>
        <v>1990549.1938154527</v>
      </c>
      <c r="Z161" s="2"/>
    </row>
    <row r="162" spans="13:26" x14ac:dyDescent="0.25">
      <c r="M162" s="2"/>
      <c r="N162" s="1">
        <f t="shared" si="9"/>
        <v>108</v>
      </c>
      <c r="O162" s="124">
        <f t="shared" si="12"/>
        <v>1990549.1938154527</v>
      </c>
      <c r="P162" s="124">
        <f t="shared" si="11"/>
        <v>16546.430924567419</v>
      </c>
      <c r="Q162" s="124">
        <f t="shared" si="13"/>
        <v>4320.9743701318312</v>
      </c>
      <c r="R162" s="124">
        <f t="shared" si="14"/>
        <v>2011416.5991101519</v>
      </c>
      <c r="Z162" s="2"/>
    </row>
    <row r="163" spans="13:26" x14ac:dyDescent="0.25">
      <c r="M163" s="2"/>
      <c r="N163" s="1">
        <f t="shared" si="9"/>
        <v>109</v>
      </c>
      <c r="O163" s="124">
        <f t="shared" si="12"/>
        <v>2011416.5991101519</v>
      </c>
      <c r="P163" s="124">
        <f t="shared" si="11"/>
        <v>16546.430924567419</v>
      </c>
      <c r="Q163" s="124">
        <f t="shared" si="13"/>
        <v>4366.272182278195</v>
      </c>
      <c r="R163" s="124">
        <f t="shared" si="14"/>
        <v>2032329.3022169974</v>
      </c>
      <c r="Z163" s="2"/>
    </row>
    <row r="164" spans="13:26" x14ac:dyDescent="0.25">
      <c r="M164" s="2"/>
      <c r="N164" s="1">
        <f t="shared" si="9"/>
        <v>110</v>
      </c>
      <c r="O164" s="124">
        <f t="shared" ref="O164:O227" si="15">R163</f>
        <v>2032329.3022169974</v>
      </c>
      <c r="P164" s="124">
        <f t="shared" si="11"/>
        <v>16546.430924567419</v>
      </c>
      <c r="Q164" s="124">
        <f t="shared" ref="Q164:Q227" si="16">O164*$P$49</f>
        <v>4411.6683244160586</v>
      </c>
      <c r="R164" s="124">
        <f t="shared" ref="R164:R227" si="17">O164+P164+Q164</f>
        <v>2053287.4014659808</v>
      </c>
      <c r="Z164" s="2"/>
    </row>
    <row r="165" spans="13:26" x14ac:dyDescent="0.25">
      <c r="M165" s="2"/>
      <c r="N165" s="1">
        <f t="shared" si="9"/>
        <v>111</v>
      </c>
      <c r="O165" s="124">
        <f t="shared" si="15"/>
        <v>2053287.4014659808</v>
      </c>
      <c r="P165" s="124">
        <f t="shared" si="11"/>
        <v>16546.430924567419</v>
      </c>
      <c r="Q165" s="124">
        <f t="shared" si="16"/>
        <v>4457.1630099947415</v>
      </c>
      <c r="R165" s="124">
        <f t="shared" si="17"/>
        <v>2074290.9954005429</v>
      </c>
      <c r="Z165" s="2"/>
    </row>
    <row r="166" spans="13:26" x14ac:dyDescent="0.25">
      <c r="M166" s="2"/>
      <c r="N166" s="1">
        <f t="shared" si="9"/>
        <v>112</v>
      </c>
      <c r="O166" s="124">
        <f t="shared" si="15"/>
        <v>2074290.9954005429</v>
      </c>
      <c r="P166" s="124">
        <f t="shared" si="11"/>
        <v>16546.430924567419</v>
      </c>
      <c r="Q166" s="124">
        <f t="shared" si="16"/>
        <v>4502.7564529269102</v>
      </c>
      <c r="R166" s="124">
        <f t="shared" si="17"/>
        <v>2095340.1827780372</v>
      </c>
      <c r="Z166" s="2"/>
    </row>
    <row r="167" spans="13:26" x14ac:dyDescent="0.25">
      <c r="M167" s="2"/>
      <c r="N167" s="1">
        <f t="shared" si="9"/>
        <v>113</v>
      </c>
      <c r="O167" s="124">
        <f t="shared" si="15"/>
        <v>2095340.1827780372</v>
      </c>
      <c r="P167" s="124">
        <f t="shared" si="11"/>
        <v>16546.430924567419</v>
      </c>
      <c r="Q167" s="124">
        <f t="shared" si="16"/>
        <v>4548.4488675895782</v>
      </c>
      <c r="R167" s="124">
        <f t="shared" si="17"/>
        <v>2116435.0625701942</v>
      </c>
      <c r="Z167" s="2"/>
    </row>
    <row r="168" spans="13:26" x14ac:dyDescent="0.25">
      <c r="M168" s="2"/>
      <c r="N168" s="1">
        <f t="shared" si="9"/>
        <v>114</v>
      </c>
      <c r="O168" s="124">
        <f t="shared" si="15"/>
        <v>2116435.0625701942</v>
      </c>
      <c r="P168" s="124">
        <f t="shared" si="11"/>
        <v>16546.430924567419</v>
      </c>
      <c r="Q168" s="124">
        <f t="shared" si="16"/>
        <v>4594.2404688251181</v>
      </c>
      <c r="R168" s="124">
        <f t="shared" si="17"/>
        <v>2137575.7339635869</v>
      </c>
      <c r="Z168" s="2"/>
    </row>
    <row r="169" spans="13:26" x14ac:dyDescent="0.25">
      <c r="M169" s="2"/>
      <c r="N169" s="1">
        <f t="shared" si="9"/>
        <v>115</v>
      </c>
      <c r="O169" s="124">
        <f t="shared" si="15"/>
        <v>2137575.7339635869</v>
      </c>
      <c r="P169" s="124">
        <f t="shared" si="11"/>
        <v>16546.430924567419</v>
      </c>
      <c r="Q169" s="124">
        <f t="shared" si="16"/>
        <v>4640.1314719422699</v>
      </c>
      <c r="R169" s="124">
        <f t="shared" si="17"/>
        <v>2158762.2963600964</v>
      </c>
      <c r="Z169" s="2"/>
    </row>
    <row r="170" spans="13:26" x14ac:dyDescent="0.25">
      <c r="M170" s="2"/>
      <c r="N170" s="1">
        <f t="shared" si="9"/>
        <v>116</v>
      </c>
      <c r="O170" s="124">
        <f t="shared" si="15"/>
        <v>2158762.2963600964</v>
      </c>
      <c r="P170" s="124">
        <f t="shared" si="11"/>
        <v>16546.430924567419</v>
      </c>
      <c r="Q170" s="124">
        <f t="shared" si="16"/>
        <v>4686.1220927171535</v>
      </c>
      <c r="R170" s="124">
        <f t="shared" si="17"/>
        <v>2179994.8493773811</v>
      </c>
      <c r="Z170" s="2"/>
    </row>
    <row r="171" spans="13:26" x14ac:dyDescent="0.25">
      <c r="M171" s="2"/>
      <c r="N171" s="1">
        <f t="shared" si="9"/>
        <v>117</v>
      </c>
      <c r="O171" s="124">
        <f t="shared" si="15"/>
        <v>2179994.8493773811</v>
      </c>
      <c r="P171" s="124">
        <f t="shared" si="11"/>
        <v>16546.430924567419</v>
      </c>
      <c r="Q171" s="124">
        <f t="shared" si="16"/>
        <v>4732.212547394286</v>
      </c>
      <c r="R171" s="124">
        <f t="shared" si="17"/>
        <v>2201273.492849343</v>
      </c>
      <c r="Z171" s="2"/>
    </row>
    <row r="172" spans="13:26" x14ac:dyDescent="0.25">
      <c r="M172" s="2"/>
      <c r="N172" s="1">
        <f t="shared" si="9"/>
        <v>118</v>
      </c>
      <c r="O172" s="124">
        <f t="shared" si="15"/>
        <v>2201273.492849343</v>
      </c>
      <c r="P172" s="124">
        <f t="shared" si="11"/>
        <v>16546.430924567419</v>
      </c>
      <c r="Q172" s="124">
        <f t="shared" si="16"/>
        <v>4778.4030526875922</v>
      </c>
      <c r="R172" s="124">
        <f t="shared" si="17"/>
        <v>2222598.326826598</v>
      </c>
      <c r="Z172" s="2"/>
    </row>
    <row r="173" spans="13:26" x14ac:dyDescent="0.25">
      <c r="M173" s="2"/>
      <c r="N173" s="1">
        <f t="shared" si="9"/>
        <v>119</v>
      </c>
      <c r="O173" s="124">
        <f t="shared" si="15"/>
        <v>2222598.326826598</v>
      </c>
      <c r="P173" s="124">
        <f t="shared" si="11"/>
        <v>16546.430924567419</v>
      </c>
      <c r="Q173" s="124">
        <f t="shared" si="16"/>
        <v>4824.6938257814318</v>
      </c>
      <c r="R173" s="124">
        <f t="shared" si="17"/>
        <v>2243969.4515769468</v>
      </c>
      <c r="Z173" s="2"/>
    </row>
    <row r="174" spans="13:26" x14ac:dyDescent="0.25">
      <c r="M174" s="2"/>
      <c r="N174" s="1">
        <f t="shared" si="9"/>
        <v>120</v>
      </c>
      <c r="O174" s="124">
        <f t="shared" si="15"/>
        <v>2243969.4515769468</v>
      </c>
      <c r="P174" s="124">
        <f t="shared" si="11"/>
        <v>16546.430924567419</v>
      </c>
      <c r="Q174" s="124">
        <f t="shared" si="16"/>
        <v>4871.0850843316121</v>
      </c>
      <c r="R174" s="124">
        <f t="shared" si="17"/>
        <v>2265386.9675858459</v>
      </c>
      <c r="Z174" s="2"/>
    </row>
    <row r="175" spans="13:26" x14ac:dyDescent="0.25">
      <c r="M175" s="2"/>
      <c r="N175" s="1">
        <f t="shared" si="9"/>
        <v>121</v>
      </c>
      <c r="O175" s="124">
        <f t="shared" si="15"/>
        <v>2265386.9675858459</v>
      </c>
      <c r="P175" s="124">
        <f t="shared" si="11"/>
        <v>16546.430924567419</v>
      </c>
      <c r="Q175" s="124">
        <f t="shared" si="16"/>
        <v>4917.5770464664211</v>
      </c>
      <c r="R175" s="124">
        <f t="shared" si="17"/>
        <v>2286850.9755568798</v>
      </c>
      <c r="Z175" s="2"/>
    </row>
    <row r="176" spans="13:26" x14ac:dyDescent="0.25">
      <c r="M176" s="2"/>
      <c r="N176" s="1">
        <f t="shared" si="9"/>
        <v>122</v>
      </c>
      <c r="O176" s="124">
        <f t="shared" si="15"/>
        <v>2286850.9755568798</v>
      </c>
      <c r="P176" s="124">
        <f t="shared" si="11"/>
        <v>16546.430924567419</v>
      </c>
      <c r="Q176" s="124">
        <f t="shared" si="16"/>
        <v>4964.1699307876415</v>
      </c>
      <c r="R176" s="124">
        <f t="shared" si="17"/>
        <v>2308361.5764122349</v>
      </c>
      <c r="Z176" s="2"/>
    </row>
    <row r="177" spans="13:26" x14ac:dyDescent="0.25">
      <c r="M177" s="2"/>
      <c r="N177" s="1">
        <f t="shared" si="9"/>
        <v>123</v>
      </c>
      <c r="O177" s="124">
        <f t="shared" si="15"/>
        <v>2308361.5764122349</v>
      </c>
      <c r="P177" s="124">
        <f t="shared" si="11"/>
        <v>16546.430924567419</v>
      </c>
      <c r="Q177" s="124">
        <f t="shared" si="16"/>
        <v>5010.8639563715897</v>
      </c>
      <c r="R177" s="124">
        <f t="shared" si="17"/>
        <v>2329918.8712931741</v>
      </c>
      <c r="Z177" s="2"/>
    </row>
    <row r="178" spans="13:26" x14ac:dyDescent="0.25">
      <c r="M178" s="2"/>
      <c r="N178" s="1">
        <f t="shared" si="9"/>
        <v>124</v>
      </c>
      <c r="O178" s="124">
        <f t="shared" si="15"/>
        <v>2329918.8712931741</v>
      </c>
      <c r="P178" s="124">
        <f t="shared" si="11"/>
        <v>16546.430924567419</v>
      </c>
      <c r="Q178" s="124">
        <f t="shared" si="16"/>
        <v>5057.6593427701373</v>
      </c>
      <c r="R178" s="124">
        <f t="shared" si="17"/>
        <v>2351522.9615605115</v>
      </c>
      <c r="Z178" s="2"/>
    </row>
    <row r="179" spans="13:26" x14ac:dyDescent="0.25">
      <c r="M179" s="2"/>
      <c r="N179" s="1">
        <f t="shared" si="9"/>
        <v>125</v>
      </c>
      <c r="O179" s="124">
        <f t="shared" si="15"/>
        <v>2351522.9615605115</v>
      </c>
      <c r="P179" s="124">
        <f t="shared" si="11"/>
        <v>16546.430924567419</v>
      </c>
      <c r="Q179" s="124">
        <f t="shared" si="16"/>
        <v>5104.5563100117488</v>
      </c>
      <c r="R179" s="124">
        <f t="shared" si="17"/>
        <v>2373173.9487950904</v>
      </c>
      <c r="Z179" s="2"/>
    </row>
    <row r="180" spans="13:26" x14ac:dyDescent="0.25">
      <c r="M180" s="2"/>
      <c r="N180" s="1">
        <f t="shared" ref="N180:N243" si="18">N179+1</f>
        <v>126</v>
      </c>
      <c r="O180" s="124">
        <f t="shared" si="15"/>
        <v>2373173.9487950904</v>
      </c>
      <c r="P180" s="124">
        <f t="shared" ref="P180:P243" si="19">P179</f>
        <v>16546.430924567419</v>
      </c>
      <c r="Q180" s="124">
        <f t="shared" si="16"/>
        <v>5151.5550786025142</v>
      </c>
      <c r="R180" s="124">
        <f t="shared" si="17"/>
        <v>2394871.9347982602</v>
      </c>
      <c r="Z180" s="2"/>
    </row>
    <row r="181" spans="13:26" x14ac:dyDescent="0.25">
      <c r="M181" s="2"/>
      <c r="N181" s="1">
        <f t="shared" si="18"/>
        <v>127</v>
      </c>
      <c r="O181" s="124">
        <f t="shared" si="15"/>
        <v>2394871.9347982602</v>
      </c>
      <c r="P181" s="124">
        <f t="shared" si="19"/>
        <v>16546.430924567419</v>
      </c>
      <c r="Q181" s="124">
        <f t="shared" si="16"/>
        <v>5198.655869527186</v>
      </c>
      <c r="R181" s="124">
        <f t="shared" si="17"/>
        <v>2416617.0215923549</v>
      </c>
      <c r="Z181" s="2"/>
    </row>
    <row r="182" spans="13:26" x14ac:dyDescent="0.25">
      <c r="M182" s="2"/>
      <c r="N182" s="1">
        <f t="shared" si="18"/>
        <v>128</v>
      </c>
      <c r="O182" s="124">
        <f t="shared" si="15"/>
        <v>2416617.0215923549</v>
      </c>
      <c r="P182" s="124">
        <f t="shared" si="19"/>
        <v>16546.430924567419</v>
      </c>
      <c r="Q182" s="124">
        <f t="shared" si="16"/>
        <v>5245.858904250219</v>
      </c>
      <c r="R182" s="124">
        <f t="shared" si="17"/>
        <v>2438409.3114211727</v>
      </c>
      <c r="Z182" s="2"/>
    </row>
    <row r="183" spans="13:26" x14ac:dyDescent="0.25">
      <c r="M183" s="2"/>
      <c r="N183" s="1">
        <f t="shared" si="18"/>
        <v>129</v>
      </c>
      <c r="O183" s="124">
        <f t="shared" si="15"/>
        <v>2438409.3114211727</v>
      </c>
      <c r="P183" s="124">
        <f t="shared" si="19"/>
        <v>16546.430924567419</v>
      </c>
      <c r="Q183" s="124">
        <f t="shared" si="16"/>
        <v>5293.1644047168083</v>
      </c>
      <c r="R183" s="124">
        <f t="shared" si="17"/>
        <v>2460248.9067504569</v>
      </c>
      <c r="Z183" s="2"/>
    </row>
    <row r="184" spans="13:26" x14ac:dyDescent="0.25">
      <c r="M184" s="2"/>
      <c r="N184" s="1">
        <f t="shared" si="18"/>
        <v>130</v>
      </c>
      <c r="O184" s="124">
        <f t="shared" si="15"/>
        <v>2460248.9067504569</v>
      </c>
      <c r="P184" s="124">
        <f t="shared" si="19"/>
        <v>16546.430924567419</v>
      </c>
      <c r="Q184" s="124">
        <f t="shared" si="16"/>
        <v>5340.572593353937</v>
      </c>
      <c r="R184" s="124">
        <f t="shared" si="17"/>
        <v>2482135.9102683784</v>
      </c>
      <c r="Z184" s="2"/>
    </row>
    <row r="185" spans="13:26" x14ac:dyDescent="0.25">
      <c r="M185" s="2"/>
      <c r="N185" s="1">
        <f t="shared" si="18"/>
        <v>131</v>
      </c>
      <c r="O185" s="124">
        <f t="shared" si="15"/>
        <v>2482135.9102683784</v>
      </c>
      <c r="P185" s="124">
        <f t="shared" si="19"/>
        <v>16546.430924567419</v>
      </c>
      <c r="Q185" s="124">
        <f t="shared" si="16"/>
        <v>5388.0836930714213</v>
      </c>
      <c r="R185" s="124">
        <f t="shared" si="17"/>
        <v>2504070.4248860171</v>
      </c>
      <c r="Z185" s="2"/>
    </row>
    <row r="186" spans="13:26" x14ac:dyDescent="0.25">
      <c r="M186" s="2"/>
      <c r="N186" s="1">
        <f t="shared" si="18"/>
        <v>132</v>
      </c>
      <c r="O186" s="124">
        <f t="shared" si="15"/>
        <v>2504070.4248860171</v>
      </c>
      <c r="P186" s="124">
        <f t="shared" si="19"/>
        <v>16546.430924567419</v>
      </c>
      <c r="Q186" s="124">
        <f t="shared" si="16"/>
        <v>5435.697927262956</v>
      </c>
      <c r="R186" s="124">
        <f t="shared" si="17"/>
        <v>2526052.5537378476</v>
      </c>
      <c r="Z186" s="2"/>
    </row>
    <row r="187" spans="13:26" x14ac:dyDescent="0.25">
      <c r="M187" s="2"/>
      <c r="N187" s="1">
        <f t="shared" si="18"/>
        <v>133</v>
      </c>
      <c r="O187" s="124">
        <f t="shared" si="15"/>
        <v>2526052.5537378476</v>
      </c>
      <c r="P187" s="124">
        <f t="shared" si="19"/>
        <v>16546.430924567419</v>
      </c>
      <c r="Q187" s="124">
        <f t="shared" si="16"/>
        <v>5483.4155198071676</v>
      </c>
      <c r="R187" s="124">
        <f t="shared" si="17"/>
        <v>2548082.400182222</v>
      </c>
      <c r="Z187" s="2"/>
    </row>
    <row r="188" spans="13:26" x14ac:dyDescent="0.25">
      <c r="M188" s="2"/>
      <c r="N188" s="1">
        <f t="shared" si="18"/>
        <v>134</v>
      </c>
      <c r="O188" s="124">
        <f t="shared" si="15"/>
        <v>2548082.400182222</v>
      </c>
      <c r="P188" s="124">
        <f t="shared" si="19"/>
        <v>16546.430924567419</v>
      </c>
      <c r="Q188" s="124">
        <f t="shared" si="16"/>
        <v>5531.2366950686655</v>
      </c>
      <c r="R188" s="124">
        <f t="shared" si="17"/>
        <v>2570160.0678018583</v>
      </c>
      <c r="Z188" s="2"/>
    </row>
    <row r="189" spans="13:26" x14ac:dyDescent="0.25">
      <c r="M189" s="2"/>
      <c r="N189" s="1">
        <f t="shared" si="18"/>
        <v>135</v>
      </c>
      <c r="O189" s="124">
        <f t="shared" si="15"/>
        <v>2570160.0678018583</v>
      </c>
      <c r="P189" s="124">
        <f t="shared" si="19"/>
        <v>16546.430924567419</v>
      </c>
      <c r="Q189" s="124">
        <f t="shared" si="16"/>
        <v>5579.1616778990983</v>
      </c>
      <c r="R189" s="124">
        <f t="shared" si="17"/>
        <v>2592285.660404325</v>
      </c>
      <c r="Z189" s="2"/>
    </row>
    <row r="190" spans="13:26" x14ac:dyDescent="0.25">
      <c r="M190" s="2"/>
      <c r="N190" s="1">
        <f t="shared" si="18"/>
        <v>136</v>
      </c>
      <c r="O190" s="124">
        <f t="shared" si="15"/>
        <v>2592285.660404325</v>
      </c>
      <c r="P190" s="124">
        <f t="shared" si="19"/>
        <v>16546.430924567419</v>
      </c>
      <c r="Q190" s="124">
        <f t="shared" si="16"/>
        <v>5627.1906936382093</v>
      </c>
      <c r="R190" s="124">
        <f t="shared" si="17"/>
        <v>2614459.2820225307</v>
      </c>
      <c r="Z190" s="2"/>
    </row>
    <row r="191" spans="13:26" x14ac:dyDescent="0.25">
      <c r="M191" s="2"/>
      <c r="N191" s="1">
        <f t="shared" si="18"/>
        <v>137</v>
      </c>
      <c r="O191" s="124">
        <f t="shared" si="15"/>
        <v>2614459.2820225307</v>
      </c>
      <c r="P191" s="124">
        <f t="shared" si="19"/>
        <v>16546.430924567419</v>
      </c>
      <c r="Q191" s="124">
        <f t="shared" si="16"/>
        <v>5675.3239681148962</v>
      </c>
      <c r="R191" s="124">
        <f t="shared" si="17"/>
        <v>2636681.0369152129</v>
      </c>
      <c r="Z191" s="2"/>
    </row>
    <row r="192" spans="13:26" x14ac:dyDescent="0.25">
      <c r="M192" s="2"/>
      <c r="N192" s="1">
        <f t="shared" si="18"/>
        <v>138</v>
      </c>
      <c r="O192" s="124">
        <f t="shared" si="15"/>
        <v>2636681.0369152129</v>
      </c>
      <c r="P192" s="124">
        <f t="shared" si="19"/>
        <v>16546.430924567419</v>
      </c>
      <c r="Q192" s="124">
        <f t="shared" si="16"/>
        <v>5723.5617276482753</v>
      </c>
      <c r="R192" s="124">
        <f t="shared" si="17"/>
        <v>2658951.0295674284</v>
      </c>
      <c r="Z192" s="2"/>
    </row>
    <row r="193" spans="13:26" x14ac:dyDescent="0.25">
      <c r="M193" s="2"/>
      <c r="N193" s="1">
        <f t="shared" si="18"/>
        <v>139</v>
      </c>
      <c r="O193" s="124">
        <f t="shared" si="15"/>
        <v>2658951.0295674284</v>
      </c>
      <c r="P193" s="124">
        <f t="shared" si="19"/>
        <v>16546.430924567419</v>
      </c>
      <c r="Q193" s="124">
        <f t="shared" si="16"/>
        <v>5771.9041990487431</v>
      </c>
      <c r="R193" s="124">
        <f t="shared" si="17"/>
        <v>2681269.3646910447</v>
      </c>
      <c r="Z193" s="2"/>
    </row>
    <row r="194" spans="13:26" x14ac:dyDescent="0.25">
      <c r="M194" s="2"/>
      <c r="N194" s="1">
        <f t="shared" si="18"/>
        <v>140</v>
      </c>
      <c r="O194" s="124">
        <f t="shared" si="15"/>
        <v>2681269.3646910447</v>
      </c>
      <c r="P194" s="124">
        <f t="shared" si="19"/>
        <v>16546.430924567419</v>
      </c>
      <c r="Q194" s="124">
        <f t="shared" si="16"/>
        <v>5820.3516096190442</v>
      </c>
      <c r="R194" s="124">
        <f t="shared" si="17"/>
        <v>2703636.1472252309</v>
      </c>
      <c r="Z194" s="2"/>
    </row>
    <row r="195" spans="13:26" x14ac:dyDescent="0.25">
      <c r="M195" s="2"/>
      <c r="N195" s="1">
        <f t="shared" si="18"/>
        <v>141</v>
      </c>
      <c r="O195" s="124">
        <f t="shared" si="15"/>
        <v>2703636.1472252309</v>
      </c>
      <c r="P195" s="124">
        <f t="shared" si="19"/>
        <v>16546.430924567419</v>
      </c>
      <c r="Q195" s="124">
        <f t="shared" si="16"/>
        <v>5868.9041871553372</v>
      </c>
      <c r="R195" s="124">
        <f t="shared" si="17"/>
        <v>2726051.4823369537</v>
      </c>
      <c r="Z195" s="2"/>
    </row>
    <row r="196" spans="13:26" x14ac:dyDescent="0.25">
      <c r="M196" s="2"/>
      <c r="N196" s="1">
        <f t="shared" si="18"/>
        <v>142</v>
      </c>
      <c r="O196" s="124">
        <f t="shared" si="15"/>
        <v>2726051.4823369537</v>
      </c>
      <c r="P196" s="124">
        <f t="shared" si="19"/>
        <v>16546.430924567419</v>
      </c>
      <c r="Q196" s="124">
        <f t="shared" si="16"/>
        <v>5917.562159948272</v>
      </c>
      <c r="R196" s="124">
        <f t="shared" si="17"/>
        <v>2748515.4754214692</v>
      </c>
      <c r="Z196" s="2"/>
    </row>
    <row r="197" spans="13:26" x14ac:dyDescent="0.25">
      <c r="M197" s="2"/>
      <c r="N197" s="1">
        <f t="shared" si="18"/>
        <v>143</v>
      </c>
      <c r="O197" s="124">
        <f t="shared" si="15"/>
        <v>2748515.4754214692</v>
      </c>
      <c r="P197" s="124">
        <f t="shared" si="19"/>
        <v>16546.430924567419</v>
      </c>
      <c r="Q197" s="124">
        <f t="shared" si="16"/>
        <v>5966.3257567840556</v>
      </c>
      <c r="R197" s="124">
        <f t="shared" si="17"/>
        <v>2771028.2321028206</v>
      </c>
      <c r="Z197" s="2"/>
    </row>
    <row r="198" spans="13:26" x14ac:dyDescent="0.25">
      <c r="M198" s="2"/>
      <c r="N198" s="1">
        <f t="shared" si="18"/>
        <v>144</v>
      </c>
      <c r="O198" s="124">
        <f t="shared" si="15"/>
        <v>2771028.2321028206</v>
      </c>
      <c r="P198" s="124">
        <f t="shared" si="19"/>
        <v>16546.430924567419</v>
      </c>
      <c r="Q198" s="124">
        <f t="shared" si="16"/>
        <v>6015.1952069455328</v>
      </c>
      <c r="R198" s="124">
        <f t="shared" si="17"/>
        <v>2793589.8582343338</v>
      </c>
      <c r="Z198" s="2"/>
    </row>
    <row r="199" spans="13:26" x14ac:dyDescent="0.25">
      <c r="M199" s="2"/>
      <c r="N199" s="1">
        <f t="shared" si="18"/>
        <v>145</v>
      </c>
      <c r="O199" s="124">
        <f t="shared" si="15"/>
        <v>2793589.8582343338</v>
      </c>
      <c r="P199" s="124">
        <f t="shared" si="19"/>
        <v>16546.430924567419</v>
      </c>
      <c r="Q199" s="124">
        <f t="shared" si="16"/>
        <v>6064.1707402132652</v>
      </c>
      <c r="R199" s="124">
        <f t="shared" si="17"/>
        <v>2816200.4598991144</v>
      </c>
      <c r="Z199" s="2"/>
    </row>
    <row r="200" spans="13:26" x14ac:dyDescent="0.25">
      <c r="M200" s="2"/>
      <c r="N200" s="1">
        <f t="shared" si="18"/>
        <v>146</v>
      </c>
      <c r="O200" s="124">
        <f t="shared" si="15"/>
        <v>2816200.4598991144</v>
      </c>
      <c r="P200" s="124">
        <f t="shared" si="19"/>
        <v>16546.430924567419</v>
      </c>
      <c r="Q200" s="124">
        <f t="shared" si="16"/>
        <v>6113.2525868666035</v>
      </c>
      <c r="R200" s="124">
        <f t="shared" si="17"/>
        <v>2838860.1434105486</v>
      </c>
      <c r="Z200" s="2"/>
    </row>
    <row r="201" spans="13:26" x14ac:dyDescent="0.25">
      <c r="M201" s="2"/>
      <c r="N201" s="1">
        <f t="shared" si="18"/>
        <v>147</v>
      </c>
      <c r="O201" s="124">
        <f t="shared" si="15"/>
        <v>2838860.1434105486</v>
      </c>
      <c r="P201" s="124">
        <f t="shared" si="19"/>
        <v>16546.430924567419</v>
      </c>
      <c r="Q201" s="124">
        <f t="shared" si="16"/>
        <v>6162.4409776847824</v>
      </c>
      <c r="R201" s="124">
        <f t="shared" si="17"/>
        <v>2861569.0153128006</v>
      </c>
      <c r="Z201" s="2"/>
    </row>
    <row r="202" spans="13:26" x14ac:dyDescent="0.25">
      <c r="M202" s="2"/>
      <c r="N202" s="1">
        <f t="shared" si="18"/>
        <v>148</v>
      </c>
      <c r="O202" s="124">
        <f t="shared" si="15"/>
        <v>2861569.0153128006</v>
      </c>
      <c r="P202" s="124">
        <f t="shared" si="19"/>
        <v>16546.430924567419</v>
      </c>
      <c r="Q202" s="124">
        <f t="shared" si="16"/>
        <v>6211.7361439479964</v>
      </c>
      <c r="R202" s="124">
        <f t="shared" si="17"/>
        <v>2884327.1823813161</v>
      </c>
      <c r="Z202" s="2"/>
    </row>
    <row r="203" spans="13:26" x14ac:dyDescent="0.25">
      <c r="M203" s="2"/>
      <c r="N203" s="1">
        <f t="shared" si="18"/>
        <v>149</v>
      </c>
      <c r="O203" s="124">
        <f t="shared" si="15"/>
        <v>2884327.1823813161</v>
      </c>
      <c r="P203" s="124">
        <f t="shared" si="19"/>
        <v>16546.430924567419</v>
      </c>
      <c r="Q203" s="124">
        <f t="shared" si="16"/>
        <v>6261.13831743849</v>
      </c>
      <c r="R203" s="124">
        <f t="shared" si="17"/>
        <v>2907134.7516233218</v>
      </c>
      <c r="Z203" s="2"/>
    </row>
    <row r="204" spans="13:26" x14ac:dyDescent="0.25">
      <c r="M204" s="2"/>
      <c r="N204" s="1">
        <f t="shared" si="18"/>
        <v>150</v>
      </c>
      <c r="O204" s="124">
        <f t="shared" si="15"/>
        <v>2907134.7516233218</v>
      </c>
      <c r="P204" s="124">
        <f t="shared" si="19"/>
        <v>16546.430924567419</v>
      </c>
      <c r="Q204" s="124">
        <f t="shared" si="16"/>
        <v>6310.6477304416485</v>
      </c>
      <c r="R204" s="124">
        <f t="shared" si="17"/>
        <v>2929991.8302783309</v>
      </c>
      <c r="Z204" s="2"/>
    </row>
    <row r="205" spans="13:26" x14ac:dyDescent="0.25">
      <c r="M205" s="2"/>
      <c r="N205" s="1">
        <f t="shared" si="18"/>
        <v>151</v>
      </c>
      <c r="O205" s="124">
        <f t="shared" si="15"/>
        <v>2929991.8302783309</v>
      </c>
      <c r="P205" s="124">
        <f t="shared" si="19"/>
        <v>16546.430924567419</v>
      </c>
      <c r="Q205" s="124">
        <f t="shared" si="16"/>
        <v>6360.2646157470908</v>
      </c>
      <c r="R205" s="124">
        <f t="shared" si="17"/>
        <v>2952898.5258186455</v>
      </c>
      <c r="Z205" s="2"/>
    </row>
    <row r="206" spans="13:26" x14ac:dyDescent="0.25">
      <c r="M206" s="2"/>
      <c r="N206" s="1">
        <f t="shared" si="18"/>
        <v>152</v>
      </c>
      <c r="O206" s="124">
        <f t="shared" si="15"/>
        <v>2952898.5258186455</v>
      </c>
      <c r="P206" s="124">
        <f t="shared" si="19"/>
        <v>16546.430924567419</v>
      </c>
      <c r="Q206" s="124">
        <f t="shared" si="16"/>
        <v>6409.9892066497605</v>
      </c>
      <c r="R206" s="124">
        <f t="shared" si="17"/>
        <v>2975854.9459498627</v>
      </c>
      <c r="Z206" s="2"/>
    </row>
    <row r="207" spans="13:26" x14ac:dyDescent="0.25">
      <c r="M207" s="2"/>
      <c r="N207" s="1">
        <f t="shared" si="18"/>
        <v>153</v>
      </c>
      <c r="O207" s="124">
        <f t="shared" si="15"/>
        <v>2975854.9459498627</v>
      </c>
      <c r="P207" s="124">
        <f t="shared" si="19"/>
        <v>16546.430924567419</v>
      </c>
      <c r="Q207" s="124">
        <f t="shared" si="16"/>
        <v>6459.8217369510257</v>
      </c>
      <c r="R207" s="124">
        <f t="shared" si="17"/>
        <v>2998861.198611381</v>
      </c>
      <c r="Z207" s="2"/>
    </row>
    <row r="208" spans="13:26" x14ac:dyDescent="0.25">
      <c r="M208" s="2"/>
      <c r="N208" s="1">
        <f t="shared" si="18"/>
        <v>154</v>
      </c>
      <c r="O208" s="124">
        <f t="shared" si="15"/>
        <v>2998861.198611381</v>
      </c>
      <c r="P208" s="124">
        <f t="shared" si="19"/>
        <v>16546.430924567419</v>
      </c>
      <c r="Q208" s="124">
        <f t="shared" si="16"/>
        <v>6509.7624409597775</v>
      </c>
      <c r="R208" s="124">
        <f t="shared" si="17"/>
        <v>3021917.3919769083</v>
      </c>
      <c r="Z208" s="2"/>
    </row>
    <row r="209" spans="13:26" x14ac:dyDescent="0.25">
      <c r="M209" s="2"/>
      <c r="N209" s="1">
        <f t="shared" si="18"/>
        <v>155</v>
      </c>
      <c r="O209" s="124">
        <f t="shared" si="15"/>
        <v>3021917.3919769083</v>
      </c>
      <c r="P209" s="124">
        <f t="shared" si="19"/>
        <v>16546.430924567419</v>
      </c>
      <c r="Q209" s="124">
        <f t="shared" si="16"/>
        <v>6559.8115534935341</v>
      </c>
      <c r="R209" s="124">
        <f t="shared" si="17"/>
        <v>3045023.6344549693</v>
      </c>
      <c r="Z209" s="2"/>
    </row>
    <row r="210" spans="13:26" x14ac:dyDescent="0.25">
      <c r="M210" s="2"/>
      <c r="N210" s="1">
        <f t="shared" si="18"/>
        <v>156</v>
      </c>
      <c r="O210" s="124">
        <f t="shared" si="15"/>
        <v>3045023.6344549693</v>
      </c>
      <c r="P210" s="124">
        <f t="shared" si="19"/>
        <v>16546.430924567419</v>
      </c>
      <c r="Q210" s="124">
        <f t="shared" si="16"/>
        <v>6609.9693098795387</v>
      </c>
      <c r="R210" s="124">
        <f t="shared" si="17"/>
        <v>3068180.0346894162</v>
      </c>
      <c r="Z210" s="2"/>
    </row>
    <row r="211" spans="13:26" x14ac:dyDescent="0.25">
      <c r="M211" s="2"/>
      <c r="N211" s="1">
        <f t="shared" si="18"/>
        <v>157</v>
      </c>
      <c r="O211" s="124">
        <f t="shared" si="15"/>
        <v>3068180.0346894162</v>
      </c>
      <c r="P211" s="124">
        <f t="shared" si="19"/>
        <v>16546.430924567419</v>
      </c>
      <c r="Q211" s="124">
        <f t="shared" si="16"/>
        <v>6660.2359459558711</v>
      </c>
      <c r="R211" s="124">
        <f t="shared" si="17"/>
        <v>3091386.7015599394</v>
      </c>
      <c r="Z211" s="2"/>
    </row>
    <row r="212" spans="13:26" x14ac:dyDescent="0.25">
      <c r="M212" s="2"/>
      <c r="N212" s="1">
        <f t="shared" si="18"/>
        <v>158</v>
      </c>
      <c r="O212" s="124">
        <f t="shared" si="15"/>
        <v>3091386.7015599394</v>
      </c>
      <c r="P212" s="124">
        <f t="shared" si="19"/>
        <v>16546.430924567419</v>
      </c>
      <c r="Q212" s="124">
        <f t="shared" si="16"/>
        <v>6710.6116980725583</v>
      </c>
      <c r="R212" s="124">
        <f t="shared" si="17"/>
        <v>3114643.7441825792</v>
      </c>
      <c r="Z212" s="2"/>
    </row>
    <row r="213" spans="13:26" x14ac:dyDescent="0.25">
      <c r="M213" s="2"/>
      <c r="N213" s="1">
        <f t="shared" si="18"/>
        <v>159</v>
      </c>
      <c r="O213" s="124">
        <f t="shared" si="15"/>
        <v>3114643.7441825792</v>
      </c>
      <c r="P213" s="124">
        <f t="shared" si="19"/>
        <v>16546.430924567419</v>
      </c>
      <c r="Q213" s="124">
        <f t="shared" si="16"/>
        <v>6761.0968030926797</v>
      </c>
      <c r="R213" s="124">
        <f t="shared" si="17"/>
        <v>3137951.2719102395</v>
      </c>
      <c r="Z213" s="2"/>
    </row>
    <row r="214" spans="13:26" x14ac:dyDescent="0.25">
      <c r="M214" s="2"/>
      <c r="N214" s="1">
        <f t="shared" si="18"/>
        <v>160</v>
      </c>
      <c r="O214" s="124">
        <f t="shared" si="15"/>
        <v>3137951.2719102395</v>
      </c>
      <c r="P214" s="124">
        <f t="shared" si="19"/>
        <v>16546.430924567419</v>
      </c>
      <c r="Q214" s="124">
        <f t="shared" si="16"/>
        <v>6811.6914983934848</v>
      </c>
      <c r="R214" s="124">
        <f t="shared" si="17"/>
        <v>3161309.3943332005</v>
      </c>
      <c r="Z214" s="2"/>
    </row>
    <row r="215" spans="13:26" x14ac:dyDescent="0.25">
      <c r="M215" s="2"/>
      <c r="N215" s="1">
        <f t="shared" si="18"/>
        <v>161</v>
      </c>
      <c r="O215" s="124">
        <f t="shared" si="15"/>
        <v>3161309.3943332005</v>
      </c>
      <c r="P215" s="124">
        <f t="shared" si="19"/>
        <v>16546.430924567419</v>
      </c>
      <c r="Q215" s="124">
        <f t="shared" si="16"/>
        <v>6862.3960218675093</v>
      </c>
      <c r="R215" s="124">
        <f t="shared" si="17"/>
        <v>3184718.2212796356</v>
      </c>
      <c r="Z215" s="2"/>
    </row>
    <row r="216" spans="13:26" x14ac:dyDescent="0.25">
      <c r="M216" s="2"/>
      <c r="N216" s="1">
        <f t="shared" si="18"/>
        <v>162</v>
      </c>
      <c r="O216" s="124">
        <f t="shared" si="15"/>
        <v>3184718.2212796356</v>
      </c>
      <c r="P216" s="124">
        <f t="shared" si="19"/>
        <v>16546.430924567419</v>
      </c>
      <c r="Q216" s="124">
        <f t="shared" si="16"/>
        <v>6913.2106119236923</v>
      </c>
      <c r="R216" s="124">
        <f t="shared" si="17"/>
        <v>3208177.8628161266</v>
      </c>
      <c r="Z216" s="2"/>
    </row>
    <row r="217" spans="13:26" x14ac:dyDescent="0.25">
      <c r="M217" s="2"/>
      <c r="N217" s="1">
        <f t="shared" si="18"/>
        <v>163</v>
      </c>
      <c r="O217" s="124">
        <f t="shared" si="15"/>
        <v>3208177.8628161266</v>
      </c>
      <c r="P217" s="124">
        <f t="shared" si="19"/>
        <v>16546.430924567419</v>
      </c>
      <c r="Q217" s="124">
        <f t="shared" si="16"/>
        <v>6964.1355074884968</v>
      </c>
      <c r="R217" s="124">
        <f t="shared" si="17"/>
        <v>3231688.4292481826</v>
      </c>
      <c r="Z217" s="2"/>
    </row>
    <row r="218" spans="13:26" x14ac:dyDescent="0.25">
      <c r="M218" s="2"/>
      <c r="N218" s="1">
        <f t="shared" si="18"/>
        <v>164</v>
      </c>
      <c r="O218" s="124">
        <f t="shared" si="15"/>
        <v>3231688.4292481826</v>
      </c>
      <c r="P218" s="124">
        <f t="shared" si="19"/>
        <v>16546.430924567419</v>
      </c>
      <c r="Q218" s="124">
        <f t="shared" si="16"/>
        <v>7015.1709480070367</v>
      </c>
      <c r="R218" s="124">
        <f t="shared" si="17"/>
        <v>3255250.0311207571</v>
      </c>
      <c r="Z218" s="2"/>
    </row>
    <row r="219" spans="13:26" x14ac:dyDescent="0.25">
      <c r="M219" s="2"/>
      <c r="N219" s="1">
        <f t="shared" si="18"/>
        <v>165</v>
      </c>
      <c r="O219" s="124">
        <f t="shared" si="15"/>
        <v>3255250.0311207571</v>
      </c>
      <c r="P219" s="124">
        <f t="shared" si="19"/>
        <v>16546.430924567419</v>
      </c>
      <c r="Q219" s="124">
        <f t="shared" si="16"/>
        <v>7066.3171734441976</v>
      </c>
      <c r="R219" s="124">
        <f t="shared" si="17"/>
        <v>3278862.7792187687</v>
      </c>
      <c r="Z219" s="2"/>
    </row>
    <row r="220" spans="13:26" x14ac:dyDescent="0.25">
      <c r="M220" s="2"/>
      <c r="N220" s="1">
        <f t="shared" si="18"/>
        <v>166</v>
      </c>
      <c r="O220" s="124">
        <f t="shared" si="15"/>
        <v>3278862.7792187687</v>
      </c>
      <c r="P220" s="124">
        <f t="shared" si="19"/>
        <v>16546.430924567419</v>
      </c>
      <c r="Q220" s="124">
        <f t="shared" si="16"/>
        <v>7117.57442428577</v>
      </c>
      <c r="R220" s="124">
        <f t="shared" si="17"/>
        <v>3302526.784567622</v>
      </c>
      <c r="Z220" s="2"/>
    </row>
    <row r="221" spans="13:26" x14ac:dyDescent="0.25">
      <c r="M221" s="2"/>
      <c r="N221" s="1">
        <f t="shared" si="18"/>
        <v>167</v>
      </c>
      <c r="O221" s="124">
        <f t="shared" si="15"/>
        <v>3302526.784567622</v>
      </c>
      <c r="P221" s="124">
        <f t="shared" si="19"/>
        <v>16546.430924567419</v>
      </c>
      <c r="Q221" s="124">
        <f t="shared" si="16"/>
        <v>7168.9429415395753</v>
      </c>
      <c r="R221" s="124">
        <f t="shared" si="17"/>
        <v>3326242.1584337289</v>
      </c>
      <c r="Z221" s="2"/>
    </row>
    <row r="222" spans="13:26" x14ac:dyDescent="0.25">
      <c r="M222" s="2"/>
      <c r="N222" s="1">
        <f t="shared" si="18"/>
        <v>168</v>
      </c>
      <c r="O222" s="124">
        <f t="shared" si="15"/>
        <v>3326242.1584337289</v>
      </c>
      <c r="P222" s="124">
        <f t="shared" si="19"/>
        <v>16546.430924567419</v>
      </c>
      <c r="Q222" s="124">
        <f t="shared" si="16"/>
        <v>7220.4229667366026</v>
      </c>
      <c r="R222" s="124">
        <f t="shared" si="17"/>
        <v>3350009.0123250331</v>
      </c>
      <c r="Z222" s="2"/>
    </row>
    <row r="223" spans="13:26" x14ac:dyDescent="0.25">
      <c r="M223" s="2"/>
      <c r="N223" s="1">
        <f t="shared" si="18"/>
        <v>169</v>
      </c>
      <c r="O223" s="124">
        <f t="shared" si="15"/>
        <v>3350009.0123250331</v>
      </c>
      <c r="P223" s="124">
        <f t="shared" si="19"/>
        <v>16546.430924567419</v>
      </c>
      <c r="Q223" s="124">
        <f t="shared" si="16"/>
        <v>7272.0147419321438</v>
      </c>
      <c r="R223" s="124">
        <f t="shared" si="17"/>
        <v>3373827.4579915325</v>
      </c>
      <c r="Z223" s="2"/>
    </row>
    <row r="224" spans="13:26" x14ac:dyDescent="0.25">
      <c r="M224" s="2"/>
      <c r="N224" s="1">
        <f t="shared" si="18"/>
        <v>170</v>
      </c>
      <c r="O224" s="124">
        <f t="shared" si="15"/>
        <v>3373827.4579915325</v>
      </c>
      <c r="P224" s="124">
        <f t="shared" si="19"/>
        <v>16546.430924567419</v>
      </c>
      <c r="Q224" s="124">
        <f t="shared" si="16"/>
        <v>7323.7185097069296</v>
      </c>
      <c r="R224" s="124">
        <f t="shared" si="17"/>
        <v>3397697.607425807</v>
      </c>
      <c r="Z224" s="2"/>
    </row>
    <row r="225" spans="13:26" x14ac:dyDescent="0.25">
      <c r="M225" s="2"/>
      <c r="N225" s="1">
        <f t="shared" si="18"/>
        <v>171</v>
      </c>
      <c r="O225" s="124">
        <f t="shared" si="15"/>
        <v>3397697.607425807</v>
      </c>
      <c r="P225" s="124">
        <f t="shared" si="19"/>
        <v>16546.430924567419</v>
      </c>
      <c r="Q225" s="124">
        <f t="shared" si="16"/>
        <v>7375.5345131682743</v>
      </c>
      <c r="R225" s="124">
        <f t="shared" si="17"/>
        <v>3421619.5728635429</v>
      </c>
      <c r="Z225" s="2"/>
    </row>
    <row r="226" spans="13:26" x14ac:dyDescent="0.25">
      <c r="M226" s="2"/>
      <c r="N226" s="1">
        <f t="shared" si="18"/>
        <v>172</v>
      </c>
      <c r="O226" s="124">
        <f t="shared" si="15"/>
        <v>3421619.5728635429</v>
      </c>
      <c r="P226" s="124">
        <f t="shared" si="19"/>
        <v>16546.430924567419</v>
      </c>
      <c r="Q226" s="124">
        <f t="shared" si="16"/>
        <v>7427.4629959512122</v>
      </c>
      <c r="R226" s="124">
        <f t="shared" si="17"/>
        <v>3445593.4667840614</v>
      </c>
      <c r="Z226" s="2"/>
    </row>
    <row r="227" spans="13:26" x14ac:dyDescent="0.25">
      <c r="M227" s="2"/>
      <c r="N227" s="1">
        <f t="shared" si="18"/>
        <v>173</v>
      </c>
      <c r="O227" s="124">
        <f t="shared" si="15"/>
        <v>3445593.4667840614</v>
      </c>
      <c r="P227" s="124">
        <f t="shared" si="19"/>
        <v>16546.430924567419</v>
      </c>
      <c r="Q227" s="124">
        <f t="shared" si="16"/>
        <v>7479.5042022196485</v>
      </c>
      <c r="R227" s="124">
        <f t="shared" si="17"/>
        <v>3469619.4019108484</v>
      </c>
      <c r="Z227" s="2"/>
    </row>
    <row r="228" spans="13:26" x14ac:dyDescent="0.25">
      <c r="M228" s="2"/>
      <c r="N228" s="1">
        <f t="shared" si="18"/>
        <v>174</v>
      </c>
      <c r="O228" s="124">
        <f t="shared" ref="O228:O291" si="20">R227</f>
        <v>3469619.4019108484</v>
      </c>
      <c r="P228" s="124">
        <f t="shared" si="19"/>
        <v>16546.430924567419</v>
      </c>
      <c r="Q228" s="124">
        <f t="shared" ref="Q228:Q291" si="21">O228*$P$49</f>
        <v>7531.6583766675076</v>
      </c>
      <c r="R228" s="124">
        <f t="shared" ref="R228:R291" si="22">O228+P228+Q228</f>
        <v>3493697.4912120835</v>
      </c>
      <c r="Z228" s="2"/>
    </row>
    <row r="229" spans="13:26" x14ac:dyDescent="0.25">
      <c r="M229" s="2"/>
      <c r="N229" s="1">
        <f t="shared" si="18"/>
        <v>175</v>
      </c>
      <c r="O229" s="124">
        <f t="shared" si="20"/>
        <v>3493697.4912120835</v>
      </c>
      <c r="P229" s="124">
        <f t="shared" si="19"/>
        <v>16546.430924567419</v>
      </c>
      <c r="Q229" s="124">
        <f t="shared" si="21"/>
        <v>7583.9257645198813</v>
      </c>
      <c r="R229" s="124">
        <f t="shared" si="22"/>
        <v>3517827.8479011706</v>
      </c>
      <c r="Z229" s="2"/>
    </row>
    <row r="230" spans="13:26" x14ac:dyDescent="0.25">
      <c r="M230" s="2"/>
      <c r="N230" s="1">
        <f t="shared" si="18"/>
        <v>176</v>
      </c>
      <c r="O230" s="124">
        <f t="shared" si="20"/>
        <v>3517827.8479011706</v>
      </c>
      <c r="P230" s="124">
        <f t="shared" si="19"/>
        <v>16546.430924567419</v>
      </c>
      <c r="Q230" s="124">
        <f t="shared" si="21"/>
        <v>7636.3066115341808</v>
      </c>
      <c r="R230" s="124">
        <f t="shared" si="22"/>
        <v>3542010.5854372722</v>
      </c>
      <c r="Z230" s="2"/>
    </row>
    <row r="231" spans="13:26" x14ac:dyDescent="0.25">
      <c r="M231" s="2"/>
      <c r="N231" s="1">
        <f t="shared" si="18"/>
        <v>177</v>
      </c>
      <c r="O231" s="124">
        <f t="shared" si="20"/>
        <v>3542010.5854372722</v>
      </c>
      <c r="P231" s="124">
        <f t="shared" si="19"/>
        <v>16546.430924567419</v>
      </c>
      <c r="Q231" s="124">
        <f t="shared" si="21"/>
        <v>7688.8011640012965</v>
      </c>
      <c r="R231" s="124">
        <f t="shared" si="22"/>
        <v>3566245.8175258408</v>
      </c>
      <c r="Z231" s="2"/>
    </row>
    <row r="232" spans="13:26" x14ac:dyDescent="0.25">
      <c r="M232" s="2"/>
      <c r="N232" s="1">
        <f t="shared" si="18"/>
        <v>178</v>
      </c>
      <c r="O232" s="124">
        <f t="shared" si="20"/>
        <v>3566245.8175258408</v>
      </c>
      <c r="P232" s="124">
        <f t="shared" si="19"/>
        <v>16546.430924567419</v>
      </c>
      <c r="Q232" s="124">
        <f t="shared" si="21"/>
        <v>7741.4096687467509</v>
      </c>
      <c r="R232" s="124">
        <f t="shared" si="22"/>
        <v>3590533.6581191551</v>
      </c>
      <c r="Z232" s="2"/>
    </row>
    <row r="233" spans="13:26" x14ac:dyDescent="0.25">
      <c r="M233" s="2"/>
      <c r="N233" s="1">
        <f t="shared" si="18"/>
        <v>179</v>
      </c>
      <c r="O233" s="124">
        <f t="shared" si="20"/>
        <v>3590533.6581191551</v>
      </c>
      <c r="P233" s="124">
        <f t="shared" si="19"/>
        <v>16546.430924567419</v>
      </c>
      <c r="Q233" s="124">
        <f t="shared" si="21"/>
        <v>7794.1323731318653</v>
      </c>
      <c r="R233" s="124">
        <f t="shared" si="22"/>
        <v>3614874.2214168543</v>
      </c>
      <c r="Z233" s="2"/>
    </row>
    <row r="234" spans="13:26" x14ac:dyDescent="0.25">
      <c r="M234" s="2"/>
      <c r="N234" s="1">
        <f t="shared" si="18"/>
        <v>180</v>
      </c>
      <c r="O234" s="124">
        <f t="shared" si="20"/>
        <v>3614874.2214168543</v>
      </c>
      <c r="P234" s="124">
        <f t="shared" si="19"/>
        <v>16546.430924567419</v>
      </c>
      <c r="Q234" s="124">
        <f t="shared" si="21"/>
        <v>7846.9695250549139</v>
      </c>
      <c r="R234" s="124">
        <f t="shared" si="22"/>
        <v>3639267.6218664767</v>
      </c>
      <c r="Z234" s="2"/>
    </row>
    <row r="235" spans="13:26" x14ac:dyDescent="0.25">
      <c r="M235" s="2"/>
      <c r="N235" s="1">
        <f t="shared" si="18"/>
        <v>181</v>
      </c>
      <c r="O235" s="124">
        <f t="shared" si="20"/>
        <v>3639267.6218664767</v>
      </c>
      <c r="P235" s="124">
        <f t="shared" si="19"/>
        <v>16546.430924567419</v>
      </c>
      <c r="Q235" s="124">
        <f t="shared" si="21"/>
        <v>7899.9213729522999</v>
      </c>
      <c r="R235" s="124">
        <f t="shared" si="22"/>
        <v>3663713.9741639965</v>
      </c>
      <c r="Z235" s="2"/>
    </row>
    <row r="236" spans="13:26" x14ac:dyDescent="0.25">
      <c r="M236" s="2"/>
      <c r="N236" s="1">
        <f t="shared" si="18"/>
        <v>182</v>
      </c>
      <c r="O236" s="124">
        <f t="shared" si="20"/>
        <v>3663713.9741639965</v>
      </c>
      <c r="P236" s="124">
        <f t="shared" si="19"/>
        <v>16546.430924567419</v>
      </c>
      <c r="Q236" s="124">
        <f t="shared" si="21"/>
        <v>7952.9881657997166</v>
      </c>
      <c r="R236" s="124">
        <f t="shared" si="22"/>
        <v>3688213.3932543634</v>
      </c>
      <c r="Z236" s="2"/>
    </row>
    <row r="237" spans="13:26" x14ac:dyDescent="0.25">
      <c r="M237" s="2"/>
      <c r="N237" s="1">
        <f t="shared" si="18"/>
        <v>183</v>
      </c>
      <c r="O237" s="124">
        <f t="shared" si="20"/>
        <v>3688213.3932543634</v>
      </c>
      <c r="P237" s="124">
        <f t="shared" si="19"/>
        <v>16546.430924567419</v>
      </c>
      <c r="Q237" s="124">
        <f t="shared" si="21"/>
        <v>8006.1701531133185</v>
      </c>
      <c r="R237" s="124">
        <f t="shared" si="22"/>
        <v>3712765.9943320444</v>
      </c>
      <c r="Z237" s="2"/>
    </row>
    <row r="238" spans="13:26" x14ac:dyDescent="0.25">
      <c r="M238" s="2"/>
      <c r="N238" s="1">
        <f t="shared" si="18"/>
        <v>184</v>
      </c>
      <c r="O238" s="124">
        <f t="shared" si="20"/>
        <v>3712765.9943320444</v>
      </c>
      <c r="P238" s="124">
        <f t="shared" si="19"/>
        <v>16546.430924567419</v>
      </c>
      <c r="Q238" s="124">
        <f t="shared" si="21"/>
        <v>8059.4675849508994</v>
      </c>
      <c r="R238" s="124">
        <f t="shared" si="22"/>
        <v>3737371.8928415626</v>
      </c>
      <c r="Z238" s="2"/>
    </row>
    <row r="239" spans="13:26" x14ac:dyDescent="0.25">
      <c r="M239" s="2"/>
      <c r="N239" s="1">
        <f t="shared" si="18"/>
        <v>185</v>
      </c>
      <c r="O239" s="124">
        <f t="shared" si="20"/>
        <v>3737371.8928415626</v>
      </c>
      <c r="P239" s="124">
        <f t="shared" si="19"/>
        <v>16546.430924567419</v>
      </c>
      <c r="Q239" s="124">
        <f t="shared" si="21"/>
        <v>8112.8807119130606</v>
      </c>
      <c r="R239" s="124">
        <f t="shared" si="22"/>
        <v>3762031.2044780431</v>
      </c>
      <c r="Z239" s="2"/>
    </row>
    <row r="240" spans="13:26" x14ac:dyDescent="0.25">
      <c r="M240" s="2"/>
      <c r="N240" s="1">
        <f t="shared" si="18"/>
        <v>186</v>
      </c>
      <c r="O240" s="124">
        <f t="shared" si="20"/>
        <v>3762031.2044780431</v>
      </c>
      <c r="P240" s="124">
        <f t="shared" si="19"/>
        <v>16546.430924567419</v>
      </c>
      <c r="Q240" s="124">
        <f t="shared" si="21"/>
        <v>8166.4097851443976</v>
      </c>
      <c r="R240" s="124">
        <f t="shared" si="22"/>
        <v>3786744.045187755</v>
      </c>
      <c r="Z240" s="2"/>
    </row>
    <row r="241" spans="13:26" x14ac:dyDescent="0.25">
      <c r="M241" s="2"/>
      <c r="N241" s="1">
        <f t="shared" si="18"/>
        <v>187</v>
      </c>
      <c r="O241" s="124">
        <f t="shared" si="20"/>
        <v>3786744.045187755</v>
      </c>
      <c r="P241" s="124">
        <f t="shared" si="19"/>
        <v>16546.430924567419</v>
      </c>
      <c r="Q241" s="124">
        <f t="shared" si="21"/>
        <v>8220.0550563346733</v>
      </c>
      <c r="R241" s="124">
        <f t="shared" si="22"/>
        <v>3811510.5311686569</v>
      </c>
      <c r="Z241" s="2"/>
    </row>
    <row r="242" spans="13:26" x14ac:dyDescent="0.25">
      <c r="M242" s="2"/>
      <c r="N242" s="1">
        <f t="shared" si="18"/>
        <v>188</v>
      </c>
      <c r="O242" s="124">
        <f t="shared" si="20"/>
        <v>3811510.5311686569</v>
      </c>
      <c r="P242" s="124">
        <f t="shared" si="19"/>
        <v>16546.430924567419</v>
      </c>
      <c r="Q242" s="124">
        <f t="shared" si="21"/>
        <v>8273.8167777200069</v>
      </c>
      <c r="R242" s="124">
        <f t="shared" si="22"/>
        <v>3836330.7788709444</v>
      </c>
      <c r="Z242" s="2"/>
    </row>
    <row r="243" spans="13:26" x14ac:dyDescent="0.25">
      <c r="M243" s="2"/>
      <c r="N243" s="1">
        <f t="shared" si="18"/>
        <v>189</v>
      </c>
      <c r="O243" s="124">
        <f t="shared" si="20"/>
        <v>3836330.7788709444</v>
      </c>
      <c r="P243" s="124">
        <f t="shared" si="19"/>
        <v>16546.430924567419</v>
      </c>
      <c r="Q243" s="124">
        <f t="shared" si="21"/>
        <v>8327.6952020840581</v>
      </c>
      <c r="R243" s="124">
        <f t="shared" si="22"/>
        <v>3861204.9049975961</v>
      </c>
      <c r="Z243" s="2"/>
    </row>
    <row r="244" spans="13:26" x14ac:dyDescent="0.25">
      <c r="M244" s="2"/>
      <c r="N244" s="1">
        <f t="shared" ref="N244:N307" si="23">N243+1</f>
        <v>190</v>
      </c>
      <c r="O244" s="124">
        <f t="shared" si="20"/>
        <v>3861204.9049975961</v>
      </c>
      <c r="P244" s="124">
        <f t="shared" ref="P244:P307" si="24">P243</f>
        <v>16546.430924567419</v>
      </c>
      <c r="Q244" s="124">
        <f t="shared" si="21"/>
        <v>8381.6905827592127</v>
      </c>
      <c r="R244" s="124">
        <f t="shared" si="22"/>
        <v>3886133.0265049227</v>
      </c>
      <c r="Z244" s="2"/>
    </row>
    <row r="245" spans="13:26" x14ac:dyDescent="0.25">
      <c r="M245" s="2"/>
      <c r="N245" s="1">
        <f t="shared" si="23"/>
        <v>191</v>
      </c>
      <c r="O245" s="124">
        <f t="shared" si="20"/>
        <v>3886133.0265049227</v>
      </c>
      <c r="P245" s="124">
        <f t="shared" si="24"/>
        <v>16546.430924567419</v>
      </c>
      <c r="Q245" s="124">
        <f t="shared" si="21"/>
        <v>8435.803173627779</v>
      </c>
      <c r="R245" s="124">
        <f t="shared" si="22"/>
        <v>3911115.2606031178</v>
      </c>
      <c r="Z245" s="2"/>
    </row>
    <row r="246" spans="13:26" x14ac:dyDescent="0.25">
      <c r="M246" s="2"/>
      <c r="N246" s="1">
        <f t="shared" si="23"/>
        <v>192</v>
      </c>
      <c r="O246" s="124">
        <f t="shared" si="20"/>
        <v>3911115.2606031178</v>
      </c>
      <c r="P246" s="124">
        <f t="shared" si="24"/>
        <v>16546.430924567419</v>
      </c>
      <c r="Q246" s="124">
        <f t="shared" si="21"/>
        <v>8490.0332291231789</v>
      </c>
      <c r="R246" s="124">
        <f t="shared" si="22"/>
        <v>3936151.7247568085</v>
      </c>
      <c r="Z246" s="2"/>
    </row>
    <row r="247" spans="13:26" x14ac:dyDescent="0.25">
      <c r="M247" s="2"/>
      <c r="N247" s="1">
        <f t="shared" si="23"/>
        <v>193</v>
      </c>
      <c r="O247" s="124">
        <f t="shared" si="20"/>
        <v>3936151.7247568085</v>
      </c>
      <c r="P247" s="124">
        <f t="shared" si="24"/>
        <v>16546.430924567419</v>
      </c>
      <c r="Q247" s="124">
        <f t="shared" si="21"/>
        <v>8544.3810042311434</v>
      </c>
      <c r="R247" s="124">
        <f t="shared" si="22"/>
        <v>3961242.5366856069</v>
      </c>
      <c r="Z247" s="2"/>
    </row>
    <row r="248" spans="13:26" x14ac:dyDescent="0.25">
      <c r="M248" s="2"/>
      <c r="N248" s="1">
        <f t="shared" si="23"/>
        <v>194</v>
      </c>
      <c r="O248" s="124">
        <f t="shared" si="20"/>
        <v>3961242.5366856069</v>
      </c>
      <c r="P248" s="124">
        <f t="shared" si="24"/>
        <v>16546.430924567419</v>
      </c>
      <c r="Q248" s="124">
        <f t="shared" si="21"/>
        <v>8598.8467544909126</v>
      </c>
      <c r="R248" s="124">
        <f t="shared" si="22"/>
        <v>3986387.8143646652</v>
      </c>
      <c r="Z248" s="2"/>
    </row>
    <row r="249" spans="13:26" x14ac:dyDescent="0.25">
      <c r="M249" s="2"/>
      <c r="N249" s="1">
        <f t="shared" si="23"/>
        <v>195</v>
      </c>
      <c r="O249" s="124">
        <f t="shared" si="20"/>
        <v>3986387.8143646652</v>
      </c>
      <c r="P249" s="124">
        <f t="shared" si="24"/>
        <v>16546.430924567419</v>
      </c>
      <c r="Q249" s="124">
        <f t="shared" si="21"/>
        <v>8653.430735996435</v>
      </c>
      <c r="R249" s="124">
        <f t="shared" si="22"/>
        <v>4011587.676025229</v>
      </c>
      <c r="Z249" s="2"/>
    </row>
    <row r="250" spans="13:26" x14ac:dyDescent="0.25">
      <c r="M250" s="2"/>
      <c r="N250" s="1">
        <f t="shared" si="23"/>
        <v>196</v>
      </c>
      <c r="O250" s="124">
        <f t="shared" si="20"/>
        <v>4011587.676025229</v>
      </c>
      <c r="P250" s="124">
        <f t="shared" si="24"/>
        <v>16546.430924567419</v>
      </c>
      <c r="Q250" s="124">
        <f t="shared" si="21"/>
        <v>8708.1332053975821</v>
      </c>
      <c r="R250" s="124">
        <f t="shared" si="22"/>
        <v>4036842.240155194</v>
      </c>
      <c r="Z250" s="2"/>
    </row>
    <row r="251" spans="13:26" x14ac:dyDescent="0.25">
      <c r="M251" s="2"/>
      <c r="N251" s="1">
        <f t="shared" si="23"/>
        <v>197</v>
      </c>
      <c r="O251" s="124">
        <f t="shared" si="20"/>
        <v>4036842.240155194</v>
      </c>
      <c r="P251" s="124">
        <f t="shared" si="24"/>
        <v>16546.430924567419</v>
      </c>
      <c r="Q251" s="124">
        <f t="shared" si="21"/>
        <v>8762.9544199013344</v>
      </c>
      <c r="R251" s="124">
        <f t="shared" si="22"/>
        <v>4062151.6254996625</v>
      </c>
      <c r="Z251" s="2"/>
    </row>
    <row r="252" spans="13:26" x14ac:dyDescent="0.25">
      <c r="M252" s="2"/>
      <c r="N252" s="1">
        <f t="shared" si="23"/>
        <v>198</v>
      </c>
      <c r="O252" s="124">
        <f t="shared" si="20"/>
        <v>4062151.6254996625</v>
      </c>
      <c r="P252" s="124">
        <f t="shared" si="24"/>
        <v>16546.430924567419</v>
      </c>
      <c r="Q252" s="124">
        <f t="shared" si="21"/>
        <v>8817.8946372730115</v>
      </c>
      <c r="R252" s="124">
        <f t="shared" si="22"/>
        <v>4087515.951061503</v>
      </c>
      <c r="Z252" s="2"/>
    </row>
    <row r="253" spans="13:26" x14ac:dyDescent="0.25">
      <c r="M253" s="2"/>
      <c r="N253" s="1">
        <f t="shared" si="23"/>
        <v>199</v>
      </c>
      <c r="O253" s="124">
        <f t="shared" si="20"/>
        <v>4087515.951061503</v>
      </c>
      <c r="P253" s="124">
        <f t="shared" si="24"/>
        <v>16546.430924567419</v>
      </c>
      <c r="Q253" s="124">
        <f t="shared" si="21"/>
        <v>8872.9541158374759</v>
      </c>
      <c r="R253" s="124">
        <f t="shared" si="22"/>
        <v>4112935.3361019078</v>
      </c>
      <c r="Z253" s="2"/>
    </row>
    <row r="254" spans="13:26" x14ac:dyDescent="0.25">
      <c r="M254" s="2"/>
      <c r="N254" s="1">
        <f t="shared" si="23"/>
        <v>200</v>
      </c>
      <c r="O254" s="124">
        <f t="shared" si="20"/>
        <v>4112935.3361019078</v>
      </c>
      <c r="P254" s="124">
        <f t="shared" si="24"/>
        <v>16546.430924567419</v>
      </c>
      <c r="Q254" s="124">
        <f t="shared" si="21"/>
        <v>8928.1331144803426</v>
      </c>
      <c r="R254" s="124">
        <f t="shared" si="22"/>
        <v>4138409.9001409556</v>
      </c>
      <c r="Z254" s="2"/>
    </row>
    <row r="255" spans="13:26" x14ac:dyDescent="0.25">
      <c r="M255" s="2"/>
      <c r="N255" s="1">
        <f t="shared" si="23"/>
        <v>201</v>
      </c>
      <c r="O255" s="124">
        <f t="shared" si="20"/>
        <v>4138409.9001409556</v>
      </c>
      <c r="P255" s="124">
        <f t="shared" si="24"/>
        <v>16546.430924567419</v>
      </c>
      <c r="Q255" s="124">
        <f t="shared" si="21"/>
        <v>8983.4318926492033</v>
      </c>
      <c r="R255" s="124">
        <f t="shared" si="22"/>
        <v>4163939.7629581722</v>
      </c>
      <c r="Z255" s="2"/>
    </row>
    <row r="256" spans="13:26" x14ac:dyDescent="0.25">
      <c r="M256" s="2"/>
      <c r="N256" s="1">
        <f t="shared" si="23"/>
        <v>202</v>
      </c>
      <c r="O256" s="124">
        <f t="shared" si="20"/>
        <v>4163939.7629581722</v>
      </c>
      <c r="P256" s="124">
        <f t="shared" si="24"/>
        <v>16546.430924567419</v>
      </c>
      <c r="Q256" s="124">
        <f t="shared" si="21"/>
        <v>9038.8507103548473</v>
      </c>
      <c r="R256" s="124">
        <f t="shared" si="22"/>
        <v>4189525.0445930944</v>
      </c>
      <c r="Z256" s="2"/>
    </row>
    <row r="257" spans="13:26" x14ac:dyDescent="0.25">
      <c r="M257" s="2"/>
      <c r="N257" s="1">
        <f t="shared" si="23"/>
        <v>203</v>
      </c>
      <c r="O257" s="124">
        <f t="shared" si="20"/>
        <v>4189525.0445930944</v>
      </c>
      <c r="P257" s="124">
        <f t="shared" si="24"/>
        <v>16546.430924567419</v>
      </c>
      <c r="Q257" s="124">
        <f t="shared" si="21"/>
        <v>9094.389828172476</v>
      </c>
      <c r="R257" s="124">
        <f t="shared" si="22"/>
        <v>4215165.8653458348</v>
      </c>
      <c r="Z257" s="2"/>
    </row>
    <row r="258" spans="13:26" x14ac:dyDescent="0.25">
      <c r="M258" s="2"/>
      <c r="N258" s="1">
        <f t="shared" si="23"/>
        <v>204</v>
      </c>
      <c r="O258" s="124">
        <f t="shared" si="20"/>
        <v>4215165.8653458348</v>
      </c>
      <c r="P258" s="124">
        <f t="shared" si="24"/>
        <v>16546.430924567419</v>
      </c>
      <c r="Q258" s="124">
        <f t="shared" si="21"/>
        <v>9150.0495072429385</v>
      </c>
      <c r="R258" s="124">
        <f t="shared" si="22"/>
        <v>4240862.3457776448</v>
      </c>
      <c r="Z258" s="2"/>
    </row>
    <row r="259" spans="13:26" x14ac:dyDescent="0.25">
      <c r="M259" s="2"/>
      <c r="N259" s="1">
        <f t="shared" si="23"/>
        <v>205</v>
      </c>
      <c r="O259" s="124">
        <f t="shared" si="20"/>
        <v>4240862.3457776448</v>
      </c>
      <c r="P259" s="124">
        <f t="shared" si="24"/>
        <v>16546.430924567419</v>
      </c>
      <c r="Q259" s="124">
        <f t="shared" si="21"/>
        <v>9205.8300092739482</v>
      </c>
      <c r="R259" s="124">
        <f t="shared" si="22"/>
        <v>4266614.6067114864</v>
      </c>
      <c r="Z259" s="2"/>
    </row>
    <row r="260" spans="13:26" x14ac:dyDescent="0.25">
      <c r="M260" s="2"/>
      <c r="N260" s="1">
        <f t="shared" si="23"/>
        <v>206</v>
      </c>
      <c r="O260" s="124">
        <f t="shared" si="20"/>
        <v>4266614.6067114864</v>
      </c>
      <c r="P260" s="124">
        <f t="shared" si="24"/>
        <v>16546.430924567419</v>
      </c>
      <c r="Q260" s="124">
        <f t="shared" si="21"/>
        <v>9261.7315965413218</v>
      </c>
      <c r="R260" s="124">
        <f t="shared" si="22"/>
        <v>4292422.7692325953</v>
      </c>
      <c r="Z260" s="2"/>
    </row>
    <row r="261" spans="13:26" x14ac:dyDescent="0.25">
      <c r="M261" s="2"/>
      <c r="N261" s="1">
        <f t="shared" si="23"/>
        <v>207</v>
      </c>
      <c r="O261" s="124">
        <f t="shared" si="20"/>
        <v>4292422.7692325953</v>
      </c>
      <c r="P261" s="124">
        <f t="shared" si="24"/>
        <v>16546.430924567419</v>
      </c>
      <c r="Q261" s="124">
        <f t="shared" si="21"/>
        <v>9317.7545318902121</v>
      </c>
      <c r="R261" s="124">
        <f t="shared" si="22"/>
        <v>4318286.9546890529</v>
      </c>
      <c r="Z261" s="2"/>
    </row>
    <row r="262" spans="13:26" x14ac:dyDescent="0.25">
      <c r="M262" s="2"/>
      <c r="N262" s="1">
        <f t="shared" si="23"/>
        <v>208</v>
      </c>
      <c r="O262" s="124">
        <f t="shared" si="20"/>
        <v>4318286.9546890529</v>
      </c>
      <c r="P262" s="124">
        <f t="shared" si="24"/>
        <v>16546.430924567419</v>
      </c>
      <c r="Q262" s="124">
        <f t="shared" si="21"/>
        <v>9373.8990787363382</v>
      </c>
      <c r="R262" s="124">
        <f t="shared" si="22"/>
        <v>4344207.2846923564</v>
      </c>
      <c r="Z262" s="2"/>
    </row>
    <row r="263" spans="13:26" x14ac:dyDescent="0.25">
      <c r="M263" s="2"/>
      <c r="N263" s="1">
        <f t="shared" si="23"/>
        <v>209</v>
      </c>
      <c r="O263" s="124">
        <f t="shared" si="20"/>
        <v>4344207.2846923564</v>
      </c>
      <c r="P263" s="124">
        <f t="shared" si="24"/>
        <v>16546.430924567419</v>
      </c>
      <c r="Q263" s="124">
        <f t="shared" si="21"/>
        <v>9430.1655010672275</v>
      </c>
      <c r="R263" s="124">
        <f t="shared" si="22"/>
        <v>4370183.8811179912</v>
      </c>
      <c r="Z263" s="2"/>
    </row>
    <row r="264" spans="13:26" x14ac:dyDescent="0.25">
      <c r="M264" s="2"/>
      <c r="N264" s="1">
        <f t="shared" si="23"/>
        <v>210</v>
      </c>
      <c r="O264" s="124">
        <f t="shared" si="20"/>
        <v>4370183.8811179912</v>
      </c>
      <c r="P264" s="124">
        <f t="shared" si="24"/>
        <v>16546.430924567419</v>
      </c>
      <c r="Q264" s="124">
        <f t="shared" si="21"/>
        <v>9486.5540634434637</v>
      </c>
      <c r="R264" s="124">
        <f t="shared" si="22"/>
        <v>4396216.8661060017</v>
      </c>
      <c r="Z264" s="2"/>
    </row>
    <row r="265" spans="13:26" x14ac:dyDescent="0.25">
      <c r="M265" s="2"/>
      <c r="N265" s="1">
        <f t="shared" si="23"/>
        <v>211</v>
      </c>
      <c r="O265" s="124">
        <f t="shared" si="20"/>
        <v>4396216.8661060017</v>
      </c>
      <c r="P265" s="124">
        <f t="shared" si="24"/>
        <v>16546.430924567419</v>
      </c>
      <c r="Q265" s="124">
        <f t="shared" si="21"/>
        <v>9543.065030999911</v>
      </c>
      <c r="R265" s="124">
        <f t="shared" si="22"/>
        <v>4422306.3620615685</v>
      </c>
      <c r="Z265" s="2"/>
    </row>
    <row r="266" spans="13:26" x14ac:dyDescent="0.25">
      <c r="M266" s="2"/>
      <c r="N266" s="1">
        <f t="shared" si="23"/>
        <v>212</v>
      </c>
      <c r="O266" s="124">
        <f t="shared" si="20"/>
        <v>4422306.3620615685</v>
      </c>
      <c r="P266" s="124">
        <f t="shared" si="24"/>
        <v>16546.430924567419</v>
      </c>
      <c r="Q266" s="124">
        <f t="shared" si="21"/>
        <v>9599.698669446987</v>
      </c>
      <c r="R266" s="124">
        <f t="shared" si="22"/>
        <v>4448452.4916555826</v>
      </c>
      <c r="Z266" s="2"/>
    </row>
    <row r="267" spans="13:26" x14ac:dyDescent="0.25">
      <c r="M267" s="2"/>
      <c r="N267" s="1">
        <f t="shared" si="23"/>
        <v>213</v>
      </c>
      <c r="O267" s="124">
        <f t="shared" si="20"/>
        <v>4448452.4916555826</v>
      </c>
      <c r="P267" s="124">
        <f t="shared" si="24"/>
        <v>16546.430924567419</v>
      </c>
      <c r="Q267" s="124">
        <f t="shared" si="21"/>
        <v>9656.4552450718929</v>
      </c>
      <c r="R267" s="124">
        <f t="shared" si="22"/>
        <v>4474655.377825222</v>
      </c>
      <c r="Z267" s="2"/>
    </row>
    <row r="268" spans="13:26" x14ac:dyDescent="0.25">
      <c r="M268" s="2"/>
      <c r="N268" s="1">
        <f t="shared" si="23"/>
        <v>214</v>
      </c>
      <c r="O268" s="124">
        <f t="shared" si="20"/>
        <v>4474655.377825222</v>
      </c>
      <c r="P268" s="124">
        <f t="shared" si="24"/>
        <v>16546.430924567419</v>
      </c>
      <c r="Q268" s="124">
        <f t="shared" si="21"/>
        <v>9713.3350247398703</v>
      </c>
      <c r="R268" s="124">
        <f t="shared" si="22"/>
        <v>4500915.143774529</v>
      </c>
      <c r="Z268" s="2"/>
    </row>
    <row r="269" spans="13:26" x14ac:dyDescent="0.25">
      <c r="M269" s="2"/>
      <c r="N269" s="1">
        <f t="shared" si="23"/>
        <v>215</v>
      </c>
      <c r="O269" s="124">
        <f t="shared" si="20"/>
        <v>4500915.143774529</v>
      </c>
      <c r="P269" s="124">
        <f t="shared" si="24"/>
        <v>16546.430924567419</v>
      </c>
      <c r="Q269" s="124">
        <f t="shared" si="21"/>
        <v>9770.3382758954576</v>
      </c>
      <c r="R269" s="124">
        <f t="shared" si="22"/>
        <v>4527231.9129749918</v>
      </c>
      <c r="Z269" s="2"/>
    </row>
    <row r="270" spans="13:26" x14ac:dyDescent="0.25">
      <c r="M270" s="2"/>
      <c r="N270" s="1">
        <f t="shared" si="23"/>
        <v>216</v>
      </c>
      <c r="O270" s="124">
        <f t="shared" si="20"/>
        <v>4527231.9129749918</v>
      </c>
      <c r="P270" s="124">
        <f t="shared" si="24"/>
        <v>16546.430924567419</v>
      </c>
      <c r="Q270" s="124">
        <f t="shared" si="21"/>
        <v>9827.4652665637514</v>
      </c>
      <c r="R270" s="124">
        <f t="shared" si="22"/>
        <v>4553605.8091661232</v>
      </c>
      <c r="Z270" s="2"/>
    </row>
    <row r="271" spans="13:26" x14ac:dyDescent="0.25">
      <c r="M271" s="2"/>
      <c r="N271" s="1">
        <f t="shared" si="23"/>
        <v>217</v>
      </c>
      <c r="O271" s="124">
        <f t="shared" si="20"/>
        <v>4553605.8091661232</v>
      </c>
      <c r="P271" s="124">
        <f t="shared" si="24"/>
        <v>16546.430924567419</v>
      </c>
      <c r="Q271" s="124">
        <f t="shared" si="21"/>
        <v>9884.7162653516571</v>
      </c>
      <c r="R271" s="124">
        <f t="shared" si="22"/>
        <v>4580036.9563560421</v>
      </c>
      <c r="Z271" s="2"/>
    </row>
    <row r="272" spans="13:26" x14ac:dyDescent="0.25">
      <c r="M272" s="2"/>
      <c r="N272" s="1">
        <f t="shared" si="23"/>
        <v>218</v>
      </c>
      <c r="O272" s="124">
        <f t="shared" si="20"/>
        <v>4580036.9563560421</v>
      </c>
      <c r="P272" s="124">
        <f t="shared" si="24"/>
        <v>16546.430924567419</v>
      </c>
      <c r="Q272" s="124">
        <f t="shared" si="21"/>
        <v>9942.0915414491592</v>
      </c>
      <c r="R272" s="124">
        <f t="shared" si="22"/>
        <v>4606525.478822059</v>
      </c>
      <c r="Z272" s="2"/>
    </row>
    <row r="273" spans="13:26" x14ac:dyDescent="0.25">
      <c r="M273" s="2"/>
      <c r="N273" s="1">
        <f t="shared" si="23"/>
        <v>219</v>
      </c>
      <c r="O273" s="124">
        <f t="shared" si="20"/>
        <v>4606525.478822059</v>
      </c>
      <c r="P273" s="124">
        <f t="shared" si="24"/>
        <v>16546.430924567419</v>
      </c>
      <c r="Q273" s="124">
        <f t="shared" si="21"/>
        <v>9999.5913646305871</v>
      </c>
      <c r="R273" s="124">
        <f t="shared" si="22"/>
        <v>4633071.5011112569</v>
      </c>
      <c r="Z273" s="2"/>
    </row>
    <row r="274" spans="13:26" x14ac:dyDescent="0.25">
      <c r="M274" s="2"/>
      <c r="N274" s="1">
        <f t="shared" si="23"/>
        <v>220</v>
      </c>
      <c r="O274" s="124">
        <f t="shared" si="20"/>
        <v>4633071.5011112569</v>
      </c>
      <c r="P274" s="124">
        <f t="shared" si="24"/>
        <v>16546.430924567419</v>
      </c>
      <c r="Q274" s="124">
        <f t="shared" si="21"/>
        <v>10057.216005255876</v>
      </c>
      <c r="R274" s="124">
        <f t="shared" si="22"/>
        <v>4659675.1480410798</v>
      </c>
      <c r="Z274" s="2"/>
    </row>
    <row r="275" spans="13:26" x14ac:dyDescent="0.25">
      <c r="M275" s="2"/>
      <c r="N275" s="1">
        <f t="shared" si="23"/>
        <v>221</v>
      </c>
      <c r="O275" s="124">
        <f t="shared" si="20"/>
        <v>4659675.1480410798</v>
      </c>
      <c r="P275" s="124">
        <f t="shared" si="24"/>
        <v>16546.430924567419</v>
      </c>
      <c r="Q275" s="124">
        <f t="shared" si="21"/>
        <v>10114.965734271846</v>
      </c>
      <c r="R275" s="124">
        <f t="shared" si="22"/>
        <v>4686336.5446999194</v>
      </c>
      <c r="Z275" s="2"/>
    </row>
    <row r="276" spans="13:26" x14ac:dyDescent="0.25">
      <c r="M276" s="2"/>
      <c r="N276" s="1">
        <f t="shared" si="23"/>
        <v>222</v>
      </c>
      <c r="O276" s="124">
        <f t="shared" si="20"/>
        <v>4686336.5446999194</v>
      </c>
      <c r="P276" s="124">
        <f t="shared" si="24"/>
        <v>16546.430924567419</v>
      </c>
      <c r="Q276" s="124">
        <f t="shared" si="21"/>
        <v>10172.840823213479</v>
      </c>
      <c r="R276" s="124">
        <f t="shared" si="22"/>
        <v>4713055.8164477004</v>
      </c>
      <c r="Z276" s="2"/>
    </row>
    <row r="277" spans="13:26" x14ac:dyDescent="0.25">
      <c r="M277" s="2"/>
      <c r="N277" s="1">
        <f t="shared" si="23"/>
        <v>223</v>
      </c>
      <c r="O277" s="124">
        <f t="shared" si="20"/>
        <v>4713055.8164477004</v>
      </c>
      <c r="P277" s="124">
        <f t="shared" si="24"/>
        <v>16546.430924567419</v>
      </c>
      <c r="Q277" s="124">
        <f t="shared" si="21"/>
        <v>10230.841544205181</v>
      </c>
      <c r="R277" s="124">
        <f t="shared" si="22"/>
        <v>4739833.0889164731</v>
      </c>
      <c r="Z277" s="2"/>
    </row>
    <row r="278" spans="13:26" x14ac:dyDescent="0.25">
      <c r="M278" s="2"/>
      <c r="N278" s="1">
        <f t="shared" si="23"/>
        <v>224</v>
      </c>
      <c r="O278" s="124">
        <f t="shared" si="20"/>
        <v>4739833.0889164731</v>
      </c>
      <c r="P278" s="124">
        <f t="shared" si="24"/>
        <v>16546.430924567419</v>
      </c>
      <c r="Q278" s="124">
        <f t="shared" si="21"/>
        <v>10288.968169962078</v>
      </c>
      <c r="R278" s="124">
        <f t="shared" si="22"/>
        <v>4766668.4880110025</v>
      </c>
      <c r="Z278" s="2"/>
    </row>
    <row r="279" spans="13:26" x14ac:dyDescent="0.25">
      <c r="M279" s="2"/>
      <c r="N279" s="1">
        <f t="shared" si="23"/>
        <v>225</v>
      </c>
      <c r="O279" s="124">
        <f t="shared" si="20"/>
        <v>4766668.4880110025</v>
      </c>
      <c r="P279" s="124">
        <f t="shared" si="24"/>
        <v>16546.430924567419</v>
      </c>
      <c r="Q279" s="124">
        <f t="shared" si="21"/>
        <v>10347.220973791285</v>
      </c>
      <c r="R279" s="124">
        <f t="shared" si="22"/>
        <v>4793562.1399093615</v>
      </c>
      <c r="Z279" s="2"/>
    </row>
    <row r="280" spans="13:26" x14ac:dyDescent="0.25">
      <c r="M280" s="2"/>
      <c r="N280" s="1">
        <f t="shared" si="23"/>
        <v>226</v>
      </c>
      <c r="O280" s="124">
        <f t="shared" si="20"/>
        <v>4793562.1399093615</v>
      </c>
      <c r="P280" s="124">
        <f t="shared" si="24"/>
        <v>16546.430924567419</v>
      </c>
      <c r="Q280" s="124">
        <f t="shared" si="21"/>
        <v>10405.600229593205</v>
      </c>
      <c r="R280" s="124">
        <f t="shared" si="22"/>
        <v>4820514.1710635219</v>
      </c>
      <c r="Z280" s="2"/>
    </row>
    <row r="281" spans="13:26" x14ac:dyDescent="0.25">
      <c r="M281" s="2"/>
      <c r="N281" s="1">
        <f t="shared" si="23"/>
        <v>227</v>
      </c>
      <c r="O281" s="124">
        <f t="shared" si="20"/>
        <v>4820514.1710635219</v>
      </c>
      <c r="P281" s="124">
        <f t="shared" si="24"/>
        <v>16546.430924567419</v>
      </c>
      <c r="Q281" s="124">
        <f t="shared" si="21"/>
        <v>10464.1062118628</v>
      </c>
      <c r="R281" s="124">
        <f t="shared" si="22"/>
        <v>4847524.7081999518</v>
      </c>
      <c r="Z281" s="2"/>
    </row>
    <row r="282" spans="13:26" x14ac:dyDescent="0.25">
      <c r="M282" s="2"/>
      <c r="N282" s="1">
        <f t="shared" si="23"/>
        <v>228</v>
      </c>
      <c r="O282" s="124">
        <f t="shared" si="20"/>
        <v>4847524.7081999518</v>
      </c>
      <c r="P282" s="124">
        <f t="shared" si="24"/>
        <v>16546.430924567419</v>
      </c>
      <c r="Q282" s="124">
        <f t="shared" si="21"/>
        <v>10522.739195690894</v>
      </c>
      <c r="R282" s="124">
        <f t="shared" si="22"/>
        <v>4874593.8783202097</v>
      </c>
      <c r="Z282" s="2"/>
    </row>
    <row r="283" spans="13:26" x14ac:dyDescent="0.25">
      <c r="M283" s="2"/>
      <c r="N283" s="1">
        <f t="shared" si="23"/>
        <v>229</v>
      </c>
      <c r="O283" s="124">
        <f t="shared" si="20"/>
        <v>4874593.8783202097</v>
      </c>
      <c r="P283" s="124">
        <f t="shared" si="24"/>
        <v>16546.430924567419</v>
      </c>
      <c r="Q283" s="124">
        <f t="shared" si="21"/>
        <v>10581.499456765465</v>
      </c>
      <c r="R283" s="124">
        <f t="shared" si="22"/>
        <v>4901721.8087015422</v>
      </c>
      <c r="Z283" s="2"/>
    </row>
    <row r="284" spans="13:26" x14ac:dyDescent="0.25">
      <c r="M284" s="2"/>
      <c r="N284" s="1">
        <f t="shared" si="23"/>
        <v>230</v>
      </c>
      <c r="O284" s="124">
        <f t="shared" si="20"/>
        <v>4901721.8087015422</v>
      </c>
      <c r="P284" s="124">
        <f t="shared" si="24"/>
        <v>16546.430924567419</v>
      </c>
      <c r="Q284" s="124">
        <f t="shared" si="21"/>
        <v>10640.387271372938</v>
      </c>
      <c r="R284" s="124">
        <f t="shared" si="22"/>
        <v>4928908.6268974822</v>
      </c>
      <c r="Z284" s="2"/>
    </row>
    <row r="285" spans="13:26" x14ac:dyDescent="0.25">
      <c r="M285" s="2"/>
      <c r="N285" s="1">
        <f t="shared" si="23"/>
        <v>231</v>
      </c>
      <c r="O285" s="124">
        <f t="shared" si="20"/>
        <v>4928908.6268974822</v>
      </c>
      <c r="P285" s="124">
        <f t="shared" si="24"/>
        <v>16546.430924567419</v>
      </c>
      <c r="Q285" s="124">
        <f t="shared" si="21"/>
        <v>10699.402916399484</v>
      </c>
      <c r="R285" s="124">
        <f t="shared" si="22"/>
        <v>4956154.4607384494</v>
      </c>
      <c r="Z285" s="2"/>
    </row>
    <row r="286" spans="13:26" x14ac:dyDescent="0.25">
      <c r="M286" s="2"/>
      <c r="N286" s="1">
        <f t="shared" si="23"/>
        <v>232</v>
      </c>
      <c r="O286" s="124">
        <f t="shared" si="20"/>
        <v>4956154.4607384494</v>
      </c>
      <c r="P286" s="124">
        <f t="shared" si="24"/>
        <v>16546.430924567419</v>
      </c>
      <c r="Q286" s="124">
        <f t="shared" si="21"/>
        <v>10758.546669332325</v>
      </c>
      <c r="R286" s="124">
        <f t="shared" si="22"/>
        <v>4983459.4383323491</v>
      </c>
      <c r="Z286" s="2"/>
    </row>
    <row r="287" spans="13:26" x14ac:dyDescent="0.25">
      <c r="M287" s="2"/>
      <c r="N287" s="1">
        <f t="shared" si="23"/>
        <v>233</v>
      </c>
      <c r="O287" s="124">
        <f t="shared" si="20"/>
        <v>4983459.4383323491</v>
      </c>
      <c r="P287" s="124">
        <f t="shared" si="24"/>
        <v>16546.430924567419</v>
      </c>
      <c r="Q287" s="124">
        <f t="shared" si="21"/>
        <v>10817.818808261038</v>
      </c>
      <c r="R287" s="124">
        <f t="shared" si="22"/>
        <v>5010823.6880651778</v>
      </c>
      <c r="Z287" s="2"/>
    </row>
    <row r="288" spans="13:26" x14ac:dyDescent="0.25">
      <c r="M288" s="2"/>
      <c r="N288" s="1">
        <f t="shared" si="23"/>
        <v>234</v>
      </c>
      <c r="O288" s="124">
        <f t="shared" si="20"/>
        <v>5010823.6880651778</v>
      </c>
      <c r="P288" s="124">
        <f t="shared" si="24"/>
        <v>16546.430924567419</v>
      </c>
      <c r="Q288" s="124">
        <f t="shared" si="21"/>
        <v>10877.219611878856</v>
      </c>
      <c r="R288" s="124">
        <f t="shared" si="22"/>
        <v>5038247.3386016237</v>
      </c>
      <c r="Z288" s="2"/>
    </row>
    <row r="289" spans="13:26" x14ac:dyDescent="0.25">
      <c r="M289" s="2"/>
      <c r="N289" s="1">
        <f t="shared" si="23"/>
        <v>235</v>
      </c>
      <c r="O289" s="124">
        <f t="shared" si="20"/>
        <v>5038247.3386016237</v>
      </c>
      <c r="P289" s="124">
        <f t="shared" si="24"/>
        <v>16546.430924567419</v>
      </c>
      <c r="Q289" s="124">
        <f t="shared" si="21"/>
        <v>10936.749359483989</v>
      </c>
      <c r="R289" s="124">
        <f t="shared" si="22"/>
        <v>5065730.5188856749</v>
      </c>
      <c r="Z289" s="2"/>
    </row>
    <row r="290" spans="13:26" x14ac:dyDescent="0.25">
      <c r="M290" s="2"/>
      <c r="N290" s="1">
        <f t="shared" si="23"/>
        <v>236</v>
      </c>
      <c r="O290" s="124">
        <f t="shared" si="20"/>
        <v>5065730.5188856749</v>
      </c>
      <c r="P290" s="124">
        <f t="shared" si="24"/>
        <v>16546.430924567419</v>
      </c>
      <c r="Q290" s="124">
        <f t="shared" si="21"/>
        <v>10996.408330980932</v>
      </c>
      <c r="R290" s="124">
        <f t="shared" si="22"/>
        <v>5093273.358141223</v>
      </c>
      <c r="Z290" s="2"/>
    </row>
    <row r="291" spans="13:26" x14ac:dyDescent="0.25">
      <c r="M291" s="2"/>
      <c r="N291" s="1">
        <f t="shared" si="23"/>
        <v>237</v>
      </c>
      <c r="O291" s="124">
        <f t="shared" si="20"/>
        <v>5093273.358141223</v>
      </c>
      <c r="P291" s="124">
        <f t="shared" si="24"/>
        <v>16546.430924567419</v>
      </c>
      <c r="Q291" s="124">
        <f t="shared" si="21"/>
        <v>11056.196806881779</v>
      </c>
      <c r="R291" s="124">
        <f t="shared" si="22"/>
        <v>5120875.9858726719</v>
      </c>
      <c r="Z291" s="2"/>
    </row>
    <row r="292" spans="13:26" x14ac:dyDescent="0.25">
      <c r="M292" s="2"/>
      <c r="N292" s="1">
        <f t="shared" si="23"/>
        <v>238</v>
      </c>
      <c r="O292" s="124">
        <f t="shared" ref="O292:O355" si="25">R291</f>
        <v>5120875.9858726719</v>
      </c>
      <c r="P292" s="124">
        <f t="shared" si="24"/>
        <v>16546.430924567419</v>
      </c>
      <c r="Q292" s="124">
        <f t="shared" ref="Q292:Q355" si="26">O292*$P$49</f>
        <v>11116.115068307543</v>
      </c>
      <c r="R292" s="124">
        <f t="shared" ref="R292:R355" si="27">O292+P292+Q292</f>
        <v>5148538.5318655465</v>
      </c>
      <c r="Z292" s="2"/>
    </row>
    <row r="293" spans="13:26" x14ac:dyDescent="0.25">
      <c r="M293" s="2"/>
      <c r="N293" s="1">
        <f t="shared" si="23"/>
        <v>239</v>
      </c>
      <c r="O293" s="124">
        <f t="shared" si="25"/>
        <v>5148538.5318655465</v>
      </c>
      <c r="P293" s="124">
        <f t="shared" si="24"/>
        <v>16546.430924567419</v>
      </c>
      <c r="Q293" s="124">
        <f t="shared" si="26"/>
        <v>11176.163396989485</v>
      </c>
      <c r="R293" s="124">
        <f t="shared" si="27"/>
        <v>5176261.1261871038</v>
      </c>
      <c r="Z293" s="2"/>
    </row>
    <row r="294" spans="13:26" x14ac:dyDescent="0.25">
      <c r="M294" s="2"/>
      <c r="N294" s="1">
        <f t="shared" si="23"/>
        <v>240</v>
      </c>
      <c r="O294" s="124">
        <f t="shared" si="25"/>
        <v>5176261.1261871038</v>
      </c>
      <c r="P294" s="124">
        <f t="shared" si="24"/>
        <v>16546.430924567419</v>
      </c>
      <c r="Q294" s="124">
        <f t="shared" si="26"/>
        <v>11236.342075270428</v>
      </c>
      <c r="R294" s="124">
        <f t="shared" si="27"/>
        <v>5204043.8991869418</v>
      </c>
      <c r="Z294" s="2"/>
    </row>
    <row r="295" spans="13:26" x14ac:dyDescent="0.25">
      <c r="M295" s="2"/>
      <c r="N295" s="1">
        <f t="shared" si="23"/>
        <v>241</v>
      </c>
      <c r="O295" s="124">
        <f t="shared" si="25"/>
        <v>5204043.8991869418</v>
      </c>
      <c r="P295" s="124">
        <f t="shared" si="24"/>
        <v>16546.430924567419</v>
      </c>
      <c r="Q295" s="124">
        <f t="shared" si="26"/>
        <v>11296.65138610609</v>
      </c>
      <c r="R295" s="124">
        <f t="shared" si="27"/>
        <v>5231886.9814976156</v>
      </c>
      <c r="Z295" s="2"/>
    </row>
    <row r="296" spans="13:26" x14ac:dyDescent="0.25">
      <c r="M296" s="2"/>
      <c r="N296" s="1">
        <f t="shared" si="23"/>
        <v>242</v>
      </c>
      <c r="O296" s="124">
        <f t="shared" si="25"/>
        <v>5231886.9814976156</v>
      </c>
      <c r="P296" s="124">
        <f t="shared" si="24"/>
        <v>16546.430924567419</v>
      </c>
      <c r="Q296" s="124">
        <f t="shared" si="26"/>
        <v>11357.091613066412</v>
      </c>
      <c r="R296" s="124">
        <f t="shared" si="27"/>
        <v>5259790.5040352494</v>
      </c>
      <c r="Z296" s="2"/>
    </row>
    <row r="297" spans="13:26" x14ac:dyDescent="0.25">
      <c r="M297" s="2"/>
      <c r="N297" s="1">
        <f t="shared" si="23"/>
        <v>243</v>
      </c>
      <c r="O297" s="124">
        <f t="shared" si="25"/>
        <v>5259790.5040352494</v>
      </c>
      <c r="P297" s="124">
        <f t="shared" si="24"/>
        <v>16546.430924567419</v>
      </c>
      <c r="Q297" s="124">
        <f t="shared" si="26"/>
        <v>11417.663040336894</v>
      </c>
      <c r="R297" s="124">
        <f t="shared" si="27"/>
        <v>5287754.5980001539</v>
      </c>
      <c r="Z297" s="2"/>
    </row>
    <row r="298" spans="13:26" x14ac:dyDescent="0.25">
      <c r="M298" s="2"/>
      <c r="N298" s="1">
        <f t="shared" si="23"/>
        <v>244</v>
      </c>
      <c r="O298" s="124">
        <f t="shared" si="25"/>
        <v>5287754.5980001539</v>
      </c>
      <c r="P298" s="124">
        <f t="shared" si="24"/>
        <v>16546.430924567419</v>
      </c>
      <c r="Q298" s="124">
        <f t="shared" si="26"/>
        <v>11478.365952719934</v>
      </c>
      <c r="R298" s="124">
        <f t="shared" si="27"/>
        <v>5315779.3948774412</v>
      </c>
      <c r="Z298" s="2"/>
    </row>
    <row r="299" spans="13:26" x14ac:dyDescent="0.25">
      <c r="M299" s="2"/>
      <c r="N299" s="1">
        <f t="shared" si="23"/>
        <v>245</v>
      </c>
      <c r="O299" s="124">
        <f t="shared" si="25"/>
        <v>5315779.3948774412</v>
      </c>
      <c r="P299" s="124">
        <f t="shared" si="24"/>
        <v>16546.430924567419</v>
      </c>
      <c r="Q299" s="124">
        <f t="shared" si="26"/>
        <v>11539.20063563616</v>
      </c>
      <c r="R299" s="124">
        <f t="shared" si="27"/>
        <v>5343865.0264376448</v>
      </c>
      <c r="Z299" s="2"/>
    </row>
    <row r="300" spans="13:26" x14ac:dyDescent="0.25">
      <c r="M300" s="2"/>
      <c r="N300" s="1">
        <f t="shared" si="23"/>
        <v>246</v>
      </c>
      <c r="O300" s="124">
        <f t="shared" si="25"/>
        <v>5343865.0264376448</v>
      </c>
      <c r="P300" s="124">
        <f t="shared" si="24"/>
        <v>16546.430924567419</v>
      </c>
      <c r="Q300" s="124">
        <f t="shared" si="26"/>
        <v>11600.167375125773</v>
      </c>
      <c r="R300" s="124">
        <f t="shared" si="27"/>
        <v>5372011.6247373382</v>
      </c>
      <c r="Z300" s="2"/>
    </row>
    <row r="301" spans="13:26" x14ac:dyDescent="0.25">
      <c r="M301" s="2"/>
      <c r="N301" s="1">
        <f t="shared" si="23"/>
        <v>247</v>
      </c>
      <c r="O301" s="124">
        <f t="shared" si="25"/>
        <v>5372011.6247373382</v>
      </c>
      <c r="P301" s="124">
        <f t="shared" si="24"/>
        <v>16546.430924567419</v>
      </c>
      <c r="Q301" s="124">
        <f t="shared" si="26"/>
        <v>11661.266457849897</v>
      </c>
      <c r="R301" s="124">
        <f t="shared" si="27"/>
        <v>5400219.3221197557</v>
      </c>
      <c r="Z301" s="2"/>
    </row>
    <row r="302" spans="13:26" x14ac:dyDescent="0.25">
      <c r="M302" s="2"/>
      <c r="N302" s="1">
        <f t="shared" si="23"/>
        <v>248</v>
      </c>
      <c r="O302" s="124">
        <f t="shared" si="25"/>
        <v>5400219.3221197557</v>
      </c>
      <c r="P302" s="124">
        <f t="shared" si="24"/>
        <v>16546.430924567419</v>
      </c>
      <c r="Q302" s="124">
        <f t="shared" si="26"/>
        <v>11722.498171091927</v>
      </c>
      <c r="R302" s="124">
        <f t="shared" si="27"/>
        <v>5428488.2512154151</v>
      </c>
      <c r="Z302" s="2"/>
    </row>
    <row r="303" spans="13:26" x14ac:dyDescent="0.25">
      <c r="M303" s="2"/>
      <c r="N303" s="1">
        <f t="shared" si="23"/>
        <v>249</v>
      </c>
      <c r="O303" s="124">
        <f t="shared" si="25"/>
        <v>5428488.2512154151</v>
      </c>
      <c r="P303" s="124">
        <f t="shared" si="24"/>
        <v>16546.430924567419</v>
      </c>
      <c r="Q303" s="124">
        <f t="shared" si="26"/>
        <v>11783.862802758871</v>
      </c>
      <c r="R303" s="124">
        <f t="shared" si="27"/>
        <v>5456818.5449427413</v>
      </c>
      <c r="Z303" s="2"/>
    </row>
    <row r="304" spans="13:26" x14ac:dyDescent="0.25">
      <c r="M304" s="2"/>
      <c r="N304" s="1">
        <f t="shared" si="23"/>
        <v>250</v>
      </c>
      <c r="O304" s="124">
        <f t="shared" si="25"/>
        <v>5456818.5449427413</v>
      </c>
      <c r="P304" s="124">
        <f t="shared" si="24"/>
        <v>16546.430924567419</v>
      </c>
      <c r="Q304" s="124">
        <f t="shared" si="26"/>
        <v>11845.360641382715</v>
      </c>
      <c r="R304" s="124">
        <f t="shared" si="27"/>
        <v>5485210.3365086913</v>
      </c>
      <c r="Z304" s="2"/>
    </row>
    <row r="305" spans="13:26" x14ac:dyDescent="0.25">
      <c r="M305" s="2"/>
      <c r="N305" s="1">
        <f t="shared" si="23"/>
        <v>251</v>
      </c>
      <c r="O305" s="124">
        <f t="shared" si="25"/>
        <v>5485210.3365086913</v>
      </c>
      <c r="P305" s="124">
        <f t="shared" si="24"/>
        <v>16546.430924567419</v>
      </c>
      <c r="Q305" s="124">
        <f t="shared" si="26"/>
        <v>11906.991976121768</v>
      </c>
      <c r="R305" s="124">
        <f t="shared" si="27"/>
        <v>5513663.7594093801</v>
      </c>
      <c r="Z305" s="2"/>
    </row>
    <row r="306" spans="13:26" x14ac:dyDescent="0.25">
      <c r="M306" s="2"/>
      <c r="N306" s="1">
        <f t="shared" si="23"/>
        <v>252</v>
      </c>
      <c r="O306" s="124">
        <f t="shared" si="25"/>
        <v>5513663.7594093801</v>
      </c>
      <c r="P306" s="124">
        <f t="shared" si="24"/>
        <v>16546.430924567419</v>
      </c>
      <c r="Q306" s="124">
        <f t="shared" si="26"/>
        <v>11968.757096762036</v>
      </c>
      <c r="R306" s="124">
        <f t="shared" si="27"/>
        <v>5542178.9474307094</v>
      </c>
      <c r="Z306" s="2"/>
    </row>
    <row r="307" spans="13:26" x14ac:dyDescent="0.25">
      <c r="M307" s="2"/>
      <c r="N307" s="1">
        <f t="shared" si="23"/>
        <v>253</v>
      </c>
      <c r="O307" s="124">
        <f t="shared" si="25"/>
        <v>5542178.9474307094</v>
      </c>
      <c r="P307" s="124">
        <f t="shared" si="24"/>
        <v>16546.430924567419</v>
      </c>
      <c r="Q307" s="124">
        <f t="shared" si="26"/>
        <v>12030.65629371857</v>
      </c>
      <c r="R307" s="124">
        <f t="shared" si="27"/>
        <v>5570756.0346489949</v>
      </c>
      <c r="Z307" s="2"/>
    </row>
    <row r="308" spans="13:26" x14ac:dyDescent="0.25">
      <c r="M308" s="2"/>
      <c r="N308" s="1">
        <f t="shared" ref="N308:N371" si="28">N307+1</f>
        <v>254</v>
      </c>
      <c r="O308" s="124">
        <f t="shared" si="25"/>
        <v>5570756.0346489949</v>
      </c>
      <c r="P308" s="124">
        <f t="shared" ref="P308:P371" si="29">P307</f>
        <v>16546.430924567419</v>
      </c>
      <c r="Q308" s="124">
        <f t="shared" si="26"/>
        <v>12092.689858036842</v>
      </c>
      <c r="R308" s="124">
        <f t="shared" si="27"/>
        <v>5599395.1554315994</v>
      </c>
      <c r="Z308" s="2"/>
    </row>
    <row r="309" spans="13:26" x14ac:dyDescent="0.25">
      <c r="M309" s="2"/>
      <c r="N309" s="1">
        <f t="shared" si="28"/>
        <v>255</v>
      </c>
      <c r="O309" s="124">
        <f t="shared" si="25"/>
        <v>5599395.1554315994</v>
      </c>
      <c r="P309" s="124">
        <f t="shared" si="29"/>
        <v>16546.430924567419</v>
      </c>
      <c r="Q309" s="124">
        <f t="shared" si="26"/>
        <v>12154.858081394108</v>
      </c>
      <c r="R309" s="124">
        <f t="shared" si="27"/>
        <v>5628096.4444375606</v>
      </c>
      <c r="Z309" s="2"/>
    </row>
    <row r="310" spans="13:26" x14ac:dyDescent="0.25">
      <c r="M310" s="2"/>
      <c r="N310" s="1">
        <f t="shared" si="28"/>
        <v>256</v>
      </c>
      <c r="O310" s="124">
        <f t="shared" si="25"/>
        <v>5628096.4444375606</v>
      </c>
      <c r="P310" s="124">
        <f t="shared" si="29"/>
        <v>16546.430924567419</v>
      </c>
      <c r="Q310" s="124">
        <f t="shared" si="26"/>
        <v>12217.161256100777</v>
      </c>
      <c r="R310" s="124">
        <f t="shared" si="27"/>
        <v>5656860.036618229</v>
      </c>
      <c r="Z310" s="2"/>
    </row>
    <row r="311" spans="13:26" x14ac:dyDescent="0.25">
      <c r="M311" s="2"/>
      <c r="N311" s="1">
        <f t="shared" si="28"/>
        <v>257</v>
      </c>
      <c r="O311" s="124">
        <f t="shared" si="25"/>
        <v>5656860.036618229</v>
      </c>
      <c r="P311" s="124">
        <f t="shared" si="29"/>
        <v>16546.430924567419</v>
      </c>
      <c r="Q311" s="124">
        <f t="shared" si="26"/>
        <v>12279.599675101797</v>
      </c>
      <c r="R311" s="124">
        <f t="shared" si="27"/>
        <v>5685686.0672178986</v>
      </c>
      <c r="Z311" s="2"/>
    </row>
    <row r="312" spans="13:26" x14ac:dyDescent="0.25">
      <c r="M312" s="2"/>
      <c r="N312" s="1">
        <f t="shared" si="28"/>
        <v>258</v>
      </c>
      <c r="O312" s="124">
        <f t="shared" si="25"/>
        <v>5685686.0672178986</v>
      </c>
      <c r="P312" s="124">
        <f t="shared" si="29"/>
        <v>16546.430924567419</v>
      </c>
      <c r="Q312" s="124">
        <f t="shared" si="26"/>
        <v>12342.173631978019</v>
      </c>
      <c r="R312" s="124">
        <f t="shared" si="27"/>
        <v>5714574.6717744442</v>
      </c>
      <c r="Z312" s="2"/>
    </row>
    <row r="313" spans="13:26" x14ac:dyDescent="0.25">
      <c r="M313" s="2"/>
      <c r="N313" s="1">
        <f t="shared" si="28"/>
        <v>259</v>
      </c>
      <c r="O313" s="124">
        <f t="shared" si="25"/>
        <v>5714574.6717744442</v>
      </c>
      <c r="P313" s="124">
        <f t="shared" si="29"/>
        <v>16546.430924567419</v>
      </c>
      <c r="Q313" s="124">
        <f t="shared" si="26"/>
        <v>12404.883420947586</v>
      </c>
      <c r="R313" s="124">
        <f t="shared" si="27"/>
        <v>5743525.9861199595</v>
      </c>
      <c r="Z313" s="2"/>
    </row>
    <row r="314" spans="13:26" x14ac:dyDescent="0.25">
      <c r="M314" s="2"/>
      <c r="N314" s="1">
        <f t="shared" si="28"/>
        <v>260</v>
      </c>
      <c r="O314" s="124">
        <f t="shared" si="25"/>
        <v>5743525.9861199595</v>
      </c>
      <c r="P314" s="124">
        <f t="shared" si="29"/>
        <v>16546.430924567419</v>
      </c>
      <c r="Q314" s="124">
        <f t="shared" si="26"/>
        <v>12467.729336867311</v>
      </c>
      <c r="R314" s="124">
        <f t="shared" si="27"/>
        <v>5772540.146381394</v>
      </c>
      <c r="Z314" s="2"/>
    </row>
    <row r="315" spans="13:26" x14ac:dyDescent="0.25">
      <c r="M315" s="2"/>
      <c r="N315" s="1">
        <f t="shared" si="28"/>
        <v>261</v>
      </c>
      <c r="O315" s="124">
        <f t="shared" si="25"/>
        <v>5772540.146381394</v>
      </c>
      <c r="P315" s="124">
        <f t="shared" si="29"/>
        <v>16546.430924567419</v>
      </c>
      <c r="Q315" s="124">
        <f t="shared" si="26"/>
        <v>12530.711675234066</v>
      </c>
      <c r="R315" s="124">
        <f t="shared" si="27"/>
        <v>5801617.2889811955</v>
      </c>
      <c r="Z315" s="2"/>
    </row>
    <row r="316" spans="13:26" x14ac:dyDescent="0.25">
      <c r="M316" s="2"/>
      <c r="N316" s="1">
        <f t="shared" si="28"/>
        <v>262</v>
      </c>
      <c r="O316" s="124">
        <f t="shared" si="25"/>
        <v>5801617.2889811955</v>
      </c>
      <c r="P316" s="124">
        <f t="shared" si="29"/>
        <v>16546.430924567419</v>
      </c>
      <c r="Q316" s="124">
        <f t="shared" si="26"/>
        <v>12593.830732186174</v>
      </c>
      <c r="R316" s="124">
        <f t="shared" si="27"/>
        <v>5830757.5506379493</v>
      </c>
      <c r="Z316" s="2"/>
    </row>
    <row r="317" spans="13:26" x14ac:dyDescent="0.25">
      <c r="M317" s="2"/>
      <c r="N317" s="1">
        <f t="shared" si="28"/>
        <v>263</v>
      </c>
      <c r="O317" s="124">
        <f t="shared" si="25"/>
        <v>5830757.5506379493</v>
      </c>
      <c r="P317" s="124">
        <f t="shared" si="29"/>
        <v>16546.430924567419</v>
      </c>
      <c r="Q317" s="124">
        <f t="shared" si="26"/>
        <v>12657.086804504797</v>
      </c>
      <c r="R317" s="124">
        <f t="shared" si="27"/>
        <v>5859961.0683670212</v>
      </c>
      <c r="Z317" s="2"/>
    </row>
    <row r="318" spans="13:26" x14ac:dyDescent="0.25">
      <c r="M318" s="2"/>
      <c r="N318" s="1">
        <f t="shared" si="28"/>
        <v>264</v>
      </c>
      <c r="O318" s="124">
        <f t="shared" si="25"/>
        <v>5859961.0683670212</v>
      </c>
      <c r="P318" s="124">
        <f t="shared" si="29"/>
        <v>16546.430924567419</v>
      </c>
      <c r="Q318" s="124">
        <f t="shared" si="26"/>
        <v>12720.480189615333</v>
      </c>
      <c r="R318" s="124">
        <f t="shared" si="27"/>
        <v>5889227.9794812035</v>
      </c>
      <c r="Z318" s="2"/>
    </row>
    <row r="319" spans="13:26" x14ac:dyDescent="0.25">
      <c r="M319" s="2"/>
      <c r="N319" s="1">
        <f t="shared" si="28"/>
        <v>265</v>
      </c>
      <c r="O319" s="124">
        <f t="shared" si="25"/>
        <v>5889227.9794812035</v>
      </c>
      <c r="P319" s="124">
        <f t="shared" si="29"/>
        <v>16546.430924567419</v>
      </c>
      <c r="Q319" s="124">
        <f t="shared" si="26"/>
        <v>12784.011185588817</v>
      </c>
      <c r="R319" s="124">
        <f t="shared" si="27"/>
        <v>5918558.4215913601</v>
      </c>
      <c r="Z319" s="2"/>
    </row>
    <row r="320" spans="13:26" x14ac:dyDescent="0.25">
      <c r="M320" s="2"/>
      <c r="N320" s="1">
        <f t="shared" si="28"/>
        <v>266</v>
      </c>
      <c r="O320" s="124">
        <f t="shared" si="25"/>
        <v>5918558.4215913601</v>
      </c>
      <c r="P320" s="124">
        <f t="shared" si="29"/>
        <v>16546.430924567419</v>
      </c>
      <c r="Q320" s="124">
        <f t="shared" si="26"/>
        <v>12847.680091143317</v>
      </c>
      <c r="R320" s="124">
        <f t="shared" si="27"/>
        <v>5947952.5326070711</v>
      </c>
      <c r="Z320" s="2"/>
    </row>
    <row r="321" spans="13:26" x14ac:dyDescent="0.25">
      <c r="M321" s="2"/>
      <c r="N321" s="1">
        <f t="shared" si="28"/>
        <v>267</v>
      </c>
      <c r="O321" s="124">
        <f t="shared" si="25"/>
        <v>5947952.5326070711</v>
      </c>
      <c r="P321" s="124">
        <f t="shared" si="29"/>
        <v>16546.430924567419</v>
      </c>
      <c r="Q321" s="124">
        <f t="shared" si="26"/>
        <v>12911.487205645342</v>
      </c>
      <c r="R321" s="124">
        <f t="shared" si="27"/>
        <v>5977410.4507372836</v>
      </c>
      <c r="Z321" s="2"/>
    </row>
    <row r="322" spans="13:26" x14ac:dyDescent="0.25">
      <c r="M322" s="2"/>
      <c r="N322" s="1">
        <f t="shared" si="28"/>
        <v>268</v>
      </c>
      <c r="O322" s="124">
        <f t="shared" si="25"/>
        <v>5977410.4507372836</v>
      </c>
      <c r="P322" s="124">
        <f t="shared" si="29"/>
        <v>16546.430924567419</v>
      </c>
      <c r="Q322" s="124">
        <f t="shared" si="26"/>
        <v>12975.432829111251</v>
      </c>
      <c r="R322" s="124">
        <f t="shared" si="27"/>
        <v>6006932.3144909618</v>
      </c>
      <c r="Z322" s="2"/>
    </row>
    <row r="323" spans="13:26" x14ac:dyDescent="0.25">
      <c r="M323" s="2"/>
      <c r="N323" s="1">
        <f t="shared" si="28"/>
        <v>269</v>
      </c>
      <c r="O323" s="124">
        <f t="shared" si="25"/>
        <v>6006932.3144909618</v>
      </c>
      <c r="P323" s="124">
        <f t="shared" si="29"/>
        <v>16546.430924567419</v>
      </c>
      <c r="Q323" s="124">
        <f t="shared" si="26"/>
        <v>13039.517262208659</v>
      </c>
      <c r="R323" s="124">
        <f t="shared" si="27"/>
        <v>6036518.2626777375</v>
      </c>
      <c r="Z323" s="2"/>
    </row>
    <row r="324" spans="13:26" x14ac:dyDescent="0.25">
      <c r="M324" s="2"/>
      <c r="N324" s="1">
        <f t="shared" si="28"/>
        <v>270</v>
      </c>
      <c r="O324" s="124">
        <f t="shared" si="25"/>
        <v>6036518.2626777375</v>
      </c>
      <c r="P324" s="124">
        <f t="shared" si="29"/>
        <v>16546.430924567419</v>
      </c>
      <c r="Q324" s="124">
        <f t="shared" si="26"/>
        <v>13103.740806257858</v>
      </c>
      <c r="R324" s="124">
        <f t="shared" si="27"/>
        <v>6066168.4344085632</v>
      </c>
      <c r="Z324" s="2"/>
    </row>
    <row r="325" spans="13:26" x14ac:dyDescent="0.25">
      <c r="M325" s="2"/>
      <c r="N325" s="1">
        <f t="shared" si="28"/>
        <v>271</v>
      </c>
      <c r="O325" s="124">
        <f t="shared" si="25"/>
        <v>6066168.4344085632</v>
      </c>
      <c r="P325" s="124">
        <f t="shared" si="29"/>
        <v>16546.430924567419</v>
      </c>
      <c r="Q325" s="124">
        <f t="shared" si="26"/>
        <v>13168.10376323323</v>
      </c>
      <c r="R325" s="124">
        <f t="shared" si="27"/>
        <v>6095882.9690963635</v>
      </c>
      <c r="Z325" s="2"/>
    </row>
    <row r="326" spans="13:26" x14ac:dyDescent="0.25">
      <c r="M326" s="2"/>
      <c r="N326" s="1">
        <f t="shared" si="28"/>
        <v>272</v>
      </c>
      <c r="O326" s="124">
        <f t="shared" si="25"/>
        <v>6095882.9690963635</v>
      </c>
      <c r="P326" s="124">
        <f t="shared" si="29"/>
        <v>16546.430924567419</v>
      </c>
      <c r="Q326" s="124">
        <f t="shared" si="26"/>
        <v>13232.606435764659</v>
      </c>
      <c r="R326" s="124">
        <f t="shared" si="27"/>
        <v>6125662.0064566955</v>
      </c>
      <c r="Z326" s="2"/>
    </row>
    <row r="327" spans="13:26" x14ac:dyDescent="0.25">
      <c r="M327" s="2"/>
      <c r="N327" s="1">
        <f t="shared" si="28"/>
        <v>273</v>
      </c>
      <c r="O327" s="124">
        <f t="shared" si="25"/>
        <v>6125662.0064566955</v>
      </c>
      <c r="P327" s="124">
        <f t="shared" si="29"/>
        <v>16546.430924567419</v>
      </c>
      <c r="Q327" s="124">
        <f t="shared" si="26"/>
        <v>13297.24912713897</v>
      </c>
      <c r="R327" s="124">
        <f t="shared" si="27"/>
        <v>6155505.6865084022</v>
      </c>
      <c r="Z327" s="2"/>
    </row>
    <row r="328" spans="13:26" x14ac:dyDescent="0.25">
      <c r="M328" s="2"/>
      <c r="N328" s="1">
        <f t="shared" si="28"/>
        <v>274</v>
      </c>
      <c r="O328" s="124">
        <f t="shared" si="25"/>
        <v>6155505.6865084022</v>
      </c>
      <c r="P328" s="124">
        <f t="shared" si="29"/>
        <v>16546.430924567419</v>
      </c>
      <c r="Q328" s="124">
        <f t="shared" si="26"/>
        <v>13362.032141301339</v>
      </c>
      <c r="R328" s="124">
        <f t="shared" si="27"/>
        <v>6185414.1495742714</v>
      </c>
      <c r="Z328" s="2"/>
    </row>
    <row r="329" spans="13:26" x14ac:dyDescent="0.25">
      <c r="M329" s="2"/>
      <c r="N329" s="1">
        <f t="shared" si="28"/>
        <v>275</v>
      </c>
      <c r="O329" s="124">
        <f t="shared" si="25"/>
        <v>6185414.1495742714</v>
      </c>
      <c r="P329" s="124">
        <f t="shared" si="29"/>
        <v>16546.430924567419</v>
      </c>
      <c r="Q329" s="124">
        <f t="shared" si="26"/>
        <v>13426.955782856734</v>
      </c>
      <c r="R329" s="124">
        <f t="shared" si="27"/>
        <v>6215387.5362816956</v>
      </c>
      <c r="Z329" s="2"/>
    </row>
    <row r="330" spans="13:26" x14ac:dyDescent="0.25">
      <c r="M330" s="2"/>
      <c r="N330" s="1">
        <f t="shared" si="28"/>
        <v>276</v>
      </c>
      <c r="O330" s="124">
        <f t="shared" si="25"/>
        <v>6215387.5362816956</v>
      </c>
      <c r="P330" s="124">
        <f t="shared" si="29"/>
        <v>16546.430924567419</v>
      </c>
      <c r="Q330" s="124">
        <f t="shared" si="26"/>
        <v>13492.02035707134</v>
      </c>
      <c r="R330" s="124">
        <f t="shared" si="27"/>
        <v>6245425.9875633344</v>
      </c>
      <c r="Z330" s="2"/>
    </row>
    <row r="331" spans="13:26" x14ac:dyDescent="0.25">
      <c r="M331" s="2"/>
      <c r="N331" s="1">
        <f t="shared" si="28"/>
        <v>277</v>
      </c>
      <c r="O331" s="124">
        <f t="shared" si="25"/>
        <v>6245425.9875633344</v>
      </c>
      <c r="P331" s="124">
        <f t="shared" si="29"/>
        <v>16546.430924567419</v>
      </c>
      <c r="Q331" s="124">
        <f t="shared" si="26"/>
        <v>13557.226169873999</v>
      </c>
      <c r="R331" s="124">
        <f t="shared" si="27"/>
        <v>6275529.6446577758</v>
      </c>
      <c r="Z331" s="2"/>
    </row>
    <row r="332" spans="13:26" x14ac:dyDescent="0.25">
      <c r="M332" s="2"/>
      <c r="N332" s="1">
        <f t="shared" si="28"/>
        <v>278</v>
      </c>
      <c r="O332" s="124">
        <f t="shared" si="25"/>
        <v>6275529.6446577758</v>
      </c>
      <c r="P332" s="124">
        <f t="shared" si="29"/>
        <v>16546.430924567419</v>
      </c>
      <c r="Q332" s="124">
        <f t="shared" si="26"/>
        <v>13622.573527857647</v>
      </c>
      <c r="R332" s="124">
        <f t="shared" si="27"/>
        <v>6305698.6491102008</v>
      </c>
      <c r="Z332" s="2"/>
    </row>
    <row r="333" spans="13:26" x14ac:dyDescent="0.25">
      <c r="M333" s="2"/>
      <c r="N333" s="1">
        <f t="shared" si="28"/>
        <v>279</v>
      </c>
      <c r="O333" s="124">
        <f t="shared" si="25"/>
        <v>6305698.6491102008</v>
      </c>
      <c r="P333" s="124">
        <f t="shared" si="29"/>
        <v>16546.430924567419</v>
      </c>
      <c r="Q333" s="124">
        <f t="shared" si="26"/>
        <v>13688.062738280751</v>
      </c>
      <c r="R333" s="124">
        <f t="shared" si="27"/>
        <v>6335933.142773049</v>
      </c>
      <c r="Z333" s="2"/>
    </row>
    <row r="334" spans="13:26" x14ac:dyDescent="0.25">
      <c r="M334" s="2"/>
      <c r="N334" s="1">
        <f t="shared" si="28"/>
        <v>280</v>
      </c>
      <c r="O334" s="124">
        <f t="shared" si="25"/>
        <v>6335933.142773049</v>
      </c>
      <c r="P334" s="124">
        <f t="shared" si="29"/>
        <v>16546.430924567419</v>
      </c>
      <c r="Q334" s="124">
        <f t="shared" si="26"/>
        <v>13753.694109068763</v>
      </c>
      <c r="R334" s="124">
        <f t="shared" si="27"/>
        <v>6366233.2678066855</v>
      </c>
      <c r="Z334" s="2"/>
    </row>
    <row r="335" spans="13:26" x14ac:dyDescent="0.25">
      <c r="M335" s="2"/>
      <c r="N335" s="1">
        <f t="shared" si="28"/>
        <v>281</v>
      </c>
      <c r="O335" s="124">
        <f t="shared" si="25"/>
        <v>6366233.2678066855</v>
      </c>
      <c r="P335" s="124">
        <f t="shared" si="29"/>
        <v>16546.430924567419</v>
      </c>
      <c r="Q335" s="124">
        <f t="shared" si="26"/>
        <v>13819.46794881556</v>
      </c>
      <c r="R335" s="124">
        <f t="shared" si="27"/>
        <v>6396599.1666800687</v>
      </c>
      <c r="Z335" s="2"/>
    </row>
    <row r="336" spans="13:26" x14ac:dyDescent="0.25">
      <c r="M336" s="2"/>
      <c r="N336" s="1">
        <f t="shared" si="28"/>
        <v>282</v>
      </c>
      <c r="O336" s="124">
        <f t="shared" si="25"/>
        <v>6396599.1666800687</v>
      </c>
      <c r="P336" s="124">
        <f t="shared" si="29"/>
        <v>16546.430924567419</v>
      </c>
      <c r="Q336" s="124">
        <f t="shared" si="26"/>
        <v>13885.384566784896</v>
      </c>
      <c r="R336" s="124">
        <f t="shared" si="27"/>
        <v>6427030.9821714209</v>
      </c>
      <c r="Z336" s="2"/>
    </row>
    <row r="337" spans="13:26" x14ac:dyDescent="0.25">
      <c r="M337" s="2"/>
      <c r="N337" s="1">
        <f t="shared" si="28"/>
        <v>283</v>
      </c>
      <c r="O337" s="124">
        <f t="shared" si="25"/>
        <v>6427030.9821714209</v>
      </c>
      <c r="P337" s="124">
        <f t="shared" si="29"/>
        <v>16546.430924567419</v>
      </c>
      <c r="Q337" s="124">
        <f t="shared" si="26"/>
        <v>13951.44427291186</v>
      </c>
      <c r="R337" s="124">
        <f t="shared" si="27"/>
        <v>6457528.8573689004</v>
      </c>
      <c r="Z337" s="2"/>
    </row>
    <row r="338" spans="13:26" x14ac:dyDescent="0.25">
      <c r="M338" s="2"/>
      <c r="N338" s="1">
        <f t="shared" si="28"/>
        <v>284</v>
      </c>
      <c r="O338" s="124">
        <f t="shared" si="25"/>
        <v>6457528.8573689004</v>
      </c>
      <c r="P338" s="124">
        <f t="shared" si="29"/>
        <v>16546.430924567419</v>
      </c>
      <c r="Q338" s="124">
        <f t="shared" si="26"/>
        <v>14017.647377804331</v>
      </c>
      <c r="R338" s="124">
        <f t="shared" si="27"/>
        <v>6488092.9356712718</v>
      </c>
      <c r="Z338" s="2"/>
    </row>
    <row r="339" spans="13:26" x14ac:dyDescent="0.25">
      <c r="M339" s="2"/>
      <c r="N339" s="1">
        <f t="shared" si="28"/>
        <v>285</v>
      </c>
      <c r="O339" s="124">
        <f t="shared" si="25"/>
        <v>6488092.9356712718</v>
      </c>
      <c r="P339" s="124">
        <f t="shared" si="29"/>
        <v>16546.430924567419</v>
      </c>
      <c r="Q339" s="124">
        <f t="shared" si="26"/>
        <v>14083.994192744436</v>
      </c>
      <c r="R339" s="124">
        <f t="shared" si="27"/>
        <v>6518723.3607885838</v>
      </c>
      <c r="Z339" s="2"/>
    </row>
    <row r="340" spans="13:26" x14ac:dyDescent="0.25">
      <c r="M340" s="2"/>
      <c r="N340" s="1">
        <f t="shared" si="28"/>
        <v>286</v>
      </c>
      <c r="O340" s="124">
        <f t="shared" si="25"/>
        <v>6518723.3607885838</v>
      </c>
      <c r="P340" s="124">
        <f t="shared" si="29"/>
        <v>16546.430924567419</v>
      </c>
      <c r="Q340" s="124">
        <f t="shared" si="26"/>
        <v>14150.48502969002</v>
      </c>
      <c r="R340" s="124">
        <f t="shared" si="27"/>
        <v>6549420.2767428411</v>
      </c>
      <c r="Z340" s="2"/>
    </row>
    <row r="341" spans="13:26" x14ac:dyDescent="0.25">
      <c r="M341" s="2"/>
      <c r="N341" s="1">
        <f t="shared" si="28"/>
        <v>287</v>
      </c>
      <c r="O341" s="124">
        <f t="shared" si="25"/>
        <v>6549420.2767428411</v>
      </c>
      <c r="P341" s="124">
        <f t="shared" si="29"/>
        <v>16546.430924567419</v>
      </c>
      <c r="Q341" s="124">
        <f t="shared" si="26"/>
        <v>14217.120201276106</v>
      </c>
      <c r="R341" s="124">
        <f t="shared" si="27"/>
        <v>6580183.8278686842</v>
      </c>
      <c r="Z341" s="2"/>
    </row>
    <row r="342" spans="13:26" x14ac:dyDescent="0.25">
      <c r="M342" s="2"/>
      <c r="N342" s="1">
        <f t="shared" si="28"/>
        <v>288</v>
      </c>
      <c r="O342" s="124">
        <f t="shared" si="25"/>
        <v>6580183.8278686842</v>
      </c>
      <c r="P342" s="124">
        <f t="shared" si="29"/>
        <v>16546.430924567419</v>
      </c>
      <c r="Q342" s="124">
        <f t="shared" si="26"/>
        <v>14283.900020816367</v>
      </c>
      <c r="R342" s="124">
        <f t="shared" si="27"/>
        <v>6611014.158814068</v>
      </c>
      <c r="Z342" s="2"/>
    </row>
    <row r="343" spans="13:26" x14ac:dyDescent="0.25">
      <c r="M343" s="2"/>
      <c r="N343" s="1">
        <f t="shared" si="28"/>
        <v>289</v>
      </c>
      <c r="O343" s="124">
        <f t="shared" si="25"/>
        <v>6611014.158814068</v>
      </c>
      <c r="P343" s="124">
        <f t="shared" si="29"/>
        <v>16546.430924567419</v>
      </c>
      <c r="Q343" s="124">
        <f t="shared" si="26"/>
        <v>14350.824802304604</v>
      </c>
      <c r="R343" s="124">
        <f t="shared" si="27"/>
        <v>6641911.41454094</v>
      </c>
      <c r="Z343" s="2"/>
    </row>
    <row r="344" spans="13:26" x14ac:dyDescent="0.25">
      <c r="M344" s="2"/>
      <c r="N344" s="1">
        <f t="shared" si="28"/>
        <v>290</v>
      </c>
      <c r="O344" s="124">
        <f t="shared" si="25"/>
        <v>6641911.41454094</v>
      </c>
      <c r="P344" s="124">
        <f t="shared" si="29"/>
        <v>16546.430924567419</v>
      </c>
      <c r="Q344" s="124">
        <f t="shared" si="26"/>
        <v>14417.894860416214</v>
      </c>
      <c r="R344" s="124">
        <f t="shared" si="27"/>
        <v>6672875.740325924</v>
      </c>
      <c r="Z344" s="2"/>
    </row>
    <row r="345" spans="13:26" x14ac:dyDescent="0.25">
      <c r="M345" s="2"/>
      <c r="N345" s="1">
        <f t="shared" si="28"/>
        <v>291</v>
      </c>
      <c r="O345" s="124">
        <f t="shared" si="25"/>
        <v>6672875.740325924</v>
      </c>
      <c r="P345" s="124">
        <f t="shared" si="29"/>
        <v>16546.430924567419</v>
      </c>
      <c r="Q345" s="124">
        <f t="shared" si="26"/>
        <v>14485.110510509679</v>
      </c>
      <c r="R345" s="124">
        <f t="shared" si="27"/>
        <v>6703907.2817610009</v>
      </c>
      <c r="Z345" s="2"/>
    </row>
    <row r="346" spans="13:26" x14ac:dyDescent="0.25">
      <c r="M346" s="2"/>
      <c r="N346" s="1">
        <f t="shared" si="28"/>
        <v>292</v>
      </c>
      <c r="O346" s="124">
        <f t="shared" si="25"/>
        <v>6703907.2817610009</v>
      </c>
      <c r="P346" s="124">
        <f t="shared" si="29"/>
        <v>16546.430924567419</v>
      </c>
      <c r="Q346" s="124">
        <f t="shared" si="26"/>
        <v>14552.472068628038</v>
      </c>
      <c r="R346" s="124">
        <f t="shared" si="27"/>
        <v>6735006.1847541966</v>
      </c>
      <c r="Z346" s="2"/>
    </row>
    <row r="347" spans="13:26" x14ac:dyDescent="0.25">
      <c r="M347" s="2"/>
      <c r="N347" s="1">
        <f t="shared" si="28"/>
        <v>293</v>
      </c>
      <c r="O347" s="124">
        <f t="shared" si="25"/>
        <v>6735006.1847541966</v>
      </c>
      <c r="P347" s="124">
        <f t="shared" si="29"/>
        <v>16546.430924567419</v>
      </c>
      <c r="Q347" s="124">
        <f t="shared" si="26"/>
        <v>14619.979851500384</v>
      </c>
      <c r="R347" s="124">
        <f t="shared" si="27"/>
        <v>6766172.5955302641</v>
      </c>
      <c r="Z347" s="2"/>
    </row>
    <row r="348" spans="13:26" x14ac:dyDescent="0.25">
      <c r="M348" s="2"/>
      <c r="N348" s="1">
        <f t="shared" si="28"/>
        <v>294</v>
      </c>
      <c r="O348" s="124">
        <f t="shared" si="25"/>
        <v>6766172.5955302641</v>
      </c>
      <c r="P348" s="124">
        <f t="shared" si="29"/>
        <v>16546.430924567419</v>
      </c>
      <c r="Q348" s="124">
        <f t="shared" si="26"/>
        <v>14687.634176543341</v>
      </c>
      <c r="R348" s="124">
        <f t="shared" si="27"/>
        <v>6797406.6606313745</v>
      </c>
      <c r="Z348" s="2"/>
    </row>
    <row r="349" spans="13:26" x14ac:dyDescent="0.25">
      <c r="M349" s="2"/>
      <c r="N349" s="1">
        <f t="shared" si="28"/>
        <v>295</v>
      </c>
      <c r="O349" s="124">
        <f t="shared" si="25"/>
        <v>6797406.6606313745</v>
      </c>
      <c r="P349" s="124">
        <f t="shared" si="29"/>
        <v>16546.430924567419</v>
      </c>
      <c r="Q349" s="124">
        <f t="shared" si="26"/>
        <v>14755.435361862572</v>
      </c>
      <c r="R349" s="124">
        <f t="shared" si="27"/>
        <v>6828708.526917804</v>
      </c>
      <c r="Z349" s="2"/>
    </row>
    <row r="350" spans="13:26" x14ac:dyDescent="0.25">
      <c r="M350" s="2"/>
      <c r="N350" s="1">
        <f t="shared" si="28"/>
        <v>296</v>
      </c>
      <c r="O350" s="124">
        <f t="shared" si="25"/>
        <v>6828708.526917804</v>
      </c>
      <c r="P350" s="124">
        <f t="shared" si="29"/>
        <v>16546.430924567419</v>
      </c>
      <c r="Q350" s="124">
        <f t="shared" si="26"/>
        <v>14823.383726254262</v>
      </c>
      <c r="R350" s="124">
        <f t="shared" si="27"/>
        <v>6860078.3415686255</v>
      </c>
      <c r="Z350" s="2"/>
    </row>
    <row r="351" spans="13:26" x14ac:dyDescent="0.25">
      <c r="M351" s="2"/>
      <c r="N351" s="1">
        <f t="shared" si="28"/>
        <v>297</v>
      </c>
      <c r="O351" s="124">
        <f t="shared" si="25"/>
        <v>6860078.3415686255</v>
      </c>
      <c r="P351" s="124">
        <f t="shared" si="29"/>
        <v>16546.430924567419</v>
      </c>
      <c r="Q351" s="124">
        <f t="shared" si="26"/>
        <v>14891.479589206619</v>
      </c>
      <c r="R351" s="124">
        <f t="shared" si="27"/>
        <v>6891516.2520823991</v>
      </c>
      <c r="Z351" s="2"/>
    </row>
    <row r="352" spans="13:26" x14ac:dyDescent="0.25">
      <c r="M352" s="2"/>
      <c r="N352" s="1">
        <f t="shared" si="28"/>
        <v>298</v>
      </c>
      <c r="O352" s="124">
        <f t="shared" si="25"/>
        <v>6891516.2520823991</v>
      </c>
      <c r="P352" s="124">
        <f t="shared" si="29"/>
        <v>16546.430924567419</v>
      </c>
      <c r="Q352" s="124">
        <f t="shared" si="26"/>
        <v>14959.723270901386</v>
      </c>
      <c r="R352" s="124">
        <f t="shared" si="27"/>
        <v>6923022.406277868</v>
      </c>
      <c r="Z352" s="2"/>
    </row>
    <row r="353" spans="13:26" x14ac:dyDescent="0.25">
      <c r="M353" s="2"/>
      <c r="N353" s="1">
        <f t="shared" si="28"/>
        <v>299</v>
      </c>
      <c r="O353" s="124">
        <f t="shared" si="25"/>
        <v>6923022.406277868</v>
      </c>
      <c r="P353" s="124">
        <f t="shared" si="29"/>
        <v>16546.430924567419</v>
      </c>
      <c r="Q353" s="124">
        <f t="shared" si="26"/>
        <v>15028.11509221533</v>
      </c>
      <c r="R353" s="124">
        <f t="shared" si="27"/>
        <v>6954596.9522946505</v>
      </c>
      <c r="Z353" s="2"/>
    </row>
    <row r="354" spans="13:26" x14ac:dyDescent="0.25">
      <c r="M354" s="2"/>
      <c r="N354" s="1">
        <f t="shared" si="28"/>
        <v>300</v>
      </c>
      <c r="O354" s="124">
        <f t="shared" si="25"/>
        <v>6954596.9522946505</v>
      </c>
      <c r="P354" s="124">
        <f t="shared" si="29"/>
        <v>16546.430924567419</v>
      </c>
      <c r="Q354" s="124">
        <f t="shared" si="26"/>
        <v>15096.655374721764</v>
      </c>
      <c r="R354" s="124">
        <f t="shared" si="27"/>
        <v>6986240.0385939395</v>
      </c>
      <c r="Z354" s="2"/>
    </row>
    <row r="355" spans="13:26" x14ac:dyDescent="0.25">
      <c r="M355" s="2"/>
      <c r="N355" s="1">
        <f t="shared" si="28"/>
        <v>301</v>
      </c>
      <c r="O355" s="124">
        <f t="shared" si="25"/>
        <v>6986240.0385939395</v>
      </c>
      <c r="P355" s="124">
        <f t="shared" si="29"/>
        <v>16546.430924567419</v>
      </c>
      <c r="Q355" s="124">
        <f t="shared" si="26"/>
        <v>15165.344440692053</v>
      </c>
      <c r="R355" s="124">
        <f t="shared" si="27"/>
        <v>7017951.813959199</v>
      </c>
      <c r="Z355" s="2"/>
    </row>
    <row r="356" spans="13:26" x14ac:dyDescent="0.25">
      <c r="M356" s="2"/>
      <c r="N356" s="1">
        <f t="shared" si="28"/>
        <v>302</v>
      </c>
      <c r="O356" s="124">
        <f t="shared" ref="O356:O378" si="30">R355</f>
        <v>7017951.813959199</v>
      </c>
      <c r="P356" s="124">
        <f t="shared" si="29"/>
        <v>16546.430924567419</v>
      </c>
      <c r="Q356" s="124">
        <f t="shared" ref="Q356:Q378" si="31">O356*$P$49</f>
        <v>15234.182613097135</v>
      </c>
      <c r="R356" s="124">
        <f t="shared" ref="R356:R378" si="32">O356+P356+Q356</f>
        <v>7049732.4274968635</v>
      </c>
      <c r="Z356" s="2"/>
    </row>
    <row r="357" spans="13:26" x14ac:dyDescent="0.25">
      <c r="M357" s="2"/>
      <c r="N357" s="1">
        <f t="shared" si="28"/>
        <v>303</v>
      </c>
      <c r="O357" s="124">
        <f t="shared" si="30"/>
        <v>7049732.4274968635</v>
      </c>
      <c r="P357" s="124">
        <f t="shared" si="29"/>
        <v>16546.430924567419</v>
      </c>
      <c r="Q357" s="124">
        <f t="shared" si="31"/>
        <v>15303.17021560903</v>
      </c>
      <c r="R357" s="124">
        <f t="shared" si="32"/>
        <v>7081582.0286370404</v>
      </c>
      <c r="Z357" s="2"/>
    </row>
    <row r="358" spans="13:26" x14ac:dyDescent="0.25">
      <c r="M358" s="2"/>
      <c r="N358" s="1">
        <f t="shared" si="28"/>
        <v>304</v>
      </c>
      <c r="O358" s="124">
        <f t="shared" si="30"/>
        <v>7081582.0286370404</v>
      </c>
      <c r="P358" s="124">
        <f t="shared" si="29"/>
        <v>16546.430924567419</v>
      </c>
      <c r="Q358" s="124">
        <f t="shared" si="31"/>
        <v>15372.307572602371</v>
      </c>
      <c r="R358" s="124">
        <f t="shared" si="32"/>
        <v>7113500.7671342101</v>
      </c>
      <c r="Z358" s="2"/>
    </row>
    <row r="359" spans="13:26" x14ac:dyDescent="0.25">
      <c r="M359" s="2"/>
      <c r="N359" s="1">
        <f t="shared" si="28"/>
        <v>305</v>
      </c>
      <c r="O359" s="124">
        <f t="shared" si="30"/>
        <v>7113500.7671342101</v>
      </c>
      <c r="P359" s="124">
        <f t="shared" si="29"/>
        <v>16546.430924567419</v>
      </c>
      <c r="Q359" s="124">
        <f t="shared" si="31"/>
        <v>15441.595009155923</v>
      </c>
      <c r="R359" s="124">
        <f t="shared" si="32"/>
        <v>7145488.7930679331</v>
      </c>
      <c r="Z359" s="2"/>
    </row>
    <row r="360" spans="13:26" x14ac:dyDescent="0.25">
      <c r="M360" s="2"/>
      <c r="N360" s="1">
        <f t="shared" si="28"/>
        <v>306</v>
      </c>
      <c r="O360" s="124">
        <f t="shared" si="30"/>
        <v>7145488.7930679331</v>
      </c>
      <c r="P360" s="124">
        <f t="shared" si="29"/>
        <v>16546.430924567419</v>
      </c>
      <c r="Q360" s="124">
        <f t="shared" si="31"/>
        <v>15511.032851054113</v>
      </c>
      <c r="R360" s="124">
        <f t="shared" si="32"/>
        <v>7177546.2568435548</v>
      </c>
      <c r="Z360" s="2"/>
    </row>
    <row r="361" spans="13:26" x14ac:dyDescent="0.25">
      <c r="M361" s="2"/>
      <c r="N361" s="1">
        <f t="shared" si="28"/>
        <v>307</v>
      </c>
      <c r="O361" s="124">
        <f t="shared" si="30"/>
        <v>7177546.2568435548</v>
      </c>
      <c r="P361" s="124">
        <f t="shared" si="29"/>
        <v>16546.430924567419</v>
      </c>
      <c r="Q361" s="124">
        <f t="shared" si="31"/>
        <v>15580.621424788571</v>
      </c>
      <c r="R361" s="124">
        <f t="shared" si="32"/>
        <v>7209673.3091929108</v>
      </c>
      <c r="Z361" s="2"/>
    </row>
    <row r="362" spans="13:26" x14ac:dyDescent="0.25">
      <c r="M362" s="2"/>
      <c r="N362" s="1">
        <f t="shared" si="28"/>
        <v>308</v>
      </c>
      <c r="O362" s="124">
        <f t="shared" si="30"/>
        <v>7209673.3091929108</v>
      </c>
      <c r="P362" s="124">
        <f t="shared" si="29"/>
        <v>16546.430924567419</v>
      </c>
      <c r="Q362" s="124">
        <f t="shared" si="31"/>
        <v>15650.361057559647</v>
      </c>
      <c r="R362" s="124">
        <f t="shared" si="32"/>
        <v>7241870.1011750381</v>
      </c>
      <c r="Z362" s="2"/>
    </row>
    <row r="363" spans="13:26" x14ac:dyDescent="0.25">
      <c r="M363" s="2"/>
      <c r="N363" s="1">
        <f t="shared" si="28"/>
        <v>309</v>
      </c>
      <c r="O363" s="124">
        <f t="shared" si="30"/>
        <v>7241870.1011750381</v>
      </c>
      <c r="P363" s="124">
        <f t="shared" si="29"/>
        <v>16546.430924567419</v>
      </c>
      <c r="Q363" s="124">
        <f t="shared" si="31"/>
        <v>15720.252077277964</v>
      </c>
      <c r="R363" s="124">
        <f t="shared" si="32"/>
        <v>7274136.7841768833</v>
      </c>
      <c r="Z363" s="2"/>
    </row>
    <row r="364" spans="13:26" x14ac:dyDescent="0.25">
      <c r="M364" s="2"/>
      <c r="N364" s="1">
        <f t="shared" si="28"/>
        <v>310</v>
      </c>
      <c r="O364" s="124">
        <f t="shared" si="30"/>
        <v>7274136.7841768833</v>
      </c>
      <c r="P364" s="124">
        <f t="shared" si="29"/>
        <v>16546.430924567419</v>
      </c>
      <c r="Q364" s="124">
        <f t="shared" si="31"/>
        <v>15790.294812565957</v>
      </c>
      <c r="R364" s="124">
        <f t="shared" si="32"/>
        <v>7306473.5099140164</v>
      </c>
      <c r="Z364" s="2"/>
    </row>
    <row r="365" spans="13:26" x14ac:dyDescent="0.25">
      <c r="M365" s="2"/>
      <c r="N365" s="1">
        <f t="shared" si="28"/>
        <v>311</v>
      </c>
      <c r="O365" s="124">
        <f t="shared" si="30"/>
        <v>7306473.5099140164</v>
      </c>
      <c r="P365" s="124">
        <f t="shared" si="29"/>
        <v>16546.430924567419</v>
      </c>
      <c r="Q365" s="124">
        <f t="shared" si="31"/>
        <v>15860.489592759412</v>
      </c>
      <c r="R365" s="124">
        <f t="shared" si="32"/>
        <v>7338880.4304313436</v>
      </c>
      <c r="Z365" s="2"/>
    </row>
    <row r="366" spans="13:26" x14ac:dyDescent="0.25">
      <c r="M366" s="2"/>
      <c r="N366" s="1">
        <f t="shared" si="28"/>
        <v>312</v>
      </c>
      <c r="O366" s="124">
        <f t="shared" si="30"/>
        <v>7338880.4304313436</v>
      </c>
      <c r="P366" s="124">
        <f t="shared" si="29"/>
        <v>16546.430924567419</v>
      </c>
      <c r="Q366" s="124">
        <f t="shared" si="31"/>
        <v>15930.836747909023</v>
      </c>
      <c r="R366" s="124">
        <f t="shared" si="32"/>
        <v>7371357.69810382</v>
      </c>
      <c r="Z366" s="2"/>
    </row>
    <row r="367" spans="13:26" x14ac:dyDescent="0.25">
      <c r="M367" s="2"/>
      <c r="N367" s="1">
        <f t="shared" si="28"/>
        <v>313</v>
      </c>
      <c r="O367" s="124">
        <f t="shared" si="30"/>
        <v>7371357.69810382</v>
      </c>
      <c r="P367" s="124">
        <f t="shared" si="29"/>
        <v>16546.430924567419</v>
      </c>
      <c r="Q367" s="124">
        <f t="shared" si="31"/>
        <v>16001.336608781938</v>
      </c>
      <c r="R367" s="124">
        <f t="shared" si="32"/>
        <v>7403905.4656371688</v>
      </c>
      <c r="Z367" s="2"/>
    </row>
    <row r="368" spans="13:26" x14ac:dyDescent="0.25">
      <c r="M368" s="2"/>
      <c r="N368" s="1">
        <f t="shared" si="28"/>
        <v>314</v>
      </c>
      <c r="O368" s="124">
        <f t="shared" si="30"/>
        <v>7403905.4656371688</v>
      </c>
      <c r="P368" s="124">
        <f t="shared" si="29"/>
        <v>16546.430924567419</v>
      </c>
      <c r="Q368" s="124">
        <f t="shared" si="31"/>
        <v>16071.989506863314</v>
      </c>
      <c r="R368" s="124">
        <f t="shared" si="32"/>
        <v>7436523.8860685993</v>
      </c>
      <c r="Z368" s="2"/>
    </row>
    <row r="369" spans="13:26" x14ac:dyDescent="0.25">
      <c r="M369" s="2"/>
      <c r="N369" s="1">
        <f t="shared" si="28"/>
        <v>315</v>
      </c>
      <c r="O369" s="124">
        <f t="shared" si="30"/>
        <v>7436523.8860685993</v>
      </c>
      <c r="P369" s="124">
        <f t="shared" si="29"/>
        <v>16546.430924567419</v>
      </c>
      <c r="Q369" s="124">
        <f t="shared" si="31"/>
        <v>16142.795774357883</v>
      </c>
      <c r="R369" s="124">
        <f t="shared" si="32"/>
        <v>7469213.112767525</v>
      </c>
      <c r="Z369" s="2"/>
    </row>
    <row r="370" spans="13:26" x14ac:dyDescent="0.25">
      <c r="M370" s="2"/>
      <c r="N370" s="1">
        <f t="shared" si="28"/>
        <v>316</v>
      </c>
      <c r="O370" s="124">
        <f t="shared" si="30"/>
        <v>7469213.112767525</v>
      </c>
      <c r="P370" s="124">
        <f t="shared" si="29"/>
        <v>16546.430924567419</v>
      </c>
      <c r="Q370" s="124">
        <f t="shared" si="31"/>
        <v>16213.755744191507</v>
      </c>
      <c r="R370" s="124">
        <f t="shared" si="32"/>
        <v>7501973.2994362842</v>
      </c>
      <c r="Z370" s="2"/>
    </row>
    <row r="371" spans="13:26" x14ac:dyDescent="0.25">
      <c r="M371" s="2"/>
      <c r="N371" s="1">
        <f t="shared" si="28"/>
        <v>317</v>
      </c>
      <c r="O371" s="124">
        <f t="shared" si="30"/>
        <v>7501973.2994362842</v>
      </c>
      <c r="P371" s="124">
        <f t="shared" si="29"/>
        <v>16546.430924567419</v>
      </c>
      <c r="Q371" s="124">
        <f t="shared" si="31"/>
        <v>16284.86975001274</v>
      </c>
      <c r="R371" s="124">
        <f t="shared" si="32"/>
        <v>7534804.6001108643</v>
      </c>
      <c r="Z371" s="2"/>
    </row>
    <row r="372" spans="13:26" x14ac:dyDescent="0.25">
      <c r="M372" s="2"/>
      <c r="N372" s="1">
        <f t="shared" ref="N372:N378" si="33">N371+1</f>
        <v>318</v>
      </c>
      <c r="O372" s="124">
        <f t="shared" si="30"/>
        <v>7534804.6001108643</v>
      </c>
      <c r="P372" s="124">
        <f t="shared" ref="P372:P378" si="34">P371</f>
        <v>16546.430924567419</v>
      </c>
      <c r="Q372" s="124">
        <f t="shared" si="31"/>
        <v>16356.138126194406</v>
      </c>
      <c r="R372" s="124">
        <f t="shared" si="32"/>
        <v>7567707.1691616261</v>
      </c>
      <c r="Z372" s="2"/>
    </row>
    <row r="373" spans="13:26" x14ac:dyDescent="0.25">
      <c r="M373" s="2"/>
      <c r="N373" s="1">
        <f t="shared" si="33"/>
        <v>319</v>
      </c>
      <c r="O373" s="124">
        <f t="shared" si="30"/>
        <v>7567707.1691616261</v>
      </c>
      <c r="P373" s="124">
        <f t="shared" si="34"/>
        <v>16546.430924567419</v>
      </c>
      <c r="Q373" s="124">
        <f t="shared" si="31"/>
        <v>16427.56120783517</v>
      </c>
      <c r="R373" s="124">
        <f t="shared" si="32"/>
        <v>7600681.1612940291</v>
      </c>
      <c r="Z373" s="2"/>
    </row>
    <row r="374" spans="13:26" x14ac:dyDescent="0.25">
      <c r="M374" s="2"/>
      <c r="N374" s="1">
        <f t="shared" si="33"/>
        <v>320</v>
      </c>
      <c r="O374" s="124">
        <f t="shared" si="30"/>
        <v>7600681.1612940291</v>
      </c>
      <c r="P374" s="124">
        <f t="shared" si="34"/>
        <v>16546.430924567419</v>
      </c>
      <c r="Q374" s="124">
        <f t="shared" si="31"/>
        <v>16499.139330761103</v>
      </c>
      <c r="R374" s="124">
        <f t="shared" si="32"/>
        <v>7633726.731549358</v>
      </c>
      <c r="Z374" s="2"/>
    </row>
    <row r="375" spans="13:26" x14ac:dyDescent="0.25">
      <c r="M375" s="2"/>
      <c r="N375" s="1">
        <f t="shared" si="33"/>
        <v>321</v>
      </c>
      <c r="O375" s="124">
        <f t="shared" si="30"/>
        <v>7633726.731549358</v>
      </c>
      <c r="P375" s="124">
        <f t="shared" si="34"/>
        <v>16546.430924567419</v>
      </c>
      <c r="Q375" s="124">
        <f t="shared" si="31"/>
        <v>16570.872831527275</v>
      </c>
      <c r="R375" s="124">
        <f t="shared" si="32"/>
        <v>7666844.0353054525</v>
      </c>
      <c r="Z375" s="2"/>
    </row>
    <row r="376" spans="13:26" x14ac:dyDescent="0.25">
      <c r="M376" s="2"/>
      <c r="N376" s="1">
        <f t="shared" si="33"/>
        <v>322</v>
      </c>
      <c r="O376" s="124">
        <f t="shared" si="30"/>
        <v>7666844.0353054525</v>
      </c>
      <c r="P376" s="124">
        <f t="shared" si="34"/>
        <v>16546.430924567419</v>
      </c>
      <c r="Q376" s="124">
        <f t="shared" si="31"/>
        <v>16642.762047419332</v>
      </c>
      <c r="R376" s="124">
        <f t="shared" si="32"/>
        <v>7700033.2282774393</v>
      </c>
      <c r="Z376" s="2"/>
    </row>
    <row r="377" spans="13:26" x14ac:dyDescent="0.25">
      <c r="M377" s="2"/>
      <c r="N377" s="1">
        <f t="shared" si="33"/>
        <v>323</v>
      </c>
      <c r="O377" s="124">
        <f t="shared" si="30"/>
        <v>7700033.2282774393</v>
      </c>
      <c r="P377" s="124">
        <f t="shared" si="34"/>
        <v>16546.430924567419</v>
      </c>
      <c r="Q377" s="124">
        <f t="shared" si="31"/>
        <v>16714.807316455073</v>
      </c>
      <c r="R377" s="124">
        <f t="shared" si="32"/>
        <v>7733294.4665184617</v>
      </c>
      <c r="Z377" s="2"/>
    </row>
    <row r="378" spans="13:26" x14ac:dyDescent="0.25">
      <c r="M378" s="2"/>
      <c r="N378" s="1">
        <f t="shared" si="33"/>
        <v>324</v>
      </c>
      <c r="O378" s="124">
        <f t="shared" si="30"/>
        <v>7733294.4665184617</v>
      </c>
      <c r="P378" s="124">
        <f t="shared" si="34"/>
        <v>16546.430924567419</v>
      </c>
      <c r="Q378" s="124">
        <f t="shared" si="31"/>
        <v>16787.008977386056</v>
      </c>
      <c r="R378" s="124">
        <f t="shared" si="32"/>
        <v>7766627.9064204153</v>
      </c>
      <c r="Z378" s="2"/>
    </row>
    <row r="379" spans="13:26" x14ac:dyDescent="0.25">
      <c r="M379" s="2"/>
      <c r="N379" s="163" t="s">
        <v>216</v>
      </c>
      <c r="O379" s="163" t="s">
        <v>216</v>
      </c>
      <c r="P379" s="163" t="s">
        <v>216</v>
      </c>
      <c r="Q379" s="163" t="s">
        <v>216</v>
      </c>
      <c r="R379" s="163" t="s">
        <v>216</v>
      </c>
      <c r="Z379" s="2"/>
    </row>
    <row r="380" spans="13:26" x14ac:dyDescent="0.25">
      <c r="M380" s="2"/>
      <c r="N380" s="134"/>
      <c r="O380" s="134" t="s">
        <v>231</v>
      </c>
      <c r="P380" s="196">
        <f>SUM(P55:P378)</f>
        <v>5361043.6195598366</v>
      </c>
      <c r="Q380" s="196">
        <f>SUM(Q55:Q378)</f>
        <v>2405584.2868605773</v>
      </c>
      <c r="R380" s="196">
        <f>P380+Q380</f>
        <v>7766627.9064204134</v>
      </c>
      <c r="S380" s="124">
        <f>R380-P50</f>
        <v>-3.6321580410003662E-8</v>
      </c>
      <c r="Z380" s="2"/>
    </row>
    <row r="381" spans="13:26" x14ac:dyDescent="0.25"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</sheetData>
  <mergeCells count="1">
    <mergeCell ref="AF7:AF8"/>
  </mergeCells>
  <printOptions horizontalCentered="1"/>
  <pageMargins left="0.75" right="0.75" top="0.75" bottom="0.75" header="1" footer="1"/>
  <pageSetup scale="72" orientation="portrait" blackAndWhite="1" r:id="rId1"/>
  <headerFooter alignWithMargins="0"/>
  <customProperties>
    <customPr name="EpmWorksheetKeyString_GU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C59B7-DA53-4144-BEE6-FD2FD962C950}">
  <sheetPr>
    <tabColor theme="2" tint="-0.499984740745262"/>
    <pageSetUpPr fitToPage="1"/>
  </sheetPr>
  <dimension ref="A1:AH369"/>
  <sheetViews>
    <sheetView zoomScaleNormal="100" workbookViewId="0">
      <pane ySplit="15" topLeftCell="A16" activePane="bottomLeft" state="frozen"/>
      <selection activeCell="D37" sqref="D37"/>
      <selection pane="bottomLeft" activeCell="A16" sqref="A16"/>
    </sheetView>
  </sheetViews>
  <sheetFormatPr defaultColWidth="9.109375" defaultRowHeight="13.2" x14ac:dyDescent="0.25"/>
  <cols>
    <col min="1" max="1" width="16.332031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16.332031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Legoland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2051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173396.05515991122</v>
      </c>
      <c r="Q8" s="184">
        <f>G10</f>
        <v>80765.046153550356</v>
      </c>
      <c r="R8" s="184">
        <f>G11</f>
        <v>80795.170896166426</v>
      </c>
      <c r="S8" s="184">
        <f>G12</f>
        <v>43365.166360031639</v>
      </c>
      <c r="T8" s="184">
        <f>G13</f>
        <v>-31529.328249837203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342461.7354423643</v>
      </c>
      <c r="Q9" s="184">
        <f>L10</f>
        <v>165080.88916700793</v>
      </c>
      <c r="R9" s="184">
        <f>L11</f>
        <v>167997.66604641042</v>
      </c>
      <c r="S9" s="184">
        <f>L12</f>
        <v>74942.216731152657</v>
      </c>
      <c r="T9" s="184">
        <f>L13</f>
        <v>-65559.036502206713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207" t="s">
        <v>51</v>
      </c>
      <c r="B10" s="170">
        <f>'Escalation Factors'!$A$10</f>
        <v>2023</v>
      </c>
      <c r="C10" s="208">
        <f>C17+5*1</f>
        <v>2051</v>
      </c>
      <c r="D10" s="10" t="s">
        <v>155</v>
      </c>
      <c r="E10" s="184">
        <f>VLOOKUP($A$10,'Cost Estimates in 2023'!$A:$F,2,FALSE)</f>
        <v>76590</v>
      </c>
      <c r="F10" s="164">
        <f>VLOOKUP(G$7,Multiplier_Labor,3,FALSE)</f>
        <v>1.0545116353773385</v>
      </c>
      <c r="G10" s="185">
        <f>E10*F10</f>
        <v>80765.046153550356</v>
      </c>
      <c r="H10" s="137"/>
      <c r="J10" s="165">
        <f>C10+1</f>
        <v>2052</v>
      </c>
      <c r="K10" s="164">
        <f>VLOOKUP(J$10,Multiplier_Labor,4,FALSE)</f>
        <v>2.0439645246181923</v>
      </c>
      <c r="L10" s="185">
        <f>G10*K10</f>
        <v>165080.88916700793</v>
      </c>
      <c r="M10" s="2"/>
      <c r="O10" s="134" t="s">
        <v>235</v>
      </c>
      <c r="P10" s="184">
        <f>SUM(Q10:T10)</f>
        <v>317978.77544236433</v>
      </c>
      <c r="Q10" s="184">
        <f>Q9-Q16</f>
        <v>153173.92916700794</v>
      </c>
      <c r="R10" s="184">
        <f>R9-R16</f>
        <v>156390.66604641042</v>
      </c>
      <c r="S10" s="184">
        <f>S9-S16</f>
        <v>70646.216731152657</v>
      </c>
      <c r="T10" s="184">
        <f>T9-T16</f>
        <v>-62232.036502206713</v>
      </c>
      <c r="Z10" s="2"/>
      <c r="AA10" s="186" t="str">
        <f>A10</f>
        <v>Legoland Solar</v>
      </c>
      <c r="AB10" s="182">
        <f>P12</f>
        <v>26</v>
      </c>
      <c r="AC10" s="187">
        <f>G7</f>
        <v>2025</v>
      </c>
      <c r="AD10" s="187">
        <f>C10</f>
        <v>2051</v>
      </c>
      <c r="AE10" s="182">
        <f>G15</f>
        <v>173396.05515991122</v>
      </c>
      <c r="AF10" s="182">
        <f>P16</f>
        <v>24482.959999999999</v>
      </c>
      <c r="AG10" s="182">
        <f>L15</f>
        <v>342461.7354423643</v>
      </c>
      <c r="AH10" s="188">
        <f>AG10-P10-P16</f>
        <v>-3.637978807091713E-11</v>
      </c>
    </row>
    <row r="11" spans="1:34" x14ac:dyDescent="0.25">
      <c r="D11" s="161" t="s">
        <v>245</v>
      </c>
      <c r="E11" s="184">
        <f>VLOOKUP($A$10,'Cost Estimates in 2023'!$A:$F,3,FALSE)</f>
        <v>79695</v>
      </c>
      <c r="F11" s="164">
        <f>VLOOKUP(G$7,Multiplier_Materials,3,FALSE)</f>
        <v>1.0138047668757943</v>
      </c>
      <c r="G11" s="185">
        <f>E11*F11</f>
        <v>80795.170896166426</v>
      </c>
      <c r="H11" s="137"/>
      <c r="K11" s="164">
        <f>VLOOKUP(J$10,Multiplier_Materials,4,FALSE)</f>
        <v>2.0793033071532445</v>
      </c>
      <c r="L11" s="185">
        <f>G11*K11</f>
        <v>167997.66604641042</v>
      </c>
      <c r="M11" s="2"/>
      <c r="O11" s="134" t="s">
        <v>234</v>
      </c>
      <c r="P11" s="184">
        <f>SUM(Q11:T11)</f>
        <v>161102.65617503095</v>
      </c>
      <c r="Q11" s="184">
        <f>Q10/((1+Q13)^(P12))</f>
        <v>74939.622152013777</v>
      </c>
      <c r="R11" s="184">
        <f>R10/((1+R13)^(P12))</f>
        <v>75213.012699202198</v>
      </c>
      <c r="S11" s="184">
        <f>S10/((1+S13)^(P12))</f>
        <v>40879.294406830399</v>
      </c>
      <c r="T11" s="184">
        <f>T10/((1+T13)^(P12))</f>
        <v>-29929.273083015443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41630</v>
      </c>
      <c r="F12" s="164">
        <f>VLOOKUP(G$7,Multiplier_GDP,3,FALSE)</f>
        <v>1.0416806716317952</v>
      </c>
      <c r="G12" s="185">
        <f>E12*F12</f>
        <v>43365.166360031639</v>
      </c>
      <c r="H12" s="137"/>
      <c r="K12" s="164">
        <f>VLOOKUP(J$10,Multiplier_GDP,4,FALSE)</f>
        <v>1.7281662454366746</v>
      </c>
      <c r="L12" s="185">
        <f>G12*K12</f>
        <v>74942.216731152657</v>
      </c>
      <c r="M12" s="2"/>
      <c r="O12" s="134" t="s">
        <v>244</v>
      </c>
      <c r="P12" s="184">
        <f>(P7-P6)</f>
        <v>26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-31100</v>
      </c>
      <c r="F13" s="164">
        <f>F11</f>
        <v>1.0138047668757943</v>
      </c>
      <c r="G13" s="185">
        <f>E13*F13</f>
        <v>-31529.328249837203</v>
      </c>
      <c r="H13" s="137"/>
      <c r="K13" s="164">
        <f>K11</f>
        <v>2.0793033071532445</v>
      </c>
      <c r="L13" s="185">
        <f>G13*K13</f>
        <v>-65559.036502206713</v>
      </c>
      <c r="M13" s="2"/>
      <c r="O13" s="180" t="s">
        <v>237</v>
      </c>
      <c r="P13" s="189">
        <f>IF(P8=0,0,((P9/P8)^(1/($P7-$P6))-1))</f>
        <v>2.6521822105175064E-2</v>
      </c>
      <c r="Q13" s="189">
        <f>IF(Q8=0,0,((Q9/Q8)^(1/($P7-$P6))-1))</f>
        <v>2.7877318425949094E-2</v>
      </c>
      <c r="R13" s="189">
        <f>IF(R8=0,0,((R9/R8)^(1/($P7-$P6))-1))</f>
        <v>2.8555212399857588E-2</v>
      </c>
      <c r="S13" s="189">
        <f>IF(S8=0,0,((S9/S8)^(1/($P7-$P6))-1))</f>
        <v>2.1263721199078489E-2</v>
      </c>
      <c r="T13" s="189">
        <f>IF(T8=0,0,((T9/T8)^(1/($P7-$P6))-1))</f>
        <v>2.8555212399857588E-2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8644.4070916310684</v>
      </c>
      <c r="Q14" s="185">
        <f>PMT(Q13,$P12,-Q11)</f>
        <v>4090.2523957929798</v>
      </c>
      <c r="R14" s="185">
        <f>PMT(R13,$P12,-R11)</f>
        <v>4137.6401394426175</v>
      </c>
      <c r="S14" s="185">
        <f>PMT(S13,$P12,-S11)</f>
        <v>2062.9924358002095</v>
      </c>
      <c r="T14" s="185">
        <f>PMT(T13,$P12,-T11)</f>
        <v>-1646.4778794047397</v>
      </c>
      <c r="U14" s="190"/>
      <c r="Z14" s="2"/>
    </row>
    <row r="15" spans="1:34" x14ac:dyDescent="0.25">
      <c r="E15" s="185">
        <f>SUM(E10:E13)</f>
        <v>166815</v>
      </c>
      <c r="F15" s="124"/>
      <c r="G15" s="185">
        <f>SUM(G10:G13)</f>
        <v>173396.05515991122</v>
      </c>
      <c r="H15" s="137"/>
      <c r="L15" s="185">
        <f>SUM(L10:L13)</f>
        <v>342461.7354423643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4" si="0">SUM(Q16:T16)</f>
        <v>24482.959999999999</v>
      </c>
      <c r="Q16" s="185">
        <f>VLOOKUP($A$10,'Reserves Dec 31, 2024'!$A:$F,2,FALSE)</f>
        <v>11906.96</v>
      </c>
      <c r="R16" s="185">
        <f>VLOOKUP($A$10,'Reserves Dec 31, 2024'!$A:$F,3,FALSE)</f>
        <v>11607</v>
      </c>
      <c r="S16" s="185">
        <f>VLOOKUP($A$10,'Reserves Dec 31, 2024'!$A:$F,4,FALSE)</f>
        <v>4296</v>
      </c>
      <c r="T16" s="185">
        <f>VLOOKUP($A$10,'Reserves Dec 31, 2024'!$A:$F,5,FALSE)</f>
        <v>-3327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8" t="s">
        <v>280</v>
      </c>
      <c r="E17" s="184">
        <f>VLOOKUP($A$10,'Cost Estimates in 2023'!$A:$F,6,FALSE)-E15</f>
        <v>0</v>
      </c>
      <c r="M17" s="2"/>
      <c r="N17" s="1">
        <f t="shared" ref="N17:N44" si="1">N16+1</f>
        <v>1</v>
      </c>
      <c r="O17" s="195">
        <f>P6</f>
        <v>2025</v>
      </c>
      <c r="P17" s="124">
        <f t="shared" si="0"/>
        <v>8644.4070916310684</v>
      </c>
      <c r="Q17" s="124">
        <f>IF($N17&lt;=TRUNC($P$12),Q14*(1+0),0)</f>
        <v>4090.2523957929798</v>
      </c>
      <c r="R17" s="124">
        <f>IF($N17&lt;=TRUNC($P$12),R14*(1+0),0)</f>
        <v>4137.6401394426175</v>
      </c>
      <c r="S17" s="124">
        <f>IF($N17&lt;=TRUNC($P$12),S14*(1+0),0)</f>
        <v>2062.9924358002095</v>
      </c>
      <c r="T17" s="124">
        <f>IF($N17&lt;=TRUNC($P$12),T14*(1+0),0)</f>
        <v>-1646.4778794047397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44" si="2">O17+1</f>
        <v>2026</v>
      </c>
      <c r="P18" s="124">
        <f t="shared" si="0"/>
        <v>8873.4349235596419</v>
      </c>
      <c r="Q18" s="124">
        <f t="shared" ref="Q18:Q44" si="3">IF($N18&lt;=TRUNC($P$12),Q17*(1+Q$13),0)</f>
        <v>4204.2776642730014</v>
      </c>
      <c r="R18" s="124">
        <f t="shared" ref="R18:R44" si="4">IF($N18&lt;=TRUNC($P$12),R17*(1+R$13),0)</f>
        <v>4255.7913324585779</v>
      </c>
      <c r="S18" s="124">
        <f t="shared" ref="S18:S44" si="5">IF($N18&lt;=TRUNC($P$12),S17*(1+S$13),0)</f>
        <v>2106.8593317908731</v>
      </c>
      <c r="T18" s="124">
        <f t="shared" ref="T18:T44" si="6">IF($N18&lt;=TRUNC($P$12),T17*(1+T$13),0)</f>
        <v>-1693.4934049628091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9108.6055417459229</v>
      </c>
      <c r="Q19" s="124">
        <f t="shared" si="3"/>
        <v>4321.4816514710456</v>
      </c>
      <c r="R19" s="124">
        <f t="shared" si="4"/>
        <v>4377.316357886406</v>
      </c>
      <c r="S19" s="124">
        <f t="shared" si="5"/>
        <v>2151.6590012277511</v>
      </c>
      <c r="T19" s="124">
        <f t="shared" si="6"/>
        <v>-1741.8514688392802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9350.0853986125803</v>
      </c>
      <c r="Q20" s="124">
        <f t="shared" si="3"/>
        <v>4441.9529715409999</v>
      </c>
      <c r="R20" s="124">
        <f t="shared" si="4"/>
        <v>4502.3115562272233</v>
      </c>
      <c r="S20" s="124">
        <f t="shared" si="5"/>
        <v>2197.4112783453456</v>
      </c>
      <c r="T20" s="124">
        <f t="shared" si="6"/>
        <v>-1791.5904075009898</v>
      </c>
      <c r="U20" s="196">
        <f>SUM(Q17:T20)/4</f>
        <v>8994.1332388873034</v>
      </c>
      <c r="V20" s="124">
        <f>SUM(Q17:Q20)/4</f>
        <v>4264.4911707695064</v>
      </c>
      <c r="W20" s="124">
        <f>SUM(R17:R20)/4</f>
        <v>4318.2648465037064</v>
      </c>
      <c r="X20" s="124">
        <f>SUM(S17:S20)/4</f>
        <v>2129.7305117910446</v>
      </c>
      <c r="Y20" s="124">
        <f>SUM(T17:T20)/4</f>
        <v>-1718.3532901769545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9598.0454949744271</v>
      </c>
      <c r="Q21" s="124">
        <f t="shared" si="3"/>
        <v>4565.7827089617394</v>
      </c>
      <c r="R21" s="124">
        <f t="shared" si="4"/>
        <v>4630.8760190056246</v>
      </c>
      <c r="S21" s="124">
        <f t="shared" si="5"/>
        <v>2244.1364191277917</v>
      </c>
      <c r="T21" s="124">
        <f t="shared" si="6"/>
        <v>-1842.7496521207281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9852.6615051689187</v>
      </c>
      <c r="Q22" s="124">
        <f t="shared" si="3"/>
        <v>4693.0644874031586</v>
      </c>
      <c r="R22" s="124">
        <f t="shared" si="4"/>
        <v>4763.1116673257375</v>
      </c>
      <c r="S22" s="124">
        <f t="shared" si="5"/>
        <v>2291.8551102768233</v>
      </c>
      <c r="T22" s="124">
        <f t="shared" si="6"/>
        <v>-1895.3697598367992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10114.113905647702</v>
      </c>
      <c r="Q23" s="124">
        <f t="shared" si="3"/>
        <v>4823.8945405120103</v>
      </c>
      <c r="R23" s="124">
        <f t="shared" si="4"/>
        <v>4899.1233326704642</v>
      </c>
      <c r="S23" s="124">
        <f t="shared" si="5"/>
        <v>2340.5884783704328</v>
      </c>
      <c r="T23" s="124">
        <f t="shared" si="6"/>
        <v>-1949.4924459052061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10382.588107125359</v>
      </c>
      <c r="Q24" s="124">
        <f t="shared" si="3"/>
        <v>4958.3717846710606</v>
      </c>
      <c r="R24" s="124">
        <f t="shared" si="4"/>
        <v>5039.0188400079678</v>
      </c>
      <c r="S24" s="124">
        <f t="shared" si="5"/>
        <v>2390.358099216277</v>
      </c>
      <c r="T24" s="124">
        <f t="shared" si="6"/>
        <v>-2005.1606167699472</v>
      </c>
      <c r="U24" s="196">
        <f>SUM(Q21:T24)/4</f>
        <v>9986.852253229099</v>
      </c>
      <c r="V24" s="124">
        <f>SUM(Q21:Q24)/4</f>
        <v>4760.2783803869925</v>
      </c>
      <c r="W24" s="124">
        <f>SUM(R21:R24)/4</f>
        <v>4833.0324647524485</v>
      </c>
      <c r="X24" s="124">
        <f>SUM(S21:S24)/4</f>
        <v>2316.7345267478313</v>
      </c>
      <c r="Y24" s="124">
        <f>SUM(T21:T24)/4</f>
        <v>-1923.1931186581703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10658.274590384186</v>
      </c>
      <c r="Q25" s="124">
        <f t="shared" si="3"/>
        <v>5096.5978937865775</v>
      </c>
      <c r="R25" s="124">
        <f t="shared" si="4"/>
        <v>5182.9090932712797</v>
      </c>
      <c r="S25" s="124">
        <f t="shared" si="5"/>
        <v>2441.186007403971</v>
      </c>
      <c r="T25" s="124">
        <f t="shared" si="6"/>
        <v>-2062.4184040776427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10941.369045836527</v>
      </c>
      <c r="Q26" s="124">
        <f t="shared" si="3"/>
        <v>5238.6773761606873</v>
      </c>
      <c r="R26" s="124">
        <f t="shared" si="4"/>
        <v>5330.9081632787947</v>
      </c>
      <c r="S26" s="124">
        <f t="shared" si="5"/>
        <v>2493.0947060605004</v>
      </c>
      <c r="T26" s="124">
        <f t="shared" si="6"/>
        <v>-2121.3111996634552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11232.072516949116</v>
      </c>
      <c r="Q27" s="124">
        <f t="shared" si="3"/>
        <v>5384.7176535067347</v>
      </c>
      <c r="R27" s="124">
        <f t="shared" si="4"/>
        <v>5483.1333781653557</v>
      </c>
      <c r="S27" s="124">
        <f t="shared" si="5"/>
        <v>2546.1071768130696</v>
      </c>
      <c r="T27" s="124">
        <f t="shared" si="6"/>
        <v>-2181.885691536042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11530.591547636719</v>
      </c>
      <c r="Q28" s="124">
        <f t="shared" si="3"/>
        <v>5534.8291421673712</v>
      </c>
      <c r="R28" s="124">
        <f t="shared" si="4"/>
        <v>5639.7054163956163</v>
      </c>
      <c r="S28" s="124">
        <f t="shared" si="5"/>
        <v>2600.2468899637956</v>
      </c>
      <c r="T28" s="124">
        <f t="shared" si="6"/>
        <v>-2244.1899008900637</v>
      </c>
      <c r="U28" s="196">
        <f>SUM(Q25:T28)/4</f>
        <v>11090.576925201638</v>
      </c>
      <c r="V28" s="124">
        <f>SUM(Q25:Q28)/4</f>
        <v>5313.7055164053427</v>
      </c>
      <c r="W28" s="124">
        <f>SUM(R25:R28)/4</f>
        <v>5409.1640127777619</v>
      </c>
      <c r="X28" s="124">
        <f>SUM(S25:S28)/4</f>
        <v>2520.1586950603341</v>
      </c>
      <c r="Y28" s="124">
        <f>SUM(T25:T28)/4</f>
        <v>-2152.4512990418007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11837.138333735375</v>
      </c>
      <c r="Q29" s="124">
        <f t="shared" si="3"/>
        <v>5689.1253365967932</v>
      </c>
      <c r="R29" s="124">
        <f t="shared" si="4"/>
        <v>5800.7484024334208</v>
      </c>
      <c r="S29" s="124">
        <f t="shared" si="5"/>
        <v>2655.5378148807567</v>
      </c>
      <c r="T29" s="124">
        <f t="shared" si="6"/>
        <v>-2308.2732201755948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12151.93087866866</v>
      </c>
      <c r="Q30" s="124">
        <f t="shared" si="3"/>
        <v>5847.7228951702373</v>
      </c>
      <c r="R30" s="124">
        <f t="shared" si="4"/>
        <v>5966.3900051430419</v>
      </c>
      <c r="S30" s="124">
        <f t="shared" si="5"/>
        <v>2712.0044306099912</v>
      </c>
      <c r="T30" s="124">
        <f t="shared" si="6"/>
        <v>-2374.186452254612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12475.193153423441</v>
      </c>
      <c r="Q31" s="124">
        <f t="shared" si="3"/>
        <v>6010.7417283856112</v>
      </c>
      <c r="R31" s="124">
        <f t="shared" si="4"/>
        <v>6136.7615390002893</v>
      </c>
      <c r="S31" s="124">
        <f t="shared" si="5"/>
        <v>2769.6717367131478</v>
      </c>
      <c r="T31" s="124">
        <f t="shared" si="6"/>
        <v>-2441.9818506756069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12807.155260955016</v>
      </c>
      <c r="Q32" s="124">
        <f t="shared" si="3"/>
        <v>6178.3050895239567</v>
      </c>
      <c r="R32" s="124">
        <f t="shared" si="4"/>
        <v>6311.9980681937195</v>
      </c>
      <c r="S32" s="124">
        <f t="shared" si="5"/>
        <v>2828.5652643355838</v>
      </c>
      <c r="T32" s="124">
        <f t="shared" si="6"/>
        <v>-2511.713161098246</v>
      </c>
      <c r="U32" s="196">
        <f>SUM(Q29:T32)/4</f>
        <v>12317.854406695624</v>
      </c>
      <c r="V32" s="124">
        <f>SUM(Q29:Q32)/4</f>
        <v>5931.4737624191503</v>
      </c>
      <c r="W32" s="124">
        <f>SUM(R29:R32)/4</f>
        <v>6053.9745036926179</v>
      </c>
      <c r="X32" s="124">
        <f>SUM(S29:S32)/4</f>
        <v>2741.4448116348699</v>
      </c>
      <c r="Y32" s="124">
        <f>SUM(T29:T32)/4</f>
        <v>-2409.0386710510147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13148.053605144649</v>
      </c>
      <c r="Q33" s="124">
        <f t="shared" si="3"/>
        <v>6350.5396678372781</v>
      </c>
      <c r="R33" s="124">
        <f t="shared" si="4"/>
        <v>6492.2385136984822</v>
      </c>
      <c r="S33" s="124">
        <f t="shared" si="5"/>
        <v>2888.7110875098133</v>
      </c>
      <c r="T33" s="124">
        <f t="shared" si="6"/>
        <v>-2583.4356639009243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13498.131064436206</v>
      </c>
      <c r="Q34" s="124">
        <f t="shared" si="3"/>
        <v>6527.5756843341987</v>
      </c>
      <c r="R34" s="124">
        <f t="shared" si="4"/>
        <v>6677.6257634076783</v>
      </c>
      <c r="S34" s="124">
        <f t="shared" si="5"/>
        <v>2950.1358346993088</v>
      </c>
      <c r="T34" s="124">
        <f t="shared" si="6"/>
        <v>-2657.2062180049825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13857.637170281841</v>
      </c>
      <c r="Q35" s="124">
        <f t="shared" si="3"/>
        <v>6709.5469902358655</v>
      </c>
      <c r="R35" s="124">
        <f t="shared" si="4"/>
        <v>6868.3067854085457</v>
      </c>
      <c r="S35" s="124">
        <f t="shared" si="5"/>
        <v>3012.8667005877655</v>
      </c>
      <c r="T35" s="124">
        <f t="shared" si="6"/>
        <v>-2733.083305950337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14226.828290530604</v>
      </c>
      <c r="Q36" s="124">
        <f t="shared" si="3"/>
        <v>6896.5911681765392</v>
      </c>
      <c r="R36" s="124">
        <f t="shared" si="4"/>
        <v>7064.4327444932696</v>
      </c>
      <c r="S36" s="124">
        <f t="shared" si="5"/>
        <v>3076.9314581190511</v>
      </c>
      <c r="T36" s="124">
        <f t="shared" si="6"/>
        <v>-2811.127080258254</v>
      </c>
      <c r="U36" s="196">
        <f>SUM(Q33:T36)/4</f>
        <v>13682.662532598326</v>
      </c>
      <c r="V36" s="124">
        <f>SUM(Q33:Q36)/4</f>
        <v>6621.0633776459699</v>
      </c>
      <c r="W36" s="124">
        <f>SUM(R33:R36)/4</f>
        <v>6775.6509517519935</v>
      </c>
      <c r="X36" s="124">
        <f>SUM(S33:S36)/4</f>
        <v>2982.1612702289849</v>
      </c>
      <c r="Y36" s="124">
        <f>SUM(T33:T36)/4</f>
        <v>-2696.2130670286242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14605.967817897317</v>
      </c>
      <c r="Q37" s="124">
        <f t="shared" si="3"/>
        <v>7088.8496362253845</v>
      </c>
      <c r="R37" s="124">
        <f t="shared" si="4"/>
        <v>7266.1591219967841</v>
      </c>
      <c r="S37" s="124">
        <f t="shared" si="5"/>
        <v>3142.3584707931686</v>
      </c>
      <c r="T37" s="124">
        <f t="shared" si="6"/>
        <v>-2891.39941111802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14995.326363653034</v>
      </c>
      <c r="Q38" s="124">
        <f t="shared" si="3"/>
        <v>7286.4677548081127</v>
      </c>
      <c r="R38" s="124">
        <f t="shared" si="4"/>
        <v>7473.6458390565649</v>
      </c>
      <c r="S38" s="124">
        <f t="shared" si="5"/>
        <v>3209.1767052236773</v>
      </c>
      <c r="T38" s="124">
        <f t="shared" si="6"/>
        <v>-2973.963935435318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15395.181956682385</v>
      </c>
      <c r="Q39" s="124">
        <f t="shared" si="3"/>
        <v>7489.5949366093091</v>
      </c>
      <c r="R39" s="124">
        <f t="shared" si="4"/>
        <v>7687.0573833921371</v>
      </c>
      <c r="S39" s="124">
        <f t="shared" si="5"/>
        <v>3277.4157439621308</v>
      </c>
      <c r="T39" s="124">
        <f t="shared" si="6"/>
        <v>-3058.8861072811901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15805.820248056969</v>
      </c>
      <c r="Q40" s="124">
        <f t="shared" si="3"/>
        <v>7698.3847595385432</v>
      </c>
      <c r="R40" s="124">
        <f t="shared" si="4"/>
        <v>7906.5629397047933</v>
      </c>
      <c r="S40" s="124">
        <f t="shared" si="5"/>
        <v>3347.105798595212</v>
      </c>
      <c r="T40" s="124">
        <f t="shared" si="6"/>
        <v>-3146.2332497815783</v>
      </c>
      <c r="U40" s="196">
        <f>SUM(Q37:T40)/4</f>
        <v>15200.574096572429</v>
      </c>
      <c r="V40" s="124">
        <f>SUM(Q37:Q40)/4</f>
        <v>7390.8242717953381</v>
      </c>
      <c r="W40" s="124">
        <f>SUM(R37:R40)/4</f>
        <v>7583.3563210375696</v>
      </c>
      <c r="X40" s="124">
        <f>SUM(S37:S40)/4</f>
        <v>3244.0141796435473</v>
      </c>
      <c r="Y40" s="124">
        <f>SUM(T37:T40)/4</f>
        <v>-3017.6206759040269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16227.534721278354</v>
      </c>
      <c r="Q41" s="124">
        <f t="shared" si="3"/>
        <v>7912.9950828456731</v>
      </c>
      <c r="R41" s="124">
        <f t="shared" si="4"/>
        <v>8132.3365238009064</v>
      </c>
      <c r="S41" s="124">
        <f t="shared" si="5"/>
        <v>3418.2777231203595</v>
      </c>
      <c r="T41" s="124">
        <f t="shared" si="6"/>
        <v>-3236.0746084885855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16660.626908348342</v>
      </c>
      <c r="Q42" s="124">
        <f t="shared" si="3"/>
        <v>8133.5881664731314</v>
      </c>
      <c r="R42" s="124">
        <f t="shared" si="4"/>
        <v>8364.5571205451615</v>
      </c>
      <c r="S42" s="124">
        <f t="shared" si="5"/>
        <v>3490.9630276058115</v>
      </c>
      <c r="T42" s="124">
        <f t="shared" si="6"/>
        <v>-3328.4814062757632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8222.0404074066737</v>
      </c>
      <c r="V44" s="124">
        <f>SUM(Q41:Q44)/4</f>
        <v>4011.6458123297011</v>
      </c>
      <c r="W44" s="124">
        <f>SUM(R41:R44)/4</f>
        <v>4124.2234110865174</v>
      </c>
      <c r="X44" s="124">
        <f>SUM(S41:S44)/4</f>
        <v>1727.3101876815426</v>
      </c>
      <c r="Y44" s="124">
        <f>SUM(T41:T44)/4</f>
        <v>-1641.1390036910871</v>
      </c>
      <c r="Z44" s="188">
        <f>SUM(Q44:T44)-P44</f>
        <v>0</v>
      </c>
    </row>
    <row r="45" spans="13:26" x14ac:dyDescent="0.25">
      <c r="M45" s="2"/>
      <c r="O45" s="163" t="s">
        <v>216</v>
      </c>
      <c r="P45" s="163" t="s">
        <v>216</v>
      </c>
      <c r="Q45" s="163" t="s">
        <v>216</v>
      </c>
      <c r="R45" s="163" t="s">
        <v>216</v>
      </c>
      <c r="S45" s="163" t="s">
        <v>216</v>
      </c>
      <c r="T45" s="163" t="s">
        <v>216</v>
      </c>
      <c r="U45" s="196"/>
      <c r="V45" s="196"/>
      <c r="W45" s="196"/>
      <c r="X45" s="196"/>
      <c r="Y45" s="196"/>
      <c r="Z45" s="2"/>
    </row>
    <row r="46" spans="13:26" x14ac:dyDescent="0.25">
      <c r="M46" s="2"/>
      <c r="O46" s="134" t="s">
        <v>231</v>
      </c>
      <c r="P46" s="196">
        <f>SUM(Q46:T46)</f>
        <v>317978.77544236439</v>
      </c>
      <c r="Q46" s="196">
        <f>SUM(Q$17:Q$44)</f>
        <v>153173.929167008</v>
      </c>
      <c r="R46" s="196">
        <f>SUM(R$17:R$44)</f>
        <v>156390.66604641048</v>
      </c>
      <c r="S46" s="196">
        <f>SUM(S$17:S$44)</f>
        <v>70646.216731152628</v>
      </c>
      <c r="T46" s="196">
        <f>SUM(T$17:T$44)</f>
        <v>-62232.036502206713</v>
      </c>
      <c r="U46" s="124"/>
      <c r="V46" s="196"/>
      <c r="W46" s="196"/>
      <c r="X46" s="196"/>
      <c r="Y46" s="196"/>
      <c r="Z46" s="2"/>
    </row>
    <row r="47" spans="13:26" x14ac:dyDescent="0.25">
      <c r="M47" s="2"/>
      <c r="N47" s="2"/>
      <c r="O47" s="2"/>
      <c r="P47" s="188">
        <f>P46-P$10</f>
        <v>0</v>
      </c>
      <c r="Q47" s="188">
        <f>Q46-Q$10</f>
        <v>0</v>
      </c>
      <c r="R47" s="188">
        <f>R46-R$10</f>
        <v>0</v>
      </c>
      <c r="S47" s="188">
        <f>S46-S$10</f>
        <v>0</v>
      </c>
      <c r="T47" s="188">
        <f>T46-T$10</f>
        <v>0</v>
      </c>
      <c r="U47" s="188">
        <f>SUM(Q46:T46)-P$10</f>
        <v>0</v>
      </c>
      <c r="V47" s="2"/>
      <c r="W47" s="2"/>
      <c r="X47" s="2"/>
      <c r="Y47" s="2"/>
      <c r="Z47" s="2"/>
    </row>
    <row r="48" spans="13:26" x14ac:dyDescent="0.25">
      <c r="M48" s="2"/>
      <c r="O48" s="180" t="s">
        <v>279</v>
      </c>
      <c r="P48" s="197">
        <f>$P$13</f>
        <v>2.6521822105175064E-2</v>
      </c>
      <c r="Z48" s="2"/>
    </row>
    <row r="49" spans="13:26" x14ac:dyDescent="0.25">
      <c r="M49" s="2"/>
      <c r="O49" s="134" t="s">
        <v>236</v>
      </c>
      <c r="P49" s="197">
        <f>((1+P48)^(1/12))-1</f>
        <v>2.1837322109510282E-3</v>
      </c>
      <c r="Z49" s="2"/>
    </row>
    <row r="50" spans="13:26" x14ac:dyDescent="0.25">
      <c r="M50" s="2"/>
      <c r="O50" s="134" t="s">
        <v>235</v>
      </c>
      <c r="P50" s="196">
        <f>P10</f>
        <v>317978.77544236433</v>
      </c>
      <c r="Z50" s="2"/>
    </row>
    <row r="51" spans="13:26" x14ac:dyDescent="0.25">
      <c r="M51" s="2"/>
      <c r="O51" s="134" t="s">
        <v>234</v>
      </c>
      <c r="P51" s="196">
        <f>P50/(1+P49)^P52</f>
        <v>160999.78356724812</v>
      </c>
      <c r="Z51" s="2"/>
    </row>
    <row r="52" spans="13:26" x14ac:dyDescent="0.25">
      <c r="M52" s="2"/>
      <c r="O52" s="134" t="s">
        <v>233</v>
      </c>
      <c r="P52" s="124">
        <f>$P$12*12</f>
        <v>312</v>
      </c>
      <c r="Q52" s="198"/>
      <c r="Z52" s="2"/>
    </row>
    <row r="53" spans="13:26" x14ac:dyDescent="0.25">
      <c r="M53" s="2"/>
      <c r="O53" s="134" t="s">
        <v>232</v>
      </c>
      <c r="P53" s="196">
        <f>PMT(P49,P52,-P51)</f>
        <v>712.16605461289714</v>
      </c>
      <c r="Z53" s="2"/>
    </row>
    <row r="54" spans="13:26" x14ac:dyDescent="0.25">
      <c r="M54" s="2"/>
      <c r="N54" s="163"/>
      <c r="O54" s="163" t="s">
        <v>216</v>
      </c>
      <c r="P54" s="163" t="s">
        <v>216</v>
      </c>
      <c r="Q54" s="163" t="s">
        <v>216</v>
      </c>
      <c r="R54" s="163" t="s">
        <v>216</v>
      </c>
      <c r="Z54" s="2"/>
    </row>
    <row r="55" spans="13:26" x14ac:dyDescent="0.25">
      <c r="M55" s="2"/>
      <c r="N55" s="1">
        <v>1</v>
      </c>
      <c r="O55" s="124">
        <v>0</v>
      </c>
      <c r="P55" s="124">
        <f>P53</f>
        <v>712.16605461289714</v>
      </c>
      <c r="Q55" s="124">
        <f t="shared" ref="Q55:Q99" si="7">O55*$P$49</f>
        <v>0</v>
      </c>
      <c r="R55" s="124">
        <f t="shared" ref="R55:R99" si="8">O55+P55+Q55</f>
        <v>712.16605461289714</v>
      </c>
      <c r="Z55" s="2"/>
    </row>
    <row r="56" spans="13:26" x14ac:dyDescent="0.25">
      <c r="M56" s="2"/>
      <c r="N56" s="1">
        <f t="shared" ref="N56:N179" si="9">N55+1</f>
        <v>2</v>
      </c>
      <c r="O56" s="124">
        <f t="shared" ref="O56:O99" si="10">R55</f>
        <v>712.16605461289714</v>
      </c>
      <c r="P56" s="124">
        <f t="shared" ref="P56:P179" si="11">P55</f>
        <v>712.16605461289714</v>
      </c>
      <c r="Q56" s="124">
        <f t="shared" si="7"/>
        <v>1.5551799530040926</v>
      </c>
      <c r="R56" s="124">
        <f t="shared" si="8"/>
        <v>1425.8872891787985</v>
      </c>
      <c r="Z56" s="2"/>
    </row>
    <row r="57" spans="13:26" x14ac:dyDescent="0.25">
      <c r="M57" s="2"/>
      <c r="N57" s="1">
        <f t="shared" si="9"/>
        <v>3</v>
      </c>
      <c r="O57" s="124">
        <f t="shared" si="10"/>
        <v>1425.8872891787985</v>
      </c>
      <c r="P57" s="124">
        <f t="shared" si="11"/>
        <v>712.16605461289714</v>
      </c>
      <c r="Q57" s="124">
        <f t="shared" si="7"/>
        <v>3.1137560025653856</v>
      </c>
      <c r="R57" s="124">
        <f t="shared" si="8"/>
        <v>2141.167099794261</v>
      </c>
      <c r="Z57" s="2"/>
    </row>
    <row r="58" spans="13:26" x14ac:dyDescent="0.25">
      <c r="M58" s="2"/>
      <c r="N58" s="1">
        <f t="shared" si="9"/>
        <v>4</v>
      </c>
      <c r="O58" s="124">
        <f t="shared" si="10"/>
        <v>2141.167099794261</v>
      </c>
      <c r="P58" s="124">
        <f t="shared" si="11"/>
        <v>712.16605461289714</v>
      </c>
      <c r="Q58" s="124">
        <f t="shared" si="7"/>
        <v>4.6757355648493224</v>
      </c>
      <c r="R58" s="124">
        <f t="shared" si="8"/>
        <v>2858.0088899720072</v>
      </c>
      <c r="Z58" s="2"/>
    </row>
    <row r="59" spans="13:26" x14ac:dyDescent="0.25">
      <c r="M59" s="2"/>
      <c r="N59" s="1">
        <f t="shared" si="9"/>
        <v>5</v>
      </c>
      <c r="O59" s="124">
        <f t="shared" si="10"/>
        <v>2858.0088899720072</v>
      </c>
      <c r="P59" s="124">
        <f t="shared" si="11"/>
        <v>712.16605461289714</v>
      </c>
      <c r="Q59" s="124">
        <f t="shared" si="7"/>
        <v>6.2411260722162654</v>
      </c>
      <c r="R59" s="124">
        <f t="shared" si="8"/>
        <v>3576.4160706571206</v>
      </c>
      <c r="Z59" s="2"/>
    </row>
    <row r="60" spans="13:26" x14ac:dyDescent="0.25">
      <c r="M60" s="2"/>
      <c r="N60" s="1">
        <f t="shared" si="9"/>
        <v>6</v>
      </c>
      <c r="O60" s="124">
        <f t="shared" si="10"/>
        <v>3576.4160706571206</v>
      </c>
      <c r="P60" s="124">
        <f t="shared" si="11"/>
        <v>712.16605461289714</v>
      </c>
      <c r="Q60" s="124">
        <f t="shared" si="7"/>
        <v>7.8099349732568628</v>
      </c>
      <c r="R60" s="124">
        <f t="shared" si="8"/>
        <v>4296.3920602432745</v>
      </c>
      <c r="Z60" s="2"/>
    </row>
    <row r="61" spans="13:26" x14ac:dyDescent="0.25">
      <c r="M61" s="2"/>
      <c r="N61" s="1">
        <f t="shared" si="9"/>
        <v>7</v>
      </c>
      <c r="O61" s="124">
        <f t="shared" si="10"/>
        <v>4296.3920602432745</v>
      </c>
      <c r="P61" s="124">
        <f t="shared" si="11"/>
        <v>712.16605461289714</v>
      </c>
      <c r="Q61" s="124">
        <f t="shared" si="7"/>
        <v>9.3821697328274887</v>
      </c>
      <c r="R61" s="124">
        <f t="shared" si="8"/>
        <v>5017.940284588999</v>
      </c>
      <c r="Z61" s="2"/>
    </row>
    <row r="62" spans="13:26" x14ac:dyDescent="0.25">
      <c r="M62" s="2"/>
      <c r="N62" s="1">
        <f t="shared" si="9"/>
        <v>8</v>
      </c>
      <c r="O62" s="124">
        <f t="shared" si="10"/>
        <v>5017.940284588999</v>
      </c>
      <c r="P62" s="124">
        <f t="shared" si="11"/>
        <v>712.16605461289714</v>
      </c>
      <c r="Q62" s="124">
        <f t="shared" si="7"/>
        <v>10.957837832085767</v>
      </c>
      <c r="R62" s="124">
        <f t="shared" si="8"/>
        <v>5741.0641770339817</v>
      </c>
      <c r="Z62" s="2"/>
    </row>
    <row r="63" spans="13:26" x14ac:dyDescent="0.25">
      <c r="M63" s="2"/>
      <c r="N63" s="1">
        <f t="shared" si="9"/>
        <v>9</v>
      </c>
      <c r="O63" s="124">
        <f t="shared" si="10"/>
        <v>5741.0641770339817</v>
      </c>
      <c r="P63" s="124">
        <f t="shared" si="11"/>
        <v>712.16605461289714</v>
      </c>
      <c r="Q63" s="124">
        <f t="shared" si="7"/>
        <v>12.536946768526162</v>
      </c>
      <c r="R63" s="124">
        <f t="shared" si="8"/>
        <v>6465.7671784154045</v>
      </c>
      <c r="Z63" s="2"/>
    </row>
    <row r="64" spans="13:26" x14ac:dyDescent="0.25">
      <c r="M64" s="2"/>
      <c r="N64" s="1">
        <f t="shared" si="9"/>
        <v>10</v>
      </c>
      <c r="O64" s="124">
        <f t="shared" si="10"/>
        <v>6465.7671784154045</v>
      </c>
      <c r="P64" s="124">
        <f t="shared" si="11"/>
        <v>712.16605461289714</v>
      </c>
      <c r="Q64" s="124">
        <f t="shared" si="7"/>
        <v>14.119504056015662</v>
      </c>
      <c r="R64" s="124">
        <f t="shared" si="8"/>
        <v>7192.0527370843174</v>
      </c>
      <c r="Z64" s="2"/>
    </row>
    <row r="65" spans="13:26" x14ac:dyDescent="0.25">
      <c r="M65" s="2"/>
      <c r="N65" s="1">
        <f t="shared" si="9"/>
        <v>11</v>
      </c>
      <c r="O65" s="124">
        <f t="shared" si="10"/>
        <v>7192.0527370843174</v>
      </c>
      <c r="P65" s="124">
        <f t="shared" si="11"/>
        <v>712.16605461289714</v>
      </c>
      <c r="Q65" s="124">
        <f t="shared" si="7"/>
        <v>15.70551722482953</v>
      </c>
      <c r="R65" s="124">
        <f t="shared" si="8"/>
        <v>7919.9243089220436</v>
      </c>
      <c r="Z65" s="2"/>
    </row>
    <row r="66" spans="13:26" x14ac:dyDescent="0.25">
      <c r="M66" s="2"/>
      <c r="N66" s="1">
        <f t="shared" si="9"/>
        <v>12</v>
      </c>
      <c r="O66" s="124">
        <f t="shared" si="10"/>
        <v>7919.9243089220436</v>
      </c>
      <c r="P66" s="124">
        <f t="shared" si="11"/>
        <v>712.16605461289714</v>
      </c>
      <c r="Q66" s="124">
        <f t="shared" si="7"/>
        <v>17.294993821687129</v>
      </c>
      <c r="R66" s="124">
        <f t="shared" si="8"/>
        <v>8649.3853573566284</v>
      </c>
      <c r="Z66" s="2"/>
    </row>
    <row r="67" spans="13:26" x14ac:dyDescent="0.25">
      <c r="M67" s="2"/>
      <c r="N67" s="1">
        <f t="shared" si="9"/>
        <v>13</v>
      </c>
      <c r="O67" s="124">
        <f t="shared" si="10"/>
        <v>8649.3853573566284</v>
      </c>
      <c r="P67" s="124">
        <f t="shared" si="11"/>
        <v>712.16605461289714</v>
      </c>
      <c r="Q67" s="124">
        <f t="shared" si="7"/>
        <v>18.887941409787839</v>
      </c>
      <c r="R67" s="124">
        <f t="shared" si="8"/>
        <v>9380.4393533793136</v>
      </c>
      <c r="Z67" s="2"/>
    </row>
    <row r="68" spans="13:26" x14ac:dyDescent="0.25">
      <c r="M68" s="2"/>
      <c r="N68" s="1">
        <f t="shared" si="9"/>
        <v>14</v>
      </c>
      <c r="O68" s="124">
        <f t="shared" si="10"/>
        <v>9380.4393533793136</v>
      </c>
      <c r="P68" s="124">
        <f t="shared" si="11"/>
        <v>712.16605461289714</v>
      </c>
      <c r="Q68" s="124">
        <f t="shared" si="7"/>
        <v>20.484367568847041</v>
      </c>
      <c r="R68" s="124">
        <f t="shared" si="8"/>
        <v>10113.089775561057</v>
      </c>
      <c r="Z68" s="2"/>
    </row>
    <row r="69" spans="13:26" x14ac:dyDescent="0.25">
      <c r="M69" s="2"/>
      <c r="N69" s="1">
        <f t="shared" si="9"/>
        <v>15</v>
      </c>
      <c r="O69" s="124">
        <f t="shared" si="10"/>
        <v>10113.089775561057</v>
      </c>
      <c r="P69" s="124">
        <f t="shared" si="11"/>
        <v>712.16605461289714</v>
      </c>
      <c r="Q69" s="124">
        <f t="shared" si="7"/>
        <v>22.084279895132184</v>
      </c>
      <c r="R69" s="124">
        <f t="shared" si="8"/>
        <v>10847.340110069086</v>
      </c>
      <c r="Z69" s="2"/>
    </row>
    <row r="70" spans="13:26" x14ac:dyDescent="0.25">
      <c r="M70" s="2"/>
      <c r="N70" s="1">
        <f t="shared" si="9"/>
        <v>16</v>
      </c>
      <c r="O70" s="124">
        <f t="shared" si="10"/>
        <v>10847.340110069086</v>
      </c>
      <c r="P70" s="124">
        <f t="shared" si="11"/>
        <v>712.16605461289714</v>
      </c>
      <c r="Q70" s="124">
        <f t="shared" si="7"/>
        <v>23.687686001498935</v>
      </c>
      <c r="R70" s="124">
        <f t="shared" si="8"/>
        <v>11583.193850683481</v>
      </c>
      <c r="Z70" s="2"/>
    </row>
    <row r="71" spans="13:26" x14ac:dyDescent="0.25">
      <c r="M71" s="2"/>
      <c r="N71" s="1">
        <f t="shared" si="9"/>
        <v>17</v>
      </c>
      <c r="O71" s="124">
        <f t="shared" si="10"/>
        <v>11583.193850683481</v>
      </c>
      <c r="P71" s="124">
        <f t="shared" si="11"/>
        <v>712.16605461289714</v>
      </c>
      <c r="Q71" s="124">
        <f t="shared" si="7"/>
        <v>25.294593517427394</v>
      </c>
      <c r="R71" s="124">
        <f t="shared" si="8"/>
        <v>12320.654498813805</v>
      </c>
      <c r="Z71" s="2"/>
    </row>
    <row r="72" spans="13:26" x14ac:dyDescent="0.25">
      <c r="M72" s="2"/>
      <c r="N72" s="1">
        <f t="shared" si="9"/>
        <v>18</v>
      </c>
      <c r="O72" s="124">
        <f t="shared" si="10"/>
        <v>12320.654498813805</v>
      </c>
      <c r="P72" s="124">
        <f t="shared" si="11"/>
        <v>712.16605461289714</v>
      </c>
      <c r="Q72" s="124">
        <f t="shared" si="7"/>
        <v>26.905010089058404</v>
      </c>
      <c r="R72" s="124">
        <f t="shared" si="8"/>
        <v>13059.72556351576</v>
      </c>
      <c r="Z72" s="2"/>
    </row>
    <row r="73" spans="13:26" x14ac:dyDescent="0.25">
      <c r="M73" s="2"/>
      <c r="N73" s="1">
        <f t="shared" si="9"/>
        <v>19</v>
      </c>
      <c r="O73" s="124">
        <f t="shared" si="10"/>
        <v>13059.72556351576</v>
      </c>
      <c r="P73" s="124">
        <f t="shared" si="11"/>
        <v>712.16605461289714</v>
      </c>
      <c r="Q73" s="124">
        <f t="shared" si="7"/>
        <v>28.518943379229935</v>
      </c>
      <c r="R73" s="124">
        <f t="shared" si="8"/>
        <v>13800.410561507886</v>
      </c>
      <c r="Z73" s="2"/>
    </row>
    <row r="74" spans="13:26" x14ac:dyDescent="0.25">
      <c r="M74" s="2"/>
      <c r="N74" s="1">
        <f t="shared" si="9"/>
        <v>20</v>
      </c>
      <c r="O74" s="124">
        <f t="shared" si="10"/>
        <v>13800.410561507886</v>
      </c>
      <c r="P74" s="124">
        <f t="shared" si="11"/>
        <v>712.16605461289714</v>
      </c>
      <c r="Q74" s="124">
        <f t="shared" si="7"/>
        <v>30.136401067513535</v>
      </c>
      <c r="R74" s="124">
        <f t="shared" si="8"/>
        <v>14542.713017188296</v>
      </c>
      <c r="Z74" s="2"/>
    </row>
    <row r="75" spans="13:26" x14ac:dyDescent="0.25">
      <c r="M75" s="2"/>
      <c r="N75" s="1">
        <f t="shared" si="9"/>
        <v>21</v>
      </c>
      <c r="O75" s="124">
        <f t="shared" si="10"/>
        <v>14542.713017188296</v>
      </c>
      <c r="P75" s="124">
        <f t="shared" si="11"/>
        <v>712.16605461289714</v>
      </c>
      <c r="Q75" s="124">
        <f t="shared" si="7"/>
        <v>31.757390850250896</v>
      </c>
      <c r="R75" s="124">
        <f t="shared" si="8"/>
        <v>15286.636462651444</v>
      </c>
      <c r="Z75" s="2"/>
    </row>
    <row r="76" spans="13:26" x14ac:dyDescent="0.25">
      <c r="M76" s="2"/>
      <c r="N76" s="1">
        <f t="shared" si="9"/>
        <v>22</v>
      </c>
      <c r="O76" s="124">
        <f t="shared" si="10"/>
        <v>15286.636462651444</v>
      </c>
      <c r="P76" s="124">
        <f t="shared" si="11"/>
        <v>712.16605461289714</v>
      </c>
      <c r="Q76" s="124">
        <f t="shared" si="7"/>
        <v>33.381920440590442</v>
      </c>
      <c r="R76" s="124">
        <f t="shared" si="8"/>
        <v>16032.184437704931</v>
      </c>
      <c r="Z76" s="2"/>
    </row>
    <row r="77" spans="13:26" x14ac:dyDescent="0.25">
      <c r="M77" s="2"/>
      <c r="N77" s="1">
        <f t="shared" si="9"/>
        <v>23</v>
      </c>
      <c r="O77" s="124">
        <f t="shared" si="10"/>
        <v>16032.184437704931</v>
      </c>
      <c r="P77" s="124">
        <f t="shared" si="11"/>
        <v>712.16605461289714</v>
      </c>
      <c r="Q77" s="124">
        <f t="shared" si="7"/>
        <v>35.009997568524057</v>
      </c>
      <c r="R77" s="124">
        <f t="shared" si="8"/>
        <v>16779.360489886352</v>
      </c>
      <c r="Z77" s="2"/>
    </row>
    <row r="78" spans="13:26" x14ac:dyDescent="0.25">
      <c r="M78" s="2"/>
      <c r="N78" s="1">
        <f t="shared" si="9"/>
        <v>24</v>
      </c>
      <c r="O78" s="124">
        <f t="shared" si="10"/>
        <v>16779.360489886352</v>
      </c>
      <c r="P78" s="124">
        <f t="shared" si="11"/>
        <v>712.16605461289714</v>
      </c>
      <c r="Q78" s="124">
        <f t="shared" si="7"/>
        <v>36.641629980923852</v>
      </c>
      <c r="R78" s="124">
        <f t="shared" si="8"/>
        <v>17528.168174480175</v>
      </c>
      <c r="Z78" s="2"/>
    </row>
    <row r="79" spans="13:26" x14ac:dyDescent="0.25">
      <c r="M79" s="2"/>
      <c r="N79" s="1">
        <f t="shared" si="9"/>
        <v>25</v>
      </c>
      <c r="O79" s="124">
        <f t="shared" si="10"/>
        <v>17528.168174480175</v>
      </c>
      <c r="P79" s="124">
        <f t="shared" si="11"/>
        <v>712.16605461289714</v>
      </c>
      <c r="Q79" s="124">
        <f t="shared" si="7"/>
        <v>38.276825441579042</v>
      </c>
      <c r="R79" s="124">
        <f t="shared" si="8"/>
        <v>18278.611054534653</v>
      </c>
      <c r="Z79" s="2"/>
    </row>
    <row r="80" spans="13:26" x14ac:dyDescent="0.25">
      <c r="M80" s="2"/>
      <c r="N80" s="1">
        <f t="shared" si="9"/>
        <v>26</v>
      </c>
      <c r="O80" s="124">
        <f t="shared" si="10"/>
        <v>18278.611054534653</v>
      </c>
      <c r="P80" s="124">
        <f t="shared" si="11"/>
        <v>712.16605461289714</v>
      </c>
      <c r="Q80" s="124">
        <f t="shared" si="7"/>
        <v>39.915591731232865</v>
      </c>
      <c r="R80" s="124">
        <f t="shared" si="8"/>
        <v>19030.692700878786</v>
      </c>
      <c r="Z80" s="2"/>
    </row>
    <row r="81" spans="13:26" x14ac:dyDescent="0.25">
      <c r="M81" s="2"/>
      <c r="N81" s="1">
        <f t="shared" si="9"/>
        <v>27</v>
      </c>
      <c r="O81" s="124">
        <f t="shared" si="10"/>
        <v>19030.692700878786</v>
      </c>
      <c r="P81" s="124">
        <f t="shared" si="11"/>
        <v>712.16605461289714</v>
      </c>
      <c r="Q81" s="124">
        <f t="shared" si="7"/>
        <v>41.557936647619627</v>
      </c>
      <c r="R81" s="124">
        <f t="shared" si="8"/>
        <v>19784.416692139304</v>
      </c>
      <c r="Z81" s="2"/>
    </row>
    <row r="82" spans="13:26" x14ac:dyDescent="0.25">
      <c r="M82" s="2"/>
      <c r="N82" s="1">
        <f t="shared" si="9"/>
        <v>28</v>
      </c>
      <c r="O82" s="124">
        <f t="shared" si="10"/>
        <v>19784.416692139304</v>
      </c>
      <c r="P82" s="124">
        <f t="shared" si="11"/>
        <v>712.16605461289714</v>
      </c>
      <c r="Q82" s="124">
        <f t="shared" si="7"/>
        <v>43.203868005501789</v>
      </c>
      <c r="R82" s="124">
        <f t="shared" si="8"/>
        <v>20539.786614757704</v>
      </c>
      <c r="Z82" s="2"/>
    </row>
    <row r="83" spans="13:26" x14ac:dyDescent="0.25">
      <c r="M83" s="2"/>
      <c r="N83" s="1">
        <f t="shared" si="9"/>
        <v>29</v>
      </c>
      <c r="O83" s="124">
        <f t="shared" si="10"/>
        <v>20539.786614757704</v>
      </c>
      <c r="P83" s="124">
        <f t="shared" si="11"/>
        <v>712.16605461289714</v>
      </c>
      <c r="Q83" s="124">
        <f t="shared" si="7"/>
        <v>44.853393636707175</v>
      </c>
      <c r="R83" s="124">
        <f t="shared" si="8"/>
        <v>21296.806063007309</v>
      </c>
      <c r="Z83" s="2"/>
    </row>
    <row r="84" spans="13:26" x14ac:dyDescent="0.25">
      <c r="M84" s="2"/>
      <c r="N84" s="1">
        <f t="shared" si="9"/>
        <v>30</v>
      </c>
      <c r="O84" s="124">
        <f t="shared" si="10"/>
        <v>21296.806063007309</v>
      </c>
      <c r="P84" s="124">
        <f t="shared" si="11"/>
        <v>712.16605461289714</v>
      </c>
      <c r="Q84" s="124">
        <f t="shared" si="7"/>
        <v>46.506521390166213</v>
      </c>
      <c r="R84" s="124">
        <f t="shared" si="8"/>
        <v>22055.478639010373</v>
      </c>
      <c r="Z84" s="2"/>
    </row>
    <row r="85" spans="13:26" x14ac:dyDescent="0.25">
      <c r="M85" s="2"/>
      <c r="N85" s="1">
        <f t="shared" si="9"/>
        <v>31</v>
      </c>
      <c r="O85" s="124">
        <f t="shared" si="10"/>
        <v>22055.478639010373</v>
      </c>
      <c r="P85" s="124">
        <f t="shared" si="11"/>
        <v>712.16605461289714</v>
      </c>
      <c r="Q85" s="124">
        <f t="shared" si="7"/>
        <v>48.163259131949296</v>
      </c>
      <c r="R85" s="124">
        <f t="shared" si="8"/>
        <v>22815.807952755222</v>
      </c>
      <c r="Z85" s="2"/>
    </row>
    <row r="86" spans="13:26" x14ac:dyDescent="0.25">
      <c r="M86" s="2"/>
      <c r="N86" s="1">
        <f t="shared" si="9"/>
        <v>32</v>
      </c>
      <c r="O86" s="124">
        <f t="shared" si="10"/>
        <v>22815.807952755222</v>
      </c>
      <c r="P86" s="124">
        <f t="shared" si="11"/>
        <v>712.16605461289714</v>
      </c>
      <c r="Q86" s="124">
        <f t="shared" si="7"/>
        <v>49.823614745304212</v>
      </c>
      <c r="R86" s="124">
        <f t="shared" si="8"/>
        <v>23577.797622113423</v>
      </c>
      <c r="Z86" s="2"/>
    </row>
    <row r="87" spans="13:26" x14ac:dyDescent="0.25">
      <c r="M87" s="2"/>
      <c r="N87" s="1">
        <f t="shared" si="9"/>
        <v>33</v>
      </c>
      <c r="O87" s="124">
        <f t="shared" si="10"/>
        <v>23577.797622113423</v>
      </c>
      <c r="P87" s="124">
        <f t="shared" si="11"/>
        <v>712.16605461289714</v>
      </c>
      <c r="Q87" s="124">
        <f t="shared" si="7"/>
        <v>51.487596130693639</v>
      </c>
      <c r="R87" s="124">
        <f t="shared" si="8"/>
        <v>24341.451272857015</v>
      </c>
      <c r="Z87" s="2"/>
    </row>
    <row r="88" spans="13:26" x14ac:dyDescent="0.25">
      <c r="M88" s="2"/>
      <c r="N88" s="1">
        <f t="shared" si="9"/>
        <v>34</v>
      </c>
      <c r="O88" s="124">
        <f t="shared" si="10"/>
        <v>24341.451272857015</v>
      </c>
      <c r="P88" s="124">
        <f t="shared" si="11"/>
        <v>712.16605461289714</v>
      </c>
      <c r="Q88" s="124">
        <f t="shared" si="7"/>
        <v>53.155211205832771</v>
      </c>
      <c r="R88" s="124">
        <f t="shared" si="8"/>
        <v>25106.772538675748</v>
      </c>
      <c r="Z88" s="2"/>
    </row>
    <row r="89" spans="13:26" x14ac:dyDescent="0.25">
      <c r="M89" s="2"/>
      <c r="N89" s="1">
        <f t="shared" si="9"/>
        <v>35</v>
      </c>
      <c r="O89" s="124">
        <f t="shared" si="10"/>
        <v>25106.772538675748</v>
      </c>
      <c r="P89" s="124">
        <f t="shared" si="11"/>
        <v>712.16605461289714</v>
      </c>
      <c r="Q89" s="124">
        <f t="shared" si="7"/>
        <v>54.82646790572695</v>
      </c>
      <c r="R89" s="124">
        <f t="shared" si="8"/>
        <v>25873.765061194375</v>
      </c>
      <c r="Z89" s="2"/>
    </row>
    <row r="90" spans="13:26" x14ac:dyDescent="0.25">
      <c r="M90" s="2"/>
      <c r="N90" s="1">
        <f t="shared" si="9"/>
        <v>36</v>
      </c>
      <c r="O90" s="124">
        <f t="shared" si="10"/>
        <v>25873.765061194375</v>
      </c>
      <c r="P90" s="124">
        <f t="shared" si="11"/>
        <v>712.16605461289714</v>
      </c>
      <c r="Q90" s="124">
        <f t="shared" si="7"/>
        <v>56.501374182709462</v>
      </c>
      <c r="R90" s="124">
        <f t="shared" si="8"/>
        <v>26642.432489989984</v>
      </c>
      <c r="Z90" s="2"/>
    </row>
    <row r="91" spans="13:26" x14ac:dyDescent="0.25">
      <c r="M91" s="2"/>
      <c r="N91" s="1">
        <f t="shared" si="9"/>
        <v>37</v>
      </c>
      <c r="O91" s="124">
        <f t="shared" si="10"/>
        <v>26642.432489989984</v>
      </c>
      <c r="P91" s="124">
        <f t="shared" si="11"/>
        <v>712.16605461289714</v>
      </c>
      <c r="Q91" s="124">
        <f t="shared" si="7"/>
        <v>58.179938006479333</v>
      </c>
      <c r="R91" s="124">
        <f t="shared" si="8"/>
        <v>27412.778482609363</v>
      </c>
      <c r="Z91" s="2"/>
    </row>
    <row r="92" spans="13:26" x14ac:dyDescent="0.25">
      <c r="M92" s="2"/>
      <c r="N92" s="1">
        <f t="shared" si="9"/>
        <v>38</v>
      </c>
      <c r="O92" s="124">
        <f t="shared" si="10"/>
        <v>27412.778482609363</v>
      </c>
      <c r="P92" s="124">
        <f t="shared" si="11"/>
        <v>712.16605461289714</v>
      </c>
      <c r="Q92" s="124">
        <f t="shared" si="7"/>
        <v>59.862167364139317</v>
      </c>
      <c r="R92" s="124">
        <f t="shared" si="8"/>
        <v>28184.806704586401</v>
      </c>
      <c r="Z92" s="2"/>
    </row>
    <row r="93" spans="13:26" x14ac:dyDescent="0.25">
      <c r="M93" s="2"/>
      <c r="N93" s="1">
        <f t="shared" si="9"/>
        <v>39</v>
      </c>
      <c r="O93" s="124">
        <f t="shared" si="10"/>
        <v>28184.806704586401</v>
      </c>
      <c r="P93" s="124">
        <f t="shared" si="11"/>
        <v>712.16605461289714</v>
      </c>
      <c r="Q93" s="124">
        <f t="shared" si="7"/>
        <v>61.548070260233821</v>
      </c>
      <c r="R93" s="124">
        <f t="shared" si="8"/>
        <v>28958.520829459532</v>
      </c>
      <c r="Z93" s="2"/>
    </row>
    <row r="94" spans="13:26" x14ac:dyDescent="0.25">
      <c r="M94" s="2"/>
      <c r="N94" s="1">
        <f t="shared" si="9"/>
        <v>40</v>
      </c>
      <c r="O94" s="124">
        <f t="shared" si="10"/>
        <v>28958.520829459532</v>
      </c>
      <c r="P94" s="124">
        <f t="shared" si="11"/>
        <v>712.16605461289714</v>
      </c>
      <c r="Q94" s="124">
        <f t="shared" si="7"/>
        <v>63.23765471678707</v>
      </c>
      <c r="R94" s="124">
        <f t="shared" si="8"/>
        <v>29733.924538789219</v>
      </c>
      <c r="Z94" s="2"/>
    </row>
    <row r="95" spans="13:26" x14ac:dyDescent="0.25">
      <c r="M95" s="2"/>
      <c r="N95" s="1">
        <f t="shared" si="9"/>
        <v>41</v>
      </c>
      <c r="O95" s="124">
        <f t="shared" si="10"/>
        <v>29733.924538789219</v>
      </c>
      <c r="P95" s="124">
        <f t="shared" si="11"/>
        <v>712.16605461289714</v>
      </c>
      <c r="Q95" s="124">
        <f t="shared" si="7"/>
        <v>64.930928773341208</v>
      </c>
      <c r="R95" s="124">
        <f t="shared" si="8"/>
        <v>30511.021522175459</v>
      </c>
      <c r="Z95" s="2"/>
    </row>
    <row r="96" spans="13:26" x14ac:dyDescent="0.25">
      <c r="M96" s="2"/>
      <c r="N96" s="1">
        <f t="shared" si="9"/>
        <v>42</v>
      </c>
      <c r="O96" s="124">
        <f t="shared" si="10"/>
        <v>30511.021522175459</v>
      </c>
      <c r="P96" s="124">
        <f t="shared" si="11"/>
        <v>712.16605461289714</v>
      </c>
      <c r="Q96" s="124">
        <f t="shared" si="7"/>
        <v>66.627900486994619</v>
      </c>
      <c r="R96" s="124">
        <f t="shared" si="8"/>
        <v>31289.815477275351</v>
      </c>
      <c r="Z96" s="2"/>
    </row>
    <row r="97" spans="13:26" x14ac:dyDescent="0.25">
      <c r="M97" s="2"/>
      <c r="N97" s="1">
        <f t="shared" si="9"/>
        <v>43</v>
      </c>
      <c r="O97" s="124">
        <f t="shared" si="10"/>
        <v>31289.815477275351</v>
      </c>
      <c r="P97" s="124">
        <f t="shared" si="11"/>
        <v>712.16605461289714</v>
      </c>
      <c r="Q97" s="124">
        <f t="shared" si="7"/>
        <v>68.328577932440211</v>
      </c>
      <c r="R97" s="124">
        <f t="shared" si="8"/>
        <v>32070.31010982069</v>
      </c>
      <c r="Z97" s="2"/>
    </row>
    <row r="98" spans="13:26" x14ac:dyDescent="0.25">
      <c r="M98" s="2"/>
      <c r="N98" s="1">
        <f t="shared" si="9"/>
        <v>44</v>
      </c>
      <c r="O98" s="124">
        <f t="shared" si="10"/>
        <v>32070.31010982069</v>
      </c>
      <c r="P98" s="124">
        <f t="shared" si="11"/>
        <v>712.16605461289714</v>
      </c>
      <c r="Q98" s="124">
        <f t="shared" si="7"/>
        <v>70.032969202003841</v>
      </c>
      <c r="R98" s="124">
        <f t="shared" si="8"/>
        <v>32852.509133635591</v>
      </c>
      <c r="Z98" s="2"/>
    </row>
    <row r="99" spans="13:26" x14ac:dyDescent="0.25">
      <c r="M99" s="2"/>
      <c r="N99" s="1">
        <f t="shared" si="9"/>
        <v>45</v>
      </c>
      <c r="O99" s="124">
        <f t="shared" si="10"/>
        <v>32852.509133635591</v>
      </c>
      <c r="P99" s="124">
        <f t="shared" si="11"/>
        <v>712.16605461289714</v>
      </c>
      <c r="Q99" s="124">
        <f t="shared" si="7"/>
        <v>71.741082405682903</v>
      </c>
      <c r="R99" s="124">
        <f t="shared" si="8"/>
        <v>33636.416270654176</v>
      </c>
      <c r="Z99" s="2"/>
    </row>
    <row r="100" spans="13:26" x14ac:dyDescent="0.25">
      <c r="M100" s="2"/>
      <c r="N100" s="1">
        <f t="shared" si="9"/>
        <v>46</v>
      </c>
      <c r="O100" s="124">
        <f t="shared" ref="O100:O163" si="12">R99</f>
        <v>33636.416270654176</v>
      </c>
      <c r="P100" s="124">
        <f t="shared" si="11"/>
        <v>712.16605461289714</v>
      </c>
      <c r="Q100" s="124">
        <f t="shared" ref="Q100:Q163" si="13">O100*$P$49</f>
        <v>73.452925671184786</v>
      </c>
      <c r="R100" s="124">
        <f t="shared" ref="R100:R163" si="14">O100+P100+Q100</f>
        <v>34422.035250938257</v>
      </c>
      <c r="Z100" s="2"/>
    </row>
    <row r="101" spans="13:26" x14ac:dyDescent="0.25">
      <c r="M101" s="2"/>
      <c r="N101" s="1">
        <f t="shared" si="9"/>
        <v>47</v>
      </c>
      <c r="O101" s="124">
        <f t="shared" si="12"/>
        <v>34422.035250938257</v>
      </c>
      <c r="P101" s="124">
        <f t="shared" si="11"/>
        <v>712.16605461289714</v>
      </c>
      <c r="Q101" s="124">
        <f t="shared" si="13"/>
        <v>75.168507143965627</v>
      </c>
      <c r="R101" s="124">
        <f t="shared" si="14"/>
        <v>35209.36981269512</v>
      </c>
      <c r="Z101" s="2"/>
    </row>
    <row r="102" spans="13:26" x14ac:dyDescent="0.25">
      <c r="M102" s="2"/>
      <c r="N102" s="1">
        <f t="shared" si="9"/>
        <v>48</v>
      </c>
      <c r="O102" s="124">
        <f t="shared" si="12"/>
        <v>35209.36981269512</v>
      </c>
      <c r="P102" s="124">
        <f t="shared" si="11"/>
        <v>712.16605461289714</v>
      </c>
      <c r="Q102" s="124">
        <f t="shared" si="13"/>
        <v>76.887834987269102</v>
      </c>
      <c r="R102" s="124">
        <f t="shared" si="14"/>
        <v>35998.423702295288</v>
      </c>
      <c r="Z102" s="2"/>
    </row>
    <row r="103" spans="13:26" x14ac:dyDescent="0.25">
      <c r="M103" s="2"/>
      <c r="N103" s="1">
        <f t="shared" si="9"/>
        <v>49</v>
      </c>
      <c r="O103" s="124">
        <f t="shared" si="12"/>
        <v>35998.423702295288</v>
      </c>
      <c r="P103" s="124">
        <f t="shared" si="11"/>
        <v>712.16605461289714</v>
      </c>
      <c r="Q103" s="124">
        <f t="shared" si="13"/>
        <v>78.610917382165184</v>
      </c>
      <c r="R103" s="124">
        <f t="shared" si="14"/>
        <v>36789.200674290354</v>
      </c>
      <c r="Z103" s="2"/>
    </row>
    <row r="104" spans="13:26" x14ac:dyDescent="0.25">
      <c r="M104" s="2"/>
      <c r="N104" s="1">
        <f t="shared" si="9"/>
        <v>50</v>
      </c>
      <c r="O104" s="124">
        <f t="shared" si="12"/>
        <v>36789.200674290354</v>
      </c>
      <c r="P104" s="124">
        <f t="shared" si="11"/>
        <v>712.16605461289714</v>
      </c>
      <c r="Q104" s="124">
        <f t="shared" si="13"/>
        <v>80.337762527589135</v>
      </c>
      <c r="R104" s="124">
        <f t="shared" si="14"/>
        <v>37581.704491430843</v>
      </c>
      <c r="Z104" s="2"/>
    </row>
    <row r="105" spans="13:26" x14ac:dyDescent="0.25">
      <c r="M105" s="2"/>
      <c r="N105" s="1">
        <f t="shared" si="9"/>
        <v>51</v>
      </c>
      <c r="O105" s="124">
        <f t="shared" si="12"/>
        <v>37581.704491430843</v>
      </c>
      <c r="P105" s="124">
        <f t="shared" si="11"/>
        <v>712.16605461289714</v>
      </c>
      <c r="Q105" s="124">
        <f t="shared" si="13"/>
        <v>82.068378640380459</v>
      </c>
      <c r="R105" s="124">
        <f t="shared" si="14"/>
        <v>38375.938924684124</v>
      </c>
      <c r="Z105" s="2"/>
    </row>
    <row r="106" spans="13:26" x14ac:dyDescent="0.25">
      <c r="M106" s="2"/>
      <c r="N106" s="1">
        <f t="shared" si="9"/>
        <v>52</v>
      </c>
      <c r="O106" s="124">
        <f t="shared" si="12"/>
        <v>38375.938924684124</v>
      </c>
      <c r="P106" s="124">
        <f t="shared" si="11"/>
        <v>712.16605461289714</v>
      </c>
      <c r="Q106" s="124">
        <f t="shared" si="13"/>
        <v>83.802773955322081</v>
      </c>
      <c r="R106" s="124">
        <f t="shared" si="14"/>
        <v>39171.907753252344</v>
      </c>
      <c r="Z106" s="2"/>
    </row>
    <row r="107" spans="13:26" x14ac:dyDescent="0.25">
      <c r="M107" s="2"/>
      <c r="N107" s="1">
        <f t="shared" si="9"/>
        <v>53</v>
      </c>
      <c r="O107" s="124">
        <f t="shared" si="12"/>
        <v>39171.907753252344</v>
      </c>
      <c r="P107" s="124">
        <f t="shared" si="11"/>
        <v>712.16605461289714</v>
      </c>
      <c r="Q107" s="124">
        <f t="shared" si="13"/>
        <v>85.54095672517947</v>
      </c>
      <c r="R107" s="124">
        <f t="shared" si="14"/>
        <v>39969.61476459042</v>
      </c>
      <c r="Z107" s="2"/>
    </row>
    <row r="108" spans="13:26" x14ac:dyDescent="0.25">
      <c r="M108" s="2"/>
      <c r="N108" s="1">
        <f t="shared" si="9"/>
        <v>54</v>
      </c>
      <c r="O108" s="124">
        <f t="shared" si="12"/>
        <v>39969.61476459042</v>
      </c>
      <c r="P108" s="124">
        <f t="shared" si="11"/>
        <v>712.16605461289714</v>
      </c>
      <c r="Q108" s="124">
        <f t="shared" si="13"/>
        <v>87.282935220739901</v>
      </c>
      <c r="R108" s="124">
        <f t="shared" si="14"/>
        <v>40769.06375442406</v>
      </c>
      <c r="Z108" s="2"/>
    </row>
    <row r="109" spans="13:26" x14ac:dyDescent="0.25">
      <c r="M109" s="2"/>
      <c r="N109" s="1">
        <f t="shared" si="9"/>
        <v>55</v>
      </c>
      <c r="O109" s="124">
        <f t="shared" si="12"/>
        <v>40769.06375442406</v>
      </c>
      <c r="P109" s="124">
        <f t="shared" si="11"/>
        <v>712.16605461289714</v>
      </c>
      <c r="Q109" s="124">
        <f t="shared" si="13"/>
        <v>89.028717730851881</v>
      </c>
      <c r="R109" s="124">
        <f t="shared" si="14"/>
        <v>41570.258526767808</v>
      </c>
      <c r="Z109" s="2"/>
    </row>
    <row r="110" spans="13:26" x14ac:dyDescent="0.25">
      <c r="M110" s="2"/>
      <c r="N110" s="1">
        <f t="shared" si="9"/>
        <v>56</v>
      </c>
      <c r="O110" s="124">
        <f t="shared" si="12"/>
        <v>41570.258526767808</v>
      </c>
      <c r="P110" s="124">
        <f t="shared" si="11"/>
        <v>712.16605461289714</v>
      </c>
      <c r="Q110" s="124">
        <f t="shared" si="13"/>
        <v>90.778312562464492</v>
      </c>
      <c r="R110" s="124">
        <f t="shared" si="14"/>
        <v>42373.202893943169</v>
      </c>
      <c r="Z110" s="2"/>
    </row>
    <row r="111" spans="13:26" x14ac:dyDescent="0.25">
      <c r="M111" s="2"/>
      <c r="N111" s="1">
        <f t="shared" si="9"/>
        <v>57</v>
      </c>
      <c r="O111" s="124">
        <f t="shared" si="12"/>
        <v>42373.202893943169</v>
      </c>
      <c r="P111" s="124">
        <f t="shared" si="11"/>
        <v>712.16605461289714</v>
      </c>
      <c r="Q111" s="124">
        <f t="shared" si="13"/>
        <v>92.531728040667019</v>
      </c>
      <c r="R111" s="124">
        <f t="shared" si="14"/>
        <v>43177.900676596735</v>
      </c>
      <c r="Z111" s="2"/>
    </row>
    <row r="112" spans="13:26" x14ac:dyDescent="0.25">
      <c r="M112" s="2"/>
      <c r="N112" s="1">
        <f t="shared" si="9"/>
        <v>58</v>
      </c>
      <c r="O112" s="124">
        <f t="shared" si="12"/>
        <v>43177.900676596735</v>
      </c>
      <c r="P112" s="124">
        <f t="shared" si="11"/>
        <v>712.16605461289714</v>
      </c>
      <c r="Q112" s="124">
        <f t="shared" si="13"/>
        <v>94.288972508728492</v>
      </c>
      <c r="R112" s="124">
        <f t="shared" si="14"/>
        <v>43984.355703718364</v>
      </c>
      <c r="Z112" s="2"/>
    </row>
    <row r="113" spans="13:26" x14ac:dyDescent="0.25">
      <c r="M113" s="2"/>
      <c r="N113" s="1">
        <f t="shared" si="9"/>
        <v>59</v>
      </c>
      <c r="O113" s="124">
        <f t="shared" si="12"/>
        <v>43984.355703718364</v>
      </c>
      <c r="P113" s="124">
        <f t="shared" si="11"/>
        <v>712.16605461289714</v>
      </c>
      <c r="Q113" s="124">
        <f t="shared" si="13"/>
        <v>96.050054328137364</v>
      </c>
      <c r="R113" s="124">
        <f t="shared" si="14"/>
        <v>44792.5718126594</v>
      </c>
      <c r="Z113" s="2"/>
    </row>
    <row r="114" spans="13:26" x14ac:dyDescent="0.25">
      <c r="M114" s="2"/>
      <c r="N114" s="1">
        <f t="shared" si="9"/>
        <v>60</v>
      </c>
      <c r="O114" s="124">
        <f t="shared" si="12"/>
        <v>44792.5718126594</v>
      </c>
      <c r="P114" s="124">
        <f t="shared" si="11"/>
        <v>712.16605461289714</v>
      </c>
      <c r="Q114" s="124">
        <f t="shared" si="13"/>
        <v>97.814981878641419</v>
      </c>
      <c r="R114" s="124">
        <f t="shared" si="14"/>
        <v>45602.552849150939</v>
      </c>
      <c r="Z114" s="2"/>
    </row>
    <row r="115" spans="13:26" x14ac:dyDescent="0.25">
      <c r="M115" s="2"/>
      <c r="N115" s="1">
        <f t="shared" si="9"/>
        <v>61</v>
      </c>
      <c r="O115" s="124">
        <f t="shared" si="12"/>
        <v>45602.552849150939</v>
      </c>
      <c r="P115" s="124">
        <f t="shared" si="11"/>
        <v>712.16605461289714</v>
      </c>
      <c r="Q115" s="124">
        <f t="shared" si="13"/>
        <v>99.583763558287487</v>
      </c>
      <c r="R115" s="124">
        <f t="shared" si="14"/>
        <v>46414.302667322125</v>
      </c>
      <c r="Z115" s="2"/>
    </row>
    <row r="116" spans="13:26" x14ac:dyDescent="0.25">
      <c r="M116" s="2"/>
      <c r="N116" s="1">
        <f t="shared" si="9"/>
        <v>62</v>
      </c>
      <c r="O116" s="124">
        <f t="shared" si="12"/>
        <v>46414.302667322125</v>
      </c>
      <c r="P116" s="124">
        <f t="shared" si="11"/>
        <v>712.16605461289714</v>
      </c>
      <c r="Q116" s="124">
        <f t="shared" si="13"/>
        <v>101.35640778346155</v>
      </c>
      <c r="R116" s="124">
        <f t="shared" si="14"/>
        <v>47227.825129718483</v>
      </c>
      <c r="Z116" s="2"/>
    </row>
    <row r="117" spans="13:26" x14ac:dyDescent="0.25">
      <c r="M117" s="2"/>
      <c r="N117" s="1">
        <f t="shared" si="9"/>
        <v>63</v>
      </c>
      <c r="O117" s="124">
        <f t="shared" si="12"/>
        <v>47227.825129718483</v>
      </c>
      <c r="P117" s="124">
        <f t="shared" si="11"/>
        <v>712.16605461289714</v>
      </c>
      <c r="Q117" s="124">
        <f t="shared" si="13"/>
        <v>103.13292298892867</v>
      </c>
      <c r="R117" s="124">
        <f t="shared" si="14"/>
        <v>48043.124107320313</v>
      </c>
      <c r="Z117" s="2"/>
    </row>
    <row r="118" spans="13:26" x14ac:dyDescent="0.25">
      <c r="M118" s="2"/>
      <c r="N118" s="1">
        <f t="shared" si="9"/>
        <v>64</v>
      </c>
      <c r="O118" s="124">
        <f t="shared" si="12"/>
        <v>48043.124107320313</v>
      </c>
      <c r="P118" s="124">
        <f t="shared" si="11"/>
        <v>712.16605461289714</v>
      </c>
      <c r="Q118" s="124">
        <f t="shared" si="13"/>
        <v>104.91331762787323</v>
      </c>
      <c r="R118" s="124">
        <f t="shared" si="14"/>
        <v>48860.203479561082</v>
      </c>
      <c r="Z118" s="2"/>
    </row>
    <row r="119" spans="13:26" x14ac:dyDescent="0.25">
      <c r="M119" s="2"/>
      <c r="N119" s="1">
        <f t="shared" si="9"/>
        <v>65</v>
      </c>
      <c r="O119" s="124">
        <f t="shared" si="12"/>
        <v>48860.203479561082</v>
      </c>
      <c r="P119" s="124">
        <f t="shared" si="11"/>
        <v>712.16605461289714</v>
      </c>
      <c r="Q119" s="124">
        <f t="shared" si="13"/>
        <v>106.69760017193904</v>
      </c>
      <c r="R119" s="124">
        <f t="shared" si="14"/>
        <v>49679.067134345918</v>
      </c>
      <c r="Z119" s="2"/>
    </row>
    <row r="120" spans="13:26" x14ac:dyDescent="0.25">
      <c r="M120" s="2"/>
      <c r="N120" s="1">
        <f t="shared" si="9"/>
        <v>66</v>
      </c>
      <c r="O120" s="124">
        <f t="shared" si="12"/>
        <v>49679.067134345918</v>
      </c>
      <c r="P120" s="124">
        <f t="shared" si="11"/>
        <v>712.16605461289714</v>
      </c>
      <c r="Q120" s="124">
        <f t="shared" si="13"/>
        <v>108.48577911126978</v>
      </c>
      <c r="R120" s="124">
        <f t="shared" si="14"/>
        <v>50499.718968070083</v>
      </c>
      <c r="Z120" s="2"/>
    </row>
    <row r="121" spans="13:26" x14ac:dyDescent="0.25">
      <c r="M121" s="2"/>
      <c r="N121" s="1">
        <f t="shared" si="9"/>
        <v>67</v>
      </c>
      <c r="O121" s="124">
        <f t="shared" si="12"/>
        <v>50499.718968070083</v>
      </c>
      <c r="P121" s="124">
        <f t="shared" si="11"/>
        <v>712.16605461289714</v>
      </c>
      <c r="Q121" s="124">
        <f t="shared" si="13"/>
        <v>110.27786295454926</v>
      </c>
      <c r="R121" s="124">
        <f t="shared" si="14"/>
        <v>51322.162885637532</v>
      </c>
      <c r="Z121" s="2"/>
    </row>
    <row r="122" spans="13:26" x14ac:dyDescent="0.25">
      <c r="M122" s="2"/>
      <c r="N122" s="1">
        <f t="shared" si="9"/>
        <v>68</v>
      </c>
      <c r="O122" s="124">
        <f t="shared" si="12"/>
        <v>51322.162885637532</v>
      </c>
      <c r="P122" s="124">
        <f t="shared" si="11"/>
        <v>712.16605461289714</v>
      </c>
      <c r="Q122" s="124">
        <f t="shared" si="13"/>
        <v>112.07386022904205</v>
      </c>
      <c r="R122" s="124">
        <f t="shared" si="14"/>
        <v>52146.402800479475</v>
      </c>
      <c r="Z122" s="2"/>
    </row>
    <row r="123" spans="13:26" x14ac:dyDescent="0.25">
      <c r="M123" s="2"/>
      <c r="N123" s="1">
        <f t="shared" si="9"/>
        <v>69</v>
      </c>
      <c r="O123" s="124">
        <f t="shared" si="12"/>
        <v>52146.402800479475</v>
      </c>
      <c r="P123" s="124">
        <f t="shared" si="11"/>
        <v>712.16605461289714</v>
      </c>
      <c r="Q123" s="124">
        <f t="shared" si="13"/>
        <v>113.87377948063393</v>
      </c>
      <c r="R123" s="124">
        <f t="shared" si="14"/>
        <v>52972.44263457301</v>
      </c>
      <c r="Z123" s="2"/>
    </row>
    <row r="124" spans="13:26" x14ac:dyDescent="0.25">
      <c r="M124" s="2"/>
      <c r="N124" s="1">
        <f t="shared" si="9"/>
        <v>70</v>
      </c>
      <c r="O124" s="124">
        <f t="shared" si="12"/>
        <v>52972.44263457301</v>
      </c>
      <c r="P124" s="124">
        <f t="shared" si="11"/>
        <v>712.16605461289714</v>
      </c>
      <c r="Q124" s="124">
        <f t="shared" si="13"/>
        <v>115.67762927387263</v>
      </c>
      <c r="R124" s="124">
        <f t="shared" si="14"/>
        <v>53800.286318459781</v>
      </c>
      <c r="Z124" s="2"/>
    </row>
    <row r="125" spans="13:26" x14ac:dyDescent="0.25">
      <c r="M125" s="2"/>
      <c r="N125" s="1">
        <f t="shared" si="9"/>
        <v>71</v>
      </c>
      <c r="O125" s="124">
        <f t="shared" si="12"/>
        <v>53800.286318459781</v>
      </c>
      <c r="P125" s="124">
        <f t="shared" si="11"/>
        <v>712.16605461289714</v>
      </c>
      <c r="Q125" s="124">
        <f t="shared" si="13"/>
        <v>117.48541819200852</v>
      </c>
      <c r="R125" s="124">
        <f t="shared" si="14"/>
        <v>54629.937791264689</v>
      </c>
      <c r="Z125" s="2"/>
    </row>
    <row r="126" spans="13:26" x14ac:dyDescent="0.25">
      <c r="M126" s="2"/>
      <c r="N126" s="1">
        <f t="shared" si="9"/>
        <v>72</v>
      </c>
      <c r="O126" s="124">
        <f t="shared" si="12"/>
        <v>54629.937791264689</v>
      </c>
      <c r="P126" s="124">
        <f t="shared" si="11"/>
        <v>712.16605461289714</v>
      </c>
      <c r="Q126" s="124">
        <f t="shared" si="13"/>
        <v>119.29715483703556</v>
      </c>
      <c r="R126" s="124">
        <f t="shared" si="14"/>
        <v>55461.401000714621</v>
      </c>
      <c r="Z126" s="2"/>
    </row>
    <row r="127" spans="13:26" x14ac:dyDescent="0.25">
      <c r="M127" s="2"/>
      <c r="N127" s="1">
        <f t="shared" si="9"/>
        <v>73</v>
      </c>
      <c r="O127" s="124">
        <f t="shared" si="12"/>
        <v>55461.401000714621</v>
      </c>
      <c r="P127" s="124">
        <f t="shared" si="11"/>
        <v>712.16605461289714</v>
      </c>
      <c r="Q127" s="124">
        <f t="shared" si="13"/>
        <v>121.1128478297321</v>
      </c>
      <c r="R127" s="124">
        <f t="shared" si="14"/>
        <v>56294.679903157252</v>
      </c>
      <c r="Z127" s="2"/>
    </row>
    <row r="128" spans="13:26" x14ac:dyDescent="0.25">
      <c r="M128" s="2"/>
      <c r="N128" s="1">
        <f t="shared" si="9"/>
        <v>74</v>
      </c>
      <c r="O128" s="124">
        <f t="shared" si="12"/>
        <v>56294.679903157252</v>
      </c>
      <c r="P128" s="124">
        <f t="shared" si="11"/>
        <v>712.16605461289714</v>
      </c>
      <c r="Q128" s="124">
        <f t="shared" si="13"/>
        <v>122.93250580970199</v>
      </c>
      <c r="R128" s="124">
        <f t="shared" si="14"/>
        <v>57129.778463579853</v>
      </c>
      <c r="Z128" s="2"/>
    </row>
    <row r="129" spans="13:26" x14ac:dyDescent="0.25">
      <c r="M129" s="2"/>
      <c r="N129" s="1">
        <f t="shared" si="9"/>
        <v>75</v>
      </c>
      <c r="O129" s="124">
        <f t="shared" si="12"/>
        <v>57129.778463579853</v>
      </c>
      <c r="P129" s="124">
        <f t="shared" si="11"/>
        <v>712.16605461289714</v>
      </c>
      <c r="Q129" s="124">
        <f t="shared" si="13"/>
        <v>124.75613743541567</v>
      </c>
      <c r="R129" s="124">
        <f t="shared" si="14"/>
        <v>57966.70065562817</v>
      </c>
      <c r="Z129" s="2"/>
    </row>
    <row r="130" spans="13:26" x14ac:dyDescent="0.25">
      <c r="M130" s="2"/>
      <c r="N130" s="1">
        <f t="shared" si="9"/>
        <v>76</v>
      </c>
      <c r="O130" s="124">
        <f t="shared" si="12"/>
        <v>57966.70065562817</v>
      </c>
      <c r="P130" s="124">
        <f t="shared" si="11"/>
        <v>712.16605461289714</v>
      </c>
      <c r="Q130" s="124">
        <f t="shared" si="13"/>
        <v>126.58375138425131</v>
      </c>
      <c r="R130" s="124">
        <f t="shared" si="14"/>
        <v>58805.450461625318</v>
      </c>
      <c r="Z130" s="2"/>
    </row>
    <row r="131" spans="13:26" x14ac:dyDescent="0.25">
      <c r="M131" s="2"/>
      <c r="N131" s="1">
        <f t="shared" si="9"/>
        <v>77</v>
      </c>
      <c r="O131" s="124">
        <f t="shared" si="12"/>
        <v>58805.450461625318</v>
      </c>
      <c r="P131" s="124">
        <f t="shared" si="11"/>
        <v>712.16605461289714</v>
      </c>
      <c r="Q131" s="124">
        <f t="shared" si="13"/>
        <v>128.41535635253621</v>
      </c>
      <c r="R131" s="124">
        <f t="shared" si="14"/>
        <v>59646.031872590756</v>
      </c>
      <c r="Z131" s="2"/>
    </row>
    <row r="132" spans="13:26" x14ac:dyDescent="0.25">
      <c r="M132" s="2"/>
      <c r="N132" s="1">
        <f t="shared" si="9"/>
        <v>78</v>
      </c>
      <c r="O132" s="124">
        <f t="shared" si="12"/>
        <v>59646.031872590756</v>
      </c>
      <c r="P132" s="124">
        <f t="shared" si="11"/>
        <v>712.16605461289714</v>
      </c>
      <c r="Q132" s="124">
        <f t="shared" si="13"/>
        <v>130.25096105558811</v>
      </c>
      <c r="R132" s="124">
        <f t="shared" si="14"/>
        <v>60488.448888259241</v>
      </c>
      <c r="Z132" s="2"/>
    </row>
    <row r="133" spans="13:26" x14ac:dyDescent="0.25">
      <c r="M133" s="2"/>
      <c r="N133" s="1">
        <f t="shared" si="9"/>
        <v>79</v>
      </c>
      <c r="O133" s="124">
        <f t="shared" si="12"/>
        <v>60488.448888259241</v>
      </c>
      <c r="P133" s="124">
        <f t="shared" si="11"/>
        <v>712.16605461289714</v>
      </c>
      <c r="Q133" s="124">
        <f t="shared" si="13"/>
        <v>132.0905742277566</v>
      </c>
      <c r="R133" s="124">
        <f t="shared" si="14"/>
        <v>61332.705517099894</v>
      </c>
      <c r="Z133" s="2"/>
    </row>
    <row r="134" spans="13:26" x14ac:dyDescent="0.25">
      <c r="M134" s="2"/>
      <c r="N134" s="1">
        <f t="shared" si="9"/>
        <v>80</v>
      </c>
      <c r="O134" s="124">
        <f t="shared" si="12"/>
        <v>61332.705517099894</v>
      </c>
      <c r="P134" s="124">
        <f t="shared" si="11"/>
        <v>712.16605461289714</v>
      </c>
      <c r="Q134" s="124">
        <f t="shared" si="13"/>
        <v>133.93420462246488</v>
      </c>
      <c r="R134" s="124">
        <f t="shared" si="14"/>
        <v>62178.805776335255</v>
      </c>
      <c r="Z134" s="2"/>
    </row>
    <row r="135" spans="13:26" x14ac:dyDescent="0.25">
      <c r="M135" s="2"/>
      <c r="N135" s="1">
        <f t="shared" si="9"/>
        <v>81</v>
      </c>
      <c r="O135" s="124">
        <f t="shared" si="12"/>
        <v>62178.805776335255</v>
      </c>
      <c r="P135" s="124">
        <f t="shared" si="11"/>
        <v>712.16605461289714</v>
      </c>
      <c r="Q135" s="124">
        <f t="shared" si="13"/>
        <v>135.78186101225114</v>
      </c>
      <c r="R135" s="124">
        <f t="shared" si="14"/>
        <v>63026.753691960403</v>
      </c>
      <c r="Z135" s="2"/>
    </row>
    <row r="136" spans="13:26" x14ac:dyDescent="0.25">
      <c r="M136" s="2"/>
      <c r="N136" s="1">
        <f t="shared" si="9"/>
        <v>82</v>
      </c>
      <c r="O136" s="124">
        <f t="shared" si="12"/>
        <v>63026.753691960403</v>
      </c>
      <c r="P136" s="124">
        <f t="shared" si="11"/>
        <v>712.16605461289714</v>
      </c>
      <c r="Q136" s="124">
        <f t="shared" si="13"/>
        <v>137.63355218881057</v>
      </c>
      <c r="R136" s="124">
        <f t="shared" si="14"/>
        <v>63876.553298762112</v>
      </c>
      <c r="Z136" s="2"/>
    </row>
    <row r="137" spans="13:26" x14ac:dyDescent="0.25">
      <c r="M137" s="2"/>
      <c r="N137" s="1">
        <f t="shared" si="9"/>
        <v>83</v>
      </c>
      <c r="O137" s="124">
        <f t="shared" si="12"/>
        <v>63876.553298762112</v>
      </c>
      <c r="P137" s="124">
        <f t="shared" si="11"/>
        <v>712.16605461289714</v>
      </c>
      <c r="Q137" s="124">
        <f t="shared" si="13"/>
        <v>139.48928696303699</v>
      </c>
      <c r="R137" s="124">
        <f t="shared" si="14"/>
        <v>64728.208640338045</v>
      </c>
      <c r="Z137" s="2"/>
    </row>
    <row r="138" spans="13:26" x14ac:dyDescent="0.25">
      <c r="M138" s="2"/>
      <c r="N138" s="1">
        <f t="shared" si="9"/>
        <v>84</v>
      </c>
      <c r="O138" s="124">
        <f t="shared" si="12"/>
        <v>64728.208640338045</v>
      </c>
      <c r="P138" s="124">
        <f t="shared" si="11"/>
        <v>712.16605461289714</v>
      </c>
      <c r="Q138" s="124">
        <f t="shared" si="13"/>
        <v>141.34907416506485</v>
      </c>
      <c r="R138" s="124">
        <f t="shared" si="14"/>
        <v>65581.723769116012</v>
      </c>
      <c r="Z138" s="2"/>
    </row>
    <row r="139" spans="13:26" x14ac:dyDescent="0.25">
      <c r="M139" s="2"/>
      <c r="N139" s="1">
        <f t="shared" si="9"/>
        <v>85</v>
      </c>
      <c r="O139" s="124">
        <f t="shared" si="12"/>
        <v>65581.723769116012</v>
      </c>
      <c r="P139" s="124">
        <f t="shared" si="11"/>
        <v>712.16605461289714</v>
      </c>
      <c r="Q139" s="124">
        <f t="shared" si="13"/>
        <v>143.21292264431131</v>
      </c>
      <c r="R139" s="124">
        <f t="shared" si="14"/>
        <v>66437.102746373217</v>
      </c>
      <c r="Z139" s="2"/>
    </row>
    <row r="140" spans="13:26" x14ac:dyDescent="0.25">
      <c r="M140" s="2"/>
      <c r="N140" s="1">
        <f t="shared" si="9"/>
        <v>86</v>
      </c>
      <c r="O140" s="124">
        <f t="shared" si="12"/>
        <v>66437.102746373217</v>
      </c>
      <c r="P140" s="124">
        <f t="shared" si="11"/>
        <v>712.16605461289714</v>
      </c>
      <c r="Q140" s="124">
        <f t="shared" si="13"/>
        <v>145.0808412695182</v>
      </c>
      <c r="R140" s="124">
        <f t="shared" si="14"/>
        <v>67294.349642255635</v>
      </c>
      <c r="Z140" s="2"/>
    </row>
    <row r="141" spans="13:26" x14ac:dyDescent="0.25">
      <c r="M141" s="2"/>
      <c r="N141" s="1">
        <f t="shared" si="9"/>
        <v>87</v>
      </c>
      <c r="O141" s="124">
        <f t="shared" si="12"/>
        <v>67294.349642255635</v>
      </c>
      <c r="P141" s="124">
        <f t="shared" si="11"/>
        <v>712.16605461289714</v>
      </c>
      <c r="Q141" s="124">
        <f t="shared" si="13"/>
        <v>146.95283892879442</v>
      </c>
      <c r="R141" s="124">
        <f t="shared" si="14"/>
        <v>68153.468535797321</v>
      </c>
      <c r="Z141" s="2"/>
    </row>
    <row r="142" spans="13:26" x14ac:dyDescent="0.25">
      <c r="M142" s="2"/>
      <c r="N142" s="1">
        <f t="shared" si="9"/>
        <v>88</v>
      </c>
      <c r="O142" s="124">
        <f t="shared" si="12"/>
        <v>68153.468535797321</v>
      </c>
      <c r="P142" s="124">
        <f t="shared" si="11"/>
        <v>712.16605461289714</v>
      </c>
      <c r="Q142" s="124">
        <f t="shared" si="13"/>
        <v>148.82892452965802</v>
      </c>
      <c r="R142" s="124">
        <f t="shared" si="14"/>
        <v>69014.463514939882</v>
      </c>
      <c r="Z142" s="2"/>
    </row>
    <row r="143" spans="13:26" x14ac:dyDescent="0.25">
      <c r="M143" s="2"/>
      <c r="N143" s="1">
        <f t="shared" si="9"/>
        <v>89</v>
      </c>
      <c r="O143" s="124">
        <f t="shared" si="12"/>
        <v>69014.463514939882</v>
      </c>
      <c r="P143" s="124">
        <f t="shared" si="11"/>
        <v>712.16605461289714</v>
      </c>
      <c r="Q143" s="124">
        <f t="shared" si="13"/>
        <v>150.70910699907873</v>
      </c>
      <c r="R143" s="124">
        <f t="shared" si="14"/>
        <v>69877.338676551866</v>
      </c>
      <c r="Z143" s="2"/>
    </row>
    <row r="144" spans="13:26" x14ac:dyDescent="0.25">
      <c r="M144" s="2"/>
      <c r="N144" s="1">
        <f t="shared" si="9"/>
        <v>90</v>
      </c>
      <c r="O144" s="124">
        <f t="shared" si="12"/>
        <v>69877.338676551866</v>
      </c>
      <c r="P144" s="124">
        <f t="shared" si="11"/>
        <v>712.16605461289714</v>
      </c>
      <c r="Q144" s="124">
        <f t="shared" si="13"/>
        <v>152.59339528352041</v>
      </c>
      <c r="R144" s="124">
        <f t="shared" si="14"/>
        <v>70742.098126448283</v>
      </c>
      <c r="Z144" s="2"/>
    </row>
    <row r="145" spans="13:26" x14ac:dyDescent="0.25">
      <c r="M145" s="2"/>
      <c r="N145" s="1">
        <f t="shared" si="9"/>
        <v>91</v>
      </c>
      <c r="O145" s="124">
        <f t="shared" si="12"/>
        <v>70742.098126448283</v>
      </c>
      <c r="P145" s="124">
        <f t="shared" si="11"/>
        <v>712.16605461289714</v>
      </c>
      <c r="Q145" s="124">
        <f t="shared" si="13"/>
        <v>154.48179834898349</v>
      </c>
      <c r="R145" s="124">
        <f t="shared" si="14"/>
        <v>71608.74597941016</v>
      </c>
      <c r="Z145" s="2"/>
    </row>
    <row r="146" spans="13:26" x14ac:dyDescent="0.25">
      <c r="M146" s="2"/>
      <c r="N146" s="1">
        <f t="shared" si="9"/>
        <v>92</v>
      </c>
      <c r="O146" s="124">
        <f t="shared" si="12"/>
        <v>71608.74597941016</v>
      </c>
      <c r="P146" s="124">
        <f t="shared" si="11"/>
        <v>712.16605461289714</v>
      </c>
      <c r="Q146" s="124">
        <f t="shared" si="13"/>
        <v>156.37432518104791</v>
      </c>
      <c r="R146" s="124">
        <f t="shared" si="14"/>
        <v>72477.28635920411</v>
      </c>
      <c r="Z146" s="2"/>
    </row>
    <row r="147" spans="13:26" x14ac:dyDescent="0.25">
      <c r="M147" s="2"/>
      <c r="N147" s="1">
        <f t="shared" si="9"/>
        <v>93</v>
      </c>
      <c r="O147" s="124">
        <f t="shared" si="12"/>
        <v>72477.28635920411</v>
      </c>
      <c r="P147" s="124">
        <f t="shared" si="11"/>
        <v>712.16605461289714</v>
      </c>
      <c r="Q147" s="124">
        <f t="shared" si="13"/>
        <v>158.27098478491558</v>
      </c>
      <c r="R147" s="124">
        <f t="shared" si="14"/>
        <v>73347.723398601927</v>
      </c>
      <c r="Z147" s="2"/>
    </row>
    <row r="148" spans="13:26" x14ac:dyDescent="0.25">
      <c r="M148" s="2"/>
      <c r="N148" s="1">
        <f t="shared" si="9"/>
        <v>94</v>
      </c>
      <c r="O148" s="124">
        <f t="shared" si="12"/>
        <v>73347.723398601927</v>
      </c>
      <c r="P148" s="124">
        <f t="shared" si="11"/>
        <v>712.16605461289714</v>
      </c>
      <c r="Q148" s="124">
        <f t="shared" si="13"/>
        <v>160.17178618545344</v>
      </c>
      <c r="R148" s="124">
        <f t="shared" si="14"/>
        <v>74220.061239400282</v>
      </c>
      <c r="Z148" s="2"/>
    </row>
    <row r="149" spans="13:26" x14ac:dyDescent="0.25">
      <c r="M149" s="2"/>
      <c r="N149" s="1">
        <f t="shared" si="9"/>
        <v>95</v>
      </c>
      <c r="O149" s="124">
        <f t="shared" si="12"/>
        <v>74220.061239400282</v>
      </c>
      <c r="P149" s="124">
        <f t="shared" si="11"/>
        <v>712.16605461289714</v>
      </c>
      <c r="Q149" s="124">
        <f t="shared" si="13"/>
        <v>162.07673842723628</v>
      </c>
      <c r="R149" s="124">
        <f t="shared" si="14"/>
        <v>75094.304032440414</v>
      </c>
      <c r="Z149" s="2"/>
    </row>
    <row r="150" spans="13:26" x14ac:dyDescent="0.25">
      <c r="M150" s="2"/>
      <c r="N150" s="1">
        <f t="shared" si="9"/>
        <v>96</v>
      </c>
      <c r="O150" s="124">
        <f t="shared" si="12"/>
        <v>75094.304032440414</v>
      </c>
      <c r="P150" s="124">
        <f t="shared" si="11"/>
        <v>712.16605461289714</v>
      </c>
      <c r="Q150" s="124">
        <f t="shared" si="13"/>
        <v>163.98585057458982</v>
      </c>
      <c r="R150" s="124">
        <f t="shared" si="14"/>
        <v>75970.455937627907</v>
      </c>
      <c r="Z150" s="2"/>
    </row>
    <row r="151" spans="13:26" x14ac:dyDescent="0.25">
      <c r="M151" s="2"/>
      <c r="N151" s="1">
        <f t="shared" si="9"/>
        <v>97</v>
      </c>
      <c r="O151" s="124">
        <f t="shared" si="12"/>
        <v>75970.455937627907</v>
      </c>
      <c r="P151" s="124">
        <f t="shared" si="11"/>
        <v>712.16605461289714</v>
      </c>
      <c r="Q151" s="124">
        <f t="shared" si="13"/>
        <v>165.89913171163386</v>
      </c>
      <c r="R151" s="124">
        <f t="shared" si="14"/>
        <v>76848.521123952436</v>
      </c>
      <c r="Z151" s="2"/>
    </row>
    <row r="152" spans="13:26" x14ac:dyDescent="0.25">
      <c r="M152" s="2"/>
      <c r="N152" s="1">
        <f t="shared" si="9"/>
        <v>98</v>
      </c>
      <c r="O152" s="124">
        <f t="shared" si="12"/>
        <v>76848.521123952436</v>
      </c>
      <c r="P152" s="124">
        <f t="shared" si="11"/>
        <v>712.16605461289714</v>
      </c>
      <c r="Q152" s="124">
        <f t="shared" si="13"/>
        <v>167.81659094232546</v>
      </c>
      <c r="R152" s="124">
        <f t="shared" si="14"/>
        <v>77728.503769507661</v>
      </c>
      <c r="Z152" s="2"/>
    </row>
    <row r="153" spans="13:26" x14ac:dyDescent="0.25">
      <c r="M153" s="2"/>
      <c r="N153" s="1">
        <f t="shared" si="9"/>
        <v>99</v>
      </c>
      <c r="O153" s="124">
        <f t="shared" si="12"/>
        <v>77728.503769507661</v>
      </c>
      <c r="P153" s="124">
        <f t="shared" si="11"/>
        <v>712.16605461289714</v>
      </c>
      <c r="Q153" s="124">
        <f t="shared" si="13"/>
        <v>169.73823739050229</v>
      </c>
      <c r="R153" s="124">
        <f t="shared" si="14"/>
        <v>78610.408061511058</v>
      </c>
      <c r="Z153" s="2"/>
    </row>
    <row r="154" spans="13:26" x14ac:dyDescent="0.25">
      <c r="M154" s="2"/>
      <c r="N154" s="1">
        <f t="shared" si="9"/>
        <v>100</v>
      </c>
      <c r="O154" s="124">
        <f t="shared" si="12"/>
        <v>78610.408061511058</v>
      </c>
      <c r="P154" s="124">
        <f t="shared" si="11"/>
        <v>712.16605461289714</v>
      </c>
      <c r="Q154" s="124">
        <f t="shared" si="13"/>
        <v>171.66408019992608</v>
      </c>
      <c r="R154" s="124">
        <f t="shared" si="14"/>
        <v>79494.238196323888</v>
      </c>
      <c r="Z154" s="2"/>
    </row>
    <row r="155" spans="13:26" x14ac:dyDescent="0.25">
      <c r="M155" s="2"/>
      <c r="N155" s="1">
        <f t="shared" si="9"/>
        <v>101</v>
      </c>
      <c r="O155" s="124">
        <f t="shared" si="12"/>
        <v>79494.238196323888</v>
      </c>
      <c r="P155" s="124">
        <f t="shared" si="11"/>
        <v>712.16605461289714</v>
      </c>
      <c r="Q155" s="124">
        <f t="shared" si="13"/>
        <v>173.59412853432605</v>
      </c>
      <c r="R155" s="124">
        <f t="shared" si="14"/>
        <v>80379.998379471115</v>
      </c>
      <c r="Z155" s="2"/>
    </row>
    <row r="156" spans="13:26" x14ac:dyDescent="0.25">
      <c r="M156" s="2"/>
      <c r="N156" s="1">
        <f t="shared" si="9"/>
        <v>102</v>
      </c>
      <c r="O156" s="124">
        <f t="shared" si="12"/>
        <v>80379.998379471115</v>
      </c>
      <c r="P156" s="124">
        <f t="shared" si="11"/>
        <v>712.16605461289714</v>
      </c>
      <c r="Q156" s="124">
        <f t="shared" si="13"/>
        <v>175.52839157744253</v>
      </c>
      <c r="R156" s="124">
        <f t="shared" si="14"/>
        <v>81267.692825661463</v>
      </c>
      <c r="Z156" s="2"/>
    </row>
    <row r="157" spans="13:26" x14ac:dyDescent="0.25">
      <c r="M157" s="2"/>
      <c r="N157" s="1">
        <f t="shared" si="9"/>
        <v>103</v>
      </c>
      <c r="O157" s="124">
        <f t="shared" si="12"/>
        <v>81267.692825661463</v>
      </c>
      <c r="P157" s="124">
        <f t="shared" si="11"/>
        <v>712.16605461289714</v>
      </c>
      <c r="Q157" s="124">
        <f t="shared" si="13"/>
        <v>177.46687853307071</v>
      </c>
      <c r="R157" s="124">
        <f t="shared" si="14"/>
        <v>82157.325758807434</v>
      </c>
      <c r="Z157" s="2"/>
    </row>
    <row r="158" spans="13:26" x14ac:dyDescent="0.25">
      <c r="M158" s="2"/>
      <c r="N158" s="1">
        <f t="shared" si="9"/>
        <v>104</v>
      </c>
      <c r="O158" s="124">
        <f t="shared" si="12"/>
        <v>82157.325758807434</v>
      </c>
      <c r="P158" s="124">
        <f t="shared" si="11"/>
        <v>712.16605461289714</v>
      </c>
      <c r="Q158" s="124">
        <f t="shared" si="13"/>
        <v>179.40959862510442</v>
      </c>
      <c r="R158" s="124">
        <f t="shared" si="14"/>
        <v>83048.901412045438</v>
      </c>
      <c r="Z158" s="2"/>
    </row>
    <row r="159" spans="13:26" x14ac:dyDescent="0.25">
      <c r="M159" s="2"/>
      <c r="N159" s="1">
        <f t="shared" si="9"/>
        <v>105</v>
      </c>
      <c r="O159" s="124">
        <f t="shared" si="12"/>
        <v>83048.901412045438</v>
      </c>
      <c r="P159" s="124">
        <f t="shared" si="11"/>
        <v>712.16605461289714</v>
      </c>
      <c r="Q159" s="124">
        <f t="shared" si="13"/>
        <v>181.35656109757994</v>
      </c>
      <c r="R159" s="124">
        <f t="shared" si="14"/>
        <v>83942.424027755915</v>
      </c>
      <c r="Z159" s="2"/>
    </row>
    <row r="160" spans="13:26" x14ac:dyDescent="0.25">
      <c r="M160" s="2"/>
      <c r="N160" s="1">
        <f t="shared" si="9"/>
        <v>106</v>
      </c>
      <c r="O160" s="124">
        <f t="shared" si="12"/>
        <v>83942.424027755915</v>
      </c>
      <c r="P160" s="124">
        <f t="shared" si="11"/>
        <v>712.16605461289714</v>
      </c>
      <c r="Q160" s="124">
        <f t="shared" si="13"/>
        <v>183.30777521472015</v>
      </c>
      <c r="R160" s="124">
        <f t="shared" si="14"/>
        <v>84837.897857583535</v>
      </c>
      <c r="Z160" s="2"/>
    </row>
    <row r="161" spans="13:26" x14ac:dyDescent="0.25">
      <c r="M161" s="2"/>
      <c r="N161" s="1">
        <f t="shared" si="9"/>
        <v>107</v>
      </c>
      <c r="O161" s="124">
        <f t="shared" si="12"/>
        <v>84837.897857583535</v>
      </c>
      <c r="P161" s="124">
        <f t="shared" si="11"/>
        <v>712.16605461289714</v>
      </c>
      <c r="Q161" s="124">
        <f t="shared" si="13"/>
        <v>185.2632502609784</v>
      </c>
      <c r="R161" s="124">
        <f t="shared" si="14"/>
        <v>85735.327162457412</v>
      </c>
      <c r="Z161" s="2"/>
    </row>
    <row r="162" spans="13:26" x14ac:dyDescent="0.25">
      <c r="M162" s="2"/>
      <c r="N162" s="1">
        <f t="shared" si="9"/>
        <v>108</v>
      </c>
      <c r="O162" s="124">
        <f t="shared" si="12"/>
        <v>85735.327162457412</v>
      </c>
      <c r="P162" s="124">
        <f t="shared" si="11"/>
        <v>712.16605461289714</v>
      </c>
      <c r="Q162" s="124">
        <f t="shared" si="13"/>
        <v>187.22299554108287</v>
      </c>
      <c r="R162" s="124">
        <f t="shared" si="14"/>
        <v>86634.716212611398</v>
      </c>
      <c r="Z162" s="2"/>
    </row>
    <row r="163" spans="13:26" x14ac:dyDescent="0.25">
      <c r="M163" s="2"/>
      <c r="N163" s="1">
        <f t="shared" si="9"/>
        <v>109</v>
      </c>
      <c r="O163" s="124">
        <f t="shared" si="12"/>
        <v>86634.716212611398</v>
      </c>
      <c r="P163" s="124">
        <f t="shared" si="11"/>
        <v>712.16605461289714</v>
      </c>
      <c r="Q163" s="124">
        <f t="shared" si="13"/>
        <v>189.18702038008078</v>
      </c>
      <c r="R163" s="124">
        <f t="shared" si="14"/>
        <v>87536.069287604376</v>
      </c>
      <c r="Z163" s="2"/>
    </row>
    <row r="164" spans="13:26" x14ac:dyDescent="0.25">
      <c r="M164" s="2"/>
      <c r="N164" s="1">
        <f t="shared" si="9"/>
        <v>110</v>
      </c>
      <c r="O164" s="124">
        <f t="shared" ref="O164:O227" si="15">R163</f>
        <v>87536.069287604376</v>
      </c>
      <c r="P164" s="124">
        <f t="shared" si="11"/>
        <v>712.16605461289714</v>
      </c>
      <c r="Q164" s="124">
        <f t="shared" ref="Q164:Q227" si="16">O164*$P$49</f>
        <v>191.15533412338269</v>
      </c>
      <c r="R164" s="124">
        <f t="shared" ref="R164:R227" si="17">O164+P164+Q164</f>
        <v>88439.390676340656</v>
      </c>
      <c r="Z164" s="2"/>
    </row>
    <row r="165" spans="13:26" x14ac:dyDescent="0.25">
      <c r="M165" s="2"/>
      <c r="N165" s="1">
        <f t="shared" si="9"/>
        <v>111</v>
      </c>
      <c r="O165" s="124">
        <f t="shared" si="15"/>
        <v>88439.390676340656</v>
      </c>
      <c r="P165" s="124">
        <f t="shared" si="11"/>
        <v>712.16605461289714</v>
      </c>
      <c r="Q165" s="124">
        <f t="shared" si="16"/>
        <v>193.12794613680714</v>
      </c>
      <c r="R165" s="124">
        <f t="shared" si="17"/>
        <v>89344.684677090365</v>
      </c>
      <c r="Z165" s="2"/>
    </row>
    <row r="166" spans="13:26" x14ac:dyDescent="0.25">
      <c r="M166" s="2"/>
      <c r="N166" s="1">
        <f t="shared" si="9"/>
        <v>112</v>
      </c>
      <c r="O166" s="124">
        <f t="shared" si="15"/>
        <v>89344.684677090365</v>
      </c>
      <c r="P166" s="124">
        <f t="shared" si="11"/>
        <v>712.16605461289714</v>
      </c>
      <c r="Q166" s="124">
        <f t="shared" si="16"/>
        <v>195.10486580662499</v>
      </c>
      <c r="R166" s="124">
        <f t="shared" si="17"/>
        <v>90251.955597509892</v>
      </c>
      <c r="Z166" s="2"/>
    </row>
    <row r="167" spans="13:26" x14ac:dyDescent="0.25">
      <c r="M167" s="2"/>
      <c r="N167" s="1">
        <f t="shared" si="9"/>
        <v>113</v>
      </c>
      <c r="O167" s="124">
        <f t="shared" si="15"/>
        <v>90251.955597509892</v>
      </c>
      <c r="P167" s="124">
        <f t="shared" si="11"/>
        <v>712.16605461289714</v>
      </c>
      <c r="Q167" s="124">
        <f t="shared" si="16"/>
        <v>197.0861025396043</v>
      </c>
      <c r="R167" s="124">
        <f t="shared" si="17"/>
        <v>91161.207754662391</v>
      </c>
      <c r="Z167" s="2"/>
    </row>
    <row r="168" spans="13:26" x14ac:dyDescent="0.25">
      <c r="M168" s="2"/>
      <c r="N168" s="1">
        <f t="shared" si="9"/>
        <v>114</v>
      </c>
      <c r="O168" s="124">
        <f t="shared" si="15"/>
        <v>91161.207754662391</v>
      </c>
      <c r="P168" s="124">
        <f t="shared" si="11"/>
        <v>712.16605461289714</v>
      </c>
      <c r="Q168" s="124">
        <f t="shared" si="16"/>
        <v>199.07166576305491</v>
      </c>
      <c r="R168" s="124">
        <f t="shared" si="17"/>
        <v>92072.445475038345</v>
      </c>
      <c r="Z168" s="2"/>
    </row>
    <row r="169" spans="13:26" x14ac:dyDescent="0.25">
      <c r="M169" s="2"/>
      <c r="N169" s="1">
        <f t="shared" si="9"/>
        <v>115</v>
      </c>
      <c r="O169" s="124">
        <f t="shared" si="15"/>
        <v>92072.445475038345</v>
      </c>
      <c r="P169" s="124">
        <f t="shared" si="11"/>
        <v>712.16605461289714</v>
      </c>
      <c r="Q169" s="124">
        <f t="shared" si="16"/>
        <v>201.06156492487347</v>
      </c>
      <c r="R169" s="124">
        <f t="shared" si="17"/>
        <v>92985.673094576123</v>
      </c>
      <c r="Z169" s="2"/>
    </row>
    <row r="170" spans="13:26" x14ac:dyDescent="0.25">
      <c r="M170" s="2"/>
      <c r="N170" s="1">
        <f t="shared" si="9"/>
        <v>116</v>
      </c>
      <c r="O170" s="124">
        <f t="shared" si="15"/>
        <v>92985.673094576123</v>
      </c>
      <c r="P170" s="124">
        <f t="shared" si="11"/>
        <v>712.16605461289714</v>
      </c>
      <c r="Q170" s="124">
        <f t="shared" si="16"/>
        <v>203.05580949358824</v>
      </c>
      <c r="R170" s="124">
        <f t="shared" si="17"/>
        <v>93900.894958682606</v>
      </c>
      <c r="Z170" s="2"/>
    </row>
    <row r="171" spans="13:26" x14ac:dyDescent="0.25">
      <c r="M171" s="2"/>
      <c r="N171" s="1">
        <f t="shared" si="9"/>
        <v>117</v>
      </c>
      <c r="O171" s="124">
        <f t="shared" si="15"/>
        <v>93900.894958682606</v>
      </c>
      <c r="P171" s="124">
        <f t="shared" si="11"/>
        <v>712.16605461289714</v>
      </c>
      <c r="Q171" s="124">
        <f t="shared" si="16"/>
        <v>205.05440895840422</v>
      </c>
      <c r="R171" s="124">
        <f t="shared" si="17"/>
        <v>94818.115422253904</v>
      </c>
      <c r="Z171" s="2"/>
    </row>
    <row r="172" spans="13:26" x14ac:dyDescent="0.25">
      <c r="M172" s="2"/>
      <c r="N172" s="1">
        <f t="shared" si="9"/>
        <v>118</v>
      </c>
      <c r="O172" s="124">
        <f t="shared" si="15"/>
        <v>94818.115422253904</v>
      </c>
      <c r="P172" s="124">
        <f t="shared" si="11"/>
        <v>712.16605461289714</v>
      </c>
      <c r="Q172" s="124">
        <f t="shared" si="16"/>
        <v>207.05737282924829</v>
      </c>
      <c r="R172" s="124">
        <f t="shared" si="17"/>
        <v>95737.338849696054</v>
      </c>
      <c r="Z172" s="2"/>
    </row>
    <row r="173" spans="13:26" x14ac:dyDescent="0.25">
      <c r="M173" s="2"/>
      <c r="N173" s="1">
        <f t="shared" si="9"/>
        <v>119</v>
      </c>
      <c r="O173" s="124">
        <f t="shared" si="15"/>
        <v>95737.338849696054</v>
      </c>
      <c r="P173" s="124">
        <f t="shared" si="11"/>
        <v>712.16605461289714</v>
      </c>
      <c r="Q173" s="124">
        <f t="shared" si="16"/>
        <v>209.06471063681454</v>
      </c>
      <c r="R173" s="124">
        <f t="shared" si="17"/>
        <v>96658.569614945765</v>
      </c>
      <c r="Z173" s="2"/>
    </row>
    <row r="174" spans="13:26" x14ac:dyDescent="0.25">
      <c r="M174" s="2"/>
      <c r="N174" s="1">
        <f t="shared" si="9"/>
        <v>120</v>
      </c>
      <c r="O174" s="124">
        <f t="shared" si="15"/>
        <v>96658.569614945765</v>
      </c>
      <c r="P174" s="124">
        <f t="shared" si="11"/>
        <v>712.16605461289714</v>
      </c>
      <c r="Q174" s="124">
        <f t="shared" si="16"/>
        <v>211.07643193260938</v>
      </c>
      <c r="R174" s="124">
        <f t="shared" si="17"/>
        <v>97581.812101491276</v>
      </c>
      <c r="Z174" s="2"/>
    </row>
    <row r="175" spans="13:26" x14ac:dyDescent="0.25">
      <c r="M175" s="2"/>
      <c r="N175" s="1">
        <f t="shared" si="9"/>
        <v>121</v>
      </c>
      <c r="O175" s="124">
        <f t="shared" si="15"/>
        <v>97581.812101491276</v>
      </c>
      <c r="P175" s="124">
        <f t="shared" si="11"/>
        <v>712.16605461289714</v>
      </c>
      <c r="Q175" s="124">
        <f t="shared" si="16"/>
        <v>213.09254628899734</v>
      </c>
      <c r="R175" s="124">
        <f t="shared" si="17"/>
        <v>98507.070702393175</v>
      </c>
      <c r="Z175" s="2"/>
    </row>
    <row r="176" spans="13:26" x14ac:dyDescent="0.25">
      <c r="M176" s="2"/>
      <c r="N176" s="1">
        <f t="shared" si="9"/>
        <v>122</v>
      </c>
      <c r="O176" s="124">
        <f t="shared" si="15"/>
        <v>98507.070702393175</v>
      </c>
      <c r="P176" s="124">
        <f t="shared" si="11"/>
        <v>712.16605461289714</v>
      </c>
      <c r="Q176" s="124">
        <f t="shared" si="16"/>
        <v>215.11306329924631</v>
      </c>
      <c r="R176" s="124">
        <f t="shared" si="17"/>
        <v>99434.349820305317</v>
      </c>
      <c r="Z176" s="2"/>
    </row>
    <row r="177" spans="13:26" x14ac:dyDescent="0.25">
      <c r="M177" s="2"/>
      <c r="N177" s="1">
        <f t="shared" si="9"/>
        <v>123</v>
      </c>
      <c r="O177" s="124">
        <f t="shared" si="15"/>
        <v>99434.349820305317</v>
      </c>
      <c r="P177" s="124">
        <f t="shared" si="11"/>
        <v>712.16605461289714</v>
      </c>
      <c r="Q177" s="124">
        <f t="shared" si="16"/>
        <v>217.1379925775733</v>
      </c>
      <c r="R177" s="124">
        <f t="shared" si="17"/>
        <v>100363.65386749578</v>
      </c>
      <c r="Z177" s="2"/>
    </row>
    <row r="178" spans="13:26" x14ac:dyDescent="0.25">
      <c r="M178" s="2"/>
      <c r="N178" s="1">
        <f t="shared" si="9"/>
        <v>124</v>
      </c>
      <c r="O178" s="124">
        <f t="shared" si="15"/>
        <v>100363.65386749578</v>
      </c>
      <c r="P178" s="124">
        <f t="shared" si="11"/>
        <v>712.16605461289714</v>
      </c>
      <c r="Q178" s="124">
        <f t="shared" si="16"/>
        <v>219.16734375919029</v>
      </c>
      <c r="R178" s="124">
        <f t="shared" si="17"/>
        <v>101294.98726586788</v>
      </c>
      <c r="Z178" s="2"/>
    </row>
    <row r="179" spans="13:26" x14ac:dyDescent="0.25">
      <c r="M179" s="2"/>
      <c r="N179" s="1">
        <f t="shared" si="9"/>
        <v>125</v>
      </c>
      <c r="O179" s="124">
        <f t="shared" si="15"/>
        <v>101294.98726586788</v>
      </c>
      <c r="P179" s="124">
        <f t="shared" si="11"/>
        <v>712.16605461289714</v>
      </c>
      <c r="Q179" s="124">
        <f t="shared" si="16"/>
        <v>221.20112650034991</v>
      </c>
      <c r="R179" s="124">
        <f t="shared" si="17"/>
        <v>102228.35444698113</v>
      </c>
      <c r="Z179" s="2"/>
    </row>
    <row r="180" spans="13:26" x14ac:dyDescent="0.25">
      <c r="M180" s="2"/>
      <c r="N180" s="1">
        <f t="shared" ref="N180:N243" si="18">N179+1</f>
        <v>126</v>
      </c>
      <c r="O180" s="124">
        <f t="shared" si="15"/>
        <v>102228.35444698113</v>
      </c>
      <c r="P180" s="124">
        <f t="shared" ref="P180:P243" si="19">P179</f>
        <v>712.16605461289714</v>
      </c>
      <c r="Q180" s="124">
        <f t="shared" si="16"/>
        <v>223.23935047839149</v>
      </c>
      <c r="R180" s="124">
        <f t="shared" si="17"/>
        <v>103163.75985207243</v>
      </c>
      <c r="Z180" s="2"/>
    </row>
    <row r="181" spans="13:26" x14ac:dyDescent="0.25">
      <c r="M181" s="2"/>
      <c r="N181" s="1">
        <f t="shared" si="18"/>
        <v>127</v>
      </c>
      <c r="O181" s="124">
        <f t="shared" si="15"/>
        <v>103163.75985207243</v>
      </c>
      <c r="P181" s="124">
        <f t="shared" si="19"/>
        <v>712.16605461289714</v>
      </c>
      <c r="Q181" s="124">
        <f t="shared" si="16"/>
        <v>225.28202539178704</v>
      </c>
      <c r="R181" s="124">
        <f t="shared" si="17"/>
        <v>104101.20793207712</v>
      </c>
      <c r="Z181" s="2"/>
    </row>
    <row r="182" spans="13:26" x14ac:dyDescent="0.25">
      <c r="M182" s="2"/>
      <c r="N182" s="1">
        <f t="shared" si="18"/>
        <v>128</v>
      </c>
      <c r="O182" s="124">
        <f t="shared" si="15"/>
        <v>104101.20793207712</v>
      </c>
      <c r="P182" s="124">
        <f t="shared" si="19"/>
        <v>712.16605461289714</v>
      </c>
      <c r="Q182" s="124">
        <f t="shared" si="16"/>
        <v>227.32916096018747</v>
      </c>
      <c r="R182" s="124">
        <f t="shared" si="17"/>
        <v>105040.7031476502</v>
      </c>
      <c r="Z182" s="2"/>
    </row>
    <row r="183" spans="13:26" x14ac:dyDescent="0.25">
      <c r="M183" s="2"/>
      <c r="N183" s="1">
        <f t="shared" si="18"/>
        <v>129</v>
      </c>
      <c r="O183" s="124">
        <f t="shared" si="15"/>
        <v>105040.7031476502</v>
      </c>
      <c r="P183" s="124">
        <f t="shared" si="19"/>
        <v>712.16605461289714</v>
      </c>
      <c r="Q183" s="124">
        <f t="shared" si="16"/>
        <v>229.38076692446882</v>
      </c>
      <c r="R183" s="124">
        <f t="shared" si="17"/>
        <v>105982.24996918757</v>
      </c>
      <c r="Z183" s="2"/>
    </row>
    <row r="184" spans="13:26" x14ac:dyDescent="0.25">
      <c r="M184" s="2"/>
      <c r="N184" s="1">
        <f t="shared" si="18"/>
        <v>130</v>
      </c>
      <c r="O184" s="124">
        <f t="shared" si="15"/>
        <v>105982.24996918757</v>
      </c>
      <c r="P184" s="124">
        <f t="shared" si="19"/>
        <v>712.16605461289714</v>
      </c>
      <c r="Q184" s="124">
        <f t="shared" si="16"/>
        <v>231.43685304677851</v>
      </c>
      <c r="R184" s="124">
        <f t="shared" si="17"/>
        <v>106925.85287684725</v>
      </c>
      <c r="Z184" s="2"/>
    </row>
    <row r="185" spans="13:26" x14ac:dyDescent="0.25">
      <c r="M185" s="2"/>
      <c r="N185" s="1">
        <f t="shared" si="18"/>
        <v>131</v>
      </c>
      <c r="O185" s="124">
        <f t="shared" si="15"/>
        <v>106925.85287684725</v>
      </c>
      <c r="P185" s="124">
        <f t="shared" si="19"/>
        <v>712.16605461289714</v>
      </c>
      <c r="Q185" s="124">
        <f t="shared" si="16"/>
        <v>233.497429110582</v>
      </c>
      <c r="R185" s="124">
        <f t="shared" si="17"/>
        <v>107871.51636057072</v>
      </c>
      <c r="Z185" s="2"/>
    </row>
    <row r="186" spans="13:26" x14ac:dyDescent="0.25">
      <c r="M186" s="2"/>
      <c r="N186" s="1">
        <f t="shared" si="18"/>
        <v>132</v>
      </c>
      <c r="O186" s="124">
        <f t="shared" si="15"/>
        <v>107871.51636057072</v>
      </c>
      <c r="P186" s="124">
        <f t="shared" si="19"/>
        <v>712.16605461289714</v>
      </c>
      <c r="Q186" s="124">
        <f t="shared" si="16"/>
        <v>235.5625049207091</v>
      </c>
      <c r="R186" s="124">
        <f t="shared" si="17"/>
        <v>108819.24492010433</v>
      </c>
      <c r="Z186" s="2"/>
    </row>
    <row r="187" spans="13:26" x14ac:dyDescent="0.25">
      <c r="M187" s="2"/>
      <c r="N187" s="1">
        <f t="shared" si="18"/>
        <v>133</v>
      </c>
      <c r="O187" s="124">
        <f t="shared" si="15"/>
        <v>108819.24492010433</v>
      </c>
      <c r="P187" s="124">
        <f t="shared" si="19"/>
        <v>712.16605461289714</v>
      </c>
      <c r="Q187" s="124">
        <f t="shared" si="16"/>
        <v>237.63209030340087</v>
      </c>
      <c r="R187" s="124">
        <f t="shared" si="17"/>
        <v>109769.04306502064</v>
      </c>
      <c r="Z187" s="2"/>
    </row>
    <row r="188" spans="13:26" x14ac:dyDescent="0.25">
      <c r="M188" s="2"/>
      <c r="N188" s="1">
        <f t="shared" si="18"/>
        <v>134</v>
      </c>
      <c r="O188" s="124">
        <f t="shared" si="15"/>
        <v>109769.04306502064</v>
      </c>
      <c r="P188" s="124">
        <f t="shared" si="19"/>
        <v>712.16605461289714</v>
      </c>
      <c r="Q188" s="124">
        <f t="shared" si="16"/>
        <v>239.70619510635615</v>
      </c>
      <c r="R188" s="124">
        <f t="shared" si="17"/>
        <v>110720.91531473989</v>
      </c>
      <c r="Z188" s="2"/>
    </row>
    <row r="189" spans="13:26" x14ac:dyDescent="0.25">
      <c r="M189" s="2"/>
      <c r="N189" s="1">
        <f t="shared" si="18"/>
        <v>135</v>
      </c>
      <c r="O189" s="124">
        <f t="shared" si="15"/>
        <v>110720.91531473989</v>
      </c>
      <c r="P189" s="124">
        <f t="shared" si="19"/>
        <v>712.16605461289714</v>
      </c>
      <c r="Q189" s="124">
        <f t="shared" si="16"/>
        <v>241.78482919877851</v>
      </c>
      <c r="R189" s="124">
        <f t="shared" si="17"/>
        <v>111674.86619855156</v>
      </c>
      <c r="Z189" s="2"/>
    </row>
    <row r="190" spans="13:26" x14ac:dyDescent="0.25">
      <c r="M190" s="2"/>
      <c r="N190" s="1">
        <f t="shared" si="18"/>
        <v>136</v>
      </c>
      <c r="O190" s="124">
        <f t="shared" si="15"/>
        <v>111674.86619855156</v>
      </c>
      <c r="P190" s="124">
        <f t="shared" si="19"/>
        <v>712.16605461289714</v>
      </c>
      <c r="Q190" s="124">
        <f t="shared" si="16"/>
        <v>243.86800247142327</v>
      </c>
      <c r="R190" s="124">
        <f t="shared" si="17"/>
        <v>112630.90025563589</v>
      </c>
      <c r="Z190" s="2"/>
    </row>
    <row r="191" spans="13:26" x14ac:dyDescent="0.25">
      <c r="M191" s="2"/>
      <c r="N191" s="1">
        <f t="shared" si="18"/>
        <v>137</v>
      </c>
      <c r="O191" s="124">
        <f t="shared" si="15"/>
        <v>112630.90025563589</v>
      </c>
      <c r="P191" s="124">
        <f t="shared" si="19"/>
        <v>712.16605461289714</v>
      </c>
      <c r="Q191" s="124">
        <f t="shared" si="16"/>
        <v>245.95572483664449</v>
      </c>
      <c r="R191" s="124">
        <f t="shared" si="17"/>
        <v>113589.02203508544</v>
      </c>
      <c r="Z191" s="2"/>
    </row>
    <row r="192" spans="13:26" x14ac:dyDescent="0.25">
      <c r="M192" s="2"/>
      <c r="N192" s="1">
        <f t="shared" si="18"/>
        <v>138</v>
      </c>
      <c r="O192" s="124">
        <f t="shared" si="15"/>
        <v>113589.02203508544</v>
      </c>
      <c r="P192" s="124">
        <f t="shared" si="19"/>
        <v>712.16605461289714</v>
      </c>
      <c r="Q192" s="124">
        <f t="shared" si="16"/>
        <v>248.04800622844218</v>
      </c>
      <c r="R192" s="124">
        <f t="shared" si="17"/>
        <v>114549.23609592678</v>
      </c>
      <c r="Z192" s="2"/>
    </row>
    <row r="193" spans="13:26" x14ac:dyDescent="0.25">
      <c r="M193" s="2"/>
      <c r="N193" s="1">
        <f t="shared" si="18"/>
        <v>139</v>
      </c>
      <c r="O193" s="124">
        <f t="shared" si="15"/>
        <v>114549.23609592678</v>
      </c>
      <c r="P193" s="124">
        <f t="shared" si="19"/>
        <v>712.16605461289714</v>
      </c>
      <c r="Q193" s="124">
        <f t="shared" si="16"/>
        <v>250.14485660250952</v>
      </c>
      <c r="R193" s="124">
        <f t="shared" si="17"/>
        <v>115511.54700714219</v>
      </c>
      <c r="Z193" s="2"/>
    </row>
    <row r="194" spans="13:26" x14ac:dyDescent="0.25">
      <c r="M194" s="2"/>
      <c r="N194" s="1">
        <f t="shared" si="18"/>
        <v>140</v>
      </c>
      <c r="O194" s="124">
        <f t="shared" si="15"/>
        <v>115511.54700714219</v>
      </c>
      <c r="P194" s="124">
        <f t="shared" si="19"/>
        <v>712.16605461289714</v>
      </c>
      <c r="Q194" s="124">
        <f t="shared" si="16"/>
        <v>252.24628593628023</v>
      </c>
      <c r="R194" s="124">
        <f t="shared" si="17"/>
        <v>116475.95934769137</v>
      </c>
      <c r="Z194" s="2"/>
    </row>
    <row r="195" spans="13:26" x14ac:dyDescent="0.25">
      <c r="M195" s="2"/>
      <c r="N195" s="1">
        <f t="shared" si="18"/>
        <v>141</v>
      </c>
      <c r="O195" s="124">
        <f t="shared" si="15"/>
        <v>116475.95934769137</v>
      </c>
      <c r="P195" s="124">
        <f t="shared" si="19"/>
        <v>712.16605461289714</v>
      </c>
      <c r="Q195" s="124">
        <f t="shared" si="16"/>
        <v>254.35230422897615</v>
      </c>
      <c r="R195" s="124">
        <f t="shared" si="17"/>
        <v>117442.47770653325</v>
      </c>
      <c r="Z195" s="2"/>
    </row>
    <row r="196" spans="13:26" x14ac:dyDescent="0.25">
      <c r="M196" s="2"/>
      <c r="N196" s="1">
        <f t="shared" si="18"/>
        <v>142</v>
      </c>
      <c r="O196" s="124">
        <f t="shared" si="15"/>
        <v>117442.47770653325</v>
      </c>
      <c r="P196" s="124">
        <f t="shared" si="19"/>
        <v>712.16605461289714</v>
      </c>
      <c r="Q196" s="124">
        <f t="shared" si="16"/>
        <v>256.46292150165471</v>
      </c>
      <c r="R196" s="124">
        <f t="shared" si="17"/>
        <v>118411.10668264781</v>
      </c>
      <c r="Z196" s="2"/>
    </row>
    <row r="197" spans="13:26" x14ac:dyDescent="0.25">
      <c r="M197" s="2"/>
      <c r="N197" s="1">
        <f t="shared" si="18"/>
        <v>143</v>
      </c>
      <c r="O197" s="124">
        <f t="shared" si="15"/>
        <v>118411.10668264781</v>
      </c>
      <c r="P197" s="124">
        <f t="shared" si="19"/>
        <v>712.16605461289714</v>
      </c>
      <c r="Q197" s="124">
        <f t="shared" si="16"/>
        <v>258.57814779725658</v>
      </c>
      <c r="R197" s="124">
        <f t="shared" si="17"/>
        <v>119381.85088505797</v>
      </c>
      <c r="Z197" s="2"/>
    </row>
    <row r="198" spans="13:26" x14ac:dyDescent="0.25">
      <c r="M198" s="2"/>
      <c r="N198" s="1">
        <f t="shared" si="18"/>
        <v>144</v>
      </c>
      <c r="O198" s="124">
        <f t="shared" si="15"/>
        <v>119381.85088505797</v>
      </c>
      <c r="P198" s="124">
        <f t="shared" si="19"/>
        <v>712.16605461289714</v>
      </c>
      <c r="Q198" s="124">
        <f t="shared" si="16"/>
        <v>260.69799318065361</v>
      </c>
      <c r="R198" s="124">
        <f t="shared" si="17"/>
        <v>120354.71493285152</v>
      </c>
      <c r="Z198" s="2"/>
    </row>
    <row r="199" spans="13:26" x14ac:dyDescent="0.25">
      <c r="M199" s="2"/>
      <c r="N199" s="1">
        <f t="shared" si="18"/>
        <v>145</v>
      </c>
      <c r="O199" s="124">
        <f t="shared" si="15"/>
        <v>120354.71493285152</v>
      </c>
      <c r="P199" s="124">
        <f t="shared" si="19"/>
        <v>712.16605461289714</v>
      </c>
      <c r="Q199" s="124">
        <f t="shared" si="16"/>
        <v>262.82246773869656</v>
      </c>
      <c r="R199" s="124">
        <f t="shared" si="17"/>
        <v>121329.70345520311</v>
      </c>
      <c r="Z199" s="2"/>
    </row>
    <row r="200" spans="13:26" x14ac:dyDescent="0.25">
      <c r="M200" s="2"/>
      <c r="N200" s="1">
        <f t="shared" si="18"/>
        <v>146</v>
      </c>
      <c r="O200" s="124">
        <f t="shared" si="15"/>
        <v>121329.70345520311</v>
      </c>
      <c r="P200" s="124">
        <f t="shared" si="19"/>
        <v>712.16605461289714</v>
      </c>
      <c r="Q200" s="124">
        <f t="shared" si="16"/>
        <v>264.95158158026328</v>
      </c>
      <c r="R200" s="124">
        <f t="shared" si="17"/>
        <v>122306.82109139627</v>
      </c>
      <c r="Z200" s="2"/>
    </row>
    <row r="201" spans="13:26" x14ac:dyDescent="0.25">
      <c r="M201" s="2"/>
      <c r="N201" s="1">
        <f t="shared" si="18"/>
        <v>147</v>
      </c>
      <c r="O201" s="124">
        <f t="shared" si="15"/>
        <v>122306.82109139627</v>
      </c>
      <c r="P201" s="124">
        <f t="shared" si="19"/>
        <v>712.16605461289714</v>
      </c>
      <c r="Q201" s="124">
        <f t="shared" si="16"/>
        <v>267.0853448363066</v>
      </c>
      <c r="R201" s="124">
        <f t="shared" si="17"/>
        <v>123286.07249084547</v>
      </c>
      <c r="Z201" s="2"/>
    </row>
    <row r="202" spans="13:26" x14ac:dyDescent="0.25">
      <c r="M202" s="2"/>
      <c r="N202" s="1">
        <f t="shared" si="18"/>
        <v>148</v>
      </c>
      <c r="O202" s="124">
        <f t="shared" si="15"/>
        <v>123286.07249084547</v>
      </c>
      <c r="P202" s="124">
        <f t="shared" si="19"/>
        <v>712.16605461289714</v>
      </c>
      <c r="Q202" s="124">
        <f t="shared" si="16"/>
        <v>269.22376765990271</v>
      </c>
      <c r="R202" s="124">
        <f t="shared" si="17"/>
        <v>124267.46231311827</v>
      </c>
      <c r="Z202" s="2"/>
    </row>
    <row r="203" spans="13:26" x14ac:dyDescent="0.25">
      <c r="M203" s="2"/>
      <c r="N203" s="1">
        <f t="shared" si="18"/>
        <v>149</v>
      </c>
      <c r="O203" s="124">
        <f t="shared" si="15"/>
        <v>124267.46231311827</v>
      </c>
      <c r="P203" s="124">
        <f t="shared" si="19"/>
        <v>712.16605461289714</v>
      </c>
      <c r="Q203" s="124">
        <f t="shared" si="16"/>
        <v>271.36686022629937</v>
      </c>
      <c r="R203" s="124">
        <f t="shared" si="17"/>
        <v>125250.99522795748</v>
      </c>
      <c r="Z203" s="2"/>
    </row>
    <row r="204" spans="13:26" x14ac:dyDescent="0.25">
      <c r="M204" s="2"/>
      <c r="N204" s="1">
        <f t="shared" si="18"/>
        <v>150</v>
      </c>
      <c r="O204" s="124">
        <f t="shared" si="15"/>
        <v>125250.99522795748</v>
      </c>
      <c r="P204" s="124">
        <f t="shared" si="19"/>
        <v>712.16605461289714</v>
      </c>
      <c r="Q204" s="124">
        <f t="shared" si="16"/>
        <v>273.51463273296429</v>
      </c>
      <c r="R204" s="124">
        <f t="shared" si="17"/>
        <v>126236.67591530335</v>
      </c>
      <c r="Z204" s="2"/>
    </row>
    <row r="205" spans="13:26" x14ac:dyDescent="0.25">
      <c r="M205" s="2"/>
      <c r="N205" s="1">
        <f t="shared" si="18"/>
        <v>151</v>
      </c>
      <c r="O205" s="124">
        <f t="shared" si="15"/>
        <v>126236.67591530335</v>
      </c>
      <c r="P205" s="124">
        <f t="shared" si="19"/>
        <v>712.16605461289714</v>
      </c>
      <c r="Q205" s="124">
        <f t="shared" si="16"/>
        <v>275.66709539963381</v>
      </c>
      <c r="R205" s="124">
        <f t="shared" si="17"/>
        <v>127224.50906531588</v>
      </c>
      <c r="Z205" s="2"/>
    </row>
    <row r="206" spans="13:26" x14ac:dyDescent="0.25">
      <c r="M206" s="2"/>
      <c r="N206" s="1">
        <f t="shared" si="18"/>
        <v>152</v>
      </c>
      <c r="O206" s="124">
        <f t="shared" si="15"/>
        <v>127224.50906531588</v>
      </c>
      <c r="P206" s="124">
        <f t="shared" si="19"/>
        <v>712.16605461289714</v>
      </c>
      <c r="Q206" s="124">
        <f t="shared" si="16"/>
        <v>277.82425846836139</v>
      </c>
      <c r="R206" s="124">
        <f t="shared" si="17"/>
        <v>128214.49937839714</v>
      </c>
      <c r="Z206" s="2"/>
    </row>
    <row r="207" spans="13:26" x14ac:dyDescent="0.25">
      <c r="M207" s="2"/>
      <c r="N207" s="1">
        <f t="shared" si="18"/>
        <v>153</v>
      </c>
      <c r="O207" s="124">
        <f t="shared" si="15"/>
        <v>128214.49937839714</v>
      </c>
      <c r="P207" s="124">
        <f t="shared" si="19"/>
        <v>712.16605461289714</v>
      </c>
      <c r="Q207" s="124">
        <f t="shared" si="16"/>
        <v>279.9861322035664</v>
      </c>
      <c r="R207" s="124">
        <f t="shared" si="17"/>
        <v>129206.65156521361</v>
      </c>
      <c r="Z207" s="2"/>
    </row>
    <row r="208" spans="13:26" x14ac:dyDescent="0.25">
      <c r="M208" s="2"/>
      <c r="N208" s="1">
        <f t="shared" si="18"/>
        <v>154</v>
      </c>
      <c r="O208" s="124">
        <f t="shared" si="15"/>
        <v>129206.65156521361</v>
      </c>
      <c r="P208" s="124">
        <f t="shared" si="19"/>
        <v>712.16605461289714</v>
      </c>
      <c r="Q208" s="124">
        <f t="shared" si="16"/>
        <v>282.15272689208308</v>
      </c>
      <c r="R208" s="124">
        <f t="shared" si="17"/>
        <v>130200.97034671859</v>
      </c>
      <c r="Z208" s="2"/>
    </row>
    <row r="209" spans="13:26" x14ac:dyDescent="0.25">
      <c r="M209" s="2"/>
      <c r="N209" s="1">
        <f t="shared" si="18"/>
        <v>155</v>
      </c>
      <c r="O209" s="124">
        <f t="shared" si="15"/>
        <v>130200.97034671859</v>
      </c>
      <c r="P209" s="124">
        <f t="shared" si="19"/>
        <v>712.16605461289714</v>
      </c>
      <c r="Q209" s="124">
        <f t="shared" si="16"/>
        <v>284.32405284320907</v>
      </c>
      <c r="R209" s="124">
        <f t="shared" si="17"/>
        <v>131197.4604541747</v>
      </c>
      <c r="Z209" s="2"/>
    </row>
    <row r="210" spans="13:26" x14ac:dyDescent="0.25">
      <c r="M210" s="2"/>
      <c r="N210" s="1">
        <f t="shared" si="18"/>
        <v>156</v>
      </c>
      <c r="O210" s="124">
        <f t="shared" si="15"/>
        <v>131197.4604541747</v>
      </c>
      <c r="P210" s="124">
        <f t="shared" si="19"/>
        <v>712.16605461289714</v>
      </c>
      <c r="Q210" s="124">
        <f t="shared" si="16"/>
        <v>286.50012038875502</v>
      </c>
      <c r="R210" s="124">
        <f t="shared" si="17"/>
        <v>132196.12662917635</v>
      </c>
      <c r="Z210" s="2"/>
    </row>
    <row r="211" spans="13:26" x14ac:dyDescent="0.25">
      <c r="M211" s="2"/>
      <c r="N211" s="1">
        <f t="shared" si="18"/>
        <v>157</v>
      </c>
      <c r="O211" s="124">
        <f t="shared" si="15"/>
        <v>132196.12662917635</v>
      </c>
      <c r="P211" s="124">
        <f t="shared" si="19"/>
        <v>712.16605461289714</v>
      </c>
      <c r="Q211" s="124">
        <f t="shared" si="16"/>
        <v>288.68093988309334</v>
      </c>
      <c r="R211" s="124">
        <f t="shared" si="17"/>
        <v>133196.97362367233</v>
      </c>
      <c r="Z211" s="2"/>
    </row>
    <row r="212" spans="13:26" x14ac:dyDescent="0.25">
      <c r="M212" s="2"/>
      <c r="N212" s="1">
        <f t="shared" si="18"/>
        <v>158</v>
      </c>
      <c r="O212" s="124">
        <f t="shared" si="15"/>
        <v>133196.97362367233</v>
      </c>
      <c r="P212" s="124">
        <f t="shared" si="19"/>
        <v>712.16605461289714</v>
      </c>
      <c r="Q212" s="124">
        <f t="shared" si="16"/>
        <v>290.86652170320775</v>
      </c>
      <c r="R212" s="124">
        <f t="shared" si="17"/>
        <v>134200.00619998842</v>
      </c>
      <c r="Z212" s="2"/>
    </row>
    <row r="213" spans="13:26" x14ac:dyDescent="0.25">
      <c r="M213" s="2"/>
      <c r="N213" s="1">
        <f t="shared" si="18"/>
        <v>159</v>
      </c>
      <c r="O213" s="124">
        <f t="shared" si="15"/>
        <v>134200.00619998842</v>
      </c>
      <c r="P213" s="124">
        <f t="shared" si="19"/>
        <v>712.16605461289714</v>
      </c>
      <c r="Q213" s="124">
        <f t="shared" si="16"/>
        <v>293.05687624874241</v>
      </c>
      <c r="R213" s="124">
        <f t="shared" si="17"/>
        <v>135205.22913085006</v>
      </c>
      <c r="Z213" s="2"/>
    </row>
    <row r="214" spans="13:26" x14ac:dyDescent="0.25">
      <c r="M214" s="2"/>
      <c r="N214" s="1">
        <f t="shared" si="18"/>
        <v>160</v>
      </c>
      <c r="O214" s="124">
        <f t="shared" si="15"/>
        <v>135205.22913085006</v>
      </c>
      <c r="P214" s="124">
        <f t="shared" si="19"/>
        <v>712.16605461289714</v>
      </c>
      <c r="Q214" s="124">
        <f t="shared" si="16"/>
        <v>295.25201394205158</v>
      </c>
      <c r="R214" s="124">
        <f t="shared" si="17"/>
        <v>136212.64719940501</v>
      </c>
      <c r="Z214" s="2"/>
    </row>
    <row r="215" spans="13:26" x14ac:dyDescent="0.25">
      <c r="M215" s="2"/>
      <c r="N215" s="1">
        <f t="shared" si="18"/>
        <v>161</v>
      </c>
      <c r="O215" s="124">
        <f t="shared" si="15"/>
        <v>136212.64719940501</v>
      </c>
      <c r="P215" s="124">
        <f t="shared" si="19"/>
        <v>712.16605461289714</v>
      </c>
      <c r="Q215" s="124">
        <f t="shared" si="16"/>
        <v>297.45194522824909</v>
      </c>
      <c r="R215" s="124">
        <f t="shared" si="17"/>
        <v>137222.26519924615</v>
      </c>
      <c r="Z215" s="2"/>
    </row>
    <row r="216" spans="13:26" x14ac:dyDescent="0.25">
      <c r="M216" s="2"/>
      <c r="N216" s="1">
        <f t="shared" si="18"/>
        <v>162</v>
      </c>
      <c r="O216" s="124">
        <f t="shared" si="15"/>
        <v>137222.26519924615</v>
      </c>
      <c r="P216" s="124">
        <f t="shared" si="19"/>
        <v>712.16605461289714</v>
      </c>
      <c r="Q216" s="124">
        <f t="shared" si="16"/>
        <v>299.65668057525812</v>
      </c>
      <c r="R216" s="124">
        <f t="shared" si="17"/>
        <v>138234.0879344343</v>
      </c>
      <c r="Z216" s="2"/>
    </row>
    <row r="217" spans="13:26" x14ac:dyDescent="0.25">
      <c r="M217" s="2"/>
      <c r="N217" s="1">
        <f t="shared" si="18"/>
        <v>163</v>
      </c>
      <c r="O217" s="124">
        <f t="shared" si="15"/>
        <v>138234.0879344343</v>
      </c>
      <c r="P217" s="124">
        <f t="shared" si="19"/>
        <v>712.16605461289714</v>
      </c>
      <c r="Q217" s="124">
        <f t="shared" si="16"/>
        <v>301.86623047386104</v>
      </c>
      <c r="R217" s="124">
        <f t="shared" si="17"/>
        <v>139248.12021952105</v>
      </c>
      <c r="Z217" s="2"/>
    </row>
    <row r="218" spans="13:26" x14ac:dyDescent="0.25">
      <c r="M218" s="2"/>
      <c r="N218" s="1">
        <f t="shared" si="18"/>
        <v>164</v>
      </c>
      <c r="O218" s="124">
        <f t="shared" si="15"/>
        <v>139248.12021952105</v>
      </c>
      <c r="P218" s="124">
        <f t="shared" si="19"/>
        <v>712.16605461289714</v>
      </c>
      <c r="Q218" s="124">
        <f t="shared" si="16"/>
        <v>304.08060543774928</v>
      </c>
      <c r="R218" s="124">
        <f t="shared" si="17"/>
        <v>140264.36687957169</v>
      </c>
      <c r="Z218" s="2"/>
    </row>
    <row r="219" spans="13:26" x14ac:dyDescent="0.25">
      <c r="M219" s="2"/>
      <c r="N219" s="1">
        <f t="shared" si="18"/>
        <v>165</v>
      </c>
      <c r="O219" s="124">
        <f t="shared" si="15"/>
        <v>140264.36687957169</v>
      </c>
      <c r="P219" s="124">
        <f t="shared" si="19"/>
        <v>712.16605461289714</v>
      </c>
      <c r="Q219" s="124">
        <f t="shared" si="16"/>
        <v>306.29981600357326</v>
      </c>
      <c r="R219" s="124">
        <f t="shared" si="17"/>
        <v>141282.83275018816</v>
      </c>
      <c r="Z219" s="2"/>
    </row>
    <row r="220" spans="13:26" x14ac:dyDescent="0.25">
      <c r="M220" s="2"/>
      <c r="N220" s="1">
        <f t="shared" si="18"/>
        <v>166</v>
      </c>
      <c r="O220" s="124">
        <f t="shared" si="15"/>
        <v>141282.83275018816</v>
      </c>
      <c r="P220" s="124">
        <f t="shared" si="19"/>
        <v>712.16605461289714</v>
      </c>
      <c r="Q220" s="124">
        <f t="shared" si="16"/>
        <v>308.52387273099271</v>
      </c>
      <c r="R220" s="124">
        <f t="shared" si="17"/>
        <v>142303.52267753205</v>
      </c>
      <c r="Z220" s="2"/>
    </row>
    <row r="221" spans="13:26" x14ac:dyDescent="0.25">
      <c r="M221" s="2"/>
      <c r="N221" s="1">
        <f t="shared" si="18"/>
        <v>167</v>
      </c>
      <c r="O221" s="124">
        <f t="shared" si="15"/>
        <v>142303.52267753205</v>
      </c>
      <c r="P221" s="124">
        <f t="shared" si="19"/>
        <v>712.16605461289714</v>
      </c>
      <c r="Q221" s="124">
        <f t="shared" si="16"/>
        <v>310.75278620272684</v>
      </c>
      <c r="R221" s="124">
        <f t="shared" si="17"/>
        <v>143326.44151834768</v>
      </c>
      <c r="Z221" s="2"/>
    </row>
    <row r="222" spans="13:26" x14ac:dyDescent="0.25">
      <c r="M222" s="2"/>
      <c r="N222" s="1">
        <f t="shared" si="18"/>
        <v>168</v>
      </c>
      <c r="O222" s="124">
        <f t="shared" si="15"/>
        <v>143326.44151834768</v>
      </c>
      <c r="P222" s="124">
        <f t="shared" si="19"/>
        <v>712.16605461289714</v>
      </c>
      <c r="Q222" s="124">
        <f t="shared" si="16"/>
        <v>312.98656702460465</v>
      </c>
      <c r="R222" s="124">
        <f t="shared" si="17"/>
        <v>144351.59413998519</v>
      </c>
      <c r="Z222" s="2"/>
    </row>
    <row r="223" spans="13:26" x14ac:dyDescent="0.25">
      <c r="M223" s="2"/>
      <c r="N223" s="1">
        <f t="shared" si="18"/>
        <v>169</v>
      </c>
      <c r="O223" s="124">
        <f t="shared" si="15"/>
        <v>144351.59413998519</v>
      </c>
      <c r="P223" s="124">
        <f t="shared" si="19"/>
        <v>712.16605461289714</v>
      </c>
      <c r="Q223" s="124">
        <f t="shared" si="16"/>
        <v>315.22522582561533</v>
      </c>
      <c r="R223" s="124">
        <f t="shared" si="17"/>
        <v>145378.98542042371</v>
      </c>
      <c r="Z223" s="2"/>
    </row>
    <row r="224" spans="13:26" x14ac:dyDescent="0.25">
      <c r="M224" s="2"/>
      <c r="N224" s="1">
        <f t="shared" si="18"/>
        <v>170</v>
      </c>
      <c r="O224" s="124">
        <f t="shared" si="15"/>
        <v>145378.98542042371</v>
      </c>
      <c r="P224" s="124">
        <f t="shared" si="19"/>
        <v>712.16605461289714</v>
      </c>
      <c r="Q224" s="124">
        <f t="shared" si="16"/>
        <v>317.46877325795913</v>
      </c>
      <c r="R224" s="124">
        <f t="shared" si="17"/>
        <v>146408.62024829455</v>
      </c>
      <c r="Z224" s="2"/>
    </row>
    <row r="225" spans="13:26" x14ac:dyDescent="0.25">
      <c r="M225" s="2"/>
      <c r="N225" s="1">
        <f t="shared" si="18"/>
        <v>171</v>
      </c>
      <c r="O225" s="124">
        <f t="shared" si="15"/>
        <v>146408.62024829455</v>
      </c>
      <c r="P225" s="124">
        <f t="shared" si="19"/>
        <v>712.16605461289714</v>
      </c>
      <c r="Q225" s="124">
        <f t="shared" si="16"/>
        <v>319.71721999709774</v>
      </c>
      <c r="R225" s="124">
        <f t="shared" si="17"/>
        <v>147440.50352290456</v>
      </c>
      <c r="Z225" s="2"/>
    </row>
    <row r="226" spans="13:26" x14ac:dyDescent="0.25">
      <c r="M226" s="2"/>
      <c r="N226" s="1">
        <f t="shared" si="18"/>
        <v>172</v>
      </c>
      <c r="O226" s="124">
        <f t="shared" si="15"/>
        <v>147440.50352290456</v>
      </c>
      <c r="P226" s="124">
        <f t="shared" si="19"/>
        <v>712.16605461289714</v>
      </c>
      <c r="Q226" s="124">
        <f t="shared" si="16"/>
        <v>321.97057674180525</v>
      </c>
      <c r="R226" s="124">
        <f t="shared" si="17"/>
        <v>148474.64015425925</v>
      </c>
      <c r="Z226" s="2"/>
    </row>
    <row r="227" spans="13:26" x14ac:dyDescent="0.25">
      <c r="M227" s="2"/>
      <c r="N227" s="1">
        <f t="shared" si="18"/>
        <v>173</v>
      </c>
      <c r="O227" s="124">
        <f t="shared" si="15"/>
        <v>148474.64015425925</v>
      </c>
      <c r="P227" s="124">
        <f t="shared" si="19"/>
        <v>712.16605461289714</v>
      </c>
      <c r="Q227" s="124">
        <f t="shared" si="16"/>
        <v>324.22885421421887</v>
      </c>
      <c r="R227" s="124">
        <f t="shared" si="17"/>
        <v>149511.03506308637</v>
      </c>
      <c r="Z227" s="2"/>
    </row>
    <row r="228" spans="13:26" x14ac:dyDescent="0.25">
      <c r="M228" s="2"/>
      <c r="N228" s="1">
        <f t="shared" si="18"/>
        <v>174</v>
      </c>
      <c r="O228" s="124">
        <f t="shared" ref="O228:O291" si="20">R227</f>
        <v>149511.03506308637</v>
      </c>
      <c r="P228" s="124">
        <f t="shared" si="19"/>
        <v>712.16605461289714</v>
      </c>
      <c r="Q228" s="124">
        <f t="shared" ref="Q228:Q291" si="21">O228*$P$49</f>
        <v>326.49206315989028</v>
      </c>
      <c r="R228" s="124">
        <f t="shared" ref="R228:R291" si="22">O228+P228+Q228</f>
        <v>150549.69318085915</v>
      </c>
      <c r="Z228" s="2"/>
    </row>
    <row r="229" spans="13:26" x14ac:dyDescent="0.25">
      <c r="M229" s="2"/>
      <c r="N229" s="1">
        <f t="shared" si="18"/>
        <v>175</v>
      </c>
      <c r="O229" s="124">
        <f t="shared" si="20"/>
        <v>150549.69318085915</v>
      </c>
      <c r="P229" s="124">
        <f t="shared" si="19"/>
        <v>712.16605461289714</v>
      </c>
      <c r="Q229" s="124">
        <f t="shared" si="21"/>
        <v>328.7602143478365</v>
      </c>
      <c r="R229" s="124">
        <f t="shared" si="22"/>
        <v>151590.61944981987</v>
      </c>
      <c r="Z229" s="2"/>
    </row>
    <row r="230" spans="13:26" x14ac:dyDescent="0.25">
      <c r="M230" s="2"/>
      <c r="N230" s="1">
        <f t="shared" si="18"/>
        <v>176</v>
      </c>
      <c r="O230" s="124">
        <f t="shared" si="20"/>
        <v>151590.61944981987</v>
      </c>
      <c r="P230" s="124">
        <f t="shared" si="19"/>
        <v>712.16605461289714</v>
      </c>
      <c r="Q230" s="124">
        <f t="shared" si="21"/>
        <v>331.03331857059112</v>
      </c>
      <c r="R230" s="124">
        <f t="shared" si="22"/>
        <v>152633.81882300336</v>
      </c>
      <c r="Z230" s="2"/>
    </row>
    <row r="231" spans="13:26" x14ac:dyDescent="0.25">
      <c r="M231" s="2"/>
      <c r="N231" s="1">
        <f t="shared" si="18"/>
        <v>177</v>
      </c>
      <c r="O231" s="124">
        <f t="shared" si="20"/>
        <v>152633.81882300336</v>
      </c>
      <c r="P231" s="124">
        <f t="shared" si="19"/>
        <v>712.16605461289714</v>
      </c>
      <c r="Q231" s="124">
        <f t="shared" si="21"/>
        <v>333.31138664425578</v>
      </c>
      <c r="R231" s="124">
        <f t="shared" si="22"/>
        <v>153679.29626426051</v>
      </c>
      <c r="Z231" s="2"/>
    </row>
    <row r="232" spans="13:26" x14ac:dyDescent="0.25">
      <c r="M232" s="2"/>
      <c r="N232" s="1">
        <f t="shared" si="18"/>
        <v>178</v>
      </c>
      <c r="O232" s="124">
        <f t="shared" si="20"/>
        <v>153679.29626426051</v>
      </c>
      <c r="P232" s="124">
        <f t="shared" si="19"/>
        <v>712.16605461289714</v>
      </c>
      <c r="Q232" s="124">
        <f t="shared" si="21"/>
        <v>335.59442940855172</v>
      </c>
      <c r="R232" s="124">
        <f t="shared" si="22"/>
        <v>154727.05674828196</v>
      </c>
      <c r="Z232" s="2"/>
    </row>
    <row r="233" spans="13:26" x14ac:dyDescent="0.25">
      <c r="M233" s="2"/>
      <c r="N233" s="1">
        <f t="shared" si="18"/>
        <v>179</v>
      </c>
      <c r="O233" s="124">
        <f t="shared" si="20"/>
        <v>154727.05674828196</v>
      </c>
      <c r="P233" s="124">
        <f t="shared" si="19"/>
        <v>712.16605461289714</v>
      </c>
      <c r="Q233" s="124">
        <f t="shared" si="21"/>
        <v>337.882457726871</v>
      </c>
      <c r="R233" s="124">
        <f t="shared" si="22"/>
        <v>155777.10526062173</v>
      </c>
      <c r="Z233" s="2"/>
    </row>
    <row r="234" spans="13:26" x14ac:dyDescent="0.25">
      <c r="M234" s="2"/>
      <c r="N234" s="1">
        <f t="shared" si="18"/>
        <v>180</v>
      </c>
      <c r="O234" s="124">
        <f t="shared" si="20"/>
        <v>155777.10526062173</v>
      </c>
      <c r="P234" s="124">
        <f t="shared" si="19"/>
        <v>712.16605461289714</v>
      </c>
      <c r="Q234" s="124">
        <f t="shared" si="21"/>
        <v>340.17548248632852</v>
      </c>
      <c r="R234" s="124">
        <f t="shared" si="22"/>
        <v>156829.44679772094</v>
      </c>
      <c r="Z234" s="2"/>
    </row>
    <row r="235" spans="13:26" x14ac:dyDescent="0.25">
      <c r="M235" s="2"/>
      <c r="N235" s="1">
        <f t="shared" si="18"/>
        <v>181</v>
      </c>
      <c r="O235" s="124">
        <f t="shared" si="20"/>
        <v>156829.44679772094</v>
      </c>
      <c r="P235" s="124">
        <f t="shared" si="19"/>
        <v>712.16605461289714</v>
      </c>
      <c r="Q235" s="124">
        <f t="shared" si="21"/>
        <v>342.47351459781379</v>
      </c>
      <c r="R235" s="124">
        <f t="shared" si="22"/>
        <v>157884.08636693165</v>
      </c>
      <c r="Z235" s="2"/>
    </row>
    <row r="236" spans="13:26" x14ac:dyDescent="0.25">
      <c r="M236" s="2"/>
      <c r="N236" s="1">
        <f t="shared" si="18"/>
        <v>182</v>
      </c>
      <c r="O236" s="124">
        <f t="shared" si="20"/>
        <v>157884.08636693165</v>
      </c>
      <c r="P236" s="124">
        <f t="shared" si="19"/>
        <v>712.16605461289714</v>
      </c>
      <c r="Q236" s="124">
        <f t="shared" si="21"/>
        <v>344.77656499604274</v>
      </c>
      <c r="R236" s="124">
        <f t="shared" si="22"/>
        <v>158941.02898654059</v>
      </c>
      <c r="Z236" s="2"/>
    </row>
    <row r="237" spans="13:26" x14ac:dyDescent="0.25">
      <c r="M237" s="2"/>
      <c r="N237" s="1">
        <f t="shared" si="18"/>
        <v>183</v>
      </c>
      <c r="O237" s="124">
        <f t="shared" si="20"/>
        <v>158941.02898654059</v>
      </c>
      <c r="P237" s="124">
        <f t="shared" si="19"/>
        <v>712.16605461289714</v>
      </c>
      <c r="Q237" s="124">
        <f t="shared" si="21"/>
        <v>347.08464463960973</v>
      </c>
      <c r="R237" s="124">
        <f t="shared" si="22"/>
        <v>160000.2796857931</v>
      </c>
      <c r="Z237" s="2"/>
    </row>
    <row r="238" spans="13:26" x14ac:dyDescent="0.25">
      <c r="M238" s="2"/>
      <c r="N238" s="1">
        <f t="shared" si="18"/>
        <v>184</v>
      </c>
      <c r="O238" s="124">
        <f t="shared" si="20"/>
        <v>160000.2796857931</v>
      </c>
      <c r="P238" s="124">
        <f t="shared" si="19"/>
        <v>712.16605461289714</v>
      </c>
      <c r="Q238" s="124">
        <f t="shared" si="21"/>
        <v>349.39776451103984</v>
      </c>
      <c r="R238" s="124">
        <f t="shared" si="22"/>
        <v>161061.84350491702</v>
      </c>
      <c r="Z238" s="2"/>
    </row>
    <row r="239" spans="13:26" x14ac:dyDescent="0.25">
      <c r="M239" s="2"/>
      <c r="N239" s="1">
        <f t="shared" si="18"/>
        <v>185</v>
      </c>
      <c r="O239" s="124">
        <f t="shared" si="20"/>
        <v>161061.84350491702</v>
      </c>
      <c r="P239" s="124">
        <f t="shared" si="19"/>
        <v>712.16605461289714</v>
      </c>
      <c r="Q239" s="124">
        <f t="shared" si="21"/>
        <v>351.71593561684097</v>
      </c>
      <c r="R239" s="124">
        <f t="shared" si="22"/>
        <v>162125.72549514676</v>
      </c>
      <c r="Z239" s="2"/>
    </row>
    <row r="240" spans="13:26" x14ac:dyDescent="0.25">
      <c r="M240" s="2"/>
      <c r="N240" s="1">
        <f t="shared" si="18"/>
        <v>186</v>
      </c>
      <c r="O240" s="124">
        <f t="shared" si="20"/>
        <v>162125.72549514676</v>
      </c>
      <c r="P240" s="124">
        <f t="shared" si="19"/>
        <v>712.16605461289714</v>
      </c>
      <c r="Q240" s="124">
        <f t="shared" si="21"/>
        <v>354.03916898755631</v>
      </c>
      <c r="R240" s="124">
        <f t="shared" si="22"/>
        <v>163191.93071874723</v>
      </c>
      <c r="Z240" s="2"/>
    </row>
    <row r="241" spans="13:26" x14ac:dyDescent="0.25">
      <c r="M241" s="2"/>
      <c r="N241" s="1">
        <f t="shared" si="18"/>
        <v>187</v>
      </c>
      <c r="O241" s="124">
        <f t="shared" si="20"/>
        <v>163191.93071874723</v>
      </c>
      <c r="P241" s="124">
        <f t="shared" si="19"/>
        <v>712.16605461289714</v>
      </c>
      <c r="Q241" s="124">
        <f t="shared" si="21"/>
        <v>356.36747567781691</v>
      </c>
      <c r="R241" s="124">
        <f t="shared" si="22"/>
        <v>164260.46424903793</v>
      </c>
      <c r="Z241" s="2"/>
    </row>
    <row r="242" spans="13:26" x14ac:dyDescent="0.25">
      <c r="M242" s="2"/>
      <c r="N242" s="1">
        <f t="shared" si="18"/>
        <v>188</v>
      </c>
      <c r="O242" s="124">
        <f t="shared" si="20"/>
        <v>164260.46424903793</v>
      </c>
      <c r="P242" s="124">
        <f t="shared" si="19"/>
        <v>712.16605461289714</v>
      </c>
      <c r="Q242" s="124">
        <f t="shared" si="21"/>
        <v>358.70086676639391</v>
      </c>
      <c r="R242" s="124">
        <f t="shared" si="22"/>
        <v>165331.33117041722</v>
      </c>
      <c r="Z242" s="2"/>
    </row>
    <row r="243" spans="13:26" x14ac:dyDescent="0.25">
      <c r="M243" s="2"/>
      <c r="N243" s="1">
        <f t="shared" si="18"/>
        <v>189</v>
      </c>
      <c r="O243" s="124">
        <f t="shared" si="20"/>
        <v>165331.33117041722</v>
      </c>
      <c r="P243" s="124">
        <f t="shared" si="19"/>
        <v>712.16605461289714</v>
      </c>
      <c r="Q243" s="124">
        <f t="shared" si="21"/>
        <v>361.03935335625187</v>
      </c>
      <c r="R243" s="124">
        <f t="shared" si="22"/>
        <v>166404.53657838638</v>
      </c>
      <c r="Z243" s="2"/>
    </row>
    <row r="244" spans="13:26" x14ac:dyDescent="0.25">
      <c r="M244" s="2"/>
      <c r="N244" s="1">
        <f t="shared" ref="N244:N307" si="23">N243+1</f>
        <v>190</v>
      </c>
      <c r="O244" s="124">
        <f t="shared" si="20"/>
        <v>166404.53657838638</v>
      </c>
      <c r="P244" s="124">
        <f t="shared" ref="P244:P307" si="24">P243</f>
        <v>712.16605461289714</v>
      </c>
      <c r="Q244" s="124">
        <f t="shared" si="21"/>
        <v>363.38294657460096</v>
      </c>
      <c r="R244" s="124">
        <f t="shared" si="22"/>
        <v>167480.08557957388</v>
      </c>
      <c r="Z244" s="2"/>
    </row>
    <row r="245" spans="13:26" x14ac:dyDescent="0.25">
      <c r="M245" s="2"/>
      <c r="N245" s="1">
        <f t="shared" si="23"/>
        <v>191</v>
      </c>
      <c r="O245" s="124">
        <f t="shared" si="20"/>
        <v>167480.08557957388</v>
      </c>
      <c r="P245" s="124">
        <f t="shared" si="24"/>
        <v>712.16605461289714</v>
      </c>
      <c r="Q245" s="124">
        <f t="shared" si="21"/>
        <v>365.73165757295027</v>
      </c>
      <c r="R245" s="124">
        <f t="shared" si="22"/>
        <v>168557.98329175974</v>
      </c>
      <c r="Z245" s="2"/>
    </row>
    <row r="246" spans="13:26" x14ac:dyDescent="0.25">
      <c r="M246" s="2"/>
      <c r="N246" s="1">
        <f t="shared" si="23"/>
        <v>192</v>
      </c>
      <c r="O246" s="124">
        <f t="shared" si="20"/>
        <v>168557.98329175974</v>
      </c>
      <c r="P246" s="124">
        <f t="shared" si="24"/>
        <v>712.16605461289714</v>
      </c>
      <c r="Q246" s="124">
        <f t="shared" si="21"/>
        <v>368.08549752716095</v>
      </c>
      <c r="R246" s="124">
        <f t="shared" si="22"/>
        <v>169638.23484389979</v>
      </c>
      <c r="Z246" s="2"/>
    </row>
    <row r="247" spans="13:26" x14ac:dyDescent="0.25">
      <c r="M247" s="2"/>
      <c r="N247" s="1">
        <f t="shared" si="23"/>
        <v>193</v>
      </c>
      <c r="O247" s="124">
        <f t="shared" si="20"/>
        <v>169638.23484389979</v>
      </c>
      <c r="P247" s="124">
        <f t="shared" si="24"/>
        <v>712.16605461289714</v>
      </c>
      <c r="Q247" s="124">
        <f t="shared" si="21"/>
        <v>370.44447763749901</v>
      </c>
      <c r="R247" s="124">
        <f t="shared" si="22"/>
        <v>170720.84537615019</v>
      </c>
      <c r="Z247" s="2"/>
    </row>
    <row r="248" spans="13:26" x14ac:dyDescent="0.25">
      <c r="M248" s="2"/>
      <c r="N248" s="1">
        <f t="shared" si="23"/>
        <v>194</v>
      </c>
      <c r="O248" s="124">
        <f t="shared" si="20"/>
        <v>170720.84537615019</v>
      </c>
      <c r="P248" s="124">
        <f t="shared" si="24"/>
        <v>712.16605461289714</v>
      </c>
      <c r="Q248" s="124">
        <f t="shared" si="21"/>
        <v>372.80860912868906</v>
      </c>
      <c r="R248" s="124">
        <f t="shared" si="22"/>
        <v>171805.82003989178</v>
      </c>
      <c r="Z248" s="2"/>
    </row>
    <row r="249" spans="13:26" x14ac:dyDescent="0.25">
      <c r="M249" s="2"/>
      <c r="N249" s="1">
        <f t="shared" si="23"/>
        <v>195</v>
      </c>
      <c r="O249" s="124">
        <f t="shared" si="20"/>
        <v>171805.82003989178</v>
      </c>
      <c r="P249" s="124">
        <f t="shared" si="24"/>
        <v>712.16605461289714</v>
      </c>
      <c r="Q249" s="124">
        <f t="shared" si="21"/>
        <v>375.17790324996736</v>
      </c>
      <c r="R249" s="124">
        <f t="shared" si="22"/>
        <v>172893.16399775466</v>
      </c>
      <c r="Z249" s="2"/>
    </row>
    <row r="250" spans="13:26" x14ac:dyDescent="0.25">
      <c r="M250" s="2"/>
      <c r="N250" s="1">
        <f t="shared" si="23"/>
        <v>196</v>
      </c>
      <c r="O250" s="124">
        <f t="shared" si="20"/>
        <v>172893.16399775466</v>
      </c>
      <c r="P250" s="124">
        <f t="shared" si="24"/>
        <v>712.16605461289714</v>
      </c>
      <c r="Q250" s="124">
        <f t="shared" si="21"/>
        <v>377.5523712751355</v>
      </c>
      <c r="R250" s="124">
        <f t="shared" si="22"/>
        <v>173982.8824236427</v>
      </c>
      <c r="Z250" s="2"/>
    </row>
    <row r="251" spans="13:26" x14ac:dyDescent="0.25">
      <c r="M251" s="2"/>
      <c r="N251" s="1">
        <f t="shared" si="23"/>
        <v>197</v>
      </c>
      <c r="O251" s="124">
        <f t="shared" si="20"/>
        <v>173982.8824236427</v>
      </c>
      <c r="P251" s="124">
        <f t="shared" si="24"/>
        <v>712.16605461289714</v>
      </c>
      <c r="Q251" s="124">
        <f t="shared" si="21"/>
        <v>379.93202450261407</v>
      </c>
      <c r="R251" s="124">
        <f t="shared" si="22"/>
        <v>175074.9805027582</v>
      </c>
      <c r="Z251" s="2"/>
    </row>
    <row r="252" spans="13:26" x14ac:dyDescent="0.25">
      <c r="M252" s="2"/>
      <c r="N252" s="1">
        <f t="shared" si="23"/>
        <v>198</v>
      </c>
      <c r="O252" s="124">
        <f t="shared" si="20"/>
        <v>175074.9805027582</v>
      </c>
      <c r="P252" s="124">
        <f t="shared" si="24"/>
        <v>712.16605461289714</v>
      </c>
      <c r="Q252" s="124">
        <f t="shared" si="21"/>
        <v>382.31687425549632</v>
      </c>
      <c r="R252" s="124">
        <f t="shared" si="22"/>
        <v>176169.46343162659</v>
      </c>
      <c r="Z252" s="2"/>
    </row>
    <row r="253" spans="13:26" x14ac:dyDescent="0.25">
      <c r="M253" s="2"/>
      <c r="N253" s="1">
        <f t="shared" si="23"/>
        <v>199</v>
      </c>
      <c r="O253" s="124">
        <f t="shared" si="20"/>
        <v>176169.46343162659</v>
      </c>
      <c r="P253" s="124">
        <f t="shared" si="24"/>
        <v>712.16605461289714</v>
      </c>
      <c r="Q253" s="124">
        <f t="shared" si="21"/>
        <v>384.70693188160226</v>
      </c>
      <c r="R253" s="124">
        <f t="shared" si="22"/>
        <v>177266.33641812109</v>
      </c>
      <c r="Z253" s="2"/>
    </row>
    <row r="254" spans="13:26" x14ac:dyDescent="0.25">
      <c r="M254" s="2"/>
      <c r="N254" s="1">
        <f t="shared" si="23"/>
        <v>200</v>
      </c>
      <c r="O254" s="124">
        <f t="shared" si="20"/>
        <v>177266.33641812109</v>
      </c>
      <c r="P254" s="124">
        <f t="shared" si="24"/>
        <v>712.16605461289714</v>
      </c>
      <c r="Q254" s="124">
        <f t="shared" si="21"/>
        <v>387.10220875353235</v>
      </c>
      <c r="R254" s="124">
        <f t="shared" si="22"/>
        <v>178365.60468148752</v>
      </c>
      <c r="Z254" s="2"/>
    </row>
    <row r="255" spans="13:26" x14ac:dyDescent="0.25">
      <c r="M255" s="2"/>
      <c r="N255" s="1">
        <f t="shared" si="23"/>
        <v>201</v>
      </c>
      <c r="O255" s="124">
        <f t="shared" si="20"/>
        <v>178365.60468148752</v>
      </c>
      <c r="P255" s="124">
        <f t="shared" si="24"/>
        <v>712.16605461289714</v>
      </c>
      <c r="Q255" s="124">
        <f t="shared" si="21"/>
        <v>389.50271626872183</v>
      </c>
      <c r="R255" s="124">
        <f t="shared" si="22"/>
        <v>179467.27345236915</v>
      </c>
      <c r="Z255" s="2"/>
    </row>
    <row r="256" spans="13:26" x14ac:dyDescent="0.25">
      <c r="M256" s="2"/>
      <c r="N256" s="1">
        <f t="shared" si="23"/>
        <v>202</v>
      </c>
      <c r="O256" s="124">
        <f t="shared" si="20"/>
        <v>179467.27345236915</v>
      </c>
      <c r="P256" s="124">
        <f t="shared" si="24"/>
        <v>712.16605461289714</v>
      </c>
      <c r="Q256" s="124">
        <f t="shared" si="21"/>
        <v>391.90846584949486</v>
      </c>
      <c r="R256" s="124">
        <f t="shared" si="22"/>
        <v>180571.34797283154</v>
      </c>
      <c r="Z256" s="2"/>
    </row>
    <row r="257" spans="13:26" x14ac:dyDescent="0.25">
      <c r="M257" s="2"/>
      <c r="N257" s="1">
        <f t="shared" si="23"/>
        <v>203</v>
      </c>
      <c r="O257" s="124">
        <f t="shared" si="20"/>
        <v>180571.34797283154</v>
      </c>
      <c r="P257" s="124">
        <f t="shared" si="24"/>
        <v>712.16605461289714</v>
      </c>
      <c r="Q257" s="124">
        <f t="shared" si="21"/>
        <v>394.31946894311886</v>
      </c>
      <c r="R257" s="124">
        <f t="shared" si="22"/>
        <v>181677.83349638755</v>
      </c>
      <c r="Z257" s="2"/>
    </row>
    <row r="258" spans="13:26" x14ac:dyDescent="0.25">
      <c r="M258" s="2"/>
      <c r="N258" s="1">
        <f t="shared" si="23"/>
        <v>204</v>
      </c>
      <c r="O258" s="124">
        <f t="shared" si="20"/>
        <v>181677.83349638755</v>
      </c>
      <c r="P258" s="124">
        <f t="shared" si="24"/>
        <v>712.16605461289714</v>
      </c>
      <c r="Q258" s="124">
        <f t="shared" si="21"/>
        <v>396.73573702185917</v>
      </c>
      <c r="R258" s="124">
        <f t="shared" si="22"/>
        <v>182786.73528802232</v>
      </c>
      <c r="Z258" s="2"/>
    </row>
    <row r="259" spans="13:26" x14ac:dyDescent="0.25">
      <c r="M259" s="2"/>
      <c r="N259" s="1">
        <f t="shared" si="23"/>
        <v>205</v>
      </c>
      <c r="O259" s="124">
        <f t="shared" si="20"/>
        <v>182786.73528802232</v>
      </c>
      <c r="P259" s="124">
        <f t="shared" si="24"/>
        <v>712.16605461289714</v>
      </c>
      <c r="Q259" s="124">
        <f t="shared" si="21"/>
        <v>399.1572815830333</v>
      </c>
      <c r="R259" s="124">
        <f t="shared" si="22"/>
        <v>183898.05862421825</v>
      </c>
      <c r="Z259" s="2"/>
    </row>
    <row r="260" spans="13:26" x14ac:dyDescent="0.25">
      <c r="M260" s="2"/>
      <c r="N260" s="1">
        <f t="shared" si="23"/>
        <v>206</v>
      </c>
      <c r="O260" s="124">
        <f t="shared" si="20"/>
        <v>183898.05862421825</v>
      </c>
      <c r="P260" s="124">
        <f t="shared" si="24"/>
        <v>712.16605461289714</v>
      </c>
      <c r="Q260" s="124">
        <f t="shared" si="21"/>
        <v>401.5841141490659</v>
      </c>
      <c r="R260" s="124">
        <f t="shared" si="22"/>
        <v>185011.80879298021</v>
      </c>
      <c r="Z260" s="2"/>
    </row>
    <row r="261" spans="13:26" x14ac:dyDescent="0.25">
      <c r="M261" s="2"/>
      <c r="N261" s="1">
        <f t="shared" si="23"/>
        <v>207</v>
      </c>
      <c r="O261" s="124">
        <f t="shared" si="20"/>
        <v>185011.80879298021</v>
      </c>
      <c r="P261" s="124">
        <f t="shared" si="24"/>
        <v>712.16605461289714</v>
      </c>
      <c r="Q261" s="124">
        <f t="shared" si="21"/>
        <v>404.01624626754358</v>
      </c>
      <c r="R261" s="124">
        <f t="shared" si="22"/>
        <v>186127.99109386065</v>
      </c>
      <c r="Z261" s="2"/>
    </row>
    <row r="262" spans="13:26" x14ac:dyDescent="0.25">
      <c r="M262" s="2"/>
      <c r="N262" s="1">
        <f t="shared" si="23"/>
        <v>208</v>
      </c>
      <c r="O262" s="124">
        <f t="shared" si="20"/>
        <v>186127.99109386065</v>
      </c>
      <c r="P262" s="124">
        <f t="shared" si="24"/>
        <v>712.16605461289714</v>
      </c>
      <c r="Q262" s="124">
        <f t="shared" si="21"/>
        <v>406.4536895112696</v>
      </c>
      <c r="R262" s="124">
        <f t="shared" si="22"/>
        <v>187246.61083798483</v>
      </c>
      <c r="Z262" s="2"/>
    </row>
    <row r="263" spans="13:26" x14ac:dyDescent="0.25">
      <c r="M263" s="2"/>
      <c r="N263" s="1">
        <f t="shared" si="23"/>
        <v>209</v>
      </c>
      <c r="O263" s="124">
        <f t="shared" si="20"/>
        <v>187246.61083798483</v>
      </c>
      <c r="P263" s="124">
        <f t="shared" si="24"/>
        <v>712.16605461289714</v>
      </c>
      <c r="Q263" s="124">
        <f t="shared" si="21"/>
        <v>408.89645547831935</v>
      </c>
      <c r="R263" s="124">
        <f t="shared" si="22"/>
        <v>188367.67334807606</v>
      </c>
      <c r="Z263" s="2"/>
    </row>
    <row r="264" spans="13:26" x14ac:dyDescent="0.25">
      <c r="M264" s="2"/>
      <c r="N264" s="1">
        <f t="shared" si="23"/>
        <v>210</v>
      </c>
      <c r="O264" s="124">
        <f t="shared" si="20"/>
        <v>188367.67334807606</v>
      </c>
      <c r="P264" s="124">
        <f t="shared" si="24"/>
        <v>712.16605461289714</v>
      </c>
      <c r="Q264" s="124">
        <f t="shared" si="21"/>
        <v>411.34455579209521</v>
      </c>
      <c r="R264" s="124">
        <f t="shared" si="22"/>
        <v>189491.18395848107</v>
      </c>
      <c r="Z264" s="2"/>
    </row>
    <row r="265" spans="13:26" x14ac:dyDescent="0.25">
      <c r="M265" s="2"/>
      <c r="N265" s="1">
        <f t="shared" si="23"/>
        <v>211</v>
      </c>
      <c r="O265" s="124">
        <f t="shared" si="20"/>
        <v>189491.18395848107</v>
      </c>
      <c r="P265" s="124">
        <f t="shared" si="24"/>
        <v>712.16605461289714</v>
      </c>
      <c r="Q265" s="124">
        <f t="shared" si="21"/>
        <v>413.79800210138188</v>
      </c>
      <c r="R265" s="124">
        <f t="shared" si="22"/>
        <v>190617.14801519536</v>
      </c>
      <c r="Z265" s="2"/>
    </row>
    <row r="266" spans="13:26" x14ac:dyDescent="0.25">
      <c r="M266" s="2"/>
      <c r="N266" s="1">
        <f t="shared" si="23"/>
        <v>212</v>
      </c>
      <c r="O266" s="124">
        <f t="shared" si="20"/>
        <v>190617.14801519536</v>
      </c>
      <c r="P266" s="124">
        <f t="shared" si="24"/>
        <v>712.16605461289714</v>
      </c>
      <c r="Q266" s="124">
        <f t="shared" si="21"/>
        <v>416.25680608040193</v>
      </c>
      <c r="R266" s="124">
        <f t="shared" si="22"/>
        <v>191745.57087588866</v>
      </c>
      <c r="Z266" s="2"/>
    </row>
    <row r="267" spans="13:26" x14ac:dyDescent="0.25">
      <c r="M267" s="2"/>
      <c r="N267" s="1">
        <f t="shared" si="23"/>
        <v>213</v>
      </c>
      <c r="O267" s="124">
        <f t="shared" si="20"/>
        <v>191745.57087588866</v>
      </c>
      <c r="P267" s="124">
        <f t="shared" si="24"/>
        <v>712.16605461289714</v>
      </c>
      <c r="Q267" s="124">
        <f t="shared" si="21"/>
        <v>418.72097942887143</v>
      </c>
      <c r="R267" s="124">
        <f t="shared" si="22"/>
        <v>192876.45790993044</v>
      </c>
      <c r="Z267" s="2"/>
    </row>
    <row r="268" spans="13:26" x14ac:dyDescent="0.25">
      <c r="M268" s="2"/>
      <c r="N268" s="1">
        <f t="shared" si="23"/>
        <v>214</v>
      </c>
      <c r="O268" s="124">
        <f t="shared" si="20"/>
        <v>192876.45790993044</v>
      </c>
      <c r="P268" s="124">
        <f t="shared" si="24"/>
        <v>712.16605461289714</v>
      </c>
      <c r="Q268" s="124">
        <f t="shared" si="21"/>
        <v>421.19053387205531</v>
      </c>
      <c r="R268" s="124">
        <f t="shared" si="22"/>
        <v>194009.81449841539</v>
      </c>
      <c r="Z268" s="2"/>
    </row>
    <row r="269" spans="13:26" x14ac:dyDescent="0.25">
      <c r="M269" s="2"/>
      <c r="N269" s="1">
        <f t="shared" si="23"/>
        <v>215</v>
      </c>
      <c r="O269" s="124">
        <f t="shared" si="20"/>
        <v>194009.81449841539</v>
      </c>
      <c r="P269" s="124">
        <f t="shared" si="24"/>
        <v>712.16605461289714</v>
      </c>
      <c r="Q269" s="124">
        <f t="shared" si="21"/>
        <v>423.6654811608235</v>
      </c>
      <c r="R269" s="124">
        <f t="shared" si="22"/>
        <v>195145.64603418912</v>
      </c>
      <c r="Z269" s="2"/>
    </row>
    <row r="270" spans="13:26" x14ac:dyDescent="0.25">
      <c r="M270" s="2"/>
      <c r="N270" s="1">
        <f t="shared" si="23"/>
        <v>216</v>
      </c>
      <c r="O270" s="124">
        <f t="shared" si="20"/>
        <v>195145.64603418912</v>
      </c>
      <c r="P270" s="124">
        <f t="shared" si="24"/>
        <v>712.16605461289714</v>
      </c>
      <c r="Q270" s="124">
        <f t="shared" si="21"/>
        <v>426.14583307170653</v>
      </c>
      <c r="R270" s="124">
        <f t="shared" si="22"/>
        <v>196283.95792187372</v>
      </c>
      <c r="Z270" s="2"/>
    </row>
    <row r="271" spans="13:26" x14ac:dyDescent="0.25">
      <c r="M271" s="2"/>
      <c r="N271" s="1">
        <f t="shared" si="23"/>
        <v>217</v>
      </c>
      <c r="O271" s="124">
        <f t="shared" si="20"/>
        <v>196283.95792187372</v>
      </c>
      <c r="P271" s="124">
        <f t="shared" si="24"/>
        <v>712.16605461289714</v>
      </c>
      <c r="Q271" s="124">
        <f t="shared" si="21"/>
        <v>428.63160140695186</v>
      </c>
      <c r="R271" s="124">
        <f t="shared" si="22"/>
        <v>197424.75557789358</v>
      </c>
      <c r="Z271" s="2"/>
    </row>
    <row r="272" spans="13:26" x14ac:dyDescent="0.25">
      <c r="M272" s="2"/>
      <c r="N272" s="1">
        <f t="shared" si="23"/>
        <v>218</v>
      </c>
      <c r="O272" s="124">
        <f t="shared" si="20"/>
        <v>197424.75557789358</v>
      </c>
      <c r="P272" s="124">
        <f t="shared" si="24"/>
        <v>712.16605461289714</v>
      </c>
      <c r="Q272" s="124">
        <f t="shared" si="21"/>
        <v>431.12279799457986</v>
      </c>
      <c r="R272" s="124">
        <f t="shared" si="22"/>
        <v>198568.04443050106</v>
      </c>
      <c r="Z272" s="2"/>
    </row>
    <row r="273" spans="13:26" x14ac:dyDescent="0.25">
      <c r="M273" s="2"/>
      <c r="N273" s="1">
        <f t="shared" si="23"/>
        <v>219</v>
      </c>
      <c r="O273" s="124">
        <f t="shared" si="20"/>
        <v>198568.04443050106</v>
      </c>
      <c r="P273" s="124">
        <f t="shared" si="24"/>
        <v>712.16605461289714</v>
      </c>
      <c r="Q273" s="124">
        <f t="shared" si="21"/>
        <v>433.61943468844009</v>
      </c>
      <c r="R273" s="124">
        <f t="shared" si="22"/>
        <v>199713.8299198024</v>
      </c>
      <c r="Z273" s="2"/>
    </row>
    <row r="274" spans="13:26" x14ac:dyDescent="0.25">
      <c r="M274" s="2"/>
      <c r="N274" s="1">
        <f t="shared" si="23"/>
        <v>220</v>
      </c>
      <c r="O274" s="124">
        <f t="shared" si="20"/>
        <v>199713.8299198024</v>
      </c>
      <c r="P274" s="124">
        <f t="shared" si="24"/>
        <v>712.16605461289714</v>
      </c>
      <c r="Q274" s="124">
        <f t="shared" si="21"/>
        <v>436.12152336826773</v>
      </c>
      <c r="R274" s="124">
        <f t="shared" si="22"/>
        <v>200862.11749778356</v>
      </c>
      <c r="Z274" s="2"/>
    </row>
    <row r="275" spans="13:26" x14ac:dyDescent="0.25">
      <c r="M275" s="2"/>
      <c r="N275" s="1">
        <f t="shared" si="23"/>
        <v>221</v>
      </c>
      <c r="O275" s="124">
        <f t="shared" si="20"/>
        <v>200862.11749778356</v>
      </c>
      <c r="P275" s="124">
        <f t="shared" si="24"/>
        <v>712.16605461289714</v>
      </c>
      <c r="Q275" s="124">
        <f t="shared" si="21"/>
        <v>438.62907593974012</v>
      </c>
      <c r="R275" s="124">
        <f t="shared" si="22"/>
        <v>202012.9126283362</v>
      </c>
      <c r="Z275" s="2"/>
    </row>
    <row r="276" spans="13:26" x14ac:dyDescent="0.25">
      <c r="M276" s="2"/>
      <c r="N276" s="1">
        <f t="shared" si="23"/>
        <v>222</v>
      </c>
      <c r="O276" s="124">
        <f t="shared" si="20"/>
        <v>202012.9126283362</v>
      </c>
      <c r="P276" s="124">
        <f t="shared" si="24"/>
        <v>712.16605461289714</v>
      </c>
      <c r="Q276" s="124">
        <f t="shared" si="21"/>
        <v>441.14210433453349</v>
      </c>
      <c r="R276" s="124">
        <f t="shared" si="22"/>
        <v>203166.22078728364</v>
      </c>
      <c r="Z276" s="2"/>
    </row>
    <row r="277" spans="13:26" x14ac:dyDescent="0.25">
      <c r="M277" s="2"/>
      <c r="N277" s="1">
        <f t="shared" si="23"/>
        <v>223</v>
      </c>
      <c r="O277" s="124">
        <f t="shared" si="20"/>
        <v>203166.22078728364</v>
      </c>
      <c r="P277" s="124">
        <f t="shared" si="24"/>
        <v>712.16605461289714</v>
      </c>
      <c r="Q277" s="124">
        <f t="shared" si="21"/>
        <v>443.66062051037966</v>
      </c>
      <c r="R277" s="124">
        <f t="shared" si="22"/>
        <v>204322.04746240692</v>
      </c>
      <c r="Z277" s="2"/>
    </row>
    <row r="278" spans="13:26" x14ac:dyDescent="0.25">
      <c r="M278" s="2"/>
      <c r="N278" s="1">
        <f t="shared" si="23"/>
        <v>224</v>
      </c>
      <c r="O278" s="124">
        <f t="shared" si="20"/>
        <v>204322.04746240692</v>
      </c>
      <c r="P278" s="124">
        <f t="shared" si="24"/>
        <v>712.16605461289714</v>
      </c>
      <c r="Q278" s="124">
        <f t="shared" si="21"/>
        <v>446.1846364511228</v>
      </c>
      <c r="R278" s="124">
        <f t="shared" si="22"/>
        <v>205480.39815347095</v>
      </c>
      <c r="Z278" s="2"/>
    </row>
    <row r="279" spans="13:26" x14ac:dyDescent="0.25">
      <c r="M279" s="2"/>
      <c r="N279" s="1">
        <f t="shared" si="23"/>
        <v>225</v>
      </c>
      <c r="O279" s="124">
        <f t="shared" si="20"/>
        <v>205480.39815347095</v>
      </c>
      <c r="P279" s="124">
        <f t="shared" si="24"/>
        <v>712.16605461289714</v>
      </c>
      <c r="Q279" s="124">
        <f t="shared" si="21"/>
        <v>448.7141641667767</v>
      </c>
      <c r="R279" s="124">
        <f t="shared" si="22"/>
        <v>206641.27837225061</v>
      </c>
      <c r="Z279" s="2"/>
    </row>
    <row r="280" spans="13:26" x14ac:dyDescent="0.25">
      <c r="M280" s="2"/>
      <c r="N280" s="1">
        <f t="shared" si="23"/>
        <v>226</v>
      </c>
      <c r="O280" s="124">
        <f t="shared" si="20"/>
        <v>206641.27837225061</v>
      </c>
      <c r="P280" s="124">
        <f t="shared" si="24"/>
        <v>712.16605461289714</v>
      </c>
      <c r="Q280" s="124">
        <f t="shared" si="21"/>
        <v>451.24921569358173</v>
      </c>
      <c r="R280" s="124">
        <f t="shared" si="22"/>
        <v>207804.6936425571</v>
      </c>
      <c r="Z280" s="2"/>
    </row>
    <row r="281" spans="13:26" x14ac:dyDescent="0.25">
      <c r="M281" s="2"/>
      <c r="N281" s="1">
        <f t="shared" si="23"/>
        <v>227</v>
      </c>
      <c r="O281" s="124">
        <f t="shared" si="20"/>
        <v>207804.6936425571</v>
      </c>
      <c r="P281" s="124">
        <f t="shared" si="24"/>
        <v>712.16605461289714</v>
      </c>
      <c r="Q281" s="124">
        <f t="shared" si="21"/>
        <v>453.78980309406228</v>
      </c>
      <c r="R281" s="124">
        <f t="shared" si="22"/>
        <v>208970.64950026406</v>
      </c>
      <c r="Z281" s="2"/>
    </row>
    <row r="282" spans="13:26" x14ac:dyDescent="0.25">
      <c r="M282" s="2"/>
      <c r="N282" s="1">
        <f t="shared" si="23"/>
        <v>228</v>
      </c>
      <c r="O282" s="124">
        <f t="shared" si="20"/>
        <v>208970.64950026406</v>
      </c>
      <c r="P282" s="124">
        <f t="shared" si="24"/>
        <v>712.16605461289714</v>
      </c>
      <c r="Q282" s="124">
        <f t="shared" si="21"/>
        <v>456.33593845708401</v>
      </c>
      <c r="R282" s="124">
        <f t="shared" si="22"/>
        <v>210139.15149333404</v>
      </c>
      <c r="Z282" s="2"/>
    </row>
    <row r="283" spans="13:26" x14ac:dyDescent="0.25">
      <c r="M283" s="2"/>
      <c r="N283" s="1">
        <f t="shared" si="23"/>
        <v>229</v>
      </c>
      <c r="O283" s="124">
        <f t="shared" si="20"/>
        <v>210139.15149333404</v>
      </c>
      <c r="P283" s="124">
        <f t="shared" si="24"/>
        <v>712.16605461289714</v>
      </c>
      <c r="Q283" s="124">
        <f t="shared" si="21"/>
        <v>458.88763389791137</v>
      </c>
      <c r="R283" s="124">
        <f t="shared" si="22"/>
        <v>211310.20518184485</v>
      </c>
      <c r="Z283" s="2"/>
    </row>
    <row r="284" spans="13:26" x14ac:dyDescent="0.25">
      <c r="M284" s="2"/>
      <c r="N284" s="1">
        <f t="shared" si="23"/>
        <v>230</v>
      </c>
      <c r="O284" s="124">
        <f t="shared" si="20"/>
        <v>211310.20518184485</v>
      </c>
      <c r="P284" s="124">
        <f t="shared" si="24"/>
        <v>712.16605461289714</v>
      </c>
      <c r="Q284" s="124">
        <f t="shared" si="21"/>
        <v>461.44490155826549</v>
      </c>
      <c r="R284" s="124">
        <f t="shared" si="22"/>
        <v>212483.81613801603</v>
      </c>
      <c r="Z284" s="2"/>
    </row>
    <row r="285" spans="13:26" x14ac:dyDescent="0.25">
      <c r="M285" s="2"/>
      <c r="N285" s="1">
        <f t="shared" si="23"/>
        <v>231</v>
      </c>
      <c r="O285" s="124">
        <f t="shared" si="20"/>
        <v>212483.81613801603</v>
      </c>
      <c r="P285" s="124">
        <f t="shared" si="24"/>
        <v>712.16605461289714</v>
      </c>
      <c r="Q285" s="124">
        <f t="shared" si="21"/>
        <v>464.00775360638153</v>
      </c>
      <c r="R285" s="124">
        <f t="shared" si="22"/>
        <v>213659.98994623532</v>
      </c>
      <c r="Z285" s="2"/>
    </row>
    <row r="286" spans="13:26" x14ac:dyDescent="0.25">
      <c r="M286" s="2"/>
      <c r="N286" s="1">
        <f t="shared" si="23"/>
        <v>232</v>
      </c>
      <c r="O286" s="124">
        <f t="shared" si="20"/>
        <v>213659.98994623532</v>
      </c>
      <c r="P286" s="124">
        <f t="shared" si="24"/>
        <v>712.16605461289714</v>
      </c>
      <c r="Q286" s="124">
        <f t="shared" si="21"/>
        <v>466.57620223706692</v>
      </c>
      <c r="R286" s="124">
        <f t="shared" si="22"/>
        <v>214838.7322030853</v>
      </c>
      <c r="Z286" s="2"/>
    </row>
    <row r="287" spans="13:26" x14ac:dyDescent="0.25">
      <c r="M287" s="2"/>
      <c r="N287" s="1">
        <f t="shared" si="23"/>
        <v>233</v>
      </c>
      <c r="O287" s="124">
        <f t="shared" si="20"/>
        <v>214838.7322030853</v>
      </c>
      <c r="P287" s="124">
        <f t="shared" si="24"/>
        <v>712.16605461289714</v>
      </c>
      <c r="Q287" s="124">
        <f t="shared" si="21"/>
        <v>469.15025967175933</v>
      </c>
      <c r="R287" s="124">
        <f t="shared" si="22"/>
        <v>216020.04851736996</v>
      </c>
      <c r="Z287" s="2"/>
    </row>
    <row r="288" spans="13:26" x14ac:dyDescent="0.25">
      <c r="M288" s="2"/>
      <c r="N288" s="1">
        <f t="shared" si="23"/>
        <v>234</v>
      </c>
      <c r="O288" s="124">
        <f t="shared" si="20"/>
        <v>216020.04851736996</v>
      </c>
      <c r="P288" s="124">
        <f t="shared" si="24"/>
        <v>712.16605461289714</v>
      </c>
      <c r="Q288" s="124">
        <f t="shared" si="21"/>
        <v>471.72993815858467</v>
      </c>
      <c r="R288" s="124">
        <f t="shared" si="22"/>
        <v>217203.94451014145</v>
      </c>
      <c r="Z288" s="2"/>
    </row>
    <row r="289" spans="13:26" x14ac:dyDescent="0.25">
      <c r="M289" s="2"/>
      <c r="N289" s="1">
        <f t="shared" si="23"/>
        <v>235</v>
      </c>
      <c r="O289" s="124">
        <f t="shared" si="20"/>
        <v>217203.94451014145</v>
      </c>
      <c r="P289" s="124">
        <f t="shared" si="24"/>
        <v>712.16605461289714</v>
      </c>
      <c r="Q289" s="124">
        <f t="shared" si="21"/>
        <v>474.31524997241564</v>
      </c>
      <c r="R289" s="124">
        <f t="shared" si="22"/>
        <v>218390.42581472677</v>
      </c>
      <c r="Z289" s="2"/>
    </row>
    <row r="290" spans="13:26" x14ac:dyDescent="0.25">
      <c r="M290" s="2"/>
      <c r="N290" s="1">
        <f t="shared" si="23"/>
        <v>236</v>
      </c>
      <c r="O290" s="124">
        <f t="shared" si="20"/>
        <v>218390.42581472677</v>
      </c>
      <c r="P290" s="124">
        <f t="shared" si="24"/>
        <v>712.16605461289714</v>
      </c>
      <c r="Q290" s="124">
        <f t="shared" si="21"/>
        <v>476.90620741492978</v>
      </c>
      <c r="R290" s="124">
        <f t="shared" si="22"/>
        <v>219579.49807675459</v>
      </c>
      <c r="Z290" s="2"/>
    </row>
    <row r="291" spans="13:26" x14ac:dyDescent="0.25">
      <c r="M291" s="2"/>
      <c r="N291" s="1">
        <f t="shared" si="23"/>
        <v>237</v>
      </c>
      <c r="O291" s="124">
        <f t="shared" si="20"/>
        <v>219579.49807675459</v>
      </c>
      <c r="P291" s="124">
        <f t="shared" si="24"/>
        <v>712.16605461289714</v>
      </c>
      <c r="Q291" s="124">
        <f t="shared" si="21"/>
        <v>479.50282281466838</v>
      </c>
      <c r="R291" s="124">
        <f t="shared" si="22"/>
        <v>220771.16695418215</v>
      </c>
      <c r="Z291" s="2"/>
    </row>
    <row r="292" spans="13:26" x14ac:dyDescent="0.25">
      <c r="M292" s="2"/>
      <c r="N292" s="1">
        <f t="shared" si="23"/>
        <v>238</v>
      </c>
      <c r="O292" s="124">
        <f t="shared" ref="O292:O355" si="25">R291</f>
        <v>220771.16695418215</v>
      </c>
      <c r="P292" s="124">
        <f t="shared" si="24"/>
        <v>712.16605461289714</v>
      </c>
      <c r="Q292" s="124">
        <f t="shared" ref="Q292:Q355" si="26">O292*$P$49</f>
        <v>482.10510852709473</v>
      </c>
      <c r="R292" s="124">
        <f t="shared" ref="R292:R355" si="27">O292+P292+Q292</f>
        <v>221965.43811732213</v>
      </c>
      <c r="Z292" s="2"/>
    </row>
    <row r="293" spans="13:26" x14ac:dyDescent="0.25">
      <c r="M293" s="2"/>
      <c r="N293" s="1">
        <f t="shared" si="23"/>
        <v>239</v>
      </c>
      <c r="O293" s="124">
        <f t="shared" si="25"/>
        <v>221965.43811732213</v>
      </c>
      <c r="P293" s="124">
        <f t="shared" si="24"/>
        <v>712.16605461289714</v>
      </c>
      <c r="Q293" s="124">
        <f t="shared" si="26"/>
        <v>484.71307693465349</v>
      </c>
      <c r="R293" s="124">
        <f t="shared" si="27"/>
        <v>223162.31724886969</v>
      </c>
      <c r="Z293" s="2"/>
    </row>
    <row r="294" spans="13:26" x14ac:dyDescent="0.25">
      <c r="M294" s="2"/>
      <c r="N294" s="1">
        <f t="shared" si="23"/>
        <v>240</v>
      </c>
      <c r="O294" s="124">
        <f t="shared" si="25"/>
        <v>223162.31724886969</v>
      </c>
      <c r="P294" s="124">
        <f t="shared" si="24"/>
        <v>712.16605461289714</v>
      </c>
      <c r="Q294" s="124">
        <f t="shared" si="26"/>
        <v>487.32674044682898</v>
      </c>
      <c r="R294" s="124">
        <f t="shared" si="27"/>
        <v>224361.81004392941</v>
      </c>
      <c r="Z294" s="2"/>
    </row>
    <row r="295" spans="13:26" x14ac:dyDescent="0.25">
      <c r="M295" s="2"/>
      <c r="N295" s="1">
        <f t="shared" si="23"/>
        <v>241</v>
      </c>
      <c r="O295" s="124">
        <f t="shared" si="25"/>
        <v>224361.81004392941</v>
      </c>
      <c r="P295" s="124">
        <f t="shared" si="24"/>
        <v>712.16605461289714</v>
      </c>
      <c r="Q295" s="124">
        <f t="shared" si="26"/>
        <v>489.94611150020455</v>
      </c>
      <c r="R295" s="124">
        <f t="shared" si="27"/>
        <v>225563.92221004251</v>
      </c>
      <c r="Z295" s="2"/>
    </row>
    <row r="296" spans="13:26" x14ac:dyDescent="0.25">
      <c r="M296" s="2"/>
      <c r="N296" s="1">
        <f t="shared" si="23"/>
        <v>242</v>
      </c>
      <c r="O296" s="124">
        <f t="shared" si="25"/>
        <v>225563.92221004251</v>
      </c>
      <c r="P296" s="124">
        <f t="shared" si="24"/>
        <v>712.16605461289714</v>
      </c>
      <c r="Q296" s="124">
        <f t="shared" si="26"/>
        <v>492.57120255852186</v>
      </c>
      <c r="R296" s="124">
        <f t="shared" si="27"/>
        <v>226768.65946721393</v>
      </c>
      <c r="Z296" s="2"/>
    </row>
    <row r="297" spans="13:26" x14ac:dyDescent="0.25">
      <c r="M297" s="2"/>
      <c r="N297" s="1">
        <f t="shared" si="23"/>
        <v>243</v>
      </c>
      <c r="O297" s="124">
        <f t="shared" si="25"/>
        <v>226768.65946721393</v>
      </c>
      <c r="P297" s="124">
        <f t="shared" si="24"/>
        <v>712.16605461289714</v>
      </c>
      <c r="Q297" s="124">
        <f t="shared" si="26"/>
        <v>495.20202611273987</v>
      </c>
      <c r="R297" s="124">
        <f t="shared" si="27"/>
        <v>227976.02754793956</v>
      </c>
      <c r="Z297" s="2"/>
    </row>
    <row r="298" spans="13:26" x14ac:dyDescent="0.25">
      <c r="M298" s="2"/>
      <c r="N298" s="1">
        <f t="shared" si="23"/>
        <v>244</v>
      </c>
      <c r="O298" s="124">
        <f t="shared" si="25"/>
        <v>227976.02754793956</v>
      </c>
      <c r="P298" s="124">
        <f t="shared" si="24"/>
        <v>712.16605461289714</v>
      </c>
      <c r="Q298" s="124">
        <f t="shared" si="26"/>
        <v>497.83859468109461</v>
      </c>
      <c r="R298" s="124">
        <f t="shared" si="27"/>
        <v>229186.03219723355</v>
      </c>
      <c r="Z298" s="2"/>
    </row>
    <row r="299" spans="13:26" x14ac:dyDescent="0.25">
      <c r="M299" s="2"/>
      <c r="N299" s="1">
        <f t="shared" si="23"/>
        <v>245</v>
      </c>
      <c r="O299" s="124">
        <f t="shared" si="25"/>
        <v>229186.03219723355</v>
      </c>
      <c r="P299" s="124">
        <f t="shared" si="24"/>
        <v>712.16605461289714</v>
      </c>
      <c r="Q299" s="124">
        <f t="shared" si="26"/>
        <v>500.48092080915836</v>
      </c>
      <c r="R299" s="124">
        <f t="shared" si="27"/>
        <v>230398.6791726556</v>
      </c>
      <c r="Z299" s="2"/>
    </row>
    <row r="300" spans="13:26" x14ac:dyDescent="0.25">
      <c r="M300" s="2"/>
      <c r="N300" s="1">
        <f t="shared" si="23"/>
        <v>246</v>
      </c>
      <c r="O300" s="124">
        <f t="shared" si="25"/>
        <v>230398.6791726556</v>
      </c>
      <c r="P300" s="124">
        <f t="shared" si="24"/>
        <v>712.16605461289714</v>
      </c>
      <c r="Q300" s="124">
        <f t="shared" si="26"/>
        <v>503.12901706989982</v>
      </c>
      <c r="R300" s="124">
        <f t="shared" si="27"/>
        <v>231613.9742443384</v>
      </c>
      <c r="Z300" s="2"/>
    </row>
    <row r="301" spans="13:26" x14ac:dyDescent="0.25">
      <c r="M301" s="2"/>
      <c r="N301" s="1">
        <f t="shared" si="23"/>
        <v>247</v>
      </c>
      <c r="O301" s="124">
        <f t="shared" si="25"/>
        <v>231613.9742443384</v>
      </c>
      <c r="P301" s="124">
        <f t="shared" si="24"/>
        <v>712.16605461289714</v>
      </c>
      <c r="Q301" s="124">
        <f t="shared" si="26"/>
        <v>505.78289606374358</v>
      </c>
      <c r="R301" s="124">
        <f t="shared" si="27"/>
        <v>232831.92319501506</v>
      </c>
      <c r="Z301" s="2"/>
    </row>
    <row r="302" spans="13:26" x14ac:dyDescent="0.25">
      <c r="M302" s="2"/>
      <c r="N302" s="1">
        <f t="shared" si="23"/>
        <v>248</v>
      </c>
      <c r="O302" s="124">
        <f t="shared" si="25"/>
        <v>232831.92319501506</v>
      </c>
      <c r="P302" s="124">
        <f t="shared" si="24"/>
        <v>712.16605461289714</v>
      </c>
      <c r="Q302" s="124">
        <f t="shared" si="26"/>
        <v>508.44257041863023</v>
      </c>
      <c r="R302" s="124">
        <f t="shared" si="27"/>
        <v>234052.5318200466</v>
      </c>
      <c r="Z302" s="2"/>
    </row>
    <row r="303" spans="13:26" x14ac:dyDescent="0.25">
      <c r="M303" s="2"/>
      <c r="N303" s="1">
        <f t="shared" si="23"/>
        <v>249</v>
      </c>
      <c r="O303" s="124">
        <f t="shared" si="25"/>
        <v>234052.5318200466</v>
      </c>
      <c r="P303" s="124">
        <f t="shared" si="24"/>
        <v>712.16605461289714</v>
      </c>
      <c r="Q303" s="124">
        <f t="shared" si="26"/>
        <v>511.10805279007621</v>
      </c>
      <c r="R303" s="124">
        <f t="shared" si="27"/>
        <v>235275.80592744958</v>
      </c>
      <c r="Z303" s="2"/>
    </row>
    <row r="304" spans="13:26" x14ac:dyDescent="0.25">
      <c r="M304" s="2"/>
      <c r="N304" s="1">
        <f t="shared" si="23"/>
        <v>250</v>
      </c>
      <c r="O304" s="124">
        <f t="shared" si="25"/>
        <v>235275.80592744958</v>
      </c>
      <c r="P304" s="124">
        <f t="shared" si="24"/>
        <v>712.16605461289714</v>
      </c>
      <c r="Q304" s="124">
        <f t="shared" si="26"/>
        <v>513.77935586123454</v>
      </c>
      <c r="R304" s="124">
        <f t="shared" si="27"/>
        <v>236501.75133792372</v>
      </c>
      <c r="Z304" s="2"/>
    </row>
    <row r="305" spans="13:26" x14ac:dyDescent="0.25">
      <c r="M305" s="2"/>
      <c r="N305" s="1">
        <f t="shared" si="23"/>
        <v>251</v>
      </c>
      <c r="O305" s="124">
        <f t="shared" si="25"/>
        <v>236501.75133792372</v>
      </c>
      <c r="P305" s="124">
        <f t="shared" si="24"/>
        <v>712.16605461289714</v>
      </c>
      <c r="Q305" s="124">
        <f t="shared" si="26"/>
        <v>516.45649234295445</v>
      </c>
      <c r="R305" s="124">
        <f t="shared" si="27"/>
        <v>237730.37388487958</v>
      </c>
      <c r="Z305" s="2"/>
    </row>
    <row r="306" spans="13:26" x14ac:dyDescent="0.25">
      <c r="M306" s="2"/>
      <c r="N306" s="1">
        <f t="shared" si="23"/>
        <v>252</v>
      </c>
      <c r="O306" s="124">
        <f t="shared" si="25"/>
        <v>237730.37388487958</v>
      </c>
      <c r="P306" s="124">
        <f t="shared" si="24"/>
        <v>712.16605461289714</v>
      </c>
      <c r="Q306" s="124">
        <f t="shared" si="26"/>
        <v>519.13947497384265</v>
      </c>
      <c r="R306" s="124">
        <f t="shared" si="27"/>
        <v>238961.67941446631</v>
      </c>
      <c r="Z306" s="2"/>
    </row>
    <row r="307" spans="13:26" x14ac:dyDescent="0.25">
      <c r="M307" s="2"/>
      <c r="N307" s="1">
        <f t="shared" si="23"/>
        <v>253</v>
      </c>
      <c r="O307" s="124">
        <f t="shared" si="25"/>
        <v>238961.67941446631</v>
      </c>
      <c r="P307" s="124">
        <f t="shared" si="24"/>
        <v>712.16605461289714</v>
      </c>
      <c r="Q307" s="124">
        <f t="shared" si="26"/>
        <v>521.82831652032337</v>
      </c>
      <c r="R307" s="124">
        <f t="shared" si="27"/>
        <v>240195.67378559953</v>
      </c>
      <c r="Z307" s="2"/>
    </row>
    <row r="308" spans="13:26" x14ac:dyDescent="0.25">
      <c r="M308" s="2"/>
      <c r="N308" s="1">
        <f t="shared" ref="N308:N366" si="28">N307+1</f>
        <v>254</v>
      </c>
      <c r="O308" s="124">
        <f t="shared" si="25"/>
        <v>240195.67378559953</v>
      </c>
      <c r="P308" s="124">
        <f t="shared" ref="P308:P366" si="29">P307</f>
        <v>712.16605461289714</v>
      </c>
      <c r="Q308" s="124">
        <f t="shared" si="26"/>
        <v>524.52302977669922</v>
      </c>
      <c r="R308" s="124">
        <f t="shared" si="27"/>
        <v>241432.36286998913</v>
      </c>
      <c r="Z308" s="2"/>
    </row>
    <row r="309" spans="13:26" x14ac:dyDescent="0.25">
      <c r="M309" s="2"/>
      <c r="N309" s="1">
        <f t="shared" si="28"/>
        <v>255</v>
      </c>
      <c r="O309" s="124">
        <f t="shared" si="25"/>
        <v>241432.36286998913</v>
      </c>
      <c r="P309" s="124">
        <f t="shared" si="29"/>
        <v>712.16605461289714</v>
      </c>
      <c r="Q309" s="124">
        <f t="shared" si="26"/>
        <v>527.22362756521227</v>
      </c>
      <c r="R309" s="124">
        <f t="shared" si="27"/>
        <v>242671.75255216725</v>
      </c>
      <c r="Z309" s="2"/>
    </row>
    <row r="310" spans="13:26" x14ac:dyDescent="0.25">
      <c r="M310" s="2"/>
      <c r="N310" s="1">
        <f t="shared" si="28"/>
        <v>256</v>
      </c>
      <c r="O310" s="124">
        <f t="shared" si="25"/>
        <v>242671.75255216725</v>
      </c>
      <c r="P310" s="124">
        <f t="shared" si="29"/>
        <v>712.16605461289714</v>
      </c>
      <c r="Q310" s="124">
        <f t="shared" si="26"/>
        <v>529.93012273610498</v>
      </c>
      <c r="R310" s="124">
        <f t="shared" si="27"/>
        <v>243913.84872951626</v>
      </c>
      <c r="Z310" s="2"/>
    </row>
    <row r="311" spans="13:26" x14ac:dyDescent="0.25">
      <c r="M311" s="2"/>
      <c r="N311" s="1">
        <f t="shared" si="28"/>
        <v>257</v>
      </c>
      <c r="O311" s="124">
        <f t="shared" si="25"/>
        <v>243913.84872951626</v>
      </c>
      <c r="P311" s="124">
        <f t="shared" si="29"/>
        <v>712.16605461289714</v>
      </c>
      <c r="Q311" s="124">
        <f t="shared" si="26"/>
        <v>532.64252816768123</v>
      </c>
      <c r="R311" s="124">
        <f t="shared" si="27"/>
        <v>245158.65731229685</v>
      </c>
      <c r="Z311" s="2"/>
    </row>
    <row r="312" spans="13:26" x14ac:dyDescent="0.25">
      <c r="M312" s="2"/>
      <c r="N312" s="1">
        <f t="shared" si="28"/>
        <v>258</v>
      </c>
      <c r="O312" s="124">
        <f t="shared" si="25"/>
        <v>245158.65731229685</v>
      </c>
      <c r="P312" s="124">
        <f t="shared" si="29"/>
        <v>712.16605461289714</v>
      </c>
      <c r="Q312" s="124">
        <f t="shared" si="26"/>
        <v>535.36085676636742</v>
      </c>
      <c r="R312" s="124">
        <f t="shared" si="27"/>
        <v>246406.18422367613</v>
      </c>
      <c r="Z312" s="2"/>
    </row>
    <row r="313" spans="13:26" x14ac:dyDescent="0.25">
      <c r="M313" s="2"/>
      <c r="N313" s="1">
        <f t="shared" si="28"/>
        <v>259</v>
      </c>
      <c r="O313" s="124">
        <f t="shared" si="25"/>
        <v>246406.18422367613</v>
      </c>
      <c r="P313" s="124">
        <f t="shared" si="29"/>
        <v>712.16605461289714</v>
      </c>
      <c r="Q313" s="124">
        <f t="shared" si="26"/>
        <v>538.08512146677469</v>
      </c>
      <c r="R313" s="124">
        <f t="shared" si="27"/>
        <v>247656.43539975581</v>
      </c>
      <c r="Z313" s="2"/>
    </row>
    <row r="314" spans="13:26" x14ac:dyDescent="0.25">
      <c r="M314" s="2"/>
      <c r="N314" s="1">
        <f t="shared" si="28"/>
        <v>260</v>
      </c>
      <c r="O314" s="124">
        <f t="shared" si="25"/>
        <v>247656.43539975581</v>
      </c>
      <c r="P314" s="124">
        <f t="shared" si="29"/>
        <v>712.16605461289714</v>
      </c>
      <c r="Q314" s="124">
        <f t="shared" si="26"/>
        <v>540.81533523175926</v>
      </c>
      <c r="R314" s="124">
        <f t="shared" si="27"/>
        <v>248909.41678960045</v>
      </c>
      <c r="Z314" s="2"/>
    </row>
    <row r="315" spans="13:26" x14ac:dyDescent="0.25">
      <c r="M315" s="2"/>
      <c r="N315" s="1">
        <f t="shared" si="28"/>
        <v>261</v>
      </c>
      <c r="O315" s="124">
        <f t="shared" si="25"/>
        <v>248909.41678960045</v>
      </c>
      <c r="P315" s="124">
        <f t="shared" si="29"/>
        <v>712.16605461289714</v>
      </c>
      <c r="Q315" s="124">
        <f t="shared" si="26"/>
        <v>543.55151105248513</v>
      </c>
      <c r="R315" s="124">
        <f t="shared" si="27"/>
        <v>250165.13435526582</v>
      </c>
      <c r="Z315" s="2"/>
    </row>
    <row r="316" spans="13:26" x14ac:dyDescent="0.25">
      <c r="M316" s="2"/>
      <c r="N316" s="1">
        <f t="shared" si="28"/>
        <v>262</v>
      </c>
      <c r="O316" s="124">
        <f t="shared" si="25"/>
        <v>250165.13435526582</v>
      </c>
      <c r="P316" s="124">
        <f t="shared" si="29"/>
        <v>712.16605461289714</v>
      </c>
      <c r="Q316" s="124">
        <f t="shared" si="26"/>
        <v>546.29366194848569</v>
      </c>
      <c r="R316" s="124">
        <f t="shared" si="27"/>
        <v>251423.59407182722</v>
      </c>
      <c r="Z316" s="2"/>
    </row>
    <row r="317" spans="13:26" x14ac:dyDescent="0.25">
      <c r="M317" s="2"/>
      <c r="N317" s="1">
        <f t="shared" si="28"/>
        <v>263</v>
      </c>
      <c r="O317" s="124">
        <f t="shared" si="25"/>
        <v>251423.59407182722</v>
      </c>
      <c r="P317" s="124">
        <f t="shared" si="29"/>
        <v>712.16605461289714</v>
      </c>
      <c r="Q317" s="124">
        <f t="shared" si="26"/>
        <v>549.04180096772507</v>
      </c>
      <c r="R317" s="124">
        <f t="shared" si="27"/>
        <v>252684.80192740785</v>
      </c>
      <c r="Z317" s="2"/>
    </row>
    <row r="318" spans="13:26" x14ac:dyDescent="0.25">
      <c r="M318" s="2"/>
      <c r="N318" s="1">
        <f t="shared" si="28"/>
        <v>264</v>
      </c>
      <c r="O318" s="124">
        <f t="shared" si="25"/>
        <v>252684.80192740785</v>
      </c>
      <c r="P318" s="124">
        <f t="shared" si="29"/>
        <v>712.16605461289714</v>
      </c>
      <c r="Q318" s="124">
        <f t="shared" si="26"/>
        <v>551.79594118666103</v>
      </c>
      <c r="R318" s="124">
        <f t="shared" si="27"/>
        <v>253948.76392320741</v>
      </c>
      <c r="Z318" s="2"/>
    </row>
    <row r="319" spans="13:26" x14ac:dyDescent="0.25">
      <c r="M319" s="2"/>
      <c r="N319" s="1">
        <f t="shared" si="28"/>
        <v>265</v>
      </c>
      <c r="O319" s="124">
        <f t="shared" si="25"/>
        <v>253948.76392320741</v>
      </c>
      <c r="P319" s="124">
        <f t="shared" si="29"/>
        <v>712.16605461289714</v>
      </c>
      <c r="Q319" s="124">
        <f t="shared" si="26"/>
        <v>554.55609571030641</v>
      </c>
      <c r="R319" s="124">
        <f t="shared" si="27"/>
        <v>255215.48607353063</v>
      </c>
      <c r="Z319" s="2"/>
    </row>
    <row r="320" spans="13:26" x14ac:dyDescent="0.25">
      <c r="M320" s="2"/>
      <c r="N320" s="1">
        <f t="shared" si="28"/>
        <v>266</v>
      </c>
      <c r="O320" s="124">
        <f t="shared" si="25"/>
        <v>255215.48607353063</v>
      </c>
      <c r="P320" s="124">
        <f t="shared" si="29"/>
        <v>712.16605461289714</v>
      </c>
      <c r="Q320" s="124">
        <f t="shared" si="26"/>
        <v>557.32227767229244</v>
      </c>
      <c r="R320" s="124">
        <f t="shared" si="27"/>
        <v>256484.97440581582</v>
      </c>
      <c r="Z320" s="2"/>
    </row>
    <row r="321" spans="13:26" x14ac:dyDescent="0.25">
      <c r="M321" s="2"/>
      <c r="N321" s="1">
        <f t="shared" si="28"/>
        <v>267</v>
      </c>
      <c r="O321" s="124">
        <f t="shared" si="25"/>
        <v>256484.97440581582</v>
      </c>
      <c r="P321" s="124">
        <f t="shared" si="29"/>
        <v>712.16605461289714</v>
      </c>
      <c r="Q321" s="124">
        <f t="shared" si="26"/>
        <v>560.09450023493002</v>
      </c>
      <c r="R321" s="124">
        <f t="shared" si="27"/>
        <v>257757.23496066366</v>
      </c>
      <c r="Z321" s="2"/>
    </row>
    <row r="322" spans="13:26" x14ac:dyDescent="0.25">
      <c r="M322" s="2"/>
      <c r="N322" s="1">
        <f t="shared" si="28"/>
        <v>268</v>
      </c>
      <c r="O322" s="124">
        <f t="shared" si="25"/>
        <v>257757.23496066366</v>
      </c>
      <c r="P322" s="124">
        <f t="shared" si="29"/>
        <v>712.16605461289714</v>
      </c>
      <c r="Q322" s="124">
        <f t="shared" si="26"/>
        <v>562.87277658927371</v>
      </c>
      <c r="R322" s="124">
        <f t="shared" si="27"/>
        <v>259032.27379186582</v>
      </c>
      <c r="Z322" s="2"/>
    </row>
    <row r="323" spans="13:26" x14ac:dyDescent="0.25">
      <c r="M323" s="2"/>
      <c r="N323" s="1">
        <f t="shared" si="28"/>
        <v>269</v>
      </c>
      <c r="O323" s="124">
        <f t="shared" si="25"/>
        <v>259032.27379186582</v>
      </c>
      <c r="P323" s="124">
        <f t="shared" si="29"/>
        <v>712.16605461289714</v>
      </c>
      <c r="Q323" s="124">
        <f t="shared" si="26"/>
        <v>565.65711995518325</v>
      </c>
      <c r="R323" s="124">
        <f t="shared" si="27"/>
        <v>260310.09696643389</v>
      </c>
      <c r="Z323" s="2"/>
    </row>
    <row r="324" spans="13:26" x14ac:dyDescent="0.25">
      <c r="M324" s="2"/>
      <c r="N324" s="1">
        <f t="shared" si="28"/>
        <v>270</v>
      </c>
      <c r="O324" s="124">
        <f t="shared" si="25"/>
        <v>260310.09696643389</v>
      </c>
      <c r="P324" s="124">
        <f t="shared" si="29"/>
        <v>712.16605461289714</v>
      </c>
      <c r="Q324" s="124">
        <f t="shared" si="26"/>
        <v>568.44754358138721</v>
      </c>
      <c r="R324" s="124">
        <f t="shared" si="27"/>
        <v>261590.71056462819</v>
      </c>
      <c r="Z324" s="2"/>
    </row>
    <row r="325" spans="13:26" x14ac:dyDescent="0.25">
      <c r="M325" s="2"/>
      <c r="N325" s="1">
        <f t="shared" si="28"/>
        <v>271</v>
      </c>
      <c r="O325" s="124">
        <f t="shared" si="25"/>
        <v>261590.71056462819</v>
      </c>
      <c r="P325" s="124">
        <f t="shared" si="29"/>
        <v>712.16605461289714</v>
      </c>
      <c r="Q325" s="124">
        <f t="shared" si="26"/>
        <v>571.24406074554599</v>
      </c>
      <c r="R325" s="124">
        <f t="shared" si="27"/>
        <v>262874.1206799866</v>
      </c>
      <c r="Z325" s="2"/>
    </row>
    <row r="326" spans="13:26" x14ac:dyDescent="0.25">
      <c r="M326" s="2"/>
      <c r="N326" s="1">
        <f t="shared" si="28"/>
        <v>272</v>
      </c>
      <c r="O326" s="124">
        <f t="shared" si="25"/>
        <v>262874.1206799866</v>
      </c>
      <c r="P326" s="124">
        <f t="shared" si="29"/>
        <v>712.16605461289714</v>
      </c>
      <c r="Q326" s="124">
        <f t="shared" si="26"/>
        <v>574.04668475431458</v>
      </c>
      <c r="R326" s="124">
        <f t="shared" si="27"/>
        <v>264160.33341935382</v>
      </c>
      <c r="Z326" s="2"/>
    </row>
    <row r="327" spans="13:26" x14ac:dyDescent="0.25">
      <c r="M327" s="2"/>
      <c r="N327" s="1">
        <f t="shared" si="28"/>
        <v>273</v>
      </c>
      <c r="O327" s="124">
        <f t="shared" si="25"/>
        <v>264160.33341935382</v>
      </c>
      <c r="P327" s="124">
        <f t="shared" si="29"/>
        <v>712.16605461289714</v>
      </c>
      <c r="Q327" s="124">
        <f t="shared" si="26"/>
        <v>576.85542894340631</v>
      </c>
      <c r="R327" s="124">
        <f t="shared" si="27"/>
        <v>265449.35490291013</v>
      </c>
      <c r="Z327" s="2"/>
    </row>
    <row r="328" spans="13:26" x14ac:dyDescent="0.25">
      <c r="M328" s="2"/>
      <c r="N328" s="1">
        <f t="shared" si="28"/>
        <v>274</v>
      </c>
      <c r="O328" s="124">
        <f t="shared" si="25"/>
        <v>265449.35490291013</v>
      </c>
      <c r="P328" s="124">
        <f t="shared" si="29"/>
        <v>712.16605461289714</v>
      </c>
      <c r="Q328" s="124">
        <f t="shared" si="26"/>
        <v>579.67030667765607</v>
      </c>
      <c r="R328" s="124">
        <f t="shared" si="27"/>
        <v>266741.19126420066</v>
      </c>
      <c r="Z328" s="2"/>
    </row>
    <row r="329" spans="13:26" x14ac:dyDescent="0.25">
      <c r="M329" s="2"/>
      <c r="N329" s="1">
        <f t="shared" si="28"/>
        <v>275</v>
      </c>
      <c r="O329" s="124">
        <f t="shared" si="25"/>
        <v>266741.19126420066</v>
      </c>
      <c r="P329" s="124">
        <f t="shared" si="29"/>
        <v>712.16605461289714</v>
      </c>
      <c r="Q329" s="124">
        <f t="shared" si="26"/>
        <v>582.491331351084</v>
      </c>
      <c r="R329" s="124">
        <f t="shared" si="27"/>
        <v>268035.84865016467</v>
      </c>
      <c r="Z329" s="2"/>
    </row>
    <row r="330" spans="13:26" x14ac:dyDescent="0.25">
      <c r="M330" s="2"/>
      <c r="N330" s="1">
        <f t="shared" si="28"/>
        <v>276</v>
      </c>
      <c r="O330" s="124">
        <f t="shared" si="25"/>
        <v>268035.84865016467</v>
      </c>
      <c r="P330" s="124">
        <f t="shared" si="29"/>
        <v>712.16605461289714</v>
      </c>
      <c r="Q330" s="124">
        <f t="shared" si="26"/>
        <v>585.31851638695923</v>
      </c>
      <c r="R330" s="124">
        <f t="shared" si="27"/>
        <v>269333.33322116453</v>
      </c>
      <c r="Z330" s="2"/>
    </row>
    <row r="331" spans="13:26" x14ac:dyDescent="0.25">
      <c r="M331" s="2"/>
      <c r="N331" s="1">
        <f t="shared" si="28"/>
        <v>277</v>
      </c>
      <c r="O331" s="124">
        <f t="shared" si="25"/>
        <v>269333.33322116453</v>
      </c>
      <c r="P331" s="124">
        <f t="shared" si="29"/>
        <v>712.16605461289714</v>
      </c>
      <c r="Q331" s="124">
        <f t="shared" si="26"/>
        <v>588.15187523786369</v>
      </c>
      <c r="R331" s="124">
        <f t="shared" si="27"/>
        <v>270633.65115101531</v>
      </c>
      <c r="Z331" s="2"/>
    </row>
    <row r="332" spans="13:26" x14ac:dyDescent="0.25">
      <c r="M332" s="2"/>
      <c r="N332" s="1">
        <f t="shared" si="28"/>
        <v>278</v>
      </c>
      <c r="O332" s="124">
        <f t="shared" si="25"/>
        <v>270633.65115101531</v>
      </c>
      <c r="P332" s="124">
        <f t="shared" si="29"/>
        <v>712.16605461289714</v>
      </c>
      <c r="Q332" s="124">
        <f t="shared" si="26"/>
        <v>590.99142138575598</v>
      </c>
      <c r="R332" s="124">
        <f t="shared" si="27"/>
        <v>271936.80862701399</v>
      </c>
      <c r="Z332" s="2"/>
    </row>
    <row r="333" spans="13:26" x14ac:dyDescent="0.25">
      <c r="M333" s="2"/>
      <c r="N333" s="1">
        <f t="shared" si="28"/>
        <v>279</v>
      </c>
      <c r="O333" s="124">
        <f t="shared" si="25"/>
        <v>271936.80862701399</v>
      </c>
      <c r="P333" s="124">
        <f t="shared" si="29"/>
        <v>712.16605461289714</v>
      </c>
      <c r="Q333" s="124">
        <f t="shared" si="26"/>
        <v>593.83716834203585</v>
      </c>
      <c r="R333" s="124">
        <f t="shared" si="27"/>
        <v>273242.81184996892</v>
      </c>
      <c r="Z333" s="2"/>
    </row>
    <row r="334" spans="13:26" x14ac:dyDescent="0.25">
      <c r="M334" s="2"/>
      <c r="N334" s="1">
        <f t="shared" si="28"/>
        <v>280</v>
      </c>
      <c r="O334" s="124">
        <f t="shared" si="25"/>
        <v>273242.81184996892</v>
      </c>
      <c r="P334" s="124">
        <f t="shared" si="29"/>
        <v>712.16605461289714</v>
      </c>
      <c r="Q334" s="124">
        <f t="shared" si="26"/>
        <v>596.68912964760841</v>
      </c>
      <c r="R334" s="124">
        <f t="shared" si="27"/>
        <v>274551.66703422944</v>
      </c>
      <c r="Z334" s="2"/>
    </row>
    <row r="335" spans="13:26" x14ac:dyDescent="0.25">
      <c r="M335" s="2"/>
      <c r="N335" s="1">
        <f t="shared" si="28"/>
        <v>281</v>
      </c>
      <c r="O335" s="124">
        <f t="shared" si="25"/>
        <v>274551.66703422944</v>
      </c>
      <c r="P335" s="124">
        <f t="shared" si="29"/>
        <v>712.16605461289714</v>
      </c>
      <c r="Q335" s="124">
        <f t="shared" si="26"/>
        <v>599.54731887294838</v>
      </c>
      <c r="R335" s="124">
        <f t="shared" si="27"/>
        <v>275863.38040771527</v>
      </c>
      <c r="Z335" s="2"/>
    </row>
    <row r="336" spans="13:26" x14ac:dyDescent="0.25">
      <c r="M336" s="2"/>
      <c r="N336" s="1">
        <f t="shared" si="28"/>
        <v>282</v>
      </c>
      <c r="O336" s="124">
        <f t="shared" si="25"/>
        <v>275863.38040771527</v>
      </c>
      <c r="P336" s="124">
        <f t="shared" si="29"/>
        <v>712.16605461289714</v>
      </c>
      <c r="Q336" s="124">
        <f t="shared" si="26"/>
        <v>602.41174961816466</v>
      </c>
      <c r="R336" s="124">
        <f t="shared" si="27"/>
        <v>277177.95821194636</v>
      </c>
      <c r="Z336" s="2"/>
    </row>
    <row r="337" spans="13:26" x14ac:dyDescent="0.25">
      <c r="M337" s="2"/>
      <c r="N337" s="1">
        <f t="shared" si="28"/>
        <v>283</v>
      </c>
      <c r="O337" s="124">
        <f t="shared" si="25"/>
        <v>277177.95821194636</v>
      </c>
      <c r="P337" s="124">
        <f t="shared" si="29"/>
        <v>712.16605461289714</v>
      </c>
      <c r="Q337" s="124">
        <f t="shared" si="26"/>
        <v>605.28243551306537</v>
      </c>
      <c r="R337" s="124">
        <f t="shared" si="27"/>
        <v>278495.4067020723</v>
      </c>
      <c r="Z337" s="2"/>
    </row>
    <row r="338" spans="13:26" x14ac:dyDescent="0.25">
      <c r="M338" s="2"/>
      <c r="N338" s="1">
        <f t="shared" si="28"/>
        <v>284</v>
      </c>
      <c r="O338" s="124">
        <f t="shared" si="25"/>
        <v>278495.4067020723</v>
      </c>
      <c r="P338" s="124">
        <f t="shared" si="29"/>
        <v>712.16605461289714</v>
      </c>
      <c r="Q338" s="124">
        <f t="shared" si="26"/>
        <v>608.15939021722215</v>
      </c>
      <c r="R338" s="124">
        <f t="shared" si="27"/>
        <v>279815.73214690242</v>
      </c>
      <c r="Z338" s="2"/>
    </row>
    <row r="339" spans="13:26" x14ac:dyDescent="0.25">
      <c r="M339" s="2"/>
      <c r="N339" s="1">
        <f t="shared" si="28"/>
        <v>285</v>
      </c>
      <c r="O339" s="124">
        <f t="shared" si="25"/>
        <v>279815.73214690242</v>
      </c>
      <c r="P339" s="124">
        <f t="shared" si="29"/>
        <v>712.16605461289714</v>
      </c>
      <c r="Q339" s="124">
        <f t="shared" si="26"/>
        <v>611.04262742003596</v>
      </c>
      <c r="R339" s="124">
        <f t="shared" si="27"/>
        <v>281138.94082893536</v>
      </c>
      <c r="Z339" s="2"/>
    </row>
    <row r="340" spans="13:26" x14ac:dyDescent="0.25">
      <c r="M340" s="2"/>
      <c r="N340" s="1">
        <f t="shared" si="28"/>
        <v>286</v>
      </c>
      <c r="O340" s="124">
        <f t="shared" si="25"/>
        <v>281138.94082893536</v>
      </c>
      <c r="P340" s="124">
        <f t="shared" si="29"/>
        <v>712.16605461289714</v>
      </c>
      <c r="Q340" s="124">
        <f t="shared" si="26"/>
        <v>613.93216084080132</v>
      </c>
      <c r="R340" s="124">
        <f t="shared" si="27"/>
        <v>282465.03904438904</v>
      </c>
      <c r="Z340" s="2"/>
    </row>
    <row r="341" spans="13:26" x14ac:dyDescent="0.25">
      <c r="M341" s="2"/>
      <c r="N341" s="1">
        <f t="shared" si="28"/>
        <v>287</v>
      </c>
      <c r="O341" s="124">
        <f t="shared" si="25"/>
        <v>282465.03904438904</v>
      </c>
      <c r="P341" s="124">
        <f t="shared" si="29"/>
        <v>712.16605461289714</v>
      </c>
      <c r="Q341" s="124">
        <f t="shared" si="26"/>
        <v>616.82800422877222</v>
      </c>
      <c r="R341" s="124">
        <f t="shared" si="27"/>
        <v>283794.0331032307</v>
      </c>
      <c r="Z341" s="2"/>
    </row>
    <row r="342" spans="13:26" x14ac:dyDescent="0.25">
      <c r="M342" s="2"/>
      <c r="N342" s="1">
        <f t="shared" si="28"/>
        <v>288</v>
      </c>
      <c r="O342" s="124">
        <f t="shared" si="25"/>
        <v>283794.0331032307</v>
      </c>
      <c r="P342" s="124">
        <f t="shared" si="29"/>
        <v>712.16605461289714</v>
      </c>
      <c r="Q342" s="124">
        <f t="shared" si="26"/>
        <v>619.73017136322721</v>
      </c>
      <c r="R342" s="124">
        <f t="shared" si="27"/>
        <v>285125.92932920682</v>
      </c>
      <c r="Z342" s="2"/>
    </row>
    <row r="343" spans="13:26" x14ac:dyDescent="0.25">
      <c r="M343" s="2"/>
      <c r="N343" s="1">
        <f t="shared" si="28"/>
        <v>289</v>
      </c>
      <c r="O343" s="124">
        <f t="shared" si="25"/>
        <v>285125.92932920682</v>
      </c>
      <c r="P343" s="124">
        <f t="shared" si="29"/>
        <v>712.16605461289714</v>
      </c>
      <c r="Q343" s="124">
        <f t="shared" si="26"/>
        <v>622.63867605353539</v>
      </c>
      <c r="R343" s="124">
        <f t="shared" si="27"/>
        <v>286460.73405987327</v>
      </c>
      <c r="Z343" s="2"/>
    </row>
    <row r="344" spans="13:26" x14ac:dyDescent="0.25">
      <c r="M344" s="2"/>
      <c r="N344" s="1">
        <f t="shared" si="28"/>
        <v>290</v>
      </c>
      <c r="O344" s="124">
        <f t="shared" si="25"/>
        <v>286460.73405987327</v>
      </c>
      <c r="P344" s="124">
        <f t="shared" si="29"/>
        <v>712.16605461289714</v>
      </c>
      <c r="Q344" s="124">
        <f t="shared" si="26"/>
        <v>625.5535321392216</v>
      </c>
      <c r="R344" s="124">
        <f t="shared" si="27"/>
        <v>287798.45364662539</v>
      </c>
      <c r="Z344" s="2"/>
    </row>
    <row r="345" spans="13:26" x14ac:dyDescent="0.25">
      <c r="M345" s="2"/>
      <c r="N345" s="1">
        <f t="shared" si="28"/>
        <v>291</v>
      </c>
      <c r="O345" s="124">
        <f t="shared" si="25"/>
        <v>287798.45364662539</v>
      </c>
      <c r="P345" s="124">
        <f t="shared" si="29"/>
        <v>712.16605461289714</v>
      </c>
      <c r="Q345" s="124">
        <f t="shared" si="26"/>
        <v>628.4747534900323</v>
      </c>
      <c r="R345" s="124">
        <f t="shared" si="27"/>
        <v>289139.0944547283</v>
      </c>
      <c r="Z345" s="2"/>
    </row>
    <row r="346" spans="13:26" x14ac:dyDescent="0.25">
      <c r="M346" s="2"/>
      <c r="N346" s="1">
        <f t="shared" si="28"/>
        <v>292</v>
      </c>
      <c r="O346" s="124">
        <f t="shared" si="25"/>
        <v>289139.0944547283</v>
      </c>
      <c r="P346" s="124">
        <f t="shared" si="29"/>
        <v>712.16605461289714</v>
      </c>
      <c r="Q346" s="124">
        <f t="shared" si="26"/>
        <v>631.40235400600204</v>
      </c>
      <c r="R346" s="124">
        <f t="shared" si="27"/>
        <v>290482.66286334721</v>
      </c>
      <c r="Z346" s="2"/>
    </row>
    <row r="347" spans="13:26" x14ac:dyDescent="0.25">
      <c r="M347" s="2"/>
      <c r="N347" s="1">
        <f t="shared" si="28"/>
        <v>293</v>
      </c>
      <c r="O347" s="124">
        <f t="shared" si="25"/>
        <v>290482.66286334721</v>
      </c>
      <c r="P347" s="124">
        <f t="shared" si="29"/>
        <v>712.16605461289714</v>
      </c>
      <c r="Q347" s="124">
        <f t="shared" si="26"/>
        <v>634.33634761751932</v>
      </c>
      <c r="R347" s="124">
        <f t="shared" si="27"/>
        <v>291829.16526557761</v>
      </c>
      <c r="Z347" s="2"/>
    </row>
    <row r="348" spans="13:26" x14ac:dyDescent="0.25">
      <c r="M348" s="2"/>
      <c r="N348" s="1">
        <f t="shared" si="28"/>
        <v>294</v>
      </c>
      <c r="O348" s="124">
        <f t="shared" si="25"/>
        <v>291829.16526557761</v>
      </c>
      <c r="P348" s="124">
        <f t="shared" si="29"/>
        <v>712.16605461289714</v>
      </c>
      <c r="Q348" s="124">
        <f t="shared" si="26"/>
        <v>637.27674828539284</v>
      </c>
      <c r="R348" s="124">
        <f t="shared" si="27"/>
        <v>293178.60806847591</v>
      </c>
      <c r="Z348" s="2"/>
    </row>
    <row r="349" spans="13:26" x14ac:dyDescent="0.25">
      <c r="M349" s="2"/>
      <c r="N349" s="1">
        <f t="shared" si="28"/>
        <v>295</v>
      </c>
      <c r="O349" s="124">
        <f t="shared" si="25"/>
        <v>293178.60806847591</v>
      </c>
      <c r="P349" s="124">
        <f t="shared" si="29"/>
        <v>712.16605461289714</v>
      </c>
      <c r="Q349" s="124">
        <f t="shared" si="26"/>
        <v>640.2235700009179</v>
      </c>
      <c r="R349" s="124">
        <f t="shared" si="27"/>
        <v>294530.99769308971</v>
      </c>
      <c r="Z349" s="2"/>
    </row>
    <row r="350" spans="13:26" x14ac:dyDescent="0.25">
      <c r="M350" s="2"/>
      <c r="N350" s="1">
        <f t="shared" si="28"/>
        <v>296</v>
      </c>
      <c r="O350" s="124">
        <f t="shared" si="25"/>
        <v>294530.99769308971</v>
      </c>
      <c r="P350" s="124">
        <f t="shared" si="29"/>
        <v>712.16605461289714</v>
      </c>
      <c r="Q350" s="124">
        <f t="shared" si="26"/>
        <v>643.17682678594304</v>
      </c>
      <c r="R350" s="124">
        <f t="shared" si="27"/>
        <v>295886.34057448857</v>
      </c>
      <c r="Z350" s="2"/>
    </row>
    <row r="351" spans="13:26" x14ac:dyDescent="0.25">
      <c r="M351" s="2"/>
      <c r="N351" s="1">
        <f t="shared" si="28"/>
        <v>297</v>
      </c>
      <c r="O351" s="124">
        <f t="shared" si="25"/>
        <v>295886.34057448857</v>
      </c>
      <c r="P351" s="124">
        <f t="shared" si="29"/>
        <v>712.16605461289714</v>
      </c>
      <c r="Q351" s="124">
        <f t="shared" si="26"/>
        <v>646.13653269293684</v>
      </c>
      <c r="R351" s="124">
        <f t="shared" si="27"/>
        <v>297244.6431617944</v>
      </c>
      <c r="Z351" s="2"/>
    </row>
    <row r="352" spans="13:26" x14ac:dyDescent="0.25">
      <c r="M352" s="2"/>
      <c r="N352" s="1">
        <f t="shared" si="28"/>
        <v>298</v>
      </c>
      <c r="O352" s="124">
        <f t="shared" si="25"/>
        <v>297244.6431617944</v>
      </c>
      <c r="P352" s="124">
        <f t="shared" si="29"/>
        <v>712.16605461289714</v>
      </c>
      <c r="Q352" s="124">
        <f t="shared" si="26"/>
        <v>649.10270180505472</v>
      </c>
      <c r="R352" s="124">
        <f t="shared" si="27"/>
        <v>298605.91191821237</v>
      </c>
      <c r="Z352" s="2"/>
    </row>
    <row r="353" spans="13:26" x14ac:dyDescent="0.25">
      <c r="M353" s="2"/>
      <c r="N353" s="1">
        <f t="shared" si="28"/>
        <v>299</v>
      </c>
      <c r="O353" s="124">
        <f t="shared" si="25"/>
        <v>298605.91191821237</v>
      </c>
      <c r="P353" s="124">
        <f t="shared" si="29"/>
        <v>712.16605461289714</v>
      </c>
      <c r="Q353" s="124">
        <f t="shared" si="26"/>
        <v>652.07534823620585</v>
      </c>
      <c r="R353" s="124">
        <f t="shared" si="27"/>
        <v>299970.15332106146</v>
      </c>
      <c r="Z353" s="2"/>
    </row>
    <row r="354" spans="13:26" x14ac:dyDescent="0.25">
      <c r="M354" s="2"/>
      <c r="N354" s="1">
        <f t="shared" si="28"/>
        <v>300</v>
      </c>
      <c r="O354" s="124">
        <f t="shared" si="25"/>
        <v>299970.15332106146</v>
      </c>
      <c r="P354" s="124">
        <f t="shared" si="29"/>
        <v>712.16605461289714</v>
      </c>
      <c r="Q354" s="124">
        <f t="shared" si="26"/>
        <v>655.05448613112048</v>
      </c>
      <c r="R354" s="124">
        <f t="shared" si="27"/>
        <v>301337.37386180548</v>
      </c>
      <c r="Z354" s="2"/>
    </row>
    <row r="355" spans="13:26" x14ac:dyDescent="0.25">
      <c r="M355" s="2"/>
      <c r="N355" s="1">
        <f t="shared" si="28"/>
        <v>301</v>
      </c>
      <c r="O355" s="124">
        <f t="shared" si="25"/>
        <v>301337.37386180548</v>
      </c>
      <c r="P355" s="124">
        <f t="shared" si="29"/>
        <v>712.16605461289714</v>
      </c>
      <c r="Q355" s="124">
        <f t="shared" si="26"/>
        <v>658.040129665417</v>
      </c>
      <c r="R355" s="124">
        <f t="shared" si="27"/>
        <v>302707.58004608378</v>
      </c>
      <c r="Z355" s="2"/>
    </row>
    <row r="356" spans="13:26" x14ac:dyDescent="0.25">
      <c r="M356" s="2"/>
      <c r="N356" s="1">
        <f t="shared" si="28"/>
        <v>302</v>
      </c>
      <c r="O356" s="124">
        <f t="shared" ref="O356:O366" si="30">R355</f>
        <v>302707.58004608378</v>
      </c>
      <c r="P356" s="124">
        <f t="shared" si="29"/>
        <v>712.16605461289714</v>
      </c>
      <c r="Q356" s="124">
        <f t="shared" ref="Q356:Q366" si="31">O356*$P$49</f>
        <v>661.03229304566992</v>
      </c>
      <c r="R356" s="124">
        <f t="shared" ref="R356:R366" si="32">O356+P356+Q356</f>
        <v>304080.77839374234</v>
      </c>
      <c r="Z356" s="2"/>
    </row>
    <row r="357" spans="13:26" x14ac:dyDescent="0.25">
      <c r="M357" s="2"/>
      <c r="N357" s="1">
        <f t="shared" si="28"/>
        <v>303</v>
      </c>
      <c r="O357" s="124">
        <f t="shared" si="30"/>
        <v>304080.77839374234</v>
      </c>
      <c r="P357" s="124">
        <f t="shared" si="29"/>
        <v>712.16605461289714</v>
      </c>
      <c r="Q357" s="124">
        <f t="shared" si="31"/>
        <v>664.03099050947662</v>
      </c>
      <c r="R357" s="124">
        <f t="shared" si="32"/>
        <v>305456.97543886473</v>
      </c>
      <c r="Z357" s="2"/>
    </row>
    <row r="358" spans="13:26" x14ac:dyDescent="0.25">
      <c r="M358" s="2"/>
      <c r="N358" s="1">
        <f t="shared" si="28"/>
        <v>304</v>
      </c>
      <c r="O358" s="124">
        <f t="shared" si="30"/>
        <v>305456.97543886473</v>
      </c>
      <c r="P358" s="124">
        <f t="shared" si="29"/>
        <v>712.16605461289714</v>
      </c>
      <c r="Q358" s="124">
        <f t="shared" si="31"/>
        <v>667.03623632552603</v>
      </c>
      <c r="R358" s="124">
        <f t="shared" si="32"/>
        <v>306836.17772980314</v>
      </c>
      <c r="Z358" s="2"/>
    </row>
    <row r="359" spans="13:26" x14ac:dyDescent="0.25">
      <c r="M359" s="2"/>
      <c r="N359" s="1">
        <f t="shared" si="28"/>
        <v>305</v>
      </c>
      <c r="O359" s="124">
        <f t="shared" si="30"/>
        <v>306836.17772980314</v>
      </c>
      <c r="P359" s="124">
        <f t="shared" si="29"/>
        <v>712.16605461289714</v>
      </c>
      <c r="Q359" s="124">
        <f t="shared" si="31"/>
        <v>670.04804479366567</v>
      </c>
      <c r="R359" s="124">
        <f t="shared" si="32"/>
        <v>308218.39182920969</v>
      </c>
      <c r="Z359" s="2"/>
    </row>
    <row r="360" spans="13:26" x14ac:dyDescent="0.25">
      <c r="M360" s="2"/>
      <c r="N360" s="1">
        <f t="shared" si="28"/>
        <v>306</v>
      </c>
      <c r="O360" s="124">
        <f t="shared" si="30"/>
        <v>308218.39182920969</v>
      </c>
      <c r="P360" s="124">
        <f t="shared" si="29"/>
        <v>712.16605461289714</v>
      </c>
      <c r="Q360" s="124">
        <f t="shared" si="31"/>
        <v>673.06643024497043</v>
      </c>
      <c r="R360" s="124">
        <f t="shared" si="32"/>
        <v>309603.62431406754</v>
      </c>
      <c r="Z360" s="2"/>
    </row>
    <row r="361" spans="13:26" x14ac:dyDescent="0.25">
      <c r="M361" s="2"/>
      <c r="N361" s="1">
        <f t="shared" si="28"/>
        <v>307</v>
      </c>
      <c r="O361" s="124">
        <f t="shared" si="30"/>
        <v>309603.62431406754</v>
      </c>
      <c r="P361" s="124">
        <f t="shared" si="29"/>
        <v>712.16605461289714</v>
      </c>
      <c r="Q361" s="124">
        <f t="shared" si="31"/>
        <v>676.09140704181027</v>
      </c>
      <c r="R361" s="124">
        <f t="shared" si="32"/>
        <v>310991.88177572226</v>
      </c>
      <c r="Z361" s="2"/>
    </row>
    <row r="362" spans="13:26" x14ac:dyDescent="0.25">
      <c r="M362" s="2"/>
      <c r="N362" s="1">
        <f t="shared" si="28"/>
        <v>308</v>
      </c>
      <c r="O362" s="124">
        <f t="shared" si="30"/>
        <v>310991.88177572226</v>
      </c>
      <c r="P362" s="124">
        <f t="shared" si="29"/>
        <v>712.16605461289714</v>
      </c>
      <c r="Q362" s="124">
        <f t="shared" si="31"/>
        <v>679.1229895779187</v>
      </c>
      <c r="R362" s="124">
        <f t="shared" si="32"/>
        <v>312383.1708199131</v>
      </c>
      <c r="Z362" s="2"/>
    </row>
    <row r="363" spans="13:26" x14ac:dyDescent="0.25">
      <c r="M363" s="2"/>
      <c r="N363" s="1">
        <f t="shared" si="28"/>
        <v>309</v>
      </c>
      <c r="O363" s="124">
        <f t="shared" si="30"/>
        <v>312383.1708199131</v>
      </c>
      <c r="P363" s="124">
        <f t="shared" si="29"/>
        <v>712.16605461289714</v>
      </c>
      <c r="Q363" s="124">
        <f t="shared" si="31"/>
        <v>682.1611922784615</v>
      </c>
      <c r="R363" s="124">
        <f t="shared" si="32"/>
        <v>313777.49806680443</v>
      </c>
      <c r="Z363" s="2"/>
    </row>
    <row r="364" spans="13:26" x14ac:dyDescent="0.25">
      <c r="M364" s="2"/>
      <c r="N364" s="1">
        <f t="shared" si="28"/>
        <v>310</v>
      </c>
      <c r="O364" s="124">
        <f t="shared" si="30"/>
        <v>313777.49806680443</v>
      </c>
      <c r="P364" s="124">
        <f t="shared" si="29"/>
        <v>712.16605461289714</v>
      </c>
      <c r="Q364" s="124">
        <f t="shared" si="31"/>
        <v>685.20602960010478</v>
      </c>
      <c r="R364" s="124">
        <f t="shared" si="32"/>
        <v>315174.87015101744</v>
      </c>
      <c r="Z364" s="2"/>
    </row>
    <row r="365" spans="13:26" x14ac:dyDescent="0.25">
      <c r="M365" s="2"/>
      <c r="N365" s="1">
        <f t="shared" si="28"/>
        <v>311</v>
      </c>
      <c r="O365" s="124">
        <f t="shared" si="30"/>
        <v>315174.87015101744</v>
      </c>
      <c r="P365" s="124">
        <f t="shared" si="29"/>
        <v>712.16605461289714</v>
      </c>
      <c r="Q365" s="124">
        <f t="shared" si="31"/>
        <v>688.25751603108449</v>
      </c>
      <c r="R365" s="124">
        <f t="shared" si="32"/>
        <v>316575.29372166144</v>
      </c>
      <c r="Z365" s="2"/>
    </row>
    <row r="366" spans="13:26" x14ac:dyDescent="0.25">
      <c r="M366" s="2"/>
      <c r="N366" s="1">
        <f t="shared" si="28"/>
        <v>312</v>
      </c>
      <c r="O366" s="124">
        <f t="shared" si="30"/>
        <v>316575.29372166144</v>
      </c>
      <c r="P366" s="124">
        <f t="shared" si="29"/>
        <v>712.16605461289714</v>
      </c>
      <c r="Q366" s="124">
        <f t="shared" si="31"/>
        <v>691.31566609127492</v>
      </c>
      <c r="R366" s="124">
        <f t="shared" si="32"/>
        <v>317978.77544236562</v>
      </c>
      <c r="Z366" s="2"/>
    </row>
    <row r="367" spans="13:26" x14ac:dyDescent="0.25">
      <c r="M367" s="2"/>
      <c r="N367" s="163" t="s">
        <v>216</v>
      </c>
      <c r="O367" s="163" t="s">
        <v>216</v>
      </c>
      <c r="P367" s="163" t="s">
        <v>216</v>
      </c>
      <c r="Q367" s="163" t="s">
        <v>216</v>
      </c>
      <c r="R367" s="163" t="s">
        <v>216</v>
      </c>
      <c r="Z367" s="2"/>
    </row>
    <row r="368" spans="13:26" x14ac:dyDescent="0.25">
      <c r="M368" s="2"/>
      <c r="N368" s="134"/>
      <c r="O368" s="134" t="s">
        <v>231</v>
      </c>
      <c r="P368" s="196">
        <f>SUM(P55:P366)</f>
        <v>222195.80903922435</v>
      </c>
      <c r="Q368" s="196">
        <f>SUM(Q55:Q366)</f>
        <v>95782.966403141254</v>
      </c>
      <c r="R368" s="196">
        <f>P368+Q368</f>
        <v>317978.77544236562</v>
      </c>
      <c r="S368" s="124">
        <f>R368-P50</f>
        <v>1.280568540096283E-9</v>
      </c>
      <c r="Z368" s="2"/>
    </row>
    <row r="369" spans="13:26" x14ac:dyDescent="0.25"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</sheetData>
  <mergeCells count="1">
    <mergeCell ref="AF7:AF8"/>
  </mergeCells>
  <printOptions horizontalCentered="1"/>
  <pageMargins left="0.75" right="0.75" top="0.75" bottom="0.75" header="1" footer="1"/>
  <pageSetup scale="72" orientation="portrait" blackAndWhite="1" r:id="rId1"/>
  <headerFooter alignWithMargins="0"/>
  <customProperties>
    <customPr name="EpmWorksheetKeyString_GU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FE0C8-FDF7-479C-BC5E-5D2BD13615C8}">
  <sheetPr>
    <tabColor theme="2" tint="-0.499984740745262"/>
    <pageSetUpPr fitToPage="1"/>
  </sheetPr>
  <dimension ref="A1:AH397"/>
  <sheetViews>
    <sheetView zoomScaleNormal="100" workbookViewId="0">
      <pane ySplit="15" topLeftCell="A16" activePane="bottomLeft" state="frozen"/>
      <selection activeCell="D37" sqref="D37"/>
      <selection pane="bottomLeft" activeCell="A16" sqref="A16"/>
    </sheetView>
  </sheetViews>
  <sheetFormatPr defaultColWidth="9.109375" defaultRowHeight="13.2" x14ac:dyDescent="0.25"/>
  <cols>
    <col min="1" max="1" width="12.332031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12.332031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Balm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2053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14057688.78398354</v>
      </c>
      <c r="Q8" s="184">
        <f>G10</f>
        <v>9543372.4806303289</v>
      </c>
      <c r="R8" s="184">
        <f>G11</f>
        <v>9557031.0878375918</v>
      </c>
      <c r="S8" s="184">
        <f>G12</f>
        <v>2450012.1060645496</v>
      </c>
      <c r="T8" s="184">
        <f>G13</f>
        <v>-7492726.8905489333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29780966.395482168</v>
      </c>
      <c r="Q9" s="184">
        <f>L10</f>
        <v>20793482.787688259</v>
      </c>
      <c r="R9" s="184">
        <f>L11</f>
        <v>21141768.589255609</v>
      </c>
      <c r="S9" s="184">
        <f>L12</f>
        <v>4420893.7080868119</v>
      </c>
      <c r="T9" s="184">
        <f>L13</f>
        <v>-16575178.689548513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50</v>
      </c>
      <c r="B10" s="170">
        <f>'Escalation Factors'!$A$10</f>
        <v>2023</v>
      </c>
      <c r="C10" s="201">
        <f>C17+5*1</f>
        <v>2053</v>
      </c>
      <c r="D10" s="10" t="s">
        <v>155</v>
      </c>
      <c r="E10" s="184">
        <f>VLOOKUP($A$10,'Cost Estimates in 2023'!$A:$F,2,FALSE)</f>
        <v>9050040</v>
      </c>
      <c r="F10" s="164">
        <f>VLOOKUP(G$7,Multiplier_Labor,3,FALSE)</f>
        <v>1.0545116353773385</v>
      </c>
      <c r="G10" s="185">
        <f>E10*F10</f>
        <v>9543372.4806303289</v>
      </c>
      <c r="H10" s="137"/>
      <c r="J10" s="165">
        <f>C10+1</f>
        <v>2054</v>
      </c>
      <c r="K10" s="164">
        <f>VLOOKUP(J$10,Multiplier_Labor,4,FALSE)</f>
        <v>2.1788401144240859</v>
      </c>
      <c r="L10" s="185">
        <f>G10*K10</f>
        <v>20793482.787688259</v>
      </c>
      <c r="M10" s="2"/>
      <c r="O10" s="134" t="s">
        <v>235</v>
      </c>
      <c r="P10" s="184">
        <f>SUM(Q10:T10)</f>
        <v>27605000.395482168</v>
      </c>
      <c r="Q10" s="184">
        <f>Q9-Q16</f>
        <v>19438121.787688259</v>
      </c>
      <c r="R10" s="184">
        <f>R9-R16</f>
        <v>19822584.589255609</v>
      </c>
      <c r="S10" s="184">
        <f>S9-S16</f>
        <v>4031526.7080868119</v>
      </c>
      <c r="T10" s="184">
        <f>T9-T16</f>
        <v>-15687232.689548513</v>
      </c>
      <c r="Z10" s="2"/>
      <c r="AA10" s="186" t="str">
        <f>A10</f>
        <v>Balm Solar</v>
      </c>
      <c r="AB10" s="182">
        <f>P12</f>
        <v>28</v>
      </c>
      <c r="AC10" s="187">
        <f>G7</f>
        <v>2025</v>
      </c>
      <c r="AD10" s="187">
        <f>C10</f>
        <v>2053</v>
      </c>
      <c r="AE10" s="182">
        <f>G15</f>
        <v>14057688.78398354</v>
      </c>
      <c r="AF10" s="182">
        <f>P16</f>
        <v>2175966</v>
      </c>
      <c r="AG10" s="182">
        <f>L15</f>
        <v>29780966.395482168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9426895</v>
      </c>
      <c r="F11" s="164">
        <f>VLOOKUP(G$7,Multiplier_Materials,3,FALSE)</f>
        <v>1.0138047668757943</v>
      </c>
      <c r="G11" s="185">
        <f>E11*F11</f>
        <v>9557031.0878375918</v>
      </c>
      <c r="H11" s="137"/>
      <c r="K11" s="164">
        <f>VLOOKUP(J$10,Multiplier_Materials,4,FALSE)</f>
        <v>2.2121690716441127</v>
      </c>
      <c r="L11" s="185">
        <f>G11*K11</f>
        <v>21141768.589255609</v>
      </c>
      <c r="M11" s="2"/>
      <c r="O11" s="134" t="s">
        <v>234</v>
      </c>
      <c r="P11" s="184">
        <f>SUM(Q11:T11)</f>
        <v>13024910.56150235</v>
      </c>
      <c r="Q11" s="184">
        <f>Q10/((1+Q13)^(P12))</f>
        <v>8921316.2815419231</v>
      </c>
      <c r="R11" s="184">
        <f>R10/((1+R13)^(P12))</f>
        <v>8960700.5374698397</v>
      </c>
      <c r="S11" s="184">
        <f>S10/((1+S13)^(P12))</f>
        <v>2234229.0706215049</v>
      </c>
      <c r="T11" s="184">
        <f>T10/((1+T13)^(P12))</f>
        <v>-7091335.3281309176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2351980</v>
      </c>
      <c r="F12" s="164">
        <f>VLOOKUP(G$7,Multiplier_GDP,3,FALSE)</f>
        <v>1.0416806716317952</v>
      </c>
      <c r="G12" s="185">
        <f>E12*F12</f>
        <v>2450012.1060645496</v>
      </c>
      <c r="H12" s="137"/>
      <c r="K12" s="164">
        <f>VLOOKUP(J$10,Multiplier_GDP,4,FALSE)</f>
        <v>1.8044374952857216</v>
      </c>
      <c r="L12" s="185">
        <f>G12*K12</f>
        <v>4420893.7080868119</v>
      </c>
      <c r="M12" s="2"/>
      <c r="O12" s="134" t="s">
        <v>244</v>
      </c>
      <c r="P12" s="184">
        <f>(P7-P6)</f>
        <v>28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-7390700</v>
      </c>
      <c r="F13" s="164">
        <f>F11</f>
        <v>1.0138047668757943</v>
      </c>
      <c r="G13" s="185">
        <f>E13*F13</f>
        <v>-7492726.8905489333</v>
      </c>
      <c r="H13" s="137"/>
      <c r="K13" s="164">
        <f>K11</f>
        <v>2.2121690716441127</v>
      </c>
      <c r="L13" s="185">
        <f>G13*K13</f>
        <v>-16575178.689548513</v>
      </c>
      <c r="M13" s="2"/>
      <c r="O13" s="180" t="s">
        <v>237</v>
      </c>
      <c r="P13" s="189">
        <f>IF(P8=0,0,((P9/P8)^(1/($P7-$P6))-1))</f>
        <v>2.7173354655788629E-2</v>
      </c>
      <c r="Q13" s="189">
        <f>IF(Q8=0,0,((Q9/Q8)^(1/($P7-$P6))-1))</f>
        <v>2.8204445494920627E-2</v>
      </c>
      <c r="R13" s="189">
        <f>IF(R8=0,0,((R9/R8)^(1/($P7-$P6))-1))</f>
        <v>2.8762061073927869E-2</v>
      </c>
      <c r="S13" s="189">
        <f>IF(S8=0,0,((S9/S8)^(1/($P7-$P6))-1))</f>
        <v>2.1304077526558718E-2</v>
      </c>
      <c r="T13" s="189">
        <f>IF(T8=0,0,((T9/T8)^(1/($P7-$P6))-1))</f>
        <v>2.8762061073927869E-2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669958.9085352465</v>
      </c>
      <c r="Q14" s="185">
        <f>PMT(Q13,$P12,-Q11)</f>
        <v>465068.53624702326</v>
      </c>
      <c r="R14" s="185">
        <f>PMT(R13,$P12,-R11)</f>
        <v>470345.5994187083</v>
      </c>
      <c r="S14" s="185">
        <f>PMT(S13,$P12,-S11)</f>
        <v>106767.72035466589</v>
      </c>
      <c r="T14" s="185">
        <f>PMT(T13,$P12,-T11)</f>
        <v>-372222.94748515083</v>
      </c>
      <c r="U14" s="190"/>
      <c r="Z14" s="2"/>
    </row>
    <row r="15" spans="1:34" x14ac:dyDescent="0.25">
      <c r="E15" s="185">
        <f>SUM(E10:E13)</f>
        <v>13438215</v>
      </c>
      <c r="F15" s="124"/>
      <c r="G15" s="185">
        <f>SUM(G10:G13)</f>
        <v>14057688.78398354</v>
      </c>
      <c r="H15" s="137"/>
      <c r="L15" s="185">
        <f>SUM(L10:L13)</f>
        <v>29780966.395482168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2175966</v>
      </c>
      <c r="Q16" s="185">
        <f>VLOOKUP($A$10,'Reserves Dec 31, 2024'!$A:$F,2,FALSE)</f>
        <v>1355361</v>
      </c>
      <c r="R16" s="185">
        <f>VLOOKUP($A$10,'Reserves Dec 31, 2024'!$A:$F,3,FALSE)</f>
        <v>1319184</v>
      </c>
      <c r="S16" s="185">
        <f>VLOOKUP($A$10,'Reserves Dec 31, 2024'!$A:$F,4,FALSE)</f>
        <v>389367</v>
      </c>
      <c r="T16" s="185">
        <f>VLOOKUP($A$10,'Reserves Dec 31, 2024'!$A:$F,5,FALSE)</f>
        <v>-887946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2048</v>
      </c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669958.9085352465</v>
      </c>
      <c r="Q17" s="124">
        <f>IF($N17&lt;=TRUNC($P$12),Q14*(1+0),0)</f>
        <v>465068.53624702326</v>
      </c>
      <c r="R17" s="124">
        <f>IF($N17&lt;=TRUNC($P$12),R14*(1+0),0)</f>
        <v>470345.5994187083</v>
      </c>
      <c r="S17" s="124">
        <f>IF($N17&lt;=TRUNC($P$12),S14*(1+0),0)</f>
        <v>106767.72035466589</v>
      </c>
      <c r="T17" s="124">
        <f>IF($N17&lt;=TRUNC($P$12),T14*(1+0),0)</f>
        <v>-372222.94748515083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688172.70621664682</v>
      </c>
      <c r="Q18" s="124">
        <f t="shared" ref="Q18:Q48" si="3">IF($N18&lt;=TRUNC($P$12),Q17*(1+Q$13),0)</f>
        <v>478185.53642900498</v>
      </c>
      <c r="R18" s="124">
        <f t="shared" ref="R18:R48" si="4">IF($N18&lt;=TRUNC($P$12),R17*(1+R$13),0)</f>
        <v>483873.70827504242</v>
      </c>
      <c r="S18" s="124">
        <f t="shared" ref="S18:S48" si="5">IF($N18&lt;=TRUNC($P$12),S17*(1+S$13),0)</f>
        <v>109042.30814643562</v>
      </c>
      <c r="T18" s="124">
        <f t="shared" ref="T18:T48" si="6">IF($N18&lt;=TRUNC($P$12),T17*(1+T$13),0)</f>
        <v>-382928.84663383616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706886.09217736835</v>
      </c>
      <c r="Q19" s="124">
        <f t="shared" si="3"/>
        <v>491672.49432767625</v>
      </c>
      <c r="R19" s="124">
        <f t="shared" si="4"/>
        <v>497790.91342451714</v>
      </c>
      <c r="S19" s="124">
        <f t="shared" si="5"/>
        <v>111365.35393286218</v>
      </c>
      <c r="T19" s="124">
        <f t="shared" si="6"/>
        <v>-393942.66950768733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726112.86791289924</v>
      </c>
      <c r="Q20" s="124">
        <f t="shared" si="3"/>
        <v>505539.84439529286</v>
      </c>
      <c r="R20" s="124">
        <f t="shared" si="4"/>
        <v>512108.40607847943</v>
      </c>
      <c r="S20" s="124">
        <f t="shared" si="5"/>
        <v>113737.89006682053</v>
      </c>
      <c r="T20" s="124">
        <f t="shared" si="6"/>
        <v>-405273.2726276936</v>
      </c>
      <c r="U20" s="196">
        <f>SUM(Q17:T20)/4</f>
        <v>697782.64371054014</v>
      </c>
      <c r="V20" s="124">
        <f>SUM(Q17:Q20)/4</f>
        <v>485116.60284974938</v>
      </c>
      <c r="W20" s="124">
        <f>SUM(R17:R20)/4</f>
        <v>491029.65679918684</v>
      </c>
      <c r="X20" s="124">
        <f>SUM(S17:S20)/4</f>
        <v>110228.31812519606</v>
      </c>
      <c r="Y20" s="124">
        <f>SUM(T17:T20)/4</f>
        <v>-388591.93406359199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745867.21836050041</v>
      </c>
      <c r="Q21" s="124">
        <f t="shared" si="3"/>
        <v>519798.31538205058</v>
      </c>
      <c r="R21" s="124">
        <f t="shared" si="4"/>
        <v>526837.69933058054</v>
      </c>
      <c r="S21" s="124">
        <f t="shared" si="5"/>
        <v>116160.97089451129</v>
      </c>
      <c r="T21" s="124">
        <f t="shared" si="6"/>
        <v>-416929.76724664192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766163.72259964957</v>
      </c>
      <c r="Q22" s="124">
        <f t="shared" si="3"/>
        <v>534458.93863659515</v>
      </c>
      <c r="R22" s="124">
        <f t="shared" si="4"/>
        <v>541990.63741477439</v>
      </c>
      <c r="S22" s="124">
        <f t="shared" si="5"/>
        <v>118635.67322400829</v>
      </c>
      <c r="T22" s="124">
        <f t="shared" si="6"/>
        <v>-428921.52667572838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787017.36485212937</v>
      </c>
      <c r="Q23" s="124">
        <f t="shared" si="3"/>
        <v>549533.05664064409</v>
      </c>
      <c r="R23" s="124">
        <f t="shared" si="4"/>
        <v>557579.40522959526</v>
      </c>
      <c r="S23" s="124">
        <f t="shared" si="5"/>
        <v>121163.09680378805</v>
      </c>
      <c r="T23" s="124">
        <f t="shared" si="6"/>
        <v>-441258.19382189808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808443.54579017498</v>
      </c>
      <c r="Q24" s="124">
        <f t="shared" si="3"/>
        <v>565032.33178432228</v>
      </c>
      <c r="R24" s="124">
        <f t="shared" si="4"/>
        <v>573616.53813637327</v>
      </c>
      <c r="S24" s="124">
        <f t="shared" si="5"/>
        <v>123744.3648114539</v>
      </c>
      <c r="T24" s="124">
        <f t="shared" si="6"/>
        <v>-453949.6889419746</v>
      </c>
      <c r="U24" s="196">
        <f>SUM(Q21:T24)/4</f>
        <v>776872.96290061355</v>
      </c>
      <c r="V24" s="124">
        <f>SUM(Q21:Q24)/4</f>
        <v>542205.66061090305</v>
      </c>
      <c r="W24" s="124">
        <f>SUM(R21:R24)/4</f>
        <v>550006.07002783078</v>
      </c>
      <c r="X24" s="124">
        <f>SUM(S21:S24)/4</f>
        <v>119926.02643344039</v>
      </c>
      <c r="Y24" s="124">
        <f>SUM(T21:T24)/4</f>
        <v>-435264.79417156079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830458.09416132537</v>
      </c>
      <c r="Q25" s="124">
        <f t="shared" si="3"/>
        <v>580968.7553890011</v>
      </c>
      <c r="R25" s="124">
        <f t="shared" si="4"/>
        <v>590114.93203926669</v>
      </c>
      <c r="S25" s="124">
        <f t="shared" si="5"/>
        <v>126380.62435287188</v>
      </c>
      <c r="T25" s="124">
        <f t="shared" si="6"/>
        <v>-467006.21761981421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853077.27873887983</v>
      </c>
      <c r="Q26" s="124">
        <f t="shared" si="3"/>
        <v>597354.65698462201</v>
      </c>
      <c r="R26" s="124">
        <f t="shared" si="4"/>
        <v>607087.85375521681</v>
      </c>
      <c r="S26" s="124">
        <f t="shared" si="5"/>
        <v>129073.04697194035</v>
      </c>
      <c r="T26" s="124">
        <f t="shared" si="6"/>
        <v>-480438.27897289937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876317.82060709514</v>
      </c>
      <c r="Q27" s="124">
        <f t="shared" si="3"/>
        <v>614202.71384868177</v>
      </c>
      <c r="R27" s="124">
        <f t="shared" si="4"/>
        <v>624548.9516821641</v>
      </c>
      <c r="S27" s="124">
        <f t="shared" si="5"/>
        <v>131822.82917121972</v>
      </c>
      <c r="T27" s="124">
        <f t="shared" si="6"/>
        <v>-494256.67409497069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900196.90579053061</v>
      </c>
      <c r="Q28" s="124">
        <f t="shared" si="3"/>
        <v>631525.96081425925</v>
      </c>
      <c r="R28" s="124">
        <f t="shared" si="4"/>
        <v>642512.26677410409</v>
      </c>
      <c r="S28" s="124">
        <f t="shared" si="5"/>
        <v>134631.1929436537</v>
      </c>
      <c r="T28" s="124">
        <f t="shared" si="6"/>
        <v>-508472.5147414867</v>
      </c>
      <c r="U28" s="196">
        <f>SUM(Q25:T28)/4</f>
        <v>865012.52482445759</v>
      </c>
      <c r="V28" s="124">
        <f>SUM(Q25:Q28)/4</f>
        <v>606013.021759141</v>
      </c>
      <c r="W28" s="124">
        <f>SUM(R25:R28)/4</f>
        <v>616066.00106268795</v>
      </c>
      <c r="X28" s="124">
        <f>SUM(S25:S28)/4</f>
        <v>130476.92335992141</v>
      </c>
      <c r="Y28" s="124">
        <f>SUM(T25:T28)/4</f>
        <v>-487543.42135729274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924732.19823720446</v>
      </c>
      <c r="Q29" s="124">
        <f t="shared" si="3"/>
        <v>649337.80035467236</v>
      </c>
      <c r="R29" s="124">
        <f t="shared" si="4"/>
        <v>660992.24383180868</v>
      </c>
      <c r="S29" s="124">
        <f t="shared" si="5"/>
        <v>137499.38631561838</v>
      </c>
      <c r="T29" s="124">
        <f t="shared" si="6"/>
        <v>-523097.23226489505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949941.85316549917</v>
      </c>
      <c r="Q30" s="124">
        <f t="shared" si="3"/>
        <v>667652.01295256743</v>
      </c>
      <c r="R30" s="124">
        <f t="shared" si="4"/>
        <v>680003.74311829184</v>
      </c>
      <c r="S30" s="124">
        <f t="shared" si="5"/>
        <v>140428.68390154056</v>
      </c>
      <c r="T30" s="124">
        <f t="shared" si="6"/>
        <v>-538142.58680690057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975844.53078503115</v>
      </c>
      <c r="Q31" s="124">
        <f t="shared" si="3"/>
        <v>686482.76776146214</v>
      </c>
      <c r="R31" s="124">
        <f t="shared" si="4"/>
        <v>699562.05230835965</v>
      </c>
      <c r="S31" s="124">
        <f t="shared" si="5"/>
        <v>143420.3874703316</v>
      </c>
      <c r="T31" s="124">
        <f t="shared" si="6"/>
        <v>-553620.67675512214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1002459.4104019941</v>
      </c>
      <c r="Q32" s="124">
        <f t="shared" si="3"/>
        <v>705844.6335679926</v>
      </c>
      <c r="R32" s="124">
        <f t="shared" si="4"/>
        <v>719682.89878185501</v>
      </c>
      <c r="S32" s="124">
        <f t="shared" si="5"/>
        <v>146475.82652388862</v>
      </c>
      <c r="T32" s="124">
        <f t="shared" si="6"/>
        <v>-569543.94847174222</v>
      </c>
      <c r="U32" s="196">
        <f>SUM(Q29:T32)/4</f>
        <v>963244.49814743211</v>
      </c>
      <c r="V32" s="124">
        <f>SUM(Q29:Q32)/4</f>
        <v>677329.30365917366</v>
      </c>
      <c r="W32" s="124">
        <f>SUM(R29:R32)/4</f>
        <v>690060.23451007879</v>
      </c>
      <c r="X32" s="124">
        <f>SUM(S29:S32)/4</f>
        <v>141956.07105284478</v>
      </c>
      <c r="Y32" s="124">
        <f>SUM(T29:T32)/4</f>
        <v>-546101.11107466498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1029806.2049197713</v>
      </c>
      <c r="Q33" s="124">
        <f t="shared" si="3"/>
        <v>725752.59006334329</v>
      </c>
      <c r="R33" s="124">
        <f t="shared" si="4"/>
        <v>740382.46227048011</v>
      </c>
      <c r="S33" s="124">
        <f t="shared" si="5"/>
        <v>149596.3588879203</v>
      </c>
      <c r="T33" s="124">
        <f t="shared" si="6"/>
        <v>-585925.2063019725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1057905.1757459268</v>
      </c>
      <c r="Q34" s="124">
        <f t="shared" si="3"/>
        <v>746222.03943258233</v>
      </c>
      <c r="R34" s="124">
        <f t="shared" si="4"/>
        <v>761677.38786836877</v>
      </c>
      <c r="S34" s="124">
        <f t="shared" si="5"/>
        <v>152783.37131535946</v>
      </c>
      <c r="T34" s="124">
        <f t="shared" si="6"/>
        <v>-602777.62287038367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1086777.1481169879</v>
      </c>
      <c r="Q35" s="124">
        <f t="shared" si="3"/>
        <v>767268.81827086711</v>
      </c>
      <c r="R35" s="124">
        <f t="shared" si="4"/>
        <v>783584.7994168686</v>
      </c>
      <c r="S35" s="124">
        <f t="shared" si="5"/>
        <v>156038.28010263087</v>
      </c>
      <c r="T35" s="124">
        <f t="shared" si="6"/>
        <v>-620114.74967337865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1116443.5268527586</v>
      </c>
      <c r="Q36" s="124">
        <f t="shared" si="3"/>
        <v>788909.20983573992</v>
      </c>
      <c r="R36" s="124">
        <f t="shared" si="4"/>
        <v>806122.3132742981</v>
      </c>
      <c r="S36" s="124">
        <f t="shared" si="5"/>
        <v>159362.53171904822</v>
      </c>
      <c r="T36" s="124">
        <f t="shared" si="6"/>
        <v>-637950.52797632781</v>
      </c>
      <c r="U36" s="196">
        <f>SUM(Q33:T36)/4</f>
        <v>1072733.0139088614</v>
      </c>
      <c r="V36" s="124">
        <f>SUM(Q33:Q36)/4</f>
        <v>757038.16440063319</v>
      </c>
      <c r="W36" s="124">
        <f>SUM(R33:R36)/4</f>
        <v>772941.74070750386</v>
      </c>
      <c r="X36" s="124">
        <f>SUM(S33:S36)/4</f>
        <v>154445.13550623972</v>
      </c>
      <c r="Y36" s="124">
        <f>SUM(T33:T36)/4</f>
        <v>-611692.02670551557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1146926.3125522342</v>
      </c>
      <c r="Q37" s="124">
        <f t="shared" si="3"/>
        <v>811159.95664499293</v>
      </c>
      <c r="R37" s="124">
        <f t="shared" si="4"/>
        <v>829308.05248174944</v>
      </c>
      <c r="S37" s="124">
        <f t="shared" si="5"/>
        <v>162757.60344961949</v>
      </c>
      <c r="T37" s="124">
        <f t="shared" si="6"/>
        <v>-656299.30002412747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1178248.1182435281</v>
      </c>
      <c r="Q38" s="124">
        <f t="shared" si="3"/>
        <v>834038.27342984884</v>
      </c>
      <c r="R38" s="124">
        <f t="shared" si="4"/>
        <v>853160.66133632965</v>
      </c>
      <c r="S38" s="124">
        <f t="shared" si="5"/>
        <v>166225.00405154709</v>
      </c>
      <c r="T38" s="124">
        <f t="shared" si="6"/>
        <v>-675175.82057419757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1210432.1865005584</v>
      </c>
      <c r="Q39" s="124">
        <f t="shared" si="3"/>
        <v>857561.86045347876</v>
      </c>
      <c r="R39" s="124">
        <f t="shared" si="4"/>
        <v>877699.32038355782</v>
      </c>
      <c r="S39" s="124">
        <f t="shared" si="5"/>
        <v>169766.27442471377</v>
      </c>
      <c r="T39" s="124">
        <f t="shared" si="6"/>
        <v>-694595.26876119198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1243502.4070396265</v>
      </c>
      <c r="Q40" s="124">
        <f t="shared" si="3"/>
        <v>881748.91720516165</v>
      </c>
      <c r="R40" s="124">
        <f t="shared" si="4"/>
        <v>902943.76184097468</v>
      </c>
      <c r="S40" s="124">
        <f t="shared" si="5"/>
        <v>173382.98829645291</v>
      </c>
      <c r="T40" s="124">
        <f t="shared" si="6"/>
        <v>-714573.26030296274</v>
      </c>
      <c r="U40" s="196">
        <f>SUM(Q37:T40)/4</f>
        <v>1194777.256083987</v>
      </c>
      <c r="V40" s="124">
        <f>SUM(Q37:Q40)/4</f>
        <v>846127.25193337048</v>
      </c>
      <c r="W40" s="124">
        <f>SUM(R37:R40)/4</f>
        <v>865777.94901065296</v>
      </c>
      <c r="X40" s="124">
        <f>SUM(S37:S40)/4</f>
        <v>168032.96755558331</v>
      </c>
      <c r="Y40" s="124">
        <f>SUM(T37:T40)/4</f>
        <v>-685160.91241561994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1277483.3348093615</v>
      </c>
      <c r="Q41" s="124">
        <f t="shared" si="3"/>
        <v>906618.15648067987</v>
      </c>
      <c r="R41" s="124">
        <f t="shared" si="4"/>
        <v>928914.28546536702</v>
      </c>
      <c r="S41" s="124">
        <f t="shared" si="5"/>
        <v>177076.75292090696</v>
      </c>
      <c r="T41" s="124">
        <f t="shared" si="6"/>
        <v>-735125.86005759228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1312400.2085879033</v>
      </c>
      <c r="Q42" s="124">
        <f t="shared" si="3"/>
        <v>932188.81885984458</v>
      </c>
      <c r="R42" s="124">
        <f t="shared" si="4"/>
        <v>955631.77487636602</v>
      </c>
      <c r="S42" s="124">
        <f t="shared" si="5"/>
        <v>180849.20979328523</v>
      </c>
      <c r="T42" s="124">
        <f t="shared" si="6"/>
        <v>-756269.59494159254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1348278.9701015786</v>
      </c>
      <c r="Q43" s="124">
        <f t="shared" si="3"/>
        <v>958480.68759235146</v>
      </c>
      <c r="R43" s="124">
        <f t="shared" si="4"/>
        <v>983117.71434954612</v>
      </c>
      <c r="S43" s="124">
        <f t="shared" si="5"/>
        <v>184702.03537933825</v>
      </c>
      <c r="T43" s="124">
        <f t="shared" si="6"/>
        <v>-778021.46721965726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1385146.2836797289</v>
      </c>
      <c r="Q44" s="124">
        <f t="shared" si="3"/>
        <v>985514.10390348395</v>
      </c>
      <c r="R44" s="124">
        <f t="shared" si="4"/>
        <v>1011394.2060925282</v>
      </c>
      <c r="S44" s="124">
        <f t="shared" si="5"/>
        <v>188636.94186037287</v>
      </c>
      <c r="T44" s="124">
        <f t="shared" si="6"/>
        <v>-800398.96817665605</v>
      </c>
      <c r="U44" s="196">
        <f>SUM(Q41:T44)/4</f>
        <v>1330827.1992946428</v>
      </c>
      <c r="V44" s="124">
        <f>SUM(Q41:Q44)/4</f>
        <v>945700.44170909002</v>
      </c>
      <c r="W44" s="124">
        <f>SUM(R41:R44)/4</f>
        <v>969764.49519595178</v>
      </c>
      <c r="X44" s="124">
        <f>SUM(S41:S44)/4</f>
        <v>182816.23498847586</v>
      </c>
      <c r="Y44" s="124">
        <f>SUM(T41:T44)/4</f>
        <v>-767453.97259887448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5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5">
      <c r="M50" s="2"/>
      <c r="O50" s="134" t="s">
        <v>231</v>
      </c>
      <c r="P50" s="196">
        <f>SUM(Q50:T50)</f>
        <v>27605000.395482134</v>
      </c>
      <c r="Q50" s="196">
        <f>SUM(Q$17:Q$48)</f>
        <v>19438121.78768824</v>
      </c>
      <c r="R50" s="196">
        <f>SUM(R$17:R$48)</f>
        <v>19822584.589255571</v>
      </c>
      <c r="S50" s="196">
        <f>SUM(S$17:S$48)</f>
        <v>4031526.7080868059</v>
      </c>
      <c r="T50" s="196">
        <f>SUM(T$17:T$48)</f>
        <v>-15687232.689548481</v>
      </c>
      <c r="U50" s="124"/>
      <c r="V50" s="196"/>
      <c r="W50" s="196"/>
      <c r="X50" s="196"/>
      <c r="Y50" s="196"/>
      <c r="Z50" s="2"/>
    </row>
    <row r="51" spans="13:26" x14ac:dyDescent="0.25">
      <c r="M51" s="2"/>
      <c r="N51" s="2"/>
      <c r="O51" s="2"/>
      <c r="P51" s="188">
        <f>P50-P$10</f>
        <v>-3.3527612686157227E-8</v>
      </c>
      <c r="Q51" s="188">
        <f>Q50-Q$10</f>
        <v>0</v>
      </c>
      <c r="R51" s="188">
        <f>R50-R$10</f>
        <v>-3.7252902984619141E-8</v>
      </c>
      <c r="S51" s="188">
        <f>S50-S$10</f>
        <v>-6.0535967350006104E-9</v>
      </c>
      <c r="T51" s="188">
        <f>T50-T$10</f>
        <v>3.166496753692627E-8</v>
      </c>
      <c r="U51" s="188">
        <f>SUM(Q50:T50)-P$10</f>
        <v>-3.3527612686157227E-8</v>
      </c>
      <c r="V51" s="2"/>
      <c r="W51" s="2"/>
      <c r="X51" s="2"/>
      <c r="Y51" s="2"/>
      <c r="Z51" s="2"/>
    </row>
    <row r="52" spans="13:26" x14ac:dyDescent="0.25">
      <c r="M52" s="2"/>
      <c r="O52" s="180" t="s">
        <v>279</v>
      </c>
      <c r="P52" s="197">
        <f>$P$13</f>
        <v>2.7173354655788629E-2</v>
      </c>
      <c r="Z52" s="2"/>
    </row>
    <row r="53" spans="13:26" x14ac:dyDescent="0.25">
      <c r="M53" s="2"/>
      <c r="O53" s="134" t="s">
        <v>236</v>
      </c>
      <c r="P53" s="197">
        <f>((1+P52)^(1/12))-1</f>
        <v>2.2367238959941638E-3</v>
      </c>
      <c r="Z53" s="2"/>
    </row>
    <row r="54" spans="13:26" x14ac:dyDescent="0.25">
      <c r="M54" s="2"/>
      <c r="O54" s="134" t="s">
        <v>235</v>
      </c>
      <c r="P54" s="196">
        <f>P10</f>
        <v>27605000.395482168</v>
      </c>
      <c r="Z54" s="2"/>
    </row>
    <row r="55" spans="13:26" x14ac:dyDescent="0.25">
      <c r="M55" s="2"/>
      <c r="O55" s="134" t="s">
        <v>234</v>
      </c>
      <c r="P55" s="196">
        <f>P54/(1+P53)^P56</f>
        <v>13030554.458444424</v>
      </c>
      <c r="Z55" s="2"/>
    </row>
    <row r="56" spans="13:26" x14ac:dyDescent="0.25">
      <c r="M56" s="2"/>
      <c r="O56" s="134" t="s">
        <v>233</v>
      </c>
      <c r="P56" s="124">
        <f>$P$12*12</f>
        <v>336</v>
      </c>
      <c r="Q56" s="198"/>
      <c r="Z56" s="2"/>
    </row>
    <row r="57" spans="13:26" x14ac:dyDescent="0.25">
      <c r="M57" s="2"/>
      <c r="O57" s="134" t="s">
        <v>232</v>
      </c>
      <c r="P57" s="196">
        <f>PMT(P53,P56,-P55)</f>
        <v>55204.054667884215</v>
      </c>
      <c r="Z57" s="2"/>
    </row>
    <row r="58" spans="13:26" x14ac:dyDescent="0.25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5">
      <c r="M59" s="2"/>
      <c r="N59" s="1">
        <v>1</v>
      </c>
      <c r="O59" s="124">
        <v>0</v>
      </c>
      <c r="P59" s="124">
        <f>P57</f>
        <v>55204.054667884215</v>
      </c>
      <c r="Q59" s="124">
        <f t="shared" ref="Q59:Q90" si="7">O59*$P$53</f>
        <v>0</v>
      </c>
      <c r="R59" s="124">
        <f t="shared" ref="R59:R90" si="8">O59+P59+Q59</f>
        <v>55204.054667884215</v>
      </c>
      <c r="Z59" s="2"/>
    </row>
    <row r="60" spans="13:26" x14ac:dyDescent="0.25">
      <c r="M60" s="2"/>
      <c r="N60" s="1">
        <f t="shared" ref="N60:N183" si="9">N59+1</f>
        <v>2</v>
      </c>
      <c r="O60" s="124">
        <f t="shared" ref="O60:O90" si="10">R59</f>
        <v>55204.054667884215</v>
      </c>
      <c r="P60" s="124">
        <f t="shared" ref="P60:P183" si="11">P59</f>
        <v>55204.054667884215</v>
      </c>
      <c r="Q60" s="124">
        <f t="shared" si="7"/>
        <v>123.47622823142478</v>
      </c>
      <c r="R60" s="124">
        <f t="shared" si="8"/>
        <v>110531.58556399985</v>
      </c>
      <c r="Z60" s="2"/>
    </row>
    <row r="61" spans="13:26" x14ac:dyDescent="0.25">
      <c r="M61" s="2"/>
      <c r="N61" s="1">
        <f t="shared" si="9"/>
        <v>3</v>
      </c>
      <c r="O61" s="124">
        <f t="shared" si="10"/>
        <v>110531.58556399985</v>
      </c>
      <c r="P61" s="124">
        <f t="shared" si="11"/>
        <v>55204.054667884215</v>
      </c>
      <c r="Q61" s="124">
        <f t="shared" si="7"/>
        <v>247.22863869312201</v>
      </c>
      <c r="R61" s="124">
        <f t="shared" si="8"/>
        <v>165982.86887057716</v>
      </c>
      <c r="Z61" s="2"/>
    </row>
    <row r="62" spans="13:26" x14ac:dyDescent="0.25">
      <c r="M62" s="2"/>
      <c r="N62" s="1">
        <f t="shared" si="9"/>
        <v>4</v>
      </c>
      <c r="O62" s="124">
        <f t="shared" si="10"/>
        <v>165982.86887057716</v>
      </c>
      <c r="P62" s="124">
        <f t="shared" si="11"/>
        <v>55204.054667884215</v>
      </c>
      <c r="Q62" s="124">
        <f t="shared" si="7"/>
        <v>371.25784912848576</v>
      </c>
      <c r="R62" s="124">
        <f t="shared" si="8"/>
        <v>221558.18138758987</v>
      </c>
      <c r="Z62" s="2"/>
    </row>
    <row r="63" spans="13:26" x14ac:dyDescent="0.25">
      <c r="M63" s="2"/>
      <c r="N63" s="1">
        <f t="shared" si="9"/>
        <v>5</v>
      </c>
      <c r="O63" s="124">
        <f t="shared" si="10"/>
        <v>221558.18138758987</v>
      </c>
      <c r="P63" s="124">
        <f t="shared" si="11"/>
        <v>55204.054667884215</v>
      </c>
      <c r="Q63" s="124">
        <f t="shared" si="7"/>
        <v>495.56447866263164</v>
      </c>
      <c r="R63" s="124">
        <f t="shared" si="8"/>
        <v>277257.80053413671</v>
      </c>
      <c r="Z63" s="2"/>
    </row>
    <row r="64" spans="13:26" x14ac:dyDescent="0.25">
      <c r="M64" s="2"/>
      <c r="N64" s="1">
        <f t="shared" si="9"/>
        <v>6</v>
      </c>
      <c r="O64" s="124">
        <f t="shared" si="10"/>
        <v>277257.80053413671</v>
      </c>
      <c r="P64" s="124">
        <f t="shared" si="11"/>
        <v>55204.054667884215</v>
      </c>
      <c r="Q64" s="124">
        <f t="shared" si="7"/>
        <v>620.14914780548702</v>
      </c>
      <c r="R64" s="124">
        <f t="shared" si="8"/>
        <v>333082.00434982637</v>
      </c>
      <c r="Z64" s="2"/>
    </row>
    <row r="65" spans="13:26" x14ac:dyDescent="0.25">
      <c r="M65" s="2"/>
      <c r="N65" s="1">
        <f t="shared" si="9"/>
        <v>7</v>
      </c>
      <c r="O65" s="124">
        <f t="shared" si="10"/>
        <v>333082.00434982637</v>
      </c>
      <c r="P65" s="124">
        <f t="shared" si="11"/>
        <v>55204.054667884215</v>
      </c>
      <c r="Q65" s="124">
        <f t="shared" si="7"/>
        <v>745.01247845488865</v>
      </c>
      <c r="R65" s="124">
        <f t="shared" si="8"/>
        <v>389031.07149616547</v>
      </c>
      <c r="Z65" s="2"/>
    </row>
    <row r="66" spans="13:26" x14ac:dyDescent="0.25">
      <c r="M66" s="2"/>
      <c r="N66" s="1">
        <f t="shared" si="9"/>
        <v>8</v>
      </c>
      <c r="O66" s="124">
        <f t="shared" si="10"/>
        <v>389031.07149616547</v>
      </c>
      <c r="P66" s="124">
        <f t="shared" si="11"/>
        <v>55204.054667884215</v>
      </c>
      <c r="Q66" s="124">
        <f t="shared" si="7"/>
        <v>870.15509389968736</v>
      </c>
      <c r="R66" s="124">
        <f t="shared" si="8"/>
        <v>445105.28125794936</v>
      </c>
      <c r="Z66" s="2"/>
    </row>
    <row r="67" spans="13:26" x14ac:dyDescent="0.25">
      <c r="M67" s="2"/>
      <c r="N67" s="1">
        <f t="shared" si="9"/>
        <v>9</v>
      </c>
      <c r="O67" s="124">
        <f t="shared" si="10"/>
        <v>445105.28125794936</v>
      </c>
      <c r="P67" s="124">
        <f t="shared" si="11"/>
        <v>55204.054667884215</v>
      </c>
      <c r="Q67" s="124">
        <f t="shared" si="7"/>
        <v>995.57761882285854</v>
      </c>
      <c r="R67" s="124">
        <f t="shared" si="8"/>
        <v>501304.91354465642</v>
      </c>
      <c r="Z67" s="2"/>
    </row>
    <row r="68" spans="13:26" x14ac:dyDescent="0.25">
      <c r="M68" s="2"/>
      <c r="N68" s="1">
        <f t="shared" si="9"/>
        <v>10</v>
      </c>
      <c r="O68" s="124">
        <f t="shared" si="10"/>
        <v>501304.91354465642</v>
      </c>
      <c r="P68" s="124">
        <f t="shared" si="11"/>
        <v>55204.054667884215</v>
      </c>
      <c r="Q68" s="124">
        <f t="shared" si="7"/>
        <v>1121.2806793046213</v>
      </c>
      <c r="R68" s="124">
        <f t="shared" si="8"/>
        <v>557630.24889184523</v>
      </c>
      <c r="Z68" s="2"/>
    </row>
    <row r="69" spans="13:26" x14ac:dyDescent="0.25">
      <c r="M69" s="2"/>
      <c r="N69" s="1">
        <f t="shared" si="9"/>
        <v>11</v>
      </c>
      <c r="O69" s="124">
        <f t="shared" si="10"/>
        <v>557630.24889184523</v>
      </c>
      <c r="P69" s="124">
        <f t="shared" si="11"/>
        <v>55204.054667884215</v>
      </c>
      <c r="Q69" s="124">
        <f t="shared" si="7"/>
        <v>1247.2649028255632</v>
      </c>
      <c r="R69" s="124">
        <f t="shared" si="8"/>
        <v>614081.56846255506</v>
      </c>
      <c r="Z69" s="2"/>
    </row>
    <row r="70" spans="13:26" x14ac:dyDescent="0.25">
      <c r="M70" s="2"/>
      <c r="N70" s="1">
        <f t="shared" si="9"/>
        <v>12</v>
      </c>
      <c r="O70" s="124">
        <f t="shared" si="10"/>
        <v>614081.56846255506</v>
      </c>
      <c r="P70" s="124">
        <f t="shared" si="11"/>
        <v>55204.054667884215</v>
      </c>
      <c r="Q70" s="124">
        <f t="shared" si="7"/>
        <v>1373.5309182697729</v>
      </c>
      <c r="R70" s="124">
        <f t="shared" si="8"/>
        <v>670659.15404870908</v>
      </c>
      <c r="Z70" s="2"/>
    </row>
    <row r="71" spans="13:26" x14ac:dyDescent="0.25">
      <c r="M71" s="2"/>
      <c r="N71" s="1">
        <f t="shared" si="9"/>
        <v>13</v>
      </c>
      <c r="O71" s="124">
        <f t="shared" si="10"/>
        <v>670659.15404870908</v>
      </c>
      <c r="P71" s="124">
        <f t="shared" si="11"/>
        <v>55204.054667884215</v>
      </c>
      <c r="Q71" s="124">
        <f t="shared" si="7"/>
        <v>1500.0793559279787</v>
      </c>
      <c r="R71" s="124">
        <f t="shared" si="8"/>
        <v>727363.28807252133</v>
      </c>
      <c r="Z71" s="2"/>
    </row>
    <row r="72" spans="13:26" x14ac:dyDescent="0.25">
      <c r="M72" s="2"/>
      <c r="N72" s="1">
        <f t="shared" si="9"/>
        <v>14</v>
      </c>
      <c r="O72" s="124">
        <f t="shared" si="10"/>
        <v>727363.28807252133</v>
      </c>
      <c r="P72" s="124">
        <f t="shared" si="11"/>
        <v>55204.054667884215</v>
      </c>
      <c r="Q72" s="124">
        <f t="shared" si="7"/>
        <v>1626.9108475006951</v>
      </c>
      <c r="R72" s="124">
        <f t="shared" si="8"/>
        <v>784194.25358790625</v>
      </c>
      <c r="Z72" s="2"/>
    </row>
    <row r="73" spans="13:26" x14ac:dyDescent="0.25">
      <c r="M73" s="2"/>
      <c r="N73" s="1">
        <f t="shared" si="9"/>
        <v>15</v>
      </c>
      <c r="O73" s="124">
        <f t="shared" si="10"/>
        <v>784194.25358790625</v>
      </c>
      <c r="P73" s="124">
        <f t="shared" si="11"/>
        <v>55204.054667884215</v>
      </c>
      <c r="Q73" s="124">
        <f t="shared" si="7"/>
        <v>1754.0260261013768</v>
      </c>
      <c r="R73" s="124">
        <f t="shared" si="8"/>
        <v>841152.33428189193</v>
      </c>
      <c r="Z73" s="2"/>
    </row>
    <row r="74" spans="13:26" x14ac:dyDescent="0.25">
      <c r="M74" s="2"/>
      <c r="N74" s="1">
        <f t="shared" si="9"/>
        <v>16</v>
      </c>
      <c r="O74" s="124">
        <f t="shared" si="10"/>
        <v>841152.33428189193</v>
      </c>
      <c r="P74" s="124">
        <f t="shared" si="11"/>
        <v>55204.054667884215</v>
      </c>
      <c r="Q74" s="124">
        <f t="shared" si="7"/>
        <v>1881.4255262595784</v>
      </c>
      <c r="R74" s="124">
        <f t="shared" si="8"/>
        <v>898237.81447603577</v>
      </c>
      <c r="Z74" s="2"/>
    </row>
    <row r="75" spans="13:26" x14ac:dyDescent="0.25">
      <c r="M75" s="2"/>
      <c r="N75" s="1">
        <f t="shared" si="9"/>
        <v>17</v>
      </c>
      <c r="O75" s="124">
        <f t="shared" si="10"/>
        <v>898237.81447603577</v>
      </c>
      <c r="P75" s="124">
        <f t="shared" si="11"/>
        <v>55204.054667884215</v>
      </c>
      <c r="Q75" s="124">
        <f t="shared" si="7"/>
        <v>2009.1099839241217</v>
      </c>
      <c r="R75" s="124">
        <f t="shared" si="8"/>
        <v>955450.9791278441</v>
      </c>
      <c r="Z75" s="2"/>
    </row>
    <row r="76" spans="13:26" x14ac:dyDescent="0.25">
      <c r="M76" s="2"/>
      <c r="N76" s="1">
        <f t="shared" si="9"/>
        <v>18</v>
      </c>
      <c r="O76" s="124">
        <f t="shared" si="10"/>
        <v>955450.9791278441</v>
      </c>
      <c r="P76" s="124">
        <f t="shared" si="11"/>
        <v>55204.054667884215</v>
      </c>
      <c r="Q76" s="124">
        <f t="shared" si="7"/>
        <v>2137.08003646627</v>
      </c>
      <c r="R76" s="124">
        <f t="shared" si="8"/>
        <v>1012792.1138321946</v>
      </c>
      <c r="Z76" s="2"/>
    </row>
    <row r="77" spans="13:26" x14ac:dyDescent="0.25">
      <c r="M77" s="2"/>
      <c r="N77" s="1">
        <f t="shared" si="9"/>
        <v>19</v>
      </c>
      <c r="O77" s="124">
        <f t="shared" si="10"/>
        <v>1012792.1138321946</v>
      </c>
      <c r="P77" s="124">
        <f t="shared" si="11"/>
        <v>55204.054667884215</v>
      </c>
      <c r="Q77" s="124">
        <f t="shared" si="7"/>
        <v>2265.336322682911</v>
      </c>
      <c r="R77" s="124">
        <f t="shared" si="8"/>
        <v>1070261.5048227618</v>
      </c>
      <c r="Z77" s="2"/>
    </row>
    <row r="78" spans="13:26" x14ac:dyDescent="0.25">
      <c r="M78" s="2"/>
      <c r="N78" s="1">
        <f t="shared" si="9"/>
        <v>20</v>
      </c>
      <c r="O78" s="124">
        <f t="shared" si="10"/>
        <v>1070261.5048227618</v>
      </c>
      <c r="P78" s="124">
        <f t="shared" si="11"/>
        <v>55204.054667884215</v>
      </c>
      <c r="Q78" s="124">
        <f t="shared" si="7"/>
        <v>2393.879482799744</v>
      </c>
      <c r="R78" s="124">
        <f t="shared" si="8"/>
        <v>1127859.4389734457</v>
      </c>
      <c r="Z78" s="2"/>
    </row>
    <row r="79" spans="13:26" x14ac:dyDescent="0.25">
      <c r="M79" s="2"/>
      <c r="N79" s="1">
        <f t="shared" si="9"/>
        <v>21</v>
      </c>
      <c r="O79" s="124">
        <f t="shared" si="10"/>
        <v>1127859.4389734457</v>
      </c>
      <c r="P79" s="124">
        <f t="shared" si="11"/>
        <v>55204.054667884215</v>
      </c>
      <c r="Q79" s="124">
        <f t="shared" si="7"/>
        <v>2522.7101584744773</v>
      </c>
      <c r="R79" s="124">
        <f t="shared" si="8"/>
        <v>1185586.2037998044</v>
      </c>
      <c r="Z79" s="2"/>
    </row>
    <row r="80" spans="13:26" x14ac:dyDescent="0.25">
      <c r="M80" s="2"/>
      <c r="N80" s="1">
        <f t="shared" si="9"/>
        <v>22</v>
      </c>
      <c r="O80" s="124">
        <f t="shared" si="10"/>
        <v>1185586.2037998044</v>
      </c>
      <c r="P80" s="124">
        <f t="shared" si="11"/>
        <v>55204.054667884215</v>
      </c>
      <c r="Q80" s="124">
        <f t="shared" si="7"/>
        <v>2651.828992800029</v>
      </c>
      <c r="R80" s="124">
        <f t="shared" si="8"/>
        <v>1243442.0874604888</v>
      </c>
      <c r="Z80" s="2"/>
    </row>
    <row r="81" spans="13:26" x14ac:dyDescent="0.25">
      <c r="M81" s="2"/>
      <c r="N81" s="1">
        <f t="shared" si="9"/>
        <v>23</v>
      </c>
      <c r="O81" s="124">
        <f t="shared" si="10"/>
        <v>1243442.0874604888</v>
      </c>
      <c r="P81" s="124">
        <f t="shared" si="11"/>
        <v>55204.054667884215</v>
      </c>
      <c r="Q81" s="124">
        <f t="shared" si="7"/>
        <v>2781.2366303077401</v>
      </c>
      <c r="R81" s="124">
        <f t="shared" si="8"/>
        <v>1301427.3787586808</v>
      </c>
      <c r="Z81" s="2"/>
    </row>
    <row r="82" spans="13:26" x14ac:dyDescent="0.25">
      <c r="M82" s="2"/>
      <c r="N82" s="1">
        <f t="shared" si="9"/>
        <v>24</v>
      </c>
      <c r="O82" s="124">
        <f t="shared" si="10"/>
        <v>1301427.3787586808</v>
      </c>
      <c r="P82" s="124">
        <f t="shared" si="11"/>
        <v>55204.054667884215</v>
      </c>
      <c r="Q82" s="124">
        <f t="shared" si="7"/>
        <v>2910.9337169705886</v>
      </c>
      <c r="R82" s="124">
        <f t="shared" si="8"/>
        <v>1359542.3671435355</v>
      </c>
      <c r="Z82" s="2"/>
    </row>
    <row r="83" spans="13:26" x14ac:dyDescent="0.25">
      <c r="M83" s="2"/>
      <c r="N83" s="1">
        <f t="shared" si="9"/>
        <v>25</v>
      </c>
      <c r="O83" s="124">
        <f t="shared" si="10"/>
        <v>1359542.3671435355</v>
      </c>
      <c r="P83" s="124">
        <f t="shared" si="11"/>
        <v>55204.054667884215</v>
      </c>
      <c r="Q83" s="124">
        <f t="shared" si="7"/>
        <v>3040.9209002064167</v>
      </c>
      <c r="R83" s="124">
        <f t="shared" si="8"/>
        <v>1417787.3427116261</v>
      </c>
      <c r="Z83" s="2"/>
    </row>
    <row r="84" spans="13:26" x14ac:dyDescent="0.25">
      <c r="M84" s="2"/>
      <c r="N84" s="1">
        <f t="shared" si="9"/>
        <v>26</v>
      </c>
      <c r="O84" s="124">
        <f t="shared" si="10"/>
        <v>1417787.3427116261</v>
      </c>
      <c r="P84" s="124">
        <f t="shared" si="11"/>
        <v>55204.054667884215</v>
      </c>
      <c r="Q84" s="124">
        <f t="shared" si="7"/>
        <v>3171.1988288811608</v>
      </c>
      <c r="R84" s="124">
        <f t="shared" si="8"/>
        <v>1476162.5962083915</v>
      </c>
      <c r="Z84" s="2"/>
    </row>
    <row r="85" spans="13:26" x14ac:dyDescent="0.25">
      <c r="M85" s="2"/>
      <c r="N85" s="1">
        <f t="shared" si="9"/>
        <v>27</v>
      </c>
      <c r="O85" s="124">
        <f t="shared" si="10"/>
        <v>1476162.5962083915</v>
      </c>
      <c r="P85" s="124">
        <f t="shared" si="11"/>
        <v>55204.054667884215</v>
      </c>
      <c r="Q85" s="124">
        <f t="shared" si="7"/>
        <v>3301.7681533120931</v>
      </c>
      <c r="R85" s="124">
        <f t="shared" si="8"/>
        <v>1534668.4190295879</v>
      </c>
      <c r="Z85" s="2"/>
    </row>
    <row r="86" spans="13:26" x14ac:dyDescent="0.25">
      <c r="M86" s="2"/>
      <c r="N86" s="1">
        <f t="shared" si="9"/>
        <v>28</v>
      </c>
      <c r="O86" s="124">
        <f t="shared" si="10"/>
        <v>1534668.4190295879</v>
      </c>
      <c r="P86" s="124">
        <f t="shared" si="11"/>
        <v>55204.054667884215</v>
      </c>
      <c r="Q86" s="124">
        <f t="shared" si="7"/>
        <v>3432.6295252710638</v>
      </c>
      <c r="R86" s="124">
        <f t="shared" si="8"/>
        <v>1593305.1032227431</v>
      </c>
      <c r="Z86" s="2"/>
    </row>
    <row r="87" spans="13:26" x14ac:dyDescent="0.25">
      <c r="M87" s="2"/>
      <c r="N87" s="1">
        <f t="shared" si="9"/>
        <v>29</v>
      </c>
      <c r="O87" s="124">
        <f t="shared" si="10"/>
        <v>1593305.1032227431</v>
      </c>
      <c r="P87" s="124">
        <f t="shared" si="11"/>
        <v>55204.054667884215</v>
      </c>
      <c r="Q87" s="124">
        <f t="shared" si="7"/>
        <v>3563.7835979877573</v>
      </c>
      <c r="R87" s="124">
        <f t="shared" si="8"/>
        <v>1652072.9414886152</v>
      </c>
      <c r="Z87" s="2"/>
    </row>
    <row r="88" spans="13:26" x14ac:dyDescent="0.25">
      <c r="M88" s="2"/>
      <c r="N88" s="1">
        <f t="shared" si="9"/>
        <v>30</v>
      </c>
      <c r="O88" s="124">
        <f t="shared" si="10"/>
        <v>1652072.9414886152</v>
      </c>
      <c r="P88" s="124">
        <f t="shared" si="11"/>
        <v>55204.054667884215</v>
      </c>
      <c r="Q88" s="124">
        <f t="shared" si="7"/>
        <v>3695.2310261529537</v>
      </c>
      <c r="R88" s="124">
        <f t="shared" si="8"/>
        <v>1710972.2271826523</v>
      </c>
      <c r="Z88" s="2"/>
    </row>
    <row r="89" spans="13:26" x14ac:dyDescent="0.25">
      <c r="M89" s="2"/>
      <c r="N89" s="1">
        <f t="shared" si="9"/>
        <v>31</v>
      </c>
      <c r="O89" s="124">
        <f t="shared" si="10"/>
        <v>1710972.2271826523</v>
      </c>
      <c r="P89" s="124">
        <f t="shared" si="11"/>
        <v>55204.054667884215</v>
      </c>
      <c r="Q89" s="124">
        <f t="shared" si="7"/>
        <v>3826.9724659217936</v>
      </c>
      <c r="R89" s="124">
        <f t="shared" si="8"/>
        <v>1770003.2543164585</v>
      </c>
      <c r="Z89" s="2"/>
    </row>
    <row r="90" spans="13:26" x14ac:dyDescent="0.25">
      <c r="M90" s="2"/>
      <c r="N90" s="1">
        <f t="shared" si="9"/>
        <v>32</v>
      </c>
      <c r="O90" s="124">
        <f t="shared" si="10"/>
        <v>1770003.2543164585</v>
      </c>
      <c r="P90" s="124">
        <f t="shared" si="11"/>
        <v>55204.054667884215</v>
      </c>
      <c r="Q90" s="124">
        <f t="shared" si="7"/>
        <v>3959.0085749170576</v>
      </c>
      <c r="R90" s="124">
        <f t="shared" si="8"/>
        <v>1829166.3175592597</v>
      </c>
      <c r="Z90" s="2"/>
    </row>
    <row r="91" spans="13:26" x14ac:dyDescent="0.25">
      <c r="M91" s="2"/>
      <c r="N91" s="1">
        <f t="shared" si="9"/>
        <v>33</v>
      </c>
      <c r="O91" s="124">
        <f t="shared" ref="O91:O154" si="12">R90</f>
        <v>1829166.3175592597</v>
      </c>
      <c r="P91" s="124">
        <f t="shared" si="11"/>
        <v>55204.054667884215</v>
      </c>
      <c r="Q91" s="124">
        <f t="shared" ref="Q91:Q154" si="13">O91*$P$53</f>
        <v>4091.3400122324451</v>
      </c>
      <c r="R91" s="124">
        <f t="shared" ref="R91:R154" si="14">O91+P91+Q91</f>
        <v>1888461.7122393765</v>
      </c>
      <c r="Z91" s="2"/>
    </row>
    <row r="92" spans="13:26" x14ac:dyDescent="0.25">
      <c r="M92" s="2"/>
      <c r="N92" s="1">
        <f t="shared" si="9"/>
        <v>34</v>
      </c>
      <c r="O92" s="124">
        <f t="shared" si="12"/>
        <v>1888461.7122393765</v>
      </c>
      <c r="P92" s="124">
        <f t="shared" si="11"/>
        <v>55204.054667884215</v>
      </c>
      <c r="Q92" s="124">
        <f t="shared" si="13"/>
        <v>4223.9674384358677</v>
      </c>
      <c r="R92" s="124">
        <f t="shared" si="14"/>
        <v>1947889.7343456966</v>
      </c>
      <c r="Z92" s="2"/>
    </row>
    <row r="93" spans="13:26" x14ac:dyDescent="0.25">
      <c r="M93" s="2"/>
      <c r="N93" s="1">
        <f t="shared" si="9"/>
        <v>35</v>
      </c>
      <c r="O93" s="124">
        <f t="shared" si="12"/>
        <v>1947889.7343456966</v>
      </c>
      <c r="P93" s="124">
        <f t="shared" si="11"/>
        <v>55204.054667884215</v>
      </c>
      <c r="Q93" s="124">
        <f t="shared" si="13"/>
        <v>4356.8915155727436</v>
      </c>
      <c r="R93" s="124">
        <f t="shared" si="14"/>
        <v>2007450.6805291537</v>
      </c>
      <c r="Z93" s="2"/>
    </row>
    <row r="94" spans="13:26" x14ac:dyDescent="0.25">
      <c r="M94" s="2"/>
      <c r="N94" s="1">
        <f t="shared" si="9"/>
        <v>36</v>
      </c>
      <c r="O94" s="124">
        <f t="shared" si="12"/>
        <v>2007450.6805291537</v>
      </c>
      <c r="P94" s="124">
        <f t="shared" si="11"/>
        <v>55204.054667884215</v>
      </c>
      <c r="Q94" s="124">
        <f t="shared" si="13"/>
        <v>4490.112907169304</v>
      </c>
      <c r="R94" s="124">
        <f t="shared" si="14"/>
        <v>2067144.8481042073</v>
      </c>
      <c r="Z94" s="2"/>
    </row>
    <row r="95" spans="13:26" x14ac:dyDescent="0.25">
      <c r="M95" s="2"/>
      <c r="N95" s="1">
        <f t="shared" si="9"/>
        <v>37</v>
      </c>
      <c r="O95" s="124">
        <f t="shared" si="12"/>
        <v>2067144.8481042073</v>
      </c>
      <c r="P95" s="124">
        <f t="shared" si="11"/>
        <v>55204.054667884215</v>
      </c>
      <c r="Q95" s="124">
        <f t="shared" si="13"/>
        <v>4623.6322782359066</v>
      </c>
      <c r="R95" s="124">
        <f t="shared" si="14"/>
        <v>2126972.5350503274</v>
      </c>
      <c r="Z95" s="2"/>
    </row>
    <row r="96" spans="13:26" x14ac:dyDescent="0.25">
      <c r="M96" s="2"/>
      <c r="N96" s="1">
        <f t="shared" si="9"/>
        <v>38</v>
      </c>
      <c r="O96" s="124">
        <f t="shared" si="12"/>
        <v>2126972.5350503274</v>
      </c>
      <c r="P96" s="124">
        <f t="shared" si="11"/>
        <v>55204.054667884215</v>
      </c>
      <c r="Q96" s="124">
        <f t="shared" si="13"/>
        <v>4757.4502952703515</v>
      </c>
      <c r="R96" s="124">
        <f t="shared" si="14"/>
        <v>2186934.0400134819</v>
      </c>
      <c r="Z96" s="2"/>
    </row>
    <row r="97" spans="13:26" x14ac:dyDescent="0.25">
      <c r="M97" s="2"/>
      <c r="N97" s="1">
        <f t="shared" si="9"/>
        <v>39</v>
      </c>
      <c r="O97" s="124">
        <f t="shared" si="12"/>
        <v>2186934.0400134819</v>
      </c>
      <c r="P97" s="124">
        <f t="shared" si="11"/>
        <v>55204.054667884215</v>
      </c>
      <c r="Q97" s="124">
        <f t="shared" si="13"/>
        <v>4891.5676262612114</v>
      </c>
      <c r="R97" s="124">
        <f t="shared" si="14"/>
        <v>2247029.662307627</v>
      </c>
      <c r="Z97" s="2"/>
    </row>
    <row r="98" spans="13:26" x14ac:dyDescent="0.25">
      <c r="M98" s="2"/>
      <c r="N98" s="1">
        <f t="shared" si="9"/>
        <v>40</v>
      </c>
      <c r="O98" s="124">
        <f t="shared" si="12"/>
        <v>2247029.662307627</v>
      </c>
      <c r="P98" s="124">
        <f t="shared" si="11"/>
        <v>55204.054667884215</v>
      </c>
      <c r="Q98" s="124">
        <f t="shared" si="13"/>
        <v>5025.9849406911653</v>
      </c>
      <c r="R98" s="124">
        <f t="shared" si="14"/>
        <v>2307259.7019162024</v>
      </c>
      <c r="Z98" s="2"/>
    </row>
    <row r="99" spans="13:26" x14ac:dyDescent="0.25">
      <c r="M99" s="2"/>
      <c r="N99" s="1">
        <f t="shared" si="9"/>
        <v>41</v>
      </c>
      <c r="O99" s="124">
        <f t="shared" si="12"/>
        <v>2307259.7019162024</v>
      </c>
      <c r="P99" s="124">
        <f t="shared" si="11"/>
        <v>55204.054667884215</v>
      </c>
      <c r="Q99" s="124">
        <f t="shared" si="13"/>
        <v>5160.7029095403414</v>
      </c>
      <c r="R99" s="124">
        <f t="shared" si="14"/>
        <v>2367624.4594936268</v>
      </c>
      <c r="Z99" s="2"/>
    </row>
    <row r="100" spans="13:26" x14ac:dyDescent="0.25">
      <c r="M100" s="2"/>
      <c r="N100" s="1">
        <f t="shared" si="9"/>
        <v>42</v>
      </c>
      <c r="O100" s="124">
        <f t="shared" si="12"/>
        <v>2367624.4594936268</v>
      </c>
      <c r="P100" s="124">
        <f t="shared" si="11"/>
        <v>55204.054667884215</v>
      </c>
      <c r="Q100" s="124">
        <f t="shared" si="13"/>
        <v>5295.7222052896614</v>
      </c>
      <c r="R100" s="124">
        <f t="shared" si="14"/>
        <v>2428124.2363668005</v>
      </c>
      <c r="Z100" s="2"/>
    </row>
    <row r="101" spans="13:26" x14ac:dyDescent="0.25">
      <c r="M101" s="2"/>
      <c r="N101" s="1">
        <f t="shared" si="9"/>
        <v>43</v>
      </c>
      <c r="O101" s="124">
        <f t="shared" si="12"/>
        <v>2428124.2363668005</v>
      </c>
      <c r="P101" s="124">
        <f t="shared" si="11"/>
        <v>55204.054667884215</v>
      </c>
      <c r="Q101" s="124">
        <f t="shared" si="13"/>
        <v>5431.0435019242041</v>
      </c>
      <c r="R101" s="124">
        <f t="shared" si="14"/>
        <v>2488759.3345366088</v>
      </c>
      <c r="Z101" s="2"/>
    </row>
    <row r="102" spans="13:26" x14ac:dyDescent="0.25">
      <c r="M102" s="2"/>
      <c r="N102" s="1">
        <f t="shared" si="9"/>
        <v>44</v>
      </c>
      <c r="O102" s="124">
        <f t="shared" si="12"/>
        <v>2488759.3345366088</v>
      </c>
      <c r="P102" s="124">
        <f t="shared" si="11"/>
        <v>55204.054667884215</v>
      </c>
      <c r="Q102" s="124">
        <f t="shared" si="13"/>
        <v>5566.6674749365657</v>
      </c>
      <c r="R102" s="124">
        <f t="shared" si="14"/>
        <v>2549530.0566794295</v>
      </c>
      <c r="Z102" s="2"/>
    </row>
    <row r="103" spans="13:26" x14ac:dyDescent="0.25">
      <c r="M103" s="2"/>
      <c r="N103" s="1">
        <f t="shared" si="9"/>
        <v>45</v>
      </c>
      <c r="O103" s="124">
        <f t="shared" si="12"/>
        <v>2549530.0566794295</v>
      </c>
      <c r="P103" s="124">
        <f t="shared" si="11"/>
        <v>55204.054667884215</v>
      </c>
      <c r="Q103" s="124">
        <f t="shared" si="13"/>
        <v>5702.594801330235</v>
      </c>
      <c r="R103" s="124">
        <f t="shared" si="14"/>
        <v>2610436.7061486435</v>
      </c>
      <c r="Z103" s="2"/>
    </row>
    <row r="104" spans="13:26" x14ac:dyDescent="0.25">
      <c r="M104" s="2"/>
      <c r="N104" s="1">
        <f t="shared" si="9"/>
        <v>46</v>
      </c>
      <c r="O104" s="124">
        <f t="shared" si="12"/>
        <v>2610436.7061486435</v>
      </c>
      <c r="P104" s="124">
        <f t="shared" si="11"/>
        <v>55204.054667884215</v>
      </c>
      <c r="Q104" s="124">
        <f t="shared" si="13"/>
        <v>5838.8261596229659</v>
      </c>
      <c r="R104" s="124">
        <f t="shared" si="14"/>
        <v>2671479.5869761505</v>
      </c>
      <c r="Z104" s="2"/>
    </row>
    <row r="105" spans="13:26" x14ac:dyDescent="0.25">
      <c r="M105" s="2"/>
      <c r="N105" s="1">
        <f t="shared" si="9"/>
        <v>47</v>
      </c>
      <c r="O105" s="124">
        <f t="shared" si="12"/>
        <v>2671479.5869761505</v>
      </c>
      <c r="P105" s="124">
        <f t="shared" si="11"/>
        <v>55204.054667884215</v>
      </c>
      <c r="Q105" s="124">
        <f t="shared" si="13"/>
        <v>5975.362229850175</v>
      </c>
      <c r="R105" s="124">
        <f t="shared" si="14"/>
        <v>2732659.0038738847</v>
      </c>
      <c r="Z105" s="2"/>
    </row>
    <row r="106" spans="13:26" x14ac:dyDescent="0.25">
      <c r="M106" s="2"/>
      <c r="N106" s="1">
        <f t="shared" si="9"/>
        <v>48</v>
      </c>
      <c r="O106" s="124">
        <f t="shared" si="12"/>
        <v>2732659.0038738847</v>
      </c>
      <c r="P106" s="124">
        <f t="shared" si="11"/>
        <v>55204.054667884215</v>
      </c>
      <c r="Q106" s="124">
        <f t="shared" si="13"/>
        <v>6112.2036935683263</v>
      </c>
      <c r="R106" s="124">
        <f t="shared" si="14"/>
        <v>2793975.2622353369</v>
      </c>
      <c r="Z106" s="2"/>
    </row>
    <row r="107" spans="13:26" x14ac:dyDescent="0.25">
      <c r="M107" s="2"/>
      <c r="N107" s="1">
        <f t="shared" si="9"/>
        <v>49</v>
      </c>
      <c r="O107" s="124">
        <f t="shared" si="12"/>
        <v>2793975.2622353369</v>
      </c>
      <c r="P107" s="124">
        <f t="shared" si="11"/>
        <v>55204.054667884215</v>
      </c>
      <c r="Q107" s="124">
        <f t="shared" si="13"/>
        <v>6249.3512338583378</v>
      </c>
      <c r="R107" s="124">
        <f t="shared" si="14"/>
        <v>2855428.6681370791</v>
      </c>
      <c r="Z107" s="2"/>
    </row>
    <row r="108" spans="13:26" x14ac:dyDescent="0.25">
      <c r="M108" s="2"/>
      <c r="N108" s="1">
        <f t="shared" si="9"/>
        <v>50</v>
      </c>
      <c r="O108" s="124">
        <f t="shared" si="12"/>
        <v>2855428.6681370791</v>
      </c>
      <c r="P108" s="124">
        <f t="shared" si="11"/>
        <v>55204.054667884215</v>
      </c>
      <c r="Q108" s="124">
        <f t="shared" si="13"/>
        <v>6386.8055353289938</v>
      </c>
      <c r="R108" s="124">
        <f t="shared" si="14"/>
        <v>2917019.5283402922</v>
      </c>
      <c r="Z108" s="2"/>
    </row>
    <row r="109" spans="13:26" x14ac:dyDescent="0.25">
      <c r="M109" s="2"/>
      <c r="N109" s="1">
        <f t="shared" si="9"/>
        <v>51</v>
      </c>
      <c r="O109" s="124">
        <f t="shared" si="12"/>
        <v>2917019.5283402922</v>
      </c>
      <c r="P109" s="124">
        <f t="shared" si="11"/>
        <v>55204.054667884215</v>
      </c>
      <c r="Q109" s="124">
        <f t="shared" si="13"/>
        <v>6524.5672841203559</v>
      </c>
      <c r="R109" s="124">
        <f t="shared" si="14"/>
        <v>2978748.1502922964</v>
      </c>
      <c r="Z109" s="2"/>
    </row>
    <row r="110" spans="13:26" x14ac:dyDescent="0.25">
      <c r="M110" s="2"/>
      <c r="N110" s="1">
        <f t="shared" si="9"/>
        <v>52</v>
      </c>
      <c r="O110" s="124">
        <f t="shared" si="12"/>
        <v>2978748.1502922964</v>
      </c>
      <c r="P110" s="124">
        <f t="shared" si="11"/>
        <v>55204.054667884215</v>
      </c>
      <c r="Q110" s="124">
        <f t="shared" si="13"/>
        <v>6662.6371679071945</v>
      </c>
      <c r="R110" s="124">
        <f t="shared" si="14"/>
        <v>3040614.8421280878</v>
      </c>
      <c r="Z110" s="2"/>
    </row>
    <row r="111" spans="13:26" x14ac:dyDescent="0.25">
      <c r="M111" s="2"/>
      <c r="N111" s="1">
        <f t="shared" si="9"/>
        <v>53</v>
      </c>
      <c r="O111" s="124">
        <f t="shared" si="12"/>
        <v>3040614.8421280878</v>
      </c>
      <c r="P111" s="124">
        <f t="shared" si="11"/>
        <v>55204.054667884215</v>
      </c>
      <c r="Q111" s="124">
        <f t="shared" si="13"/>
        <v>6801.0158759024152</v>
      </c>
      <c r="R111" s="124">
        <f t="shared" si="14"/>
        <v>3102619.9126718743</v>
      </c>
      <c r="Z111" s="2"/>
    </row>
    <row r="112" spans="13:26" x14ac:dyDescent="0.25">
      <c r="M112" s="2"/>
      <c r="N112" s="1">
        <f t="shared" si="9"/>
        <v>54</v>
      </c>
      <c r="O112" s="124">
        <f t="shared" si="12"/>
        <v>3102619.9126718743</v>
      </c>
      <c r="P112" s="124">
        <f t="shared" si="11"/>
        <v>55204.054667884215</v>
      </c>
      <c r="Q112" s="124">
        <f t="shared" si="13"/>
        <v>6939.7040988605067</v>
      </c>
      <c r="R112" s="124">
        <f t="shared" si="14"/>
        <v>3164763.671438619</v>
      </c>
      <c r="Z112" s="2"/>
    </row>
    <row r="113" spans="13:26" x14ac:dyDescent="0.25">
      <c r="M113" s="2"/>
      <c r="N113" s="1">
        <f t="shared" si="9"/>
        <v>55</v>
      </c>
      <c r="O113" s="124">
        <f t="shared" si="12"/>
        <v>3164763.671438619</v>
      </c>
      <c r="P113" s="124">
        <f t="shared" si="11"/>
        <v>55204.054667884215</v>
      </c>
      <c r="Q113" s="124">
        <f t="shared" si="13"/>
        <v>7078.7025290809815</v>
      </c>
      <c r="R113" s="124">
        <f t="shared" si="14"/>
        <v>3227046.4286355842</v>
      </c>
      <c r="Z113" s="2"/>
    </row>
    <row r="114" spans="13:26" x14ac:dyDescent="0.25">
      <c r="M114" s="2"/>
      <c r="N114" s="1">
        <f t="shared" si="9"/>
        <v>56</v>
      </c>
      <c r="O114" s="124">
        <f t="shared" si="12"/>
        <v>3227046.4286355842</v>
      </c>
      <c r="P114" s="124">
        <f t="shared" si="11"/>
        <v>55204.054667884215</v>
      </c>
      <c r="Q114" s="124">
        <f t="shared" si="13"/>
        <v>7218.0118604118361</v>
      </c>
      <c r="R114" s="124">
        <f t="shared" si="14"/>
        <v>3289468.4951638798</v>
      </c>
      <c r="Z114" s="2"/>
    </row>
    <row r="115" spans="13:26" x14ac:dyDescent="0.25">
      <c r="M115" s="2"/>
      <c r="N115" s="1">
        <f t="shared" si="9"/>
        <v>57</v>
      </c>
      <c r="O115" s="124">
        <f t="shared" si="12"/>
        <v>3289468.4951638798</v>
      </c>
      <c r="P115" s="124">
        <f t="shared" si="11"/>
        <v>55204.054667884215</v>
      </c>
      <c r="Q115" s="124">
        <f t="shared" si="13"/>
        <v>7357.6327882530122</v>
      </c>
      <c r="R115" s="124">
        <f t="shared" si="14"/>
        <v>3352030.1826200169</v>
      </c>
      <c r="Z115" s="2"/>
    </row>
    <row r="116" spans="13:26" x14ac:dyDescent="0.25">
      <c r="M116" s="2"/>
      <c r="N116" s="1">
        <f t="shared" si="9"/>
        <v>58</v>
      </c>
      <c r="O116" s="124">
        <f t="shared" si="12"/>
        <v>3352030.1826200169</v>
      </c>
      <c r="P116" s="124">
        <f t="shared" si="11"/>
        <v>55204.054667884215</v>
      </c>
      <c r="Q116" s="124">
        <f t="shared" si="13"/>
        <v>7497.5660095598723</v>
      </c>
      <c r="R116" s="124">
        <f t="shared" si="14"/>
        <v>3414731.8032974605</v>
      </c>
      <c r="Z116" s="2"/>
    </row>
    <row r="117" spans="13:26" x14ac:dyDescent="0.25">
      <c r="M117" s="2"/>
      <c r="N117" s="1">
        <f t="shared" si="9"/>
        <v>59</v>
      </c>
      <c r="O117" s="124">
        <f t="shared" si="12"/>
        <v>3414731.8032974605</v>
      </c>
      <c r="P117" s="124">
        <f t="shared" si="11"/>
        <v>55204.054667884215</v>
      </c>
      <c r="Q117" s="124">
        <f t="shared" si="13"/>
        <v>7637.8122228466727</v>
      </c>
      <c r="R117" s="124">
        <f t="shared" si="14"/>
        <v>3477573.6701881913</v>
      </c>
      <c r="Z117" s="2"/>
    </row>
    <row r="118" spans="13:26" x14ac:dyDescent="0.25">
      <c r="M118" s="2"/>
      <c r="N118" s="1">
        <f t="shared" si="9"/>
        <v>60</v>
      </c>
      <c r="O118" s="124">
        <f t="shared" si="12"/>
        <v>3477573.6701881913</v>
      </c>
      <c r="P118" s="124">
        <f t="shared" si="11"/>
        <v>55204.054667884215</v>
      </c>
      <c r="Q118" s="124">
        <f t="shared" si="13"/>
        <v>7778.3721281900544</v>
      </c>
      <c r="R118" s="124">
        <f t="shared" si="14"/>
        <v>3540556.0969842654</v>
      </c>
      <c r="Z118" s="2"/>
    </row>
    <row r="119" spans="13:26" x14ac:dyDescent="0.25">
      <c r="M119" s="2"/>
      <c r="N119" s="1">
        <f t="shared" si="9"/>
        <v>61</v>
      </c>
      <c r="O119" s="124">
        <f t="shared" si="12"/>
        <v>3540556.0969842654</v>
      </c>
      <c r="P119" s="124">
        <f t="shared" si="11"/>
        <v>55204.054667884215</v>
      </c>
      <c r="Q119" s="124">
        <f t="shared" si="13"/>
        <v>7919.246427232536</v>
      </c>
      <c r="R119" s="124">
        <f t="shared" si="14"/>
        <v>3603679.3980793818</v>
      </c>
      <c r="Z119" s="2"/>
    </row>
    <row r="120" spans="13:26" x14ac:dyDescent="0.25">
      <c r="M120" s="2"/>
      <c r="N120" s="1">
        <f t="shared" si="9"/>
        <v>62</v>
      </c>
      <c r="O120" s="124">
        <f t="shared" si="12"/>
        <v>3603679.3980793818</v>
      </c>
      <c r="P120" s="124">
        <f t="shared" si="11"/>
        <v>55204.054667884215</v>
      </c>
      <c r="Q120" s="124">
        <f t="shared" si="13"/>
        <v>8060.4358231860178</v>
      </c>
      <c r="R120" s="124">
        <f t="shared" si="14"/>
        <v>3666943.8885704516</v>
      </c>
      <c r="Z120" s="2"/>
    </row>
    <row r="121" spans="13:26" x14ac:dyDescent="0.25">
      <c r="M121" s="2"/>
      <c r="N121" s="1">
        <f t="shared" si="9"/>
        <v>63</v>
      </c>
      <c r="O121" s="124">
        <f t="shared" si="12"/>
        <v>3666943.8885704516</v>
      </c>
      <c r="P121" s="124">
        <f t="shared" si="11"/>
        <v>55204.054667884215</v>
      </c>
      <c r="Q121" s="124">
        <f t="shared" si="13"/>
        <v>8201.9410208352892</v>
      </c>
      <c r="R121" s="124">
        <f t="shared" si="14"/>
        <v>3730349.8842591709</v>
      </c>
      <c r="Z121" s="2"/>
    </row>
    <row r="122" spans="13:26" x14ac:dyDescent="0.25">
      <c r="M122" s="2"/>
      <c r="N122" s="1">
        <f t="shared" si="9"/>
        <v>64</v>
      </c>
      <c r="O122" s="124">
        <f t="shared" si="12"/>
        <v>3730349.8842591709</v>
      </c>
      <c r="P122" s="124">
        <f t="shared" si="11"/>
        <v>55204.054667884215</v>
      </c>
      <c r="Q122" s="124">
        <f t="shared" si="13"/>
        <v>8343.7627265415504</v>
      </c>
      <c r="R122" s="124">
        <f t="shared" si="14"/>
        <v>3793897.7016535965</v>
      </c>
      <c r="Z122" s="2"/>
    </row>
    <row r="123" spans="13:26" x14ac:dyDescent="0.25">
      <c r="M123" s="2"/>
      <c r="N123" s="1">
        <f t="shared" si="9"/>
        <v>65</v>
      </c>
      <c r="O123" s="124">
        <f t="shared" si="12"/>
        <v>3793897.7016535965</v>
      </c>
      <c r="P123" s="124">
        <f t="shared" si="11"/>
        <v>55204.054667884215</v>
      </c>
      <c r="Q123" s="124">
        <f t="shared" si="13"/>
        <v>8485.9016482459356</v>
      </c>
      <c r="R123" s="124">
        <f t="shared" si="14"/>
        <v>3857587.6579697262</v>
      </c>
      <c r="Z123" s="2"/>
    </row>
    <row r="124" spans="13:26" x14ac:dyDescent="0.25">
      <c r="M124" s="2"/>
      <c r="N124" s="1">
        <f t="shared" si="9"/>
        <v>66</v>
      </c>
      <c r="O124" s="124">
        <f t="shared" si="12"/>
        <v>3857587.6579697262</v>
      </c>
      <c r="P124" s="124">
        <f t="shared" si="11"/>
        <v>55204.054667884215</v>
      </c>
      <c r="Q124" s="124">
        <f t="shared" si="13"/>
        <v>8628.3584954730486</v>
      </c>
      <c r="R124" s="124">
        <f t="shared" si="14"/>
        <v>3921420.0711330832</v>
      </c>
      <c r="Z124" s="2"/>
    </row>
    <row r="125" spans="13:26" x14ac:dyDescent="0.25">
      <c r="M125" s="2"/>
      <c r="N125" s="1">
        <f t="shared" si="9"/>
        <v>67</v>
      </c>
      <c r="O125" s="124">
        <f t="shared" si="12"/>
        <v>3921420.0711330832</v>
      </c>
      <c r="P125" s="124">
        <f t="shared" si="11"/>
        <v>55204.054667884215</v>
      </c>
      <c r="Q125" s="124">
        <f t="shared" si="13"/>
        <v>8771.1339793345014</v>
      </c>
      <c r="R125" s="124">
        <f t="shared" si="14"/>
        <v>3985395.2597803017</v>
      </c>
      <c r="Z125" s="2"/>
    </row>
    <row r="126" spans="13:26" x14ac:dyDescent="0.25">
      <c r="M126" s="2"/>
      <c r="N126" s="1">
        <f t="shared" si="9"/>
        <v>68</v>
      </c>
      <c r="O126" s="124">
        <f t="shared" si="12"/>
        <v>3985395.2597803017</v>
      </c>
      <c r="P126" s="124">
        <f t="shared" si="11"/>
        <v>55204.054667884215</v>
      </c>
      <c r="Q126" s="124">
        <f t="shared" si="13"/>
        <v>8914.2288125324685</v>
      </c>
      <c r="R126" s="124">
        <f t="shared" si="14"/>
        <v>4049513.5432607182</v>
      </c>
      <c r="Z126" s="2"/>
    </row>
    <row r="127" spans="13:26" x14ac:dyDescent="0.25">
      <c r="M127" s="2"/>
      <c r="N127" s="1">
        <f t="shared" si="9"/>
        <v>69</v>
      </c>
      <c r="O127" s="124">
        <f t="shared" si="12"/>
        <v>4049513.5432607182</v>
      </c>
      <c r="P127" s="124">
        <f t="shared" si="11"/>
        <v>55204.054667884215</v>
      </c>
      <c r="Q127" s="124">
        <f t="shared" si="13"/>
        <v>9057.6437093632449</v>
      </c>
      <c r="R127" s="124">
        <f t="shared" si="14"/>
        <v>4113775.2416379657</v>
      </c>
      <c r="Z127" s="2"/>
    </row>
    <row r="128" spans="13:26" x14ac:dyDescent="0.25">
      <c r="M128" s="2"/>
      <c r="N128" s="1">
        <f t="shared" si="9"/>
        <v>70</v>
      </c>
      <c r="O128" s="124">
        <f t="shared" si="12"/>
        <v>4113775.2416379657</v>
      </c>
      <c r="P128" s="124">
        <f t="shared" si="11"/>
        <v>55204.054667884215</v>
      </c>
      <c r="Q128" s="124">
        <f t="shared" si="13"/>
        <v>9201.3793857208038</v>
      </c>
      <c r="R128" s="124">
        <f t="shared" si="14"/>
        <v>4178180.6756915706</v>
      </c>
      <c r="Z128" s="2"/>
    </row>
    <row r="129" spans="13:26" x14ac:dyDescent="0.25">
      <c r="M129" s="2"/>
      <c r="N129" s="1">
        <f t="shared" si="9"/>
        <v>71</v>
      </c>
      <c r="O129" s="124">
        <f t="shared" si="12"/>
        <v>4178180.6756915706</v>
      </c>
      <c r="P129" s="124">
        <f t="shared" si="11"/>
        <v>55204.054667884215</v>
      </c>
      <c r="Q129" s="124">
        <f t="shared" si="13"/>
        <v>9345.4365591003771</v>
      </c>
      <c r="R129" s="124">
        <f t="shared" si="14"/>
        <v>4242730.1669185553</v>
      </c>
      <c r="Z129" s="2"/>
    </row>
    <row r="130" spans="13:26" x14ac:dyDescent="0.25">
      <c r="M130" s="2"/>
      <c r="N130" s="1">
        <f t="shared" si="9"/>
        <v>72</v>
      </c>
      <c r="O130" s="124">
        <f t="shared" si="12"/>
        <v>4242730.1669185553</v>
      </c>
      <c r="P130" s="124">
        <f t="shared" si="11"/>
        <v>55204.054667884215</v>
      </c>
      <c r="Q130" s="124">
        <f t="shared" si="13"/>
        <v>9489.8159486020395</v>
      </c>
      <c r="R130" s="124">
        <f t="shared" si="14"/>
        <v>4307424.0375350416</v>
      </c>
      <c r="Z130" s="2"/>
    </row>
    <row r="131" spans="13:26" x14ac:dyDescent="0.25">
      <c r="M131" s="2"/>
      <c r="N131" s="1">
        <f t="shared" si="9"/>
        <v>73</v>
      </c>
      <c r="O131" s="124">
        <f t="shared" si="12"/>
        <v>4307424.0375350416</v>
      </c>
      <c r="P131" s="124">
        <f t="shared" si="11"/>
        <v>55204.054667884215</v>
      </c>
      <c r="Q131" s="124">
        <f t="shared" si="13"/>
        <v>9634.5182749342894</v>
      </c>
      <c r="R131" s="124">
        <f t="shared" si="14"/>
        <v>4372262.6104778601</v>
      </c>
      <c r="Z131" s="2"/>
    </row>
    <row r="132" spans="13:26" x14ac:dyDescent="0.25">
      <c r="M132" s="2"/>
      <c r="N132" s="1">
        <f t="shared" si="9"/>
        <v>74</v>
      </c>
      <c r="O132" s="124">
        <f t="shared" si="12"/>
        <v>4372262.6104778601</v>
      </c>
      <c r="P132" s="124">
        <f t="shared" si="11"/>
        <v>55204.054667884215</v>
      </c>
      <c r="Q132" s="124">
        <f t="shared" si="13"/>
        <v>9779.5442604176515</v>
      </c>
      <c r="R132" s="124">
        <f t="shared" si="14"/>
        <v>4437246.2094061626</v>
      </c>
      <c r="Z132" s="2"/>
    </row>
    <row r="133" spans="13:26" x14ac:dyDescent="0.25">
      <c r="M133" s="2"/>
      <c r="N133" s="1">
        <f t="shared" si="9"/>
        <v>75</v>
      </c>
      <c r="O133" s="124">
        <f t="shared" si="12"/>
        <v>4437246.2094061626</v>
      </c>
      <c r="P133" s="124">
        <f t="shared" si="11"/>
        <v>55204.054667884215</v>
      </c>
      <c r="Q133" s="124">
        <f t="shared" si="13"/>
        <v>9924.8946289882879</v>
      </c>
      <c r="R133" s="124">
        <f t="shared" si="14"/>
        <v>4502375.1587030357</v>
      </c>
      <c r="Z133" s="2"/>
    </row>
    <row r="134" spans="13:26" x14ac:dyDescent="0.25">
      <c r="M134" s="2"/>
      <c r="N134" s="1">
        <f t="shared" si="9"/>
        <v>76</v>
      </c>
      <c r="O134" s="124">
        <f t="shared" si="12"/>
        <v>4502375.1587030357</v>
      </c>
      <c r="P134" s="124">
        <f t="shared" si="11"/>
        <v>55204.054667884215</v>
      </c>
      <c r="Q134" s="124">
        <f t="shared" si="13"/>
        <v>10070.570106201596</v>
      </c>
      <c r="R134" s="124">
        <f t="shared" si="14"/>
        <v>4567649.783477122</v>
      </c>
      <c r="Z134" s="2"/>
    </row>
    <row r="135" spans="13:26" x14ac:dyDescent="0.25">
      <c r="M135" s="2"/>
      <c r="N135" s="1">
        <f t="shared" si="9"/>
        <v>77</v>
      </c>
      <c r="O135" s="124">
        <f t="shared" si="12"/>
        <v>4567649.783477122</v>
      </c>
      <c r="P135" s="124">
        <f t="shared" si="11"/>
        <v>55204.054667884215</v>
      </c>
      <c r="Q135" s="124">
        <f t="shared" si="13"/>
        <v>10216.571419235846</v>
      </c>
      <c r="R135" s="124">
        <f t="shared" si="14"/>
        <v>4633070.4095642427</v>
      </c>
      <c r="Z135" s="2"/>
    </row>
    <row r="136" spans="13:26" x14ac:dyDescent="0.25">
      <c r="M136" s="2"/>
      <c r="N136" s="1">
        <f t="shared" si="9"/>
        <v>78</v>
      </c>
      <c r="O136" s="124">
        <f t="shared" si="12"/>
        <v>4633070.4095642427</v>
      </c>
      <c r="P136" s="124">
        <f t="shared" si="11"/>
        <v>55204.054667884215</v>
      </c>
      <c r="Q136" s="124">
        <f t="shared" si="13"/>
        <v>10362.899296895808</v>
      </c>
      <c r="R136" s="124">
        <f t="shared" si="14"/>
        <v>4698637.3635290228</v>
      </c>
      <c r="Z136" s="2"/>
    </row>
    <row r="137" spans="13:26" x14ac:dyDescent="0.25">
      <c r="M137" s="2"/>
      <c r="N137" s="1">
        <f t="shared" si="9"/>
        <v>79</v>
      </c>
      <c r="O137" s="124">
        <f t="shared" si="12"/>
        <v>4698637.3635290228</v>
      </c>
      <c r="P137" s="124">
        <f t="shared" si="11"/>
        <v>55204.054667884215</v>
      </c>
      <c r="Q137" s="124">
        <f t="shared" si="13"/>
        <v>10509.554469616382</v>
      </c>
      <c r="R137" s="124">
        <f t="shared" si="14"/>
        <v>4764350.9726665234</v>
      </c>
      <c r="Z137" s="2"/>
    </row>
    <row r="138" spans="13:26" x14ac:dyDescent="0.25">
      <c r="M138" s="2"/>
      <c r="N138" s="1">
        <f t="shared" si="9"/>
        <v>80</v>
      </c>
      <c r="O138" s="124">
        <f t="shared" si="12"/>
        <v>4764350.9726665234</v>
      </c>
      <c r="P138" s="124">
        <f t="shared" si="11"/>
        <v>55204.054667884215</v>
      </c>
      <c r="Q138" s="124">
        <f t="shared" si="13"/>
        <v>10656.53766946625</v>
      </c>
      <c r="R138" s="124">
        <f t="shared" si="14"/>
        <v>4830211.5650038738</v>
      </c>
      <c r="Z138" s="2"/>
    </row>
    <row r="139" spans="13:26" x14ac:dyDescent="0.25">
      <c r="M139" s="2"/>
      <c r="N139" s="1">
        <f t="shared" si="9"/>
        <v>81</v>
      </c>
      <c r="O139" s="124">
        <f t="shared" si="12"/>
        <v>4830211.5650038738</v>
      </c>
      <c r="P139" s="124">
        <f t="shared" si="11"/>
        <v>55204.054667884215</v>
      </c>
      <c r="Q139" s="124">
        <f t="shared" si="13"/>
        <v>10803.849630151532</v>
      </c>
      <c r="R139" s="124">
        <f t="shared" si="14"/>
        <v>4896219.4693019101</v>
      </c>
      <c r="Z139" s="2"/>
    </row>
    <row r="140" spans="13:26" x14ac:dyDescent="0.25">
      <c r="M140" s="2"/>
      <c r="N140" s="1">
        <f t="shared" si="9"/>
        <v>82</v>
      </c>
      <c r="O140" s="124">
        <f t="shared" si="12"/>
        <v>4896219.4693019101</v>
      </c>
      <c r="P140" s="124">
        <f t="shared" si="11"/>
        <v>55204.054667884215</v>
      </c>
      <c r="Q140" s="124">
        <f t="shared" si="13"/>
        <v>10951.491087019445</v>
      </c>
      <c r="R140" s="124">
        <f t="shared" si="14"/>
        <v>4962375.0150568141</v>
      </c>
      <c r="Z140" s="2"/>
    </row>
    <row r="141" spans="13:26" x14ac:dyDescent="0.25">
      <c r="M141" s="2"/>
      <c r="N141" s="1">
        <f t="shared" si="9"/>
        <v>83</v>
      </c>
      <c r="O141" s="124">
        <f t="shared" si="12"/>
        <v>4962375.0150568141</v>
      </c>
      <c r="P141" s="124">
        <f t="shared" si="11"/>
        <v>55204.054667884215</v>
      </c>
      <c r="Q141" s="124">
        <f t="shared" si="13"/>
        <v>11099.462777061974</v>
      </c>
      <c r="R141" s="124">
        <f t="shared" si="14"/>
        <v>5028678.5325017609</v>
      </c>
      <c r="Z141" s="2"/>
    </row>
    <row r="142" spans="13:26" x14ac:dyDescent="0.25">
      <c r="M142" s="2"/>
      <c r="N142" s="1">
        <f t="shared" si="9"/>
        <v>84</v>
      </c>
      <c r="O142" s="124">
        <f t="shared" si="12"/>
        <v>5028678.5325017609</v>
      </c>
      <c r="P142" s="124">
        <f t="shared" si="11"/>
        <v>55204.054667884215</v>
      </c>
      <c r="Q142" s="124">
        <f t="shared" si="13"/>
        <v>11247.765438919552</v>
      </c>
      <c r="R142" s="124">
        <f t="shared" si="14"/>
        <v>5095130.3526085652</v>
      </c>
      <c r="Z142" s="2"/>
    </row>
    <row r="143" spans="13:26" x14ac:dyDescent="0.25">
      <c r="M143" s="2"/>
      <c r="N143" s="1">
        <f t="shared" si="9"/>
        <v>85</v>
      </c>
      <c r="O143" s="124">
        <f t="shared" si="12"/>
        <v>5095130.3526085652</v>
      </c>
      <c r="P143" s="124">
        <f t="shared" si="11"/>
        <v>55204.054667884215</v>
      </c>
      <c r="Q143" s="124">
        <f t="shared" si="13"/>
        <v>11396.399812884747</v>
      </c>
      <c r="R143" s="124">
        <f t="shared" si="14"/>
        <v>5161730.8070893344</v>
      </c>
      <c r="Z143" s="2"/>
    </row>
    <row r="144" spans="13:26" x14ac:dyDescent="0.25">
      <c r="M144" s="2"/>
      <c r="N144" s="1">
        <f t="shared" si="9"/>
        <v>86</v>
      </c>
      <c r="O144" s="124">
        <f t="shared" si="12"/>
        <v>5161730.8070893344</v>
      </c>
      <c r="P144" s="124">
        <f t="shared" si="11"/>
        <v>55204.054667884215</v>
      </c>
      <c r="Q144" s="124">
        <f t="shared" si="13"/>
        <v>11545.366640905955</v>
      </c>
      <c r="R144" s="124">
        <f t="shared" si="14"/>
        <v>5228480.2283981247</v>
      </c>
      <c r="Z144" s="2"/>
    </row>
    <row r="145" spans="13:26" x14ac:dyDescent="0.25">
      <c r="M145" s="2"/>
      <c r="N145" s="1">
        <f t="shared" si="9"/>
        <v>87</v>
      </c>
      <c r="O145" s="124">
        <f t="shared" si="12"/>
        <v>5228480.2283981247</v>
      </c>
      <c r="P145" s="124">
        <f t="shared" si="11"/>
        <v>55204.054667884215</v>
      </c>
      <c r="Q145" s="124">
        <f t="shared" si="13"/>
        <v>11694.666666591109</v>
      </c>
      <c r="R145" s="124">
        <f t="shared" si="14"/>
        <v>5295378.9497326007</v>
      </c>
      <c r="Z145" s="2"/>
    </row>
    <row r="146" spans="13:26" x14ac:dyDescent="0.25">
      <c r="M146" s="2"/>
      <c r="N146" s="1">
        <f t="shared" si="9"/>
        <v>88</v>
      </c>
      <c r="O146" s="124">
        <f t="shared" si="12"/>
        <v>5295378.9497326007</v>
      </c>
      <c r="P146" s="124">
        <f t="shared" si="11"/>
        <v>55204.054667884215</v>
      </c>
      <c r="Q146" s="124">
        <f t="shared" si="13"/>
        <v>11844.300635211386</v>
      </c>
      <c r="R146" s="124">
        <f t="shared" si="14"/>
        <v>5362427.3050356964</v>
      </c>
      <c r="Z146" s="2"/>
    </row>
    <row r="147" spans="13:26" x14ac:dyDescent="0.25">
      <c r="M147" s="2"/>
      <c r="N147" s="1">
        <f t="shared" si="9"/>
        <v>89</v>
      </c>
      <c r="O147" s="124">
        <f t="shared" si="12"/>
        <v>5362427.3050356964</v>
      </c>
      <c r="P147" s="124">
        <f t="shared" si="11"/>
        <v>55204.054667884215</v>
      </c>
      <c r="Q147" s="124">
        <f t="shared" si="13"/>
        <v>11994.269293704927</v>
      </c>
      <c r="R147" s="124">
        <f t="shared" si="14"/>
        <v>5429625.6289972859</v>
      </c>
      <c r="Z147" s="2"/>
    </row>
    <row r="148" spans="13:26" x14ac:dyDescent="0.25">
      <c r="M148" s="2"/>
      <c r="N148" s="1">
        <f t="shared" si="9"/>
        <v>90</v>
      </c>
      <c r="O148" s="124">
        <f t="shared" si="12"/>
        <v>5429625.6289972859</v>
      </c>
      <c r="P148" s="124">
        <f t="shared" si="11"/>
        <v>55204.054667884215</v>
      </c>
      <c r="Q148" s="124">
        <f t="shared" si="13"/>
        <v>12144.573390680571</v>
      </c>
      <c r="R148" s="124">
        <f t="shared" si="14"/>
        <v>5496974.2570558507</v>
      </c>
      <c r="Z148" s="2"/>
    </row>
    <row r="149" spans="13:26" x14ac:dyDescent="0.25">
      <c r="M149" s="2"/>
      <c r="N149" s="1">
        <f t="shared" si="9"/>
        <v>91</v>
      </c>
      <c r="O149" s="124">
        <f t="shared" si="12"/>
        <v>5496974.2570558507</v>
      </c>
      <c r="P149" s="124">
        <f t="shared" si="11"/>
        <v>55204.054667884215</v>
      </c>
      <c r="Q149" s="124">
        <f t="shared" si="13"/>
        <v>12295.213676421587</v>
      </c>
      <c r="R149" s="124">
        <f t="shared" si="14"/>
        <v>5564473.5254001571</v>
      </c>
      <c r="Z149" s="2"/>
    </row>
    <row r="150" spans="13:26" x14ac:dyDescent="0.25">
      <c r="M150" s="2"/>
      <c r="N150" s="1">
        <f t="shared" si="9"/>
        <v>92</v>
      </c>
      <c r="O150" s="124">
        <f t="shared" si="12"/>
        <v>5564473.5254001571</v>
      </c>
      <c r="P150" s="124">
        <f t="shared" si="11"/>
        <v>55204.054667884215</v>
      </c>
      <c r="Q150" s="124">
        <f t="shared" si="13"/>
        <v>12446.190902889419</v>
      </c>
      <c r="R150" s="124">
        <f t="shared" si="14"/>
        <v>5632123.7709709313</v>
      </c>
      <c r="Z150" s="2"/>
    </row>
    <row r="151" spans="13:26" x14ac:dyDescent="0.25">
      <c r="M151" s="2"/>
      <c r="N151" s="1">
        <f t="shared" si="9"/>
        <v>93</v>
      </c>
      <c r="O151" s="124">
        <f t="shared" si="12"/>
        <v>5632123.7709709313</v>
      </c>
      <c r="P151" s="124">
        <f t="shared" si="11"/>
        <v>55204.054667884215</v>
      </c>
      <c r="Q151" s="124">
        <f t="shared" si="13"/>
        <v>12597.505823727442</v>
      </c>
      <c r="R151" s="124">
        <f t="shared" si="14"/>
        <v>5699925.3314625435</v>
      </c>
      <c r="Z151" s="2"/>
    </row>
    <row r="152" spans="13:26" x14ac:dyDescent="0.25">
      <c r="M152" s="2"/>
      <c r="N152" s="1">
        <f t="shared" si="9"/>
        <v>94</v>
      </c>
      <c r="O152" s="124">
        <f t="shared" si="12"/>
        <v>5699925.3314625435</v>
      </c>
      <c r="P152" s="124">
        <f t="shared" si="11"/>
        <v>55204.054667884215</v>
      </c>
      <c r="Q152" s="124">
        <f t="shared" si="13"/>
        <v>12749.159194264725</v>
      </c>
      <c r="R152" s="124">
        <f t="shared" si="14"/>
        <v>5767878.5453246925</v>
      </c>
      <c r="Z152" s="2"/>
    </row>
    <row r="153" spans="13:26" x14ac:dyDescent="0.25">
      <c r="M153" s="2"/>
      <c r="N153" s="1">
        <f t="shared" si="9"/>
        <v>95</v>
      </c>
      <c r="O153" s="124">
        <f t="shared" si="12"/>
        <v>5767878.5453246925</v>
      </c>
      <c r="P153" s="124">
        <f t="shared" si="11"/>
        <v>55204.054667884215</v>
      </c>
      <c r="Q153" s="124">
        <f t="shared" si="13"/>
        <v>12901.151771519797</v>
      </c>
      <c r="R153" s="124">
        <f t="shared" si="14"/>
        <v>5835983.7517640963</v>
      </c>
      <c r="Z153" s="2"/>
    </row>
    <row r="154" spans="13:26" x14ac:dyDescent="0.25">
      <c r="M154" s="2"/>
      <c r="N154" s="1">
        <f t="shared" si="9"/>
        <v>96</v>
      </c>
      <c r="O154" s="124">
        <f t="shared" si="12"/>
        <v>5835983.7517640963</v>
      </c>
      <c r="P154" s="124">
        <f t="shared" si="11"/>
        <v>55204.054667884215</v>
      </c>
      <c r="Q154" s="124">
        <f t="shared" si="13"/>
        <v>13053.484314204426</v>
      </c>
      <c r="R154" s="124">
        <f t="shared" si="14"/>
        <v>5904241.290746185</v>
      </c>
      <c r="Z154" s="2"/>
    </row>
    <row r="155" spans="13:26" x14ac:dyDescent="0.25">
      <c r="M155" s="2"/>
      <c r="N155" s="1">
        <f t="shared" si="9"/>
        <v>97</v>
      </c>
      <c r="O155" s="124">
        <f t="shared" ref="O155:O218" si="15">R154</f>
        <v>5904241.290746185</v>
      </c>
      <c r="P155" s="124">
        <f t="shared" si="11"/>
        <v>55204.054667884215</v>
      </c>
      <c r="Q155" s="124">
        <f t="shared" ref="Q155:Q218" si="16">O155*$P$53</f>
        <v>13206.157582727417</v>
      </c>
      <c r="R155" s="124">
        <f t="shared" ref="R155:R218" si="17">O155+P155+Q155</f>
        <v>5972651.5029967967</v>
      </c>
      <c r="Z155" s="2"/>
    </row>
    <row r="156" spans="13:26" x14ac:dyDescent="0.25">
      <c r="M156" s="2"/>
      <c r="N156" s="1">
        <f t="shared" si="9"/>
        <v>98</v>
      </c>
      <c r="O156" s="124">
        <f t="shared" si="15"/>
        <v>5972651.5029967967</v>
      </c>
      <c r="P156" s="124">
        <f t="shared" si="11"/>
        <v>55204.054667884215</v>
      </c>
      <c r="Q156" s="124">
        <f t="shared" si="16"/>
        <v>13359.172339198392</v>
      </c>
      <c r="R156" s="124">
        <f t="shared" si="17"/>
        <v>6041214.7300038794</v>
      </c>
      <c r="Z156" s="2"/>
    </row>
    <row r="157" spans="13:26" x14ac:dyDescent="0.25">
      <c r="M157" s="2"/>
      <c r="N157" s="1">
        <f t="shared" si="9"/>
        <v>99</v>
      </c>
      <c r="O157" s="124">
        <f t="shared" si="15"/>
        <v>6041214.7300038794</v>
      </c>
      <c r="P157" s="124">
        <f t="shared" si="11"/>
        <v>55204.054667884215</v>
      </c>
      <c r="Q157" s="124">
        <f t="shared" si="16"/>
        <v>13512.529347431608</v>
      </c>
      <c r="R157" s="124">
        <f t="shared" si="17"/>
        <v>6109931.3140191957</v>
      </c>
      <c r="Z157" s="2"/>
    </row>
    <row r="158" spans="13:26" x14ac:dyDescent="0.25">
      <c r="M158" s="2"/>
      <c r="N158" s="1">
        <f t="shared" si="9"/>
        <v>100</v>
      </c>
      <c r="O158" s="124">
        <f t="shared" si="15"/>
        <v>6109931.3140191957</v>
      </c>
      <c r="P158" s="124">
        <f t="shared" si="11"/>
        <v>55204.054667884215</v>
      </c>
      <c r="Q158" s="124">
        <f t="shared" si="16"/>
        <v>13666.229372949756</v>
      </c>
      <c r="R158" s="124">
        <f t="shared" si="17"/>
        <v>6178801.5980600296</v>
      </c>
      <c r="Z158" s="2"/>
    </row>
    <row r="159" spans="13:26" x14ac:dyDescent="0.25">
      <c r="M159" s="2"/>
      <c r="N159" s="1">
        <f t="shared" si="9"/>
        <v>101</v>
      </c>
      <c r="O159" s="124">
        <f t="shared" si="15"/>
        <v>6178801.5980600296</v>
      </c>
      <c r="P159" s="124">
        <f t="shared" si="11"/>
        <v>55204.054667884215</v>
      </c>
      <c r="Q159" s="124">
        <f t="shared" si="16"/>
        <v>13820.273182987794</v>
      </c>
      <c r="R159" s="124">
        <f t="shared" si="17"/>
        <v>6247825.9259109022</v>
      </c>
      <c r="Z159" s="2"/>
    </row>
    <row r="160" spans="13:26" x14ac:dyDescent="0.25">
      <c r="M160" s="2"/>
      <c r="N160" s="1">
        <f t="shared" si="9"/>
        <v>102</v>
      </c>
      <c r="O160" s="124">
        <f t="shared" si="15"/>
        <v>6247825.9259109022</v>
      </c>
      <c r="P160" s="124">
        <f t="shared" si="11"/>
        <v>55204.054667884215</v>
      </c>
      <c r="Q160" s="124">
        <f t="shared" si="16"/>
        <v>13974.661546496776</v>
      </c>
      <c r="R160" s="124">
        <f t="shared" si="17"/>
        <v>6317004.6421252834</v>
      </c>
      <c r="Z160" s="2"/>
    </row>
    <row r="161" spans="13:26" x14ac:dyDescent="0.25">
      <c r="M161" s="2"/>
      <c r="N161" s="1">
        <f t="shared" si="9"/>
        <v>103</v>
      </c>
      <c r="O161" s="124">
        <f t="shared" si="15"/>
        <v>6317004.6421252834</v>
      </c>
      <c r="P161" s="124">
        <f t="shared" si="11"/>
        <v>55204.054667884215</v>
      </c>
      <c r="Q161" s="124">
        <f t="shared" si="16"/>
        <v>14129.395234147682</v>
      </c>
      <c r="R161" s="124">
        <f t="shared" si="17"/>
        <v>6386338.0920273159</v>
      </c>
      <c r="Z161" s="2"/>
    </row>
    <row r="162" spans="13:26" x14ac:dyDescent="0.25">
      <c r="M162" s="2"/>
      <c r="N162" s="1">
        <f t="shared" si="9"/>
        <v>104</v>
      </c>
      <c r="O162" s="124">
        <f t="shared" si="15"/>
        <v>6386338.0920273159</v>
      </c>
      <c r="P162" s="124">
        <f t="shared" si="11"/>
        <v>55204.054667884215</v>
      </c>
      <c r="Q162" s="124">
        <f t="shared" si="16"/>
        <v>14284.475018335272</v>
      </c>
      <c r="R162" s="124">
        <f t="shared" si="17"/>
        <v>6455826.6217135359</v>
      </c>
      <c r="Z162" s="2"/>
    </row>
    <row r="163" spans="13:26" x14ac:dyDescent="0.25">
      <c r="M163" s="2"/>
      <c r="N163" s="1">
        <f t="shared" si="9"/>
        <v>105</v>
      </c>
      <c r="O163" s="124">
        <f t="shared" si="15"/>
        <v>6455826.6217135359</v>
      </c>
      <c r="P163" s="124">
        <f t="shared" si="11"/>
        <v>55204.054667884215</v>
      </c>
      <c r="Q163" s="124">
        <f t="shared" si="16"/>
        <v>14439.901673181941</v>
      </c>
      <c r="R163" s="124">
        <f t="shared" si="17"/>
        <v>6525470.5780546023</v>
      </c>
      <c r="Z163" s="2"/>
    </row>
    <row r="164" spans="13:26" x14ac:dyDescent="0.25">
      <c r="M164" s="2"/>
      <c r="N164" s="1">
        <f t="shared" si="9"/>
        <v>106</v>
      </c>
      <c r="O164" s="124">
        <f t="shared" si="15"/>
        <v>6525470.5780546023</v>
      </c>
      <c r="P164" s="124">
        <f t="shared" si="11"/>
        <v>55204.054667884215</v>
      </c>
      <c r="Q164" s="124">
        <f t="shared" si="16"/>
        <v>14595.675974541578</v>
      </c>
      <c r="R164" s="124">
        <f t="shared" si="17"/>
        <v>6595270.3086970281</v>
      </c>
      <c r="Z164" s="2"/>
    </row>
    <row r="165" spans="13:26" x14ac:dyDescent="0.25">
      <c r="M165" s="2"/>
      <c r="N165" s="1">
        <f t="shared" si="9"/>
        <v>107</v>
      </c>
      <c r="O165" s="124">
        <f t="shared" si="15"/>
        <v>6595270.3086970281</v>
      </c>
      <c r="P165" s="124">
        <f t="shared" si="11"/>
        <v>55204.054667884215</v>
      </c>
      <c r="Q165" s="124">
        <f t="shared" si="16"/>
        <v>14751.798700003448</v>
      </c>
      <c r="R165" s="124">
        <f t="shared" si="17"/>
        <v>6665226.1620649165</v>
      </c>
      <c r="Z165" s="2"/>
    </row>
    <row r="166" spans="13:26" x14ac:dyDescent="0.25">
      <c r="M166" s="2"/>
      <c r="N166" s="1">
        <f t="shared" si="9"/>
        <v>108</v>
      </c>
      <c r="O166" s="124">
        <f t="shared" si="15"/>
        <v>6665226.1620649165</v>
      </c>
      <c r="P166" s="124">
        <f t="shared" si="11"/>
        <v>55204.054667884215</v>
      </c>
      <c r="Q166" s="124">
        <f t="shared" si="16"/>
        <v>14908.270628896067</v>
      </c>
      <c r="R166" s="124">
        <f t="shared" si="17"/>
        <v>6735338.4873616965</v>
      </c>
      <c r="Z166" s="2"/>
    </row>
    <row r="167" spans="13:26" x14ac:dyDescent="0.25">
      <c r="M167" s="2"/>
      <c r="N167" s="1">
        <f t="shared" si="9"/>
        <v>109</v>
      </c>
      <c r="O167" s="124">
        <f t="shared" si="15"/>
        <v>6735338.4873616965</v>
      </c>
      <c r="P167" s="124">
        <f t="shared" si="11"/>
        <v>55204.054667884215</v>
      </c>
      <c r="Q167" s="124">
        <f t="shared" si="16"/>
        <v>15065.092542291091</v>
      </c>
      <c r="R167" s="124">
        <f t="shared" si="17"/>
        <v>6805607.6345718717</v>
      </c>
      <c r="Z167" s="2"/>
    </row>
    <row r="168" spans="13:26" x14ac:dyDescent="0.25">
      <c r="M168" s="2"/>
      <c r="N168" s="1">
        <f t="shared" si="9"/>
        <v>110</v>
      </c>
      <c r="O168" s="124">
        <f t="shared" si="15"/>
        <v>6805607.6345718717</v>
      </c>
      <c r="P168" s="124">
        <f t="shared" si="11"/>
        <v>55204.054667884215</v>
      </c>
      <c r="Q168" s="124">
        <f t="shared" si="16"/>
        <v>15222.265223007222</v>
      </c>
      <c r="R168" s="124">
        <f t="shared" si="17"/>
        <v>6876033.9544627639</v>
      </c>
      <c r="Z168" s="2"/>
    </row>
    <row r="169" spans="13:26" x14ac:dyDescent="0.25">
      <c r="M169" s="2"/>
      <c r="N169" s="1">
        <f t="shared" si="9"/>
        <v>111</v>
      </c>
      <c r="O169" s="124">
        <f t="shared" si="15"/>
        <v>6876033.9544627639</v>
      </c>
      <c r="P169" s="124">
        <f t="shared" si="11"/>
        <v>55204.054667884215</v>
      </c>
      <c r="Q169" s="124">
        <f t="shared" si="16"/>
        <v>15379.789455614109</v>
      </c>
      <c r="R169" s="124">
        <f t="shared" si="17"/>
        <v>6946617.7985862624</v>
      </c>
      <c r="Z169" s="2"/>
    </row>
    <row r="170" spans="13:26" x14ac:dyDescent="0.25">
      <c r="M170" s="2"/>
      <c r="N170" s="1">
        <f t="shared" si="9"/>
        <v>112</v>
      </c>
      <c r="O170" s="124">
        <f t="shared" si="15"/>
        <v>6946617.7985862624</v>
      </c>
      <c r="P170" s="124">
        <f t="shared" si="11"/>
        <v>55204.054667884215</v>
      </c>
      <c r="Q170" s="124">
        <f t="shared" si="16"/>
        <v>15537.666026436265</v>
      </c>
      <c r="R170" s="124">
        <f t="shared" si="17"/>
        <v>7017359.5192805836</v>
      </c>
      <c r="Z170" s="2"/>
    </row>
    <row r="171" spans="13:26" x14ac:dyDescent="0.25">
      <c r="M171" s="2"/>
      <c r="N171" s="1">
        <f t="shared" si="9"/>
        <v>113</v>
      </c>
      <c r="O171" s="124">
        <f t="shared" si="15"/>
        <v>7017359.5192805836</v>
      </c>
      <c r="P171" s="124">
        <f t="shared" si="11"/>
        <v>55204.054667884215</v>
      </c>
      <c r="Q171" s="124">
        <f t="shared" si="16"/>
        <v>15695.895723557</v>
      </c>
      <c r="R171" s="124">
        <f t="shared" si="17"/>
        <v>7088259.4696720252</v>
      </c>
      <c r="Z171" s="2"/>
    </row>
    <row r="172" spans="13:26" x14ac:dyDescent="0.25">
      <c r="M172" s="2"/>
      <c r="N172" s="1">
        <f t="shared" si="9"/>
        <v>114</v>
      </c>
      <c r="O172" s="124">
        <f t="shared" si="15"/>
        <v>7088259.4696720252</v>
      </c>
      <c r="P172" s="124">
        <f t="shared" si="11"/>
        <v>55204.054667884215</v>
      </c>
      <c r="Q172" s="124">
        <f t="shared" si="16"/>
        <v>15854.479336822338</v>
      </c>
      <c r="R172" s="124">
        <f t="shared" si="17"/>
        <v>7159318.0036767321</v>
      </c>
      <c r="Z172" s="2"/>
    </row>
    <row r="173" spans="13:26" x14ac:dyDescent="0.25">
      <c r="M173" s="2"/>
      <c r="N173" s="1">
        <f t="shared" si="9"/>
        <v>115</v>
      </c>
      <c r="O173" s="124">
        <f t="shared" si="15"/>
        <v>7159318.0036767321</v>
      </c>
      <c r="P173" s="124">
        <f t="shared" si="11"/>
        <v>55204.054667884215</v>
      </c>
      <c r="Q173" s="124">
        <f t="shared" si="16"/>
        <v>16013.417657844979</v>
      </c>
      <c r="R173" s="124">
        <f t="shared" si="17"/>
        <v>7230535.4760024613</v>
      </c>
      <c r="Z173" s="2"/>
    </row>
    <row r="174" spans="13:26" x14ac:dyDescent="0.25">
      <c r="M174" s="2"/>
      <c r="N174" s="1">
        <f t="shared" si="9"/>
        <v>116</v>
      </c>
      <c r="O174" s="124">
        <f t="shared" si="15"/>
        <v>7230535.4760024613</v>
      </c>
      <c r="P174" s="124">
        <f t="shared" si="11"/>
        <v>55204.054667884215</v>
      </c>
      <c r="Q174" s="124">
        <f t="shared" si="16"/>
        <v>16172.71148000824</v>
      </c>
      <c r="R174" s="124">
        <f t="shared" si="17"/>
        <v>7301912.2421503542</v>
      </c>
      <c r="Z174" s="2"/>
    </row>
    <row r="175" spans="13:26" x14ac:dyDescent="0.25">
      <c r="M175" s="2"/>
      <c r="N175" s="1">
        <f t="shared" si="9"/>
        <v>117</v>
      </c>
      <c r="O175" s="124">
        <f t="shared" si="15"/>
        <v>7301912.2421503542</v>
      </c>
      <c r="P175" s="124">
        <f t="shared" si="11"/>
        <v>55204.054667884215</v>
      </c>
      <c r="Q175" s="124">
        <f t="shared" si="16"/>
        <v>16332.361598470021</v>
      </c>
      <c r="R175" s="124">
        <f t="shared" si="17"/>
        <v>7373448.6584167089</v>
      </c>
      <c r="Z175" s="2"/>
    </row>
    <row r="176" spans="13:26" x14ac:dyDescent="0.25">
      <c r="M176" s="2"/>
      <c r="N176" s="1">
        <f t="shared" si="9"/>
        <v>118</v>
      </c>
      <c r="O176" s="124">
        <f t="shared" si="15"/>
        <v>7373448.6584167089</v>
      </c>
      <c r="P176" s="124">
        <f t="shared" si="11"/>
        <v>55204.054667884215</v>
      </c>
      <c r="Q176" s="124">
        <f t="shared" si="16"/>
        <v>16492.368810166761</v>
      </c>
      <c r="R176" s="124">
        <f t="shared" si="17"/>
        <v>7445145.08189476</v>
      </c>
      <c r="Z176" s="2"/>
    </row>
    <row r="177" spans="13:26" x14ac:dyDescent="0.25">
      <c r="M177" s="2"/>
      <c r="N177" s="1">
        <f t="shared" si="9"/>
        <v>119</v>
      </c>
      <c r="O177" s="124">
        <f t="shared" si="15"/>
        <v>7445145.08189476</v>
      </c>
      <c r="P177" s="124">
        <f t="shared" si="11"/>
        <v>55204.054667884215</v>
      </c>
      <c r="Q177" s="124">
        <f t="shared" si="16"/>
        <v>16652.733913817436</v>
      </c>
      <c r="R177" s="124">
        <f t="shared" si="17"/>
        <v>7517001.8704764619</v>
      </c>
      <c r="Z177" s="2"/>
    </row>
    <row r="178" spans="13:26" x14ac:dyDescent="0.25">
      <c r="M178" s="2"/>
      <c r="N178" s="1">
        <f t="shared" si="9"/>
        <v>120</v>
      </c>
      <c r="O178" s="124">
        <f t="shared" si="15"/>
        <v>7517001.8704764619</v>
      </c>
      <c r="P178" s="124">
        <f t="shared" si="11"/>
        <v>55204.054667884215</v>
      </c>
      <c r="Q178" s="124">
        <f t="shared" si="16"/>
        <v>16813.457709927527</v>
      </c>
      <c r="R178" s="124">
        <f t="shared" si="17"/>
        <v>7589019.3828542735</v>
      </c>
      <c r="Z178" s="2"/>
    </row>
    <row r="179" spans="13:26" x14ac:dyDescent="0.25">
      <c r="M179" s="2"/>
      <c r="N179" s="1">
        <f t="shared" si="9"/>
        <v>121</v>
      </c>
      <c r="O179" s="124">
        <f t="shared" si="15"/>
        <v>7589019.3828542735</v>
      </c>
      <c r="P179" s="124">
        <f t="shared" si="11"/>
        <v>55204.054667884215</v>
      </c>
      <c r="Q179" s="124">
        <f t="shared" si="16"/>
        <v>16974.541000793037</v>
      </c>
      <c r="R179" s="124">
        <f t="shared" si="17"/>
        <v>7661197.9785229508</v>
      </c>
      <c r="Z179" s="2"/>
    </row>
    <row r="180" spans="13:26" x14ac:dyDescent="0.25">
      <c r="M180" s="2"/>
      <c r="N180" s="1">
        <f t="shared" si="9"/>
        <v>122</v>
      </c>
      <c r="O180" s="124">
        <f t="shared" si="15"/>
        <v>7661197.9785229508</v>
      </c>
      <c r="P180" s="124">
        <f t="shared" si="11"/>
        <v>55204.054667884215</v>
      </c>
      <c r="Q180" s="124">
        <f t="shared" si="16"/>
        <v>17135.984590504468</v>
      </c>
      <c r="R180" s="124">
        <f t="shared" si="17"/>
        <v>7733538.0177813396</v>
      </c>
      <c r="Z180" s="2"/>
    </row>
    <row r="181" spans="13:26" x14ac:dyDescent="0.25">
      <c r="M181" s="2"/>
      <c r="N181" s="1">
        <f t="shared" si="9"/>
        <v>123</v>
      </c>
      <c r="O181" s="124">
        <f t="shared" si="15"/>
        <v>7733538.0177813396</v>
      </c>
      <c r="P181" s="124">
        <f t="shared" si="11"/>
        <v>55204.054667884215</v>
      </c>
      <c r="Q181" s="124">
        <f t="shared" si="16"/>
        <v>17297.789284950861</v>
      </c>
      <c r="R181" s="124">
        <f t="shared" si="17"/>
        <v>7806039.8617341751</v>
      </c>
      <c r="Z181" s="2"/>
    </row>
    <row r="182" spans="13:26" x14ac:dyDescent="0.25">
      <c r="M182" s="2"/>
      <c r="N182" s="1">
        <f t="shared" si="9"/>
        <v>124</v>
      </c>
      <c r="O182" s="124">
        <f t="shared" si="15"/>
        <v>7806039.8617341751</v>
      </c>
      <c r="P182" s="124">
        <f t="shared" si="11"/>
        <v>55204.054667884215</v>
      </c>
      <c r="Q182" s="124">
        <f t="shared" si="16"/>
        <v>17459.955891823807</v>
      </c>
      <c r="R182" s="124">
        <f t="shared" si="17"/>
        <v>7878703.872293883</v>
      </c>
      <c r="Z182" s="2"/>
    </row>
    <row r="183" spans="13:26" x14ac:dyDescent="0.25">
      <c r="M183" s="2"/>
      <c r="N183" s="1">
        <f t="shared" si="9"/>
        <v>125</v>
      </c>
      <c r="O183" s="124">
        <f t="shared" si="15"/>
        <v>7878703.872293883</v>
      </c>
      <c r="P183" s="124">
        <f t="shared" si="11"/>
        <v>55204.054667884215</v>
      </c>
      <c r="Q183" s="124">
        <f t="shared" si="16"/>
        <v>17622.485220621478</v>
      </c>
      <c r="R183" s="124">
        <f t="shared" si="17"/>
        <v>7951530.4121823888</v>
      </c>
      <c r="Z183" s="2"/>
    </row>
    <row r="184" spans="13:26" x14ac:dyDescent="0.25">
      <c r="M184" s="2"/>
      <c r="N184" s="1">
        <f t="shared" ref="N184:N247" si="18">N183+1</f>
        <v>126</v>
      </c>
      <c r="O184" s="124">
        <f t="shared" si="15"/>
        <v>7951530.4121823888</v>
      </c>
      <c r="P184" s="124">
        <f t="shared" ref="P184:P247" si="19">P183</f>
        <v>55204.054667884215</v>
      </c>
      <c r="Q184" s="124">
        <f t="shared" si="16"/>
        <v>17785.378082652671</v>
      </c>
      <c r="R184" s="124">
        <f t="shared" si="17"/>
        <v>8024519.8449329259</v>
      </c>
      <c r="Z184" s="2"/>
    </row>
    <row r="185" spans="13:26" x14ac:dyDescent="0.25">
      <c r="M185" s="2"/>
      <c r="N185" s="1">
        <f t="shared" si="18"/>
        <v>127</v>
      </c>
      <c r="O185" s="124">
        <f t="shared" si="15"/>
        <v>8024519.8449329259</v>
      </c>
      <c r="P185" s="124">
        <f t="shared" si="19"/>
        <v>55204.054667884215</v>
      </c>
      <c r="Q185" s="124">
        <f t="shared" si="16"/>
        <v>17948.635291040857</v>
      </c>
      <c r="R185" s="124">
        <f t="shared" si="17"/>
        <v>8097672.5348918512</v>
      </c>
      <c r="Z185" s="2"/>
    </row>
    <row r="186" spans="13:26" x14ac:dyDescent="0.25">
      <c r="M186" s="2"/>
      <c r="N186" s="1">
        <f t="shared" si="18"/>
        <v>128</v>
      </c>
      <c r="O186" s="124">
        <f t="shared" si="15"/>
        <v>8097672.5348918512</v>
      </c>
      <c r="P186" s="124">
        <f t="shared" si="19"/>
        <v>55204.054667884215</v>
      </c>
      <c r="Q186" s="124">
        <f t="shared" si="16"/>
        <v>18112.257660728239</v>
      </c>
      <c r="R186" s="124">
        <f t="shared" si="17"/>
        <v>8170988.8472204637</v>
      </c>
      <c r="Z186" s="2"/>
    </row>
    <row r="187" spans="13:26" x14ac:dyDescent="0.25">
      <c r="M187" s="2"/>
      <c r="N187" s="1">
        <f t="shared" si="18"/>
        <v>129</v>
      </c>
      <c r="O187" s="124">
        <f t="shared" si="15"/>
        <v>8170988.8472204637</v>
      </c>
      <c r="P187" s="124">
        <f t="shared" si="19"/>
        <v>55204.054667884215</v>
      </c>
      <c r="Q187" s="124">
        <f t="shared" si="16"/>
        <v>18276.246008479815</v>
      </c>
      <c r="R187" s="124">
        <f t="shared" si="17"/>
        <v>8244469.1478968281</v>
      </c>
      <c r="Z187" s="2"/>
    </row>
    <row r="188" spans="13:26" x14ac:dyDescent="0.25">
      <c r="M188" s="2"/>
      <c r="N188" s="1">
        <f t="shared" si="18"/>
        <v>130</v>
      </c>
      <c r="O188" s="124">
        <f t="shared" si="15"/>
        <v>8244469.1478968281</v>
      </c>
      <c r="P188" s="124">
        <f t="shared" si="19"/>
        <v>55204.054667884215</v>
      </c>
      <c r="Q188" s="124">
        <f t="shared" si="16"/>
        <v>18440.601152887477</v>
      </c>
      <c r="R188" s="124">
        <f t="shared" si="17"/>
        <v>8318113.8037176002</v>
      </c>
      <c r="Z188" s="2"/>
    </row>
    <row r="189" spans="13:26" x14ac:dyDescent="0.25">
      <c r="M189" s="2"/>
      <c r="N189" s="1">
        <f t="shared" si="18"/>
        <v>131</v>
      </c>
      <c r="O189" s="124">
        <f t="shared" si="15"/>
        <v>8318113.8037176002</v>
      </c>
      <c r="P189" s="124">
        <f t="shared" si="19"/>
        <v>55204.054667884215</v>
      </c>
      <c r="Q189" s="124">
        <f t="shared" si="16"/>
        <v>18605.323914374065</v>
      </c>
      <c r="R189" s="124">
        <f t="shared" si="17"/>
        <v>8391923.182299858</v>
      </c>
      <c r="Z189" s="2"/>
    </row>
    <row r="190" spans="13:26" x14ac:dyDescent="0.25">
      <c r="M190" s="2"/>
      <c r="N190" s="1">
        <f t="shared" si="18"/>
        <v>132</v>
      </c>
      <c r="O190" s="124">
        <f t="shared" si="15"/>
        <v>8391923.182299858</v>
      </c>
      <c r="P190" s="124">
        <f t="shared" si="19"/>
        <v>55204.054667884215</v>
      </c>
      <c r="Q190" s="124">
        <f t="shared" si="16"/>
        <v>18770.41511519748</v>
      </c>
      <c r="R190" s="124">
        <f t="shared" si="17"/>
        <v>8465897.6520829406</v>
      </c>
      <c r="Z190" s="2"/>
    </row>
    <row r="191" spans="13:26" x14ac:dyDescent="0.25">
      <c r="M191" s="2"/>
      <c r="N191" s="1">
        <f t="shared" si="18"/>
        <v>133</v>
      </c>
      <c r="O191" s="124">
        <f t="shared" si="15"/>
        <v>8465897.6520829406</v>
      </c>
      <c r="P191" s="124">
        <f t="shared" si="19"/>
        <v>55204.054667884215</v>
      </c>
      <c r="Q191" s="124">
        <f t="shared" si="16"/>
        <v>18935.875579454798</v>
      </c>
      <c r="R191" s="124">
        <f t="shared" si="17"/>
        <v>8540037.5823302791</v>
      </c>
      <c r="Z191" s="2"/>
    </row>
    <row r="192" spans="13:26" x14ac:dyDescent="0.25">
      <c r="M192" s="2"/>
      <c r="N192" s="1">
        <f t="shared" si="18"/>
        <v>134</v>
      </c>
      <c r="O192" s="124">
        <f t="shared" si="15"/>
        <v>8540037.5823302791</v>
      </c>
      <c r="P192" s="124">
        <f t="shared" si="19"/>
        <v>55204.054667884215</v>
      </c>
      <c r="Q192" s="124">
        <f t="shared" si="16"/>
        <v>19101.706133086362</v>
      </c>
      <c r="R192" s="124">
        <f t="shared" si="17"/>
        <v>8614343.3431312498</v>
      </c>
      <c r="Z192" s="2"/>
    </row>
    <row r="193" spans="13:26" x14ac:dyDescent="0.25">
      <c r="M193" s="2"/>
      <c r="N193" s="1">
        <f t="shared" si="18"/>
        <v>135</v>
      </c>
      <c r="O193" s="124">
        <f t="shared" si="15"/>
        <v>8614343.3431312498</v>
      </c>
      <c r="P193" s="124">
        <f t="shared" si="19"/>
        <v>55204.054667884215</v>
      </c>
      <c r="Q193" s="124">
        <f t="shared" si="16"/>
        <v>19267.907603879918</v>
      </c>
      <c r="R193" s="124">
        <f t="shared" si="17"/>
        <v>8688815.3054030146</v>
      </c>
      <c r="Z193" s="2"/>
    </row>
    <row r="194" spans="13:26" x14ac:dyDescent="0.25">
      <c r="M194" s="2"/>
      <c r="N194" s="1">
        <f t="shared" si="18"/>
        <v>136</v>
      </c>
      <c r="O194" s="124">
        <f t="shared" si="15"/>
        <v>8688815.3054030146</v>
      </c>
      <c r="P194" s="124">
        <f t="shared" si="19"/>
        <v>55204.054667884215</v>
      </c>
      <c r="Q194" s="124">
        <f t="shared" si="16"/>
        <v>19434.48082147475</v>
      </c>
      <c r="R194" s="124">
        <f t="shared" si="17"/>
        <v>8763453.8408923745</v>
      </c>
      <c r="Z194" s="2"/>
    </row>
    <row r="195" spans="13:26" x14ac:dyDescent="0.25">
      <c r="M195" s="2"/>
      <c r="N195" s="1">
        <f t="shared" si="18"/>
        <v>137</v>
      </c>
      <c r="O195" s="124">
        <f t="shared" si="15"/>
        <v>8763453.8408923745</v>
      </c>
      <c r="P195" s="124">
        <f t="shared" si="19"/>
        <v>55204.054667884215</v>
      </c>
      <c r="Q195" s="124">
        <f t="shared" si="16"/>
        <v>19601.426617365811</v>
      </c>
      <c r="R195" s="124">
        <f t="shared" si="17"/>
        <v>8838259.3221776243</v>
      </c>
      <c r="Z195" s="2"/>
    </row>
    <row r="196" spans="13:26" x14ac:dyDescent="0.25">
      <c r="M196" s="2"/>
      <c r="N196" s="1">
        <f t="shared" si="18"/>
        <v>138</v>
      </c>
      <c r="O196" s="124">
        <f t="shared" si="15"/>
        <v>8838259.3221776243</v>
      </c>
      <c r="P196" s="124">
        <f t="shared" si="19"/>
        <v>55204.054667884215</v>
      </c>
      <c r="Q196" s="124">
        <f t="shared" si="16"/>
        <v>19768.745824907874</v>
      </c>
      <c r="R196" s="124">
        <f t="shared" si="17"/>
        <v>8913232.1226704158</v>
      </c>
      <c r="Z196" s="2"/>
    </row>
    <row r="197" spans="13:26" x14ac:dyDescent="0.25">
      <c r="M197" s="2"/>
      <c r="N197" s="1">
        <f t="shared" si="18"/>
        <v>139</v>
      </c>
      <c r="O197" s="124">
        <f t="shared" si="15"/>
        <v>8913232.1226704158</v>
      </c>
      <c r="P197" s="124">
        <f t="shared" si="19"/>
        <v>55204.054667884215</v>
      </c>
      <c r="Q197" s="124">
        <f t="shared" si="16"/>
        <v>19936.439279319704</v>
      </c>
      <c r="R197" s="124">
        <f t="shared" si="17"/>
        <v>8988372.61661762</v>
      </c>
      <c r="Z197" s="2"/>
    </row>
    <row r="198" spans="13:26" x14ac:dyDescent="0.25">
      <c r="M198" s="2"/>
      <c r="N198" s="1">
        <f t="shared" si="18"/>
        <v>140</v>
      </c>
      <c r="O198" s="124">
        <f t="shared" si="15"/>
        <v>8988372.61661762</v>
      </c>
      <c r="P198" s="124">
        <f t="shared" si="19"/>
        <v>55204.054667884215</v>
      </c>
      <c r="Q198" s="124">
        <f t="shared" si="16"/>
        <v>20104.50781768822</v>
      </c>
      <c r="R198" s="124">
        <f t="shared" si="17"/>
        <v>9063681.1791031919</v>
      </c>
      <c r="Z198" s="2"/>
    </row>
    <row r="199" spans="13:26" x14ac:dyDescent="0.25">
      <c r="M199" s="2"/>
      <c r="N199" s="1">
        <f t="shared" si="18"/>
        <v>141</v>
      </c>
      <c r="O199" s="124">
        <f t="shared" si="15"/>
        <v>9063681.1791031919</v>
      </c>
      <c r="P199" s="124">
        <f t="shared" si="19"/>
        <v>55204.054667884215</v>
      </c>
      <c r="Q199" s="124">
        <f t="shared" si="16"/>
        <v>20272.952278972669</v>
      </c>
      <c r="R199" s="124">
        <f t="shared" si="17"/>
        <v>9139158.18605005</v>
      </c>
      <c r="Z199" s="2"/>
    </row>
    <row r="200" spans="13:26" x14ac:dyDescent="0.25">
      <c r="M200" s="2"/>
      <c r="N200" s="1">
        <f t="shared" si="18"/>
        <v>142</v>
      </c>
      <c r="O200" s="124">
        <f t="shared" si="15"/>
        <v>9139158.18605005</v>
      </c>
      <c r="P200" s="124">
        <f t="shared" si="19"/>
        <v>55204.054667884215</v>
      </c>
      <c r="Q200" s="124">
        <f t="shared" si="16"/>
        <v>20441.773504008823</v>
      </c>
      <c r="R200" s="124">
        <f t="shared" si="17"/>
        <v>9214804.0142219439</v>
      </c>
      <c r="Z200" s="2"/>
    </row>
    <row r="201" spans="13:26" x14ac:dyDescent="0.25">
      <c r="M201" s="2"/>
      <c r="N201" s="1">
        <f t="shared" si="18"/>
        <v>143</v>
      </c>
      <c r="O201" s="124">
        <f t="shared" si="15"/>
        <v>9214804.0142219439</v>
      </c>
      <c r="P201" s="124">
        <f t="shared" si="19"/>
        <v>55204.054667884215</v>
      </c>
      <c r="Q201" s="124">
        <f t="shared" si="16"/>
        <v>20610.972335513165</v>
      </c>
      <c r="R201" s="124">
        <f t="shared" si="17"/>
        <v>9290619.0412253421</v>
      </c>
      <c r="Z201" s="2"/>
    </row>
    <row r="202" spans="13:26" x14ac:dyDescent="0.25">
      <c r="M202" s="2"/>
      <c r="N202" s="1">
        <f t="shared" si="18"/>
        <v>144</v>
      </c>
      <c r="O202" s="124">
        <f t="shared" si="15"/>
        <v>9290619.0412253421</v>
      </c>
      <c r="P202" s="124">
        <f t="shared" si="19"/>
        <v>55204.054667884215</v>
      </c>
      <c r="Q202" s="124">
        <f t="shared" si="16"/>
        <v>20780.549618087109</v>
      </c>
      <c r="R202" s="124">
        <f t="shared" si="17"/>
        <v>9366603.6455113143</v>
      </c>
      <c r="Z202" s="2"/>
    </row>
    <row r="203" spans="13:26" x14ac:dyDescent="0.25">
      <c r="M203" s="2"/>
      <c r="N203" s="1">
        <f t="shared" si="18"/>
        <v>145</v>
      </c>
      <c r="O203" s="124">
        <f t="shared" si="15"/>
        <v>9366603.6455113143</v>
      </c>
      <c r="P203" s="124">
        <f t="shared" si="19"/>
        <v>55204.054667884215</v>
      </c>
      <c r="Q203" s="124">
        <f t="shared" si="16"/>
        <v>20950.506198221203</v>
      </c>
      <c r="R203" s="124">
        <f t="shared" si="17"/>
        <v>9442758.2063774206</v>
      </c>
      <c r="Z203" s="2"/>
    </row>
    <row r="204" spans="13:26" x14ac:dyDescent="0.25">
      <c r="M204" s="2"/>
      <c r="N204" s="1">
        <f t="shared" si="18"/>
        <v>146</v>
      </c>
      <c r="O204" s="124">
        <f t="shared" si="15"/>
        <v>9442758.2063774206</v>
      </c>
      <c r="P204" s="124">
        <f t="shared" si="19"/>
        <v>55204.054667884215</v>
      </c>
      <c r="Q204" s="124">
        <f t="shared" si="16"/>
        <v>21120.842924299366</v>
      </c>
      <c r="R204" s="124">
        <f t="shared" si="17"/>
        <v>9519083.1039696038</v>
      </c>
      <c r="Z204" s="2"/>
    </row>
    <row r="205" spans="13:26" x14ac:dyDescent="0.25">
      <c r="M205" s="2"/>
      <c r="N205" s="1">
        <f t="shared" si="18"/>
        <v>147</v>
      </c>
      <c r="O205" s="124">
        <f t="shared" si="15"/>
        <v>9519083.1039696038</v>
      </c>
      <c r="P205" s="124">
        <f t="shared" si="19"/>
        <v>55204.054667884215</v>
      </c>
      <c r="Q205" s="124">
        <f t="shared" si="16"/>
        <v>21291.560646603109</v>
      </c>
      <c r="R205" s="124">
        <f t="shared" si="17"/>
        <v>9595578.7192840911</v>
      </c>
      <c r="Z205" s="2"/>
    </row>
    <row r="206" spans="13:26" x14ac:dyDescent="0.25">
      <c r="M206" s="2"/>
      <c r="N206" s="1">
        <f t="shared" si="18"/>
        <v>148</v>
      </c>
      <c r="O206" s="124">
        <f t="shared" si="15"/>
        <v>9595578.7192840911</v>
      </c>
      <c r="P206" s="124">
        <f t="shared" si="19"/>
        <v>55204.054667884215</v>
      </c>
      <c r="Q206" s="124">
        <f t="shared" si="16"/>
        <v>21462.660217315799</v>
      </c>
      <c r="R206" s="124">
        <f t="shared" si="17"/>
        <v>9672245.4341692906</v>
      </c>
      <c r="Z206" s="2"/>
    </row>
    <row r="207" spans="13:26" x14ac:dyDescent="0.25">
      <c r="M207" s="2"/>
      <c r="N207" s="1">
        <f t="shared" si="18"/>
        <v>149</v>
      </c>
      <c r="O207" s="124">
        <f t="shared" si="15"/>
        <v>9672245.4341692906</v>
      </c>
      <c r="P207" s="124">
        <f t="shared" si="19"/>
        <v>55204.054667884215</v>
      </c>
      <c r="Q207" s="124">
        <f t="shared" si="16"/>
        <v>21634.142490526898</v>
      </c>
      <c r="R207" s="124">
        <f t="shared" si="17"/>
        <v>9749083.6313277017</v>
      </c>
      <c r="Z207" s="2"/>
    </row>
    <row r="208" spans="13:26" x14ac:dyDescent="0.25">
      <c r="M208" s="2"/>
      <c r="N208" s="1">
        <f t="shared" si="18"/>
        <v>150</v>
      </c>
      <c r="O208" s="124">
        <f t="shared" si="15"/>
        <v>9749083.6313277017</v>
      </c>
      <c r="P208" s="124">
        <f t="shared" si="19"/>
        <v>55204.054667884215</v>
      </c>
      <c r="Q208" s="124">
        <f t="shared" si="16"/>
        <v>21806.008322236226</v>
      </c>
      <c r="R208" s="124">
        <f t="shared" si="17"/>
        <v>9826093.6943178233</v>
      </c>
      <c r="Z208" s="2"/>
    </row>
    <row r="209" spans="13:26" x14ac:dyDescent="0.25">
      <c r="M209" s="2"/>
      <c r="N209" s="1">
        <f t="shared" si="18"/>
        <v>151</v>
      </c>
      <c r="O209" s="124">
        <f t="shared" si="15"/>
        <v>9826093.6943178233</v>
      </c>
      <c r="P209" s="124">
        <f t="shared" si="19"/>
        <v>55204.054667884215</v>
      </c>
      <c r="Q209" s="124">
        <f t="shared" si="16"/>
        <v>21978.258570358248</v>
      </c>
      <c r="R209" s="124">
        <f t="shared" si="17"/>
        <v>9903276.0075560659</v>
      </c>
      <c r="Z209" s="2"/>
    </row>
    <row r="210" spans="13:26" x14ac:dyDescent="0.25">
      <c r="M210" s="2"/>
      <c r="N210" s="1">
        <f t="shared" si="18"/>
        <v>152</v>
      </c>
      <c r="O210" s="124">
        <f t="shared" si="15"/>
        <v>9903276.0075560659</v>
      </c>
      <c r="P210" s="124">
        <f t="shared" si="19"/>
        <v>55204.054667884215</v>
      </c>
      <c r="Q210" s="124">
        <f t="shared" si="16"/>
        <v>22150.894094726333</v>
      </c>
      <c r="R210" s="124">
        <f t="shared" si="17"/>
        <v>9980630.9563186765</v>
      </c>
      <c r="Z210" s="2"/>
    </row>
    <row r="211" spans="13:26" x14ac:dyDescent="0.25">
      <c r="M211" s="2"/>
      <c r="N211" s="1">
        <f t="shared" si="18"/>
        <v>153</v>
      </c>
      <c r="O211" s="124">
        <f t="shared" si="15"/>
        <v>9980630.9563186765</v>
      </c>
      <c r="P211" s="124">
        <f t="shared" si="19"/>
        <v>55204.054667884215</v>
      </c>
      <c r="Q211" s="124">
        <f t="shared" si="16"/>
        <v>22323.915757097067</v>
      </c>
      <c r="R211" s="124">
        <f t="shared" si="17"/>
        <v>10058158.926743658</v>
      </c>
      <c r="Z211" s="2"/>
    </row>
    <row r="212" spans="13:26" x14ac:dyDescent="0.25">
      <c r="M212" s="2"/>
      <c r="N212" s="1">
        <f t="shared" si="18"/>
        <v>154</v>
      </c>
      <c r="O212" s="124">
        <f t="shared" si="15"/>
        <v>10058158.926743658</v>
      </c>
      <c r="P212" s="124">
        <f t="shared" si="19"/>
        <v>55204.054667884215</v>
      </c>
      <c r="Q212" s="124">
        <f t="shared" si="16"/>
        <v>22497.324421154553</v>
      </c>
      <c r="R212" s="124">
        <f t="shared" si="17"/>
        <v>10135860.305832697</v>
      </c>
      <c r="Z212" s="2"/>
    </row>
    <row r="213" spans="13:26" x14ac:dyDescent="0.25">
      <c r="M213" s="2"/>
      <c r="N213" s="1">
        <f t="shared" si="18"/>
        <v>155</v>
      </c>
      <c r="O213" s="124">
        <f t="shared" si="15"/>
        <v>10135860.305832697</v>
      </c>
      <c r="P213" s="124">
        <f t="shared" si="19"/>
        <v>55204.054667884215</v>
      </c>
      <c r="Q213" s="124">
        <f t="shared" si="16"/>
        <v>22671.120952514706</v>
      </c>
      <c r="R213" s="124">
        <f t="shared" si="17"/>
        <v>10213735.481453096</v>
      </c>
      <c r="Z213" s="2"/>
    </row>
    <row r="214" spans="13:26" x14ac:dyDescent="0.25">
      <c r="M214" s="2"/>
      <c r="N214" s="1">
        <f t="shared" si="18"/>
        <v>156</v>
      </c>
      <c r="O214" s="124">
        <f t="shared" si="15"/>
        <v>10213735.481453096</v>
      </c>
      <c r="P214" s="124">
        <f t="shared" si="19"/>
        <v>55204.054667884215</v>
      </c>
      <c r="Q214" s="124">
        <f t="shared" si="16"/>
        <v>22845.306218729595</v>
      </c>
      <c r="R214" s="124">
        <f t="shared" si="17"/>
        <v>10291784.842339711</v>
      </c>
      <c r="Z214" s="2"/>
    </row>
    <row r="215" spans="13:26" x14ac:dyDescent="0.25">
      <c r="M215" s="2"/>
      <c r="N215" s="1">
        <f t="shared" si="18"/>
        <v>157</v>
      </c>
      <c r="O215" s="124">
        <f t="shared" si="15"/>
        <v>10291784.842339711</v>
      </c>
      <c r="P215" s="124">
        <f t="shared" si="19"/>
        <v>55204.054667884215</v>
      </c>
      <c r="Q215" s="124">
        <f t="shared" si="16"/>
        <v>23019.881089291761</v>
      </c>
      <c r="R215" s="124">
        <f t="shared" si="17"/>
        <v>10370008.778096888</v>
      </c>
      <c r="Z215" s="2"/>
    </row>
    <row r="216" spans="13:26" x14ac:dyDescent="0.25">
      <c r="M216" s="2"/>
      <c r="N216" s="1">
        <f t="shared" si="18"/>
        <v>158</v>
      </c>
      <c r="O216" s="124">
        <f t="shared" si="15"/>
        <v>10370008.778096888</v>
      </c>
      <c r="P216" s="124">
        <f t="shared" si="19"/>
        <v>55204.054667884215</v>
      </c>
      <c r="Q216" s="124">
        <f t="shared" si="16"/>
        <v>23194.846435638548</v>
      </c>
      <c r="R216" s="124">
        <f t="shared" si="17"/>
        <v>10448407.679200411</v>
      </c>
      <c r="Z216" s="2"/>
    </row>
    <row r="217" spans="13:26" x14ac:dyDescent="0.25">
      <c r="M217" s="2"/>
      <c r="N217" s="1">
        <f t="shared" si="18"/>
        <v>159</v>
      </c>
      <c r="O217" s="124">
        <f t="shared" si="15"/>
        <v>10448407.679200411</v>
      </c>
      <c r="P217" s="124">
        <f t="shared" si="19"/>
        <v>55204.054667884215</v>
      </c>
      <c r="Q217" s="124">
        <f t="shared" si="16"/>
        <v>23370.203131156482</v>
      </c>
      <c r="R217" s="124">
        <f t="shared" si="17"/>
        <v>10526981.936999451</v>
      </c>
      <c r="Z217" s="2"/>
    </row>
    <row r="218" spans="13:26" x14ac:dyDescent="0.25">
      <c r="M218" s="2"/>
      <c r="N218" s="1">
        <f t="shared" si="18"/>
        <v>160</v>
      </c>
      <c r="O218" s="124">
        <f t="shared" si="15"/>
        <v>10526981.936999451</v>
      </c>
      <c r="P218" s="124">
        <f t="shared" si="19"/>
        <v>55204.054667884215</v>
      </c>
      <c r="Q218" s="124">
        <f t="shared" si="16"/>
        <v>23545.952051185603</v>
      </c>
      <c r="R218" s="124">
        <f t="shared" si="17"/>
        <v>10605731.943718521</v>
      </c>
      <c r="Z218" s="2"/>
    </row>
    <row r="219" spans="13:26" x14ac:dyDescent="0.25">
      <c r="M219" s="2"/>
      <c r="N219" s="1">
        <f t="shared" si="18"/>
        <v>161</v>
      </c>
      <c r="O219" s="124">
        <f t="shared" ref="O219:O282" si="20">R218</f>
        <v>10605731.943718521</v>
      </c>
      <c r="P219" s="124">
        <f t="shared" si="19"/>
        <v>55204.054667884215</v>
      </c>
      <c r="Q219" s="124">
        <f t="shared" ref="Q219:Q282" si="21">O219*$P$53</f>
        <v>23722.094073023847</v>
      </c>
      <c r="R219" s="124">
        <f t="shared" ref="R219:R282" si="22">O219+P219+Q219</f>
        <v>10684658.092459429</v>
      </c>
      <c r="Z219" s="2"/>
    </row>
    <row r="220" spans="13:26" x14ac:dyDescent="0.25">
      <c r="M220" s="2"/>
      <c r="N220" s="1">
        <f t="shared" si="18"/>
        <v>162</v>
      </c>
      <c r="O220" s="124">
        <f t="shared" si="20"/>
        <v>10684658.092459429</v>
      </c>
      <c r="P220" s="124">
        <f t="shared" si="19"/>
        <v>55204.054667884215</v>
      </c>
      <c r="Q220" s="124">
        <f t="shared" si="21"/>
        <v>23898.630075931425</v>
      </c>
      <c r="R220" s="124">
        <f t="shared" si="22"/>
        <v>10763760.777203245</v>
      </c>
      <c r="Z220" s="2"/>
    </row>
    <row r="221" spans="13:26" x14ac:dyDescent="0.25">
      <c r="M221" s="2"/>
      <c r="N221" s="1">
        <f t="shared" si="18"/>
        <v>163</v>
      </c>
      <c r="O221" s="124">
        <f t="shared" si="20"/>
        <v>10763760.777203245</v>
      </c>
      <c r="P221" s="124">
        <f t="shared" si="19"/>
        <v>55204.054667884215</v>
      </c>
      <c r="Q221" s="124">
        <f t="shared" si="21"/>
        <v>24075.560941135209</v>
      </c>
      <c r="R221" s="124">
        <f t="shared" si="22"/>
        <v>10843040.392812265</v>
      </c>
      <c r="Z221" s="2"/>
    </row>
    <row r="222" spans="13:26" x14ac:dyDescent="0.25">
      <c r="M222" s="2"/>
      <c r="N222" s="1">
        <f t="shared" si="18"/>
        <v>164</v>
      </c>
      <c r="O222" s="124">
        <f t="shared" si="20"/>
        <v>10843040.392812265</v>
      </c>
      <c r="P222" s="124">
        <f t="shared" si="19"/>
        <v>55204.054667884215</v>
      </c>
      <c r="Q222" s="124">
        <f t="shared" si="21"/>
        <v>24252.887551833137</v>
      </c>
      <c r="R222" s="124">
        <f t="shared" si="22"/>
        <v>10922497.335031983</v>
      </c>
      <c r="Z222" s="2"/>
    </row>
    <row r="223" spans="13:26" x14ac:dyDescent="0.25">
      <c r="M223" s="2"/>
      <c r="N223" s="1">
        <f t="shared" si="18"/>
        <v>165</v>
      </c>
      <c r="O223" s="124">
        <f t="shared" si="20"/>
        <v>10922497.335031983</v>
      </c>
      <c r="P223" s="124">
        <f t="shared" si="19"/>
        <v>55204.054667884215</v>
      </c>
      <c r="Q223" s="124">
        <f t="shared" si="21"/>
        <v>24430.610793198608</v>
      </c>
      <c r="R223" s="124">
        <f t="shared" si="22"/>
        <v>11002132.000493066</v>
      </c>
      <c r="Z223" s="2"/>
    </row>
    <row r="224" spans="13:26" x14ac:dyDescent="0.25">
      <c r="M224" s="2"/>
      <c r="N224" s="1">
        <f t="shared" si="18"/>
        <v>166</v>
      </c>
      <c r="O224" s="124">
        <f t="shared" si="20"/>
        <v>11002132.000493066</v>
      </c>
      <c r="P224" s="124">
        <f t="shared" si="19"/>
        <v>55204.054667884215</v>
      </c>
      <c r="Q224" s="124">
        <f t="shared" si="21"/>
        <v>24608.731552384914</v>
      </c>
      <c r="R224" s="124">
        <f t="shared" si="22"/>
        <v>11081944.786713336</v>
      </c>
      <c r="Z224" s="2"/>
    </row>
    <row r="225" spans="13:26" x14ac:dyDescent="0.25">
      <c r="M225" s="2"/>
      <c r="N225" s="1">
        <f t="shared" si="18"/>
        <v>167</v>
      </c>
      <c r="O225" s="124">
        <f t="shared" si="20"/>
        <v>11081944.786713336</v>
      </c>
      <c r="P225" s="124">
        <f t="shared" si="19"/>
        <v>55204.054667884215</v>
      </c>
      <c r="Q225" s="124">
        <f t="shared" si="21"/>
        <v>24787.250718529664</v>
      </c>
      <c r="R225" s="124">
        <f t="shared" si="22"/>
        <v>11161936.09209975</v>
      </c>
      <c r="Z225" s="2"/>
    </row>
    <row r="226" spans="13:26" x14ac:dyDescent="0.25">
      <c r="M226" s="2"/>
      <c r="N226" s="1">
        <f t="shared" si="18"/>
        <v>168</v>
      </c>
      <c r="O226" s="124">
        <f t="shared" si="20"/>
        <v>11161936.09209975</v>
      </c>
      <c r="P226" s="124">
        <f t="shared" si="19"/>
        <v>55204.054667884215</v>
      </c>
      <c r="Q226" s="124">
        <f t="shared" si="21"/>
        <v>24966.169182759226</v>
      </c>
      <c r="R226" s="124">
        <f t="shared" si="22"/>
        <v>11242106.315950394</v>
      </c>
      <c r="Z226" s="2"/>
    </row>
    <row r="227" spans="13:26" x14ac:dyDescent="0.25">
      <c r="M227" s="2"/>
      <c r="N227" s="1">
        <f t="shared" si="18"/>
        <v>169</v>
      </c>
      <c r="O227" s="124">
        <f t="shared" si="20"/>
        <v>11242106.315950394</v>
      </c>
      <c r="P227" s="124">
        <f t="shared" si="19"/>
        <v>55204.054667884215</v>
      </c>
      <c r="Q227" s="124">
        <f t="shared" si="21"/>
        <v>25145.487838193159</v>
      </c>
      <c r="R227" s="124">
        <f t="shared" si="22"/>
        <v>11322455.858456472</v>
      </c>
      <c r="Z227" s="2"/>
    </row>
    <row r="228" spans="13:26" x14ac:dyDescent="0.25">
      <c r="M228" s="2"/>
      <c r="N228" s="1">
        <f t="shared" si="18"/>
        <v>170</v>
      </c>
      <c r="O228" s="124">
        <f t="shared" si="20"/>
        <v>11322455.858456472</v>
      </c>
      <c r="P228" s="124">
        <f t="shared" si="19"/>
        <v>55204.054667884215</v>
      </c>
      <c r="Q228" s="124">
        <f t="shared" si="21"/>
        <v>25325.207579948703</v>
      </c>
      <c r="R228" s="124">
        <f t="shared" si="22"/>
        <v>11402985.120704304</v>
      </c>
      <c r="Z228" s="2"/>
    </row>
    <row r="229" spans="13:26" x14ac:dyDescent="0.25">
      <c r="M229" s="2"/>
      <c r="N229" s="1">
        <f t="shared" si="18"/>
        <v>171</v>
      </c>
      <c r="O229" s="124">
        <f t="shared" si="20"/>
        <v>11402985.120704304</v>
      </c>
      <c r="P229" s="124">
        <f t="shared" si="19"/>
        <v>55204.054667884215</v>
      </c>
      <c r="Q229" s="124">
        <f t="shared" si="21"/>
        <v>25505.329305145213</v>
      </c>
      <c r="R229" s="124">
        <f t="shared" si="22"/>
        <v>11483694.504677335</v>
      </c>
      <c r="Z229" s="2"/>
    </row>
    <row r="230" spans="13:26" x14ac:dyDescent="0.25">
      <c r="M230" s="2"/>
      <c r="N230" s="1">
        <f t="shared" si="18"/>
        <v>172</v>
      </c>
      <c r="O230" s="124">
        <f t="shared" si="20"/>
        <v>11483694.504677335</v>
      </c>
      <c r="P230" s="124">
        <f t="shared" si="19"/>
        <v>55204.054667884215</v>
      </c>
      <c r="Q230" s="124">
        <f t="shared" si="21"/>
        <v>25685.853912908657</v>
      </c>
      <c r="R230" s="124">
        <f t="shared" si="22"/>
        <v>11564584.413258128</v>
      </c>
      <c r="Z230" s="2"/>
    </row>
    <row r="231" spans="13:26" x14ac:dyDescent="0.25">
      <c r="M231" s="2"/>
      <c r="N231" s="1">
        <f t="shared" si="18"/>
        <v>173</v>
      </c>
      <c r="O231" s="124">
        <f t="shared" si="20"/>
        <v>11564584.413258128</v>
      </c>
      <c r="P231" s="124">
        <f t="shared" si="19"/>
        <v>55204.054667884215</v>
      </c>
      <c r="Q231" s="124">
        <f t="shared" si="21"/>
        <v>25866.782304376102</v>
      </c>
      <c r="R231" s="124">
        <f t="shared" si="22"/>
        <v>11645655.250230389</v>
      </c>
      <c r="Z231" s="2"/>
    </row>
    <row r="232" spans="13:26" x14ac:dyDescent="0.25">
      <c r="M232" s="2"/>
      <c r="N232" s="1">
        <f t="shared" si="18"/>
        <v>174</v>
      </c>
      <c r="O232" s="124">
        <f t="shared" si="20"/>
        <v>11645655.250230389</v>
      </c>
      <c r="P232" s="124">
        <f t="shared" si="19"/>
        <v>55204.054667884215</v>
      </c>
      <c r="Q232" s="124">
        <f t="shared" si="21"/>
        <v>26048.115382700202</v>
      </c>
      <c r="R232" s="124">
        <f t="shared" si="22"/>
        <v>11726907.420280972</v>
      </c>
      <c r="Z232" s="2"/>
    </row>
    <row r="233" spans="13:26" x14ac:dyDescent="0.25">
      <c r="M233" s="2"/>
      <c r="N233" s="1">
        <f t="shared" si="18"/>
        <v>175</v>
      </c>
      <c r="O233" s="124">
        <f t="shared" si="20"/>
        <v>11726907.420280972</v>
      </c>
      <c r="P233" s="124">
        <f t="shared" si="19"/>
        <v>55204.054667884215</v>
      </c>
      <c r="Q233" s="124">
        <f t="shared" si="21"/>
        <v>26229.854053053725</v>
      </c>
      <c r="R233" s="124">
        <f t="shared" si="22"/>
        <v>11808341.329001911</v>
      </c>
      <c r="Z233" s="2"/>
    </row>
    <row r="234" spans="13:26" x14ac:dyDescent="0.25">
      <c r="M234" s="2"/>
      <c r="N234" s="1">
        <f t="shared" si="18"/>
        <v>176</v>
      </c>
      <c r="O234" s="124">
        <f t="shared" si="20"/>
        <v>11808341.329001911</v>
      </c>
      <c r="P234" s="124">
        <f t="shared" si="19"/>
        <v>55204.054667884215</v>
      </c>
      <c r="Q234" s="124">
        <f t="shared" si="21"/>
        <v>26411.999222634055</v>
      </c>
      <c r="R234" s="124">
        <f t="shared" si="22"/>
        <v>11889957.38289243</v>
      </c>
      <c r="Z234" s="2"/>
    </row>
    <row r="235" spans="13:26" x14ac:dyDescent="0.25">
      <c r="M235" s="2"/>
      <c r="N235" s="1">
        <f t="shared" si="18"/>
        <v>177</v>
      </c>
      <c r="O235" s="124">
        <f t="shared" si="20"/>
        <v>11889957.38289243</v>
      </c>
      <c r="P235" s="124">
        <f t="shared" si="19"/>
        <v>55204.054667884215</v>
      </c>
      <c r="Q235" s="124">
        <f t="shared" si="21"/>
        <v>26594.551800667727</v>
      </c>
      <c r="R235" s="124">
        <f t="shared" si="22"/>
        <v>11971755.989360983</v>
      </c>
      <c r="Z235" s="2"/>
    </row>
    <row r="236" spans="13:26" x14ac:dyDescent="0.25">
      <c r="M236" s="2"/>
      <c r="N236" s="1">
        <f t="shared" si="18"/>
        <v>178</v>
      </c>
      <c r="O236" s="124">
        <f t="shared" si="20"/>
        <v>11971755.989360983</v>
      </c>
      <c r="P236" s="124">
        <f t="shared" si="19"/>
        <v>55204.054667884215</v>
      </c>
      <c r="Q236" s="124">
        <f t="shared" si="21"/>
        <v>26777.512698414961</v>
      </c>
      <c r="R236" s="124">
        <f t="shared" si="22"/>
        <v>12053737.556727283</v>
      </c>
      <c r="Z236" s="2"/>
    </row>
    <row r="237" spans="13:26" x14ac:dyDescent="0.25">
      <c r="M237" s="2"/>
      <c r="N237" s="1">
        <f t="shared" si="18"/>
        <v>179</v>
      </c>
      <c r="O237" s="124">
        <f t="shared" si="20"/>
        <v>12053737.556727283</v>
      </c>
      <c r="P237" s="124">
        <f t="shared" si="19"/>
        <v>55204.054667884215</v>
      </c>
      <c r="Q237" s="124">
        <f t="shared" si="21"/>
        <v>26960.882829174221</v>
      </c>
      <c r="R237" s="124">
        <f t="shared" si="22"/>
        <v>12135902.494224342</v>
      </c>
      <c r="Z237" s="2"/>
    </row>
    <row r="238" spans="13:26" x14ac:dyDescent="0.25">
      <c r="M238" s="2"/>
      <c r="N238" s="1">
        <f t="shared" si="18"/>
        <v>180</v>
      </c>
      <c r="O238" s="124">
        <f t="shared" si="20"/>
        <v>12135902.494224342</v>
      </c>
      <c r="P238" s="124">
        <f t="shared" si="19"/>
        <v>55204.054667884215</v>
      </c>
      <c r="Q238" s="124">
        <f t="shared" si="21"/>
        <v>27144.663108286761</v>
      </c>
      <c r="R238" s="124">
        <f t="shared" si="22"/>
        <v>12218251.212000513</v>
      </c>
      <c r="Z238" s="2"/>
    </row>
    <row r="239" spans="13:26" x14ac:dyDescent="0.25">
      <c r="M239" s="2"/>
      <c r="N239" s="1">
        <f t="shared" si="18"/>
        <v>181</v>
      </c>
      <c r="O239" s="124">
        <f t="shared" si="20"/>
        <v>12218251.212000513</v>
      </c>
      <c r="P239" s="124">
        <f t="shared" si="19"/>
        <v>55204.054667884215</v>
      </c>
      <c r="Q239" s="124">
        <f t="shared" si="21"/>
        <v>27328.854453141201</v>
      </c>
      <c r="R239" s="124">
        <f t="shared" si="22"/>
        <v>12300784.121121539</v>
      </c>
      <c r="Z239" s="2"/>
    </row>
    <row r="240" spans="13:26" x14ac:dyDescent="0.25">
      <c r="M240" s="2"/>
      <c r="N240" s="1">
        <f t="shared" si="18"/>
        <v>182</v>
      </c>
      <c r="O240" s="124">
        <f t="shared" si="20"/>
        <v>12300784.121121539</v>
      </c>
      <c r="P240" s="124">
        <f t="shared" si="19"/>
        <v>55204.054667884215</v>
      </c>
      <c r="Q240" s="124">
        <f t="shared" si="21"/>
        <v>27513.457783178113</v>
      </c>
      <c r="R240" s="124">
        <f t="shared" si="22"/>
        <v>12383501.633572601</v>
      </c>
      <c r="Z240" s="2"/>
    </row>
    <row r="241" spans="13:26" x14ac:dyDescent="0.25">
      <c r="M241" s="2"/>
      <c r="N241" s="1">
        <f t="shared" si="18"/>
        <v>183</v>
      </c>
      <c r="O241" s="124">
        <f t="shared" si="20"/>
        <v>12383501.633572601</v>
      </c>
      <c r="P241" s="124">
        <f t="shared" si="19"/>
        <v>55204.054667884215</v>
      </c>
      <c r="Q241" s="124">
        <f t="shared" si="21"/>
        <v>27698.474019894598</v>
      </c>
      <c r="R241" s="124">
        <f t="shared" si="22"/>
        <v>12466404.16226038</v>
      </c>
      <c r="Z241" s="2"/>
    </row>
    <row r="242" spans="13:26" x14ac:dyDescent="0.25">
      <c r="M242" s="2"/>
      <c r="N242" s="1">
        <f t="shared" si="18"/>
        <v>184</v>
      </c>
      <c r="O242" s="124">
        <f t="shared" si="20"/>
        <v>12466404.16226038</v>
      </c>
      <c r="P242" s="124">
        <f t="shared" si="19"/>
        <v>55204.054667884215</v>
      </c>
      <c r="Q242" s="124">
        <f t="shared" si="21"/>
        <v>27883.904086848896</v>
      </c>
      <c r="R242" s="124">
        <f t="shared" si="22"/>
        <v>12549492.121015113</v>
      </c>
      <c r="Z242" s="2"/>
    </row>
    <row r="243" spans="13:26" x14ac:dyDescent="0.25">
      <c r="M243" s="2"/>
      <c r="N243" s="1">
        <f t="shared" si="18"/>
        <v>185</v>
      </c>
      <c r="O243" s="124">
        <f t="shared" si="20"/>
        <v>12549492.121015113</v>
      </c>
      <c r="P243" s="124">
        <f t="shared" si="19"/>
        <v>55204.054667884215</v>
      </c>
      <c r="Q243" s="124">
        <f t="shared" si="21"/>
        <v>28069.748909664984</v>
      </c>
      <c r="R243" s="124">
        <f t="shared" si="22"/>
        <v>12632765.924592663</v>
      </c>
      <c r="Z243" s="2"/>
    </row>
    <row r="244" spans="13:26" x14ac:dyDescent="0.25">
      <c r="M244" s="2"/>
      <c r="N244" s="1">
        <f t="shared" si="18"/>
        <v>186</v>
      </c>
      <c r="O244" s="124">
        <f t="shared" si="20"/>
        <v>12632765.924592663</v>
      </c>
      <c r="P244" s="124">
        <f t="shared" si="19"/>
        <v>55204.054667884215</v>
      </c>
      <c r="Q244" s="124">
        <f t="shared" si="21"/>
        <v>28256.009416037214</v>
      </c>
      <c r="R244" s="124">
        <f t="shared" si="22"/>
        <v>12716225.988676583</v>
      </c>
      <c r="Z244" s="2"/>
    </row>
    <row r="245" spans="13:26" x14ac:dyDescent="0.25">
      <c r="M245" s="2"/>
      <c r="N245" s="1">
        <f t="shared" si="18"/>
        <v>187</v>
      </c>
      <c r="O245" s="124">
        <f t="shared" si="20"/>
        <v>12716225.988676583</v>
      </c>
      <c r="P245" s="124">
        <f t="shared" si="19"/>
        <v>55204.054667884215</v>
      </c>
      <c r="Q245" s="124">
        <f t="shared" si="21"/>
        <v>28442.686535734923</v>
      </c>
      <c r="R245" s="124">
        <f t="shared" si="22"/>
        <v>12799872.729880203</v>
      </c>
      <c r="Z245" s="2"/>
    </row>
    <row r="246" spans="13:26" x14ac:dyDescent="0.25">
      <c r="M246" s="2"/>
      <c r="N246" s="1">
        <f t="shared" si="18"/>
        <v>188</v>
      </c>
      <c r="O246" s="124">
        <f t="shared" si="20"/>
        <v>12799872.729880203</v>
      </c>
      <c r="P246" s="124">
        <f t="shared" si="19"/>
        <v>55204.054667884215</v>
      </c>
      <c r="Q246" s="124">
        <f t="shared" si="21"/>
        <v>28629.7812006071</v>
      </c>
      <c r="R246" s="124">
        <f t="shared" si="22"/>
        <v>12883706.565748693</v>
      </c>
      <c r="Z246" s="2"/>
    </row>
    <row r="247" spans="13:26" x14ac:dyDescent="0.25">
      <c r="M247" s="2"/>
      <c r="N247" s="1">
        <f t="shared" si="18"/>
        <v>189</v>
      </c>
      <c r="O247" s="124">
        <f t="shared" si="20"/>
        <v>12883706.565748693</v>
      </c>
      <c r="P247" s="124">
        <f t="shared" si="19"/>
        <v>55204.054667884215</v>
      </c>
      <c r="Q247" s="124">
        <f t="shared" si="21"/>
        <v>28817.294344587004</v>
      </c>
      <c r="R247" s="124">
        <f t="shared" si="22"/>
        <v>12967727.914761165</v>
      </c>
      <c r="Z247" s="2"/>
    </row>
    <row r="248" spans="13:26" x14ac:dyDescent="0.25">
      <c r="M248" s="2"/>
      <c r="N248" s="1">
        <f t="shared" ref="N248:N311" si="23">N247+1</f>
        <v>190</v>
      </c>
      <c r="O248" s="124">
        <f t="shared" si="20"/>
        <v>12967727.914761165</v>
      </c>
      <c r="P248" s="124">
        <f t="shared" ref="P248:P311" si="24">P247</f>
        <v>55204.054667884215</v>
      </c>
      <c r="Q248" s="124">
        <f t="shared" si="21"/>
        <v>29005.226903696868</v>
      </c>
      <c r="R248" s="124">
        <f t="shared" si="22"/>
        <v>13051937.196332747</v>
      </c>
      <c r="Z248" s="2"/>
    </row>
    <row r="249" spans="13:26" x14ac:dyDescent="0.25">
      <c r="M249" s="2"/>
      <c r="N249" s="1">
        <f t="shared" si="23"/>
        <v>191</v>
      </c>
      <c r="O249" s="124">
        <f t="shared" si="20"/>
        <v>13051937.196332747</v>
      </c>
      <c r="P249" s="124">
        <f t="shared" si="24"/>
        <v>55204.054667884215</v>
      </c>
      <c r="Q249" s="124">
        <f t="shared" si="21"/>
        <v>29193.579816052526</v>
      </c>
      <c r="R249" s="124">
        <f t="shared" si="22"/>
        <v>13136334.830816684</v>
      </c>
      <c r="Z249" s="2"/>
    </row>
    <row r="250" spans="13:26" x14ac:dyDescent="0.25">
      <c r="M250" s="2"/>
      <c r="N250" s="1">
        <f t="shared" si="23"/>
        <v>192</v>
      </c>
      <c r="O250" s="124">
        <f t="shared" si="20"/>
        <v>13136334.830816684</v>
      </c>
      <c r="P250" s="124">
        <f t="shared" si="24"/>
        <v>55204.054667884215</v>
      </c>
      <c r="Q250" s="124">
        <f t="shared" si="21"/>
        <v>29382.35402186813</v>
      </c>
      <c r="R250" s="124">
        <f t="shared" si="22"/>
        <v>13220921.239506437</v>
      </c>
      <c r="Z250" s="2"/>
    </row>
    <row r="251" spans="13:26" x14ac:dyDescent="0.25">
      <c r="M251" s="2"/>
      <c r="N251" s="1">
        <f t="shared" si="23"/>
        <v>193</v>
      </c>
      <c r="O251" s="124">
        <f t="shared" si="20"/>
        <v>13220921.239506437</v>
      </c>
      <c r="P251" s="124">
        <f t="shared" si="24"/>
        <v>55204.054667884215</v>
      </c>
      <c r="Q251" s="124">
        <f t="shared" si="21"/>
        <v>29571.550463460826</v>
      </c>
      <c r="R251" s="124">
        <f t="shared" si="22"/>
        <v>13305696.844637781</v>
      </c>
      <c r="Z251" s="2"/>
    </row>
    <row r="252" spans="13:26" x14ac:dyDescent="0.25">
      <c r="M252" s="2"/>
      <c r="N252" s="1">
        <f t="shared" si="23"/>
        <v>194</v>
      </c>
      <c r="O252" s="124">
        <f t="shared" si="20"/>
        <v>13305696.844637781</v>
      </c>
      <c r="P252" s="124">
        <f t="shared" si="24"/>
        <v>55204.054667884215</v>
      </c>
      <c r="Q252" s="124">
        <f t="shared" si="21"/>
        <v>29761.170085255471</v>
      </c>
      <c r="R252" s="124">
        <f t="shared" si="22"/>
        <v>13390662.069390921</v>
      </c>
      <c r="Z252" s="2"/>
    </row>
    <row r="253" spans="13:26" x14ac:dyDescent="0.25">
      <c r="M253" s="2"/>
      <c r="N253" s="1">
        <f t="shared" si="23"/>
        <v>195</v>
      </c>
      <c r="O253" s="124">
        <f t="shared" si="20"/>
        <v>13390662.069390921</v>
      </c>
      <c r="P253" s="124">
        <f t="shared" si="24"/>
        <v>55204.054667884215</v>
      </c>
      <c r="Q253" s="124">
        <f t="shared" si="21"/>
        <v>29951.21383378933</v>
      </c>
      <c r="R253" s="124">
        <f t="shared" si="22"/>
        <v>13475817.337892594</v>
      </c>
      <c r="Z253" s="2"/>
    </row>
    <row r="254" spans="13:26" x14ac:dyDescent="0.25">
      <c r="M254" s="2"/>
      <c r="N254" s="1">
        <f t="shared" si="23"/>
        <v>196</v>
      </c>
      <c r="O254" s="124">
        <f t="shared" si="20"/>
        <v>13475817.337892594</v>
      </c>
      <c r="P254" s="124">
        <f t="shared" si="24"/>
        <v>55204.054667884215</v>
      </c>
      <c r="Q254" s="124">
        <f t="shared" si="21"/>
        <v>30141.682657716821</v>
      </c>
      <c r="R254" s="124">
        <f t="shared" si="22"/>
        <v>13561163.075218195</v>
      </c>
      <c r="Z254" s="2"/>
    </row>
    <row r="255" spans="13:26" x14ac:dyDescent="0.25">
      <c r="M255" s="2"/>
      <c r="N255" s="1">
        <f t="shared" si="23"/>
        <v>197</v>
      </c>
      <c r="O255" s="124">
        <f t="shared" si="20"/>
        <v>13561163.075218195</v>
      </c>
      <c r="P255" s="124">
        <f t="shared" si="24"/>
        <v>55204.054667884215</v>
      </c>
      <c r="Q255" s="124">
        <f t="shared" si="21"/>
        <v>30332.577507814236</v>
      </c>
      <c r="R255" s="124">
        <f t="shared" si="22"/>
        <v>13646699.707393894</v>
      </c>
      <c r="Z255" s="2"/>
    </row>
    <row r="256" spans="13:26" x14ac:dyDescent="0.25">
      <c r="M256" s="2"/>
      <c r="N256" s="1">
        <f t="shared" si="23"/>
        <v>198</v>
      </c>
      <c r="O256" s="124">
        <f t="shared" si="20"/>
        <v>13646699.707393894</v>
      </c>
      <c r="P256" s="124">
        <f t="shared" si="24"/>
        <v>55204.054667884215</v>
      </c>
      <c r="Q256" s="124">
        <f t="shared" si="21"/>
        <v>30523.899336984487</v>
      </c>
      <c r="R256" s="124">
        <f t="shared" si="22"/>
        <v>13732427.661398763</v>
      </c>
      <c r="Z256" s="2"/>
    </row>
    <row r="257" spans="13:26" x14ac:dyDescent="0.25">
      <c r="M257" s="2"/>
      <c r="N257" s="1">
        <f t="shared" si="23"/>
        <v>199</v>
      </c>
      <c r="O257" s="124">
        <f t="shared" si="20"/>
        <v>13732427.661398763</v>
      </c>
      <c r="P257" s="124">
        <f t="shared" si="24"/>
        <v>55204.054667884215</v>
      </c>
      <c r="Q257" s="124">
        <f t="shared" si="21"/>
        <v>30715.649100261864</v>
      </c>
      <c r="R257" s="124">
        <f t="shared" si="22"/>
        <v>13818347.36516691</v>
      </c>
      <c r="Z257" s="2"/>
    </row>
    <row r="258" spans="13:26" x14ac:dyDescent="0.25">
      <c r="M258" s="2"/>
      <c r="N258" s="1">
        <f t="shared" si="23"/>
        <v>200</v>
      </c>
      <c r="O258" s="124">
        <f t="shared" si="20"/>
        <v>13818347.36516691</v>
      </c>
      <c r="P258" s="124">
        <f t="shared" si="24"/>
        <v>55204.054667884215</v>
      </c>
      <c r="Q258" s="124">
        <f t="shared" si="21"/>
        <v>30907.827754816819</v>
      </c>
      <c r="R258" s="124">
        <f t="shared" si="22"/>
        <v>13904459.247589611</v>
      </c>
      <c r="Z258" s="2"/>
    </row>
    <row r="259" spans="13:26" x14ac:dyDescent="0.25">
      <c r="M259" s="2"/>
      <c r="N259" s="1">
        <f t="shared" si="23"/>
        <v>201</v>
      </c>
      <c r="O259" s="124">
        <f t="shared" si="20"/>
        <v>13904459.247589611</v>
      </c>
      <c r="P259" s="124">
        <f t="shared" si="24"/>
        <v>55204.054667884215</v>
      </c>
      <c r="Q259" s="124">
        <f t="shared" si="21"/>
        <v>31100.436259960712</v>
      </c>
      <c r="R259" s="124">
        <f t="shared" si="22"/>
        <v>13990763.738517456</v>
      </c>
      <c r="Z259" s="2"/>
    </row>
    <row r="260" spans="13:26" x14ac:dyDescent="0.25">
      <c r="M260" s="2"/>
      <c r="N260" s="1">
        <f t="shared" si="23"/>
        <v>202</v>
      </c>
      <c r="O260" s="124">
        <f t="shared" si="20"/>
        <v>13990763.738517456</v>
      </c>
      <c r="P260" s="124">
        <f t="shared" si="24"/>
        <v>55204.054667884215</v>
      </c>
      <c r="Q260" s="124">
        <f t="shared" si="21"/>
        <v>31293.475577150635</v>
      </c>
      <c r="R260" s="124">
        <f t="shared" si="22"/>
        <v>14077261.268762492</v>
      </c>
      <c r="Z260" s="2"/>
    </row>
    <row r="261" spans="13:26" x14ac:dyDescent="0.25">
      <c r="M261" s="2"/>
      <c r="N261" s="1">
        <f t="shared" si="23"/>
        <v>203</v>
      </c>
      <c r="O261" s="124">
        <f t="shared" si="20"/>
        <v>14077261.268762492</v>
      </c>
      <c r="P261" s="124">
        <f t="shared" si="24"/>
        <v>55204.054667884215</v>
      </c>
      <c r="Q261" s="124">
        <f t="shared" si="21"/>
        <v>31486.946669994184</v>
      </c>
      <c r="R261" s="124">
        <f t="shared" si="22"/>
        <v>14163952.27010037</v>
      </c>
      <c r="Z261" s="2"/>
    </row>
    <row r="262" spans="13:26" x14ac:dyDescent="0.25">
      <c r="M262" s="2"/>
      <c r="N262" s="1">
        <f t="shared" si="23"/>
        <v>204</v>
      </c>
      <c r="O262" s="124">
        <f t="shared" si="20"/>
        <v>14163952.27010037</v>
      </c>
      <c r="P262" s="124">
        <f t="shared" si="24"/>
        <v>55204.054667884215</v>
      </c>
      <c r="Q262" s="124">
        <f t="shared" si="21"/>
        <v>31680.850504254278</v>
      </c>
      <c r="R262" s="124">
        <f t="shared" si="22"/>
        <v>14250837.175272509</v>
      </c>
      <c r="Z262" s="2"/>
    </row>
    <row r="263" spans="13:26" x14ac:dyDescent="0.25">
      <c r="M263" s="2"/>
      <c r="N263" s="1">
        <f t="shared" si="23"/>
        <v>205</v>
      </c>
      <c r="O263" s="124">
        <f t="shared" si="20"/>
        <v>14250837.175272509</v>
      </c>
      <c r="P263" s="124">
        <f t="shared" si="24"/>
        <v>55204.054667884215</v>
      </c>
      <c r="Q263" s="124">
        <f t="shared" si="21"/>
        <v>31875.18804785399</v>
      </c>
      <c r="R263" s="124">
        <f t="shared" si="22"/>
        <v>14337916.417988248</v>
      </c>
      <c r="Z263" s="2"/>
    </row>
    <row r="264" spans="13:26" x14ac:dyDescent="0.25">
      <c r="M264" s="2"/>
      <c r="N264" s="1">
        <f t="shared" si="23"/>
        <v>206</v>
      </c>
      <c r="O264" s="124">
        <f t="shared" si="20"/>
        <v>14337916.417988248</v>
      </c>
      <c r="P264" s="124">
        <f t="shared" si="24"/>
        <v>55204.054667884215</v>
      </c>
      <c r="Q264" s="124">
        <f t="shared" si="21"/>
        <v>32069.960270881358</v>
      </c>
      <c r="R264" s="124">
        <f t="shared" si="22"/>
        <v>14425190.432927014</v>
      </c>
      <c r="Z264" s="2"/>
    </row>
    <row r="265" spans="13:26" x14ac:dyDescent="0.25">
      <c r="M265" s="2"/>
      <c r="N265" s="1">
        <f t="shared" si="23"/>
        <v>207</v>
      </c>
      <c r="O265" s="124">
        <f t="shared" si="20"/>
        <v>14425190.432927014</v>
      </c>
      <c r="P265" s="124">
        <f t="shared" si="24"/>
        <v>55204.054667884215</v>
      </c>
      <c r="Q265" s="124">
        <f t="shared" si="21"/>
        <v>32265.168145594249</v>
      </c>
      <c r="R265" s="124">
        <f t="shared" si="22"/>
        <v>14512659.655740494</v>
      </c>
      <c r="Z265" s="2"/>
    </row>
    <row r="266" spans="13:26" x14ac:dyDescent="0.25">
      <c r="M266" s="2"/>
      <c r="N266" s="1">
        <f t="shared" si="23"/>
        <v>208</v>
      </c>
      <c r="O266" s="124">
        <f t="shared" si="20"/>
        <v>14512659.655740494</v>
      </c>
      <c r="P266" s="124">
        <f t="shared" si="24"/>
        <v>55204.054667884215</v>
      </c>
      <c r="Q266" s="124">
        <f t="shared" si="21"/>
        <v>32460.812646425198</v>
      </c>
      <c r="R266" s="124">
        <f t="shared" si="22"/>
        <v>14600324.523054803</v>
      </c>
      <c r="Z266" s="2"/>
    </row>
    <row r="267" spans="13:26" x14ac:dyDescent="0.25">
      <c r="M267" s="2"/>
      <c r="N267" s="1">
        <f t="shared" si="23"/>
        <v>209</v>
      </c>
      <c r="O267" s="124">
        <f t="shared" si="20"/>
        <v>14600324.523054803</v>
      </c>
      <c r="P267" s="124">
        <f t="shared" si="24"/>
        <v>55204.054667884215</v>
      </c>
      <c r="Q267" s="124">
        <f t="shared" si="21"/>
        <v>32656.89474998627</v>
      </c>
      <c r="R267" s="124">
        <f t="shared" si="22"/>
        <v>14688185.472472673</v>
      </c>
      <c r="Z267" s="2"/>
    </row>
    <row r="268" spans="13:26" x14ac:dyDescent="0.25">
      <c r="M268" s="2"/>
      <c r="N268" s="1">
        <f t="shared" si="23"/>
        <v>210</v>
      </c>
      <c r="O268" s="124">
        <f t="shared" si="20"/>
        <v>14688185.472472673</v>
      </c>
      <c r="P268" s="124">
        <f t="shared" si="24"/>
        <v>55204.054667884215</v>
      </c>
      <c r="Q268" s="124">
        <f t="shared" si="21"/>
        <v>32853.415435073955</v>
      </c>
      <c r="R268" s="124">
        <f t="shared" si="22"/>
        <v>14776242.942575632</v>
      </c>
      <c r="Z268" s="2"/>
    </row>
    <row r="269" spans="13:26" x14ac:dyDescent="0.25">
      <c r="M269" s="2"/>
      <c r="N269" s="1">
        <f t="shared" si="23"/>
        <v>211</v>
      </c>
      <c r="O269" s="124">
        <f t="shared" si="20"/>
        <v>14776242.942575632</v>
      </c>
      <c r="P269" s="124">
        <f t="shared" si="24"/>
        <v>55204.054667884215</v>
      </c>
      <c r="Q269" s="124">
        <f t="shared" si="21"/>
        <v>33050.375682674035</v>
      </c>
      <c r="R269" s="124">
        <f t="shared" si="22"/>
        <v>14864497.37292619</v>
      </c>
      <c r="Z269" s="2"/>
    </row>
    <row r="270" spans="13:26" x14ac:dyDescent="0.25">
      <c r="M270" s="2"/>
      <c r="N270" s="1">
        <f t="shared" si="23"/>
        <v>212</v>
      </c>
      <c r="O270" s="124">
        <f t="shared" si="20"/>
        <v>14864497.37292619</v>
      </c>
      <c r="P270" s="124">
        <f t="shared" si="24"/>
        <v>55204.054667884215</v>
      </c>
      <c r="Q270" s="124">
        <f t="shared" si="21"/>
        <v>33247.776475966479</v>
      </c>
      <c r="R270" s="124">
        <f t="shared" si="22"/>
        <v>14952949.204070041</v>
      </c>
      <c r="Z270" s="2"/>
    </row>
    <row r="271" spans="13:26" x14ac:dyDescent="0.25">
      <c r="M271" s="2"/>
      <c r="N271" s="1">
        <f t="shared" si="23"/>
        <v>213</v>
      </c>
      <c r="O271" s="124">
        <f t="shared" si="20"/>
        <v>14952949.204070041</v>
      </c>
      <c r="P271" s="124">
        <f t="shared" si="24"/>
        <v>55204.054667884215</v>
      </c>
      <c r="Q271" s="124">
        <f t="shared" si="21"/>
        <v>33445.618800330369</v>
      </c>
      <c r="R271" s="124">
        <f t="shared" si="22"/>
        <v>15041598.877538256</v>
      </c>
      <c r="Z271" s="2"/>
    </row>
    <row r="272" spans="13:26" x14ac:dyDescent="0.25">
      <c r="M272" s="2"/>
      <c r="N272" s="1">
        <f t="shared" si="23"/>
        <v>214</v>
      </c>
      <c r="O272" s="124">
        <f t="shared" si="20"/>
        <v>15041598.877538256</v>
      </c>
      <c r="P272" s="124">
        <f t="shared" si="24"/>
        <v>55204.054667884215</v>
      </c>
      <c r="Q272" s="124">
        <f t="shared" si="21"/>
        <v>33643.903643348807</v>
      </c>
      <c r="R272" s="124">
        <f t="shared" si="22"/>
        <v>15130446.83584949</v>
      </c>
      <c r="Z272" s="2"/>
    </row>
    <row r="273" spans="13:26" x14ac:dyDescent="0.25">
      <c r="M273" s="2"/>
      <c r="N273" s="1">
        <f t="shared" si="23"/>
        <v>215</v>
      </c>
      <c r="O273" s="124">
        <f t="shared" si="20"/>
        <v>15130446.83584949</v>
      </c>
      <c r="P273" s="124">
        <f t="shared" si="24"/>
        <v>55204.054667884215</v>
      </c>
      <c r="Q273" s="124">
        <f t="shared" si="21"/>
        <v>33842.631994813841</v>
      </c>
      <c r="R273" s="124">
        <f t="shared" si="22"/>
        <v>15219493.522512188</v>
      </c>
      <c r="Z273" s="2"/>
    </row>
    <row r="274" spans="13:26" x14ac:dyDescent="0.25">
      <c r="M274" s="2"/>
      <c r="N274" s="1">
        <f t="shared" si="23"/>
        <v>216</v>
      </c>
      <c r="O274" s="124">
        <f t="shared" si="20"/>
        <v>15219493.522512188</v>
      </c>
      <c r="P274" s="124">
        <f t="shared" si="24"/>
        <v>55204.054667884215</v>
      </c>
      <c r="Q274" s="124">
        <f t="shared" si="21"/>
        <v>34041.8048467314</v>
      </c>
      <c r="R274" s="124">
        <f t="shared" si="22"/>
        <v>15308739.382026805</v>
      </c>
      <c r="Z274" s="2"/>
    </row>
    <row r="275" spans="13:26" x14ac:dyDescent="0.25">
      <c r="M275" s="2"/>
      <c r="N275" s="1">
        <f t="shared" si="23"/>
        <v>217</v>
      </c>
      <c r="O275" s="124">
        <f t="shared" si="20"/>
        <v>15308739.382026805</v>
      </c>
      <c r="P275" s="124">
        <f t="shared" si="24"/>
        <v>55204.054667884215</v>
      </c>
      <c r="Q275" s="124">
        <f t="shared" si="21"/>
        <v>34241.423193326278</v>
      </c>
      <c r="R275" s="124">
        <f t="shared" si="22"/>
        <v>15398184.859888015</v>
      </c>
      <c r="Z275" s="2"/>
    </row>
    <row r="276" spans="13:26" x14ac:dyDescent="0.25">
      <c r="M276" s="2"/>
      <c r="N276" s="1">
        <f t="shared" si="23"/>
        <v>218</v>
      </c>
      <c r="O276" s="124">
        <f t="shared" si="20"/>
        <v>15398184.859888015</v>
      </c>
      <c r="P276" s="124">
        <f t="shared" si="24"/>
        <v>55204.054667884215</v>
      </c>
      <c r="Q276" s="124">
        <f t="shared" si="21"/>
        <v>34441.488031047069</v>
      </c>
      <c r="R276" s="124">
        <f t="shared" si="22"/>
        <v>15487830.402586946</v>
      </c>
      <c r="Z276" s="2"/>
    </row>
    <row r="277" spans="13:26" x14ac:dyDescent="0.25">
      <c r="M277" s="2"/>
      <c r="N277" s="1">
        <f t="shared" si="23"/>
        <v>219</v>
      </c>
      <c r="O277" s="124">
        <f t="shared" si="20"/>
        <v>15487830.402586946</v>
      </c>
      <c r="P277" s="124">
        <f t="shared" si="24"/>
        <v>55204.054667884215</v>
      </c>
      <c r="Q277" s="124">
        <f t="shared" si="21"/>
        <v>34642.000358571131</v>
      </c>
      <c r="R277" s="124">
        <f t="shared" si="22"/>
        <v>15577676.457613401</v>
      </c>
      <c r="Z277" s="2"/>
    </row>
    <row r="278" spans="13:26" x14ac:dyDescent="0.25">
      <c r="M278" s="2"/>
      <c r="N278" s="1">
        <f t="shared" si="23"/>
        <v>220</v>
      </c>
      <c r="O278" s="124">
        <f t="shared" si="20"/>
        <v>15577676.457613401</v>
      </c>
      <c r="P278" s="124">
        <f t="shared" si="24"/>
        <v>55204.054667884215</v>
      </c>
      <c r="Q278" s="124">
        <f t="shared" si="21"/>
        <v>34842.961176809607</v>
      </c>
      <c r="R278" s="124">
        <f t="shared" si="22"/>
        <v>15667723.473458095</v>
      </c>
      <c r="Z278" s="2"/>
    </row>
    <row r="279" spans="13:26" x14ac:dyDescent="0.25">
      <c r="M279" s="2"/>
      <c r="N279" s="1">
        <f t="shared" si="23"/>
        <v>221</v>
      </c>
      <c r="O279" s="124">
        <f t="shared" si="20"/>
        <v>15667723.473458095</v>
      </c>
      <c r="P279" s="124">
        <f t="shared" si="24"/>
        <v>55204.054667884215</v>
      </c>
      <c r="Q279" s="124">
        <f t="shared" si="21"/>
        <v>35044.371488912402</v>
      </c>
      <c r="R279" s="124">
        <f t="shared" si="22"/>
        <v>15757971.899614891</v>
      </c>
      <c r="Z279" s="2"/>
    </row>
    <row r="280" spans="13:26" x14ac:dyDescent="0.25">
      <c r="M280" s="2"/>
      <c r="N280" s="1">
        <f t="shared" si="23"/>
        <v>222</v>
      </c>
      <c r="O280" s="124">
        <f t="shared" si="20"/>
        <v>15757971.899614891</v>
      </c>
      <c r="P280" s="124">
        <f t="shared" si="24"/>
        <v>55204.054667884215</v>
      </c>
      <c r="Q280" s="124">
        <f t="shared" si="21"/>
        <v>35246.232300273172</v>
      </c>
      <c r="R280" s="124">
        <f t="shared" si="22"/>
        <v>15848422.18658305</v>
      </c>
      <c r="Z280" s="2"/>
    </row>
    <row r="281" spans="13:26" x14ac:dyDescent="0.25">
      <c r="M281" s="2"/>
      <c r="N281" s="1">
        <f t="shared" si="23"/>
        <v>223</v>
      </c>
      <c r="O281" s="124">
        <f t="shared" si="20"/>
        <v>15848422.18658305</v>
      </c>
      <c r="P281" s="124">
        <f t="shared" si="24"/>
        <v>55204.054667884215</v>
      </c>
      <c r="Q281" s="124">
        <f t="shared" si="21"/>
        <v>35448.544618534383</v>
      </c>
      <c r="R281" s="124">
        <f t="shared" si="22"/>
        <v>15939074.785869468</v>
      </c>
      <c r="Z281" s="2"/>
    </row>
    <row r="282" spans="13:26" x14ac:dyDescent="0.25">
      <c r="M282" s="2"/>
      <c r="N282" s="1">
        <f t="shared" si="23"/>
        <v>224</v>
      </c>
      <c r="O282" s="124">
        <f t="shared" si="20"/>
        <v>15939074.785869468</v>
      </c>
      <c r="P282" s="124">
        <f t="shared" si="24"/>
        <v>55204.054667884215</v>
      </c>
      <c r="Q282" s="124">
        <f t="shared" si="21"/>
        <v>35651.309453592301</v>
      </c>
      <c r="R282" s="124">
        <f t="shared" si="22"/>
        <v>16029930.149990944</v>
      </c>
      <c r="Z282" s="2"/>
    </row>
    <row r="283" spans="13:26" x14ac:dyDescent="0.25">
      <c r="M283" s="2"/>
      <c r="N283" s="1">
        <f t="shared" si="23"/>
        <v>225</v>
      </c>
      <c r="O283" s="124">
        <f t="shared" ref="O283:O346" si="25">R282</f>
        <v>16029930.149990944</v>
      </c>
      <c r="P283" s="124">
        <f t="shared" si="24"/>
        <v>55204.054667884215</v>
      </c>
      <c r="Q283" s="124">
        <f t="shared" ref="Q283:Q346" si="26">O283*$P$53</f>
        <v>35854.527817602051</v>
      </c>
      <c r="R283" s="124">
        <f t="shared" ref="R283:R346" si="27">O283+P283+Q283</f>
        <v>16120988.73247643</v>
      </c>
      <c r="Z283" s="2"/>
    </row>
    <row r="284" spans="13:26" x14ac:dyDescent="0.25">
      <c r="M284" s="2"/>
      <c r="N284" s="1">
        <f t="shared" si="23"/>
        <v>226</v>
      </c>
      <c r="O284" s="124">
        <f t="shared" si="25"/>
        <v>16120988.73247643</v>
      </c>
      <c r="P284" s="124">
        <f t="shared" si="24"/>
        <v>55204.054667884215</v>
      </c>
      <c r="Q284" s="124">
        <f t="shared" si="26"/>
        <v>36058.200724982693</v>
      </c>
      <c r="R284" s="124">
        <f t="shared" si="27"/>
        <v>16212250.987869298</v>
      </c>
      <c r="Z284" s="2"/>
    </row>
    <row r="285" spans="13:26" x14ac:dyDescent="0.25">
      <c r="M285" s="2"/>
      <c r="N285" s="1">
        <f t="shared" si="23"/>
        <v>227</v>
      </c>
      <c r="O285" s="124">
        <f t="shared" si="25"/>
        <v>16212250.987869298</v>
      </c>
      <c r="P285" s="124">
        <f t="shared" si="24"/>
        <v>55204.054667884215</v>
      </c>
      <c r="Q285" s="124">
        <f t="shared" si="26"/>
        <v>36262.32919242225</v>
      </c>
      <c r="R285" s="124">
        <f t="shared" si="27"/>
        <v>16303717.371729605</v>
      </c>
      <c r="Z285" s="2"/>
    </row>
    <row r="286" spans="13:26" x14ac:dyDescent="0.25">
      <c r="M286" s="2"/>
      <c r="N286" s="1">
        <f t="shared" si="23"/>
        <v>228</v>
      </c>
      <c r="O286" s="124">
        <f t="shared" si="25"/>
        <v>16303717.371729605</v>
      </c>
      <c r="P286" s="124">
        <f t="shared" si="24"/>
        <v>55204.054667884215</v>
      </c>
      <c r="Q286" s="124">
        <f t="shared" si="26"/>
        <v>36466.914238882768</v>
      </c>
      <c r="R286" s="124">
        <f t="shared" si="27"/>
        <v>16395388.340636373</v>
      </c>
      <c r="Z286" s="2"/>
    </row>
    <row r="287" spans="13:26" x14ac:dyDescent="0.25">
      <c r="M287" s="2"/>
      <c r="N287" s="1">
        <f t="shared" si="23"/>
        <v>229</v>
      </c>
      <c r="O287" s="124">
        <f t="shared" si="25"/>
        <v>16395388.340636373</v>
      </c>
      <c r="P287" s="124">
        <f t="shared" si="24"/>
        <v>55204.054667884215</v>
      </c>
      <c r="Q287" s="124">
        <f t="shared" si="26"/>
        <v>36671.956885605476</v>
      </c>
      <c r="R287" s="124">
        <f t="shared" si="27"/>
        <v>16487264.352189863</v>
      </c>
      <c r="Z287" s="2"/>
    </row>
    <row r="288" spans="13:26" x14ac:dyDescent="0.25">
      <c r="M288" s="2"/>
      <c r="N288" s="1">
        <f t="shared" si="23"/>
        <v>230</v>
      </c>
      <c r="O288" s="124">
        <f t="shared" si="25"/>
        <v>16487264.352189863</v>
      </c>
      <c r="P288" s="124">
        <f t="shared" si="24"/>
        <v>55204.054667884215</v>
      </c>
      <c r="Q288" s="124">
        <f t="shared" si="26"/>
        <v>36877.458156115805</v>
      </c>
      <c r="R288" s="124">
        <f t="shared" si="27"/>
        <v>16579345.865013864</v>
      </c>
      <c r="Z288" s="2"/>
    </row>
    <row r="289" spans="13:26" x14ac:dyDescent="0.25">
      <c r="M289" s="2"/>
      <c r="N289" s="1">
        <f t="shared" si="23"/>
        <v>231</v>
      </c>
      <c r="O289" s="124">
        <f t="shared" si="25"/>
        <v>16579345.865013864</v>
      </c>
      <c r="P289" s="124">
        <f t="shared" si="24"/>
        <v>55204.054667884215</v>
      </c>
      <c r="Q289" s="124">
        <f t="shared" si="26"/>
        <v>37083.419076228536</v>
      </c>
      <c r="R289" s="124">
        <f t="shared" si="27"/>
        <v>16671633.338757977</v>
      </c>
      <c r="Z289" s="2"/>
    </row>
    <row r="290" spans="13:26" x14ac:dyDescent="0.25">
      <c r="M290" s="2"/>
      <c r="N290" s="1">
        <f t="shared" si="23"/>
        <v>232</v>
      </c>
      <c r="O290" s="124">
        <f t="shared" si="25"/>
        <v>16671633.338757977</v>
      </c>
      <c r="P290" s="124">
        <f t="shared" si="24"/>
        <v>55204.054667884215</v>
      </c>
      <c r="Q290" s="124">
        <f t="shared" si="26"/>
        <v>37289.840674052932</v>
      </c>
      <c r="R290" s="124">
        <f t="shared" si="27"/>
        <v>16764127.234099913</v>
      </c>
      <c r="Z290" s="2"/>
    </row>
    <row r="291" spans="13:26" x14ac:dyDescent="0.25">
      <c r="M291" s="2"/>
      <c r="N291" s="1">
        <f t="shared" si="23"/>
        <v>233</v>
      </c>
      <c r="O291" s="124">
        <f t="shared" si="25"/>
        <v>16764127.234099913</v>
      </c>
      <c r="P291" s="124">
        <f t="shared" si="24"/>
        <v>55204.054667884215</v>
      </c>
      <c r="Q291" s="124">
        <f t="shared" si="26"/>
        <v>37496.72397999782</v>
      </c>
      <c r="R291" s="124">
        <f t="shared" si="27"/>
        <v>16856828.012747794</v>
      </c>
      <c r="Z291" s="2"/>
    </row>
    <row r="292" spans="13:26" x14ac:dyDescent="0.25">
      <c r="M292" s="2"/>
      <c r="N292" s="1">
        <f t="shared" si="23"/>
        <v>234</v>
      </c>
      <c r="O292" s="124">
        <f t="shared" si="25"/>
        <v>16856828.012747794</v>
      </c>
      <c r="P292" s="124">
        <f t="shared" si="24"/>
        <v>55204.054667884215</v>
      </c>
      <c r="Q292" s="124">
        <f t="shared" si="26"/>
        <v>37704.070026776804</v>
      </c>
      <c r="R292" s="124">
        <f t="shared" si="27"/>
        <v>16949736.137442455</v>
      </c>
      <c r="Z292" s="2"/>
    </row>
    <row r="293" spans="13:26" x14ac:dyDescent="0.25">
      <c r="M293" s="2"/>
      <c r="N293" s="1">
        <f t="shared" si="23"/>
        <v>235</v>
      </c>
      <c r="O293" s="124">
        <f t="shared" si="25"/>
        <v>16949736.137442455</v>
      </c>
      <c r="P293" s="124">
        <f t="shared" si="24"/>
        <v>55204.054667884215</v>
      </c>
      <c r="Q293" s="124">
        <f t="shared" si="26"/>
        <v>37911.879849413359</v>
      </c>
      <c r="R293" s="124">
        <f t="shared" si="27"/>
        <v>17042852.071959749</v>
      </c>
      <c r="Z293" s="2"/>
    </row>
    <row r="294" spans="13:26" x14ac:dyDescent="0.25">
      <c r="M294" s="2"/>
      <c r="N294" s="1">
        <f t="shared" si="23"/>
        <v>236</v>
      </c>
      <c r="O294" s="124">
        <f t="shared" si="25"/>
        <v>17042852.071959749</v>
      </c>
      <c r="P294" s="124">
        <f t="shared" si="24"/>
        <v>55204.054667884215</v>
      </c>
      <c r="Q294" s="124">
        <f t="shared" si="26"/>
        <v>38120.154485246014</v>
      </c>
      <c r="R294" s="124">
        <f t="shared" si="27"/>
        <v>17136176.281112876</v>
      </c>
      <c r="Z294" s="2"/>
    </row>
    <row r="295" spans="13:26" x14ac:dyDescent="0.25">
      <c r="M295" s="2"/>
      <c r="N295" s="1">
        <f t="shared" si="23"/>
        <v>237</v>
      </c>
      <c r="O295" s="124">
        <f t="shared" si="25"/>
        <v>17136176.281112876</v>
      </c>
      <c r="P295" s="124">
        <f t="shared" si="24"/>
        <v>55204.054667884215</v>
      </c>
      <c r="Q295" s="124">
        <f t="shared" si="26"/>
        <v>38328.894973933573</v>
      </c>
      <c r="R295" s="124">
        <f t="shared" si="27"/>
        <v>17229709.230754692</v>
      </c>
      <c r="Z295" s="2"/>
    </row>
    <row r="296" spans="13:26" x14ac:dyDescent="0.25">
      <c r="M296" s="2"/>
      <c r="N296" s="1">
        <f t="shared" si="23"/>
        <v>238</v>
      </c>
      <c r="O296" s="124">
        <f t="shared" si="25"/>
        <v>17229709.230754692</v>
      </c>
      <c r="P296" s="124">
        <f t="shared" si="24"/>
        <v>55204.054667884215</v>
      </c>
      <c r="Q296" s="124">
        <f t="shared" si="26"/>
        <v>38538.102357460244</v>
      </c>
      <c r="R296" s="124">
        <f t="shared" si="27"/>
        <v>17323451.387780037</v>
      </c>
      <c r="Z296" s="2"/>
    </row>
    <row r="297" spans="13:26" x14ac:dyDescent="0.25">
      <c r="M297" s="2"/>
      <c r="N297" s="1">
        <f t="shared" si="23"/>
        <v>239</v>
      </c>
      <c r="O297" s="124">
        <f t="shared" si="25"/>
        <v>17323451.387780037</v>
      </c>
      <c r="P297" s="124">
        <f t="shared" si="24"/>
        <v>55204.054667884215</v>
      </c>
      <c r="Q297" s="124">
        <f t="shared" si="26"/>
        <v>38747.777680140869</v>
      </c>
      <c r="R297" s="124">
        <f t="shared" si="27"/>
        <v>17417403.220128059</v>
      </c>
      <c r="Z297" s="2"/>
    </row>
    <row r="298" spans="13:26" x14ac:dyDescent="0.25">
      <c r="M298" s="2"/>
      <c r="N298" s="1">
        <f t="shared" si="23"/>
        <v>240</v>
      </c>
      <c r="O298" s="124">
        <f t="shared" si="25"/>
        <v>17417403.220128059</v>
      </c>
      <c r="P298" s="124">
        <f t="shared" si="24"/>
        <v>55204.054667884215</v>
      </c>
      <c r="Q298" s="124">
        <f t="shared" si="26"/>
        <v>38957.921988626127</v>
      </c>
      <c r="R298" s="124">
        <f t="shared" si="27"/>
        <v>17511565.196784567</v>
      </c>
      <c r="Z298" s="2"/>
    </row>
    <row r="299" spans="13:26" x14ac:dyDescent="0.25">
      <c r="M299" s="2"/>
      <c r="N299" s="1">
        <f t="shared" si="23"/>
        <v>241</v>
      </c>
      <c r="O299" s="124">
        <f t="shared" si="25"/>
        <v>17511565.196784567</v>
      </c>
      <c r="P299" s="124">
        <f t="shared" si="24"/>
        <v>55204.054667884215</v>
      </c>
      <c r="Q299" s="124">
        <f t="shared" si="26"/>
        <v>39168.536331907781</v>
      </c>
      <c r="R299" s="124">
        <f t="shared" si="27"/>
        <v>17605937.787784357</v>
      </c>
      <c r="Z299" s="2"/>
    </row>
    <row r="300" spans="13:26" x14ac:dyDescent="0.25">
      <c r="M300" s="2"/>
      <c r="N300" s="1">
        <f t="shared" si="23"/>
        <v>242</v>
      </c>
      <c r="O300" s="124">
        <f t="shared" si="25"/>
        <v>17605937.787784357</v>
      </c>
      <c r="P300" s="124">
        <f t="shared" si="24"/>
        <v>55204.054667884215</v>
      </c>
      <c r="Q300" s="124">
        <f t="shared" si="26"/>
        <v>39379.621761323891</v>
      </c>
      <c r="R300" s="124">
        <f t="shared" si="27"/>
        <v>17700521.464213565</v>
      </c>
      <c r="Z300" s="2"/>
    </row>
    <row r="301" spans="13:26" x14ac:dyDescent="0.25">
      <c r="M301" s="2"/>
      <c r="N301" s="1">
        <f t="shared" si="23"/>
        <v>243</v>
      </c>
      <c r="O301" s="124">
        <f t="shared" si="25"/>
        <v>17700521.464213565</v>
      </c>
      <c r="P301" s="124">
        <f t="shared" si="24"/>
        <v>55204.054667884215</v>
      </c>
      <c r="Q301" s="124">
        <f t="shared" si="26"/>
        <v>39591.179330564082</v>
      </c>
      <c r="R301" s="124">
        <f t="shared" si="27"/>
        <v>17795316.698212013</v>
      </c>
      <c r="Z301" s="2"/>
    </row>
    <row r="302" spans="13:26" x14ac:dyDescent="0.25">
      <c r="M302" s="2"/>
      <c r="N302" s="1">
        <f t="shared" si="23"/>
        <v>244</v>
      </c>
      <c r="O302" s="124">
        <f t="shared" si="25"/>
        <v>17795316.698212013</v>
      </c>
      <c r="P302" s="124">
        <f t="shared" si="24"/>
        <v>55204.054667884215</v>
      </c>
      <c r="Q302" s="124">
        <f t="shared" si="26"/>
        <v>39803.210095674774</v>
      </c>
      <c r="R302" s="124">
        <f t="shared" si="27"/>
        <v>17890323.962975569</v>
      </c>
      <c r="Z302" s="2"/>
    </row>
    <row r="303" spans="13:26" x14ac:dyDescent="0.25">
      <c r="M303" s="2"/>
      <c r="N303" s="1">
        <f t="shared" si="23"/>
        <v>245</v>
      </c>
      <c r="O303" s="124">
        <f t="shared" si="25"/>
        <v>17890323.962975569</v>
      </c>
      <c r="P303" s="124">
        <f t="shared" si="24"/>
        <v>55204.054667884215</v>
      </c>
      <c r="Q303" s="124">
        <f t="shared" si="26"/>
        <v>40015.715115064464</v>
      </c>
      <c r="R303" s="124">
        <f t="shared" si="27"/>
        <v>17985543.732758515</v>
      </c>
      <c r="Z303" s="2"/>
    </row>
    <row r="304" spans="13:26" x14ac:dyDescent="0.25">
      <c r="M304" s="2"/>
      <c r="N304" s="1">
        <f t="shared" si="23"/>
        <v>246</v>
      </c>
      <c r="O304" s="124">
        <f t="shared" si="25"/>
        <v>17985543.732758515</v>
      </c>
      <c r="P304" s="124">
        <f t="shared" si="24"/>
        <v>55204.054667884215</v>
      </c>
      <c r="Q304" s="124">
        <f t="shared" si="26"/>
        <v>40228.695449509039</v>
      </c>
      <c r="R304" s="124">
        <f t="shared" si="27"/>
        <v>18080976.482875906</v>
      </c>
      <c r="Z304" s="2"/>
    </row>
    <row r="305" spans="13:26" x14ac:dyDescent="0.25">
      <c r="M305" s="2"/>
      <c r="N305" s="1">
        <f t="shared" si="23"/>
        <v>247</v>
      </c>
      <c r="O305" s="124">
        <f t="shared" si="25"/>
        <v>18080976.482875906</v>
      </c>
      <c r="P305" s="124">
        <f t="shared" si="24"/>
        <v>55204.054667884215</v>
      </c>
      <c r="Q305" s="124">
        <f t="shared" si="26"/>
        <v>40442.15216215705</v>
      </c>
      <c r="R305" s="124">
        <f t="shared" si="27"/>
        <v>18176622.689705946</v>
      </c>
      <c r="Z305" s="2"/>
    </row>
    <row r="306" spans="13:26" x14ac:dyDescent="0.25">
      <c r="M306" s="2"/>
      <c r="N306" s="1">
        <f t="shared" si="23"/>
        <v>248</v>
      </c>
      <c r="O306" s="124">
        <f t="shared" si="25"/>
        <v>18176622.689705946</v>
      </c>
      <c r="P306" s="124">
        <f t="shared" si="24"/>
        <v>55204.054667884215</v>
      </c>
      <c r="Q306" s="124">
        <f t="shared" si="26"/>
        <v>40656.086318534995</v>
      </c>
      <c r="R306" s="124">
        <f t="shared" si="27"/>
        <v>18272482.830692362</v>
      </c>
      <c r="Z306" s="2"/>
    </row>
    <row r="307" spans="13:26" x14ac:dyDescent="0.25">
      <c r="M307" s="2"/>
      <c r="N307" s="1">
        <f t="shared" si="23"/>
        <v>249</v>
      </c>
      <c r="O307" s="124">
        <f t="shared" si="25"/>
        <v>18272482.830692362</v>
      </c>
      <c r="P307" s="124">
        <f t="shared" si="24"/>
        <v>55204.054667884215</v>
      </c>
      <c r="Q307" s="124">
        <f t="shared" si="26"/>
        <v>40870.498986552688</v>
      </c>
      <c r="R307" s="124">
        <f t="shared" si="27"/>
        <v>18368557.384346798</v>
      </c>
      <c r="Z307" s="2"/>
    </row>
    <row r="308" spans="13:26" x14ac:dyDescent="0.25">
      <c r="M308" s="2"/>
      <c r="N308" s="1">
        <f t="shared" si="23"/>
        <v>250</v>
      </c>
      <c r="O308" s="124">
        <f t="shared" si="25"/>
        <v>18368557.384346798</v>
      </c>
      <c r="P308" s="124">
        <f t="shared" si="24"/>
        <v>55204.054667884215</v>
      </c>
      <c r="Q308" s="124">
        <f t="shared" si="26"/>
        <v>41085.391236508534</v>
      </c>
      <c r="R308" s="124">
        <f t="shared" si="27"/>
        <v>18464846.830251191</v>
      </c>
      <c r="Z308" s="2"/>
    </row>
    <row r="309" spans="13:26" x14ac:dyDescent="0.25">
      <c r="M309" s="2"/>
      <c r="N309" s="1">
        <f t="shared" si="23"/>
        <v>251</v>
      </c>
      <c r="O309" s="124">
        <f t="shared" si="25"/>
        <v>18464846.830251191</v>
      </c>
      <c r="P309" s="124">
        <f t="shared" si="24"/>
        <v>55204.054667884215</v>
      </c>
      <c r="Q309" s="124">
        <f t="shared" si="26"/>
        <v>41300.764141094929</v>
      </c>
      <c r="R309" s="124">
        <f t="shared" si="27"/>
        <v>18561351.649060167</v>
      </c>
      <c r="Z309" s="2"/>
    </row>
    <row r="310" spans="13:26" x14ac:dyDescent="0.25">
      <c r="M310" s="2"/>
      <c r="N310" s="1">
        <f t="shared" si="23"/>
        <v>252</v>
      </c>
      <c r="O310" s="124">
        <f t="shared" si="25"/>
        <v>18561351.649060167</v>
      </c>
      <c r="P310" s="124">
        <f t="shared" si="24"/>
        <v>55204.054667884215</v>
      </c>
      <c r="Q310" s="124">
        <f t="shared" si="26"/>
        <v>41516.618775403556</v>
      </c>
      <c r="R310" s="124">
        <f t="shared" si="27"/>
        <v>18658072.322503455</v>
      </c>
      <c r="Z310" s="2"/>
    </row>
    <row r="311" spans="13:26" x14ac:dyDescent="0.25">
      <c r="M311" s="2"/>
      <c r="N311" s="1">
        <f t="shared" si="23"/>
        <v>253</v>
      </c>
      <c r="O311" s="124">
        <f t="shared" si="25"/>
        <v>18658072.322503455</v>
      </c>
      <c r="P311" s="124">
        <f t="shared" si="24"/>
        <v>55204.054667884215</v>
      </c>
      <c r="Q311" s="124">
        <f t="shared" si="26"/>
        <v>41732.956216930805</v>
      </c>
      <c r="R311" s="124">
        <f t="shared" si="27"/>
        <v>18755009.333388269</v>
      </c>
      <c r="Z311" s="2"/>
    </row>
    <row r="312" spans="13:26" x14ac:dyDescent="0.25">
      <c r="M312" s="2"/>
      <c r="N312" s="1">
        <f t="shared" ref="N312:N375" si="28">N311+1</f>
        <v>254</v>
      </c>
      <c r="O312" s="124">
        <f t="shared" si="25"/>
        <v>18755009.333388269</v>
      </c>
      <c r="P312" s="124">
        <f t="shared" ref="P312:P375" si="29">P311</f>
        <v>55204.054667884215</v>
      </c>
      <c r="Q312" s="124">
        <f t="shared" si="26"/>
        <v>41949.777545583114</v>
      </c>
      <c r="R312" s="124">
        <f t="shared" si="27"/>
        <v>18852163.165601734</v>
      </c>
      <c r="Z312" s="2"/>
    </row>
    <row r="313" spans="13:26" x14ac:dyDescent="0.25">
      <c r="M313" s="2"/>
      <c r="N313" s="1">
        <f t="shared" si="28"/>
        <v>255</v>
      </c>
      <c r="O313" s="124">
        <f t="shared" si="25"/>
        <v>18852163.165601734</v>
      </c>
      <c r="P313" s="124">
        <f t="shared" si="29"/>
        <v>55204.054667884215</v>
      </c>
      <c r="Q313" s="124">
        <f t="shared" si="26"/>
        <v>42167.083843682376</v>
      </c>
      <c r="R313" s="124">
        <f t="shared" si="27"/>
        <v>18949534.304113299</v>
      </c>
      <c r="Z313" s="2"/>
    </row>
    <row r="314" spans="13:26" x14ac:dyDescent="0.25">
      <c r="M314" s="2"/>
      <c r="N314" s="1">
        <f t="shared" si="28"/>
        <v>256</v>
      </c>
      <c r="O314" s="124">
        <f t="shared" si="25"/>
        <v>18949534.304113299</v>
      </c>
      <c r="P314" s="124">
        <f t="shared" si="29"/>
        <v>55204.054667884215</v>
      </c>
      <c r="Q314" s="124">
        <f t="shared" si="26"/>
        <v>42384.876195971352</v>
      </c>
      <c r="R314" s="124">
        <f t="shared" si="27"/>
        <v>19047123.234977152</v>
      </c>
      <c r="Z314" s="2"/>
    </row>
    <row r="315" spans="13:26" x14ac:dyDescent="0.25">
      <c r="M315" s="2"/>
      <c r="N315" s="1">
        <f t="shared" si="28"/>
        <v>257</v>
      </c>
      <c r="O315" s="124">
        <f t="shared" si="25"/>
        <v>19047123.234977152</v>
      </c>
      <c r="P315" s="124">
        <f t="shared" si="29"/>
        <v>55204.054667884215</v>
      </c>
      <c r="Q315" s="124">
        <f t="shared" si="26"/>
        <v>42603.15568961906</v>
      </c>
      <c r="R315" s="124">
        <f t="shared" si="27"/>
        <v>19144930.445334654</v>
      </c>
      <c r="Z315" s="2"/>
    </row>
    <row r="316" spans="13:26" x14ac:dyDescent="0.25">
      <c r="M316" s="2"/>
      <c r="N316" s="1">
        <f t="shared" si="28"/>
        <v>258</v>
      </c>
      <c r="O316" s="124">
        <f t="shared" si="25"/>
        <v>19144930.445334654</v>
      </c>
      <c r="P316" s="124">
        <f t="shared" si="29"/>
        <v>55204.054667884215</v>
      </c>
      <c r="Q316" s="124">
        <f t="shared" si="26"/>
        <v>42821.923414226207</v>
      </c>
      <c r="R316" s="124">
        <f t="shared" si="27"/>
        <v>19242956.423416764</v>
      </c>
      <c r="Z316" s="2"/>
    </row>
    <row r="317" spans="13:26" x14ac:dyDescent="0.25">
      <c r="M317" s="2"/>
      <c r="N317" s="1">
        <f t="shared" si="28"/>
        <v>259</v>
      </c>
      <c r="O317" s="124">
        <f t="shared" si="25"/>
        <v>19242956.423416764</v>
      </c>
      <c r="P317" s="124">
        <f t="shared" si="29"/>
        <v>55204.054667884215</v>
      </c>
      <c r="Q317" s="124">
        <f t="shared" si="26"/>
        <v>43041.180461830663</v>
      </c>
      <c r="R317" s="124">
        <f t="shared" si="27"/>
        <v>19341201.658546478</v>
      </c>
      <c r="Z317" s="2"/>
    </row>
    <row r="318" spans="13:26" x14ac:dyDescent="0.25">
      <c r="M318" s="2"/>
      <c r="N318" s="1">
        <f t="shared" si="28"/>
        <v>260</v>
      </c>
      <c r="O318" s="124">
        <f t="shared" si="25"/>
        <v>19341201.658546478</v>
      </c>
      <c r="P318" s="124">
        <f t="shared" si="29"/>
        <v>55204.054667884215</v>
      </c>
      <c r="Q318" s="124">
        <f t="shared" si="26"/>
        <v>43260.92792691286</v>
      </c>
      <c r="R318" s="124">
        <f t="shared" si="27"/>
        <v>19439666.641141273</v>
      </c>
      <c r="Z318" s="2"/>
    </row>
    <row r="319" spans="13:26" x14ac:dyDescent="0.25">
      <c r="M319" s="2"/>
      <c r="N319" s="1">
        <f t="shared" si="28"/>
        <v>261</v>
      </c>
      <c r="O319" s="124">
        <f t="shared" si="25"/>
        <v>19439666.641141273</v>
      </c>
      <c r="P319" s="124">
        <f t="shared" si="29"/>
        <v>55204.054667884215</v>
      </c>
      <c r="Q319" s="124">
        <f t="shared" si="26"/>
        <v>43481.166906401289</v>
      </c>
      <c r="R319" s="124">
        <f t="shared" si="27"/>
        <v>19538351.862715557</v>
      </c>
      <c r="Z319" s="2"/>
    </row>
    <row r="320" spans="13:26" x14ac:dyDescent="0.25">
      <c r="M320" s="2"/>
      <c r="N320" s="1">
        <f t="shared" si="28"/>
        <v>262</v>
      </c>
      <c r="O320" s="124">
        <f t="shared" si="25"/>
        <v>19538351.862715557</v>
      </c>
      <c r="P320" s="124">
        <f t="shared" si="29"/>
        <v>55204.054667884215</v>
      </c>
      <c r="Q320" s="124">
        <f t="shared" si="26"/>
        <v>43701.898499677969</v>
      </c>
      <c r="R320" s="124">
        <f t="shared" si="27"/>
        <v>19637257.815883119</v>
      </c>
      <c r="Z320" s="2"/>
    </row>
    <row r="321" spans="13:26" x14ac:dyDescent="0.25">
      <c r="M321" s="2"/>
      <c r="N321" s="1">
        <f t="shared" si="28"/>
        <v>263</v>
      </c>
      <c r="O321" s="124">
        <f t="shared" si="25"/>
        <v>19637257.815883119</v>
      </c>
      <c r="P321" s="124">
        <f t="shared" si="29"/>
        <v>55204.054667884215</v>
      </c>
      <c r="Q321" s="124">
        <f t="shared" si="26"/>
        <v>43923.123808583936</v>
      </c>
      <c r="R321" s="124">
        <f t="shared" si="27"/>
        <v>19736384.994359586</v>
      </c>
      <c r="Z321" s="2"/>
    </row>
    <row r="322" spans="13:26" x14ac:dyDescent="0.25">
      <c r="M322" s="2"/>
      <c r="N322" s="1">
        <f t="shared" si="28"/>
        <v>264</v>
      </c>
      <c r="O322" s="124">
        <f t="shared" si="25"/>
        <v>19736384.994359586</v>
      </c>
      <c r="P322" s="124">
        <f t="shared" si="29"/>
        <v>55204.054667884215</v>
      </c>
      <c r="Q322" s="124">
        <f t="shared" si="26"/>
        <v>44144.843937424725</v>
      </c>
      <c r="R322" s="124">
        <f t="shared" si="27"/>
        <v>19835733.892964892</v>
      </c>
      <c r="Z322" s="2"/>
    </row>
    <row r="323" spans="13:26" x14ac:dyDescent="0.25">
      <c r="M323" s="2"/>
      <c r="N323" s="1">
        <f t="shared" si="28"/>
        <v>265</v>
      </c>
      <c r="O323" s="124">
        <f t="shared" si="25"/>
        <v>19835733.892964892</v>
      </c>
      <c r="P323" s="124">
        <f t="shared" si="29"/>
        <v>55204.054667884215</v>
      </c>
      <c r="Q323" s="124">
        <f t="shared" si="26"/>
        <v>44367.059992975912</v>
      </c>
      <c r="R323" s="124">
        <f t="shared" si="27"/>
        <v>19935305.007625751</v>
      </c>
      <c r="Z323" s="2"/>
    </row>
    <row r="324" spans="13:26" x14ac:dyDescent="0.25">
      <c r="M324" s="2"/>
      <c r="N324" s="1">
        <f t="shared" si="28"/>
        <v>266</v>
      </c>
      <c r="O324" s="124">
        <f t="shared" si="25"/>
        <v>19935305.007625751</v>
      </c>
      <c r="P324" s="124">
        <f t="shared" si="29"/>
        <v>55204.054667884215</v>
      </c>
      <c r="Q324" s="124">
        <f t="shared" si="26"/>
        <v>44589.773084488632</v>
      </c>
      <c r="R324" s="124">
        <f t="shared" si="27"/>
        <v>20035098.835378122</v>
      </c>
      <c r="Z324" s="2"/>
    </row>
    <row r="325" spans="13:26" x14ac:dyDescent="0.25">
      <c r="M325" s="2"/>
      <c r="N325" s="1">
        <f t="shared" si="28"/>
        <v>267</v>
      </c>
      <c r="O325" s="124">
        <f t="shared" si="25"/>
        <v>20035098.835378122</v>
      </c>
      <c r="P325" s="124">
        <f t="shared" si="29"/>
        <v>55204.054667884215</v>
      </c>
      <c r="Q325" s="124">
        <f t="shared" si="26"/>
        <v>44812.984323695084</v>
      </c>
      <c r="R325" s="124">
        <f t="shared" si="27"/>
        <v>20135115.8743697</v>
      </c>
      <c r="Z325" s="2"/>
    </row>
    <row r="326" spans="13:26" x14ac:dyDescent="0.25">
      <c r="M326" s="2"/>
      <c r="N326" s="1">
        <f t="shared" si="28"/>
        <v>268</v>
      </c>
      <c r="O326" s="124">
        <f t="shared" si="25"/>
        <v>20135115.8743697</v>
      </c>
      <c r="P326" s="124">
        <f t="shared" si="29"/>
        <v>55204.054667884215</v>
      </c>
      <c r="Q326" s="124">
        <f t="shared" si="26"/>
        <v>45036.694824814127</v>
      </c>
      <c r="R326" s="124">
        <f t="shared" si="27"/>
        <v>20235356.623862397</v>
      </c>
      <c r="Z326" s="2"/>
    </row>
    <row r="327" spans="13:26" x14ac:dyDescent="0.25">
      <c r="M327" s="2"/>
      <c r="N327" s="1">
        <f t="shared" si="28"/>
        <v>269</v>
      </c>
      <c r="O327" s="124">
        <f t="shared" si="25"/>
        <v>20235356.623862397</v>
      </c>
      <c r="P327" s="124">
        <f t="shared" si="29"/>
        <v>55204.054667884215</v>
      </c>
      <c r="Q327" s="124">
        <f t="shared" si="26"/>
        <v>45260.905704556812</v>
      </c>
      <c r="R327" s="124">
        <f t="shared" si="27"/>
        <v>20335821.584234837</v>
      </c>
      <c r="Z327" s="2"/>
    </row>
    <row r="328" spans="13:26" x14ac:dyDescent="0.25">
      <c r="M328" s="2"/>
      <c r="N328" s="1">
        <f t="shared" si="28"/>
        <v>270</v>
      </c>
      <c r="O328" s="124">
        <f t="shared" si="25"/>
        <v>20335821.584234837</v>
      </c>
      <c r="P328" s="124">
        <f t="shared" si="29"/>
        <v>55204.054667884215</v>
      </c>
      <c r="Q328" s="124">
        <f t="shared" si="26"/>
        <v>45485.61808213195</v>
      </c>
      <c r="R328" s="124">
        <f t="shared" si="27"/>
        <v>20436511.256984852</v>
      </c>
      <c r="Z328" s="2"/>
    </row>
    <row r="329" spans="13:26" x14ac:dyDescent="0.25">
      <c r="M329" s="2"/>
      <c r="N329" s="1">
        <f t="shared" si="28"/>
        <v>271</v>
      </c>
      <c r="O329" s="124">
        <f t="shared" si="25"/>
        <v>20436511.256984852</v>
      </c>
      <c r="P329" s="124">
        <f t="shared" si="29"/>
        <v>55204.054667884215</v>
      </c>
      <c r="Q329" s="124">
        <f t="shared" si="26"/>
        <v>45710.833079251744</v>
      </c>
      <c r="R329" s="124">
        <f t="shared" si="27"/>
        <v>20537426.144731987</v>
      </c>
      <c r="Z329" s="2"/>
    </row>
    <row r="330" spans="13:26" x14ac:dyDescent="0.25">
      <c r="M330" s="2"/>
      <c r="N330" s="1">
        <f t="shared" si="28"/>
        <v>272</v>
      </c>
      <c r="O330" s="124">
        <f t="shared" si="25"/>
        <v>20537426.144731987</v>
      </c>
      <c r="P330" s="124">
        <f t="shared" si="29"/>
        <v>55204.054667884215</v>
      </c>
      <c r="Q330" s="124">
        <f t="shared" si="26"/>
        <v>45936.551820137327</v>
      </c>
      <c r="R330" s="124">
        <f t="shared" si="27"/>
        <v>20638566.751220006</v>
      </c>
      <c r="Z330" s="2"/>
    </row>
    <row r="331" spans="13:26" x14ac:dyDescent="0.25">
      <c r="M331" s="2"/>
      <c r="N331" s="1">
        <f t="shared" si="28"/>
        <v>273</v>
      </c>
      <c r="O331" s="124">
        <f t="shared" si="25"/>
        <v>20638566.751220006</v>
      </c>
      <c r="P331" s="124">
        <f t="shared" si="29"/>
        <v>55204.054667884215</v>
      </c>
      <c r="Q331" s="124">
        <f t="shared" si="26"/>
        <v>46162.775431524424</v>
      </c>
      <c r="R331" s="124">
        <f t="shared" si="27"/>
        <v>20739933.581319414</v>
      </c>
      <c r="Z331" s="2"/>
    </row>
    <row r="332" spans="13:26" x14ac:dyDescent="0.25">
      <c r="M332" s="2"/>
      <c r="N332" s="1">
        <f t="shared" si="28"/>
        <v>274</v>
      </c>
      <c r="O332" s="124">
        <f t="shared" si="25"/>
        <v>20739933.581319414</v>
      </c>
      <c r="P332" s="124">
        <f t="shared" si="29"/>
        <v>55204.054667884215</v>
      </c>
      <c r="Q332" s="124">
        <f t="shared" si="26"/>
        <v>46389.505042668949</v>
      </c>
      <c r="R332" s="124">
        <f t="shared" si="27"/>
        <v>20841527.141029965</v>
      </c>
      <c r="Z332" s="2"/>
    </row>
    <row r="333" spans="13:26" x14ac:dyDescent="0.25">
      <c r="M333" s="2"/>
      <c r="N333" s="1">
        <f t="shared" si="28"/>
        <v>275</v>
      </c>
      <c r="O333" s="124">
        <f t="shared" si="25"/>
        <v>20841527.141029965</v>
      </c>
      <c r="P333" s="124">
        <f t="shared" si="29"/>
        <v>55204.054667884215</v>
      </c>
      <c r="Q333" s="124">
        <f t="shared" si="26"/>
        <v>46616.741785352649</v>
      </c>
      <c r="R333" s="124">
        <f t="shared" si="27"/>
        <v>20943347.937483199</v>
      </c>
      <c r="Z333" s="2"/>
    </row>
    <row r="334" spans="13:26" x14ac:dyDescent="0.25">
      <c r="M334" s="2"/>
      <c r="N334" s="1">
        <f t="shared" si="28"/>
        <v>276</v>
      </c>
      <c r="O334" s="124">
        <f t="shared" si="25"/>
        <v>20943347.937483199</v>
      </c>
      <c r="P334" s="124">
        <f t="shared" si="29"/>
        <v>55204.054667884215</v>
      </c>
      <c r="Q334" s="124">
        <f t="shared" si="26"/>
        <v>46844.486793888755</v>
      </c>
      <c r="R334" s="124">
        <f t="shared" si="27"/>
        <v>21045396.478944972</v>
      </c>
      <c r="Z334" s="2"/>
    </row>
    <row r="335" spans="13:26" x14ac:dyDescent="0.25">
      <c r="M335" s="2"/>
      <c r="N335" s="1">
        <f t="shared" si="28"/>
        <v>277</v>
      </c>
      <c r="O335" s="124">
        <f t="shared" si="25"/>
        <v>21045396.478944972</v>
      </c>
      <c r="P335" s="124">
        <f t="shared" si="29"/>
        <v>55204.054667884215</v>
      </c>
      <c r="Q335" s="124">
        <f t="shared" si="26"/>
        <v>47072.741205127655</v>
      </c>
      <c r="R335" s="124">
        <f t="shared" si="27"/>
        <v>21147673.274817981</v>
      </c>
      <c r="Z335" s="2"/>
    </row>
    <row r="336" spans="13:26" x14ac:dyDescent="0.25">
      <c r="M336" s="2"/>
      <c r="N336" s="1">
        <f t="shared" si="28"/>
        <v>278</v>
      </c>
      <c r="O336" s="124">
        <f t="shared" si="25"/>
        <v>21147673.274817981</v>
      </c>
      <c r="P336" s="124">
        <f t="shared" si="29"/>
        <v>55204.054667884215</v>
      </c>
      <c r="Q336" s="124">
        <f t="shared" si="26"/>
        <v>47301.506158462529</v>
      </c>
      <c r="R336" s="124">
        <f t="shared" si="27"/>
        <v>21250178.835644327</v>
      </c>
      <c r="Z336" s="2"/>
    </row>
    <row r="337" spans="13:26" x14ac:dyDescent="0.25">
      <c r="M337" s="2"/>
      <c r="N337" s="1">
        <f t="shared" si="28"/>
        <v>279</v>
      </c>
      <c r="O337" s="124">
        <f t="shared" si="25"/>
        <v>21250178.835644327</v>
      </c>
      <c r="P337" s="124">
        <f t="shared" si="29"/>
        <v>55204.054667884215</v>
      </c>
      <c r="Q337" s="124">
        <f t="shared" si="26"/>
        <v>47530.782795835104</v>
      </c>
      <c r="R337" s="124">
        <f t="shared" si="27"/>
        <v>21352913.673108045</v>
      </c>
      <c r="Z337" s="2"/>
    </row>
    <row r="338" spans="13:26" x14ac:dyDescent="0.25">
      <c r="M338" s="2"/>
      <c r="N338" s="1">
        <f t="shared" si="28"/>
        <v>280</v>
      </c>
      <c r="O338" s="124">
        <f t="shared" si="25"/>
        <v>21352913.673108045</v>
      </c>
      <c r="P338" s="124">
        <f t="shared" si="29"/>
        <v>55204.054667884215</v>
      </c>
      <c r="Q338" s="124">
        <f t="shared" si="26"/>
        <v>47760.572261741276</v>
      </c>
      <c r="R338" s="124">
        <f t="shared" si="27"/>
        <v>21455878.300037667</v>
      </c>
      <c r="Z338" s="2"/>
    </row>
    <row r="339" spans="13:26" x14ac:dyDescent="0.25">
      <c r="M339" s="2"/>
      <c r="N339" s="1">
        <f t="shared" si="28"/>
        <v>281</v>
      </c>
      <c r="O339" s="124">
        <f t="shared" si="25"/>
        <v>21455878.300037667</v>
      </c>
      <c r="P339" s="124">
        <f t="shared" si="29"/>
        <v>55204.054667884215</v>
      </c>
      <c r="Q339" s="124">
        <f t="shared" si="26"/>
        <v>47990.875703236889</v>
      </c>
      <c r="R339" s="124">
        <f t="shared" si="27"/>
        <v>21559073.230408788</v>
      </c>
      <c r="Z339" s="2"/>
    </row>
    <row r="340" spans="13:26" x14ac:dyDescent="0.25">
      <c r="M340" s="2"/>
      <c r="N340" s="1">
        <f t="shared" si="28"/>
        <v>282</v>
      </c>
      <c r="O340" s="124">
        <f t="shared" si="25"/>
        <v>21559073.230408788</v>
      </c>
      <c r="P340" s="124">
        <f t="shared" si="29"/>
        <v>55204.054667884215</v>
      </c>
      <c r="Q340" s="124">
        <f t="shared" si="26"/>
        <v>48221.694269943422</v>
      </c>
      <c r="R340" s="124">
        <f t="shared" si="27"/>
        <v>21662498.979346614</v>
      </c>
      <c r="Z340" s="2"/>
    </row>
    <row r="341" spans="13:26" x14ac:dyDescent="0.25">
      <c r="M341" s="2"/>
      <c r="N341" s="1">
        <f t="shared" si="28"/>
        <v>283</v>
      </c>
      <c r="O341" s="124">
        <f t="shared" si="25"/>
        <v>21662498.979346614</v>
      </c>
      <c r="P341" s="124">
        <f t="shared" si="29"/>
        <v>55204.054667884215</v>
      </c>
      <c r="Q341" s="124">
        <f t="shared" si="26"/>
        <v>48453.029114053752</v>
      </c>
      <c r="R341" s="124">
        <f t="shared" si="27"/>
        <v>21766156.06312855</v>
      </c>
      <c r="Z341" s="2"/>
    </row>
    <row r="342" spans="13:26" x14ac:dyDescent="0.25">
      <c r="M342" s="2"/>
      <c r="N342" s="1">
        <f t="shared" si="28"/>
        <v>284</v>
      </c>
      <c r="O342" s="124">
        <f t="shared" si="25"/>
        <v>21766156.06312855</v>
      </c>
      <c r="P342" s="124">
        <f t="shared" si="29"/>
        <v>55204.054667884215</v>
      </c>
      <c r="Q342" s="124">
        <f t="shared" si="26"/>
        <v>48684.881390337876</v>
      </c>
      <c r="R342" s="124">
        <f t="shared" si="27"/>
        <v>21870044.999186769</v>
      </c>
      <c r="Z342" s="2"/>
    </row>
    <row r="343" spans="13:26" x14ac:dyDescent="0.25">
      <c r="M343" s="2"/>
      <c r="N343" s="1">
        <f t="shared" si="28"/>
        <v>285</v>
      </c>
      <c r="O343" s="124">
        <f t="shared" si="25"/>
        <v>21870044.999186769</v>
      </c>
      <c r="P343" s="124">
        <f t="shared" si="29"/>
        <v>55204.054667884215</v>
      </c>
      <c r="Q343" s="124">
        <f t="shared" si="26"/>
        <v>48917.252256148706</v>
      </c>
      <c r="R343" s="124">
        <f t="shared" si="27"/>
        <v>21974166.306110799</v>
      </c>
      <c r="Z343" s="2"/>
    </row>
    <row r="344" spans="13:26" x14ac:dyDescent="0.25">
      <c r="M344" s="2"/>
      <c r="N344" s="1">
        <f t="shared" si="28"/>
        <v>286</v>
      </c>
      <c r="O344" s="124">
        <f t="shared" si="25"/>
        <v>21974166.306110799</v>
      </c>
      <c r="P344" s="124">
        <f t="shared" si="29"/>
        <v>55204.054667884215</v>
      </c>
      <c r="Q344" s="124">
        <f t="shared" si="26"/>
        <v>49150.14287142783</v>
      </c>
      <c r="R344" s="124">
        <f t="shared" si="27"/>
        <v>22078520.50365011</v>
      </c>
      <c r="Z344" s="2"/>
    </row>
    <row r="345" spans="13:26" x14ac:dyDescent="0.25">
      <c r="M345" s="2"/>
      <c r="N345" s="1">
        <f t="shared" si="28"/>
        <v>287</v>
      </c>
      <c r="O345" s="124">
        <f t="shared" si="25"/>
        <v>22078520.50365011</v>
      </c>
      <c r="P345" s="124">
        <f t="shared" si="29"/>
        <v>55204.054667884215</v>
      </c>
      <c r="Q345" s="124">
        <f t="shared" si="26"/>
        <v>49383.554398711298</v>
      </c>
      <c r="R345" s="124">
        <f t="shared" si="27"/>
        <v>22183108.112716705</v>
      </c>
      <c r="Z345" s="2"/>
    </row>
    <row r="346" spans="13:26" x14ac:dyDescent="0.25">
      <c r="M346" s="2"/>
      <c r="N346" s="1">
        <f t="shared" si="28"/>
        <v>288</v>
      </c>
      <c r="O346" s="124">
        <f t="shared" si="25"/>
        <v>22183108.112716705</v>
      </c>
      <c r="P346" s="124">
        <f t="shared" si="29"/>
        <v>55204.054667884215</v>
      </c>
      <c r="Q346" s="124">
        <f t="shared" si="26"/>
        <v>49617.488003135448</v>
      </c>
      <c r="R346" s="124">
        <f t="shared" si="27"/>
        <v>22287929.655387722</v>
      </c>
      <c r="Z346" s="2"/>
    </row>
    <row r="347" spans="13:26" x14ac:dyDescent="0.25">
      <c r="M347" s="2"/>
      <c r="N347" s="1">
        <f t="shared" si="28"/>
        <v>289</v>
      </c>
      <c r="O347" s="124">
        <f t="shared" ref="O347:O394" si="30">R346</f>
        <v>22287929.655387722</v>
      </c>
      <c r="P347" s="124">
        <f t="shared" si="29"/>
        <v>55204.054667884215</v>
      </c>
      <c r="Q347" s="124">
        <f t="shared" ref="Q347:Q394" si="31">O347*$P$53</f>
        <v>49851.944852442684</v>
      </c>
      <c r="R347" s="124">
        <f t="shared" ref="R347:R394" si="32">O347+P347+Q347</f>
        <v>22392985.654908046</v>
      </c>
      <c r="Z347" s="2"/>
    </row>
    <row r="348" spans="13:26" x14ac:dyDescent="0.25">
      <c r="M348" s="2"/>
      <c r="N348" s="1">
        <f t="shared" si="28"/>
        <v>290</v>
      </c>
      <c r="O348" s="124">
        <f t="shared" si="30"/>
        <v>22392985.654908046</v>
      </c>
      <c r="P348" s="124">
        <f t="shared" si="29"/>
        <v>55204.054667884215</v>
      </c>
      <c r="Q348" s="124">
        <f t="shared" si="31"/>
        <v>50086.926116987343</v>
      </c>
      <c r="R348" s="124">
        <f t="shared" si="32"/>
        <v>22498276.635692917</v>
      </c>
      <c r="Z348" s="2"/>
    </row>
    <row r="349" spans="13:26" x14ac:dyDescent="0.25">
      <c r="M349" s="2"/>
      <c r="N349" s="1">
        <f t="shared" si="28"/>
        <v>291</v>
      </c>
      <c r="O349" s="124">
        <f t="shared" si="30"/>
        <v>22498276.635692917</v>
      </c>
      <c r="P349" s="124">
        <f t="shared" si="29"/>
        <v>55204.054667884215</v>
      </c>
      <c r="Q349" s="124">
        <f t="shared" si="31"/>
        <v>50322.432969741531</v>
      </c>
      <c r="R349" s="124">
        <f t="shared" si="32"/>
        <v>22603803.123330541</v>
      </c>
      <c r="Z349" s="2"/>
    </row>
    <row r="350" spans="13:26" x14ac:dyDescent="0.25">
      <c r="M350" s="2"/>
      <c r="N350" s="1">
        <f t="shared" si="28"/>
        <v>292</v>
      </c>
      <c r="O350" s="124">
        <f t="shared" si="30"/>
        <v>22603803.123330541</v>
      </c>
      <c r="P350" s="124">
        <f t="shared" si="29"/>
        <v>55204.054667884215</v>
      </c>
      <c r="Q350" s="124">
        <f t="shared" si="31"/>
        <v>50558.466586300936</v>
      </c>
      <c r="R350" s="124">
        <f t="shared" si="32"/>
        <v>22709565.644584723</v>
      </c>
      <c r="Z350" s="2"/>
    </row>
    <row r="351" spans="13:26" x14ac:dyDescent="0.25">
      <c r="M351" s="2"/>
      <c r="N351" s="1">
        <f t="shared" si="28"/>
        <v>293</v>
      </c>
      <c r="O351" s="124">
        <f t="shared" si="30"/>
        <v>22709565.644584723</v>
      </c>
      <c r="P351" s="124">
        <f t="shared" si="29"/>
        <v>55204.054667884215</v>
      </c>
      <c r="Q351" s="124">
        <f t="shared" si="31"/>
        <v>50795.028144890755</v>
      </c>
      <c r="R351" s="124">
        <f t="shared" si="32"/>
        <v>22815564.727397498</v>
      </c>
      <c r="Z351" s="2"/>
    </row>
    <row r="352" spans="13:26" x14ac:dyDescent="0.25">
      <c r="M352" s="2"/>
      <c r="N352" s="1">
        <f t="shared" si="28"/>
        <v>294</v>
      </c>
      <c r="O352" s="124">
        <f t="shared" si="30"/>
        <v>22815564.727397498</v>
      </c>
      <c r="P352" s="124">
        <f t="shared" si="29"/>
        <v>55204.054667884215</v>
      </c>
      <c r="Q352" s="124">
        <f t="shared" si="31"/>
        <v>51032.118826371552</v>
      </c>
      <c r="R352" s="124">
        <f t="shared" si="32"/>
        <v>22921800.900891751</v>
      </c>
      <c r="Z352" s="2"/>
    </row>
    <row r="353" spans="13:26" x14ac:dyDescent="0.25">
      <c r="M353" s="2"/>
      <c r="N353" s="1">
        <f t="shared" si="28"/>
        <v>295</v>
      </c>
      <c r="O353" s="124">
        <f t="shared" si="30"/>
        <v>22921800.900891751</v>
      </c>
      <c r="P353" s="124">
        <f t="shared" si="29"/>
        <v>55204.054667884215</v>
      </c>
      <c r="Q353" s="124">
        <f t="shared" si="31"/>
        <v>51269.739814245127</v>
      </c>
      <c r="R353" s="124">
        <f t="shared" si="32"/>
        <v>23028274.695373878</v>
      </c>
      <c r="Z353" s="2"/>
    </row>
    <row r="354" spans="13:26" x14ac:dyDescent="0.25">
      <c r="M354" s="2"/>
      <c r="N354" s="1">
        <f t="shared" si="28"/>
        <v>296</v>
      </c>
      <c r="O354" s="124">
        <f t="shared" si="30"/>
        <v>23028274.695373878</v>
      </c>
      <c r="P354" s="124">
        <f t="shared" si="29"/>
        <v>55204.054667884215</v>
      </c>
      <c r="Q354" s="124">
        <f t="shared" si="31"/>
        <v>51507.892294660473</v>
      </c>
      <c r="R354" s="124">
        <f t="shared" si="32"/>
        <v>23134986.642336421</v>
      </c>
      <c r="Z354" s="2"/>
    </row>
    <row r="355" spans="13:26" x14ac:dyDescent="0.25">
      <c r="M355" s="2"/>
      <c r="N355" s="1">
        <f t="shared" si="28"/>
        <v>297</v>
      </c>
      <c r="O355" s="124">
        <f t="shared" si="30"/>
        <v>23134986.642336421</v>
      </c>
      <c r="P355" s="124">
        <f t="shared" si="29"/>
        <v>55204.054667884215</v>
      </c>
      <c r="Q355" s="124">
        <f t="shared" si="31"/>
        <v>51746.577456419654</v>
      </c>
      <c r="R355" s="124">
        <f t="shared" si="32"/>
        <v>23241937.274460722</v>
      </c>
      <c r="Z355" s="2"/>
    </row>
    <row r="356" spans="13:26" x14ac:dyDescent="0.25">
      <c r="M356" s="2"/>
      <c r="N356" s="1">
        <f t="shared" si="28"/>
        <v>298</v>
      </c>
      <c r="O356" s="124">
        <f t="shared" si="30"/>
        <v>23241937.274460722</v>
      </c>
      <c r="P356" s="124">
        <f t="shared" si="29"/>
        <v>55204.054667884215</v>
      </c>
      <c r="Q356" s="124">
        <f t="shared" si="31"/>
        <v>51985.796490983761</v>
      </c>
      <c r="R356" s="124">
        <f t="shared" si="32"/>
        <v>23349127.125619587</v>
      </c>
      <c r="Z356" s="2"/>
    </row>
    <row r="357" spans="13:26" x14ac:dyDescent="0.25">
      <c r="M357" s="2"/>
      <c r="N357" s="1">
        <f t="shared" si="28"/>
        <v>299</v>
      </c>
      <c r="O357" s="124">
        <f t="shared" si="30"/>
        <v>23349127.125619587</v>
      </c>
      <c r="P357" s="124">
        <f t="shared" si="29"/>
        <v>55204.054667884215</v>
      </c>
      <c r="Q357" s="124">
        <f t="shared" si="31"/>
        <v>52225.550592478852</v>
      </c>
      <c r="R357" s="124">
        <f t="shared" si="32"/>
        <v>23456556.730879948</v>
      </c>
      <c r="Z357" s="2"/>
    </row>
    <row r="358" spans="13:26" x14ac:dyDescent="0.25">
      <c r="M358" s="2"/>
      <c r="N358" s="1">
        <f t="shared" si="28"/>
        <v>300</v>
      </c>
      <c r="O358" s="124">
        <f t="shared" si="30"/>
        <v>23456556.730879948</v>
      </c>
      <c r="P358" s="124">
        <f t="shared" si="29"/>
        <v>55204.054667884215</v>
      </c>
      <c r="Q358" s="124">
        <f t="shared" si="31"/>
        <v>52465.840957701919</v>
      </c>
      <c r="R358" s="124">
        <f t="shared" si="32"/>
        <v>23564226.626505531</v>
      </c>
      <c r="Z358" s="2"/>
    </row>
    <row r="359" spans="13:26" x14ac:dyDescent="0.25">
      <c r="M359" s="2"/>
      <c r="N359" s="1">
        <f t="shared" si="28"/>
        <v>301</v>
      </c>
      <c r="O359" s="124">
        <f t="shared" si="30"/>
        <v>23564226.626505531</v>
      </c>
      <c r="P359" s="124">
        <f t="shared" si="29"/>
        <v>55204.054667884215</v>
      </c>
      <c r="Q359" s="124">
        <f t="shared" si="31"/>
        <v>52706.668786126866</v>
      </c>
      <c r="R359" s="124">
        <f t="shared" si="32"/>
        <v>23672137.349959541</v>
      </c>
      <c r="Z359" s="2"/>
    </row>
    <row r="360" spans="13:26" x14ac:dyDescent="0.25">
      <c r="M360" s="2"/>
      <c r="N360" s="1">
        <f t="shared" si="28"/>
        <v>302</v>
      </c>
      <c r="O360" s="124">
        <f t="shared" si="30"/>
        <v>23672137.349959541</v>
      </c>
      <c r="P360" s="124">
        <f t="shared" si="29"/>
        <v>55204.054667884215</v>
      </c>
      <c r="Q360" s="124">
        <f t="shared" si="31"/>
        <v>52948.035279910466</v>
      </c>
      <c r="R360" s="124">
        <f t="shared" si="32"/>
        <v>23780289.439907335</v>
      </c>
      <c r="Z360" s="2"/>
    </row>
    <row r="361" spans="13:26" x14ac:dyDescent="0.25">
      <c r="M361" s="2"/>
      <c r="N361" s="1">
        <f t="shared" si="28"/>
        <v>303</v>
      </c>
      <c r="O361" s="124">
        <f t="shared" si="30"/>
        <v>23780289.439907335</v>
      </c>
      <c r="P361" s="124">
        <f t="shared" si="29"/>
        <v>55204.054667884215</v>
      </c>
      <c r="Q361" s="124">
        <f t="shared" si="31"/>
        <v>53189.941643898404</v>
      </c>
      <c r="R361" s="124">
        <f t="shared" si="32"/>
        <v>23888683.436219115</v>
      </c>
      <c r="Z361" s="2"/>
    </row>
    <row r="362" spans="13:26" x14ac:dyDescent="0.25">
      <c r="M362" s="2"/>
      <c r="N362" s="1">
        <f t="shared" si="28"/>
        <v>304</v>
      </c>
      <c r="O362" s="124">
        <f t="shared" si="30"/>
        <v>23888683.436219115</v>
      </c>
      <c r="P362" s="124">
        <f t="shared" si="29"/>
        <v>55204.054667884215</v>
      </c>
      <c r="Q362" s="124">
        <f t="shared" si="31"/>
        <v>53432.389085631265</v>
      </c>
      <c r="R362" s="124">
        <f t="shared" si="32"/>
        <v>23997319.879972629</v>
      </c>
      <c r="Z362" s="2"/>
    </row>
    <row r="363" spans="13:26" x14ac:dyDescent="0.25">
      <c r="M363" s="2"/>
      <c r="N363" s="1">
        <f t="shared" si="28"/>
        <v>305</v>
      </c>
      <c r="O363" s="124">
        <f t="shared" si="30"/>
        <v>23997319.879972629</v>
      </c>
      <c r="P363" s="124">
        <f t="shared" si="29"/>
        <v>55204.054667884215</v>
      </c>
      <c r="Q363" s="124">
        <f t="shared" si="31"/>
        <v>53675.378815350581</v>
      </c>
      <c r="R363" s="124">
        <f t="shared" si="32"/>
        <v>24106199.313455861</v>
      </c>
      <c r="Z363" s="2"/>
    </row>
    <row r="364" spans="13:26" x14ac:dyDescent="0.25">
      <c r="M364" s="2"/>
      <c r="N364" s="1">
        <f t="shared" si="28"/>
        <v>306</v>
      </c>
      <c r="O364" s="124">
        <f t="shared" si="30"/>
        <v>24106199.313455861</v>
      </c>
      <c r="P364" s="124">
        <f t="shared" si="29"/>
        <v>55204.054667884215</v>
      </c>
      <c r="Q364" s="124">
        <f t="shared" si="31"/>
        <v>53918.912046004829</v>
      </c>
      <c r="R364" s="124">
        <f t="shared" si="32"/>
        <v>24215322.280169748</v>
      </c>
      <c r="Z364" s="2"/>
    </row>
    <row r="365" spans="13:26" x14ac:dyDescent="0.25">
      <c r="M365" s="2"/>
      <c r="N365" s="1">
        <f t="shared" si="28"/>
        <v>307</v>
      </c>
      <c r="O365" s="124">
        <f t="shared" si="30"/>
        <v>24215322.280169748</v>
      </c>
      <c r="P365" s="124">
        <f t="shared" si="29"/>
        <v>55204.054667884215</v>
      </c>
      <c r="Q365" s="124">
        <f t="shared" si="31"/>
        <v>54162.989993255556</v>
      </c>
      <c r="R365" s="124">
        <f t="shared" si="32"/>
        <v>24324689.324830886</v>
      </c>
      <c r="Z365" s="2"/>
    </row>
    <row r="366" spans="13:26" x14ac:dyDescent="0.25">
      <c r="M366" s="2"/>
      <c r="N366" s="1">
        <f t="shared" si="28"/>
        <v>308</v>
      </c>
      <c r="O366" s="124">
        <f t="shared" si="30"/>
        <v>24324689.324830886</v>
      </c>
      <c r="P366" s="124">
        <f t="shared" si="29"/>
        <v>55204.054667884215</v>
      </c>
      <c r="Q366" s="124">
        <f t="shared" si="31"/>
        <v>54407.613875483381</v>
      </c>
      <c r="R366" s="124">
        <f t="shared" si="32"/>
        <v>24434300.993374251</v>
      </c>
      <c r="Z366" s="2"/>
    </row>
    <row r="367" spans="13:26" x14ac:dyDescent="0.25">
      <c r="M367" s="2"/>
      <c r="N367" s="1">
        <f t="shared" si="28"/>
        <v>309</v>
      </c>
      <c r="O367" s="124">
        <f t="shared" si="30"/>
        <v>24434300.993374251</v>
      </c>
      <c r="P367" s="124">
        <f t="shared" si="29"/>
        <v>55204.054667884215</v>
      </c>
      <c r="Q367" s="124">
        <f t="shared" si="31"/>
        <v>54652.784913794123</v>
      </c>
      <c r="R367" s="124">
        <f t="shared" si="32"/>
        <v>24544157.832955927</v>
      </c>
      <c r="Z367" s="2"/>
    </row>
    <row r="368" spans="13:26" x14ac:dyDescent="0.25">
      <c r="M368" s="2"/>
      <c r="N368" s="1">
        <f t="shared" si="28"/>
        <v>310</v>
      </c>
      <c r="O368" s="124">
        <f t="shared" si="30"/>
        <v>24544157.832955927</v>
      </c>
      <c r="P368" s="124">
        <f t="shared" si="29"/>
        <v>55204.054667884215</v>
      </c>
      <c r="Q368" s="124">
        <f t="shared" si="31"/>
        <v>54898.504332024851</v>
      </c>
      <c r="R368" s="124">
        <f t="shared" si="32"/>
        <v>24654260.391955834</v>
      </c>
      <c r="Z368" s="2"/>
    </row>
    <row r="369" spans="13:26" x14ac:dyDescent="0.25">
      <c r="M369" s="2"/>
      <c r="N369" s="1">
        <f t="shared" si="28"/>
        <v>311</v>
      </c>
      <c r="O369" s="124">
        <f t="shared" si="30"/>
        <v>24654260.391955834</v>
      </c>
      <c r="P369" s="124">
        <f t="shared" si="29"/>
        <v>55204.054667884215</v>
      </c>
      <c r="Q369" s="124">
        <f t="shared" si="31"/>
        <v>55144.773356750055</v>
      </c>
      <c r="R369" s="124">
        <f t="shared" si="32"/>
        <v>24764609.219980467</v>
      </c>
      <c r="Z369" s="2"/>
    </row>
    <row r="370" spans="13:26" x14ac:dyDescent="0.25">
      <c r="M370" s="2"/>
      <c r="N370" s="1">
        <f t="shared" si="28"/>
        <v>312</v>
      </c>
      <c r="O370" s="124">
        <f t="shared" si="30"/>
        <v>24764609.219980467</v>
      </c>
      <c r="P370" s="124">
        <f t="shared" si="29"/>
        <v>55204.054667884215</v>
      </c>
      <c r="Q370" s="124">
        <f t="shared" si="31"/>
        <v>55391.5932172877</v>
      </c>
      <c r="R370" s="124">
        <f t="shared" si="32"/>
        <v>24875204.867865637</v>
      </c>
      <c r="Z370" s="2"/>
    </row>
    <row r="371" spans="13:26" x14ac:dyDescent="0.25">
      <c r="M371" s="2"/>
      <c r="N371" s="1">
        <f t="shared" si="28"/>
        <v>313</v>
      </c>
      <c r="O371" s="124">
        <f t="shared" si="30"/>
        <v>24875204.867865637</v>
      </c>
      <c r="P371" s="124">
        <f t="shared" si="29"/>
        <v>55204.054667884215</v>
      </c>
      <c r="Q371" s="124">
        <f t="shared" si="31"/>
        <v>55638.965145705413</v>
      </c>
      <c r="R371" s="124">
        <f t="shared" si="32"/>
        <v>24986047.887679227</v>
      </c>
      <c r="Z371" s="2"/>
    </row>
    <row r="372" spans="13:26" x14ac:dyDescent="0.25">
      <c r="M372" s="2"/>
      <c r="N372" s="1">
        <f t="shared" si="28"/>
        <v>314</v>
      </c>
      <c r="O372" s="124">
        <f t="shared" si="30"/>
        <v>24986047.887679227</v>
      </c>
      <c r="P372" s="124">
        <f t="shared" si="29"/>
        <v>55204.054667884215</v>
      </c>
      <c r="Q372" s="124">
        <f t="shared" si="31"/>
        <v>55886.890376826625</v>
      </c>
      <c r="R372" s="124">
        <f t="shared" si="32"/>
        <v>25097138.832723934</v>
      </c>
      <c r="Z372" s="2"/>
    </row>
    <row r="373" spans="13:26" x14ac:dyDescent="0.25">
      <c r="M373" s="2"/>
      <c r="N373" s="1">
        <f t="shared" si="28"/>
        <v>315</v>
      </c>
      <c r="O373" s="124">
        <f t="shared" si="30"/>
        <v>25097138.832723934</v>
      </c>
      <c r="P373" s="124">
        <f t="shared" si="29"/>
        <v>55204.054667884215</v>
      </c>
      <c r="Q373" s="124">
        <f t="shared" si="31"/>
        <v>56135.370148236696</v>
      </c>
      <c r="R373" s="124">
        <f t="shared" si="32"/>
        <v>25208478.257540055</v>
      </c>
      <c r="Z373" s="2"/>
    </row>
    <row r="374" spans="13:26" x14ac:dyDescent="0.25">
      <c r="M374" s="2"/>
      <c r="N374" s="1">
        <f t="shared" si="28"/>
        <v>316</v>
      </c>
      <c r="O374" s="124">
        <f t="shared" si="30"/>
        <v>25208478.257540055</v>
      </c>
      <c r="P374" s="124">
        <f t="shared" si="29"/>
        <v>55204.054667884215</v>
      </c>
      <c r="Q374" s="124">
        <f t="shared" si="31"/>
        <v>56384.405700289157</v>
      </c>
      <c r="R374" s="124">
        <f t="shared" si="32"/>
        <v>25320066.717908226</v>
      </c>
      <c r="Z374" s="2"/>
    </row>
    <row r="375" spans="13:26" x14ac:dyDescent="0.25">
      <c r="M375" s="2"/>
      <c r="N375" s="1">
        <f t="shared" si="28"/>
        <v>317</v>
      </c>
      <c r="O375" s="124">
        <f t="shared" si="30"/>
        <v>25320066.717908226</v>
      </c>
      <c r="P375" s="124">
        <f t="shared" si="29"/>
        <v>55204.054667884215</v>
      </c>
      <c r="Q375" s="124">
        <f t="shared" si="31"/>
        <v>56633.998276111844</v>
      </c>
      <c r="R375" s="124">
        <f t="shared" si="32"/>
        <v>25431904.770852219</v>
      </c>
      <c r="Z375" s="2"/>
    </row>
    <row r="376" spans="13:26" x14ac:dyDescent="0.25">
      <c r="M376" s="2"/>
      <c r="N376" s="1">
        <f t="shared" ref="N376:N394" si="33">N375+1</f>
        <v>318</v>
      </c>
      <c r="O376" s="124">
        <f t="shared" si="30"/>
        <v>25431904.770852219</v>
      </c>
      <c r="P376" s="124">
        <f t="shared" ref="P376:P394" si="34">P375</f>
        <v>55204.054667884215</v>
      </c>
      <c r="Q376" s="124">
        <f t="shared" si="31"/>
        <v>56884.14912161314</v>
      </c>
      <c r="R376" s="124">
        <f t="shared" si="32"/>
        <v>25543992.974641714</v>
      </c>
      <c r="Z376" s="2"/>
    </row>
    <row r="377" spans="13:26" x14ac:dyDescent="0.25">
      <c r="M377" s="2"/>
      <c r="N377" s="1">
        <f t="shared" si="33"/>
        <v>319</v>
      </c>
      <c r="O377" s="124">
        <f t="shared" si="30"/>
        <v>25543992.974641714</v>
      </c>
      <c r="P377" s="124">
        <f t="shared" si="34"/>
        <v>55204.054667884215</v>
      </c>
      <c r="Q377" s="124">
        <f t="shared" si="31"/>
        <v>57134.859485488167</v>
      </c>
      <c r="R377" s="124">
        <f t="shared" si="32"/>
        <v>25656331.888795085</v>
      </c>
      <c r="Z377" s="2"/>
    </row>
    <row r="378" spans="13:26" x14ac:dyDescent="0.25">
      <c r="M378" s="2"/>
      <c r="N378" s="1">
        <f t="shared" si="33"/>
        <v>320</v>
      </c>
      <c r="O378" s="124">
        <f t="shared" si="30"/>
        <v>25656331.888795085</v>
      </c>
      <c r="P378" s="124">
        <f t="shared" si="34"/>
        <v>55204.054667884215</v>
      </c>
      <c r="Q378" s="124">
        <f t="shared" si="31"/>
        <v>57386.130619225049</v>
      </c>
      <c r="R378" s="124">
        <f t="shared" si="32"/>
        <v>25768922.074082192</v>
      </c>
      <c r="Z378" s="2"/>
    </row>
    <row r="379" spans="13:26" x14ac:dyDescent="0.25">
      <c r="M379" s="2"/>
      <c r="N379" s="1">
        <f t="shared" si="33"/>
        <v>321</v>
      </c>
      <c r="O379" s="124">
        <f t="shared" si="30"/>
        <v>25768922.074082192</v>
      </c>
      <c r="P379" s="124">
        <f t="shared" si="34"/>
        <v>55204.054667884215</v>
      </c>
      <c r="Q379" s="124">
        <f t="shared" si="31"/>
        <v>57637.96377711113</v>
      </c>
      <c r="R379" s="124">
        <f t="shared" si="32"/>
        <v>25881764.092527185</v>
      </c>
      <c r="Z379" s="2"/>
    </row>
    <row r="380" spans="13:26" x14ac:dyDescent="0.25">
      <c r="M380" s="2"/>
      <c r="N380" s="1">
        <f t="shared" si="33"/>
        <v>322</v>
      </c>
      <c r="O380" s="124">
        <f t="shared" si="30"/>
        <v>25881764.092527185</v>
      </c>
      <c r="P380" s="124">
        <f t="shared" si="34"/>
        <v>55204.054667884215</v>
      </c>
      <c r="Q380" s="124">
        <f t="shared" si="31"/>
        <v>57890.360216239256</v>
      </c>
      <c r="R380" s="124">
        <f t="shared" si="32"/>
        <v>25994858.507411305</v>
      </c>
      <c r="Z380" s="2"/>
    </row>
    <row r="381" spans="13:26" x14ac:dyDescent="0.25">
      <c r="M381" s="2"/>
      <c r="N381" s="1">
        <f t="shared" si="33"/>
        <v>323</v>
      </c>
      <c r="O381" s="124">
        <f t="shared" si="30"/>
        <v>25994858.507411305</v>
      </c>
      <c r="P381" s="124">
        <f t="shared" si="34"/>
        <v>55204.054667884215</v>
      </c>
      <c r="Q381" s="124">
        <f t="shared" si="31"/>
        <v>58143.321196514044</v>
      </c>
      <c r="R381" s="124">
        <f t="shared" si="32"/>
        <v>26108205.883275703</v>
      </c>
      <c r="Z381" s="2"/>
    </row>
    <row r="382" spans="13:26" x14ac:dyDescent="0.25">
      <c r="M382" s="2"/>
      <c r="N382" s="1">
        <f t="shared" si="33"/>
        <v>324</v>
      </c>
      <c r="O382" s="124">
        <f t="shared" si="30"/>
        <v>26108205.883275703</v>
      </c>
      <c r="P382" s="124">
        <f t="shared" si="34"/>
        <v>55204.054667884215</v>
      </c>
      <c r="Q382" s="124">
        <f t="shared" si="31"/>
        <v>58396.847980658174</v>
      </c>
      <c r="R382" s="124">
        <f t="shared" si="32"/>
        <v>26221806.785924245</v>
      </c>
      <c r="Z382" s="2"/>
    </row>
    <row r="383" spans="13:26" x14ac:dyDescent="0.25">
      <c r="M383" s="2"/>
      <c r="N383" s="1">
        <f t="shared" si="33"/>
        <v>325</v>
      </c>
      <c r="O383" s="124">
        <f t="shared" si="30"/>
        <v>26221806.785924245</v>
      </c>
      <c r="P383" s="124">
        <f t="shared" si="34"/>
        <v>55204.054667884215</v>
      </c>
      <c r="Q383" s="124">
        <f t="shared" si="31"/>
        <v>58650.941834218676</v>
      </c>
      <c r="R383" s="124">
        <f t="shared" si="32"/>
        <v>26335661.782426346</v>
      </c>
      <c r="Z383" s="2"/>
    </row>
    <row r="384" spans="13:26" x14ac:dyDescent="0.25">
      <c r="M384" s="2"/>
      <c r="N384" s="1">
        <f t="shared" si="33"/>
        <v>326</v>
      </c>
      <c r="O384" s="124">
        <f t="shared" si="30"/>
        <v>26335661.782426346</v>
      </c>
      <c r="P384" s="124">
        <f t="shared" si="34"/>
        <v>55204.054667884215</v>
      </c>
      <c r="Q384" s="124">
        <f t="shared" si="31"/>
        <v>58905.604025573259</v>
      </c>
      <c r="R384" s="124">
        <f t="shared" si="32"/>
        <v>26449771.441119801</v>
      </c>
      <c r="Z384" s="2"/>
    </row>
    <row r="385" spans="13:26" x14ac:dyDescent="0.25">
      <c r="M385" s="2"/>
      <c r="N385" s="1">
        <f t="shared" si="33"/>
        <v>327</v>
      </c>
      <c r="O385" s="124">
        <f t="shared" si="30"/>
        <v>26449771.441119801</v>
      </c>
      <c r="P385" s="124">
        <f t="shared" si="34"/>
        <v>55204.054667884215</v>
      </c>
      <c r="Q385" s="124">
        <f t="shared" si="31"/>
        <v>59160.835825936651</v>
      </c>
      <c r="R385" s="124">
        <f t="shared" si="32"/>
        <v>26564136.331613619</v>
      </c>
      <c r="Z385" s="2"/>
    </row>
    <row r="386" spans="13:26" x14ac:dyDescent="0.25">
      <c r="M386" s="2"/>
      <c r="N386" s="1">
        <f t="shared" si="33"/>
        <v>328</v>
      </c>
      <c r="O386" s="124">
        <f t="shared" si="30"/>
        <v>26564136.331613619</v>
      </c>
      <c r="P386" s="124">
        <f t="shared" si="34"/>
        <v>55204.054667884215</v>
      </c>
      <c r="Q386" s="124">
        <f t="shared" si="31"/>
        <v>59416.638509366931</v>
      </c>
      <c r="R386" s="124">
        <f t="shared" si="32"/>
        <v>26678757.024790868</v>
      </c>
      <c r="Z386" s="2"/>
    </row>
    <row r="387" spans="13:26" x14ac:dyDescent="0.25">
      <c r="M387" s="2"/>
      <c r="N387" s="1">
        <f t="shared" si="33"/>
        <v>329</v>
      </c>
      <c r="O387" s="124">
        <f t="shared" si="30"/>
        <v>26678757.024790868</v>
      </c>
      <c r="P387" s="124">
        <f t="shared" si="34"/>
        <v>55204.054667884215</v>
      </c>
      <c r="Q387" s="124">
        <f t="shared" si="31"/>
        <v>59673.013352771894</v>
      </c>
      <c r="R387" s="124">
        <f t="shared" si="32"/>
        <v>26793634.092811521</v>
      </c>
      <c r="Z387" s="2"/>
    </row>
    <row r="388" spans="13:26" x14ac:dyDescent="0.25">
      <c r="M388" s="2"/>
      <c r="N388" s="1">
        <f t="shared" si="33"/>
        <v>330</v>
      </c>
      <c r="O388" s="124">
        <f t="shared" si="30"/>
        <v>26793634.092811521</v>
      </c>
      <c r="P388" s="124">
        <f t="shared" si="34"/>
        <v>55204.054667884215</v>
      </c>
      <c r="Q388" s="124">
        <f t="shared" si="31"/>
        <v>59929.961635915439</v>
      </c>
      <c r="R388" s="124">
        <f t="shared" si="32"/>
        <v>26908768.109115317</v>
      </c>
      <c r="Z388" s="2"/>
    </row>
    <row r="389" spans="13:26" x14ac:dyDescent="0.25">
      <c r="M389" s="2"/>
      <c r="N389" s="1">
        <f t="shared" si="33"/>
        <v>331</v>
      </c>
      <c r="O389" s="124">
        <f t="shared" si="30"/>
        <v>26908768.109115317</v>
      </c>
      <c r="P389" s="124">
        <f t="shared" si="34"/>
        <v>55204.054667884215</v>
      </c>
      <c r="Q389" s="124">
        <f t="shared" si="31"/>
        <v>60187.484641423922</v>
      </c>
      <c r="R389" s="124">
        <f t="shared" si="32"/>
        <v>27024159.648424625</v>
      </c>
      <c r="Z389" s="2"/>
    </row>
    <row r="390" spans="13:26" x14ac:dyDescent="0.25">
      <c r="M390" s="2"/>
      <c r="N390" s="1">
        <f t="shared" si="33"/>
        <v>332</v>
      </c>
      <c r="O390" s="124">
        <f t="shared" si="30"/>
        <v>27024159.648424625</v>
      </c>
      <c r="P390" s="124">
        <f t="shared" si="34"/>
        <v>55204.054667884215</v>
      </c>
      <c r="Q390" s="124">
        <f t="shared" si="31"/>
        <v>60445.583654792601</v>
      </c>
      <c r="R390" s="124">
        <f t="shared" si="32"/>
        <v>27139809.286747299</v>
      </c>
      <c r="Z390" s="2"/>
    </row>
    <row r="391" spans="13:26" x14ac:dyDescent="0.25">
      <c r="M391" s="2"/>
      <c r="N391" s="1">
        <f t="shared" si="33"/>
        <v>333</v>
      </c>
      <c r="O391" s="124">
        <f t="shared" si="30"/>
        <v>27139809.286747299</v>
      </c>
      <c r="P391" s="124">
        <f t="shared" si="34"/>
        <v>55204.054667884215</v>
      </c>
      <c r="Q391" s="124">
        <f t="shared" si="31"/>
        <v>60704.259964392004</v>
      </c>
      <c r="R391" s="124">
        <f t="shared" si="32"/>
        <v>27255717.601379573</v>
      </c>
      <c r="Z391" s="2"/>
    </row>
    <row r="392" spans="13:26" x14ac:dyDescent="0.25">
      <c r="M392" s="2"/>
      <c r="N392" s="1">
        <f t="shared" si="33"/>
        <v>334</v>
      </c>
      <c r="O392" s="124">
        <f t="shared" si="30"/>
        <v>27255717.601379573</v>
      </c>
      <c r="P392" s="124">
        <f t="shared" si="34"/>
        <v>55204.054667884215</v>
      </c>
      <c r="Q392" s="124">
        <f t="shared" si="31"/>
        <v>60963.514861474425</v>
      </c>
      <c r="R392" s="124">
        <f t="shared" si="32"/>
        <v>27371885.170908932</v>
      </c>
      <c r="Z392" s="2"/>
    </row>
    <row r="393" spans="13:26" x14ac:dyDescent="0.25">
      <c r="M393" s="2"/>
      <c r="N393" s="1">
        <f t="shared" si="33"/>
        <v>335</v>
      </c>
      <c r="O393" s="124">
        <f t="shared" si="30"/>
        <v>27371885.170908932</v>
      </c>
      <c r="P393" s="124">
        <f t="shared" si="34"/>
        <v>55204.054667884215</v>
      </c>
      <c r="Q393" s="124">
        <f t="shared" si="31"/>
        <v>61223.349640180306</v>
      </c>
      <c r="R393" s="124">
        <f t="shared" si="32"/>
        <v>27488312.575216994</v>
      </c>
      <c r="Z393" s="2"/>
    </row>
    <row r="394" spans="13:26" x14ac:dyDescent="0.25">
      <c r="M394" s="2"/>
      <c r="N394" s="1">
        <f t="shared" si="33"/>
        <v>336</v>
      </c>
      <c r="O394" s="124">
        <f t="shared" si="30"/>
        <v>27488312.575216994</v>
      </c>
      <c r="P394" s="124">
        <f t="shared" si="34"/>
        <v>55204.054667884215</v>
      </c>
      <c r="Q394" s="124">
        <f t="shared" si="31"/>
        <v>61483.76559754472</v>
      </c>
      <c r="R394" s="124">
        <f t="shared" si="32"/>
        <v>27605000.395482421</v>
      </c>
      <c r="Z394" s="2"/>
    </row>
    <row r="395" spans="13:26" x14ac:dyDescent="0.25">
      <c r="M395" s="2"/>
      <c r="N395" s="163" t="s">
        <v>216</v>
      </c>
      <c r="O395" s="163" t="s">
        <v>216</v>
      </c>
      <c r="P395" s="163" t="s">
        <v>216</v>
      </c>
      <c r="Q395" s="163" t="s">
        <v>216</v>
      </c>
      <c r="R395" s="163" t="s">
        <v>216</v>
      </c>
      <c r="Z395" s="2"/>
    </row>
    <row r="396" spans="13:26" x14ac:dyDescent="0.25">
      <c r="M396" s="2"/>
      <c r="N396" s="134"/>
      <c r="O396" s="134" t="s">
        <v>231</v>
      </c>
      <c r="P396" s="196">
        <f>SUM(P59:P394)</f>
        <v>18548562.368409097</v>
      </c>
      <c r="Q396" s="196">
        <f>SUM(Q59:Q394)</f>
        <v>9056438.0270734672</v>
      </c>
      <c r="R396" s="196">
        <f>P396+Q396</f>
        <v>27605000.395482562</v>
      </c>
      <c r="S396" s="124">
        <f>R396-P54</f>
        <v>3.9488077163696289E-7</v>
      </c>
      <c r="Z396" s="2"/>
    </row>
    <row r="397" spans="13:26" x14ac:dyDescent="0.25"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</sheetData>
  <mergeCells count="1">
    <mergeCell ref="AF7:AF8"/>
  </mergeCells>
  <printOptions horizontalCentered="1"/>
  <pageMargins left="0.75" right="0.75" top="0.75" bottom="0.75" header="1" footer="1"/>
  <pageSetup scale="74" orientation="portrait" blackAndWhite="1" r:id="rId1"/>
  <headerFooter alignWithMargins="0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E9B02-5E23-4AD1-A507-2D17BDFEB6E1}">
  <sheetPr>
    <tabColor indexed="12"/>
    <pageSetUpPr fitToPage="1"/>
  </sheetPr>
  <dimension ref="A1:T97"/>
  <sheetViews>
    <sheetView tabSelected="1" workbookViewId="0">
      <pane ySplit="6" topLeftCell="A63" activePane="bottomLeft" state="frozen"/>
      <selection activeCell="D6" sqref="D6"/>
      <selection pane="bottomLeft" activeCell="G67" sqref="G67"/>
    </sheetView>
  </sheetViews>
  <sheetFormatPr defaultColWidth="9.109375" defaultRowHeight="13.2" x14ac:dyDescent="0.25"/>
  <cols>
    <col min="1" max="1" width="39.109375" style="112" bestFit="1" customWidth="1"/>
    <col min="2" max="4" width="14" style="112" customWidth="1"/>
    <col min="5" max="5" width="9.109375" style="112"/>
    <col min="6" max="6" width="4.6640625" style="112" bestFit="1" customWidth="1"/>
    <col min="7" max="14" width="9.33203125" style="112" bestFit="1" customWidth="1"/>
    <col min="15" max="18" width="10.33203125" style="112" bestFit="1" customWidth="1"/>
    <col min="19" max="20" width="10.88671875" style="112" bestFit="1" customWidth="1"/>
    <col min="21" max="16384" width="9.109375" style="112"/>
  </cols>
  <sheetData>
    <row r="1" spans="1:17" ht="15.6" x14ac:dyDescent="0.25">
      <c r="A1" s="89" t="s">
        <v>96</v>
      </c>
      <c r="B1" s="110"/>
      <c r="C1" s="210" t="s">
        <v>282</v>
      </c>
      <c r="D1" s="110"/>
      <c r="G1" s="224" t="s">
        <v>294</v>
      </c>
      <c r="N1" s="224"/>
      <c r="P1" s="224"/>
    </row>
    <row r="2" spans="1:17" ht="15.6" x14ac:dyDescent="0.25">
      <c r="A2" s="90" t="s">
        <v>95</v>
      </c>
      <c r="B2" s="210" t="s">
        <v>283</v>
      </c>
      <c r="C2" s="210" t="s">
        <v>284</v>
      </c>
      <c r="D2" s="110"/>
      <c r="G2" s="225" t="s">
        <v>295</v>
      </c>
      <c r="N2" s="225"/>
      <c r="P2" s="226"/>
    </row>
    <row r="3" spans="1:17" ht="15.6" x14ac:dyDescent="0.25">
      <c r="A3" s="89" t="s">
        <v>93</v>
      </c>
      <c r="B3" s="91" t="s">
        <v>92</v>
      </c>
      <c r="C3" s="91" t="s">
        <v>92</v>
      </c>
      <c r="D3" s="91" t="s">
        <v>92</v>
      </c>
      <c r="G3" s="227" t="s">
        <v>296</v>
      </c>
      <c r="N3" s="227"/>
      <c r="P3" s="226"/>
    </row>
    <row r="4" spans="1:17" x14ac:dyDescent="0.25">
      <c r="A4" s="110"/>
      <c r="B4" s="91" t="s">
        <v>11</v>
      </c>
      <c r="C4" s="91" t="s">
        <v>11</v>
      </c>
      <c r="D4" s="91" t="s">
        <v>11</v>
      </c>
      <c r="G4" s="227"/>
      <c r="Q4" s="224"/>
    </row>
    <row r="5" spans="1:17" x14ac:dyDescent="0.25">
      <c r="A5" s="110"/>
      <c r="B5" s="91" t="s">
        <v>78</v>
      </c>
      <c r="C5" s="91" t="s">
        <v>78</v>
      </c>
      <c r="D5" s="91" t="s">
        <v>87</v>
      </c>
      <c r="G5" s="227"/>
    </row>
    <row r="6" spans="1:17" ht="13.8" thickBot="1" x14ac:dyDescent="0.3">
      <c r="A6" s="94" t="s">
        <v>81</v>
      </c>
      <c r="B6" s="96" t="s">
        <v>79</v>
      </c>
      <c r="C6" s="96" t="s">
        <v>79</v>
      </c>
      <c r="D6" s="95" t="s">
        <v>78</v>
      </c>
    </row>
    <row r="7" spans="1:17" x14ac:dyDescent="0.25">
      <c r="A7" s="113"/>
      <c r="B7" s="113"/>
      <c r="C7" s="113"/>
      <c r="D7" s="113"/>
    </row>
    <row r="8" spans="1:17" x14ac:dyDescent="0.25">
      <c r="A8" s="115" t="s">
        <v>77</v>
      </c>
      <c r="B8" s="116">
        <v>399464</v>
      </c>
      <c r="C8" s="116">
        <f>'2025 FPSC Accrua Staff 125 only'!J8</f>
        <v>399464</v>
      </c>
      <c r="D8" s="116">
        <f>C8-B8</f>
        <v>0</v>
      </c>
    </row>
    <row r="9" spans="1:17" x14ac:dyDescent="0.25">
      <c r="A9" s="118" t="s">
        <v>76</v>
      </c>
      <c r="B9" s="116">
        <v>242668</v>
      </c>
      <c r="C9" s="116">
        <f>'2025 FPSC Accrua Staff 125 only'!J9</f>
        <v>242668</v>
      </c>
      <c r="D9" s="116">
        <f>C9-B9</f>
        <v>0</v>
      </c>
    </row>
    <row r="10" spans="1:17" x14ac:dyDescent="0.25">
      <c r="A10" s="118" t="s">
        <v>75</v>
      </c>
      <c r="B10" s="116">
        <v>340207</v>
      </c>
      <c r="C10" s="116">
        <f>'2025 FPSC Accrua Staff 125 only'!J10</f>
        <v>340207</v>
      </c>
      <c r="D10" s="116">
        <f>C10-B10</f>
        <v>0</v>
      </c>
    </row>
    <row r="11" spans="1:17" x14ac:dyDescent="0.25">
      <c r="A11" s="99" t="s">
        <v>74</v>
      </c>
      <c r="B11" s="100">
        <v>9288</v>
      </c>
      <c r="C11" s="116">
        <f>'2025 FPSC Accrua Staff 125 only'!J11</f>
        <v>9288</v>
      </c>
      <c r="D11" s="100">
        <f>C11-B11</f>
        <v>0</v>
      </c>
    </row>
    <row r="12" spans="1:17" x14ac:dyDescent="0.25">
      <c r="A12" s="93" t="s">
        <v>73</v>
      </c>
      <c r="B12" s="98">
        <f>SUM(B8:B11)</f>
        <v>991627</v>
      </c>
      <c r="C12" s="98">
        <f>SUM(C8:C11)</f>
        <v>991627</v>
      </c>
      <c r="D12" s="98">
        <f>SUM(D8:D11)</f>
        <v>0</v>
      </c>
    </row>
    <row r="13" spans="1:17" x14ac:dyDescent="0.25">
      <c r="A13" s="119"/>
      <c r="B13" s="120"/>
      <c r="C13" s="120"/>
      <c r="D13" s="120"/>
    </row>
    <row r="14" spans="1:17" x14ac:dyDescent="0.25">
      <c r="A14" s="121" t="s">
        <v>72</v>
      </c>
      <c r="B14" s="116">
        <v>1578811</v>
      </c>
      <c r="C14" s="116">
        <f>'2025 FPSC Accrua Staff 125 only'!J14</f>
        <v>1578811</v>
      </c>
      <c r="D14" s="116">
        <f>C14-B14</f>
        <v>0</v>
      </c>
    </row>
    <row r="15" spans="1:17" x14ac:dyDescent="0.25">
      <c r="A15" s="121" t="s">
        <v>71</v>
      </c>
      <c r="B15" s="116">
        <v>722412</v>
      </c>
      <c r="C15" s="116">
        <f>'2025 FPSC Accrua Staff 125 only'!J15</f>
        <v>722412</v>
      </c>
      <c r="D15" s="116">
        <f>C15-B15</f>
        <v>0</v>
      </c>
    </row>
    <row r="16" spans="1:17" x14ac:dyDescent="0.25">
      <c r="A16" s="118" t="s">
        <v>70</v>
      </c>
      <c r="B16" s="116">
        <v>7186</v>
      </c>
      <c r="C16" s="116">
        <f>'2025 FPSC Accrua Staff 125 only'!J16</f>
        <v>7186</v>
      </c>
      <c r="D16" s="116">
        <f>C16-B16</f>
        <v>0</v>
      </c>
    </row>
    <row r="17" spans="1:4" x14ac:dyDescent="0.25">
      <c r="A17" s="99" t="s">
        <v>69</v>
      </c>
      <c r="B17" s="100">
        <v>414543</v>
      </c>
      <c r="C17" s="116">
        <f>'2025 FPSC Accrua Staff 125 only'!J17</f>
        <v>414543</v>
      </c>
      <c r="D17" s="100">
        <f>C17-B17</f>
        <v>0</v>
      </c>
    </row>
    <row r="18" spans="1:4" x14ac:dyDescent="0.25">
      <c r="A18" s="93" t="s">
        <v>68</v>
      </c>
      <c r="B18" s="98">
        <f>SUM(B14:B17)</f>
        <v>2722952</v>
      </c>
      <c r="C18" s="98">
        <f>SUM(C14:C17)</f>
        <v>2722952</v>
      </c>
      <c r="D18" s="98">
        <f>SUM(D14:D17)</f>
        <v>0</v>
      </c>
    </row>
    <row r="19" spans="1:4" x14ac:dyDescent="0.25">
      <c r="A19" s="119"/>
      <c r="B19" s="116"/>
      <c r="C19" s="116"/>
      <c r="D19" s="116"/>
    </row>
    <row r="20" spans="1:4" x14ac:dyDescent="0.25">
      <c r="A20" s="121" t="s">
        <v>67</v>
      </c>
      <c r="B20" s="116">
        <v>535436</v>
      </c>
      <c r="C20" s="116">
        <f>'2025 FPSC Accrua Staff 125 only'!J20</f>
        <v>535436</v>
      </c>
      <c r="D20" s="116">
        <f t="shared" ref="D20:D26" si="0">C20-B20</f>
        <v>0</v>
      </c>
    </row>
    <row r="21" spans="1:4" x14ac:dyDescent="0.25">
      <c r="A21" s="121" t="s">
        <v>66</v>
      </c>
      <c r="B21" s="116">
        <v>232963</v>
      </c>
      <c r="C21" s="116">
        <f>'2025 FPSC Accrua Staff 125 only'!J21</f>
        <v>232963</v>
      </c>
      <c r="D21" s="116">
        <f t="shared" si="0"/>
        <v>0</v>
      </c>
    </row>
    <row r="22" spans="1:4" x14ac:dyDescent="0.25">
      <c r="A22" s="121" t="s">
        <v>65</v>
      </c>
      <c r="B22" s="116">
        <v>0</v>
      </c>
      <c r="C22" s="116">
        <f>'2025 FPSC Accrua Staff 125 only'!J22</f>
        <v>0</v>
      </c>
      <c r="D22" s="116">
        <f t="shared" si="0"/>
        <v>0</v>
      </c>
    </row>
    <row r="23" spans="1:4" x14ac:dyDescent="0.25">
      <c r="A23" s="121" t="s">
        <v>64</v>
      </c>
      <c r="B23" s="116">
        <v>0</v>
      </c>
      <c r="C23" s="116">
        <f>'2025 FPSC Accrua Staff 125 only'!J23</f>
        <v>0</v>
      </c>
      <c r="D23" s="116">
        <f t="shared" si="0"/>
        <v>0</v>
      </c>
    </row>
    <row r="24" spans="1:4" x14ac:dyDescent="0.25">
      <c r="A24" s="121" t="s">
        <v>63</v>
      </c>
      <c r="B24" s="116">
        <v>0</v>
      </c>
      <c r="C24" s="116">
        <f>'2025 FPSC Accrua Staff 125 only'!J24</f>
        <v>0</v>
      </c>
      <c r="D24" s="116">
        <f t="shared" si="0"/>
        <v>0</v>
      </c>
    </row>
    <row r="25" spans="1:4" x14ac:dyDescent="0.25">
      <c r="A25" s="121" t="s">
        <v>62</v>
      </c>
      <c r="B25" s="116">
        <v>0</v>
      </c>
      <c r="C25" s="116">
        <f>'2025 FPSC Accrua Staff 125 only'!J25</f>
        <v>0</v>
      </c>
      <c r="D25" s="116">
        <f t="shared" si="0"/>
        <v>0</v>
      </c>
    </row>
    <row r="26" spans="1:4" x14ac:dyDescent="0.25">
      <c r="A26" s="103" t="s">
        <v>61</v>
      </c>
      <c r="B26" s="100">
        <v>202186</v>
      </c>
      <c r="C26" s="116">
        <f>'2025 FPSC Accrua Staff 125 only'!J26</f>
        <v>202186</v>
      </c>
      <c r="D26" s="100">
        <f t="shared" si="0"/>
        <v>0</v>
      </c>
    </row>
    <row r="27" spans="1:4" x14ac:dyDescent="0.25">
      <c r="A27" s="93" t="s">
        <v>60</v>
      </c>
      <c r="B27" s="98">
        <f>SUM(B20:B26)</f>
        <v>970585</v>
      </c>
      <c r="C27" s="98">
        <f>SUM(C20:C26)</f>
        <v>970585</v>
      </c>
      <c r="D27" s="98">
        <f>SUM(D20:D26)</f>
        <v>0</v>
      </c>
    </row>
    <row r="28" spans="1:4" x14ac:dyDescent="0.25">
      <c r="A28" s="119"/>
      <c r="B28" s="116"/>
      <c r="C28" s="116"/>
      <c r="D28" s="116"/>
    </row>
    <row r="29" spans="1:4" x14ac:dyDescent="0.25">
      <c r="A29" s="119" t="s">
        <v>59</v>
      </c>
      <c r="B29" s="116">
        <v>3348</v>
      </c>
      <c r="C29" s="116">
        <f>'2025 FPSC Accrua Staff 125 only'!J29</f>
        <v>3348</v>
      </c>
      <c r="D29" s="116">
        <f>C29-B29</f>
        <v>0</v>
      </c>
    </row>
    <row r="30" spans="1:4" x14ac:dyDescent="0.25">
      <c r="A30" s="119" t="s">
        <v>58</v>
      </c>
      <c r="B30" s="116">
        <v>17653</v>
      </c>
      <c r="C30" s="116">
        <f>'2025 FPSC Accrua Staff 125 only'!J30</f>
        <v>17653</v>
      </c>
      <c r="D30" s="116">
        <f>C30-B30</f>
        <v>0</v>
      </c>
    </row>
    <row r="31" spans="1:4" x14ac:dyDescent="0.25">
      <c r="A31" s="119" t="s">
        <v>57</v>
      </c>
      <c r="B31" s="116">
        <v>17653</v>
      </c>
      <c r="C31" s="116">
        <f>'2025 FPSC Accrua Staff 125 only'!J31</f>
        <v>17653</v>
      </c>
      <c r="D31" s="116">
        <f>C31-B31</f>
        <v>0</v>
      </c>
    </row>
    <row r="32" spans="1:4" x14ac:dyDescent="0.25">
      <c r="A32" s="104" t="s">
        <v>56</v>
      </c>
      <c r="B32" s="100">
        <v>18428</v>
      </c>
      <c r="C32" s="116">
        <f>'2025 FPSC Accrua Staff 125 only'!J32</f>
        <v>18428</v>
      </c>
      <c r="D32" s="100">
        <f>C32-B32</f>
        <v>0</v>
      </c>
    </row>
    <row r="33" spans="1:4" x14ac:dyDescent="0.25">
      <c r="A33" s="105" t="s">
        <v>55</v>
      </c>
      <c r="B33" s="98">
        <f>SUM(B29:B32)</f>
        <v>57082</v>
      </c>
      <c r="C33" s="98">
        <f>SUM(C29:C32)</f>
        <v>57082</v>
      </c>
      <c r="D33" s="98">
        <f>SUM(D29:D32)</f>
        <v>0</v>
      </c>
    </row>
    <row r="34" spans="1:4" x14ac:dyDescent="0.25">
      <c r="A34" s="119"/>
      <c r="B34" s="116"/>
      <c r="C34" s="116"/>
      <c r="D34" s="116"/>
    </row>
    <row r="35" spans="1:4" x14ac:dyDescent="0.25">
      <c r="A35" s="121" t="s">
        <v>54</v>
      </c>
      <c r="B35" s="116"/>
      <c r="C35" s="116"/>
      <c r="D35" s="116"/>
    </row>
    <row r="36" spans="1:4" x14ac:dyDescent="0.25">
      <c r="A36" s="121" t="s">
        <v>53</v>
      </c>
      <c r="B36" s="116">
        <v>40893</v>
      </c>
      <c r="C36" s="116">
        <f>'2025 FPSC Accrua Staff 125 only'!J36</f>
        <v>35526</v>
      </c>
      <c r="D36" s="116">
        <f t="shared" ref="D36:D67" si="1">C36-B36</f>
        <v>-5367</v>
      </c>
    </row>
    <row r="37" spans="1:4" x14ac:dyDescent="0.25">
      <c r="A37" s="119" t="s">
        <v>52</v>
      </c>
      <c r="B37" s="116">
        <v>236966</v>
      </c>
      <c r="C37" s="116">
        <f>'2025 FPSC Accrua Staff 125 only'!J37</f>
        <v>208766</v>
      </c>
      <c r="D37" s="116">
        <f t="shared" si="1"/>
        <v>-28200</v>
      </c>
    </row>
    <row r="38" spans="1:4" x14ac:dyDescent="0.25">
      <c r="A38" s="121" t="s">
        <v>51</v>
      </c>
      <c r="B38" s="116">
        <v>10303</v>
      </c>
      <c r="C38" s="116">
        <f>'2025 FPSC Accrua Staff 125 only'!J38</f>
        <v>8994</v>
      </c>
      <c r="D38" s="116">
        <f t="shared" si="1"/>
        <v>-1309</v>
      </c>
    </row>
    <row r="39" spans="1:4" x14ac:dyDescent="0.25">
      <c r="A39" s="119" t="s">
        <v>50</v>
      </c>
      <c r="B39" s="116">
        <v>783385</v>
      </c>
      <c r="C39" s="116">
        <f>'2025 FPSC Accrua Staff 125 only'!J39</f>
        <v>697783</v>
      </c>
      <c r="D39" s="116">
        <f t="shared" si="1"/>
        <v>-85602</v>
      </c>
    </row>
    <row r="40" spans="1:4" x14ac:dyDescent="0.25">
      <c r="A40" s="119" t="s">
        <v>49</v>
      </c>
      <c r="B40" s="116">
        <v>345622</v>
      </c>
      <c r="C40" s="116">
        <f>'2025 FPSC Accrua Staff 125 only'!J40</f>
        <v>307965</v>
      </c>
      <c r="D40" s="116">
        <f t="shared" si="1"/>
        <v>-37657</v>
      </c>
    </row>
    <row r="41" spans="1:4" x14ac:dyDescent="0.25">
      <c r="A41" s="119" t="s">
        <v>48</v>
      </c>
      <c r="B41" s="116">
        <v>518692</v>
      </c>
      <c r="C41" s="116">
        <f>'2025 FPSC Accrua Staff 125 only'!J41</f>
        <v>463467</v>
      </c>
      <c r="D41" s="116">
        <f t="shared" si="1"/>
        <v>-55225</v>
      </c>
    </row>
    <row r="42" spans="1:4" x14ac:dyDescent="0.25">
      <c r="A42" s="119" t="s">
        <v>47</v>
      </c>
      <c r="B42" s="116">
        <v>408257</v>
      </c>
      <c r="C42" s="116">
        <f>'2025 FPSC Accrua Staff 125 only'!J42</f>
        <v>364616</v>
      </c>
      <c r="D42" s="116">
        <f t="shared" si="1"/>
        <v>-43641</v>
      </c>
    </row>
    <row r="43" spans="1:4" x14ac:dyDescent="0.25">
      <c r="A43" s="119" t="s">
        <v>46</v>
      </c>
      <c r="B43" s="116">
        <v>638608</v>
      </c>
      <c r="C43" s="116">
        <f>'2025 FPSC Accrua Staff 125 only'!J43</f>
        <v>569468</v>
      </c>
      <c r="D43" s="116">
        <f t="shared" si="1"/>
        <v>-69140</v>
      </c>
    </row>
    <row r="44" spans="1:4" x14ac:dyDescent="0.25">
      <c r="A44" s="121" t="s">
        <v>45</v>
      </c>
      <c r="B44" s="116">
        <v>645580</v>
      </c>
      <c r="C44" s="116">
        <f>'2025 FPSC Accrua Staff 125 only'!J44</f>
        <v>579301</v>
      </c>
      <c r="D44" s="116">
        <f t="shared" si="1"/>
        <v>-66279</v>
      </c>
    </row>
    <row r="45" spans="1:4" x14ac:dyDescent="0.25">
      <c r="A45" s="119" t="s">
        <v>44</v>
      </c>
      <c r="B45" s="116">
        <v>653202</v>
      </c>
      <c r="C45" s="116">
        <f>'2025 FPSC Accrua Staff 125 only'!J45</f>
        <v>578804</v>
      </c>
      <c r="D45" s="116">
        <f t="shared" si="1"/>
        <v>-74398</v>
      </c>
    </row>
    <row r="46" spans="1:4" x14ac:dyDescent="0.25">
      <c r="A46" s="119" t="s">
        <v>43</v>
      </c>
      <c r="B46" s="116">
        <v>446832</v>
      </c>
      <c r="C46" s="116">
        <f>'2025 FPSC Accrua Staff 125 only'!J46</f>
        <v>399126</v>
      </c>
      <c r="D46" s="116">
        <f t="shared" si="1"/>
        <v>-47706</v>
      </c>
    </row>
    <row r="47" spans="1:4" x14ac:dyDescent="0.25">
      <c r="A47" s="119" t="s">
        <v>42</v>
      </c>
      <c r="B47" s="116">
        <v>743515</v>
      </c>
      <c r="C47" s="116">
        <f>'2025 FPSC Accrua Staff 125 only'!J47</f>
        <v>665692</v>
      </c>
      <c r="D47" s="116">
        <f t="shared" si="1"/>
        <v>-77823</v>
      </c>
    </row>
    <row r="48" spans="1:4" x14ac:dyDescent="0.25">
      <c r="A48" s="119" t="s">
        <v>41</v>
      </c>
      <c r="B48" s="116">
        <v>6020</v>
      </c>
      <c r="C48" s="116">
        <f>'2025 FPSC Accrua Staff 125 only'!J48</f>
        <v>5410</v>
      </c>
      <c r="D48" s="116">
        <f t="shared" si="1"/>
        <v>-610</v>
      </c>
    </row>
    <row r="49" spans="1:4" x14ac:dyDescent="0.25">
      <c r="A49" s="119" t="s">
        <v>40</v>
      </c>
      <c r="B49" s="116">
        <v>432587</v>
      </c>
      <c r="C49" s="116">
        <f>'2025 FPSC Accrua Staff 125 only'!J49</f>
        <v>389940</v>
      </c>
      <c r="D49" s="116">
        <f t="shared" si="1"/>
        <v>-42647</v>
      </c>
    </row>
    <row r="50" spans="1:4" x14ac:dyDescent="0.25">
      <c r="A50" s="119" t="s">
        <v>39</v>
      </c>
      <c r="B50" s="116">
        <v>2220</v>
      </c>
      <c r="C50" s="116">
        <f>'2025 FPSC Accrua Staff 125 only'!J50</f>
        <v>2001</v>
      </c>
      <c r="D50" s="116">
        <f t="shared" si="1"/>
        <v>-219</v>
      </c>
    </row>
    <row r="51" spans="1:4" x14ac:dyDescent="0.25">
      <c r="A51" s="119" t="s">
        <v>38</v>
      </c>
      <c r="B51" s="116">
        <v>75106</v>
      </c>
      <c r="C51" s="116">
        <f>'2025 FPSC Accrua Staff 125 only'!J51</f>
        <v>67767</v>
      </c>
      <c r="D51" s="116">
        <f t="shared" si="1"/>
        <v>-7339</v>
      </c>
    </row>
    <row r="52" spans="1:4" x14ac:dyDescent="0.25">
      <c r="A52" s="119" t="s">
        <v>37</v>
      </c>
      <c r="B52" s="116">
        <v>259621</v>
      </c>
      <c r="C52" s="116">
        <f>'2025 FPSC Accrua Staff 125 only'!J52</f>
        <v>235516</v>
      </c>
      <c r="D52" s="116">
        <f t="shared" si="1"/>
        <v>-24105</v>
      </c>
    </row>
    <row r="53" spans="1:4" x14ac:dyDescent="0.25">
      <c r="A53" s="119" t="s">
        <v>36</v>
      </c>
      <c r="B53" s="116">
        <v>483898</v>
      </c>
      <c r="C53" s="116">
        <f>'2025 FPSC Accrua Staff 125 only'!J53</f>
        <v>439042</v>
      </c>
      <c r="D53" s="116">
        <f t="shared" si="1"/>
        <v>-44856</v>
      </c>
    </row>
    <row r="54" spans="1:4" x14ac:dyDescent="0.25">
      <c r="A54" s="119" t="s">
        <v>35</v>
      </c>
      <c r="B54" s="116">
        <v>504338</v>
      </c>
      <c r="C54" s="116">
        <f>'2025 FPSC Accrua Staff 125 only'!J54</f>
        <v>457432</v>
      </c>
      <c r="D54" s="116">
        <f t="shared" si="1"/>
        <v>-46906</v>
      </c>
    </row>
    <row r="55" spans="1:4" x14ac:dyDescent="0.25">
      <c r="A55" s="119" t="s">
        <v>34</v>
      </c>
      <c r="B55" s="116">
        <v>563300</v>
      </c>
      <c r="C55" s="116">
        <f>'2025 FPSC Accrua Staff 125 only'!J55</f>
        <v>504467</v>
      </c>
      <c r="D55" s="116">
        <f t="shared" si="1"/>
        <v>-58833</v>
      </c>
    </row>
    <row r="56" spans="1:4" x14ac:dyDescent="0.25">
      <c r="A56" s="119" t="s">
        <v>33</v>
      </c>
      <c r="B56" s="116">
        <v>4723</v>
      </c>
      <c r="C56" s="116">
        <f>'2025 FPSC Accrua Staff 125 only'!J56</f>
        <v>4250</v>
      </c>
      <c r="D56" s="116">
        <f t="shared" si="1"/>
        <v>-473</v>
      </c>
    </row>
    <row r="57" spans="1:4" x14ac:dyDescent="0.25">
      <c r="A57" s="119" t="s">
        <v>32</v>
      </c>
      <c r="B57" s="116">
        <v>447934</v>
      </c>
      <c r="C57" s="116">
        <f>'2025 FPSC Accrua Staff 125 only'!J57</f>
        <v>406966</v>
      </c>
      <c r="D57" s="116">
        <f t="shared" si="1"/>
        <v>-40968</v>
      </c>
    </row>
    <row r="58" spans="1:4" x14ac:dyDescent="0.25">
      <c r="A58" s="119" t="s">
        <v>31</v>
      </c>
      <c r="B58" s="116">
        <v>565</v>
      </c>
      <c r="C58" s="116">
        <f>'2025 FPSC Accrua Staff 125 only'!J58</f>
        <v>501</v>
      </c>
      <c r="D58" s="116">
        <f t="shared" si="1"/>
        <v>-64</v>
      </c>
    </row>
    <row r="59" spans="1:4" x14ac:dyDescent="0.25">
      <c r="A59" s="119" t="s">
        <v>30</v>
      </c>
      <c r="B59" s="116">
        <v>505775</v>
      </c>
      <c r="C59" s="116">
        <f>'2025 FPSC Accrua Staff 125 only'!J59</f>
        <v>460324</v>
      </c>
      <c r="D59" s="116">
        <f t="shared" si="1"/>
        <v>-45451</v>
      </c>
    </row>
    <row r="60" spans="1:4" x14ac:dyDescent="0.25">
      <c r="A60" s="119" t="s">
        <v>29</v>
      </c>
      <c r="B60" s="116">
        <v>505775</v>
      </c>
      <c r="C60" s="116">
        <f>'2025 FPSC Accrua Staff 125 only'!J60</f>
        <v>460324</v>
      </c>
      <c r="D60" s="116">
        <f t="shared" si="1"/>
        <v>-45451</v>
      </c>
    </row>
    <row r="61" spans="1:4" x14ac:dyDescent="0.25">
      <c r="A61" s="119" t="s">
        <v>28</v>
      </c>
      <c r="B61" s="116">
        <v>521734</v>
      </c>
      <c r="C61" s="116">
        <f>'2025 FPSC Accrua Staff 125 only'!J61</f>
        <v>467795</v>
      </c>
      <c r="D61" s="116">
        <f t="shared" si="1"/>
        <v>-53939</v>
      </c>
    </row>
    <row r="62" spans="1:4" x14ac:dyDescent="0.25">
      <c r="A62" s="119" t="s">
        <v>27</v>
      </c>
      <c r="B62" s="116">
        <v>537349</v>
      </c>
      <c r="C62" s="116">
        <f>'2025 FPSC Accrua Staff 125 only'!J62</f>
        <v>486583</v>
      </c>
      <c r="D62" s="116">
        <f t="shared" si="1"/>
        <v>-50766</v>
      </c>
    </row>
    <row r="63" spans="1:4" x14ac:dyDescent="0.25">
      <c r="A63" s="119" t="s">
        <v>26</v>
      </c>
      <c r="B63" s="116">
        <v>524568</v>
      </c>
      <c r="C63" s="116">
        <f>'2025 FPSC Accrua Staff 125 only'!J63</f>
        <v>475328</v>
      </c>
      <c r="D63" s="116">
        <f t="shared" si="1"/>
        <v>-49240</v>
      </c>
    </row>
    <row r="64" spans="1:4" x14ac:dyDescent="0.25">
      <c r="A64" s="119" t="s">
        <v>25</v>
      </c>
      <c r="B64" s="116">
        <v>411730</v>
      </c>
      <c r="C64" s="116">
        <f>'2025 FPSC Accrua Staff 125 only'!J64</f>
        <v>369733</v>
      </c>
      <c r="D64" s="116">
        <f t="shared" si="1"/>
        <v>-41997</v>
      </c>
    </row>
    <row r="65" spans="1:4" x14ac:dyDescent="0.25">
      <c r="A65" s="119" t="s">
        <v>24</v>
      </c>
      <c r="B65" s="116">
        <v>629160</v>
      </c>
      <c r="C65" s="116">
        <f>'2025 FPSC Accrua Staff 125 only'!J65</f>
        <v>563537</v>
      </c>
      <c r="D65" s="116">
        <f t="shared" si="1"/>
        <v>-65623</v>
      </c>
    </row>
    <row r="66" spans="1:4" x14ac:dyDescent="0.25">
      <c r="A66" s="119" t="s">
        <v>23</v>
      </c>
      <c r="B66" s="116">
        <v>364511</v>
      </c>
      <c r="C66" s="116">
        <f>'2025 FPSC Accrua Staff 125 only'!J66</f>
        <v>327395</v>
      </c>
      <c r="D66" s="116">
        <f t="shared" si="1"/>
        <v>-37116</v>
      </c>
    </row>
    <row r="67" spans="1:4" x14ac:dyDescent="0.25">
      <c r="A67" s="104" t="s">
        <v>22</v>
      </c>
      <c r="B67" s="100">
        <v>447377</v>
      </c>
      <c r="C67" s="116">
        <f>'2025 FPSC Accrua Staff 125 only'!J67</f>
        <v>401517</v>
      </c>
      <c r="D67" s="100">
        <f t="shared" si="1"/>
        <v>-45860</v>
      </c>
    </row>
    <row r="68" spans="1:4" x14ac:dyDescent="0.25">
      <c r="A68" s="105" t="s">
        <v>21</v>
      </c>
      <c r="B68" s="98">
        <f>SUM(B36:B67)</f>
        <v>12700146</v>
      </c>
      <c r="C68" s="98">
        <f>SUM(C36:C67)</f>
        <v>11405336</v>
      </c>
      <c r="D68" s="98">
        <f>SUM(D36:D67)</f>
        <v>-1294810</v>
      </c>
    </row>
    <row r="69" spans="1:4" ht="13.8" thickBot="1" x14ac:dyDescent="0.3">
      <c r="A69" s="122"/>
      <c r="B69" s="123"/>
      <c r="C69" s="123"/>
      <c r="D69" s="123"/>
    </row>
    <row r="70" spans="1:4" ht="24.75" customHeight="1" thickBot="1" x14ac:dyDescent="0.3">
      <c r="A70" s="107" t="s">
        <v>20</v>
      </c>
      <c r="B70" s="108">
        <f>SUM(B12,B18,B27,B33,B68)</f>
        <v>17442392</v>
      </c>
      <c r="C70" s="108">
        <f>SUM(C12,C18,C27,C33,C68)</f>
        <v>16147582</v>
      </c>
      <c r="D70" s="108">
        <f>SUM(D12,D18,D27,D33,D68)</f>
        <v>-1294810</v>
      </c>
    </row>
    <row r="71" spans="1:4" x14ac:dyDescent="0.25">
      <c r="A71" s="118"/>
      <c r="B71" s="120"/>
      <c r="C71" s="120"/>
      <c r="D71" s="120"/>
    </row>
    <row r="72" spans="1:4" x14ac:dyDescent="0.25">
      <c r="A72" s="121" t="s">
        <v>19</v>
      </c>
      <c r="B72" s="116">
        <v>0</v>
      </c>
      <c r="C72" s="116">
        <f>'2025 FPSC Accrua Staff 125 only'!J72</f>
        <v>0</v>
      </c>
      <c r="D72" s="116">
        <f>C72-B72</f>
        <v>0</v>
      </c>
    </row>
    <row r="73" spans="1:4" x14ac:dyDescent="0.25">
      <c r="A73" s="121"/>
      <c r="B73" s="116"/>
      <c r="C73" s="116"/>
      <c r="D73" s="116"/>
    </row>
    <row r="74" spans="1:4" x14ac:dyDescent="0.25">
      <c r="A74" s="121" t="s">
        <v>18</v>
      </c>
      <c r="B74" s="116">
        <v>0</v>
      </c>
      <c r="C74" s="116">
        <f>'2025 FPSC Accrua Staff 125 only'!J74</f>
        <v>0</v>
      </c>
      <c r="D74" s="116">
        <f>C74-B74</f>
        <v>0</v>
      </c>
    </row>
    <row r="75" spans="1:4" x14ac:dyDescent="0.25">
      <c r="A75" s="118"/>
      <c r="B75" s="120"/>
      <c r="C75" s="120"/>
      <c r="D75" s="120"/>
    </row>
    <row r="76" spans="1:4" x14ac:dyDescent="0.25">
      <c r="A76" s="121" t="s">
        <v>17</v>
      </c>
      <c r="B76" s="116">
        <v>0</v>
      </c>
      <c r="C76" s="116">
        <f>'2025 FPSC Accrua Staff 125 only'!J76</f>
        <v>0</v>
      </c>
      <c r="D76" s="116">
        <f>C76-B76</f>
        <v>0</v>
      </c>
    </row>
    <row r="77" spans="1:4" x14ac:dyDescent="0.25">
      <c r="A77" s="118"/>
      <c r="B77" s="120"/>
      <c r="C77" s="120"/>
      <c r="D77" s="120"/>
    </row>
    <row r="78" spans="1:4" x14ac:dyDescent="0.25">
      <c r="A78" s="115" t="s">
        <v>16</v>
      </c>
      <c r="B78" s="116">
        <v>0</v>
      </c>
      <c r="C78" s="116">
        <f>'2025 FPSC Accrua Staff 125 only'!J78</f>
        <v>0</v>
      </c>
      <c r="D78" s="116">
        <f>C78-B78</f>
        <v>0</v>
      </c>
    </row>
    <row r="79" spans="1:4" x14ac:dyDescent="0.25">
      <c r="A79" s="119"/>
      <c r="B79" s="116"/>
      <c r="C79" s="116"/>
      <c r="D79" s="116"/>
    </row>
    <row r="80" spans="1:4" x14ac:dyDescent="0.25">
      <c r="A80" s="119" t="s">
        <v>15</v>
      </c>
      <c r="B80" s="116">
        <v>0</v>
      </c>
      <c r="C80" s="116">
        <f>'2025 FPSC Accrua Staff 125 only'!J80</f>
        <v>0</v>
      </c>
      <c r="D80" s="116">
        <f>C80-B80</f>
        <v>0</v>
      </c>
    </row>
    <row r="81" spans="1:20" x14ac:dyDescent="0.25">
      <c r="A81" s="118"/>
      <c r="B81" s="120"/>
      <c r="C81" s="120"/>
      <c r="D81" s="120"/>
    </row>
    <row r="82" spans="1:20" x14ac:dyDescent="0.25">
      <c r="A82" s="121" t="s">
        <v>14</v>
      </c>
      <c r="B82" s="116">
        <v>0</v>
      </c>
      <c r="C82" s="116">
        <f>'2025 FPSC Accrua Staff 125 only'!J82</f>
        <v>0</v>
      </c>
      <c r="D82" s="116">
        <f>C82-B82</f>
        <v>0</v>
      </c>
    </row>
    <row r="83" spans="1:20" ht="13.8" thickBot="1" x14ac:dyDescent="0.3">
      <c r="A83" s="122"/>
      <c r="B83" s="123"/>
      <c r="C83" s="123"/>
      <c r="D83" s="123"/>
    </row>
    <row r="84" spans="1:20" ht="24.75" customHeight="1" thickBot="1" x14ac:dyDescent="0.3">
      <c r="A84" s="107" t="s">
        <v>13</v>
      </c>
      <c r="B84" s="108">
        <f>SUM(B72:B83)</f>
        <v>0</v>
      </c>
      <c r="C84" s="108">
        <f>SUM(C72:C83)</f>
        <v>0</v>
      </c>
      <c r="D84" s="108">
        <f>SUM(D72:D83)</f>
        <v>0</v>
      </c>
    </row>
    <row r="85" spans="1:20" x14ac:dyDescent="0.25">
      <c r="A85" s="118"/>
      <c r="B85" s="120"/>
      <c r="C85" s="120"/>
      <c r="D85" s="120"/>
    </row>
    <row r="86" spans="1:20" ht="13.8" thickBot="1" x14ac:dyDescent="0.3">
      <c r="A86" s="122"/>
      <c r="B86" s="123"/>
      <c r="C86" s="123"/>
      <c r="D86" s="123"/>
      <c r="G86" s="219">
        <v>45658</v>
      </c>
      <c r="H86" s="219">
        <v>45689</v>
      </c>
      <c r="I86" s="219">
        <v>45717</v>
      </c>
      <c r="J86" s="219">
        <v>45748</v>
      </c>
      <c r="K86" s="219">
        <v>45778</v>
      </c>
      <c r="L86" s="219">
        <v>45809</v>
      </c>
      <c r="M86" s="219">
        <v>45839</v>
      </c>
      <c r="N86" s="219">
        <v>45870</v>
      </c>
      <c r="O86" s="219">
        <v>45901</v>
      </c>
      <c r="P86" s="219">
        <v>45931</v>
      </c>
      <c r="Q86" s="219">
        <v>45962</v>
      </c>
      <c r="R86" s="219">
        <v>45992</v>
      </c>
      <c r="S86" s="222" t="s">
        <v>217</v>
      </c>
    </row>
    <row r="87" spans="1:20" ht="24.75" customHeight="1" thickBot="1" x14ac:dyDescent="0.3">
      <c r="A87" s="94" t="s">
        <v>12</v>
      </c>
      <c r="B87" s="108">
        <f>SUM(B70,B84)</f>
        <v>17442392</v>
      </c>
      <c r="C87" s="108">
        <f>SUM(C70,C84)</f>
        <v>16147582</v>
      </c>
      <c r="D87" s="108">
        <f>SUM(D70,D84)</f>
        <v>-1294810</v>
      </c>
      <c r="F87" s="214" t="s">
        <v>289</v>
      </c>
      <c r="G87" s="215">
        <f>$D87/12</f>
        <v>-107900.83333333333</v>
      </c>
      <c r="H87" s="215">
        <f t="shared" ref="H87:R87" si="2">$D87/12</f>
        <v>-107900.83333333333</v>
      </c>
      <c r="I87" s="215">
        <f t="shared" si="2"/>
        <v>-107900.83333333333</v>
      </c>
      <c r="J87" s="215">
        <f t="shared" si="2"/>
        <v>-107900.83333333333</v>
      </c>
      <c r="K87" s="215">
        <f t="shared" si="2"/>
        <v>-107900.83333333333</v>
      </c>
      <c r="L87" s="215">
        <f t="shared" si="2"/>
        <v>-107900.83333333333</v>
      </c>
      <c r="M87" s="215">
        <f t="shared" si="2"/>
        <v>-107900.83333333333</v>
      </c>
      <c r="N87" s="215">
        <f t="shared" si="2"/>
        <v>-107900.83333333333</v>
      </c>
      <c r="O87" s="215">
        <f t="shared" si="2"/>
        <v>-107900.83333333333</v>
      </c>
      <c r="P87" s="215">
        <f t="shared" si="2"/>
        <v>-107900.83333333333</v>
      </c>
      <c r="Q87" s="215">
        <f t="shared" si="2"/>
        <v>-107900.83333333333</v>
      </c>
      <c r="R87" s="215">
        <f t="shared" si="2"/>
        <v>-107900.83333333333</v>
      </c>
      <c r="S87" s="220">
        <f>SUM(G87:R87)</f>
        <v>-1294810</v>
      </c>
      <c r="T87" s="222" t="s">
        <v>291</v>
      </c>
    </row>
    <row r="88" spans="1:20" x14ac:dyDescent="0.25">
      <c r="F88" s="214" t="s">
        <v>290</v>
      </c>
      <c r="G88" s="221">
        <f>-G87</f>
        <v>107900.83333333333</v>
      </c>
      <c r="H88" s="221">
        <f>G88-H87</f>
        <v>215801.66666666666</v>
      </c>
      <c r="I88" s="221">
        <f t="shared" ref="I88:R88" si="3">H88-I87</f>
        <v>323702.5</v>
      </c>
      <c r="J88" s="221">
        <f t="shared" si="3"/>
        <v>431603.33333333331</v>
      </c>
      <c r="K88" s="221">
        <f t="shared" si="3"/>
        <v>539504.16666666663</v>
      </c>
      <c r="L88" s="221">
        <f t="shared" si="3"/>
        <v>647405</v>
      </c>
      <c r="M88" s="221">
        <f t="shared" si="3"/>
        <v>755305.83333333337</v>
      </c>
      <c r="N88" s="221">
        <f t="shared" si="3"/>
        <v>863206.66666666674</v>
      </c>
      <c r="O88" s="221">
        <f t="shared" si="3"/>
        <v>971107.50000000012</v>
      </c>
      <c r="P88" s="221">
        <f t="shared" si="3"/>
        <v>1079008.3333333335</v>
      </c>
      <c r="Q88" s="221">
        <f t="shared" si="3"/>
        <v>1186909.1666666667</v>
      </c>
      <c r="R88" s="221">
        <f t="shared" si="3"/>
        <v>1294810</v>
      </c>
      <c r="S88" s="220">
        <f>SUM(G88:R88)/13</f>
        <v>647405</v>
      </c>
      <c r="T88" s="223" t="s">
        <v>292</v>
      </c>
    </row>
    <row r="89" spans="1:20" x14ac:dyDescent="0.25">
      <c r="A89" s="211" t="s">
        <v>285</v>
      </c>
      <c r="B89" s="212">
        <v>17442392</v>
      </c>
      <c r="C89" s="212">
        <f>'2025 FPSC Accrua Staff 125 only'!J87</f>
        <v>16147582</v>
      </c>
      <c r="D89" s="212">
        <f>C89-B89</f>
        <v>-1294810</v>
      </c>
      <c r="F89" s="214"/>
    </row>
    <row r="90" spans="1:20" x14ac:dyDescent="0.25">
      <c r="A90" s="211" t="s">
        <v>286</v>
      </c>
      <c r="B90" s="213">
        <f>B89-B87</f>
        <v>0</v>
      </c>
      <c r="C90" s="213">
        <f>C89-C87</f>
        <v>0</v>
      </c>
      <c r="D90" s="213">
        <f>D89-D87</f>
        <v>0</v>
      </c>
      <c r="F90" s="214"/>
    </row>
    <row r="91" spans="1:20" x14ac:dyDescent="0.25">
      <c r="F91" s="214"/>
      <c r="G91" s="219">
        <v>45658</v>
      </c>
      <c r="H91" s="219">
        <v>45689</v>
      </c>
      <c r="I91" s="219">
        <v>45717</v>
      </c>
      <c r="J91" s="219">
        <v>45748</v>
      </c>
      <c r="K91" s="219">
        <v>45778</v>
      </c>
      <c r="L91" s="219">
        <v>45809</v>
      </c>
      <c r="M91" s="219">
        <v>45839</v>
      </c>
      <c r="N91" s="219">
        <v>45870</v>
      </c>
      <c r="O91" s="219">
        <v>45901</v>
      </c>
      <c r="P91" s="219">
        <v>45931</v>
      </c>
      <c r="Q91" s="219">
        <v>45962</v>
      </c>
      <c r="R91" s="219">
        <v>45992</v>
      </c>
      <c r="S91" s="222" t="s">
        <v>217</v>
      </c>
    </row>
    <row r="92" spans="1:20" x14ac:dyDescent="0.25">
      <c r="C92" s="214" t="s">
        <v>287</v>
      </c>
      <c r="D92" s="215">
        <f>SUM(D68)</f>
        <v>-1294810</v>
      </c>
      <c r="F92" s="214" t="s">
        <v>289</v>
      </c>
      <c r="G92" s="215">
        <f>$D92/12</f>
        <v>-107900.83333333333</v>
      </c>
      <c r="H92" s="215">
        <f t="shared" ref="H92:R92" si="4">$D92/12</f>
        <v>-107900.83333333333</v>
      </c>
      <c r="I92" s="215">
        <f t="shared" si="4"/>
        <v>-107900.83333333333</v>
      </c>
      <c r="J92" s="215">
        <f t="shared" si="4"/>
        <v>-107900.83333333333</v>
      </c>
      <c r="K92" s="215">
        <f t="shared" si="4"/>
        <v>-107900.83333333333</v>
      </c>
      <c r="L92" s="215">
        <f t="shared" si="4"/>
        <v>-107900.83333333333</v>
      </c>
      <c r="M92" s="215">
        <f t="shared" si="4"/>
        <v>-107900.83333333333</v>
      </c>
      <c r="N92" s="215">
        <f t="shared" si="4"/>
        <v>-107900.83333333333</v>
      </c>
      <c r="O92" s="215">
        <f t="shared" si="4"/>
        <v>-107900.83333333333</v>
      </c>
      <c r="P92" s="215">
        <f t="shared" si="4"/>
        <v>-107900.83333333333</v>
      </c>
      <c r="Q92" s="215">
        <f t="shared" si="4"/>
        <v>-107900.83333333333</v>
      </c>
      <c r="R92" s="215">
        <f t="shared" si="4"/>
        <v>-107900.83333333333</v>
      </c>
      <c r="S92" s="220">
        <f>SUM(G92:R92)</f>
        <v>-1294810</v>
      </c>
      <c r="T92" s="222" t="s">
        <v>291</v>
      </c>
    </row>
    <row r="93" spans="1:20" x14ac:dyDescent="0.25">
      <c r="F93" s="214" t="s">
        <v>290</v>
      </c>
      <c r="G93" s="221">
        <f>-G92</f>
        <v>107900.83333333333</v>
      </c>
      <c r="H93" s="221">
        <f>G93-H92</f>
        <v>215801.66666666666</v>
      </c>
      <c r="I93" s="221">
        <f t="shared" ref="I93:R93" si="5">H93-I92</f>
        <v>323702.5</v>
      </c>
      <c r="J93" s="221">
        <f t="shared" si="5"/>
        <v>431603.33333333331</v>
      </c>
      <c r="K93" s="221">
        <f t="shared" si="5"/>
        <v>539504.16666666663</v>
      </c>
      <c r="L93" s="221">
        <f t="shared" si="5"/>
        <v>647405</v>
      </c>
      <c r="M93" s="221">
        <f t="shared" si="5"/>
        <v>755305.83333333337</v>
      </c>
      <c r="N93" s="221">
        <f t="shared" si="5"/>
        <v>863206.66666666674</v>
      </c>
      <c r="O93" s="221">
        <f t="shared" si="5"/>
        <v>971107.50000000012</v>
      </c>
      <c r="P93" s="221">
        <f t="shared" si="5"/>
        <v>1079008.3333333335</v>
      </c>
      <c r="Q93" s="221">
        <f t="shared" si="5"/>
        <v>1186909.1666666667</v>
      </c>
      <c r="R93" s="221">
        <f t="shared" si="5"/>
        <v>1294810</v>
      </c>
      <c r="S93" s="220">
        <f>SUM(G93:R93)/13</f>
        <v>647405</v>
      </c>
      <c r="T93" s="223" t="s">
        <v>292</v>
      </c>
    </row>
    <row r="94" spans="1:20" x14ac:dyDescent="0.25">
      <c r="F94" s="214"/>
    </row>
    <row r="95" spans="1:20" x14ac:dyDescent="0.25">
      <c r="C95" s="214" t="s">
        <v>288</v>
      </c>
      <c r="D95" s="215">
        <f>SUM(D12,D18,D27)</f>
        <v>0</v>
      </c>
      <c r="F95" s="214" t="s">
        <v>289</v>
      </c>
      <c r="G95" s="215">
        <f>$D95/12</f>
        <v>0</v>
      </c>
      <c r="H95" s="215">
        <f t="shared" ref="H95:R95" si="6">$D95/12</f>
        <v>0</v>
      </c>
      <c r="I95" s="215">
        <f t="shared" si="6"/>
        <v>0</v>
      </c>
      <c r="J95" s="215">
        <f t="shared" si="6"/>
        <v>0</v>
      </c>
      <c r="K95" s="215">
        <f t="shared" si="6"/>
        <v>0</v>
      </c>
      <c r="L95" s="215">
        <f t="shared" si="6"/>
        <v>0</v>
      </c>
      <c r="M95" s="215">
        <f t="shared" si="6"/>
        <v>0</v>
      </c>
      <c r="N95" s="215">
        <f t="shared" si="6"/>
        <v>0</v>
      </c>
      <c r="O95" s="215">
        <f t="shared" si="6"/>
        <v>0</v>
      </c>
      <c r="P95" s="215">
        <f t="shared" si="6"/>
        <v>0</v>
      </c>
      <c r="Q95" s="215">
        <f t="shared" si="6"/>
        <v>0</v>
      </c>
      <c r="R95" s="215">
        <f t="shared" si="6"/>
        <v>0</v>
      </c>
      <c r="S95" s="220">
        <f>SUM(G95:R95)</f>
        <v>0</v>
      </c>
      <c r="T95" s="222" t="s">
        <v>291</v>
      </c>
    </row>
    <row r="96" spans="1:20" ht="13.8" thickBot="1" x14ac:dyDescent="0.3">
      <c r="C96" s="214" t="s">
        <v>10</v>
      </c>
      <c r="D96" s="216">
        <f>SUM(D92:D95)</f>
        <v>-1294810</v>
      </c>
      <c r="F96" s="214" t="s">
        <v>290</v>
      </c>
      <c r="G96" s="221">
        <f>-G95</f>
        <v>0</v>
      </c>
      <c r="H96" s="221">
        <f>G96-H95</f>
        <v>0</v>
      </c>
      <c r="I96" s="221">
        <f t="shared" ref="I96" si="7">H96-I95</f>
        <v>0</v>
      </c>
      <c r="J96" s="221">
        <f t="shared" ref="J96" si="8">I96-J95</f>
        <v>0</v>
      </c>
      <c r="K96" s="221">
        <f t="shared" ref="K96" si="9">J96-K95</f>
        <v>0</v>
      </c>
      <c r="L96" s="221">
        <f t="shared" ref="L96" si="10">K96-L95</f>
        <v>0</v>
      </c>
      <c r="M96" s="221">
        <f t="shared" ref="M96" si="11">L96-M95</f>
        <v>0</v>
      </c>
      <c r="N96" s="221">
        <f t="shared" ref="N96" si="12">M96-N95</f>
        <v>0</v>
      </c>
      <c r="O96" s="221">
        <f t="shared" ref="O96" si="13">N96-O95</f>
        <v>0</v>
      </c>
      <c r="P96" s="221">
        <f t="shared" ref="P96" si="14">O96-P95</f>
        <v>0</v>
      </c>
      <c r="Q96" s="221">
        <f t="shared" ref="Q96" si="15">P96-Q95</f>
        <v>0</v>
      </c>
      <c r="R96" s="221">
        <f t="shared" ref="R96" si="16">Q96-R95</f>
        <v>0</v>
      </c>
      <c r="S96" s="220">
        <f>SUM(G96:R96)/13</f>
        <v>0</v>
      </c>
      <c r="T96" s="223" t="s">
        <v>292</v>
      </c>
    </row>
    <row r="97" spans="3:4" ht="13.8" thickTop="1" x14ac:dyDescent="0.25">
      <c r="C97" s="217"/>
      <c r="D97" s="218">
        <f>D96-D87</f>
        <v>0</v>
      </c>
    </row>
  </sheetData>
  <printOptions horizontalCentered="1"/>
  <pageMargins left="1" right="1" top="1" bottom="1" header="1" footer="1"/>
  <pageSetup scale="57" orientation="portrait" blackAndWhite="1" r:id="rId1"/>
  <headerFooter alignWithMargins="0"/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B025D-5962-45F3-A2C1-8F0DF06D9CEC}">
  <sheetPr>
    <tabColor theme="2" tint="-0.499984740745262"/>
    <pageSetUpPr fitToPage="1"/>
  </sheetPr>
  <dimension ref="A1:AH409"/>
  <sheetViews>
    <sheetView zoomScaleNormal="100" workbookViewId="0">
      <pane ySplit="15" topLeftCell="A16" activePane="bottomLeft" state="frozen"/>
      <selection activeCell="D37" sqref="D37"/>
      <selection pane="bottomLeft" activeCell="A16" sqref="A16"/>
    </sheetView>
  </sheetViews>
  <sheetFormatPr defaultColWidth="9.109375" defaultRowHeight="13.2" x14ac:dyDescent="0.25"/>
  <cols>
    <col min="1" max="1" width="19.332031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19.332031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Bonnie Mine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2054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6413607.3044405505</v>
      </c>
      <c r="Q8" s="184">
        <f>G10</f>
        <v>3087383.3483832409</v>
      </c>
      <c r="R8" s="184">
        <f>G11</f>
        <v>3091785.1904696068</v>
      </c>
      <c r="S8" s="184">
        <f>G12</f>
        <v>2476366.6270568343</v>
      </c>
      <c r="T8" s="184">
        <f>G13</f>
        <v>-2241927.8614691314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13450468.700765768</v>
      </c>
      <c r="Q9" s="184">
        <f>L10</f>
        <v>6945314.625183858</v>
      </c>
      <c r="R9" s="184">
        <f>L11</f>
        <v>7054688.8646201435</v>
      </c>
      <c r="S9" s="184">
        <f>L12</f>
        <v>4565989.9144052332</v>
      </c>
      <c r="T9" s="184">
        <f>L13</f>
        <v>-5115524.7034434658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49</v>
      </c>
      <c r="B10" s="170">
        <f>'Escalation Factors'!$A$10</f>
        <v>2023</v>
      </c>
      <c r="C10" s="201">
        <f>C17+5*1</f>
        <v>2054</v>
      </c>
      <c r="D10" s="10" t="s">
        <v>155</v>
      </c>
      <c r="E10" s="184">
        <f>VLOOKUP($A$10,'Cost Estimates in 2023'!$A:$F,2,FALSE)</f>
        <v>2927785</v>
      </c>
      <c r="F10" s="164">
        <f>VLOOKUP(G$7,Multiplier_Labor,3,FALSE)</f>
        <v>1.0545116353773385</v>
      </c>
      <c r="G10" s="185">
        <f>E10*F10</f>
        <v>3087383.3483832409</v>
      </c>
      <c r="H10" s="137"/>
      <c r="J10" s="165">
        <f>C10+1</f>
        <v>2055</v>
      </c>
      <c r="K10" s="164">
        <f>VLOOKUP(J$10,Multiplier_Labor,4,FALSE)</f>
        <v>2.2495796088363584</v>
      </c>
      <c r="L10" s="185">
        <f>G10*K10</f>
        <v>6945314.625183858</v>
      </c>
      <c r="M10" s="2"/>
      <c r="O10" s="134" t="s">
        <v>235</v>
      </c>
      <c r="P10" s="184">
        <f>SUM(Q10:T10)</f>
        <v>12582196.660765769</v>
      </c>
      <c r="Q10" s="184">
        <f>Q9-Q16</f>
        <v>6492989.5851838579</v>
      </c>
      <c r="R10" s="184">
        <f>R9-R16</f>
        <v>6614954.8646201435</v>
      </c>
      <c r="S10" s="184">
        <f>S9-S16</f>
        <v>4311475.9144052332</v>
      </c>
      <c r="T10" s="184">
        <f>T9-T16</f>
        <v>-4837223.7034434658</v>
      </c>
      <c r="Z10" s="2"/>
      <c r="AA10" s="186" t="str">
        <f>A10</f>
        <v>Bonnie Mine Solar</v>
      </c>
      <c r="AB10" s="182">
        <f>P12</f>
        <v>29</v>
      </c>
      <c r="AC10" s="187">
        <f>G7</f>
        <v>2025</v>
      </c>
      <c r="AD10" s="187">
        <f>C10</f>
        <v>2054</v>
      </c>
      <c r="AE10" s="182">
        <f>G15</f>
        <v>6413607.3044405505</v>
      </c>
      <c r="AF10" s="182">
        <f>P16</f>
        <v>868272.04</v>
      </c>
      <c r="AG10" s="182">
        <f>L15</f>
        <v>13450468.700765768</v>
      </c>
      <c r="AH10" s="188">
        <f>AG10-P10-P16</f>
        <v>-9.3132257461547852E-10</v>
      </c>
    </row>
    <row r="11" spans="1:34" x14ac:dyDescent="0.25">
      <c r="D11" s="161" t="s">
        <v>245</v>
      </c>
      <c r="E11" s="184">
        <f>VLOOKUP($A$10,'Cost Estimates in 2023'!$A:$F,3,FALSE)</f>
        <v>3049685</v>
      </c>
      <c r="F11" s="164">
        <f>VLOOKUP(G$7,Multiplier_Materials,3,FALSE)</f>
        <v>1.0138047668757943</v>
      </c>
      <c r="G11" s="185">
        <f>E11*F11</f>
        <v>3091785.1904696068</v>
      </c>
      <c r="H11" s="137"/>
      <c r="K11" s="164">
        <f>VLOOKUP(J$10,Multiplier_Materials,4,FALSE)</f>
        <v>2.2817525895285815</v>
      </c>
      <c r="L11" s="185">
        <f>G11*K11</f>
        <v>7054688.8646201435</v>
      </c>
      <c r="M11" s="2"/>
      <c r="O11" s="134" t="s">
        <v>234</v>
      </c>
      <c r="P11" s="184">
        <f>SUM(Q11:T11)</f>
        <v>6003751.0422998667</v>
      </c>
      <c r="Q11" s="184">
        <f>Q10/((1+Q13)^(P12))</f>
        <v>2886312.4290775829</v>
      </c>
      <c r="R11" s="184">
        <f>R10/((1+R13)^(P12))</f>
        <v>2899067.5391264982</v>
      </c>
      <c r="S11" s="184">
        <f>S10/((1+S13)^(P12))</f>
        <v>2338330.8478427068</v>
      </c>
      <c r="T11" s="184">
        <f>T10/((1+T13)^(P12))</f>
        <v>-2119959.7737469212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2377280</v>
      </c>
      <c r="F12" s="164">
        <f>VLOOKUP(G$7,Multiplier_GDP,3,FALSE)</f>
        <v>1.0416806716317952</v>
      </c>
      <c r="G12" s="185">
        <f>E12*F12</f>
        <v>2476366.6270568343</v>
      </c>
      <c r="H12" s="137"/>
      <c r="K12" s="164">
        <f>VLOOKUP(J$10,Multiplier_GDP,4,FALSE)</f>
        <v>1.8438262995943857</v>
      </c>
      <c r="L12" s="185">
        <f>G12*K12</f>
        <v>4565989.9144052332</v>
      </c>
      <c r="M12" s="2"/>
      <c r="O12" s="134" t="s">
        <v>244</v>
      </c>
      <c r="P12" s="184">
        <f>(P7-P6)</f>
        <v>29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-2211400</v>
      </c>
      <c r="F13" s="164">
        <f>F11</f>
        <v>1.0138047668757943</v>
      </c>
      <c r="G13" s="185">
        <f>E13*F13</f>
        <v>-2241927.8614691314</v>
      </c>
      <c r="H13" s="137"/>
      <c r="K13" s="164">
        <f>K11</f>
        <v>2.2817525895285815</v>
      </c>
      <c r="L13" s="185">
        <f>G13*K13</f>
        <v>-5115524.7034434658</v>
      </c>
      <c r="M13" s="2"/>
      <c r="O13" s="180" t="s">
        <v>237</v>
      </c>
      <c r="P13" s="189">
        <f>IF(P8=0,0,((P9/P8)^(1/($P7-$P6))-1))</f>
        <v>2.5866537499070752E-2</v>
      </c>
      <c r="Q13" s="189">
        <f>IF(Q8=0,0,((Q9/Q8)^(1/($P7-$P6))-1))</f>
        <v>2.8351122457249911E-2</v>
      </c>
      <c r="R13" s="189">
        <f>IF(R8=0,0,((R9/R8)^(1/($P7-$P6))-1))</f>
        <v>2.8854799844558521E-2</v>
      </c>
      <c r="S13" s="189">
        <f>IF(S8=0,0,((S9/S8)^(1/($P7-$P6))-1))</f>
        <v>2.1322168811715114E-2</v>
      </c>
      <c r="T13" s="189">
        <f>IF(T8=0,0,((T9/T8)^(1/($P7-$P6))-1))</f>
        <v>2.8854799844558521E-2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296280.88534782222</v>
      </c>
      <c r="Q14" s="185">
        <f>PMT(Q13,$P12,-Q11)</f>
        <v>147316.37867764174</v>
      </c>
      <c r="R14" s="185">
        <f>PMT(R13,$P12,-R11)</f>
        <v>148915.78933310683</v>
      </c>
      <c r="S14" s="185">
        <f>PMT(S13,$P12,-S11)</f>
        <v>108944.24281250902</v>
      </c>
      <c r="T14" s="185">
        <f>PMT(T13,$P12,-T11)</f>
        <v>-108895.52547543538</v>
      </c>
      <c r="U14" s="190"/>
      <c r="Z14" s="2"/>
    </row>
    <row r="15" spans="1:34" x14ac:dyDescent="0.25">
      <c r="E15" s="185">
        <f>SUM(E10:E13)</f>
        <v>6143350</v>
      </c>
      <c r="F15" s="124"/>
      <c r="G15" s="185">
        <f>SUM(G10:G13)</f>
        <v>6413607.3044405505</v>
      </c>
      <c r="H15" s="137"/>
      <c r="L15" s="185">
        <f>SUM(L10:L13)</f>
        <v>13450468.700765768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868272.04</v>
      </c>
      <c r="Q16" s="185">
        <f>VLOOKUP($A$10,'Reserves Dec 31, 2024'!$A:$F,2,FALSE)</f>
        <v>452325.04000000004</v>
      </c>
      <c r="R16" s="185">
        <f>VLOOKUP($A$10,'Reserves Dec 31, 2024'!$A:$F,3,FALSE)</f>
        <v>439734</v>
      </c>
      <c r="S16" s="185">
        <f>VLOOKUP($A$10,'Reserves Dec 31, 2024'!$A:$F,4,FALSE)</f>
        <v>254514</v>
      </c>
      <c r="T16" s="185">
        <f>VLOOKUP($A$10,'Reserves Dec 31, 2024'!$A:$F,5,FALSE)</f>
        <v>-278301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2049</v>
      </c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296280.88534782222</v>
      </c>
      <c r="Q17" s="124">
        <f>IF($N17&lt;=TRUNC($P$12),Q14*(1+0),0)</f>
        <v>147316.37867764174</v>
      </c>
      <c r="R17" s="124">
        <f>IF($N17&lt;=TRUNC($P$12),R14*(1+0),0)</f>
        <v>148915.78933310683</v>
      </c>
      <c r="S17" s="124">
        <f>IF($N17&lt;=TRUNC($P$12),S14*(1+0),0)</f>
        <v>108944.24281250902</v>
      </c>
      <c r="T17" s="124">
        <f>IF($N17&lt;=TRUNC($P$12),T14*(1+0),0)</f>
        <v>-108895.52547543538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303935.17427932302</v>
      </c>
      <c r="Q18" s="124">
        <f t="shared" ref="Q18:Q48" si="3">IF($N18&lt;=TRUNC($P$12),Q17*(1+Q$13),0)</f>
        <v>151492.96336949017</v>
      </c>
      <c r="R18" s="124">
        <f t="shared" ref="R18:R48" si="4">IF($N18&lt;=TRUNC($P$12),R17*(1+R$13),0)</f>
        <v>153212.72462800809</v>
      </c>
      <c r="S18" s="124">
        <f t="shared" ref="S18:S48" si="5">IF($N18&lt;=TRUNC($P$12),S17*(1+S$13),0)</f>
        <v>111267.17034882182</v>
      </c>
      <c r="T18" s="124">
        <f t="shared" ref="T18:T48" si="6">IF($N18&lt;=TRUNC($P$12),T17*(1+T$13),0)</f>
        <v>-112037.6840669971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311790.72477858199</v>
      </c>
      <c r="Q19" s="124">
        <f t="shared" si="3"/>
        <v>155787.95892539027</v>
      </c>
      <c r="R19" s="124">
        <f t="shared" si="4"/>
        <v>157633.64713078871</v>
      </c>
      <c r="S19" s="124">
        <f t="shared" si="5"/>
        <v>113639.62773820126</v>
      </c>
      <c r="T19" s="124">
        <f t="shared" si="6"/>
        <v>-115270.50901579819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319852.91147687065</v>
      </c>
      <c r="Q20" s="124">
        <f t="shared" si="3"/>
        <v>160204.72242624903</v>
      </c>
      <c r="R20" s="124">
        <f t="shared" si="4"/>
        <v>162182.1344675154</v>
      </c>
      <c r="S20" s="124">
        <f t="shared" si="5"/>
        <v>116062.67106453565</v>
      </c>
      <c r="T20" s="124">
        <f t="shared" si="6"/>
        <v>-118596.61648142943</v>
      </c>
      <c r="U20" s="196">
        <f>SUM(Q17:T20)/4</f>
        <v>307964.92397064948</v>
      </c>
      <c r="V20" s="124">
        <f>SUM(Q17:Q20)/4</f>
        <v>153700.5058496928</v>
      </c>
      <c r="W20" s="124">
        <f>SUM(R17:R20)/4</f>
        <v>155486.07388985477</v>
      </c>
      <c r="X20" s="124">
        <f>SUM(S17:S20)/4</f>
        <v>112478.42799101694</v>
      </c>
      <c r="Y20" s="124">
        <f>SUM(T17:T20)/4</f>
        <v>-113700.08375991503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328127.25444339344</v>
      </c>
      <c r="Q21" s="124">
        <f t="shared" si="3"/>
        <v>164746.70612998534</v>
      </c>
      <c r="R21" s="124">
        <f t="shared" si="4"/>
        <v>166861.86749593882</v>
      </c>
      <c r="S21" s="124">
        <f t="shared" si="5"/>
        <v>118537.37892971224</v>
      </c>
      <c r="T21" s="124">
        <f t="shared" si="6"/>
        <v>-122018.69811224294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336619.42316431296</v>
      </c>
      <c r="Q22" s="124">
        <f t="shared" si="3"/>
        <v>169417.46016990513</v>
      </c>
      <c r="R22" s="124">
        <f t="shared" si="4"/>
        <v>171676.63328422338</v>
      </c>
      <c r="S22" s="124">
        <f t="shared" si="5"/>
        <v>121064.8529337498</v>
      </c>
      <c r="T22" s="124">
        <f t="shared" si="6"/>
        <v>-125539.52322356532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345335.24063161173</v>
      </c>
      <c r="Q23" s="124">
        <f t="shared" si="3"/>
        <v>174220.63532957836</v>
      </c>
      <c r="R23" s="124">
        <f t="shared" si="4"/>
        <v>176630.32817562734</v>
      </c>
      <c r="S23" s="124">
        <f t="shared" si="5"/>
        <v>123646.21816516868</v>
      </c>
      <c r="T23" s="124">
        <f t="shared" si="6"/>
        <v>-129161.94103876261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354280.68754484667</v>
      </c>
      <c r="Q24" s="124">
        <f t="shared" si="3"/>
        <v>179159.98589638711</v>
      </c>
      <c r="R24" s="124">
        <f t="shared" si="4"/>
        <v>181726.96094161374</v>
      </c>
      <c r="S24" s="124">
        <f t="shared" si="5"/>
        <v>126282.62370181657</v>
      </c>
      <c r="T24" s="124">
        <f t="shared" si="6"/>
        <v>-132888.88299497077</v>
      </c>
      <c r="U24" s="196">
        <f>SUM(Q21:T24)/4</f>
        <v>341090.65144604124</v>
      </c>
      <c r="V24" s="124">
        <f>SUM(Q21:Q24)/4</f>
        <v>171886.19688146398</v>
      </c>
      <c r="W24" s="124">
        <f>SUM(R21:R24)/4</f>
        <v>174223.9474743508</v>
      </c>
      <c r="X24" s="124">
        <f>SUM(S21:S24)/4</f>
        <v>122382.76843261183</v>
      </c>
      <c r="Y24" s="124">
        <f>SUM(T21:T24)/4</f>
        <v>-127402.26134238542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363461.90662893403</v>
      </c>
      <c r="Q25" s="124">
        <f t="shared" si="3"/>
        <v>184239.37259597474</v>
      </c>
      <c r="R25" s="124">
        <f t="shared" si="4"/>
        <v>186970.6560259439</v>
      </c>
      <c r="S25" s="124">
        <f t="shared" si="5"/>
        <v>128975.24312237299</v>
      </c>
      <c r="T25" s="124">
        <f t="shared" si="6"/>
        <v>-136723.36511535762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372885.2070711928</v>
      </c>
      <c r="Q26" s="124">
        <f t="shared" si="3"/>
        <v>189462.76560989011</v>
      </c>
      <c r="R26" s="124">
        <f t="shared" si="4"/>
        <v>192365.6568823783</v>
      </c>
      <c r="S26" s="124">
        <f t="shared" si="5"/>
        <v>131725.27502876022</v>
      </c>
      <c r="T26" s="124">
        <f t="shared" si="6"/>
        <v>-140668.49044983575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382557.06908096286</v>
      </c>
      <c r="Q27" s="124">
        <f t="shared" si="3"/>
        <v>194834.24767878535</v>
      </c>
      <c r="R27" s="124">
        <f t="shared" si="4"/>
        <v>197916.32940868635</v>
      </c>
      <c r="S27" s="124">
        <f t="shared" si="5"/>
        <v>134533.94357969306</v>
      </c>
      <c r="T27" s="124">
        <f t="shared" si="6"/>
        <v>-144727.45158620196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392484.14857520652</v>
      </c>
      <c r="Q28" s="124">
        <f t="shared" si="3"/>
        <v>200358.01729359274</v>
      </c>
      <c r="R28" s="124">
        <f t="shared" si="4"/>
        <v>203627.16547974371</v>
      </c>
      <c r="S28" s="124">
        <f t="shared" si="5"/>
        <v>137402.49903560503</v>
      </c>
      <c r="T28" s="124">
        <f t="shared" si="6"/>
        <v>-148903.53323373487</v>
      </c>
      <c r="U28" s="196">
        <f>SUM(Q25:T28)/4</f>
        <v>377847.08283907402</v>
      </c>
      <c r="V28" s="124">
        <f>SUM(Q25:Q28)/4</f>
        <v>192223.60079456074</v>
      </c>
      <c r="W28" s="124">
        <f>SUM(R25:R28)/4</f>
        <v>195219.95194918808</v>
      </c>
      <c r="X28" s="124">
        <f>SUM(S25:S28)/4</f>
        <v>133159.24019160782</v>
      </c>
      <c r="Y28" s="124">
        <f>SUM(T25:T28)/4</f>
        <v>-142755.71009628254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402673.28199360357</v>
      </c>
      <c r="Q29" s="124">
        <f t="shared" si="3"/>
        <v>206038.3919771752</v>
      </c>
      <c r="R29" s="124">
        <f t="shared" si="4"/>
        <v>209502.78658257652</v>
      </c>
      <c r="S29" s="124">
        <f t="shared" si="5"/>
        <v>140332.21831519372</v>
      </c>
      <c r="T29" s="124">
        <f t="shared" si="6"/>
        <v>-153200.11488134184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413131.49124673544</v>
      </c>
      <c r="Q30" s="124">
        <f t="shared" si="3"/>
        <v>211879.81165901496</v>
      </c>
      <c r="R30" s="124">
        <f t="shared" si="4"/>
        <v>215547.94755629404</v>
      </c>
      <c r="S30" s="124">
        <f t="shared" si="5"/>
        <v>143324.40556383273</v>
      </c>
      <c r="T30" s="124">
        <f t="shared" si="6"/>
        <v>-157620.67353240633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423865.98880107014</v>
      </c>
      <c r="Q31" s="124">
        <f t="shared" si="3"/>
        <v>217886.84214557873</v>
      </c>
      <c r="R31" s="124">
        <f t="shared" si="4"/>
        <v>221767.5404399363</v>
      </c>
      <c r="S31" s="124">
        <f t="shared" si="5"/>
        <v>146380.39273410349</v>
      </c>
      <c r="T31" s="124">
        <f t="shared" si="6"/>
        <v>-162168.78651854841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434884.18290455139</v>
      </c>
      <c r="Q32" s="124">
        <f t="shared" si="3"/>
        <v>224064.1786890715</v>
      </c>
      <c r="R32" s="124">
        <f t="shared" si="4"/>
        <v>228166.59843135069</v>
      </c>
      <c r="S32" s="124">
        <f t="shared" si="5"/>
        <v>149501.54017870521</v>
      </c>
      <c r="T32" s="124">
        <f t="shared" si="6"/>
        <v>-166848.13439457607</v>
      </c>
      <c r="U32" s="196">
        <f>SUM(Q29:T32)/4</f>
        <v>418638.73623649013</v>
      </c>
      <c r="V32" s="124">
        <f>SUM(Q29:Q32)/4</f>
        <v>214967.30611771008</v>
      </c>
      <c r="W32" s="124">
        <f>SUM(R29:R32)/4</f>
        <v>218746.21825253937</v>
      </c>
      <c r="X32" s="124">
        <f>SUM(S29:S32)/4</f>
        <v>144884.63919795878</v>
      </c>
      <c r="Y32" s="124">
        <f>SUM(T29:T32)/4</f>
        <v>-159959.42733171815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446193.68295670691</v>
      </c>
      <c r="Q33" s="124">
        <f t="shared" si="3"/>
        <v>230416.64965736849</v>
      </c>
      <c r="R33" s="124">
        <f t="shared" si="4"/>
        <v>234750.29996030108</v>
      </c>
      <c r="S33" s="124">
        <f t="shared" si="5"/>
        <v>152689.23725600698</v>
      </c>
      <c r="T33" s="124">
        <f t="shared" si="6"/>
        <v>-171662.50391696958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457802.30502730142</v>
      </c>
      <c r="Q34" s="124">
        <f t="shared" si="3"/>
        <v>236949.22030799379</v>
      </c>
      <c r="R34" s="124">
        <f t="shared" si="4"/>
        <v>241523.97287910566</v>
      </c>
      <c r="S34" s="124">
        <f t="shared" si="5"/>
        <v>155944.90294851159</v>
      </c>
      <c r="T34" s="124">
        <f t="shared" si="6"/>
        <v>-176615.7911083095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469718.07752766856</v>
      </c>
      <c r="Q35" s="124">
        <f t="shared" si="3"/>
        <v>243666.99666909562</v>
      </c>
      <c r="R35" s="124">
        <f t="shared" si="4"/>
        <v>248493.09877419483</v>
      </c>
      <c r="S35" s="124">
        <f t="shared" si="5"/>
        <v>159269.98649450627</v>
      </c>
      <c r="T35" s="124">
        <f t="shared" si="6"/>
        <v>-181712.00441012814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481949.24703897559</v>
      </c>
      <c r="Q36" s="124">
        <f t="shared" si="3"/>
        <v>250575.22953045147</v>
      </c>
      <c r="R36" s="124">
        <f t="shared" si="4"/>
        <v>255663.31740207833</v>
      </c>
      <c r="S36" s="124">
        <f t="shared" si="5"/>
        <v>162665.96803318174</v>
      </c>
      <c r="T36" s="124">
        <f t="shared" si="6"/>
        <v>-186955.26792673592</v>
      </c>
      <c r="U36" s="196">
        <f>SUM(Q33:T36)/4</f>
        <v>463915.82813766308</v>
      </c>
      <c r="V36" s="124">
        <f>SUM(Q33:Q36)/4</f>
        <v>240402.02404122733</v>
      </c>
      <c r="W36" s="124">
        <f>SUM(R33:R36)/4</f>
        <v>245107.67225391997</v>
      </c>
      <c r="X36" s="124">
        <f>SUM(S33:S36)/4</f>
        <v>157642.52368305164</v>
      </c>
      <c r="Y36" s="124">
        <f>SUM(T33:T36)/4</f>
        <v>-179236.39184053577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494504.2843017925</v>
      </c>
      <c r="Q37" s="124">
        <f t="shared" si="3"/>
        <v>257679.3185476228</v>
      </c>
      <c r="R37" s="124">
        <f t="shared" si="4"/>
        <v>263040.43125331117</v>
      </c>
      <c r="S37" s="124">
        <f t="shared" si="5"/>
        <v>166134.35926350628</v>
      </c>
      <c r="T37" s="124">
        <f t="shared" si="6"/>
        <v>-192349.82476264771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507391.89037145802</v>
      </c>
      <c r="Q38" s="124">
        <f t="shared" si="3"/>
        <v>264984.81646246713</v>
      </c>
      <c r="R38" s="124">
        <f t="shared" si="4"/>
        <v>270630.41024815181</v>
      </c>
      <c r="S38" s="124">
        <f t="shared" si="5"/>
        <v>169676.70411714888</v>
      </c>
      <c r="T38" s="124">
        <f t="shared" si="6"/>
        <v>-197900.04045630983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520621.00294386304</v>
      </c>
      <c r="Q39" s="124">
        <f t="shared" si="3"/>
        <v>272497.43344330642</v>
      </c>
      <c r="R39" s="124">
        <f t="shared" si="4"/>
        <v>278439.396567713</v>
      </c>
      <c r="S39" s="124">
        <f t="shared" si="5"/>
        <v>173294.57944575016</v>
      </c>
      <c r="T39" s="124">
        <f t="shared" si="6"/>
        <v>-203610.40651290669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534200.80285639979</v>
      </c>
      <c r="Q40" s="124">
        <f t="shared" si="3"/>
        <v>280223.0415481439</v>
      </c>
      <c r="R40" s="124">
        <f t="shared" si="4"/>
        <v>286473.70962451404</v>
      </c>
      <c r="S40" s="124">
        <f t="shared" si="5"/>
        <v>176989.59572284762</v>
      </c>
      <c r="T40" s="124">
        <f t="shared" si="6"/>
        <v>-209485.54403910579</v>
      </c>
      <c r="U40" s="196">
        <f>SUM(Q37:T40)/4</f>
        <v>514179.49511837825</v>
      </c>
      <c r="V40" s="124">
        <f>SUM(Q37:Q40)/4</f>
        <v>268846.15250038507</v>
      </c>
      <c r="W40" s="124">
        <f>SUM(R37:R40)/4</f>
        <v>274645.98692342249</v>
      </c>
      <c r="X40" s="124">
        <f>SUM(S37:S40)/4</f>
        <v>171523.80963731324</v>
      </c>
      <c r="Y40" s="124">
        <f>SUM(T37:T40)/4</f>
        <v>-200836.45394274249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548140.72076896066</v>
      </c>
      <c r="Q41" s="124">
        <f t="shared" si="3"/>
        <v>288167.67931441835</v>
      </c>
      <c r="R41" s="124">
        <f t="shared" si="4"/>
        <v>294739.8511764576</v>
      </c>
      <c r="S41" s="124">
        <f t="shared" si="5"/>
        <v>180763.39776076737</v>
      </c>
      <c r="T41" s="124">
        <f t="shared" si="6"/>
        <v>-215530.20748268263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562450.44403000223</v>
      </c>
      <c r="Q42" s="124">
        <f t="shared" si="3"/>
        <v>296337.55647888297</v>
      </c>
      <c r="R42" s="124">
        <f t="shared" si="4"/>
        <v>303244.51058836927</v>
      </c>
      <c r="S42" s="124">
        <f t="shared" si="5"/>
        <v>184617.66544280166</v>
      </c>
      <c r="T42" s="124">
        <f t="shared" si="6"/>
        <v>-221749.28848005162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577139.92373283673</v>
      </c>
      <c r="Q43" s="124">
        <f t="shared" si="3"/>
        <v>304739.05883129797</v>
      </c>
      <c r="R43" s="124">
        <f t="shared" si="4"/>
        <v>311994.57024535775</v>
      </c>
      <c r="S43" s="124">
        <f t="shared" si="5"/>
        <v>188554.11447099783</v>
      </c>
      <c r="T43" s="124">
        <f t="shared" si="6"/>
        <v>-228147.81981481679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592219.38196745398</v>
      </c>
      <c r="Q44" s="124">
        <f t="shared" si="3"/>
        <v>313378.75320573116</v>
      </c>
      <c r="R44" s="124">
        <f t="shared" si="4"/>
        <v>320997.11112237658</v>
      </c>
      <c r="S44" s="124">
        <f t="shared" si="5"/>
        <v>192574.49712989188</v>
      </c>
      <c r="T44" s="124">
        <f t="shared" si="6"/>
        <v>-234730.97949054572</v>
      </c>
      <c r="U44" s="196">
        <f>SUM(Q41:T44)/4</f>
        <v>569987.61762481357</v>
      </c>
      <c r="V44" s="124">
        <f>SUM(Q41:Q44)/4</f>
        <v>300655.76195758267</v>
      </c>
      <c r="W44" s="124">
        <f>SUM(R41:R44)/4</f>
        <v>307744.01078314026</v>
      </c>
      <c r="X44" s="124">
        <f>SUM(S41:S44)/4</f>
        <v>186627.41870111469</v>
      </c>
      <c r="Y44" s="124">
        <f>SUM(T41:T44)/4</f>
        <v>-225039.57381702418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607699.31927332538</v>
      </c>
      <c r="Q45" s="124">
        <f t="shared" si="3"/>
        <v>322263.39261336712</v>
      </c>
      <c r="R45" s="124">
        <f t="shared" si="4"/>
        <v>330259.41851449426</v>
      </c>
      <c r="S45" s="124">
        <f t="shared" si="5"/>
        <v>196680.60306652659</v>
      </c>
      <c r="T45" s="124">
        <f t="shared" si="6"/>
        <v>-241504.09492106258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151924.82981833135</v>
      </c>
      <c r="V48" s="124">
        <f>SUM(Q45:Q48)/4</f>
        <v>80565.84815334178</v>
      </c>
      <c r="W48" s="124">
        <f>SUM(R45:R48)/4</f>
        <v>82564.854628623565</v>
      </c>
      <c r="X48" s="124">
        <f>SUM(S45:S48)/4</f>
        <v>49170.150766631647</v>
      </c>
      <c r="Y48" s="124">
        <f>SUM(T45:T48)/4</f>
        <v>-60376.023730265646</v>
      </c>
      <c r="Z48" s="188">
        <f>SUM(Q48:T48)-P48</f>
        <v>0</v>
      </c>
    </row>
    <row r="49" spans="13:26" x14ac:dyDescent="0.25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5">
      <c r="M50" s="2"/>
      <c r="O50" s="134" t="s">
        <v>231</v>
      </c>
      <c r="P50" s="196">
        <f>SUM(Q50:T50)</f>
        <v>12582196.660765765</v>
      </c>
      <c r="Q50" s="196">
        <f>SUM(Q$17:Q$48)</f>
        <v>6492989.5851838579</v>
      </c>
      <c r="R50" s="196">
        <f>SUM(R$17:R$48)</f>
        <v>6614954.8646201575</v>
      </c>
      <c r="S50" s="196">
        <f>SUM(S$17:S$48)</f>
        <v>4311475.9144052258</v>
      </c>
      <c r="T50" s="196">
        <f>SUM(T$17:T$48)</f>
        <v>-4837223.7034434769</v>
      </c>
      <c r="U50" s="124"/>
      <c r="V50" s="196"/>
      <c r="W50" s="196"/>
      <c r="X50" s="196"/>
      <c r="Y50" s="196"/>
      <c r="Z50" s="2"/>
    </row>
    <row r="51" spans="13:26" x14ac:dyDescent="0.25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1.3969838619232178E-8</v>
      </c>
      <c r="S51" s="188">
        <f>S50-S$10</f>
        <v>-7.4505805969238281E-9</v>
      </c>
      <c r="T51" s="188">
        <f>T50-T$10</f>
        <v>-1.1175870895385742E-8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5">
      <c r="M52" s="2"/>
      <c r="O52" s="180" t="s">
        <v>279</v>
      </c>
      <c r="P52" s="197">
        <f>$P$13</f>
        <v>2.5866537499070752E-2</v>
      </c>
      <c r="Z52" s="2"/>
    </row>
    <row r="53" spans="13:26" x14ac:dyDescent="0.25">
      <c r="M53" s="2"/>
      <c r="O53" s="134" t="s">
        <v>236</v>
      </c>
      <c r="P53" s="197">
        <f>((1+P52)^(1/12))-1</f>
        <v>2.1304042496681497E-3</v>
      </c>
      <c r="Z53" s="2"/>
    </row>
    <row r="54" spans="13:26" x14ac:dyDescent="0.25">
      <c r="M54" s="2"/>
      <c r="O54" s="134" t="s">
        <v>235</v>
      </c>
      <c r="P54" s="196">
        <f>P10</f>
        <v>12582196.660765769</v>
      </c>
      <c r="Z54" s="2"/>
    </row>
    <row r="55" spans="13:26" x14ac:dyDescent="0.25">
      <c r="M55" s="2"/>
      <c r="O55" s="134" t="s">
        <v>234</v>
      </c>
      <c r="P55" s="196">
        <f>P54/(1+P53)^P56</f>
        <v>5999587.8362814849</v>
      </c>
      <c r="Z55" s="2"/>
    </row>
    <row r="56" spans="13:26" x14ac:dyDescent="0.25">
      <c r="M56" s="2"/>
      <c r="O56" s="134" t="s">
        <v>233</v>
      </c>
      <c r="P56" s="124">
        <f>$P$12*12</f>
        <v>348</v>
      </c>
      <c r="Q56" s="198"/>
      <c r="Z56" s="2"/>
    </row>
    <row r="57" spans="13:26" x14ac:dyDescent="0.25">
      <c r="M57" s="2"/>
      <c r="O57" s="134" t="s">
        <v>232</v>
      </c>
      <c r="P57" s="196">
        <f>PMT(P53,P56,-P55)</f>
        <v>24431.03450151479</v>
      </c>
      <c r="Z57" s="2"/>
    </row>
    <row r="58" spans="13:26" x14ac:dyDescent="0.25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5">
      <c r="M59" s="2"/>
      <c r="N59" s="1">
        <v>1</v>
      </c>
      <c r="O59" s="124">
        <v>0</v>
      </c>
      <c r="P59" s="124">
        <f>P57</f>
        <v>24431.03450151479</v>
      </c>
      <c r="Q59" s="124">
        <f t="shared" ref="Q59:Q82" si="7">O59*$P$53</f>
        <v>0</v>
      </c>
      <c r="R59" s="124">
        <f t="shared" ref="R59:R82" si="8">O59+P59+Q59</f>
        <v>24431.03450151479</v>
      </c>
      <c r="Z59" s="2"/>
    </row>
    <row r="60" spans="13:26" x14ac:dyDescent="0.25">
      <c r="M60" s="2"/>
      <c r="N60" s="1">
        <f t="shared" ref="N60:N183" si="9">N59+1</f>
        <v>2</v>
      </c>
      <c r="O60" s="124">
        <f t="shared" ref="O60:O82" si="10">R59</f>
        <v>24431.03450151479</v>
      </c>
      <c r="P60" s="124">
        <f t="shared" ref="P60:P183" si="11">P59</f>
        <v>24431.03450151479</v>
      </c>
      <c r="Q60" s="124">
        <f t="shared" si="7"/>
        <v>52.047979725816298</v>
      </c>
      <c r="R60" s="124">
        <f t="shared" si="8"/>
        <v>48914.116982755397</v>
      </c>
      <c r="Z60" s="2"/>
    </row>
    <row r="61" spans="13:26" x14ac:dyDescent="0.25">
      <c r="M61" s="2"/>
      <c r="N61" s="1">
        <f t="shared" si="9"/>
        <v>3</v>
      </c>
      <c r="O61" s="124">
        <f t="shared" si="10"/>
        <v>48914.116982755397</v>
      </c>
      <c r="P61" s="124">
        <f t="shared" si="11"/>
        <v>24431.03450151479</v>
      </c>
      <c r="Q61" s="124">
        <f t="shared" si="7"/>
        <v>104.20684268882711</v>
      </c>
      <c r="R61" s="124">
        <f t="shared" si="8"/>
        <v>73449.358326959016</v>
      </c>
      <c r="Z61" s="2"/>
    </row>
    <row r="62" spans="13:26" x14ac:dyDescent="0.25">
      <c r="M62" s="2"/>
      <c r="N62" s="1">
        <f t="shared" si="9"/>
        <v>4</v>
      </c>
      <c r="O62" s="124">
        <f t="shared" si="10"/>
        <v>73449.358326959016</v>
      </c>
      <c r="P62" s="124">
        <f t="shared" si="11"/>
        <v>24431.03450151479</v>
      </c>
      <c r="Q62" s="124">
        <f t="shared" si="7"/>
        <v>156.4768251151522</v>
      </c>
      <c r="R62" s="124">
        <f t="shared" si="8"/>
        <v>98036.869653588961</v>
      </c>
      <c r="Z62" s="2"/>
    </row>
    <row r="63" spans="13:26" x14ac:dyDescent="0.25">
      <c r="M63" s="2"/>
      <c r="N63" s="1">
        <f t="shared" si="9"/>
        <v>5</v>
      </c>
      <c r="O63" s="124">
        <f t="shared" si="10"/>
        <v>98036.869653588961</v>
      </c>
      <c r="P63" s="124">
        <f t="shared" si="11"/>
        <v>24431.03450151479</v>
      </c>
      <c r="Q63" s="124">
        <f t="shared" si="7"/>
        <v>208.85816373416839</v>
      </c>
      <c r="R63" s="124">
        <f t="shared" si="8"/>
        <v>122676.76231883792</v>
      </c>
      <c r="Z63" s="2"/>
    </row>
    <row r="64" spans="13:26" x14ac:dyDescent="0.25">
      <c r="M64" s="2"/>
      <c r="N64" s="1">
        <f t="shared" si="9"/>
        <v>6</v>
      </c>
      <c r="O64" s="124">
        <f t="shared" si="10"/>
        <v>122676.76231883792</v>
      </c>
      <c r="P64" s="124">
        <f t="shared" si="11"/>
        <v>24431.03450151479</v>
      </c>
      <c r="Q64" s="124">
        <f t="shared" si="7"/>
        <v>261.35109577958184</v>
      </c>
      <c r="R64" s="124">
        <f t="shared" si="8"/>
        <v>147369.14791613232</v>
      </c>
      <c r="Z64" s="2"/>
    </row>
    <row r="65" spans="13:26" x14ac:dyDescent="0.25">
      <c r="M65" s="2"/>
      <c r="N65" s="1">
        <f t="shared" si="9"/>
        <v>7</v>
      </c>
      <c r="O65" s="124">
        <f t="shared" si="10"/>
        <v>147369.14791613232</v>
      </c>
      <c r="P65" s="124">
        <f t="shared" si="11"/>
        <v>24431.03450151479</v>
      </c>
      <c r="Q65" s="124">
        <f t="shared" si="7"/>
        <v>313.95585899050246</v>
      </c>
      <c r="R65" s="124">
        <f t="shared" si="8"/>
        <v>172114.13827663759</v>
      </c>
      <c r="Z65" s="2"/>
    </row>
    <row r="66" spans="13:26" x14ac:dyDescent="0.25">
      <c r="M66" s="2"/>
      <c r="N66" s="1">
        <f t="shared" si="9"/>
        <v>8</v>
      </c>
      <c r="O66" s="124">
        <f t="shared" si="10"/>
        <v>172114.13827663759</v>
      </c>
      <c r="P66" s="124">
        <f t="shared" si="11"/>
        <v>24431.03450151479</v>
      </c>
      <c r="Q66" s="124">
        <f t="shared" si="7"/>
        <v>366.67269161252028</v>
      </c>
      <c r="R66" s="124">
        <f t="shared" si="8"/>
        <v>196911.84546976493</v>
      </c>
      <c r="Z66" s="2"/>
    </row>
    <row r="67" spans="13:26" x14ac:dyDescent="0.25">
      <c r="M67" s="2"/>
      <c r="N67" s="1">
        <f t="shared" si="9"/>
        <v>9</v>
      </c>
      <c r="O67" s="124">
        <f t="shared" si="10"/>
        <v>196911.84546976493</v>
      </c>
      <c r="P67" s="124">
        <f t="shared" si="11"/>
        <v>24431.03450151479</v>
      </c>
      <c r="Q67" s="124">
        <f t="shared" si="7"/>
        <v>419.50183239878521</v>
      </c>
      <c r="R67" s="124">
        <f t="shared" si="8"/>
        <v>221762.38180367849</v>
      </c>
      <c r="Z67" s="2"/>
    </row>
    <row r="68" spans="13:26" x14ac:dyDescent="0.25">
      <c r="M68" s="2"/>
      <c r="N68" s="1">
        <f t="shared" si="9"/>
        <v>10</v>
      </c>
      <c r="O68" s="124">
        <f t="shared" si="10"/>
        <v>221762.38180367849</v>
      </c>
      <c r="P68" s="124">
        <f t="shared" si="11"/>
        <v>24431.03450151479</v>
      </c>
      <c r="Q68" s="124">
        <f t="shared" si="7"/>
        <v>472.44352061108742</v>
      </c>
      <c r="R68" s="124">
        <f t="shared" si="8"/>
        <v>246665.85982580436</v>
      </c>
      <c r="Z68" s="2"/>
    </row>
    <row r="69" spans="13:26" x14ac:dyDescent="0.25">
      <c r="M69" s="2"/>
      <c r="N69" s="1">
        <f t="shared" si="9"/>
        <v>11</v>
      </c>
      <c r="O69" s="124">
        <f t="shared" si="10"/>
        <v>246665.85982580436</v>
      </c>
      <c r="P69" s="124">
        <f t="shared" si="11"/>
        <v>24431.03450151479</v>
      </c>
      <c r="Q69" s="124">
        <f t="shared" si="7"/>
        <v>525.49799602094174</v>
      </c>
      <c r="R69" s="124">
        <f t="shared" si="8"/>
        <v>271622.39232334011</v>
      </c>
      <c r="Z69" s="2"/>
    </row>
    <row r="70" spans="13:26" x14ac:dyDescent="0.25">
      <c r="M70" s="2"/>
      <c r="N70" s="1">
        <f t="shared" si="9"/>
        <v>12</v>
      </c>
      <c r="O70" s="124">
        <f t="shared" si="10"/>
        <v>271622.39232334011</v>
      </c>
      <c r="P70" s="124">
        <f t="shared" si="11"/>
        <v>24431.03450151479</v>
      </c>
      <c r="Q70" s="124">
        <f t="shared" si="7"/>
        <v>578.66549891067314</v>
      </c>
      <c r="R70" s="124">
        <f t="shared" si="8"/>
        <v>296632.09232376557</v>
      </c>
      <c r="Z70" s="2"/>
    </row>
    <row r="71" spans="13:26" x14ac:dyDescent="0.25">
      <c r="M71" s="2"/>
      <c r="N71" s="1">
        <f t="shared" si="9"/>
        <v>13</v>
      </c>
      <c r="O71" s="124">
        <f t="shared" si="10"/>
        <v>296632.09232376557</v>
      </c>
      <c r="P71" s="124">
        <f t="shared" si="11"/>
        <v>24431.03450151479</v>
      </c>
      <c r="Q71" s="124">
        <f t="shared" si="7"/>
        <v>631.94627007450504</v>
      </c>
      <c r="R71" s="124">
        <f t="shared" si="8"/>
        <v>321695.07309535489</v>
      </c>
      <c r="Z71" s="2"/>
    </row>
    <row r="72" spans="13:26" x14ac:dyDescent="0.25">
      <c r="M72" s="2"/>
      <c r="N72" s="1">
        <f t="shared" si="9"/>
        <v>14</v>
      </c>
      <c r="O72" s="124">
        <f t="shared" si="10"/>
        <v>321695.07309535489</v>
      </c>
      <c r="P72" s="124">
        <f t="shared" si="11"/>
        <v>24431.03450151479</v>
      </c>
      <c r="Q72" s="124">
        <f t="shared" si="7"/>
        <v>685.34055081965005</v>
      </c>
      <c r="R72" s="124">
        <f t="shared" si="8"/>
        <v>346811.44814768934</v>
      </c>
      <c r="Z72" s="2"/>
    </row>
    <row r="73" spans="13:26" x14ac:dyDescent="0.25">
      <c r="M73" s="2"/>
      <c r="N73" s="1">
        <f t="shared" si="9"/>
        <v>15</v>
      </c>
      <c r="O73" s="124">
        <f t="shared" si="10"/>
        <v>346811.44814768934</v>
      </c>
      <c r="P73" s="124">
        <f t="shared" si="11"/>
        <v>24431.03450151479</v>
      </c>
      <c r="Q73" s="124">
        <f t="shared" si="7"/>
        <v>738.84858296740254</v>
      </c>
      <c r="R73" s="124">
        <f t="shared" si="8"/>
        <v>371981.33123217156</v>
      </c>
      <c r="Z73" s="2"/>
    </row>
    <row r="74" spans="13:26" x14ac:dyDescent="0.25">
      <c r="M74" s="2"/>
      <c r="N74" s="1">
        <f t="shared" si="9"/>
        <v>16</v>
      </c>
      <c r="O74" s="124">
        <f t="shared" si="10"/>
        <v>371981.33123217156</v>
      </c>
      <c r="P74" s="124">
        <f t="shared" si="11"/>
        <v>24431.03450151479</v>
      </c>
      <c r="Q74" s="124">
        <f t="shared" si="7"/>
        <v>792.47060885423389</v>
      </c>
      <c r="R74" s="124">
        <f t="shared" si="8"/>
        <v>397204.83634254063</v>
      </c>
      <c r="Z74" s="2"/>
    </row>
    <row r="75" spans="13:26" x14ac:dyDescent="0.25">
      <c r="M75" s="2"/>
      <c r="N75" s="1">
        <f t="shared" si="9"/>
        <v>17</v>
      </c>
      <c r="O75" s="124">
        <f t="shared" si="10"/>
        <v>397204.83634254063</v>
      </c>
      <c r="P75" s="124">
        <f t="shared" si="11"/>
        <v>24431.03450151479</v>
      </c>
      <c r="Q75" s="124">
        <f t="shared" si="7"/>
        <v>846.2068713328905</v>
      </c>
      <c r="R75" s="124">
        <f t="shared" si="8"/>
        <v>422482.07771538832</v>
      </c>
      <c r="Z75" s="2"/>
    </row>
    <row r="76" spans="13:26" x14ac:dyDescent="0.25">
      <c r="M76" s="2"/>
      <c r="N76" s="1">
        <f t="shared" si="9"/>
        <v>18</v>
      </c>
      <c r="O76" s="124">
        <f t="shared" si="10"/>
        <v>422482.07771538832</v>
      </c>
      <c r="P76" s="124">
        <f t="shared" si="11"/>
        <v>24431.03450151479</v>
      </c>
      <c r="Q76" s="124">
        <f t="shared" si="7"/>
        <v>900.05761377349279</v>
      </c>
      <c r="R76" s="124">
        <f t="shared" si="8"/>
        <v>447813.16983067663</v>
      </c>
      <c r="Z76" s="2"/>
    </row>
    <row r="77" spans="13:26" x14ac:dyDescent="0.25">
      <c r="M77" s="2"/>
      <c r="N77" s="1">
        <f t="shared" si="9"/>
        <v>19</v>
      </c>
      <c r="O77" s="124">
        <f t="shared" si="10"/>
        <v>447813.16983067663</v>
      </c>
      <c r="P77" s="124">
        <f t="shared" si="11"/>
        <v>24431.03450151479</v>
      </c>
      <c r="Q77" s="124">
        <f t="shared" si="7"/>
        <v>954.02308006463829</v>
      </c>
      <c r="R77" s="124">
        <f t="shared" si="8"/>
        <v>473198.22741225606</v>
      </c>
      <c r="Z77" s="2"/>
    </row>
    <row r="78" spans="13:26" x14ac:dyDescent="0.25">
      <c r="M78" s="2"/>
      <c r="N78" s="1">
        <f t="shared" si="9"/>
        <v>20</v>
      </c>
      <c r="O78" s="124">
        <f t="shared" si="10"/>
        <v>473198.22741225606</v>
      </c>
      <c r="P78" s="124">
        <f t="shared" si="11"/>
        <v>24431.03450151479</v>
      </c>
      <c r="Q78" s="124">
        <f t="shared" si="7"/>
        <v>1008.1035146145058</v>
      </c>
      <c r="R78" s="124">
        <f t="shared" si="8"/>
        <v>498637.36542838538</v>
      </c>
      <c r="Z78" s="2"/>
    </row>
    <row r="79" spans="13:26" x14ac:dyDescent="0.25">
      <c r="M79" s="2"/>
      <c r="N79" s="1">
        <f t="shared" si="9"/>
        <v>21</v>
      </c>
      <c r="O79" s="124">
        <f t="shared" si="10"/>
        <v>498637.36542838538</v>
      </c>
      <c r="P79" s="124">
        <f t="shared" si="11"/>
        <v>24431.03450151479</v>
      </c>
      <c r="Q79" s="124">
        <f t="shared" si="7"/>
        <v>1062.2991623519624</v>
      </c>
      <c r="R79" s="124">
        <f t="shared" si="8"/>
        <v>524130.69909225212</v>
      </c>
      <c r="Z79" s="2"/>
    </row>
    <row r="80" spans="13:26" x14ac:dyDescent="0.25">
      <c r="M80" s="2"/>
      <c r="N80" s="1">
        <f t="shared" si="9"/>
        <v>22</v>
      </c>
      <c r="O80" s="124">
        <f t="shared" si="10"/>
        <v>524130.69909225212</v>
      </c>
      <c r="P80" s="124">
        <f t="shared" si="11"/>
        <v>24431.03450151479</v>
      </c>
      <c r="Q80" s="124">
        <f t="shared" si="7"/>
        <v>1116.6102687276721</v>
      </c>
      <c r="R80" s="124">
        <f t="shared" si="8"/>
        <v>549678.34386249457</v>
      </c>
      <c r="Z80" s="2"/>
    </row>
    <row r="81" spans="13:26" x14ac:dyDescent="0.25">
      <c r="M81" s="2"/>
      <c r="N81" s="1">
        <f t="shared" si="9"/>
        <v>23</v>
      </c>
      <c r="O81" s="124">
        <f t="shared" si="10"/>
        <v>549678.34386249457</v>
      </c>
      <c r="P81" s="124">
        <f t="shared" si="11"/>
        <v>24431.03450151479</v>
      </c>
      <c r="Q81" s="124">
        <f t="shared" si="7"/>
        <v>1171.0370797152088</v>
      </c>
      <c r="R81" s="124">
        <f t="shared" si="8"/>
        <v>575280.41544372449</v>
      </c>
      <c r="Z81" s="2"/>
    </row>
    <row r="82" spans="13:26" x14ac:dyDescent="0.25">
      <c r="M82" s="2"/>
      <c r="N82" s="1">
        <f t="shared" si="9"/>
        <v>24</v>
      </c>
      <c r="O82" s="124">
        <f t="shared" si="10"/>
        <v>575280.41544372449</v>
      </c>
      <c r="P82" s="124">
        <f t="shared" si="11"/>
        <v>24431.03450151479</v>
      </c>
      <c r="Q82" s="124">
        <f t="shared" si="7"/>
        <v>1225.5798418121692</v>
      </c>
      <c r="R82" s="124">
        <f t="shared" si="8"/>
        <v>600937.02978705138</v>
      </c>
      <c r="Z82" s="2"/>
    </row>
    <row r="83" spans="13:26" x14ac:dyDescent="0.25">
      <c r="M83" s="2"/>
      <c r="N83" s="1">
        <f t="shared" si="9"/>
        <v>25</v>
      </c>
      <c r="O83" s="124">
        <f t="shared" ref="O83:O146" si="12">R82</f>
        <v>600937.02978705138</v>
      </c>
      <c r="P83" s="124">
        <f t="shared" si="11"/>
        <v>24431.03450151479</v>
      </c>
      <c r="Q83" s="124">
        <f t="shared" ref="Q83:Q146" si="13">O83*$P$53</f>
        <v>1280.2388020412898</v>
      </c>
      <c r="R83" s="124">
        <f t="shared" ref="R83:R146" si="14">O83+P83+Q83</f>
        <v>626648.3030906074</v>
      </c>
      <c r="Z83" s="2"/>
    </row>
    <row r="84" spans="13:26" x14ac:dyDescent="0.25">
      <c r="M84" s="2"/>
      <c r="N84" s="1">
        <f t="shared" si="9"/>
        <v>26</v>
      </c>
      <c r="O84" s="124">
        <f t="shared" si="12"/>
        <v>626648.3030906074</v>
      </c>
      <c r="P84" s="124">
        <f t="shared" si="11"/>
        <v>24431.03450151479</v>
      </c>
      <c r="Q84" s="124">
        <f t="shared" si="13"/>
        <v>1335.0142079515647</v>
      </c>
      <c r="R84" s="124">
        <f t="shared" si="14"/>
        <v>652414.35180007375</v>
      </c>
      <c r="Z84" s="2"/>
    </row>
    <row r="85" spans="13:26" x14ac:dyDescent="0.25">
      <c r="M85" s="2"/>
      <c r="N85" s="1">
        <f t="shared" si="9"/>
        <v>27</v>
      </c>
      <c r="O85" s="124">
        <f t="shared" si="12"/>
        <v>652414.35180007375</v>
      </c>
      <c r="P85" s="124">
        <f t="shared" si="11"/>
        <v>24431.03450151479</v>
      </c>
      <c r="Q85" s="124">
        <f t="shared" si="13"/>
        <v>1389.9063076193684</v>
      </c>
      <c r="R85" s="124">
        <f t="shared" si="14"/>
        <v>678235.29260920791</v>
      </c>
      <c r="Z85" s="2"/>
    </row>
    <row r="86" spans="13:26" x14ac:dyDescent="0.25">
      <c r="M86" s="2"/>
      <c r="N86" s="1">
        <f t="shared" si="9"/>
        <v>28</v>
      </c>
      <c r="O86" s="124">
        <f t="shared" si="12"/>
        <v>678235.29260920791</v>
      </c>
      <c r="P86" s="124">
        <f t="shared" si="11"/>
        <v>24431.03450151479</v>
      </c>
      <c r="Q86" s="124">
        <f t="shared" si="13"/>
        <v>1444.9153496495776</v>
      </c>
      <c r="R86" s="124">
        <f t="shared" si="14"/>
        <v>704111.24246037228</v>
      </c>
      <c r="Z86" s="2"/>
    </row>
    <row r="87" spans="13:26" x14ac:dyDescent="0.25">
      <c r="M87" s="2"/>
      <c r="N87" s="1">
        <f t="shared" si="9"/>
        <v>29</v>
      </c>
      <c r="O87" s="124">
        <f t="shared" si="12"/>
        <v>704111.24246037228</v>
      </c>
      <c r="P87" s="124">
        <f t="shared" si="11"/>
        <v>24431.03450151479</v>
      </c>
      <c r="Q87" s="124">
        <f t="shared" si="13"/>
        <v>1500.0415831766979</v>
      </c>
      <c r="R87" s="124">
        <f t="shared" si="14"/>
        <v>730042.31854506372</v>
      </c>
      <c r="Z87" s="2"/>
    </row>
    <row r="88" spans="13:26" x14ac:dyDescent="0.25">
      <c r="M88" s="2"/>
      <c r="N88" s="1">
        <f t="shared" si="9"/>
        <v>30</v>
      </c>
      <c r="O88" s="124">
        <f t="shared" si="12"/>
        <v>730042.31854506372</v>
      </c>
      <c r="P88" s="124">
        <f t="shared" si="11"/>
        <v>24431.03450151479</v>
      </c>
      <c r="Q88" s="124">
        <f t="shared" si="13"/>
        <v>1555.2852578659929</v>
      </c>
      <c r="R88" s="124">
        <f t="shared" si="14"/>
        <v>756028.6383044445</v>
      </c>
      <c r="Z88" s="2"/>
    </row>
    <row r="89" spans="13:26" x14ac:dyDescent="0.25">
      <c r="M89" s="2"/>
      <c r="N89" s="1">
        <f t="shared" si="9"/>
        <v>31</v>
      </c>
      <c r="O89" s="124">
        <f t="shared" si="12"/>
        <v>756028.6383044445</v>
      </c>
      <c r="P89" s="124">
        <f t="shared" si="11"/>
        <v>24431.03450151479</v>
      </c>
      <c r="Q89" s="124">
        <f t="shared" si="13"/>
        <v>1610.646623914613</v>
      </c>
      <c r="R89" s="124">
        <f t="shared" si="14"/>
        <v>782070.31942987384</v>
      </c>
      <c r="Z89" s="2"/>
    </row>
    <row r="90" spans="13:26" x14ac:dyDescent="0.25">
      <c r="M90" s="2"/>
      <c r="N90" s="1">
        <f t="shared" si="9"/>
        <v>32</v>
      </c>
      <c r="O90" s="124">
        <f t="shared" si="12"/>
        <v>782070.31942987384</v>
      </c>
      <c r="P90" s="124">
        <f t="shared" si="11"/>
        <v>24431.03450151479</v>
      </c>
      <c r="Q90" s="124">
        <f t="shared" si="13"/>
        <v>1666.1259320527306</v>
      </c>
      <c r="R90" s="124">
        <f t="shared" si="14"/>
        <v>808167.47986344132</v>
      </c>
      <c r="Z90" s="2"/>
    </row>
    <row r="91" spans="13:26" x14ac:dyDescent="0.25">
      <c r="M91" s="2"/>
      <c r="N91" s="1">
        <f t="shared" si="9"/>
        <v>33</v>
      </c>
      <c r="O91" s="124">
        <f t="shared" si="12"/>
        <v>808167.47986344132</v>
      </c>
      <c r="P91" s="124">
        <f t="shared" si="11"/>
        <v>24431.03450151479</v>
      </c>
      <c r="Q91" s="124">
        <f t="shared" si="13"/>
        <v>1721.7234335446742</v>
      </c>
      <c r="R91" s="124">
        <f t="shared" si="14"/>
        <v>834320.23779850069</v>
      </c>
      <c r="Z91" s="2"/>
    </row>
    <row r="92" spans="13:26" x14ac:dyDescent="0.25">
      <c r="M92" s="2"/>
      <c r="N92" s="1">
        <f t="shared" si="9"/>
        <v>34</v>
      </c>
      <c r="O92" s="124">
        <f t="shared" si="12"/>
        <v>834320.23779850069</v>
      </c>
      <c r="P92" s="124">
        <f t="shared" si="11"/>
        <v>24431.03450151479</v>
      </c>
      <c r="Q92" s="124">
        <f t="shared" si="13"/>
        <v>1777.4393801900671</v>
      </c>
      <c r="R92" s="124">
        <f t="shared" si="14"/>
        <v>860528.71168020554</v>
      </c>
      <c r="Z92" s="2"/>
    </row>
    <row r="93" spans="13:26" x14ac:dyDescent="0.25">
      <c r="M93" s="2"/>
      <c r="N93" s="1">
        <f t="shared" si="9"/>
        <v>35</v>
      </c>
      <c r="O93" s="124">
        <f t="shared" si="12"/>
        <v>860528.71168020554</v>
      </c>
      <c r="P93" s="124">
        <f t="shared" si="11"/>
        <v>24431.03450151479</v>
      </c>
      <c r="Q93" s="124">
        <f t="shared" si="13"/>
        <v>1833.2740243249677</v>
      </c>
      <c r="R93" s="124">
        <f t="shared" si="14"/>
        <v>886793.02020604524</v>
      </c>
      <c r="Z93" s="2"/>
    </row>
    <row r="94" spans="13:26" x14ac:dyDescent="0.25">
      <c r="M94" s="2"/>
      <c r="N94" s="1">
        <f t="shared" si="9"/>
        <v>36</v>
      </c>
      <c r="O94" s="124">
        <f t="shared" si="12"/>
        <v>886793.02020604524</v>
      </c>
      <c r="P94" s="124">
        <f t="shared" si="11"/>
        <v>24431.03450151479</v>
      </c>
      <c r="Q94" s="124">
        <f t="shared" si="13"/>
        <v>1889.2276188230121</v>
      </c>
      <c r="R94" s="124">
        <f t="shared" si="14"/>
        <v>913113.28232638305</v>
      </c>
      <c r="Z94" s="2"/>
    </row>
    <row r="95" spans="13:26" x14ac:dyDescent="0.25">
      <c r="M95" s="2"/>
      <c r="N95" s="1">
        <f t="shared" si="9"/>
        <v>37</v>
      </c>
      <c r="O95" s="124">
        <f t="shared" si="12"/>
        <v>913113.28232638305</v>
      </c>
      <c r="P95" s="124">
        <f t="shared" si="11"/>
        <v>24431.03450151479</v>
      </c>
      <c r="Q95" s="124">
        <f t="shared" si="13"/>
        <v>1945.3004170965594</v>
      </c>
      <c r="R95" s="124">
        <f t="shared" si="14"/>
        <v>939489.61724499438</v>
      </c>
      <c r="Z95" s="2"/>
    </row>
    <row r="96" spans="13:26" x14ac:dyDescent="0.25">
      <c r="M96" s="2"/>
      <c r="N96" s="1">
        <f t="shared" si="9"/>
        <v>38</v>
      </c>
      <c r="O96" s="124">
        <f t="shared" si="12"/>
        <v>939489.61724499438</v>
      </c>
      <c r="P96" s="124">
        <f t="shared" si="11"/>
        <v>24431.03450151479</v>
      </c>
      <c r="Q96" s="124">
        <f t="shared" si="13"/>
        <v>2001.4926730978393</v>
      </c>
      <c r="R96" s="124">
        <f t="shared" si="14"/>
        <v>965922.14441960701</v>
      </c>
      <c r="Z96" s="2"/>
    </row>
    <row r="97" spans="13:26" x14ac:dyDescent="0.25">
      <c r="M97" s="2"/>
      <c r="N97" s="1">
        <f t="shared" si="9"/>
        <v>39</v>
      </c>
      <c r="O97" s="124">
        <f t="shared" si="12"/>
        <v>965922.14441960701</v>
      </c>
      <c r="P97" s="124">
        <f t="shared" si="11"/>
        <v>24431.03450151479</v>
      </c>
      <c r="Q97" s="124">
        <f t="shared" si="13"/>
        <v>2057.8046413201032</v>
      </c>
      <c r="R97" s="124">
        <f t="shared" si="14"/>
        <v>992410.98356244189</v>
      </c>
      <c r="Z97" s="2"/>
    </row>
    <row r="98" spans="13:26" x14ac:dyDescent="0.25">
      <c r="M98" s="2"/>
      <c r="N98" s="1">
        <f t="shared" si="9"/>
        <v>40</v>
      </c>
      <c r="O98" s="124">
        <f t="shared" si="12"/>
        <v>992410.98356244189</v>
      </c>
      <c r="P98" s="124">
        <f t="shared" si="11"/>
        <v>24431.03450151479</v>
      </c>
      <c r="Q98" s="124">
        <f t="shared" si="13"/>
        <v>2114.2365767987744</v>
      </c>
      <c r="R98" s="124">
        <f t="shared" si="14"/>
        <v>1018956.2546407554</v>
      </c>
      <c r="Z98" s="2"/>
    </row>
    <row r="99" spans="13:26" x14ac:dyDescent="0.25">
      <c r="M99" s="2"/>
      <c r="N99" s="1">
        <f t="shared" si="9"/>
        <v>41</v>
      </c>
      <c r="O99" s="124">
        <f t="shared" si="12"/>
        <v>1018956.2546407554</v>
      </c>
      <c r="P99" s="124">
        <f t="shared" si="11"/>
        <v>24431.03450151479</v>
      </c>
      <c r="Q99" s="124">
        <f t="shared" si="13"/>
        <v>2170.7887351126064</v>
      </c>
      <c r="R99" s="124">
        <f t="shared" si="14"/>
        <v>1045558.0778773827</v>
      </c>
      <c r="Z99" s="2"/>
    </row>
    <row r="100" spans="13:26" x14ac:dyDescent="0.25">
      <c r="M100" s="2"/>
      <c r="N100" s="1">
        <f t="shared" si="9"/>
        <v>42</v>
      </c>
      <c r="O100" s="124">
        <f t="shared" si="12"/>
        <v>1045558.0778773827</v>
      </c>
      <c r="P100" s="124">
        <f t="shared" si="11"/>
        <v>24431.03450151479</v>
      </c>
      <c r="Q100" s="124">
        <f t="shared" si="13"/>
        <v>2227.4613723848383</v>
      </c>
      <c r="R100" s="124">
        <f t="shared" si="14"/>
        <v>1072216.5737512824</v>
      </c>
      <c r="Z100" s="2"/>
    </row>
    <row r="101" spans="13:26" x14ac:dyDescent="0.25">
      <c r="M101" s="2"/>
      <c r="N101" s="1">
        <f t="shared" si="9"/>
        <v>43</v>
      </c>
      <c r="O101" s="124">
        <f t="shared" si="12"/>
        <v>1072216.5737512824</v>
      </c>
      <c r="P101" s="124">
        <f t="shared" si="11"/>
        <v>24431.03450151479</v>
      </c>
      <c r="Q101" s="124">
        <f t="shared" si="13"/>
        <v>2284.2547452843551</v>
      </c>
      <c r="R101" s="124">
        <f t="shared" si="14"/>
        <v>1098931.8629980816</v>
      </c>
      <c r="Z101" s="2"/>
    </row>
    <row r="102" spans="13:26" x14ac:dyDescent="0.25">
      <c r="M102" s="2"/>
      <c r="N102" s="1">
        <f t="shared" si="9"/>
        <v>44</v>
      </c>
      <c r="O102" s="124">
        <f t="shared" si="12"/>
        <v>1098931.8629980816</v>
      </c>
      <c r="P102" s="124">
        <f t="shared" si="11"/>
        <v>24431.03450151479</v>
      </c>
      <c r="Q102" s="124">
        <f t="shared" si="13"/>
        <v>2341.1691110268498</v>
      </c>
      <c r="R102" s="124">
        <f t="shared" si="14"/>
        <v>1125704.0666106234</v>
      </c>
      <c r="Z102" s="2"/>
    </row>
    <row r="103" spans="13:26" x14ac:dyDescent="0.25">
      <c r="M103" s="2"/>
      <c r="N103" s="1">
        <f t="shared" si="9"/>
        <v>45</v>
      </c>
      <c r="O103" s="124">
        <f t="shared" si="12"/>
        <v>1125704.0666106234</v>
      </c>
      <c r="P103" s="124">
        <f t="shared" si="11"/>
        <v>24431.03450151479</v>
      </c>
      <c r="Q103" s="124">
        <f t="shared" si="13"/>
        <v>2398.2047273759899</v>
      </c>
      <c r="R103" s="124">
        <f t="shared" si="14"/>
        <v>1152533.3058395141</v>
      </c>
      <c r="Z103" s="2"/>
    </row>
    <row r="104" spans="13:26" x14ac:dyDescent="0.25">
      <c r="M104" s="2"/>
      <c r="N104" s="1">
        <f t="shared" si="9"/>
        <v>46</v>
      </c>
      <c r="O104" s="124">
        <f t="shared" si="12"/>
        <v>1152533.3058395141</v>
      </c>
      <c r="P104" s="124">
        <f t="shared" si="11"/>
        <v>24431.03450151479</v>
      </c>
      <c r="Q104" s="124">
        <f t="shared" si="13"/>
        <v>2455.3618526445821</v>
      </c>
      <c r="R104" s="124">
        <f t="shared" si="14"/>
        <v>1179419.7021936735</v>
      </c>
      <c r="Z104" s="2"/>
    </row>
    <row r="105" spans="13:26" x14ac:dyDescent="0.25">
      <c r="M105" s="2"/>
      <c r="N105" s="1">
        <f t="shared" si="9"/>
        <v>47</v>
      </c>
      <c r="O105" s="124">
        <f t="shared" si="12"/>
        <v>1179419.7021936735</v>
      </c>
      <c r="P105" s="124">
        <f t="shared" si="11"/>
        <v>24431.03450151479</v>
      </c>
      <c r="Q105" s="124">
        <f t="shared" si="13"/>
        <v>2512.6407456957454</v>
      </c>
      <c r="R105" s="124">
        <f t="shared" si="14"/>
        <v>1206363.377440884</v>
      </c>
      <c r="Z105" s="2"/>
    </row>
    <row r="106" spans="13:26" x14ac:dyDescent="0.25">
      <c r="M106" s="2"/>
      <c r="N106" s="1">
        <f t="shared" si="9"/>
        <v>48</v>
      </c>
      <c r="O106" s="124">
        <f t="shared" si="12"/>
        <v>1206363.377440884</v>
      </c>
      <c r="P106" s="124">
        <f t="shared" si="11"/>
        <v>24431.03450151479</v>
      </c>
      <c r="Q106" s="124">
        <f t="shared" si="13"/>
        <v>2570.0416659440812</v>
      </c>
      <c r="R106" s="124">
        <f t="shared" si="14"/>
        <v>1233364.4536083429</v>
      </c>
      <c r="Z106" s="2"/>
    </row>
    <row r="107" spans="13:26" x14ac:dyDescent="0.25">
      <c r="M107" s="2"/>
      <c r="N107" s="1">
        <f t="shared" si="9"/>
        <v>49</v>
      </c>
      <c r="O107" s="124">
        <f t="shared" si="12"/>
        <v>1233364.4536083429</v>
      </c>
      <c r="P107" s="124">
        <f t="shared" si="11"/>
        <v>24431.03450151479</v>
      </c>
      <c r="Q107" s="124">
        <f t="shared" si="13"/>
        <v>2627.5648733568491</v>
      </c>
      <c r="R107" s="124">
        <f t="shared" si="14"/>
        <v>1260423.0529832146</v>
      </c>
      <c r="Z107" s="2"/>
    </row>
    <row r="108" spans="13:26" x14ac:dyDescent="0.25">
      <c r="M108" s="2"/>
      <c r="N108" s="1">
        <f t="shared" si="9"/>
        <v>50</v>
      </c>
      <c r="O108" s="124">
        <f t="shared" si="12"/>
        <v>1260423.0529832146</v>
      </c>
      <c r="P108" s="124">
        <f t="shared" si="11"/>
        <v>24431.03450151479</v>
      </c>
      <c r="Q108" s="124">
        <f t="shared" si="13"/>
        <v>2685.2106284551437</v>
      </c>
      <c r="R108" s="124">
        <f t="shared" si="14"/>
        <v>1287539.2981131845</v>
      </c>
      <c r="Z108" s="2"/>
    </row>
    <row r="109" spans="13:26" x14ac:dyDescent="0.25">
      <c r="M109" s="2"/>
      <c r="N109" s="1">
        <f t="shared" si="9"/>
        <v>51</v>
      </c>
      <c r="O109" s="124">
        <f t="shared" si="12"/>
        <v>1287539.2981131845</v>
      </c>
      <c r="P109" s="124">
        <f t="shared" si="11"/>
        <v>24431.03450151479</v>
      </c>
      <c r="Q109" s="124">
        <f t="shared" si="13"/>
        <v>2742.9791923150751</v>
      </c>
      <c r="R109" s="124">
        <f t="shared" si="14"/>
        <v>1314713.3118070145</v>
      </c>
      <c r="Z109" s="2"/>
    </row>
    <row r="110" spans="13:26" x14ac:dyDescent="0.25">
      <c r="M110" s="2"/>
      <c r="N110" s="1">
        <f t="shared" si="9"/>
        <v>52</v>
      </c>
      <c r="O110" s="124">
        <f t="shared" si="12"/>
        <v>1314713.3118070145</v>
      </c>
      <c r="P110" s="124">
        <f t="shared" si="11"/>
        <v>24431.03450151479</v>
      </c>
      <c r="Q110" s="124">
        <f t="shared" si="13"/>
        <v>2800.8708265689506</v>
      </c>
      <c r="R110" s="124">
        <f t="shared" si="14"/>
        <v>1341945.2171350983</v>
      </c>
      <c r="Z110" s="2"/>
    </row>
    <row r="111" spans="13:26" x14ac:dyDescent="0.25">
      <c r="M111" s="2"/>
      <c r="N111" s="1">
        <f t="shared" si="9"/>
        <v>53</v>
      </c>
      <c r="O111" s="124">
        <f t="shared" si="12"/>
        <v>1341945.2171350983</v>
      </c>
      <c r="P111" s="124">
        <f t="shared" si="11"/>
        <v>24431.03450151479</v>
      </c>
      <c r="Q111" s="124">
        <f t="shared" si="13"/>
        <v>2858.8857934064613</v>
      </c>
      <c r="R111" s="124">
        <f t="shared" si="14"/>
        <v>1369235.1374300197</v>
      </c>
      <c r="Z111" s="2"/>
    </row>
    <row r="112" spans="13:26" x14ac:dyDescent="0.25">
      <c r="M112" s="2"/>
      <c r="N112" s="1">
        <f t="shared" si="9"/>
        <v>54</v>
      </c>
      <c r="O112" s="124">
        <f t="shared" si="12"/>
        <v>1369235.1374300197</v>
      </c>
      <c r="P112" s="124">
        <f t="shared" si="11"/>
        <v>24431.03450151479</v>
      </c>
      <c r="Q112" s="124">
        <f t="shared" si="13"/>
        <v>2917.024355575867</v>
      </c>
      <c r="R112" s="124">
        <f t="shared" si="14"/>
        <v>1396583.1962871104</v>
      </c>
      <c r="Z112" s="2"/>
    </row>
    <row r="113" spans="13:26" x14ac:dyDescent="0.25">
      <c r="M113" s="2"/>
      <c r="N113" s="1">
        <f t="shared" si="9"/>
        <v>55</v>
      </c>
      <c r="O113" s="124">
        <f t="shared" si="12"/>
        <v>1396583.1962871104</v>
      </c>
      <c r="P113" s="124">
        <f t="shared" si="11"/>
        <v>24431.03450151479</v>
      </c>
      <c r="Q113" s="124">
        <f t="shared" si="13"/>
        <v>2975.2867763851877</v>
      </c>
      <c r="R113" s="124">
        <f t="shared" si="14"/>
        <v>1423989.5175650106</v>
      </c>
      <c r="Z113" s="2"/>
    </row>
    <row r="114" spans="13:26" x14ac:dyDescent="0.25">
      <c r="M114" s="2"/>
      <c r="N114" s="1">
        <f t="shared" si="9"/>
        <v>56</v>
      </c>
      <c r="O114" s="124">
        <f t="shared" si="12"/>
        <v>1423989.5175650106</v>
      </c>
      <c r="P114" s="124">
        <f t="shared" si="11"/>
        <v>24431.03450151479</v>
      </c>
      <c r="Q114" s="124">
        <f t="shared" si="13"/>
        <v>3033.6733197033968</v>
      </c>
      <c r="R114" s="124">
        <f t="shared" si="14"/>
        <v>1451454.2253862289</v>
      </c>
      <c r="Z114" s="2"/>
    </row>
    <row r="115" spans="13:26" x14ac:dyDescent="0.25">
      <c r="M115" s="2"/>
      <c r="N115" s="1">
        <f t="shared" si="9"/>
        <v>57</v>
      </c>
      <c r="O115" s="124">
        <f t="shared" si="12"/>
        <v>1451454.2253862289</v>
      </c>
      <c r="P115" s="124">
        <f t="shared" si="11"/>
        <v>24431.03450151479</v>
      </c>
      <c r="Q115" s="124">
        <f t="shared" si="13"/>
        <v>3092.1842499616141</v>
      </c>
      <c r="R115" s="124">
        <f t="shared" si="14"/>
        <v>1478977.4441377053</v>
      </c>
      <c r="Z115" s="2"/>
    </row>
    <row r="116" spans="13:26" x14ac:dyDescent="0.25">
      <c r="M116" s="2"/>
      <c r="N116" s="1">
        <f t="shared" si="9"/>
        <v>58</v>
      </c>
      <c r="O116" s="124">
        <f t="shared" si="12"/>
        <v>1478977.4441377053</v>
      </c>
      <c r="P116" s="124">
        <f t="shared" si="11"/>
        <v>24431.03450151479</v>
      </c>
      <c r="Q116" s="124">
        <f t="shared" si="13"/>
        <v>3150.8198321543059</v>
      </c>
      <c r="R116" s="124">
        <f t="shared" si="14"/>
        <v>1506559.2984713744</v>
      </c>
      <c r="Z116" s="2"/>
    </row>
    <row r="117" spans="13:26" x14ac:dyDescent="0.25">
      <c r="M117" s="2"/>
      <c r="N117" s="1">
        <f t="shared" si="9"/>
        <v>59</v>
      </c>
      <c r="O117" s="124">
        <f t="shared" si="12"/>
        <v>1506559.2984713744</v>
      </c>
      <c r="P117" s="124">
        <f t="shared" si="11"/>
        <v>24431.03450151479</v>
      </c>
      <c r="Q117" s="124">
        <f t="shared" si="13"/>
        <v>3209.5803318404824</v>
      </c>
      <c r="R117" s="124">
        <f t="shared" si="14"/>
        <v>1534199.9133047299</v>
      </c>
      <c r="Z117" s="2"/>
    </row>
    <row r="118" spans="13:26" x14ac:dyDescent="0.25">
      <c r="M118" s="2"/>
      <c r="N118" s="1">
        <f t="shared" si="9"/>
        <v>60</v>
      </c>
      <c r="O118" s="124">
        <f t="shared" si="12"/>
        <v>1534199.9133047299</v>
      </c>
      <c r="P118" s="124">
        <f t="shared" si="11"/>
        <v>24431.03450151479</v>
      </c>
      <c r="Q118" s="124">
        <f t="shared" si="13"/>
        <v>3268.4660151449034</v>
      </c>
      <c r="R118" s="124">
        <f t="shared" si="14"/>
        <v>1561899.4138213897</v>
      </c>
      <c r="Z118" s="2"/>
    </row>
    <row r="119" spans="13:26" x14ac:dyDescent="0.25">
      <c r="M119" s="2"/>
      <c r="N119" s="1">
        <f t="shared" si="9"/>
        <v>61</v>
      </c>
      <c r="O119" s="124">
        <f t="shared" si="12"/>
        <v>1561899.4138213897</v>
      </c>
      <c r="P119" s="124">
        <f t="shared" si="11"/>
        <v>24431.03450151479</v>
      </c>
      <c r="Q119" s="124">
        <f t="shared" si="13"/>
        <v>3327.4771487592807</v>
      </c>
      <c r="R119" s="124">
        <f t="shared" si="14"/>
        <v>1589657.9254716637</v>
      </c>
      <c r="Z119" s="2"/>
    </row>
    <row r="120" spans="13:26" x14ac:dyDescent="0.25">
      <c r="M120" s="2"/>
      <c r="N120" s="1">
        <f t="shared" si="9"/>
        <v>62</v>
      </c>
      <c r="O120" s="124">
        <f t="shared" si="12"/>
        <v>1589657.9254716637</v>
      </c>
      <c r="P120" s="124">
        <f t="shared" si="11"/>
        <v>24431.03450151479</v>
      </c>
      <c r="Q120" s="124">
        <f t="shared" si="13"/>
        <v>3386.6139999434872</v>
      </c>
      <c r="R120" s="124">
        <f t="shared" si="14"/>
        <v>1617475.5739731221</v>
      </c>
      <c r="Z120" s="2"/>
    </row>
    <row r="121" spans="13:26" x14ac:dyDescent="0.25">
      <c r="M121" s="2"/>
      <c r="N121" s="1">
        <f t="shared" si="9"/>
        <v>63</v>
      </c>
      <c r="O121" s="124">
        <f t="shared" si="12"/>
        <v>1617475.5739731221</v>
      </c>
      <c r="P121" s="124">
        <f t="shared" si="11"/>
        <v>24431.03450151479</v>
      </c>
      <c r="Q121" s="124">
        <f t="shared" si="13"/>
        <v>3445.8768365267688</v>
      </c>
      <c r="R121" s="124">
        <f t="shared" si="14"/>
        <v>1645352.4853111636</v>
      </c>
      <c r="Z121" s="2"/>
    </row>
    <row r="122" spans="13:26" x14ac:dyDescent="0.25">
      <c r="M122" s="2"/>
      <c r="N122" s="1">
        <f t="shared" si="9"/>
        <v>64</v>
      </c>
      <c r="O122" s="124">
        <f t="shared" si="12"/>
        <v>1645352.4853111636</v>
      </c>
      <c r="P122" s="124">
        <f t="shared" si="11"/>
        <v>24431.03450151479</v>
      </c>
      <c r="Q122" s="124">
        <f t="shared" si="13"/>
        <v>3505.2659269089545</v>
      </c>
      <c r="R122" s="124">
        <f t="shared" si="14"/>
        <v>1673288.7857395874</v>
      </c>
      <c r="Z122" s="2"/>
    </row>
    <row r="123" spans="13:26" x14ac:dyDescent="0.25">
      <c r="M123" s="2"/>
      <c r="N123" s="1">
        <f t="shared" si="9"/>
        <v>65</v>
      </c>
      <c r="O123" s="124">
        <f t="shared" si="12"/>
        <v>1673288.7857395874</v>
      </c>
      <c r="P123" s="124">
        <f t="shared" si="11"/>
        <v>24431.03450151479</v>
      </c>
      <c r="Q123" s="124">
        <f t="shared" si="13"/>
        <v>3564.7815400616751</v>
      </c>
      <c r="R123" s="124">
        <f t="shared" si="14"/>
        <v>1701284.6017811638</v>
      </c>
      <c r="Z123" s="2"/>
    </row>
    <row r="124" spans="13:26" x14ac:dyDescent="0.25">
      <c r="M124" s="2"/>
      <c r="N124" s="1">
        <f t="shared" si="9"/>
        <v>66</v>
      </c>
      <c r="O124" s="124">
        <f t="shared" si="12"/>
        <v>1701284.6017811638</v>
      </c>
      <c r="P124" s="124">
        <f t="shared" si="11"/>
        <v>24431.03450151479</v>
      </c>
      <c r="Q124" s="124">
        <f t="shared" si="13"/>
        <v>3624.4239455295769</v>
      </c>
      <c r="R124" s="124">
        <f t="shared" si="14"/>
        <v>1729340.0602282083</v>
      </c>
      <c r="Z124" s="2"/>
    </row>
    <row r="125" spans="13:26" x14ac:dyDescent="0.25">
      <c r="M125" s="2"/>
      <c r="N125" s="1">
        <f t="shared" si="9"/>
        <v>67</v>
      </c>
      <c r="O125" s="124">
        <f t="shared" si="12"/>
        <v>1729340.0602282083</v>
      </c>
      <c r="P125" s="124">
        <f t="shared" si="11"/>
        <v>24431.03450151479</v>
      </c>
      <c r="Q125" s="124">
        <f t="shared" si="13"/>
        <v>3684.1934134315488</v>
      </c>
      <c r="R125" s="124">
        <f t="shared" si="14"/>
        <v>1757455.2881431547</v>
      </c>
      <c r="Z125" s="2"/>
    </row>
    <row r="126" spans="13:26" x14ac:dyDescent="0.25">
      <c r="M126" s="2"/>
      <c r="N126" s="1">
        <f t="shared" si="9"/>
        <v>68</v>
      </c>
      <c r="O126" s="124">
        <f t="shared" si="12"/>
        <v>1757455.2881431547</v>
      </c>
      <c r="P126" s="124">
        <f t="shared" si="11"/>
        <v>24431.03450151479</v>
      </c>
      <c r="Q126" s="124">
        <f t="shared" si="13"/>
        <v>3744.0902144619395</v>
      </c>
      <c r="R126" s="124">
        <f t="shared" si="14"/>
        <v>1785630.4128591316</v>
      </c>
      <c r="Z126" s="2"/>
    </row>
    <row r="127" spans="13:26" x14ac:dyDescent="0.25">
      <c r="M127" s="2"/>
      <c r="N127" s="1">
        <f t="shared" si="9"/>
        <v>69</v>
      </c>
      <c r="O127" s="124">
        <f t="shared" si="12"/>
        <v>1785630.4128591316</v>
      </c>
      <c r="P127" s="124">
        <f t="shared" si="11"/>
        <v>24431.03450151479</v>
      </c>
      <c r="Q127" s="124">
        <f t="shared" si="13"/>
        <v>3804.1146198917863</v>
      </c>
      <c r="R127" s="124">
        <f t="shared" si="14"/>
        <v>1813865.5619805383</v>
      </c>
      <c r="Z127" s="2"/>
    </row>
    <row r="128" spans="13:26" x14ac:dyDescent="0.25">
      <c r="M128" s="2"/>
      <c r="N128" s="1">
        <f t="shared" si="9"/>
        <v>70</v>
      </c>
      <c r="O128" s="124">
        <f t="shared" si="12"/>
        <v>1813865.5619805383</v>
      </c>
      <c r="P128" s="124">
        <f t="shared" si="11"/>
        <v>24431.03450151479</v>
      </c>
      <c r="Q128" s="124">
        <f t="shared" si="13"/>
        <v>3864.2669015700453</v>
      </c>
      <c r="R128" s="124">
        <f t="shared" si="14"/>
        <v>1842160.8633836233</v>
      </c>
      <c r="Z128" s="2"/>
    </row>
    <row r="129" spans="13:26" x14ac:dyDescent="0.25">
      <c r="M129" s="2"/>
      <c r="N129" s="1">
        <f t="shared" si="9"/>
        <v>71</v>
      </c>
      <c r="O129" s="124">
        <f t="shared" si="12"/>
        <v>1842160.8633836233</v>
      </c>
      <c r="P129" s="124">
        <f t="shared" si="11"/>
        <v>24431.03450151479</v>
      </c>
      <c r="Q129" s="124">
        <f t="shared" si="13"/>
        <v>3924.547331924819</v>
      </c>
      <c r="R129" s="124">
        <f t="shared" si="14"/>
        <v>1870516.445217063</v>
      </c>
      <c r="Z129" s="2"/>
    </row>
    <row r="130" spans="13:26" x14ac:dyDescent="0.25">
      <c r="M130" s="2"/>
      <c r="N130" s="1">
        <f t="shared" si="9"/>
        <v>72</v>
      </c>
      <c r="O130" s="124">
        <f t="shared" si="12"/>
        <v>1870516.445217063</v>
      </c>
      <c r="P130" s="124">
        <f t="shared" si="11"/>
        <v>24431.03450151479</v>
      </c>
      <c r="Q130" s="124">
        <f t="shared" si="13"/>
        <v>3984.9561839645917</v>
      </c>
      <c r="R130" s="124">
        <f t="shared" si="14"/>
        <v>1898932.4359025424</v>
      </c>
      <c r="Z130" s="2"/>
    </row>
    <row r="131" spans="13:26" x14ac:dyDescent="0.25">
      <c r="M131" s="2"/>
      <c r="N131" s="1">
        <f t="shared" si="9"/>
        <v>73</v>
      </c>
      <c r="O131" s="124">
        <f t="shared" si="12"/>
        <v>1898932.4359025424</v>
      </c>
      <c r="P131" s="124">
        <f t="shared" si="11"/>
        <v>24431.03450151479</v>
      </c>
      <c r="Q131" s="124">
        <f t="shared" si="13"/>
        <v>4045.4937312794677</v>
      </c>
      <c r="R131" s="124">
        <f t="shared" si="14"/>
        <v>1927408.9641353367</v>
      </c>
      <c r="Z131" s="2"/>
    </row>
    <row r="132" spans="13:26" x14ac:dyDescent="0.25">
      <c r="M132" s="2"/>
      <c r="N132" s="1">
        <f t="shared" si="9"/>
        <v>74</v>
      </c>
      <c r="O132" s="124">
        <f t="shared" si="12"/>
        <v>1927408.9641353367</v>
      </c>
      <c r="P132" s="124">
        <f t="shared" si="11"/>
        <v>24431.03450151479</v>
      </c>
      <c r="Q132" s="124">
        <f t="shared" si="13"/>
        <v>4106.1602480424071</v>
      </c>
      <c r="R132" s="124">
        <f t="shared" si="14"/>
        <v>1955946.1588848939</v>
      </c>
      <c r="Z132" s="2"/>
    </row>
    <row r="133" spans="13:26" x14ac:dyDescent="0.25">
      <c r="M133" s="2"/>
      <c r="N133" s="1">
        <f t="shared" si="9"/>
        <v>75</v>
      </c>
      <c r="O133" s="124">
        <f t="shared" si="12"/>
        <v>1955946.1588848939</v>
      </c>
      <c r="P133" s="124">
        <f t="shared" si="11"/>
        <v>24431.03450151479</v>
      </c>
      <c r="Q133" s="124">
        <f t="shared" si="13"/>
        <v>4166.9560090104715</v>
      </c>
      <c r="R133" s="124">
        <f t="shared" si="14"/>
        <v>1984544.1493954193</v>
      </c>
      <c r="Z133" s="2"/>
    </row>
    <row r="134" spans="13:26" x14ac:dyDescent="0.25">
      <c r="M134" s="2"/>
      <c r="N134" s="1">
        <f t="shared" si="9"/>
        <v>76</v>
      </c>
      <c r="O134" s="124">
        <f t="shared" si="12"/>
        <v>1984544.1493954193</v>
      </c>
      <c r="P134" s="124">
        <f t="shared" si="11"/>
        <v>24431.03450151479</v>
      </c>
      <c r="Q134" s="124">
        <f t="shared" si="13"/>
        <v>4227.8812895260644</v>
      </c>
      <c r="R134" s="124">
        <f t="shared" si="14"/>
        <v>2013203.0651864603</v>
      </c>
      <c r="Z134" s="2"/>
    </row>
    <row r="135" spans="13:26" x14ac:dyDescent="0.25">
      <c r="M135" s="2"/>
      <c r="N135" s="1">
        <f t="shared" si="9"/>
        <v>77</v>
      </c>
      <c r="O135" s="124">
        <f t="shared" si="12"/>
        <v>2013203.0651864603</v>
      </c>
      <c r="P135" s="124">
        <f t="shared" si="11"/>
        <v>24431.03450151479</v>
      </c>
      <c r="Q135" s="124">
        <f t="shared" si="13"/>
        <v>4288.9363655181796</v>
      </c>
      <c r="R135" s="124">
        <f t="shared" si="14"/>
        <v>2041923.0360534934</v>
      </c>
      <c r="Z135" s="2"/>
    </row>
    <row r="136" spans="13:26" x14ac:dyDescent="0.25">
      <c r="M136" s="2"/>
      <c r="N136" s="1">
        <f t="shared" si="9"/>
        <v>78</v>
      </c>
      <c r="O136" s="124">
        <f t="shared" si="12"/>
        <v>2041923.0360534934</v>
      </c>
      <c r="P136" s="124">
        <f t="shared" si="11"/>
        <v>24431.03450151479</v>
      </c>
      <c r="Q136" s="124">
        <f t="shared" si="13"/>
        <v>4350.1215135036527</v>
      </c>
      <c r="R136" s="124">
        <f t="shared" si="14"/>
        <v>2070704.1920685119</v>
      </c>
      <c r="Z136" s="2"/>
    </row>
    <row r="137" spans="13:26" x14ac:dyDescent="0.25">
      <c r="M137" s="2"/>
      <c r="N137" s="1">
        <f t="shared" si="9"/>
        <v>79</v>
      </c>
      <c r="O137" s="124">
        <f t="shared" si="12"/>
        <v>2070704.1920685119</v>
      </c>
      <c r="P137" s="124">
        <f t="shared" si="11"/>
        <v>24431.03450151479</v>
      </c>
      <c r="Q137" s="124">
        <f t="shared" si="13"/>
        <v>4411.43701058841</v>
      </c>
      <c r="R137" s="124">
        <f t="shared" si="14"/>
        <v>2099546.6635806151</v>
      </c>
      <c r="Z137" s="2"/>
    </row>
    <row r="138" spans="13:26" x14ac:dyDescent="0.25">
      <c r="M138" s="2"/>
      <c r="N138" s="1">
        <f t="shared" si="9"/>
        <v>80</v>
      </c>
      <c r="O138" s="124">
        <f t="shared" si="12"/>
        <v>2099546.6635806151</v>
      </c>
      <c r="P138" s="124">
        <f t="shared" si="11"/>
        <v>24431.03450151479</v>
      </c>
      <c r="Q138" s="124">
        <f t="shared" si="13"/>
        <v>4472.8831344687269</v>
      </c>
      <c r="R138" s="124">
        <f t="shared" si="14"/>
        <v>2128450.5812165989</v>
      </c>
      <c r="Z138" s="2"/>
    </row>
    <row r="139" spans="13:26" x14ac:dyDescent="0.25">
      <c r="M139" s="2"/>
      <c r="N139" s="1">
        <f t="shared" si="9"/>
        <v>81</v>
      </c>
      <c r="O139" s="124">
        <f t="shared" si="12"/>
        <v>2128450.5812165989</v>
      </c>
      <c r="P139" s="124">
        <f t="shared" si="11"/>
        <v>24431.03450151479</v>
      </c>
      <c r="Q139" s="124">
        <f t="shared" si="13"/>
        <v>4534.4601634324854</v>
      </c>
      <c r="R139" s="124">
        <f t="shared" si="14"/>
        <v>2157416.0758815464</v>
      </c>
      <c r="Z139" s="2"/>
    </row>
    <row r="140" spans="13:26" x14ac:dyDescent="0.25">
      <c r="M140" s="2"/>
      <c r="N140" s="1">
        <f t="shared" si="9"/>
        <v>82</v>
      </c>
      <c r="O140" s="124">
        <f t="shared" si="12"/>
        <v>2157416.0758815464</v>
      </c>
      <c r="P140" s="124">
        <f t="shared" si="11"/>
        <v>24431.03450151479</v>
      </c>
      <c r="Q140" s="124">
        <f t="shared" si="13"/>
        <v>4596.1683763604296</v>
      </c>
      <c r="R140" s="124">
        <f t="shared" si="14"/>
        <v>2186443.2787594218</v>
      </c>
      <c r="Z140" s="2"/>
    </row>
    <row r="141" spans="13:26" x14ac:dyDescent="0.25">
      <c r="M141" s="2"/>
      <c r="N141" s="1">
        <f t="shared" si="9"/>
        <v>83</v>
      </c>
      <c r="O141" s="124">
        <f t="shared" si="12"/>
        <v>2186443.2787594218</v>
      </c>
      <c r="P141" s="124">
        <f t="shared" si="11"/>
        <v>24431.03450151479</v>
      </c>
      <c r="Q141" s="124">
        <f t="shared" si="13"/>
        <v>4658.0080527274349</v>
      </c>
      <c r="R141" s="124">
        <f t="shared" si="14"/>
        <v>2215532.3213136639</v>
      </c>
      <c r="Z141" s="2"/>
    </row>
    <row r="142" spans="13:26" x14ac:dyDescent="0.25">
      <c r="M142" s="2"/>
      <c r="N142" s="1">
        <f t="shared" si="9"/>
        <v>84</v>
      </c>
      <c r="O142" s="124">
        <f t="shared" si="12"/>
        <v>2215532.3213136639</v>
      </c>
      <c r="P142" s="124">
        <f t="shared" si="11"/>
        <v>24431.03450151479</v>
      </c>
      <c r="Q142" s="124">
        <f t="shared" si="13"/>
        <v>4719.9794726037699</v>
      </c>
      <c r="R142" s="124">
        <f t="shared" si="14"/>
        <v>2244683.3352877824</v>
      </c>
      <c r="Z142" s="2"/>
    </row>
    <row r="143" spans="13:26" x14ac:dyDescent="0.25">
      <c r="M143" s="2"/>
      <c r="N143" s="1">
        <f t="shared" si="9"/>
        <v>85</v>
      </c>
      <c r="O143" s="124">
        <f t="shared" si="12"/>
        <v>2244683.3352877824</v>
      </c>
      <c r="P143" s="124">
        <f t="shared" si="11"/>
        <v>24431.03450151479</v>
      </c>
      <c r="Q143" s="124">
        <f t="shared" si="13"/>
        <v>4782.0829166563681</v>
      </c>
      <c r="R143" s="124">
        <f t="shared" si="14"/>
        <v>2273896.4527059537</v>
      </c>
      <c r="Z143" s="2"/>
    </row>
    <row r="144" spans="13:26" x14ac:dyDescent="0.25">
      <c r="M144" s="2"/>
      <c r="N144" s="1">
        <f t="shared" si="9"/>
        <v>86</v>
      </c>
      <c r="O144" s="124">
        <f t="shared" si="12"/>
        <v>2273896.4527059537</v>
      </c>
      <c r="P144" s="124">
        <f t="shared" si="11"/>
        <v>24431.03450151479</v>
      </c>
      <c r="Q144" s="124">
        <f t="shared" si="13"/>
        <v>4844.3186661500949</v>
      </c>
      <c r="R144" s="124">
        <f t="shared" si="14"/>
        <v>2303171.8058736185</v>
      </c>
      <c r="Z144" s="2"/>
    </row>
    <row r="145" spans="13:26" x14ac:dyDescent="0.25">
      <c r="M145" s="2"/>
      <c r="N145" s="1">
        <f t="shared" si="9"/>
        <v>87</v>
      </c>
      <c r="O145" s="124">
        <f t="shared" si="12"/>
        <v>2303171.8058736185</v>
      </c>
      <c r="P145" s="124">
        <f t="shared" si="11"/>
        <v>24431.03450151479</v>
      </c>
      <c r="Q145" s="124">
        <f t="shared" si="13"/>
        <v>4906.6870029490237</v>
      </c>
      <c r="R145" s="124">
        <f t="shared" si="14"/>
        <v>2332509.5273780823</v>
      </c>
      <c r="Z145" s="2"/>
    </row>
    <row r="146" spans="13:26" x14ac:dyDescent="0.25">
      <c r="M146" s="2"/>
      <c r="N146" s="1">
        <f t="shared" si="9"/>
        <v>88</v>
      </c>
      <c r="O146" s="124">
        <f t="shared" si="12"/>
        <v>2332509.5273780823</v>
      </c>
      <c r="P146" s="124">
        <f t="shared" si="11"/>
        <v>24431.03450151479</v>
      </c>
      <c r="Q146" s="124">
        <f t="shared" si="13"/>
        <v>4969.1882095177134</v>
      </c>
      <c r="R146" s="124">
        <f t="shared" si="14"/>
        <v>2361909.750089115</v>
      </c>
      <c r="Z146" s="2"/>
    </row>
    <row r="147" spans="13:26" x14ac:dyDescent="0.25">
      <c r="M147" s="2"/>
      <c r="N147" s="1">
        <f t="shared" si="9"/>
        <v>89</v>
      </c>
      <c r="O147" s="124">
        <f t="shared" ref="O147:O210" si="15">R146</f>
        <v>2361909.750089115</v>
      </c>
      <c r="P147" s="124">
        <f t="shared" si="11"/>
        <v>24431.03450151479</v>
      </c>
      <c r="Q147" s="124">
        <f t="shared" ref="Q147:Q210" si="16">O147*$P$53</f>
        <v>5031.8225689224882</v>
      </c>
      <c r="R147" s="124">
        <f t="shared" ref="R147:R210" si="17">O147+P147+Q147</f>
        <v>2391372.6071595522</v>
      </c>
      <c r="Z147" s="2"/>
    </row>
    <row r="148" spans="13:26" x14ac:dyDescent="0.25">
      <c r="M148" s="2"/>
      <c r="N148" s="1">
        <f t="shared" si="9"/>
        <v>90</v>
      </c>
      <c r="O148" s="124">
        <f t="shared" si="15"/>
        <v>2391372.6071595522</v>
      </c>
      <c r="P148" s="124">
        <f t="shared" si="11"/>
        <v>24431.03450151479</v>
      </c>
      <c r="Q148" s="124">
        <f t="shared" si="16"/>
        <v>5094.590364832713</v>
      </c>
      <c r="R148" s="124">
        <f t="shared" si="17"/>
        <v>2420898.2320258999</v>
      </c>
      <c r="Z148" s="2"/>
    </row>
    <row r="149" spans="13:26" x14ac:dyDescent="0.25">
      <c r="M149" s="2"/>
      <c r="N149" s="1">
        <f t="shared" si="9"/>
        <v>91</v>
      </c>
      <c r="O149" s="124">
        <f t="shared" si="15"/>
        <v>2420898.2320258999</v>
      </c>
      <c r="P149" s="124">
        <f t="shared" si="11"/>
        <v>24431.03450151479</v>
      </c>
      <c r="Q149" s="124">
        <f t="shared" si="16"/>
        <v>5157.4918815220872</v>
      </c>
      <c r="R149" s="124">
        <f t="shared" si="17"/>
        <v>2450486.7584089367</v>
      </c>
      <c r="Z149" s="2"/>
    </row>
    <row r="150" spans="13:26" x14ac:dyDescent="0.25">
      <c r="M150" s="2"/>
      <c r="N150" s="1">
        <f t="shared" si="9"/>
        <v>92</v>
      </c>
      <c r="O150" s="124">
        <f t="shared" si="15"/>
        <v>2450486.7584089367</v>
      </c>
      <c r="P150" s="124">
        <f t="shared" si="11"/>
        <v>24431.03450151479</v>
      </c>
      <c r="Q150" s="124">
        <f t="shared" si="16"/>
        <v>5220.5274038699272</v>
      </c>
      <c r="R150" s="124">
        <f t="shared" si="17"/>
        <v>2480138.3203143217</v>
      </c>
      <c r="Z150" s="2"/>
    </row>
    <row r="151" spans="13:26" x14ac:dyDescent="0.25">
      <c r="M151" s="2"/>
      <c r="N151" s="1">
        <f t="shared" si="9"/>
        <v>93</v>
      </c>
      <c r="O151" s="124">
        <f t="shared" si="15"/>
        <v>2480138.3203143217</v>
      </c>
      <c r="P151" s="124">
        <f t="shared" si="11"/>
        <v>24431.03450151479</v>
      </c>
      <c r="Q151" s="124">
        <f t="shared" si="16"/>
        <v>5283.6972173624572</v>
      </c>
      <c r="R151" s="124">
        <f t="shared" si="17"/>
        <v>2509853.052033199</v>
      </c>
      <c r="Z151" s="2"/>
    </row>
    <row r="152" spans="13:26" x14ac:dyDescent="0.25">
      <c r="M152" s="2"/>
      <c r="N152" s="1">
        <f t="shared" si="9"/>
        <v>94</v>
      </c>
      <c r="O152" s="124">
        <f t="shared" si="15"/>
        <v>2509853.052033199</v>
      </c>
      <c r="P152" s="124">
        <f t="shared" si="11"/>
        <v>24431.03450151479</v>
      </c>
      <c r="Q152" s="124">
        <f t="shared" si="16"/>
        <v>5347.0016080941032</v>
      </c>
      <c r="R152" s="124">
        <f t="shared" si="17"/>
        <v>2539631.0881428081</v>
      </c>
      <c r="Z152" s="2"/>
    </row>
    <row r="153" spans="13:26" x14ac:dyDescent="0.25">
      <c r="M153" s="2"/>
      <c r="N153" s="1">
        <f t="shared" si="9"/>
        <v>95</v>
      </c>
      <c r="O153" s="124">
        <f t="shared" si="15"/>
        <v>2539631.0881428081</v>
      </c>
      <c r="P153" s="124">
        <f t="shared" si="11"/>
        <v>24431.03450151479</v>
      </c>
      <c r="Q153" s="124">
        <f t="shared" si="16"/>
        <v>5410.4408627687853</v>
      </c>
      <c r="R153" s="124">
        <f t="shared" si="17"/>
        <v>2569472.5635070917</v>
      </c>
      <c r="Z153" s="2"/>
    </row>
    <row r="154" spans="13:26" x14ac:dyDescent="0.25">
      <c r="M154" s="2"/>
      <c r="N154" s="1">
        <f t="shared" si="9"/>
        <v>96</v>
      </c>
      <c r="O154" s="124">
        <f t="shared" si="15"/>
        <v>2569472.5635070917</v>
      </c>
      <c r="P154" s="124">
        <f t="shared" si="11"/>
        <v>24431.03450151479</v>
      </c>
      <c r="Q154" s="124">
        <f t="shared" si="16"/>
        <v>5474.0152687012232</v>
      </c>
      <c r="R154" s="124">
        <f t="shared" si="17"/>
        <v>2599377.6132773077</v>
      </c>
      <c r="Z154" s="2"/>
    </row>
    <row r="155" spans="13:26" x14ac:dyDescent="0.25">
      <c r="M155" s="2"/>
      <c r="N155" s="1">
        <f t="shared" si="9"/>
        <v>97</v>
      </c>
      <c r="O155" s="124">
        <f t="shared" si="15"/>
        <v>2599377.6132773077</v>
      </c>
      <c r="P155" s="124">
        <f t="shared" si="11"/>
        <v>24431.03450151479</v>
      </c>
      <c r="Q155" s="124">
        <f t="shared" si="16"/>
        <v>5537.7251138182282</v>
      </c>
      <c r="R155" s="124">
        <f t="shared" si="17"/>
        <v>2629346.372892641</v>
      </c>
      <c r="Z155" s="2"/>
    </row>
    <row r="156" spans="13:26" x14ac:dyDescent="0.25">
      <c r="M156" s="2"/>
      <c r="N156" s="1">
        <f t="shared" si="9"/>
        <v>98</v>
      </c>
      <c r="O156" s="124">
        <f t="shared" si="15"/>
        <v>2629346.372892641</v>
      </c>
      <c r="P156" s="124">
        <f t="shared" si="11"/>
        <v>24431.03450151479</v>
      </c>
      <c r="Q156" s="124">
        <f t="shared" si="16"/>
        <v>5601.5706866600176</v>
      </c>
      <c r="R156" s="124">
        <f t="shared" si="17"/>
        <v>2659378.9780808161</v>
      </c>
      <c r="Z156" s="2"/>
    </row>
    <row r="157" spans="13:26" x14ac:dyDescent="0.25">
      <c r="M157" s="2"/>
      <c r="N157" s="1">
        <f t="shared" si="9"/>
        <v>99</v>
      </c>
      <c r="O157" s="124">
        <f t="shared" si="15"/>
        <v>2659378.9780808161</v>
      </c>
      <c r="P157" s="124">
        <f t="shared" si="11"/>
        <v>24431.03450151479</v>
      </c>
      <c r="Q157" s="124">
        <f t="shared" si="16"/>
        <v>5665.5522763815115</v>
      </c>
      <c r="R157" s="124">
        <f t="shared" si="17"/>
        <v>2689475.5648587123</v>
      </c>
      <c r="Z157" s="2"/>
    </row>
    <row r="158" spans="13:26" x14ac:dyDescent="0.25">
      <c r="M158" s="2"/>
      <c r="N158" s="1">
        <f t="shared" si="9"/>
        <v>100</v>
      </c>
      <c r="O158" s="124">
        <f t="shared" si="15"/>
        <v>2689475.5648587123</v>
      </c>
      <c r="P158" s="124">
        <f t="shared" si="11"/>
        <v>24431.03450151479</v>
      </c>
      <c r="Q158" s="124">
        <f t="shared" si="16"/>
        <v>5729.6701727536483</v>
      </c>
      <c r="R158" s="124">
        <f t="shared" si="17"/>
        <v>2719636.2695329809</v>
      </c>
      <c r="Z158" s="2"/>
    </row>
    <row r="159" spans="13:26" x14ac:dyDescent="0.25">
      <c r="M159" s="2"/>
      <c r="N159" s="1">
        <f t="shared" si="9"/>
        <v>101</v>
      </c>
      <c r="O159" s="124">
        <f t="shared" si="15"/>
        <v>2719636.2695329809</v>
      </c>
      <c r="P159" s="124">
        <f t="shared" si="11"/>
        <v>24431.03450151479</v>
      </c>
      <c r="Q159" s="124">
        <f t="shared" si="16"/>
        <v>5793.9246661646957</v>
      </c>
      <c r="R159" s="124">
        <f t="shared" si="17"/>
        <v>2749861.2287006606</v>
      </c>
      <c r="Z159" s="2"/>
    </row>
    <row r="160" spans="13:26" x14ac:dyDescent="0.25">
      <c r="M160" s="2"/>
      <c r="N160" s="1">
        <f t="shared" si="9"/>
        <v>102</v>
      </c>
      <c r="O160" s="124">
        <f t="shared" si="15"/>
        <v>2749861.2287006606</v>
      </c>
      <c r="P160" s="124">
        <f t="shared" si="11"/>
        <v>24431.03450151479</v>
      </c>
      <c r="Q160" s="124">
        <f t="shared" si="16"/>
        <v>5858.3160476215671</v>
      </c>
      <c r="R160" s="124">
        <f t="shared" si="17"/>
        <v>2780150.5792497969</v>
      </c>
      <c r="Z160" s="2"/>
    </row>
    <row r="161" spans="13:26" x14ac:dyDescent="0.25">
      <c r="M161" s="2"/>
      <c r="N161" s="1">
        <f t="shared" si="9"/>
        <v>103</v>
      </c>
      <c r="O161" s="124">
        <f t="shared" si="15"/>
        <v>2780150.5792497969</v>
      </c>
      <c r="P161" s="124">
        <f t="shared" si="11"/>
        <v>24431.03450151479</v>
      </c>
      <c r="Q161" s="124">
        <f t="shared" si="16"/>
        <v>5922.8446087511356</v>
      </c>
      <c r="R161" s="124">
        <f t="shared" si="17"/>
        <v>2810504.4583600629</v>
      </c>
      <c r="Z161" s="2"/>
    </row>
    <row r="162" spans="13:26" x14ac:dyDescent="0.25">
      <c r="M162" s="2"/>
      <c r="N162" s="1">
        <f t="shared" si="9"/>
        <v>104</v>
      </c>
      <c r="O162" s="124">
        <f t="shared" si="15"/>
        <v>2810504.4583600629</v>
      </c>
      <c r="P162" s="124">
        <f t="shared" si="11"/>
        <v>24431.03450151479</v>
      </c>
      <c r="Q162" s="124">
        <f t="shared" si="16"/>
        <v>5987.5106418015594</v>
      </c>
      <c r="R162" s="124">
        <f t="shared" si="17"/>
        <v>2840923.0035033794</v>
      </c>
      <c r="Z162" s="2"/>
    </row>
    <row r="163" spans="13:26" x14ac:dyDescent="0.25">
      <c r="M163" s="2"/>
      <c r="N163" s="1">
        <f t="shared" si="9"/>
        <v>105</v>
      </c>
      <c r="O163" s="124">
        <f t="shared" si="15"/>
        <v>2840923.0035033794</v>
      </c>
      <c r="P163" s="124">
        <f t="shared" si="11"/>
        <v>24431.03450151479</v>
      </c>
      <c r="Q163" s="124">
        <f t="shared" si="16"/>
        <v>6052.3144396436028</v>
      </c>
      <c r="R163" s="124">
        <f t="shared" si="17"/>
        <v>2871406.3524445379</v>
      </c>
      <c r="Z163" s="2"/>
    </row>
    <row r="164" spans="13:26" x14ac:dyDescent="0.25">
      <c r="M164" s="2"/>
      <c r="N164" s="1">
        <f t="shared" si="9"/>
        <v>106</v>
      </c>
      <c r="O164" s="124">
        <f t="shared" si="15"/>
        <v>2871406.3524445379</v>
      </c>
      <c r="P164" s="124">
        <f t="shared" si="11"/>
        <v>24431.03450151479</v>
      </c>
      <c r="Q164" s="124">
        <f t="shared" si="16"/>
        <v>6117.2562957719647</v>
      </c>
      <c r="R164" s="124">
        <f t="shared" si="17"/>
        <v>2901954.6432418246</v>
      </c>
      <c r="Z164" s="2"/>
    </row>
    <row r="165" spans="13:26" x14ac:dyDescent="0.25">
      <c r="M165" s="2"/>
      <c r="N165" s="1">
        <f t="shared" si="9"/>
        <v>107</v>
      </c>
      <c r="O165" s="124">
        <f t="shared" si="15"/>
        <v>2901954.6432418246</v>
      </c>
      <c r="P165" s="124">
        <f t="shared" si="11"/>
        <v>24431.03450151479</v>
      </c>
      <c r="Q165" s="124">
        <f t="shared" si="16"/>
        <v>6182.3365043066024</v>
      </c>
      <c r="R165" s="124">
        <f t="shared" si="17"/>
        <v>2932568.0142476461</v>
      </c>
      <c r="Z165" s="2"/>
    </row>
    <row r="166" spans="13:26" x14ac:dyDescent="0.25">
      <c r="M166" s="2"/>
      <c r="N166" s="1">
        <f t="shared" si="9"/>
        <v>108</v>
      </c>
      <c r="O166" s="124">
        <f t="shared" si="15"/>
        <v>2932568.0142476461</v>
      </c>
      <c r="P166" s="124">
        <f t="shared" si="11"/>
        <v>24431.03450151479</v>
      </c>
      <c r="Q166" s="124">
        <f t="shared" si="16"/>
        <v>6247.5553599940722</v>
      </c>
      <c r="R166" s="124">
        <f t="shared" si="17"/>
        <v>2963246.604109155</v>
      </c>
      <c r="Z166" s="2"/>
    </row>
    <row r="167" spans="13:26" x14ac:dyDescent="0.25">
      <c r="M167" s="2"/>
      <c r="N167" s="1">
        <f t="shared" si="9"/>
        <v>109</v>
      </c>
      <c r="O167" s="124">
        <f t="shared" si="15"/>
        <v>2963246.604109155</v>
      </c>
      <c r="P167" s="124">
        <f t="shared" si="11"/>
        <v>24431.03450151479</v>
      </c>
      <c r="Q167" s="124">
        <f t="shared" si="16"/>
        <v>6312.9131582088567</v>
      </c>
      <c r="R167" s="124">
        <f t="shared" si="17"/>
        <v>2993990.5517688789</v>
      </c>
      <c r="Z167" s="2"/>
    </row>
    <row r="168" spans="13:26" x14ac:dyDescent="0.25">
      <c r="M168" s="2"/>
      <c r="N168" s="1">
        <f t="shared" si="9"/>
        <v>110</v>
      </c>
      <c r="O168" s="124">
        <f t="shared" si="15"/>
        <v>2993990.5517688789</v>
      </c>
      <c r="P168" s="124">
        <f t="shared" si="11"/>
        <v>24431.03450151479</v>
      </c>
      <c r="Q168" s="124">
        <f t="shared" si="16"/>
        <v>6378.4101949547075</v>
      </c>
      <c r="R168" s="124">
        <f t="shared" si="17"/>
        <v>3024799.9964653486</v>
      </c>
      <c r="Z168" s="2"/>
    </row>
    <row r="169" spans="13:26" x14ac:dyDescent="0.25">
      <c r="M169" s="2"/>
      <c r="N169" s="1">
        <f t="shared" si="9"/>
        <v>111</v>
      </c>
      <c r="O169" s="124">
        <f t="shared" si="15"/>
        <v>3024799.9964653486</v>
      </c>
      <c r="P169" s="124">
        <f t="shared" si="11"/>
        <v>24431.03450151479</v>
      </c>
      <c r="Q169" s="124">
        <f t="shared" si="16"/>
        <v>6444.046766865983</v>
      </c>
      <c r="R169" s="124">
        <f t="shared" si="17"/>
        <v>3055675.0777337295</v>
      </c>
      <c r="Z169" s="2"/>
    </row>
    <row r="170" spans="13:26" x14ac:dyDescent="0.25">
      <c r="M170" s="2"/>
      <c r="N170" s="1">
        <f t="shared" si="9"/>
        <v>112</v>
      </c>
      <c r="O170" s="124">
        <f t="shared" si="15"/>
        <v>3055675.0777337295</v>
      </c>
      <c r="P170" s="124">
        <f t="shared" si="11"/>
        <v>24431.03450151479</v>
      </c>
      <c r="Q170" s="124">
        <f t="shared" si="16"/>
        <v>6509.823171208991</v>
      </c>
      <c r="R170" s="124">
        <f t="shared" si="17"/>
        <v>3086615.9354064534</v>
      </c>
      <c r="Z170" s="2"/>
    </row>
    <row r="171" spans="13:26" x14ac:dyDescent="0.25">
      <c r="M171" s="2"/>
      <c r="N171" s="1">
        <f t="shared" si="9"/>
        <v>113</v>
      </c>
      <c r="O171" s="124">
        <f t="shared" si="15"/>
        <v>3086615.9354064534</v>
      </c>
      <c r="P171" s="124">
        <f t="shared" si="11"/>
        <v>24431.03450151479</v>
      </c>
      <c r="Q171" s="124">
        <f t="shared" si="16"/>
        <v>6575.7397058833394</v>
      </c>
      <c r="R171" s="124">
        <f t="shared" si="17"/>
        <v>3117622.7096138517</v>
      </c>
      <c r="Z171" s="2"/>
    </row>
    <row r="172" spans="13:26" x14ac:dyDescent="0.25">
      <c r="M172" s="2"/>
      <c r="N172" s="1">
        <f t="shared" si="9"/>
        <v>114</v>
      </c>
      <c r="O172" s="124">
        <f t="shared" si="15"/>
        <v>3117622.7096138517</v>
      </c>
      <c r="P172" s="124">
        <f t="shared" si="11"/>
        <v>24431.03450151479</v>
      </c>
      <c r="Q172" s="124">
        <f t="shared" si="16"/>
        <v>6641.7966694232819</v>
      </c>
      <c r="R172" s="124">
        <f t="shared" si="17"/>
        <v>3148695.5407847897</v>
      </c>
      <c r="Z172" s="2"/>
    </row>
    <row r="173" spans="13:26" x14ac:dyDescent="0.25">
      <c r="M173" s="2"/>
      <c r="N173" s="1">
        <f t="shared" si="9"/>
        <v>115</v>
      </c>
      <c r="O173" s="124">
        <f t="shared" si="15"/>
        <v>3148695.5407847897</v>
      </c>
      <c r="P173" s="124">
        <f t="shared" si="11"/>
        <v>24431.03450151479</v>
      </c>
      <c r="Q173" s="124">
        <f t="shared" si="16"/>
        <v>6707.9943609990687</v>
      </c>
      <c r="R173" s="124">
        <f t="shared" si="17"/>
        <v>3179834.5696473038</v>
      </c>
      <c r="Z173" s="2"/>
    </row>
    <row r="174" spans="13:26" x14ac:dyDescent="0.25">
      <c r="M174" s="2"/>
      <c r="N174" s="1">
        <f t="shared" si="9"/>
        <v>116</v>
      </c>
      <c r="O174" s="124">
        <f t="shared" si="15"/>
        <v>3179834.5696473038</v>
      </c>
      <c r="P174" s="124">
        <f t="shared" si="11"/>
        <v>24431.03450151479</v>
      </c>
      <c r="Q174" s="124">
        <f t="shared" si="16"/>
        <v>6774.3330804183079</v>
      </c>
      <c r="R174" s="124">
        <f t="shared" si="17"/>
        <v>3211039.9372292371</v>
      </c>
      <c r="Z174" s="2"/>
    </row>
    <row r="175" spans="13:26" x14ac:dyDescent="0.25">
      <c r="M175" s="2"/>
      <c r="N175" s="1">
        <f t="shared" si="9"/>
        <v>117</v>
      </c>
      <c r="O175" s="124">
        <f t="shared" si="15"/>
        <v>3211039.9372292371</v>
      </c>
      <c r="P175" s="124">
        <f t="shared" si="11"/>
        <v>24431.03450151479</v>
      </c>
      <c r="Q175" s="124">
        <f t="shared" si="16"/>
        <v>6840.8131281273154</v>
      </c>
      <c r="R175" s="124">
        <f t="shared" si="17"/>
        <v>3242311.7848588792</v>
      </c>
      <c r="Z175" s="2"/>
    </row>
    <row r="176" spans="13:26" x14ac:dyDescent="0.25">
      <c r="M176" s="2"/>
      <c r="N176" s="1">
        <f t="shared" si="9"/>
        <v>118</v>
      </c>
      <c r="O176" s="124">
        <f t="shared" si="15"/>
        <v>3242311.7848588792</v>
      </c>
      <c r="P176" s="124">
        <f t="shared" si="11"/>
        <v>24431.03450151479</v>
      </c>
      <c r="Q176" s="124">
        <f t="shared" si="16"/>
        <v>6907.4348052124797</v>
      </c>
      <c r="R176" s="124">
        <f t="shared" si="17"/>
        <v>3273650.2541656066</v>
      </c>
      <c r="Z176" s="2"/>
    </row>
    <row r="177" spans="13:26" x14ac:dyDescent="0.25">
      <c r="M177" s="2"/>
      <c r="N177" s="1">
        <f t="shared" si="9"/>
        <v>119</v>
      </c>
      <c r="O177" s="124">
        <f t="shared" si="15"/>
        <v>3273650.2541656066</v>
      </c>
      <c r="P177" s="124">
        <f t="shared" si="11"/>
        <v>24431.03450151479</v>
      </c>
      <c r="Q177" s="124">
        <f t="shared" si="16"/>
        <v>6974.1984134016266</v>
      </c>
      <c r="R177" s="124">
        <f t="shared" si="17"/>
        <v>3305055.4870805233</v>
      </c>
      <c r="Z177" s="2"/>
    </row>
    <row r="178" spans="13:26" x14ac:dyDescent="0.25">
      <c r="M178" s="2"/>
      <c r="N178" s="1">
        <f t="shared" si="9"/>
        <v>120</v>
      </c>
      <c r="O178" s="124">
        <f t="shared" si="15"/>
        <v>3305055.4870805233</v>
      </c>
      <c r="P178" s="124">
        <f t="shared" si="11"/>
        <v>24431.03450151479</v>
      </c>
      <c r="Q178" s="124">
        <f t="shared" si="16"/>
        <v>7041.1042550653829</v>
      </c>
      <c r="R178" s="124">
        <f t="shared" si="17"/>
        <v>3336527.6258371035</v>
      </c>
      <c r="Z178" s="2"/>
    </row>
    <row r="179" spans="13:26" x14ac:dyDescent="0.25">
      <c r="M179" s="2"/>
      <c r="N179" s="1">
        <f t="shared" si="9"/>
        <v>121</v>
      </c>
      <c r="O179" s="124">
        <f t="shared" si="15"/>
        <v>3336527.6258371035</v>
      </c>
      <c r="P179" s="124">
        <f t="shared" si="11"/>
        <v>24431.03450151479</v>
      </c>
      <c r="Q179" s="124">
        <f t="shared" si="16"/>
        <v>7108.1526332185476</v>
      </c>
      <c r="R179" s="124">
        <f t="shared" si="17"/>
        <v>3368066.8129718369</v>
      </c>
      <c r="Z179" s="2"/>
    </row>
    <row r="180" spans="13:26" x14ac:dyDescent="0.25">
      <c r="M180" s="2"/>
      <c r="N180" s="1">
        <f t="shared" si="9"/>
        <v>122</v>
      </c>
      <c r="O180" s="124">
        <f t="shared" si="15"/>
        <v>3368066.8129718369</v>
      </c>
      <c r="P180" s="124">
        <f t="shared" si="11"/>
        <v>24431.03450151479</v>
      </c>
      <c r="Q180" s="124">
        <f t="shared" si="16"/>
        <v>7175.3438515214621</v>
      </c>
      <c r="R180" s="124">
        <f t="shared" si="17"/>
        <v>3399673.1913248734</v>
      </c>
      <c r="Z180" s="2"/>
    </row>
    <row r="181" spans="13:26" x14ac:dyDescent="0.25">
      <c r="M181" s="2"/>
      <c r="N181" s="1">
        <f t="shared" si="9"/>
        <v>123</v>
      </c>
      <c r="O181" s="124">
        <f t="shared" si="15"/>
        <v>3399673.1913248734</v>
      </c>
      <c r="P181" s="124">
        <f t="shared" si="11"/>
        <v>24431.03450151479</v>
      </c>
      <c r="Q181" s="124">
        <f t="shared" si="16"/>
        <v>7242.6782142813909</v>
      </c>
      <c r="R181" s="124">
        <f t="shared" si="17"/>
        <v>3431346.9040406696</v>
      </c>
      <c r="Z181" s="2"/>
    </row>
    <row r="182" spans="13:26" x14ac:dyDescent="0.25">
      <c r="M182" s="2"/>
      <c r="N182" s="1">
        <f t="shared" si="9"/>
        <v>124</v>
      </c>
      <c r="O182" s="124">
        <f t="shared" si="15"/>
        <v>3431346.9040406696</v>
      </c>
      <c r="P182" s="124">
        <f t="shared" si="11"/>
        <v>24431.03450151479</v>
      </c>
      <c r="Q182" s="124">
        <f t="shared" si="16"/>
        <v>7310.1560264538912</v>
      </c>
      <c r="R182" s="124">
        <f t="shared" si="17"/>
        <v>3463088.0945686381</v>
      </c>
      <c r="Z182" s="2"/>
    </row>
    <row r="183" spans="13:26" x14ac:dyDescent="0.25">
      <c r="M183" s="2"/>
      <c r="N183" s="1">
        <f t="shared" si="9"/>
        <v>125</v>
      </c>
      <c r="O183" s="124">
        <f t="shared" si="15"/>
        <v>3463088.0945686381</v>
      </c>
      <c r="P183" s="124">
        <f t="shared" si="11"/>
        <v>24431.03450151479</v>
      </c>
      <c r="Q183" s="124">
        <f t="shared" si="16"/>
        <v>7377.7775936442013</v>
      </c>
      <c r="R183" s="124">
        <f t="shared" si="17"/>
        <v>3494896.9066637973</v>
      </c>
      <c r="Z183" s="2"/>
    </row>
    <row r="184" spans="13:26" x14ac:dyDescent="0.25">
      <c r="M184" s="2"/>
      <c r="N184" s="1">
        <f t="shared" ref="N184:N247" si="18">N183+1</f>
        <v>126</v>
      </c>
      <c r="O184" s="124">
        <f t="shared" si="15"/>
        <v>3494896.9066637973</v>
      </c>
      <c r="P184" s="124">
        <f t="shared" ref="P184:P247" si="19">P183</f>
        <v>24431.03450151479</v>
      </c>
      <c r="Q184" s="124">
        <f t="shared" si="16"/>
        <v>7445.5432221086248</v>
      </c>
      <c r="R184" s="124">
        <f t="shared" si="17"/>
        <v>3526773.484387421</v>
      </c>
      <c r="Z184" s="2"/>
    </row>
    <row r="185" spans="13:26" x14ac:dyDescent="0.25">
      <c r="M185" s="2"/>
      <c r="N185" s="1">
        <f t="shared" si="18"/>
        <v>127</v>
      </c>
      <c r="O185" s="124">
        <f t="shared" si="15"/>
        <v>3526773.484387421</v>
      </c>
      <c r="P185" s="124">
        <f t="shared" si="19"/>
        <v>24431.03450151479</v>
      </c>
      <c r="Q185" s="124">
        <f t="shared" si="16"/>
        <v>7513.4532187559098</v>
      </c>
      <c r="R185" s="124">
        <f t="shared" si="17"/>
        <v>3558717.9721076917</v>
      </c>
      <c r="Z185" s="2"/>
    </row>
    <row r="186" spans="13:26" x14ac:dyDescent="0.25">
      <c r="M186" s="2"/>
      <c r="N186" s="1">
        <f t="shared" si="18"/>
        <v>128</v>
      </c>
      <c r="O186" s="124">
        <f t="shared" si="15"/>
        <v>3558717.9721076917</v>
      </c>
      <c r="P186" s="124">
        <f t="shared" si="19"/>
        <v>24431.03450151479</v>
      </c>
      <c r="Q186" s="124">
        <f t="shared" si="16"/>
        <v>7581.5078911486462</v>
      </c>
      <c r="R186" s="124">
        <f t="shared" si="17"/>
        <v>3590730.5145003553</v>
      </c>
      <c r="Z186" s="2"/>
    </row>
    <row r="187" spans="13:26" x14ac:dyDescent="0.25">
      <c r="M187" s="2"/>
      <c r="N187" s="1">
        <f t="shared" si="18"/>
        <v>129</v>
      </c>
      <c r="O187" s="124">
        <f t="shared" si="15"/>
        <v>3590730.5145003553</v>
      </c>
      <c r="P187" s="124">
        <f t="shared" si="19"/>
        <v>24431.03450151479</v>
      </c>
      <c r="Q187" s="124">
        <f t="shared" si="16"/>
        <v>7649.7075475046586</v>
      </c>
      <c r="R187" s="124">
        <f t="shared" si="17"/>
        <v>3622811.2565493747</v>
      </c>
      <c r="Z187" s="2"/>
    </row>
    <row r="188" spans="13:26" x14ac:dyDescent="0.25">
      <c r="M188" s="2"/>
      <c r="N188" s="1">
        <f t="shared" si="18"/>
        <v>130</v>
      </c>
      <c r="O188" s="124">
        <f t="shared" si="15"/>
        <v>3622811.2565493747</v>
      </c>
      <c r="P188" s="124">
        <f t="shared" si="19"/>
        <v>24431.03450151479</v>
      </c>
      <c r="Q188" s="124">
        <f t="shared" si="16"/>
        <v>7718.0524966983967</v>
      </c>
      <c r="R188" s="124">
        <f t="shared" si="17"/>
        <v>3654960.3435475877</v>
      </c>
      <c r="Z188" s="2"/>
    </row>
    <row r="189" spans="13:26" x14ac:dyDescent="0.25">
      <c r="M189" s="2"/>
      <c r="N189" s="1">
        <f t="shared" si="18"/>
        <v>131</v>
      </c>
      <c r="O189" s="124">
        <f t="shared" si="15"/>
        <v>3654960.3435475877</v>
      </c>
      <c r="P189" s="124">
        <f t="shared" si="19"/>
        <v>24431.03450151479</v>
      </c>
      <c r="Q189" s="124">
        <f t="shared" si="16"/>
        <v>7786.5430482623415</v>
      </c>
      <c r="R189" s="124">
        <f t="shared" si="17"/>
        <v>3687177.9210973647</v>
      </c>
      <c r="Z189" s="2"/>
    </row>
    <row r="190" spans="13:26" x14ac:dyDescent="0.25">
      <c r="M190" s="2"/>
      <c r="N190" s="1">
        <f t="shared" si="18"/>
        <v>132</v>
      </c>
      <c r="O190" s="124">
        <f t="shared" si="15"/>
        <v>3687177.9210973647</v>
      </c>
      <c r="P190" s="124">
        <f t="shared" si="19"/>
        <v>24431.03450151479</v>
      </c>
      <c r="Q190" s="124">
        <f t="shared" si="16"/>
        <v>7855.1795123883994</v>
      </c>
      <c r="R190" s="124">
        <f t="shared" si="17"/>
        <v>3719464.1351112681</v>
      </c>
      <c r="Z190" s="2"/>
    </row>
    <row r="191" spans="13:26" x14ac:dyDescent="0.25">
      <c r="M191" s="2"/>
      <c r="N191" s="1">
        <f t="shared" si="18"/>
        <v>133</v>
      </c>
      <c r="O191" s="124">
        <f t="shared" si="15"/>
        <v>3719464.1351112681</v>
      </c>
      <c r="P191" s="124">
        <f t="shared" si="19"/>
        <v>24431.03450151479</v>
      </c>
      <c r="Q191" s="124">
        <f t="shared" si="16"/>
        <v>7923.9621999293149</v>
      </c>
      <c r="R191" s="124">
        <f t="shared" si="17"/>
        <v>3751819.1318127122</v>
      </c>
      <c r="Z191" s="2"/>
    </row>
    <row r="192" spans="13:26" x14ac:dyDescent="0.25">
      <c r="M192" s="2"/>
      <c r="N192" s="1">
        <f t="shared" si="18"/>
        <v>134</v>
      </c>
      <c r="O192" s="124">
        <f t="shared" si="15"/>
        <v>3751819.1318127122</v>
      </c>
      <c r="P192" s="124">
        <f t="shared" si="19"/>
        <v>24431.03450151479</v>
      </c>
      <c r="Q192" s="124">
        <f t="shared" si="16"/>
        <v>7992.89142240007</v>
      </c>
      <c r="R192" s="124">
        <f t="shared" si="17"/>
        <v>3784243.0577366273</v>
      </c>
      <c r="Z192" s="2"/>
    </row>
    <row r="193" spans="13:26" x14ac:dyDescent="0.25">
      <c r="M193" s="2"/>
      <c r="N193" s="1">
        <f t="shared" si="18"/>
        <v>135</v>
      </c>
      <c r="O193" s="124">
        <f t="shared" si="15"/>
        <v>3784243.0577366273</v>
      </c>
      <c r="P193" s="124">
        <f t="shared" si="19"/>
        <v>24431.03450151479</v>
      </c>
      <c r="Q193" s="124">
        <f t="shared" si="16"/>
        <v>8061.9674919793042</v>
      </c>
      <c r="R193" s="124">
        <f t="shared" si="17"/>
        <v>3816736.0597301214</v>
      </c>
      <c r="Z193" s="2"/>
    </row>
    <row r="194" spans="13:26" x14ac:dyDescent="0.25">
      <c r="M194" s="2"/>
      <c r="N194" s="1">
        <f t="shared" si="18"/>
        <v>136</v>
      </c>
      <c r="O194" s="124">
        <f t="shared" si="15"/>
        <v>3816736.0597301214</v>
      </c>
      <c r="P194" s="124">
        <f t="shared" si="19"/>
        <v>24431.03450151479</v>
      </c>
      <c r="Q194" s="124">
        <f t="shared" si="16"/>
        <v>8131.1907215107194</v>
      </c>
      <c r="R194" s="124">
        <f t="shared" si="17"/>
        <v>3849298.2849531472</v>
      </c>
      <c r="Z194" s="2"/>
    </row>
    <row r="195" spans="13:26" x14ac:dyDescent="0.25">
      <c r="M195" s="2"/>
      <c r="N195" s="1">
        <f t="shared" si="18"/>
        <v>137</v>
      </c>
      <c r="O195" s="124">
        <f t="shared" si="15"/>
        <v>3849298.2849531472</v>
      </c>
      <c r="P195" s="124">
        <f t="shared" si="19"/>
        <v>24431.03450151479</v>
      </c>
      <c r="Q195" s="124">
        <f t="shared" si="16"/>
        <v>8200.5614245045053</v>
      </c>
      <c r="R195" s="124">
        <f t="shared" si="17"/>
        <v>3881929.8808791665</v>
      </c>
      <c r="Z195" s="2"/>
    </row>
    <row r="196" spans="13:26" x14ac:dyDescent="0.25">
      <c r="M196" s="2"/>
      <c r="N196" s="1">
        <f t="shared" si="18"/>
        <v>138</v>
      </c>
      <c r="O196" s="124">
        <f t="shared" si="15"/>
        <v>3881929.8808791665</v>
      </c>
      <c r="P196" s="124">
        <f t="shared" si="19"/>
        <v>24431.03450151479</v>
      </c>
      <c r="Q196" s="124">
        <f t="shared" si="16"/>
        <v>8270.0799151387509</v>
      </c>
      <c r="R196" s="124">
        <f t="shared" si="17"/>
        <v>3914630.9952958203</v>
      </c>
      <c r="Z196" s="2"/>
    </row>
    <row r="197" spans="13:26" x14ac:dyDescent="0.25">
      <c r="M197" s="2"/>
      <c r="N197" s="1">
        <f t="shared" si="18"/>
        <v>139</v>
      </c>
      <c r="O197" s="124">
        <f t="shared" si="15"/>
        <v>3914630.9952958203</v>
      </c>
      <c r="P197" s="124">
        <f t="shared" si="19"/>
        <v>24431.03450151479</v>
      </c>
      <c r="Q197" s="124">
        <f t="shared" si="16"/>
        <v>8339.7465082608742</v>
      </c>
      <c r="R197" s="124">
        <f t="shared" si="17"/>
        <v>3947401.7763055959</v>
      </c>
      <c r="Z197" s="2"/>
    </row>
    <row r="198" spans="13:26" x14ac:dyDescent="0.25">
      <c r="M198" s="2"/>
      <c r="N198" s="1">
        <f t="shared" si="18"/>
        <v>140</v>
      </c>
      <c r="O198" s="124">
        <f t="shared" si="15"/>
        <v>3947401.7763055959</v>
      </c>
      <c r="P198" s="124">
        <f t="shared" si="19"/>
        <v>24431.03450151479</v>
      </c>
      <c r="Q198" s="124">
        <f t="shared" si="16"/>
        <v>8409.5615193890444</v>
      </c>
      <c r="R198" s="124">
        <f t="shared" si="17"/>
        <v>3980242.3723264998</v>
      </c>
      <c r="Z198" s="2"/>
    </row>
    <row r="199" spans="13:26" x14ac:dyDescent="0.25">
      <c r="M199" s="2"/>
      <c r="N199" s="1">
        <f t="shared" si="18"/>
        <v>141</v>
      </c>
      <c r="O199" s="124">
        <f t="shared" si="15"/>
        <v>3980242.3723264998</v>
      </c>
      <c r="P199" s="124">
        <f t="shared" si="19"/>
        <v>24431.03450151479</v>
      </c>
      <c r="Q199" s="124">
        <f t="shared" si="16"/>
        <v>8479.5252647136131</v>
      </c>
      <c r="R199" s="124">
        <f t="shared" si="17"/>
        <v>4013152.9320927281</v>
      </c>
      <c r="Z199" s="2"/>
    </row>
    <row r="200" spans="13:26" x14ac:dyDescent="0.25">
      <c r="M200" s="2"/>
      <c r="N200" s="1">
        <f t="shared" si="18"/>
        <v>142</v>
      </c>
      <c r="O200" s="124">
        <f t="shared" si="15"/>
        <v>4013152.9320927281</v>
      </c>
      <c r="P200" s="124">
        <f t="shared" si="19"/>
        <v>24431.03450151479</v>
      </c>
      <c r="Q200" s="124">
        <f t="shared" si="16"/>
        <v>8549.6380610985434</v>
      </c>
      <c r="R200" s="124">
        <f t="shared" si="17"/>
        <v>4046133.6046553417</v>
      </c>
      <c r="Z200" s="2"/>
    </row>
    <row r="201" spans="13:26" x14ac:dyDescent="0.25">
      <c r="M201" s="2"/>
      <c r="N201" s="1">
        <f t="shared" si="18"/>
        <v>143</v>
      </c>
      <c r="O201" s="124">
        <f t="shared" si="15"/>
        <v>4046133.6046553417</v>
      </c>
      <c r="P201" s="124">
        <f t="shared" si="19"/>
        <v>24431.03450151479</v>
      </c>
      <c r="Q201" s="124">
        <f t="shared" si="16"/>
        <v>8619.9002260828493</v>
      </c>
      <c r="R201" s="124">
        <f t="shared" si="17"/>
        <v>4079184.5393829392</v>
      </c>
      <c r="Z201" s="2"/>
    </row>
    <row r="202" spans="13:26" x14ac:dyDescent="0.25">
      <c r="M202" s="2"/>
      <c r="N202" s="1">
        <f t="shared" si="18"/>
        <v>144</v>
      </c>
      <c r="O202" s="124">
        <f t="shared" si="15"/>
        <v>4079184.5393829392</v>
      </c>
      <c r="P202" s="124">
        <f t="shared" si="19"/>
        <v>24431.03450151479</v>
      </c>
      <c r="Q202" s="124">
        <f t="shared" si="16"/>
        <v>8690.3120778820266</v>
      </c>
      <c r="R202" s="124">
        <f t="shared" si="17"/>
        <v>4112305.8859623363</v>
      </c>
      <c r="Z202" s="2"/>
    </row>
    <row r="203" spans="13:26" x14ac:dyDescent="0.25">
      <c r="M203" s="2"/>
      <c r="N203" s="1">
        <f t="shared" si="18"/>
        <v>145</v>
      </c>
      <c r="O203" s="124">
        <f t="shared" si="15"/>
        <v>4112305.8859623363</v>
      </c>
      <c r="P203" s="124">
        <f t="shared" si="19"/>
        <v>24431.03450151479</v>
      </c>
      <c r="Q203" s="124">
        <f t="shared" si="16"/>
        <v>8760.8739353895071</v>
      </c>
      <c r="R203" s="124">
        <f t="shared" si="17"/>
        <v>4145497.7943992405</v>
      </c>
      <c r="Z203" s="2"/>
    </row>
    <row r="204" spans="13:26" x14ac:dyDescent="0.25">
      <c r="M204" s="2"/>
      <c r="N204" s="1">
        <f t="shared" si="18"/>
        <v>146</v>
      </c>
      <c r="O204" s="124">
        <f t="shared" si="15"/>
        <v>4145497.7943992405</v>
      </c>
      <c r="P204" s="124">
        <f t="shared" si="19"/>
        <v>24431.03450151479</v>
      </c>
      <c r="Q204" s="124">
        <f t="shared" si="16"/>
        <v>8831.5861181780838</v>
      </c>
      <c r="R204" s="124">
        <f t="shared" si="17"/>
        <v>4178760.4150189334</v>
      </c>
      <c r="Z204" s="2"/>
    </row>
    <row r="205" spans="13:26" x14ac:dyDescent="0.25">
      <c r="M205" s="2"/>
      <c r="N205" s="1">
        <f t="shared" si="18"/>
        <v>147</v>
      </c>
      <c r="O205" s="124">
        <f t="shared" si="15"/>
        <v>4178760.4150189334</v>
      </c>
      <c r="P205" s="124">
        <f t="shared" si="19"/>
        <v>24431.03450151479</v>
      </c>
      <c r="Q205" s="124">
        <f t="shared" si="16"/>
        <v>8902.4489465013758</v>
      </c>
      <c r="R205" s="124">
        <f t="shared" si="17"/>
        <v>4212093.8984669494</v>
      </c>
      <c r="Z205" s="2"/>
    </row>
    <row r="206" spans="13:26" x14ac:dyDescent="0.25">
      <c r="M206" s="2"/>
      <c r="N206" s="1">
        <f t="shared" si="18"/>
        <v>148</v>
      </c>
      <c r="O206" s="124">
        <f t="shared" si="15"/>
        <v>4212093.8984669494</v>
      </c>
      <c r="P206" s="124">
        <f t="shared" si="19"/>
        <v>24431.03450151479</v>
      </c>
      <c r="Q206" s="124">
        <f t="shared" si="16"/>
        <v>8973.4627412952723</v>
      </c>
      <c r="R206" s="124">
        <f t="shared" si="17"/>
        <v>4245498.3957097586</v>
      </c>
      <c r="Z206" s="2"/>
    </row>
    <row r="207" spans="13:26" x14ac:dyDescent="0.25">
      <c r="M207" s="2"/>
      <c r="N207" s="1">
        <f t="shared" si="18"/>
        <v>149</v>
      </c>
      <c r="O207" s="124">
        <f t="shared" si="15"/>
        <v>4245498.3957097586</v>
      </c>
      <c r="P207" s="124">
        <f t="shared" si="19"/>
        <v>24431.03450151479</v>
      </c>
      <c r="Q207" s="124">
        <f t="shared" si="16"/>
        <v>9044.6278241793807</v>
      </c>
      <c r="R207" s="124">
        <f t="shared" si="17"/>
        <v>4278974.0580354529</v>
      </c>
      <c r="Z207" s="2"/>
    </row>
    <row r="208" spans="13:26" x14ac:dyDescent="0.25">
      <c r="M208" s="2"/>
      <c r="N208" s="1">
        <f t="shared" si="18"/>
        <v>150</v>
      </c>
      <c r="O208" s="124">
        <f t="shared" si="15"/>
        <v>4278974.0580354529</v>
      </c>
      <c r="P208" s="124">
        <f t="shared" si="19"/>
        <v>24431.03450151479</v>
      </c>
      <c r="Q208" s="124">
        <f t="shared" si="16"/>
        <v>9115.9445174584962</v>
      </c>
      <c r="R208" s="124">
        <f t="shared" si="17"/>
        <v>4312521.037054426</v>
      </c>
      <c r="Z208" s="2"/>
    </row>
    <row r="209" spans="13:26" x14ac:dyDescent="0.25">
      <c r="M209" s="2"/>
      <c r="N209" s="1">
        <f t="shared" si="18"/>
        <v>151</v>
      </c>
      <c r="O209" s="124">
        <f t="shared" si="15"/>
        <v>4312521.037054426</v>
      </c>
      <c r="P209" s="124">
        <f t="shared" si="19"/>
        <v>24431.03450151479</v>
      </c>
      <c r="Q209" s="124">
        <f t="shared" si="16"/>
        <v>9187.4131441240461</v>
      </c>
      <c r="R209" s="124">
        <f t="shared" si="17"/>
        <v>4346139.4847000642</v>
      </c>
      <c r="Z209" s="2"/>
    </row>
    <row r="210" spans="13:26" x14ac:dyDescent="0.25">
      <c r="M210" s="2"/>
      <c r="N210" s="1">
        <f t="shared" si="18"/>
        <v>152</v>
      </c>
      <c r="O210" s="124">
        <f t="shared" si="15"/>
        <v>4346139.4847000642</v>
      </c>
      <c r="P210" s="124">
        <f t="shared" si="19"/>
        <v>24431.03450151479</v>
      </c>
      <c r="Q210" s="124">
        <f t="shared" si="16"/>
        <v>9259.0340278555595</v>
      </c>
      <c r="R210" s="124">
        <f t="shared" si="17"/>
        <v>4379829.5532294344</v>
      </c>
      <c r="Z210" s="2"/>
    </row>
    <row r="211" spans="13:26" x14ac:dyDescent="0.25">
      <c r="M211" s="2"/>
      <c r="N211" s="1">
        <f t="shared" si="18"/>
        <v>153</v>
      </c>
      <c r="O211" s="124">
        <f t="shared" ref="O211:O274" si="20">R210</f>
        <v>4379829.5532294344</v>
      </c>
      <c r="P211" s="124">
        <f t="shared" si="19"/>
        <v>24431.03450151479</v>
      </c>
      <c r="Q211" s="124">
        <f t="shared" ref="Q211:Q274" si="21">O211*$P$53</f>
        <v>9330.807493022141</v>
      </c>
      <c r="R211" s="124">
        <f t="shared" ref="R211:R274" si="22">O211+P211+Q211</f>
        <v>4413591.3952239705</v>
      </c>
      <c r="Z211" s="2"/>
    </row>
    <row r="212" spans="13:26" x14ac:dyDescent="0.25">
      <c r="M212" s="2"/>
      <c r="N212" s="1">
        <f t="shared" si="18"/>
        <v>154</v>
      </c>
      <c r="O212" s="124">
        <f t="shared" si="20"/>
        <v>4413591.3952239705</v>
      </c>
      <c r="P212" s="124">
        <f t="shared" si="19"/>
        <v>24431.03450151479</v>
      </c>
      <c r="Q212" s="124">
        <f t="shared" si="21"/>
        <v>9402.7338646839253</v>
      </c>
      <c r="R212" s="124">
        <f t="shared" si="22"/>
        <v>4447425.1635901686</v>
      </c>
      <c r="Z212" s="2"/>
    </row>
    <row r="213" spans="13:26" x14ac:dyDescent="0.25">
      <c r="M213" s="2"/>
      <c r="N213" s="1">
        <f t="shared" si="18"/>
        <v>155</v>
      </c>
      <c r="O213" s="124">
        <f t="shared" si="20"/>
        <v>4447425.1635901686</v>
      </c>
      <c r="P213" s="124">
        <f t="shared" si="19"/>
        <v>24431.03450151479</v>
      </c>
      <c r="Q213" s="124">
        <f t="shared" si="21"/>
        <v>9474.8134685935602</v>
      </c>
      <c r="R213" s="124">
        <f t="shared" si="22"/>
        <v>4481331.0115602762</v>
      </c>
      <c r="Z213" s="2"/>
    </row>
    <row r="214" spans="13:26" x14ac:dyDescent="0.25">
      <c r="M214" s="2"/>
      <c r="N214" s="1">
        <f t="shared" si="18"/>
        <v>156</v>
      </c>
      <c r="O214" s="124">
        <f t="shared" si="20"/>
        <v>4481331.0115602762</v>
      </c>
      <c r="P214" s="124">
        <f t="shared" si="19"/>
        <v>24431.03450151479</v>
      </c>
      <c r="Q214" s="124">
        <f t="shared" si="21"/>
        <v>9547.0466311976797</v>
      </c>
      <c r="R214" s="124">
        <f t="shared" si="22"/>
        <v>4515309.092692988</v>
      </c>
      <c r="Z214" s="2"/>
    </row>
    <row r="215" spans="13:26" x14ac:dyDescent="0.25">
      <c r="M215" s="2"/>
      <c r="N215" s="1">
        <f t="shared" si="18"/>
        <v>157</v>
      </c>
      <c r="O215" s="124">
        <f t="shared" si="20"/>
        <v>4515309.092692988</v>
      </c>
      <c r="P215" s="124">
        <f t="shared" si="19"/>
        <v>24431.03450151479</v>
      </c>
      <c r="Q215" s="124">
        <f t="shared" si="21"/>
        <v>9619.4336796383795</v>
      </c>
      <c r="R215" s="124">
        <f t="shared" si="22"/>
        <v>4549359.5608741408</v>
      </c>
      <c r="Z215" s="2"/>
    </row>
    <row r="216" spans="13:26" x14ac:dyDescent="0.25">
      <c r="M216" s="2"/>
      <c r="N216" s="1">
        <f t="shared" si="18"/>
        <v>158</v>
      </c>
      <c r="O216" s="124">
        <f t="shared" si="20"/>
        <v>4549359.5608741408</v>
      </c>
      <c r="P216" s="124">
        <f t="shared" si="19"/>
        <v>24431.03450151479</v>
      </c>
      <c r="Q216" s="124">
        <f t="shared" si="21"/>
        <v>9691.9749417546973</v>
      </c>
      <c r="R216" s="124">
        <f t="shared" si="22"/>
        <v>4583482.5703174099</v>
      </c>
      <c r="Z216" s="2"/>
    </row>
    <row r="217" spans="13:26" x14ac:dyDescent="0.25">
      <c r="M217" s="2"/>
      <c r="N217" s="1">
        <f t="shared" si="18"/>
        <v>159</v>
      </c>
      <c r="O217" s="124">
        <f t="shared" si="20"/>
        <v>4583482.5703174099</v>
      </c>
      <c r="P217" s="124">
        <f t="shared" si="19"/>
        <v>24431.03450151479</v>
      </c>
      <c r="Q217" s="124">
        <f t="shared" si="21"/>
        <v>9764.6707460841044</v>
      </c>
      <c r="R217" s="124">
        <f t="shared" si="22"/>
        <v>4617678.2755650086</v>
      </c>
      <c r="Z217" s="2"/>
    </row>
    <row r="218" spans="13:26" x14ac:dyDescent="0.25">
      <c r="M218" s="2"/>
      <c r="N218" s="1">
        <f t="shared" si="18"/>
        <v>160</v>
      </c>
      <c r="O218" s="124">
        <f t="shared" si="20"/>
        <v>4617678.2755650086</v>
      </c>
      <c r="P218" s="124">
        <f t="shared" si="19"/>
        <v>24431.03450151479</v>
      </c>
      <c r="Q218" s="124">
        <f t="shared" si="21"/>
        <v>9837.5214218639867</v>
      </c>
      <c r="R218" s="124">
        <f t="shared" si="22"/>
        <v>4651946.8314883867</v>
      </c>
      <c r="Z218" s="2"/>
    </row>
    <row r="219" spans="13:26" x14ac:dyDescent="0.25">
      <c r="M219" s="2"/>
      <c r="N219" s="1">
        <f t="shared" si="18"/>
        <v>161</v>
      </c>
      <c r="O219" s="124">
        <f t="shared" si="20"/>
        <v>4651946.8314883867</v>
      </c>
      <c r="P219" s="124">
        <f t="shared" si="19"/>
        <v>24431.03450151479</v>
      </c>
      <c r="Q219" s="124">
        <f t="shared" si="21"/>
        <v>9910.5272990331432</v>
      </c>
      <c r="R219" s="124">
        <f t="shared" si="22"/>
        <v>4686288.3932889346</v>
      </c>
      <c r="Z219" s="2"/>
    </row>
    <row r="220" spans="13:26" x14ac:dyDescent="0.25">
      <c r="M220" s="2"/>
      <c r="N220" s="1">
        <f t="shared" si="18"/>
        <v>162</v>
      </c>
      <c r="O220" s="124">
        <f t="shared" si="20"/>
        <v>4686288.3932889346</v>
      </c>
      <c r="P220" s="124">
        <f t="shared" si="19"/>
        <v>24431.03450151479</v>
      </c>
      <c r="Q220" s="124">
        <f t="shared" si="21"/>
        <v>9983.6887082332723</v>
      </c>
      <c r="R220" s="124">
        <f t="shared" si="22"/>
        <v>4720703.1164986826</v>
      </c>
      <c r="Z220" s="2"/>
    </row>
    <row r="221" spans="13:26" x14ac:dyDescent="0.25">
      <c r="M221" s="2"/>
      <c r="N221" s="1">
        <f t="shared" si="18"/>
        <v>163</v>
      </c>
      <c r="O221" s="124">
        <f t="shared" si="20"/>
        <v>4720703.1164986826</v>
      </c>
      <c r="P221" s="124">
        <f t="shared" si="19"/>
        <v>24431.03450151479</v>
      </c>
      <c r="Q221" s="124">
        <f t="shared" si="21"/>
        <v>10057.005980810472</v>
      </c>
      <c r="R221" s="124">
        <f t="shared" si="22"/>
        <v>4755191.1569810072</v>
      </c>
      <c r="Z221" s="2"/>
    </row>
    <row r="222" spans="13:26" x14ac:dyDescent="0.25">
      <c r="M222" s="2"/>
      <c r="N222" s="1">
        <f t="shared" si="18"/>
        <v>164</v>
      </c>
      <c r="O222" s="124">
        <f t="shared" si="20"/>
        <v>4755191.1569810072</v>
      </c>
      <c r="P222" s="124">
        <f t="shared" si="19"/>
        <v>24431.03450151479</v>
      </c>
      <c r="Q222" s="124">
        <f t="shared" si="21"/>
        <v>10130.479448816743</v>
      </c>
      <c r="R222" s="124">
        <f t="shared" si="22"/>
        <v>4789752.6709313383</v>
      </c>
      <c r="Z222" s="2"/>
    </row>
    <row r="223" spans="13:26" x14ac:dyDescent="0.25">
      <c r="M223" s="2"/>
      <c r="N223" s="1">
        <f t="shared" si="18"/>
        <v>165</v>
      </c>
      <c r="O223" s="124">
        <f t="shared" si="20"/>
        <v>4789752.6709313383</v>
      </c>
      <c r="P223" s="124">
        <f t="shared" si="19"/>
        <v>24431.03450151479</v>
      </c>
      <c r="Q223" s="124">
        <f t="shared" si="21"/>
        <v>10204.109445011494</v>
      </c>
      <c r="R223" s="124">
        <f t="shared" si="22"/>
        <v>4824387.814877864</v>
      </c>
      <c r="Z223" s="2"/>
    </row>
    <row r="224" spans="13:26" x14ac:dyDescent="0.25">
      <c r="M224" s="2"/>
      <c r="N224" s="1">
        <f t="shared" si="18"/>
        <v>166</v>
      </c>
      <c r="O224" s="124">
        <f t="shared" si="20"/>
        <v>4824387.814877864</v>
      </c>
      <c r="P224" s="124">
        <f t="shared" si="19"/>
        <v>24431.03450151479</v>
      </c>
      <c r="Q224" s="124">
        <f t="shared" si="21"/>
        <v>10277.896302863041</v>
      </c>
      <c r="R224" s="124">
        <f t="shared" si="22"/>
        <v>4859096.7456822414</v>
      </c>
      <c r="Z224" s="2"/>
    </row>
    <row r="225" spans="13:26" x14ac:dyDescent="0.25">
      <c r="M225" s="2"/>
      <c r="N225" s="1">
        <f t="shared" si="18"/>
        <v>167</v>
      </c>
      <c r="O225" s="124">
        <f t="shared" si="20"/>
        <v>4859096.7456822414</v>
      </c>
      <c r="P225" s="124">
        <f t="shared" si="19"/>
        <v>24431.03450151479</v>
      </c>
      <c r="Q225" s="124">
        <f t="shared" si="21"/>
        <v>10351.840356550123</v>
      </c>
      <c r="R225" s="124">
        <f t="shared" si="22"/>
        <v>4893879.620540306</v>
      </c>
      <c r="Z225" s="2"/>
    </row>
    <row r="226" spans="13:26" x14ac:dyDescent="0.25">
      <c r="M226" s="2"/>
      <c r="N226" s="1">
        <f t="shared" si="18"/>
        <v>168</v>
      </c>
      <c r="O226" s="124">
        <f t="shared" si="20"/>
        <v>4893879.620540306</v>
      </c>
      <c r="P226" s="124">
        <f t="shared" si="19"/>
        <v>24431.03450151479</v>
      </c>
      <c r="Q226" s="124">
        <f t="shared" si="21"/>
        <v>10425.941940963419</v>
      </c>
      <c r="R226" s="124">
        <f t="shared" si="22"/>
        <v>4928736.5969827836</v>
      </c>
      <c r="Z226" s="2"/>
    </row>
    <row r="227" spans="13:26" x14ac:dyDescent="0.25">
      <c r="M227" s="2"/>
      <c r="N227" s="1">
        <f t="shared" si="18"/>
        <v>169</v>
      </c>
      <c r="O227" s="124">
        <f t="shared" si="20"/>
        <v>4928736.5969827836</v>
      </c>
      <c r="P227" s="124">
        <f t="shared" si="19"/>
        <v>24431.03450151479</v>
      </c>
      <c r="Q227" s="124">
        <f t="shared" si="21"/>
        <v>10500.201391707056</v>
      </c>
      <c r="R227" s="124">
        <f t="shared" si="22"/>
        <v>4963667.8328760052</v>
      </c>
      <c r="Z227" s="2"/>
    </row>
    <row r="228" spans="13:26" x14ac:dyDescent="0.25">
      <c r="M228" s="2"/>
      <c r="N228" s="1">
        <f t="shared" si="18"/>
        <v>170</v>
      </c>
      <c r="O228" s="124">
        <f t="shared" si="20"/>
        <v>4963667.8328760052</v>
      </c>
      <c r="P228" s="124">
        <f t="shared" si="19"/>
        <v>24431.03450151479</v>
      </c>
      <c r="Q228" s="124">
        <f t="shared" si="21"/>
        <v>10574.619045100137</v>
      </c>
      <c r="R228" s="124">
        <f t="shared" si="22"/>
        <v>4998673.4864226198</v>
      </c>
      <c r="Z228" s="2"/>
    </row>
    <row r="229" spans="13:26" x14ac:dyDescent="0.25">
      <c r="M229" s="2"/>
      <c r="N229" s="1">
        <f t="shared" si="18"/>
        <v>171</v>
      </c>
      <c r="O229" s="124">
        <f t="shared" si="20"/>
        <v>4998673.4864226198</v>
      </c>
      <c r="P229" s="124">
        <f t="shared" si="19"/>
        <v>24431.03450151479</v>
      </c>
      <c r="Q229" s="124">
        <f t="shared" si="21"/>
        <v>10649.195238178256</v>
      </c>
      <c r="R229" s="124">
        <f t="shared" si="22"/>
        <v>5033753.7161623128</v>
      </c>
      <c r="Z229" s="2"/>
    </row>
    <row r="230" spans="13:26" x14ac:dyDescent="0.25">
      <c r="M230" s="2"/>
      <c r="N230" s="1">
        <f t="shared" si="18"/>
        <v>172</v>
      </c>
      <c r="O230" s="124">
        <f t="shared" si="20"/>
        <v>5033753.7161623128</v>
      </c>
      <c r="P230" s="124">
        <f t="shared" si="19"/>
        <v>24431.03450151479</v>
      </c>
      <c r="Q230" s="124">
        <f t="shared" si="21"/>
        <v>10723.930308695031</v>
      </c>
      <c r="R230" s="124">
        <f t="shared" si="22"/>
        <v>5068908.6809725221</v>
      </c>
      <c r="Z230" s="2"/>
    </row>
    <row r="231" spans="13:26" x14ac:dyDescent="0.25">
      <c r="M231" s="2"/>
      <c r="N231" s="1">
        <f t="shared" si="18"/>
        <v>173</v>
      </c>
      <c r="O231" s="124">
        <f t="shared" si="20"/>
        <v>5068908.6809725221</v>
      </c>
      <c r="P231" s="124">
        <f t="shared" si="19"/>
        <v>24431.03450151479</v>
      </c>
      <c r="Q231" s="124">
        <f t="shared" si="21"/>
        <v>10798.824595123637</v>
      </c>
      <c r="R231" s="124">
        <f t="shared" si="22"/>
        <v>5104138.5400691601</v>
      </c>
      <c r="Z231" s="2"/>
    </row>
    <row r="232" spans="13:26" x14ac:dyDescent="0.25">
      <c r="M232" s="2"/>
      <c r="N232" s="1">
        <f t="shared" si="18"/>
        <v>174</v>
      </c>
      <c r="O232" s="124">
        <f t="shared" si="20"/>
        <v>5104138.5400691601</v>
      </c>
      <c r="P232" s="124">
        <f t="shared" si="19"/>
        <v>24431.03450151479</v>
      </c>
      <c r="Q232" s="124">
        <f t="shared" si="21"/>
        <v>10873.878436658324</v>
      </c>
      <c r="R232" s="124">
        <f t="shared" si="22"/>
        <v>5139443.453007333</v>
      </c>
      <c r="Z232" s="2"/>
    </row>
    <row r="233" spans="13:26" x14ac:dyDescent="0.25">
      <c r="M233" s="2"/>
      <c r="N233" s="1">
        <f t="shared" si="18"/>
        <v>175</v>
      </c>
      <c r="O233" s="124">
        <f t="shared" si="20"/>
        <v>5139443.453007333</v>
      </c>
      <c r="P233" s="124">
        <f t="shared" si="19"/>
        <v>24431.03450151479</v>
      </c>
      <c r="Q233" s="124">
        <f t="shared" si="21"/>
        <v>10949.092173215971</v>
      </c>
      <c r="R233" s="124">
        <f t="shared" si="22"/>
        <v>5174823.5796820633</v>
      </c>
      <c r="Z233" s="2"/>
    </row>
    <row r="234" spans="13:26" x14ac:dyDescent="0.25">
      <c r="M234" s="2"/>
      <c r="N234" s="1">
        <f t="shared" si="18"/>
        <v>176</v>
      </c>
      <c r="O234" s="124">
        <f t="shared" si="20"/>
        <v>5174823.5796820633</v>
      </c>
      <c r="P234" s="124">
        <f t="shared" si="19"/>
        <v>24431.03450151479</v>
      </c>
      <c r="Q234" s="124">
        <f t="shared" si="21"/>
        <v>11024.466145437615</v>
      </c>
      <c r="R234" s="124">
        <f t="shared" si="22"/>
        <v>5210279.0803290149</v>
      </c>
      <c r="Z234" s="2"/>
    </row>
    <row r="235" spans="13:26" x14ac:dyDescent="0.25">
      <c r="M235" s="2"/>
      <c r="N235" s="1">
        <f t="shared" si="18"/>
        <v>177</v>
      </c>
      <c r="O235" s="124">
        <f t="shared" si="20"/>
        <v>5210279.0803290149</v>
      </c>
      <c r="P235" s="124">
        <f t="shared" si="19"/>
        <v>24431.03450151479</v>
      </c>
      <c r="Q235" s="124">
        <f t="shared" si="21"/>
        <v>11100.000694689992</v>
      </c>
      <c r="R235" s="124">
        <f t="shared" si="22"/>
        <v>5245810.1155252196</v>
      </c>
      <c r="Z235" s="2"/>
    </row>
    <row r="236" spans="13:26" x14ac:dyDescent="0.25">
      <c r="M236" s="2"/>
      <c r="N236" s="1">
        <f t="shared" si="18"/>
        <v>178</v>
      </c>
      <c r="O236" s="124">
        <f t="shared" si="20"/>
        <v>5245810.1155252196</v>
      </c>
      <c r="P236" s="124">
        <f t="shared" si="19"/>
        <v>24431.03450151479</v>
      </c>
      <c r="Q236" s="124">
        <f t="shared" si="21"/>
        <v>11175.696163067096</v>
      </c>
      <c r="R236" s="124">
        <f t="shared" si="22"/>
        <v>5281416.8461898006</v>
      </c>
      <c r="Z236" s="2"/>
    </row>
    <row r="237" spans="13:26" x14ac:dyDescent="0.25">
      <c r="M237" s="2"/>
      <c r="N237" s="1">
        <f t="shared" si="18"/>
        <v>179</v>
      </c>
      <c r="O237" s="124">
        <f t="shared" si="20"/>
        <v>5281416.8461898006</v>
      </c>
      <c r="P237" s="124">
        <f t="shared" si="19"/>
        <v>24431.03450151479</v>
      </c>
      <c r="Q237" s="124">
        <f t="shared" si="21"/>
        <v>11251.552893391708</v>
      </c>
      <c r="R237" s="124">
        <f t="shared" si="22"/>
        <v>5317099.4335847069</v>
      </c>
      <c r="Z237" s="2"/>
    </row>
    <row r="238" spans="13:26" x14ac:dyDescent="0.25">
      <c r="M238" s="2"/>
      <c r="N238" s="1">
        <f t="shared" si="18"/>
        <v>180</v>
      </c>
      <c r="O238" s="124">
        <f t="shared" si="20"/>
        <v>5317099.4335847069</v>
      </c>
      <c r="P238" s="124">
        <f t="shared" si="19"/>
        <v>24431.03450151479</v>
      </c>
      <c r="Q238" s="124">
        <f t="shared" si="21"/>
        <v>11327.571229216972</v>
      </c>
      <c r="R238" s="124">
        <f t="shared" si="22"/>
        <v>5352858.0393154379</v>
      </c>
      <c r="Z238" s="2"/>
    </row>
    <row r="239" spans="13:26" x14ac:dyDescent="0.25">
      <c r="M239" s="2"/>
      <c r="N239" s="1">
        <f t="shared" si="18"/>
        <v>181</v>
      </c>
      <c r="O239" s="124">
        <f t="shared" si="20"/>
        <v>5352858.0393154379</v>
      </c>
      <c r="P239" s="124">
        <f t="shared" si="19"/>
        <v>24431.03450151479</v>
      </c>
      <c r="Q239" s="124">
        <f t="shared" si="21"/>
        <v>11403.751514827929</v>
      </c>
      <c r="R239" s="124">
        <f t="shared" si="22"/>
        <v>5388692.8253317801</v>
      </c>
      <c r="Z239" s="2"/>
    </row>
    <row r="240" spans="13:26" x14ac:dyDescent="0.25">
      <c r="M240" s="2"/>
      <c r="N240" s="1">
        <f t="shared" si="18"/>
        <v>182</v>
      </c>
      <c r="O240" s="124">
        <f t="shared" si="20"/>
        <v>5388692.8253317801</v>
      </c>
      <c r="P240" s="124">
        <f t="shared" si="19"/>
        <v>24431.03450151479</v>
      </c>
      <c r="Q240" s="124">
        <f t="shared" si="21"/>
        <v>11480.094095243092</v>
      </c>
      <c r="R240" s="124">
        <f t="shared" si="22"/>
        <v>5424603.9539285377</v>
      </c>
      <c r="Z240" s="2"/>
    </row>
    <row r="241" spans="13:26" x14ac:dyDescent="0.25">
      <c r="M241" s="2"/>
      <c r="N241" s="1">
        <f t="shared" si="18"/>
        <v>183</v>
      </c>
      <c r="O241" s="124">
        <f t="shared" si="20"/>
        <v>5424603.9539285377</v>
      </c>
      <c r="P241" s="124">
        <f t="shared" si="19"/>
        <v>24431.03450151479</v>
      </c>
      <c r="Q241" s="124">
        <f t="shared" si="21"/>
        <v>11556.599316216005</v>
      </c>
      <c r="R241" s="124">
        <f t="shared" si="22"/>
        <v>5460591.5877462681</v>
      </c>
      <c r="Z241" s="2"/>
    </row>
    <row r="242" spans="13:26" x14ac:dyDescent="0.25">
      <c r="M242" s="2"/>
      <c r="N242" s="1">
        <f t="shared" si="18"/>
        <v>184</v>
      </c>
      <c r="O242" s="124">
        <f t="shared" si="20"/>
        <v>5460591.5877462681</v>
      </c>
      <c r="P242" s="124">
        <f t="shared" si="19"/>
        <v>24431.03450151479</v>
      </c>
      <c r="Q242" s="124">
        <f t="shared" si="21"/>
        <v>11633.267524236799</v>
      </c>
      <c r="R242" s="124">
        <f t="shared" si="22"/>
        <v>5496655.8897720193</v>
      </c>
      <c r="Z242" s="2"/>
    </row>
    <row r="243" spans="13:26" x14ac:dyDescent="0.25">
      <c r="M243" s="2"/>
      <c r="N243" s="1">
        <f t="shared" si="18"/>
        <v>185</v>
      </c>
      <c r="O243" s="124">
        <f t="shared" si="20"/>
        <v>5496655.8897720193</v>
      </c>
      <c r="P243" s="124">
        <f t="shared" si="19"/>
        <v>24431.03450151479</v>
      </c>
      <c r="Q243" s="124">
        <f t="shared" si="21"/>
        <v>11710.099066533774</v>
      </c>
      <c r="R243" s="124">
        <f t="shared" si="22"/>
        <v>5532797.0233400678</v>
      </c>
      <c r="Z243" s="2"/>
    </row>
    <row r="244" spans="13:26" x14ac:dyDescent="0.25">
      <c r="M244" s="2"/>
      <c r="N244" s="1">
        <f t="shared" si="18"/>
        <v>186</v>
      </c>
      <c r="O244" s="124">
        <f t="shared" si="20"/>
        <v>5532797.0233400678</v>
      </c>
      <c r="P244" s="124">
        <f t="shared" si="19"/>
        <v>24431.03450151479</v>
      </c>
      <c r="Q244" s="124">
        <f t="shared" si="21"/>
        <v>11787.094291074969</v>
      </c>
      <c r="R244" s="124">
        <f t="shared" si="22"/>
        <v>5569015.1521326574</v>
      </c>
      <c r="Z244" s="2"/>
    </row>
    <row r="245" spans="13:26" x14ac:dyDescent="0.25">
      <c r="M245" s="2"/>
      <c r="N245" s="1">
        <f t="shared" si="18"/>
        <v>187</v>
      </c>
      <c r="O245" s="124">
        <f t="shared" si="20"/>
        <v>5569015.1521326574</v>
      </c>
      <c r="P245" s="124">
        <f t="shared" si="19"/>
        <v>24431.03450151479</v>
      </c>
      <c r="Q245" s="124">
        <f t="shared" si="21"/>
        <v>11864.253546569731</v>
      </c>
      <c r="R245" s="124">
        <f t="shared" si="22"/>
        <v>5605310.4401807413</v>
      </c>
      <c r="Z245" s="2"/>
    </row>
    <row r="246" spans="13:26" x14ac:dyDescent="0.25">
      <c r="M246" s="2"/>
      <c r="N246" s="1">
        <f t="shared" si="18"/>
        <v>188</v>
      </c>
      <c r="O246" s="124">
        <f t="shared" si="20"/>
        <v>5605310.4401807413</v>
      </c>
      <c r="P246" s="124">
        <f t="shared" si="19"/>
        <v>24431.03450151479</v>
      </c>
      <c r="Q246" s="124">
        <f t="shared" si="21"/>
        <v>11941.577182470297</v>
      </c>
      <c r="R246" s="124">
        <f t="shared" si="22"/>
        <v>5641683.0518647255</v>
      </c>
      <c r="Z246" s="2"/>
    </row>
    <row r="247" spans="13:26" x14ac:dyDescent="0.25">
      <c r="M247" s="2"/>
      <c r="N247" s="1">
        <f t="shared" si="18"/>
        <v>189</v>
      </c>
      <c r="O247" s="124">
        <f t="shared" si="20"/>
        <v>5641683.0518647255</v>
      </c>
      <c r="P247" s="124">
        <f t="shared" si="19"/>
        <v>24431.03450151479</v>
      </c>
      <c r="Q247" s="124">
        <f t="shared" si="21"/>
        <v>12019.065548973387</v>
      </c>
      <c r="R247" s="124">
        <f t="shared" si="22"/>
        <v>5678133.1519152131</v>
      </c>
      <c r="Z247" s="2"/>
    </row>
    <row r="248" spans="13:26" x14ac:dyDescent="0.25">
      <c r="M248" s="2"/>
      <c r="N248" s="1">
        <f t="shared" ref="N248:N311" si="23">N247+1</f>
        <v>190</v>
      </c>
      <c r="O248" s="124">
        <f t="shared" si="20"/>
        <v>5678133.1519152131</v>
      </c>
      <c r="P248" s="124">
        <f t="shared" ref="P248:P311" si="24">P247</f>
        <v>24431.03450151479</v>
      </c>
      <c r="Q248" s="124">
        <f t="shared" si="21"/>
        <v>12096.718997021775</v>
      </c>
      <c r="R248" s="124">
        <f t="shared" si="22"/>
        <v>5714660.9054137496</v>
      </c>
      <c r="Z248" s="2"/>
    </row>
    <row r="249" spans="13:26" x14ac:dyDescent="0.25">
      <c r="M249" s="2"/>
      <c r="N249" s="1">
        <f t="shared" si="23"/>
        <v>191</v>
      </c>
      <c r="O249" s="124">
        <f t="shared" si="20"/>
        <v>5714660.9054137496</v>
      </c>
      <c r="P249" s="124">
        <f t="shared" si="24"/>
        <v>24431.03450151479</v>
      </c>
      <c r="Q249" s="124">
        <f t="shared" si="21"/>
        <v>12174.537878305888</v>
      </c>
      <c r="R249" s="124">
        <f t="shared" si="22"/>
        <v>5751266.4777935697</v>
      </c>
      <c r="Z249" s="2"/>
    </row>
    <row r="250" spans="13:26" x14ac:dyDescent="0.25">
      <c r="M250" s="2"/>
      <c r="N250" s="1">
        <f t="shared" si="23"/>
        <v>192</v>
      </c>
      <c r="O250" s="124">
        <f t="shared" si="20"/>
        <v>5751266.4777935697</v>
      </c>
      <c r="P250" s="124">
        <f t="shared" si="24"/>
        <v>24431.03450151479</v>
      </c>
      <c r="Q250" s="124">
        <f t="shared" si="21"/>
        <v>12252.522545265392</v>
      </c>
      <c r="R250" s="124">
        <f t="shared" si="22"/>
        <v>5787950.0348403491</v>
      </c>
      <c r="Z250" s="2"/>
    </row>
    <row r="251" spans="13:26" x14ac:dyDescent="0.25">
      <c r="M251" s="2"/>
      <c r="N251" s="1">
        <f t="shared" si="23"/>
        <v>193</v>
      </c>
      <c r="O251" s="124">
        <f t="shared" si="20"/>
        <v>5787950.0348403491</v>
      </c>
      <c r="P251" s="124">
        <f t="shared" si="24"/>
        <v>24431.03450151479</v>
      </c>
      <c r="Q251" s="124">
        <f t="shared" si="21"/>
        <v>12330.673351090794</v>
      </c>
      <c r="R251" s="124">
        <f t="shared" si="22"/>
        <v>5824711.7426929539</v>
      </c>
      <c r="Z251" s="2"/>
    </row>
    <row r="252" spans="13:26" x14ac:dyDescent="0.25">
      <c r="M252" s="2"/>
      <c r="N252" s="1">
        <f t="shared" si="23"/>
        <v>194</v>
      </c>
      <c r="O252" s="124">
        <f t="shared" si="20"/>
        <v>5824711.7426929539</v>
      </c>
      <c r="P252" s="124">
        <f t="shared" si="24"/>
        <v>24431.03450151479</v>
      </c>
      <c r="Q252" s="124">
        <f t="shared" si="21"/>
        <v>12408.990649725043</v>
      </c>
      <c r="R252" s="124">
        <f t="shared" si="22"/>
        <v>5861551.7678441936</v>
      </c>
      <c r="Z252" s="2"/>
    </row>
    <row r="253" spans="13:26" x14ac:dyDescent="0.25">
      <c r="M253" s="2"/>
      <c r="N253" s="1">
        <f t="shared" si="23"/>
        <v>195</v>
      </c>
      <c r="O253" s="124">
        <f t="shared" si="20"/>
        <v>5861551.7678441936</v>
      </c>
      <c r="P253" s="124">
        <f t="shared" si="24"/>
        <v>24431.03450151479</v>
      </c>
      <c r="Q253" s="124">
        <f t="shared" si="21"/>
        <v>12487.474795865126</v>
      </c>
      <c r="R253" s="124">
        <f t="shared" si="22"/>
        <v>5898470.2771415729</v>
      </c>
      <c r="Z253" s="2"/>
    </row>
    <row r="254" spans="13:26" x14ac:dyDescent="0.25">
      <c r="M254" s="2"/>
      <c r="N254" s="1">
        <f t="shared" si="23"/>
        <v>196</v>
      </c>
      <c r="O254" s="124">
        <f t="shared" si="20"/>
        <v>5898470.2771415729</v>
      </c>
      <c r="P254" s="124">
        <f t="shared" si="24"/>
        <v>24431.03450151479</v>
      </c>
      <c r="Q254" s="124">
        <f t="shared" si="21"/>
        <v>12566.126144963675</v>
      </c>
      <c r="R254" s="124">
        <f t="shared" si="22"/>
        <v>5935467.4377880506</v>
      </c>
      <c r="Z254" s="2"/>
    </row>
    <row r="255" spans="13:26" x14ac:dyDescent="0.25">
      <c r="M255" s="2"/>
      <c r="N255" s="1">
        <f t="shared" si="23"/>
        <v>197</v>
      </c>
      <c r="O255" s="124">
        <f t="shared" si="20"/>
        <v>5935467.4377880506</v>
      </c>
      <c r="P255" s="124">
        <f t="shared" si="24"/>
        <v>24431.03450151479</v>
      </c>
      <c r="Q255" s="124">
        <f t="shared" si="21"/>
        <v>12644.945053230587</v>
      </c>
      <c r="R255" s="124">
        <f t="shared" si="22"/>
        <v>5972543.417342796</v>
      </c>
      <c r="Z255" s="2"/>
    </row>
    <row r="256" spans="13:26" x14ac:dyDescent="0.25">
      <c r="M256" s="2"/>
      <c r="N256" s="1">
        <f t="shared" si="23"/>
        <v>198</v>
      </c>
      <c r="O256" s="124">
        <f t="shared" si="20"/>
        <v>5972543.417342796</v>
      </c>
      <c r="P256" s="124">
        <f t="shared" si="24"/>
        <v>24431.03450151479</v>
      </c>
      <c r="Q256" s="124">
        <f t="shared" si="21"/>
        <v>12723.931877634626</v>
      </c>
      <c r="R256" s="124">
        <f t="shared" si="22"/>
        <v>6009698.3837219449</v>
      </c>
      <c r="Z256" s="2"/>
    </row>
    <row r="257" spans="13:26" x14ac:dyDescent="0.25">
      <c r="M257" s="2"/>
      <c r="N257" s="1">
        <f t="shared" si="23"/>
        <v>199</v>
      </c>
      <c r="O257" s="124">
        <f t="shared" si="20"/>
        <v>6009698.3837219449</v>
      </c>
      <c r="P257" s="124">
        <f t="shared" si="24"/>
        <v>24431.03450151479</v>
      </c>
      <c r="Q257" s="124">
        <f t="shared" si="21"/>
        <v>12803.086975905042</v>
      </c>
      <c r="R257" s="124">
        <f t="shared" si="22"/>
        <v>6046932.5051993644</v>
      </c>
      <c r="Z257" s="2"/>
    </row>
    <row r="258" spans="13:26" x14ac:dyDescent="0.25">
      <c r="M258" s="2"/>
      <c r="N258" s="1">
        <f t="shared" si="23"/>
        <v>200</v>
      </c>
      <c r="O258" s="124">
        <f t="shared" si="20"/>
        <v>6046932.5051993644</v>
      </c>
      <c r="P258" s="124">
        <f t="shared" si="24"/>
        <v>24431.03450151479</v>
      </c>
      <c r="Q258" s="124">
        <f t="shared" si="21"/>
        <v>12882.410706533197</v>
      </c>
      <c r="R258" s="124">
        <f t="shared" si="22"/>
        <v>6084245.9504074119</v>
      </c>
      <c r="Z258" s="2"/>
    </row>
    <row r="259" spans="13:26" x14ac:dyDescent="0.25">
      <c r="M259" s="2"/>
      <c r="N259" s="1">
        <f t="shared" si="23"/>
        <v>201</v>
      </c>
      <c r="O259" s="124">
        <f t="shared" si="20"/>
        <v>6084245.9504074119</v>
      </c>
      <c r="P259" s="124">
        <f t="shared" si="24"/>
        <v>24431.03450151479</v>
      </c>
      <c r="Q259" s="124">
        <f t="shared" si="21"/>
        <v>12961.90342877418</v>
      </c>
      <c r="R259" s="124">
        <f t="shared" si="22"/>
        <v>6121638.8883377006</v>
      </c>
      <c r="Z259" s="2"/>
    </row>
    <row r="260" spans="13:26" x14ac:dyDescent="0.25">
      <c r="M260" s="2"/>
      <c r="N260" s="1">
        <f t="shared" si="23"/>
        <v>202</v>
      </c>
      <c r="O260" s="124">
        <f t="shared" si="20"/>
        <v>6121638.8883377006</v>
      </c>
      <c r="P260" s="124">
        <f t="shared" si="24"/>
        <v>24431.03450151479</v>
      </c>
      <c r="Q260" s="124">
        <f t="shared" si="21"/>
        <v>13041.565502648446</v>
      </c>
      <c r="R260" s="124">
        <f t="shared" si="22"/>
        <v>6159111.4883418633</v>
      </c>
      <c r="Z260" s="2"/>
    </row>
    <row r="261" spans="13:26" x14ac:dyDescent="0.25">
      <c r="M261" s="2"/>
      <c r="N261" s="1">
        <f t="shared" si="23"/>
        <v>203</v>
      </c>
      <c r="O261" s="124">
        <f t="shared" si="20"/>
        <v>6159111.4883418633</v>
      </c>
      <c r="P261" s="124">
        <f t="shared" si="24"/>
        <v>24431.03450151479</v>
      </c>
      <c r="Q261" s="124">
        <f t="shared" si="21"/>
        <v>13121.397288943428</v>
      </c>
      <c r="R261" s="124">
        <f t="shared" si="22"/>
        <v>6196663.9201323213</v>
      </c>
      <c r="Z261" s="2"/>
    </row>
    <row r="262" spans="13:26" x14ac:dyDescent="0.25">
      <c r="M262" s="2"/>
      <c r="N262" s="1">
        <f t="shared" si="23"/>
        <v>204</v>
      </c>
      <c r="O262" s="124">
        <f t="shared" si="20"/>
        <v>6196663.9201323213</v>
      </c>
      <c r="P262" s="124">
        <f t="shared" si="24"/>
        <v>24431.03450151479</v>
      </c>
      <c r="Q262" s="124">
        <f t="shared" si="21"/>
        <v>13201.399149215193</v>
      </c>
      <c r="R262" s="124">
        <f t="shared" si="22"/>
        <v>6234296.3537830506</v>
      </c>
      <c r="Z262" s="2"/>
    </row>
    <row r="263" spans="13:26" x14ac:dyDescent="0.25">
      <c r="M263" s="2"/>
      <c r="N263" s="1">
        <f t="shared" si="23"/>
        <v>205</v>
      </c>
      <c r="O263" s="124">
        <f t="shared" si="20"/>
        <v>6234296.3537830506</v>
      </c>
      <c r="P263" s="124">
        <f t="shared" si="24"/>
        <v>24431.03450151479</v>
      </c>
      <c r="Q263" s="124">
        <f t="shared" si="21"/>
        <v>13281.571445790061</v>
      </c>
      <c r="R263" s="124">
        <f t="shared" si="22"/>
        <v>6272008.9597303551</v>
      </c>
      <c r="Z263" s="2"/>
    </row>
    <row r="264" spans="13:26" x14ac:dyDescent="0.25">
      <c r="M264" s="2"/>
      <c r="N264" s="1">
        <f t="shared" si="23"/>
        <v>206</v>
      </c>
      <c r="O264" s="124">
        <f t="shared" si="20"/>
        <v>6272008.9597303551</v>
      </c>
      <c r="P264" s="124">
        <f t="shared" si="24"/>
        <v>24431.03450151479</v>
      </c>
      <c r="Q264" s="124">
        <f t="shared" si="21"/>
        <v>13361.914541766258</v>
      </c>
      <c r="R264" s="124">
        <f t="shared" si="22"/>
        <v>6309801.9087736355</v>
      </c>
      <c r="Z264" s="2"/>
    </row>
    <row r="265" spans="13:26" x14ac:dyDescent="0.25">
      <c r="M265" s="2"/>
      <c r="N265" s="1">
        <f t="shared" si="23"/>
        <v>207</v>
      </c>
      <c r="O265" s="124">
        <f t="shared" si="20"/>
        <v>6309801.9087736355</v>
      </c>
      <c r="P265" s="124">
        <f t="shared" si="24"/>
        <v>24431.03450151479</v>
      </c>
      <c r="Q265" s="124">
        <f t="shared" si="21"/>
        <v>13442.428801015556</v>
      </c>
      <c r="R265" s="124">
        <f t="shared" si="22"/>
        <v>6347675.3720761659</v>
      </c>
      <c r="Z265" s="2"/>
    </row>
    <row r="266" spans="13:26" x14ac:dyDescent="0.25">
      <c r="M266" s="2"/>
      <c r="N266" s="1">
        <f t="shared" si="23"/>
        <v>208</v>
      </c>
      <c r="O266" s="124">
        <f t="shared" si="20"/>
        <v>6347675.3720761659</v>
      </c>
      <c r="P266" s="124">
        <f t="shared" si="24"/>
        <v>24431.03450151479</v>
      </c>
      <c r="Q266" s="124">
        <f t="shared" si="21"/>
        <v>13523.114588184917</v>
      </c>
      <c r="R266" s="124">
        <f t="shared" si="22"/>
        <v>6385629.5211658655</v>
      </c>
      <c r="Z266" s="2"/>
    </row>
    <row r="267" spans="13:26" x14ac:dyDescent="0.25">
      <c r="M267" s="2"/>
      <c r="N267" s="1">
        <f t="shared" si="23"/>
        <v>209</v>
      </c>
      <c r="O267" s="124">
        <f t="shared" si="20"/>
        <v>6385629.5211658655</v>
      </c>
      <c r="P267" s="124">
        <f t="shared" si="24"/>
        <v>24431.03450151479</v>
      </c>
      <c r="Q267" s="124">
        <f t="shared" si="21"/>
        <v>13603.972268698151</v>
      </c>
      <c r="R267" s="124">
        <f t="shared" si="22"/>
        <v>6423664.5279360777</v>
      </c>
      <c r="Z267" s="2"/>
    </row>
    <row r="268" spans="13:26" x14ac:dyDescent="0.25">
      <c r="M268" s="2"/>
      <c r="N268" s="1">
        <f t="shared" si="23"/>
        <v>210</v>
      </c>
      <c r="O268" s="124">
        <f t="shared" si="20"/>
        <v>6423664.5279360777</v>
      </c>
      <c r="P268" s="124">
        <f t="shared" si="24"/>
        <v>24431.03450151479</v>
      </c>
      <c r="Q268" s="124">
        <f t="shared" si="21"/>
        <v>13685.002208757569</v>
      </c>
      <c r="R268" s="124">
        <f t="shared" si="22"/>
        <v>6461780.5646463493</v>
      </c>
      <c r="Z268" s="2"/>
    </row>
    <row r="269" spans="13:26" x14ac:dyDescent="0.25">
      <c r="M269" s="2"/>
      <c r="N269" s="1">
        <f t="shared" si="23"/>
        <v>211</v>
      </c>
      <c r="O269" s="124">
        <f t="shared" si="20"/>
        <v>6461780.5646463493</v>
      </c>
      <c r="P269" s="124">
        <f t="shared" si="24"/>
        <v>24431.03450151479</v>
      </c>
      <c r="Q269" s="124">
        <f t="shared" si="21"/>
        <v>13766.204775345639</v>
      </c>
      <c r="R269" s="124">
        <f t="shared" si="22"/>
        <v>6499977.8039232092</v>
      </c>
      <c r="Z269" s="2"/>
    </row>
    <row r="270" spans="13:26" x14ac:dyDescent="0.25">
      <c r="M270" s="2"/>
      <c r="N270" s="1">
        <f t="shared" si="23"/>
        <v>212</v>
      </c>
      <c r="O270" s="124">
        <f t="shared" si="20"/>
        <v>6499977.8039232092</v>
      </c>
      <c r="P270" s="124">
        <f t="shared" si="24"/>
        <v>24431.03450151479</v>
      </c>
      <c r="Q270" s="124">
        <f t="shared" si="21"/>
        <v>13847.580336226652</v>
      </c>
      <c r="R270" s="124">
        <f t="shared" si="22"/>
        <v>6538256.4187609507</v>
      </c>
      <c r="Z270" s="2"/>
    </row>
    <row r="271" spans="13:26" x14ac:dyDescent="0.25">
      <c r="M271" s="2"/>
      <c r="N271" s="1">
        <f t="shared" si="23"/>
        <v>213</v>
      </c>
      <c r="O271" s="124">
        <f t="shared" si="20"/>
        <v>6538256.4187609507</v>
      </c>
      <c r="P271" s="124">
        <f t="shared" si="24"/>
        <v>24431.03450151479</v>
      </c>
      <c r="Q271" s="124">
        <f t="shared" si="21"/>
        <v>13929.129259948386</v>
      </c>
      <c r="R271" s="124">
        <f t="shared" si="22"/>
        <v>6576616.5825224137</v>
      </c>
      <c r="Z271" s="2"/>
    </row>
    <row r="272" spans="13:26" x14ac:dyDescent="0.25">
      <c r="M272" s="2"/>
      <c r="N272" s="1">
        <f t="shared" si="23"/>
        <v>214</v>
      </c>
      <c r="O272" s="124">
        <f t="shared" si="20"/>
        <v>6576616.5825224137</v>
      </c>
      <c r="P272" s="124">
        <f t="shared" si="24"/>
        <v>24431.03450151479</v>
      </c>
      <c r="Q272" s="124">
        <f t="shared" si="21"/>
        <v>14010.851915843774</v>
      </c>
      <c r="R272" s="124">
        <f t="shared" si="22"/>
        <v>6615058.4689397719</v>
      </c>
      <c r="Z272" s="2"/>
    </row>
    <row r="273" spans="13:26" x14ac:dyDescent="0.25">
      <c r="M273" s="2"/>
      <c r="N273" s="1">
        <f t="shared" si="23"/>
        <v>215</v>
      </c>
      <c r="O273" s="124">
        <f t="shared" si="20"/>
        <v>6615058.4689397719</v>
      </c>
      <c r="P273" s="124">
        <f t="shared" si="24"/>
        <v>24431.03450151479</v>
      </c>
      <c r="Q273" s="124">
        <f t="shared" si="21"/>
        <v>14092.748674032573</v>
      </c>
      <c r="R273" s="124">
        <f t="shared" si="22"/>
        <v>6653582.2521153186</v>
      </c>
      <c r="Z273" s="2"/>
    </row>
    <row r="274" spans="13:26" x14ac:dyDescent="0.25">
      <c r="M274" s="2"/>
      <c r="N274" s="1">
        <f t="shared" si="23"/>
        <v>216</v>
      </c>
      <c r="O274" s="124">
        <f t="shared" si="20"/>
        <v>6653582.2521153186</v>
      </c>
      <c r="P274" s="124">
        <f t="shared" si="24"/>
        <v>24431.03450151479</v>
      </c>
      <c r="Q274" s="124">
        <f t="shared" si="21"/>
        <v>14174.819905423054</v>
      </c>
      <c r="R274" s="124">
        <f t="shared" si="22"/>
        <v>6692188.1065222556</v>
      </c>
      <c r="Z274" s="2"/>
    </row>
    <row r="275" spans="13:26" x14ac:dyDescent="0.25">
      <c r="M275" s="2"/>
      <c r="N275" s="1">
        <f t="shared" si="23"/>
        <v>217</v>
      </c>
      <c r="O275" s="124">
        <f t="shared" ref="O275:O338" si="25">R274</f>
        <v>6692188.1065222556</v>
      </c>
      <c r="P275" s="124">
        <f t="shared" si="24"/>
        <v>24431.03450151479</v>
      </c>
      <c r="Q275" s="124">
        <f t="shared" ref="Q275:Q338" si="26">O275*$P$53</f>
        <v>14257.065981713662</v>
      </c>
      <c r="R275" s="124">
        <f t="shared" ref="R275:R338" si="27">O275+P275+Q275</f>
        <v>6730876.207005484</v>
      </c>
      <c r="Z275" s="2"/>
    </row>
    <row r="276" spans="13:26" x14ac:dyDescent="0.25">
      <c r="M276" s="2"/>
      <c r="N276" s="1">
        <f t="shared" si="23"/>
        <v>218</v>
      </c>
      <c r="O276" s="124">
        <f t="shared" si="25"/>
        <v>6730876.207005484</v>
      </c>
      <c r="P276" s="124">
        <f t="shared" si="24"/>
        <v>24431.03450151479</v>
      </c>
      <c r="Q276" s="124">
        <f t="shared" si="26"/>
        <v>14339.48727539472</v>
      </c>
      <c r="R276" s="124">
        <f t="shared" si="27"/>
        <v>6769646.728782393</v>
      </c>
      <c r="Z276" s="2"/>
    </row>
    <row r="277" spans="13:26" x14ac:dyDescent="0.25">
      <c r="M277" s="2"/>
      <c r="N277" s="1">
        <f t="shared" si="23"/>
        <v>219</v>
      </c>
      <c r="O277" s="124">
        <f t="shared" si="25"/>
        <v>6769646.728782393</v>
      </c>
      <c r="P277" s="124">
        <f t="shared" si="24"/>
        <v>24431.03450151479</v>
      </c>
      <c r="Q277" s="124">
        <f t="shared" si="26"/>
        <v>14422.084159750098</v>
      </c>
      <c r="R277" s="124">
        <f t="shared" si="27"/>
        <v>6808499.8474436579</v>
      </c>
      <c r="Z277" s="2"/>
    </row>
    <row r="278" spans="13:26" x14ac:dyDescent="0.25">
      <c r="M278" s="2"/>
      <c r="N278" s="1">
        <f t="shared" si="23"/>
        <v>220</v>
      </c>
      <c r="O278" s="124">
        <f t="shared" si="25"/>
        <v>6808499.8474436579</v>
      </c>
      <c r="P278" s="124">
        <f t="shared" si="24"/>
        <v>24431.03450151479</v>
      </c>
      <c r="Q278" s="124">
        <f t="shared" si="26"/>
        <v>14504.857008858917</v>
      </c>
      <c r="R278" s="124">
        <f t="shared" si="27"/>
        <v>6847435.7389540309</v>
      </c>
      <c r="Z278" s="2"/>
    </row>
    <row r="279" spans="13:26" x14ac:dyDescent="0.25">
      <c r="M279" s="2"/>
      <c r="N279" s="1">
        <f t="shared" si="23"/>
        <v>221</v>
      </c>
      <c r="O279" s="124">
        <f t="shared" si="25"/>
        <v>6847435.7389540309</v>
      </c>
      <c r="P279" s="124">
        <f t="shared" si="24"/>
        <v>24431.03450151479</v>
      </c>
      <c r="Q279" s="124">
        <f t="shared" si="26"/>
        <v>14587.806197597234</v>
      </c>
      <c r="R279" s="124">
        <f t="shared" si="27"/>
        <v>6886454.579653143</v>
      </c>
      <c r="Z279" s="2"/>
    </row>
    <row r="280" spans="13:26" x14ac:dyDescent="0.25">
      <c r="M280" s="2"/>
      <c r="N280" s="1">
        <f t="shared" si="23"/>
        <v>222</v>
      </c>
      <c r="O280" s="124">
        <f t="shared" si="25"/>
        <v>6886454.579653143</v>
      </c>
      <c r="P280" s="124">
        <f t="shared" si="24"/>
        <v>24431.03450151479</v>
      </c>
      <c r="Q280" s="124">
        <f t="shared" si="26"/>
        <v>14670.932101639746</v>
      </c>
      <c r="R280" s="124">
        <f t="shared" si="27"/>
        <v>6925556.5462562973</v>
      </c>
      <c r="Z280" s="2"/>
    </row>
    <row r="281" spans="13:26" x14ac:dyDescent="0.25">
      <c r="M281" s="2"/>
      <c r="N281" s="1">
        <f t="shared" si="23"/>
        <v>223</v>
      </c>
      <c r="O281" s="124">
        <f t="shared" si="25"/>
        <v>6925556.5462562973</v>
      </c>
      <c r="P281" s="124">
        <f t="shared" si="24"/>
        <v>24431.03450151479</v>
      </c>
      <c r="Q281" s="124">
        <f t="shared" si="26"/>
        <v>14754.235097461489</v>
      </c>
      <c r="R281" s="124">
        <f t="shared" si="27"/>
        <v>6964741.815855273</v>
      </c>
      <c r="Z281" s="2"/>
    </row>
    <row r="282" spans="13:26" x14ac:dyDescent="0.25">
      <c r="M282" s="2"/>
      <c r="N282" s="1">
        <f t="shared" si="23"/>
        <v>224</v>
      </c>
      <c r="O282" s="124">
        <f t="shared" si="25"/>
        <v>6964741.815855273</v>
      </c>
      <c r="P282" s="124">
        <f t="shared" si="24"/>
        <v>24431.03450151479</v>
      </c>
      <c r="Q282" s="124">
        <f t="shared" si="26"/>
        <v>14837.715562339539</v>
      </c>
      <c r="R282" s="124">
        <f t="shared" si="27"/>
        <v>7004010.5659191273</v>
      </c>
      <c r="Z282" s="2"/>
    </row>
    <row r="283" spans="13:26" x14ac:dyDescent="0.25">
      <c r="M283" s="2"/>
      <c r="N283" s="1">
        <f t="shared" si="23"/>
        <v>225</v>
      </c>
      <c r="O283" s="124">
        <f t="shared" si="25"/>
        <v>7004010.5659191273</v>
      </c>
      <c r="P283" s="124">
        <f t="shared" si="24"/>
        <v>24431.03450151479</v>
      </c>
      <c r="Q283" s="124">
        <f t="shared" si="26"/>
        <v>14921.373874354731</v>
      </c>
      <c r="R283" s="124">
        <f t="shared" si="27"/>
        <v>7043362.9742949968</v>
      </c>
      <c r="Z283" s="2"/>
    </row>
    <row r="284" spans="13:26" x14ac:dyDescent="0.25">
      <c r="M284" s="2"/>
      <c r="N284" s="1">
        <f t="shared" si="23"/>
        <v>226</v>
      </c>
      <c r="O284" s="124">
        <f t="shared" si="25"/>
        <v>7043362.9742949968</v>
      </c>
      <c r="P284" s="124">
        <f t="shared" si="24"/>
        <v>24431.03450151479</v>
      </c>
      <c r="Q284" s="124">
        <f t="shared" si="26"/>
        <v>15005.21041239336</v>
      </c>
      <c r="R284" s="124">
        <f t="shared" si="27"/>
        <v>7082799.2192089045</v>
      </c>
      <c r="Z284" s="2"/>
    </row>
    <row r="285" spans="13:26" x14ac:dyDescent="0.25">
      <c r="M285" s="2"/>
      <c r="N285" s="1">
        <f t="shared" si="23"/>
        <v>227</v>
      </c>
      <c r="O285" s="124">
        <f t="shared" si="25"/>
        <v>7082799.2192089045</v>
      </c>
      <c r="P285" s="124">
        <f t="shared" si="24"/>
        <v>24431.03450151479</v>
      </c>
      <c r="Q285" s="124">
        <f t="shared" si="26"/>
        <v>15089.225556148902</v>
      </c>
      <c r="R285" s="124">
        <f t="shared" si="27"/>
        <v>7122319.4792665681</v>
      </c>
      <c r="Z285" s="2"/>
    </row>
    <row r="286" spans="13:26" x14ac:dyDescent="0.25">
      <c r="M286" s="2"/>
      <c r="N286" s="1">
        <f t="shared" si="23"/>
        <v>228</v>
      </c>
      <c r="O286" s="124">
        <f t="shared" si="25"/>
        <v>7122319.4792665681</v>
      </c>
      <c r="P286" s="124">
        <f t="shared" si="24"/>
        <v>24431.03450151479</v>
      </c>
      <c r="Q286" s="124">
        <f t="shared" si="26"/>
        <v>15173.41968612374</v>
      </c>
      <c r="R286" s="124">
        <f t="shared" si="27"/>
        <v>7161923.9334542062</v>
      </c>
      <c r="Z286" s="2"/>
    </row>
    <row r="287" spans="13:26" x14ac:dyDescent="0.25">
      <c r="M287" s="2"/>
      <c r="N287" s="1">
        <f t="shared" si="23"/>
        <v>229</v>
      </c>
      <c r="O287" s="124">
        <f t="shared" si="25"/>
        <v>7161923.9334542062</v>
      </c>
      <c r="P287" s="124">
        <f t="shared" si="24"/>
        <v>24431.03450151479</v>
      </c>
      <c r="Q287" s="124">
        <f t="shared" si="26"/>
        <v>15257.793183630871</v>
      </c>
      <c r="R287" s="124">
        <f t="shared" si="27"/>
        <v>7201612.7611393519</v>
      </c>
      <c r="Z287" s="2"/>
    </row>
    <row r="288" spans="13:26" x14ac:dyDescent="0.25">
      <c r="M288" s="2"/>
      <c r="N288" s="1">
        <f t="shared" si="23"/>
        <v>230</v>
      </c>
      <c r="O288" s="124">
        <f t="shared" si="25"/>
        <v>7201612.7611393519</v>
      </c>
      <c r="P288" s="124">
        <f t="shared" si="24"/>
        <v>24431.03450151479</v>
      </c>
      <c r="Q288" s="124">
        <f t="shared" si="26"/>
        <v>15342.346430795653</v>
      </c>
      <c r="R288" s="124">
        <f t="shared" si="27"/>
        <v>7241386.1420716615</v>
      </c>
      <c r="Z288" s="2"/>
    </row>
    <row r="289" spans="13:26" x14ac:dyDescent="0.25">
      <c r="M289" s="2"/>
      <c r="N289" s="1">
        <f t="shared" si="23"/>
        <v>231</v>
      </c>
      <c r="O289" s="124">
        <f t="shared" si="25"/>
        <v>7241386.1420716615</v>
      </c>
      <c r="P289" s="124">
        <f t="shared" si="24"/>
        <v>24431.03450151479</v>
      </c>
      <c r="Q289" s="124">
        <f t="shared" si="26"/>
        <v>15427.079810557516</v>
      </c>
      <c r="R289" s="124">
        <f t="shared" si="27"/>
        <v>7281244.2563837338</v>
      </c>
      <c r="Z289" s="2"/>
    </row>
    <row r="290" spans="13:26" x14ac:dyDescent="0.25">
      <c r="M290" s="2"/>
      <c r="N290" s="1">
        <f t="shared" si="23"/>
        <v>232</v>
      </c>
      <c r="O290" s="124">
        <f t="shared" si="25"/>
        <v>7281244.2563837338</v>
      </c>
      <c r="P290" s="124">
        <f t="shared" si="24"/>
        <v>24431.03450151479</v>
      </c>
      <c r="Q290" s="124">
        <f t="shared" si="26"/>
        <v>15511.993706671712</v>
      </c>
      <c r="R290" s="124">
        <f t="shared" si="27"/>
        <v>7321187.2845919197</v>
      </c>
      <c r="Z290" s="2"/>
    </row>
    <row r="291" spans="13:26" x14ac:dyDescent="0.25">
      <c r="M291" s="2"/>
      <c r="N291" s="1">
        <f t="shared" si="23"/>
        <v>233</v>
      </c>
      <c r="O291" s="124">
        <f t="shared" si="25"/>
        <v>7321187.2845919197</v>
      </c>
      <c r="P291" s="124">
        <f t="shared" si="24"/>
        <v>24431.03450151479</v>
      </c>
      <c r="Q291" s="124">
        <f t="shared" si="26"/>
        <v>15597.088503711047</v>
      </c>
      <c r="R291" s="124">
        <f t="shared" si="27"/>
        <v>7361215.4075971451</v>
      </c>
      <c r="Z291" s="2"/>
    </row>
    <row r="292" spans="13:26" x14ac:dyDescent="0.25">
      <c r="M292" s="2"/>
      <c r="N292" s="1">
        <f t="shared" si="23"/>
        <v>234</v>
      </c>
      <c r="O292" s="124">
        <f t="shared" si="25"/>
        <v>7361215.4075971451</v>
      </c>
      <c r="P292" s="124">
        <f t="shared" si="24"/>
        <v>24431.03450151479</v>
      </c>
      <c r="Q292" s="124">
        <f t="shared" si="26"/>
        <v>15682.364587067619</v>
      </c>
      <c r="R292" s="124">
        <f t="shared" si="27"/>
        <v>7401328.8066857271</v>
      </c>
      <c r="Z292" s="2"/>
    </row>
    <row r="293" spans="13:26" x14ac:dyDescent="0.25">
      <c r="M293" s="2"/>
      <c r="N293" s="1">
        <f t="shared" si="23"/>
        <v>235</v>
      </c>
      <c r="O293" s="124">
        <f t="shared" si="25"/>
        <v>7401328.8066857271</v>
      </c>
      <c r="P293" s="124">
        <f t="shared" si="24"/>
        <v>24431.03450151479</v>
      </c>
      <c r="Q293" s="124">
        <f t="shared" si="26"/>
        <v>15767.822342954569</v>
      </c>
      <c r="R293" s="124">
        <f t="shared" si="27"/>
        <v>7441527.6635301961</v>
      </c>
      <c r="Z293" s="2"/>
    </row>
    <row r="294" spans="13:26" x14ac:dyDescent="0.25">
      <c r="M294" s="2"/>
      <c r="N294" s="1">
        <f t="shared" si="23"/>
        <v>236</v>
      </c>
      <c r="O294" s="124">
        <f t="shared" si="25"/>
        <v>7441527.6635301961</v>
      </c>
      <c r="P294" s="124">
        <f t="shared" si="24"/>
        <v>24431.03450151479</v>
      </c>
      <c r="Q294" s="124">
        <f t="shared" si="26"/>
        <v>15853.462158407827</v>
      </c>
      <c r="R294" s="124">
        <f t="shared" si="27"/>
        <v>7481812.1601901185</v>
      </c>
      <c r="Z294" s="2"/>
    </row>
    <row r="295" spans="13:26" x14ac:dyDescent="0.25">
      <c r="M295" s="2"/>
      <c r="N295" s="1">
        <f t="shared" si="23"/>
        <v>237</v>
      </c>
      <c r="O295" s="124">
        <f t="shared" si="25"/>
        <v>7481812.1601901185</v>
      </c>
      <c r="P295" s="124">
        <f t="shared" si="24"/>
        <v>24431.03450151479</v>
      </c>
      <c r="Q295" s="124">
        <f t="shared" si="26"/>
        <v>15939.284421287868</v>
      </c>
      <c r="R295" s="124">
        <f t="shared" si="27"/>
        <v>7522182.4791129204</v>
      </c>
      <c r="Z295" s="2"/>
    </row>
    <row r="296" spans="13:26" x14ac:dyDescent="0.25">
      <c r="M296" s="2"/>
      <c r="N296" s="1">
        <f t="shared" si="23"/>
        <v>238</v>
      </c>
      <c r="O296" s="124">
        <f t="shared" si="25"/>
        <v>7522182.4791129204</v>
      </c>
      <c r="P296" s="124">
        <f t="shared" si="24"/>
        <v>24431.03450151479</v>
      </c>
      <c r="Q296" s="124">
        <f t="shared" si="26"/>
        <v>16025.289520281463</v>
      </c>
      <c r="R296" s="124">
        <f t="shared" si="27"/>
        <v>7562638.8031347161</v>
      </c>
      <c r="Z296" s="2"/>
    </row>
    <row r="297" spans="13:26" x14ac:dyDescent="0.25">
      <c r="M297" s="2"/>
      <c r="N297" s="1">
        <f t="shared" si="23"/>
        <v>239</v>
      </c>
      <c r="O297" s="124">
        <f t="shared" si="25"/>
        <v>7562638.8031347161</v>
      </c>
      <c r="P297" s="124">
        <f t="shared" si="24"/>
        <v>24431.03450151479</v>
      </c>
      <c r="Q297" s="124">
        <f t="shared" si="26"/>
        <v>16111.477844903449</v>
      </c>
      <c r="R297" s="124">
        <f t="shared" si="27"/>
        <v>7603181.3154811338</v>
      </c>
      <c r="Z297" s="2"/>
    </row>
    <row r="298" spans="13:26" x14ac:dyDescent="0.25">
      <c r="M298" s="2"/>
      <c r="N298" s="1">
        <f t="shared" si="23"/>
        <v>240</v>
      </c>
      <c r="O298" s="124">
        <f t="shared" si="25"/>
        <v>7603181.3154811338</v>
      </c>
      <c r="P298" s="124">
        <f t="shared" si="24"/>
        <v>24431.03450151479</v>
      </c>
      <c r="Q298" s="124">
        <f t="shared" si="26"/>
        <v>16197.84978549848</v>
      </c>
      <c r="R298" s="124">
        <f t="shared" si="27"/>
        <v>7643810.1997681465</v>
      </c>
      <c r="Z298" s="2"/>
    </row>
    <row r="299" spans="13:26" x14ac:dyDescent="0.25">
      <c r="M299" s="2"/>
      <c r="N299" s="1">
        <f t="shared" si="23"/>
        <v>241</v>
      </c>
      <c r="O299" s="124">
        <f t="shared" si="25"/>
        <v>7643810.1997681465</v>
      </c>
      <c r="P299" s="124">
        <f t="shared" si="24"/>
        <v>24431.03450151479</v>
      </c>
      <c r="Q299" s="124">
        <f t="shared" si="26"/>
        <v>16284.405733242807</v>
      </c>
      <c r="R299" s="124">
        <f t="shared" si="27"/>
        <v>7684525.6400029035</v>
      </c>
      <c r="Z299" s="2"/>
    </row>
    <row r="300" spans="13:26" x14ac:dyDescent="0.25">
      <c r="M300" s="2"/>
      <c r="N300" s="1">
        <f t="shared" si="23"/>
        <v>242</v>
      </c>
      <c r="O300" s="124">
        <f t="shared" si="25"/>
        <v>7684525.6400029035</v>
      </c>
      <c r="P300" s="124">
        <f t="shared" si="24"/>
        <v>24431.03450151479</v>
      </c>
      <c r="Q300" s="124">
        <f t="shared" si="26"/>
        <v>16371.146080146043</v>
      </c>
      <c r="R300" s="124">
        <f t="shared" si="27"/>
        <v>7725327.8205845635</v>
      </c>
      <c r="Z300" s="2"/>
    </row>
    <row r="301" spans="13:26" x14ac:dyDescent="0.25">
      <c r="M301" s="2"/>
      <c r="N301" s="1">
        <f t="shared" si="23"/>
        <v>243</v>
      </c>
      <c r="O301" s="124">
        <f t="shared" si="25"/>
        <v>7725327.8205845635</v>
      </c>
      <c r="P301" s="124">
        <f t="shared" si="24"/>
        <v>24431.03450151479</v>
      </c>
      <c r="Q301" s="124">
        <f t="shared" si="26"/>
        <v>16458.071219052938</v>
      </c>
      <c r="R301" s="124">
        <f t="shared" si="27"/>
        <v>7766216.9263051311</v>
      </c>
      <c r="Z301" s="2"/>
    </row>
    <row r="302" spans="13:26" x14ac:dyDescent="0.25">
      <c r="M302" s="2"/>
      <c r="N302" s="1">
        <f t="shared" si="23"/>
        <v>244</v>
      </c>
      <c r="O302" s="124">
        <f t="shared" si="25"/>
        <v>7766216.9263051311</v>
      </c>
      <c r="P302" s="124">
        <f t="shared" si="24"/>
        <v>24431.03450151479</v>
      </c>
      <c r="Q302" s="124">
        <f t="shared" si="26"/>
        <v>16545.181543645165</v>
      </c>
      <c r="R302" s="124">
        <f t="shared" si="27"/>
        <v>7807193.1423502909</v>
      </c>
      <c r="Z302" s="2"/>
    </row>
    <row r="303" spans="13:26" x14ac:dyDescent="0.25">
      <c r="M303" s="2"/>
      <c r="N303" s="1">
        <f t="shared" si="23"/>
        <v>245</v>
      </c>
      <c r="O303" s="124">
        <f t="shared" si="25"/>
        <v>7807193.1423502909</v>
      </c>
      <c r="P303" s="124">
        <f t="shared" si="24"/>
        <v>24431.03450151479</v>
      </c>
      <c r="Q303" s="124">
        <f t="shared" si="26"/>
        <v>16632.477448443096</v>
      </c>
      <c r="R303" s="124">
        <f t="shared" si="27"/>
        <v>7848256.6543002483</v>
      </c>
      <c r="Z303" s="2"/>
    </row>
    <row r="304" spans="13:26" x14ac:dyDescent="0.25">
      <c r="M304" s="2"/>
      <c r="N304" s="1">
        <f t="shared" si="23"/>
        <v>246</v>
      </c>
      <c r="O304" s="124">
        <f t="shared" si="25"/>
        <v>7848256.6543002483</v>
      </c>
      <c r="P304" s="124">
        <f t="shared" si="24"/>
        <v>24431.03450151479</v>
      </c>
      <c r="Q304" s="124">
        <f t="shared" si="26"/>
        <v>16719.959328807585</v>
      </c>
      <c r="R304" s="124">
        <f t="shared" si="27"/>
        <v>7889407.6481305705</v>
      </c>
      <c r="Z304" s="2"/>
    </row>
    <row r="305" spans="13:26" x14ac:dyDescent="0.25">
      <c r="M305" s="2"/>
      <c r="N305" s="1">
        <f t="shared" si="23"/>
        <v>247</v>
      </c>
      <c r="O305" s="124">
        <f t="shared" si="25"/>
        <v>7889407.6481305705</v>
      </c>
      <c r="P305" s="124">
        <f t="shared" si="24"/>
        <v>24431.03450151479</v>
      </c>
      <c r="Q305" s="124">
        <f t="shared" si="26"/>
        <v>16807.627580941771</v>
      </c>
      <c r="R305" s="124">
        <f t="shared" si="27"/>
        <v>7930646.3102130266</v>
      </c>
      <c r="Z305" s="2"/>
    </row>
    <row r="306" spans="13:26" x14ac:dyDescent="0.25">
      <c r="M306" s="2"/>
      <c r="N306" s="1">
        <f t="shared" si="23"/>
        <v>248</v>
      </c>
      <c r="O306" s="124">
        <f t="shared" si="25"/>
        <v>7930646.3102130266</v>
      </c>
      <c r="P306" s="124">
        <f t="shared" si="24"/>
        <v>24431.03450151479</v>
      </c>
      <c r="Q306" s="124">
        <f t="shared" si="26"/>
        <v>16895.482601892862</v>
      </c>
      <c r="R306" s="124">
        <f t="shared" si="27"/>
        <v>7971972.8273164341</v>
      </c>
      <c r="Z306" s="2"/>
    </row>
    <row r="307" spans="13:26" x14ac:dyDescent="0.25">
      <c r="M307" s="2"/>
      <c r="N307" s="1">
        <f t="shared" si="23"/>
        <v>249</v>
      </c>
      <c r="O307" s="124">
        <f t="shared" si="25"/>
        <v>7971972.8273164341</v>
      </c>
      <c r="P307" s="124">
        <f t="shared" si="24"/>
        <v>24431.03450151479</v>
      </c>
      <c r="Q307" s="124">
        <f t="shared" si="26"/>
        <v>16983.524789553947</v>
      </c>
      <c r="R307" s="124">
        <f t="shared" si="27"/>
        <v>8013387.3866075026</v>
      </c>
      <c r="Z307" s="2"/>
    </row>
    <row r="308" spans="13:26" x14ac:dyDescent="0.25">
      <c r="M308" s="2"/>
      <c r="N308" s="1">
        <f t="shared" si="23"/>
        <v>250</v>
      </c>
      <c r="O308" s="124">
        <f t="shared" si="25"/>
        <v>8013387.3866075026</v>
      </c>
      <c r="P308" s="124">
        <f t="shared" si="24"/>
        <v>24431.03450151479</v>
      </c>
      <c r="Q308" s="124">
        <f t="shared" si="26"/>
        <v>17071.754542665771</v>
      </c>
      <c r="R308" s="124">
        <f t="shared" si="27"/>
        <v>8054890.1756516825</v>
      </c>
      <c r="Z308" s="2"/>
    </row>
    <row r="309" spans="13:26" x14ac:dyDescent="0.25">
      <c r="M309" s="2"/>
      <c r="N309" s="1">
        <f t="shared" si="23"/>
        <v>251</v>
      </c>
      <c r="O309" s="124">
        <f t="shared" si="25"/>
        <v>8054890.1756516825</v>
      </c>
      <c r="P309" s="124">
        <f t="shared" si="24"/>
        <v>24431.03450151479</v>
      </c>
      <c r="Q309" s="124">
        <f t="shared" si="26"/>
        <v>17160.172260818574</v>
      </c>
      <c r="R309" s="124">
        <f t="shared" si="27"/>
        <v>8096481.3824140159</v>
      </c>
      <c r="Z309" s="2"/>
    </row>
    <row r="310" spans="13:26" x14ac:dyDescent="0.25">
      <c r="M310" s="2"/>
      <c r="N310" s="1">
        <f t="shared" si="23"/>
        <v>252</v>
      </c>
      <c r="O310" s="124">
        <f t="shared" si="25"/>
        <v>8096481.3824140159</v>
      </c>
      <c r="P310" s="124">
        <f t="shared" si="24"/>
        <v>24431.03450151479</v>
      </c>
      <c r="Q310" s="124">
        <f t="shared" si="26"/>
        <v>17248.778344453876</v>
      </c>
      <c r="R310" s="124">
        <f t="shared" si="27"/>
        <v>8138161.1952599846</v>
      </c>
      <c r="Z310" s="2"/>
    </row>
    <row r="311" spans="13:26" x14ac:dyDescent="0.25">
      <c r="M311" s="2"/>
      <c r="N311" s="1">
        <f t="shared" si="23"/>
        <v>253</v>
      </c>
      <c r="O311" s="124">
        <f t="shared" si="25"/>
        <v>8138161.1952599846</v>
      </c>
      <c r="P311" s="124">
        <f t="shared" si="24"/>
        <v>24431.03450151479</v>
      </c>
      <c r="Q311" s="124">
        <f t="shared" si="26"/>
        <v>17337.573194866298</v>
      </c>
      <c r="R311" s="124">
        <f t="shared" si="27"/>
        <v>8179929.802956365</v>
      </c>
      <c r="Z311" s="2"/>
    </row>
    <row r="312" spans="13:26" x14ac:dyDescent="0.25">
      <c r="M312" s="2"/>
      <c r="N312" s="1">
        <f t="shared" ref="N312:N375" si="28">N311+1</f>
        <v>254</v>
      </c>
      <c r="O312" s="124">
        <f t="shared" si="25"/>
        <v>8179929.802956365</v>
      </c>
      <c r="P312" s="124">
        <f t="shared" ref="P312:P375" si="29">P311</f>
        <v>24431.03450151479</v>
      </c>
      <c r="Q312" s="124">
        <f t="shared" si="26"/>
        <v>17426.55721420539</v>
      </c>
      <c r="R312" s="124">
        <f t="shared" si="27"/>
        <v>8221787.3946720846</v>
      </c>
      <c r="Z312" s="2"/>
    </row>
    <row r="313" spans="13:26" x14ac:dyDescent="0.25">
      <c r="M313" s="2"/>
      <c r="N313" s="1">
        <f t="shared" si="28"/>
        <v>255</v>
      </c>
      <c r="O313" s="124">
        <f t="shared" si="25"/>
        <v>8221787.3946720846</v>
      </c>
      <c r="P313" s="124">
        <f t="shared" si="29"/>
        <v>24431.03450151479</v>
      </c>
      <c r="Q313" s="124">
        <f t="shared" si="26"/>
        <v>17515.730805477433</v>
      </c>
      <c r="R313" s="124">
        <f t="shared" si="27"/>
        <v>8263734.1599790761</v>
      </c>
      <c r="Z313" s="2"/>
    </row>
    <row r="314" spans="13:26" x14ac:dyDescent="0.25">
      <c r="M314" s="2"/>
      <c r="N314" s="1">
        <f t="shared" si="28"/>
        <v>256</v>
      </c>
      <c r="O314" s="124">
        <f t="shared" si="25"/>
        <v>8263734.1599790761</v>
      </c>
      <c r="P314" s="124">
        <f t="shared" si="29"/>
        <v>24431.03450151479</v>
      </c>
      <c r="Q314" s="124">
        <f t="shared" si="26"/>
        <v>17605.094372547283</v>
      </c>
      <c r="R314" s="124">
        <f t="shared" si="27"/>
        <v>8305770.2888531378</v>
      </c>
      <c r="Z314" s="2"/>
    </row>
    <row r="315" spans="13:26" x14ac:dyDescent="0.25">
      <c r="M315" s="2"/>
      <c r="N315" s="1">
        <f t="shared" si="28"/>
        <v>257</v>
      </c>
      <c r="O315" s="124">
        <f t="shared" si="25"/>
        <v>8305770.2888531378</v>
      </c>
      <c r="P315" s="124">
        <f t="shared" si="29"/>
        <v>24431.03450151479</v>
      </c>
      <c r="Q315" s="124">
        <f t="shared" si="26"/>
        <v>17694.648320140179</v>
      </c>
      <c r="R315" s="124">
        <f t="shared" si="27"/>
        <v>8347895.9716747925</v>
      </c>
      <c r="Z315" s="2"/>
    </row>
    <row r="316" spans="13:26" x14ac:dyDescent="0.25">
      <c r="M316" s="2"/>
      <c r="N316" s="1">
        <f t="shared" si="28"/>
        <v>258</v>
      </c>
      <c r="O316" s="124">
        <f t="shared" si="25"/>
        <v>8347895.9716747925</v>
      </c>
      <c r="P316" s="124">
        <f t="shared" si="29"/>
        <v>24431.03450151479</v>
      </c>
      <c r="Q316" s="124">
        <f t="shared" si="26"/>
        <v>17784.393053843607</v>
      </c>
      <c r="R316" s="124">
        <f t="shared" si="27"/>
        <v>8390111.3992301505</v>
      </c>
      <c r="Z316" s="2"/>
    </row>
    <row r="317" spans="13:26" x14ac:dyDescent="0.25">
      <c r="M317" s="2"/>
      <c r="N317" s="1">
        <f t="shared" si="28"/>
        <v>259</v>
      </c>
      <c r="O317" s="124">
        <f t="shared" si="25"/>
        <v>8390111.3992301505</v>
      </c>
      <c r="P317" s="124">
        <f t="shared" si="29"/>
        <v>24431.03450151479</v>
      </c>
      <c r="Q317" s="124">
        <f t="shared" si="26"/>
        <v>17874.328980109098</v>
      </c>
      <c r="R317" s="124">
        <f t="shared" si="27"/>
        <v>8432416.7627117746</v>
      </c>
      <c r="Z317" s="2"/>
    </row>
    <row r="318" spans="13:26" x14ac:dyDescent="0.25">
      <c r="M318" s="2"/>
      <c r="N318" s="1">
        <f t="shared" si="28"/>
        <v>260</v>
      </c>
      <c r="O318" s="124">
        <f t="shared" si="25"/>
        <v>8432416.7627117746</v>
      </c>
      <c r="P318" s="124">
        <f t="shared" si="29"/>
        <v>24431.03450151479</v>
      </c>
      <c r="Q318" s="124">
        <f t="shared" si="26"/>
        <v>17964.456506254104</v>
      </c>
      <c r="R318" s="124">
        <f t="shared" si="27"/>
        <v>8474812.253719544</v>
      </c>
      <c r="Z318" s="2"/>
    </row>
    <row r="319" spans="13:26" x14ac:dyDescent="0.25">
      <c r="M319" s="2"/>
      <c r="N319" s="1">
        <f t="shared" si="28"/>
        <v>261</v>
      </c>
      <c r="O319" s="124">
        <f t="shared" si="25"/>
        <v>8474812.253719544</v>
      </c>
      <c r="P319" s="124">
        <f t="shared" si="29"/>
        <v>24431.03450151479</v>
      </c>
      <c r="Q319" s="124">
        <f t="shared" si="26"/>
        <v>18054.776040463825</v>
      </c>
      <c r="R319" s="124">
        <f t="shared" si="27"/>
        <v>8517298.064261524</v>
      </c>
      <c r="Z319" s="2"/>
    </row>
    <row r="320" spans="13:26" x14ac:dyDescent="0.25">
      <c r="M320" s="2"/>
      <c r="N320" s="1">
        <f t="shared" si="28"/>
        <v>262</v>
      </c>
      <c r="O320" s="124">
        <f t="shared" si="25"/>
        <v>8517298.064261524</v>
      </c>
      <c r="P320" s="124">
        <f t="shared" si="29"/>
        <v>24431.03450151479</v>
      </c>
      <c r="Q320" s="124">
        <f t="shared" si="26"/>
        <v>18145.287991793055</v>
      </c>
      <c r="R320" s="124">
        <f t="shared" si="27"/>
        <v>8559874.3867548332</v>
      </c>
      <c r="Z320" s="2"/>
    </row>
    <row r="321" spans="13:26" x14ac:dyDescent="0.25">
      <c r="M321" s="2"/>
      <c r="N321" s="1">
        <f t="shared" si="28"/>
        <v>263</v>
      </c>
      <c r="O321" s="124">
        <f t="shared" si="25"/>
        <v>8559874.3867548332</v>
      </c>
      <c r="P321" s="124">
        <f t="shared" si="29"/>
        <v>24431.03450151479</v>
      </c>
      <c r="Q321" s="124">
        <f t="shared" si="26"/>
        <v>18235.992770168043</v>
      </c>
      <c r="R321" s="124">
        <f t="shared" si="27"/>
        <v>8602541.4140265174</v>
      </c>
      <c r="Z321" s="2"/>
    </row>
    <row r="322" spans="13:26" x14ac:dyDescent="0.25">
      <c r="M322" s="2"/>
      <c r="N322" s="1">
        <f t="shared" si="28"/>
        <v>264</v>
      </c>
      <c r="O322" s="124">
        <f t="shared" si="25"/>
        <v>8602541.4140265174</v>
      </c>
      <c r="P322" s="124">
        <f t="shared" si="29"/>
        <v>24431.03450151479</v>
      </c>
      <c r="Q322" s="124">
        <f t="shared" si="26"/>
        <v>18326.890786388347</v>
      </c>
      <c r="R322" s="124">
        <f t="shared" si="27"/>
        <v>8645299.3393144216</v>
      </c>
      <c r="Z322" s="2"/>
    </row>
    <row r="323" spans="13:26" x14ac:dyDescent="0.25">
      <c r="M323" s="2"/>
      <c r="N323" s="1">
        <f t="shared" si="28"/>
        <v>265</v>
      </c>
      <c r="O323" s="124">
        <f t="shared" si="25"/>
        <v>8645299.3393144216</v>
      </c>
      <c r="P323" s="124">
        <f t="shared" si="29"/>
        <v>24431.03450151479</v>
      </c>
      <c r="Q323" s="124">
        <f t="shared" si="26"/>
        <v>18417.98245212869</v>
      </c>
      <c r="R323" s="124">
        <f t="shared" si="27"/>
        <v>8688148.3562680651</v>
      </c>
      <c r="Z323" s="2"/>
    </row>
    <row r="324" spans="13:26" x14ac:dyDescent="0.25">
      <c r="M324" s="2"/>
      <c r="N324" s="1">
        <f t="shared" si="28"/>
        <v>266</v>
      </c>
      <c r="O324" s="124">
        <f t="shared" si="25"/>
        <v>8688148.3562680651</v>
      </c>
      <c r="P324" s="124">
        <f t="shared" si="29"/>
        <v>24431.03450151479</v>
      </c>
      <c r="Q324" s="124">
        <f t="shared" si="26"/>
        <v>18509.268179940835</v>
      </c>
      <c r="R324" s="124">
        <f t="shared" si="27"/>
        <v>8731088.6589495204</v>
      </c>
      <c r="Z324" s="2"/>
    </row>
    <row r="325" spans="13:26" x14ac:dyDescent="0.25">
      <c r="M325" s="2"/>
      <c r="N325" s="1">
        <f t="shared" si="28"/>
        <v>267</v>
      </c>
      <c r="O325" s="124">
        <f t="shared" si="25"/>
        <v>8731088.6589495204</v>
      </c>
      <c r="P325" s="124">
        <f t="shared" si="29"/>
        <v>24431.03450151479</v>
      </c>
      <c r="Q325" s="124">
        <f t="shared" si="26"/>
        <v>18600.748383255443</v>
      </c>
      <c r="R325" s="124">
        <f t="shared" si="27"/>
        <v>8774120.4418342914</v>
      </c>
      <c r="Z325" s="2"/>
    </row>
    <row r="326" spans="13:26" x14ac:dyDescent="0.25">
      <c r="M326" s="2"/>
      <c r="N326" s="1">
        <f t="shared" si="28"/>
        <v>268</v>
      </c>
      <c r="O326" s="124">
        <f t="shared" si="25"/>
        <v>8774120.4418342914</v>
      </c>
      <c r="P326" s="124">
        <f t="shared" si="29"/>
        <v>24431.03450151479</v>
      </c>
      <c r="Q326" s="124">
        <f t="shared" si="26"/>
        <v>18692.423476383956</v>
      </c>
      <c r="R326" s="124">
        <f t="shared" si="27"/>
        <v>8817243.8998121899</v>
      </c>
      <c r="Z326" s="2"/>
    </row>
    <row r="327" spans="13:26" x14ac:dyDescent="0.25">
      <c r="M327" s="2"/>
      <c r="N327" s="1">
        <f t="shared" si="28"/>
        <v>269</v>
      </c>
      <c r="O327" s="124">
        <f t="shared" si="25"/>
        <v>8817243.8998121899</v>
      </c>
      <c r="P327" s="124">
        <f t="shared" si="29"/>
        <v>24431.03450151479</v>
      </c>
      <c r="Q327" s="124">
        <f t="shared" si="26"/>
        <v>18784.293874520459</v>
      </c>
      <c r="R327" s="124">
        <f t="shared" si="27"/>
        <v>8860459.228188226</v>
      </c>
      <c r="Z327" s="2"/>
    </row>
    <row r="328" spans="13:26" x14ac:dyDescent="0.25">
      <c r="M328" s="2"/>
      <c r="N328" s="1">
        <f t="shared" si="28"/>
        <v>270</v>
      </c>
      <c r="O328" s="124">
        <f t="shared" si="25"/>
        <v>8860459.228188226</v>
      </c>
      <c r="P328" s="124">
        <f t="shared" si="29"/>
        <v>24431.03450151479</v>
      </c>
      <c r="Q328" s="124">
        <f t="shared" si="26"/>
        <v>18876.359993743572</v>
      </c>
      <c r="R328" s="124">
        <f t="shared" si="27"/>
        <v>8903766.6226834841</v>
      </c>
      <c r="Z328" s="2"/>
    </row>
    <row r="329" spans="13:26" x14ac:dyDescent="0.25">
      <c r="M329" s="2"/>
      <c r="N329" s="1">
        <f t="shared" si="28"/>
        <v>271</v>
      </c>
      <c r="O329" s="124">
        <f t="shared" si="25"/>
        <v>8903766.6226834841</v>
      </c>
      <c r="P329" s="124">
        <f t="shared" si="29"/>
        <v>24431.03450151479</v>
      </c>
      <c r="Q329" s="124">
        <f t="shared" si="26"/>
        <v>18968.622251018322</v>
      </c>
      <c r="R329" s="124">
        <f t="shared" si="27"/>
        <v>8947166.2794360183</v>
      </c>
      <c r="Z329" s="2"/>
    </row>
    <row r="330" spans="13:26" x14ac:dyDescent="0.25">
      <c r="M330" s="2"/>
      <c r="N330" s="1">
        <f t="shared" si="28"/>
        <v>272</v>
      </c>
      <c r="O330" s="124">
        <f t="shared" si="25"/>
        <v>8947166.2794360183</v>
      </c>
      <c r="P330" s="124">
        <f t="shared" si="29"/>
        <v>24431.03450151479</v>
      </c>
      <c r="Q330" s="124">
        <f t="shared" si="26"/>
        <v>19061.081064198061</v>
      </c>
      <c r="R330" s="124">
        <f t="shared" si="27"/>
        <v>8990658.3950017318</v>
      </c>
      <c r="Z330" s="2"/>
    </row>
    <row r="331" spans="13:26" x14ac:dyDescent="0.25">
      <c r="M331" s="2"/>
      <c r="N331" s="1">
        <f t="shared" si="28"/>
        <v>273</v>
      </c>
      <c r="O331" s="124">
        <f t="shared" si="25"/>
        <v>8990658.3950017318</v>
      </c>
      <c r="P331" s="124">
        <f t="shared" si="29"/>
        <v>24431.03450151479</v>
      </c>
      <c r="Q331" s="124">
        <f t="shared" si="26"/>
        <v>19153.736852026315</v>
      </c>
      <c r="R331" s="124">
        <f t="shared" si="27"/>
        <v>9034243.1663552728</v>
      </c>
      <c r="Z331" s="2"/>
    </row>
    <row r="332" spans="13:26" x14ac:dyDescent="0.25">
      <c r="M332" s="2"/>
      <c r="N332" s="1">
        <f t="shared" si="28"/>
        <v>274</v>
      </c>
      <c r="O332" s="124">
        <f t="shared" si="25"/>
        <v>9034243.1663552728</v>
      </c>
      <c r="P332" s="124">
        <f t="shared" si="29"/>
        <v>24431.03450151479</v>
      </c>
      <c r="Q332" s="124">
        <f t="shared" si="26"/>
        <v>19246.590034138713</v>
      </c>
      <c r="R332" s="124">
        <f t="shared" si="27"/>
        <v>9077920.7908909265</v>
      </c>
      <c r="Z332" s="2"/>
    </row>
    <row r="333" spans="13:26" x14ac:dyDescent="0.25">
      <c r="M333" s="2"/>
      <c r="N333" s="1">
        <f t="shared" si="28"/>
        <v>275</v>
      </c>
      <c r="O333" s="124">
        <f t="shared" si="25"/>
        <v>9077920.7908909265</v>
      </c>
      <c r="P333" s="124">
        <f t="shared" si="29"/>
        <v>24431.03450151479</v>
      </c>
      <c r="Q333" s="124">
        <f t="shared" si="26"/>
        <v>19339.641031064879</v>
      </c>
      <c r="R333" s="124">
        <f t="shared" si="27"/>
        <v>9121691.4664235059</v>
      </c>
      <c r="Z333" s="2"/>
    </row>
    <row r="334" spans="13:26" x14ac:dyDescent="0.25">
      <c r="M334" s="2"/>
      <c r="N334" s="1">
        <f t="shared" si="28"/>
        <v>276</v>
      </c>
      <c r="O334" s="124">
        <f t="shared" si="25"/>
        <v>9121691.4664235059</v>
      </c>
      <c r="P334" s="124">
        <f t="shared" si="29"/>
        <v>24431.03450151479</v>
      </c>
      <c r="Q334" s="124">
        <f t="shared" si="26"/>
        <v>19432.890264230333</v>
      </c>
      <c r="R334" s="124">
        <f t="shared" si="27"/>
        <v>9165555.3911892511</v>
      </c>
      <c r="Z334" s="2"/>
    </row>
    <row r="335" spans="13:26" x14ac:dyDescent="0.25">
      <c r="M335" s="2"/>
      <c r="N335" s="1">
        <f t="shared" si="28"/>
        <v>277</v>
      </c>
      <c r="O335" s="124">
        <f t="shared" si="25"/>
        <v>9165555.3911892511</v>
      </c>
      <c r="P335" s="124">
        <f t="shared" si="29"/>
        <v>24431.03450151479</v>
      </c>
      <c r="Q335" s="124">
        <f t="shared" si="26"/>
        <v>19526.338155958401</v>
      </c>
      <c r="R335" s="124">
        <f t="shared" si="27"/>
        <v>9209512.7638467252</v>
      </c>
      <c r="Z335" s="2"/>
    </row>
    <row r="336" spans="13:26" x14ac:dyDescent="0.25">
      <c r="M336" s="2"/>
      <c r="N336" s="1">
        <f t="shared" si="28"/>
        <v>278</v>
      </c>
      <c r="O336" s="124">
        <f t="shared" si="25"/>
        <v>9209512.7638467252</v>
      </c>
      <c r="P336" s="124">
        <f t="shared" si="29"/>
        <v>24431.03450151479</v>
      </c>
      <c r="Q336" s="124">
        <f t="shared" si="26"/>
        <v>19619.98512947213</v>
      </c>
      <c r="R336" s="124">
        <f t="shared" si="27"/>
        <v>9253563.7834777124</v>
      </c>
      <c r="Z336" s="2"/>
    </row>
    <row r="337" spans="13:26" x14ac:dyDescent="0.25">
      <c r="M337" s="2"/>
      <c r="N337" s="1">
        <f t="shared" si="28"/>
        <v>279</v>
      </c>
      <c r="O337" s="124">
        <f t="shared" si="25"/>
        <v>9253563.7834777124</v>
      </c>
      <c r="P337" s="124">
        <f t="shared" si="29"/>
        <v>24431.03450151479</v>
      </c>
      <c r="Q337" s="124">
        <f t="shared" si="26"/>
        <v>19713.831608896202</v>
      </c>
      <c r="R337" s="124">
        <f t="shared" si="27"/>
        <v>9297708.6495881248</v>
      </c>
      <c r="Z337" s="2"/>
    </row>
    <row r="338" spans="13:26" x14ac:dyDescent="0.25">
      <c r="M338" s="2"/>
      <c r="N338" s="1">
        <f t="shared" si="28"/>
        <v>280</v>
      </c>
      <c r="O338" s="124">
        <f t="shared" si="25"/>
        <v>9297708.6495881248</v>
      </c>
      <c r="P338" s="124">
        <f t="shared" si="29"/>
        <v>24431.03450151479</v>
      </c>
      <c r="Q338" s="124">
        <f t="shared" si="26"/>
        <v>19807.878019258853</v>
      </c>
      <c r="R338" s="124">
        <f t="shared" si="27"/>
        <v>9341947.5621088985</v>
      </c>
      <c r="Z338" s="2"/>
    </row>
    <row r="339" spans="13:26" x14ac:dyDescent="0.25">
      <c r="M339" s="2"/>
      <c r="N339" s="1">
        <f t="shared" si="28"/>
        <v>281</v>
      </c>
      <c r="O339" s="124">
        <f t="shared" ref="O339:O402" si="30">R338</f>
        <v>9341947.5621088985</v>
      </c>
      <c r="P339" s="124">
        <f t="shared" si="29"/>
        <v>24431.03450151479</v>
      </c>
      <c r="Q339" s="124">
        <f t="shared" ref="Q339:Q402" si="31">O339*$P$53</f>
        <v>19902.124786493809</v>
      </c>
      <c r="R339" s="124">
        <f t="shared" ref="R339:R402" si="32">O339+P339+Q339</f>
        <v>9386280.7213969082</v>
      </c>
      <c r="Z339" s="2"/>
    </row>
    <row r="340" spans="13:26" x14ac:dyDescent="0.25">
      <c r="M340" s="2"/>
      <c r="N340" s="1">
        <f t="shared" si="28"/>
        <v>282</v>
      </c>
      <c r="O340" s="124">
        <f t="shared" si="30"/>
        <v>9386280.7213969082</v>
      </c>
      <c r="P340" s="124">
        <f t="shared" si="29"/>
        <v>24431.03450151479</v>
      </c>
      <c r="Q340" s="124">
        <f t="shared" si="31"/>
        <v>19996.572337442198</v>
      </c>
      <c r="R340" s="124">
        <f t="shared" si="32"/>
        <v>9430708.3282358665</v>
      </c>
      <c r="Z340" s="2"/>
    </row>
    <row r="341" spans="13:26" x14ac:dyDescent="0.25">
      <c r="M341" s="2"/>
      <c r="N341" s="1">
        <f t="shared" si="28"/>
        <v>283</v>
      </c>
      <c r="O341" s="124">
        <f t="shared" si="30"/>
        <v>9430708.3282358665</v>
      </c>
      <c r="P341" s="124">
        <f t="shared" si="29"/>
        <v>24431.03450151479</v>
      </c>
      <c r="Q341" s="124">
        <f t="shared" si="31"/>
        <v>20091.221099854502</v>
      </c>
      <c r="R341" s="124">
        <f t="shared" si="32"/>
        <v>9475230.5838372372</v>
      </c>
      <c r="Z341" s="2"/>
    </row>
    <row r="342" spans="13:26" x14ac:dyDescent="0.25">
      <c r="M342" s="2"/>
      <c r="N342" s="1">
        <f t="shared" si="28"/>
        <v>284</v>
      </c>
      <c r="O342" s="124">
        <f t="shared" si="30"/>
        <v>9475230.5838372372</v>
      </c>
      <c r="P342" s="124">
        <f t="shared" si="29"/>
        <v>24431.03450151479</v>
      </c>
      <c r="Q342" s="124">
        <f t="shared" si="31"/>
        <v>20186.071502392471</v>
      </c>
      <c r="R342" s="124">
        <f t="shared" si="32"/>
        <v>9519847.6898411456</v>
      </c>
      <c r="Z342" s="2"/>
    </row>
    <row r="343" spans="13:26" x14ac:dyDescent="0.25">
      <c r="M343" s="2"/>
      <c r="N343" s="1">
        <f t="shared" si="28"/>
        <v>285</v>
      </c>
      <c r="O343" s="124">
        <f t="shared" si="30"/>
        <v>9519847.6898411456</v>
      </c>
      <c r="P343" s="124">
        <f t="shared" si="29"/>
        <v>24431.03450151479</v>
      </c>
      <c r="Q343" s="124">
        <f t="shared" si="31"/>
        <v>20281.123974631093</v>
      </c>
      <c r="R343" s="124">
        <f t="shared" si="32"/>
        <v>9564559.8483172916</v>
      </c>
      <c r="Z343" s="2"/>
    </row>
    <row r="344" spans="13:26" x14ac:dyDescent="0.25">
      <c r="M344" s="2"/>
      <c r="N344" s="1">
        <f t="shared" si="28"/>
        <v>286</v>
      </c>
      <c r="O344" s="124">
        <f t="shared" si="30"/>
        <v>9564559.8483172916</v>
      </c>
      <c r="P344" s="124">
        <f t="shared" si="29"/>
        <v>24431.03450151479</v>
      </c>
      <c r="Q344" s="124">
        <f t="shared" si="31"/>
        <v>20376.378947060512</v>
      </c>
      <c r="R344" s="124">
        <f t="shared" si="32"/>
        <v>9609367.2617658675</v>
      </c>
      <c r="Z344" s="2"/>
    </row>
    <row r="345" spans="13:26" x14ac:dyDescent="0.25">
      <c r="M345" s="2"/>
      <c r="N345" s="1">
        <f t="shared" si="28"/>
        <v>287</v>
      </c>
      <c r="O345" s="124">
        <f t="shared" si="30"/>
        <v>9609367.2617658675</v>
      </c>
      <c r="P345" s="124">
        <f t="shared" si="29"/>
        <v>24431.03450151479</v>
      </c>
      <c r="Q345" s="124">
        <f t="shared" si="31"/>
        <v>20471.836851087995</v>
      </c>
      <c r="R345" s="124">
        <f t="shared" si="32"/>
        <v>9654270.1331184711</v>
      </c>
      <c r="Z345" s="2"/>
    </row>
    <row r="346" spans="13:26" x14ac:dyDescent="0.25">
      <c r="M346" s="2"/>
      <c r="N346" s="1">
        <f t="shared" si="28"/>
        <v>288</v>
      </c>
      <c r="O346" s="124">
        <f t="shared" si="30"/>
        <v>9654270.1331184711</v>
      </c>
      <c r="P346" s="124">
        <f t="shared" si="29"/>
        <v>24431.03450151479</v>
      </c>
      <c r="Q346" s="124">
        <f t="shared" si="31"/>
        <v>20567.498119039883</v>
      </c>
      <c r="R346" s="124">
        <f t="shared" si="32"/>
        <v>9699268.6657390259</v>
      </c>
      <c r="Z346" s="2"/>
    </row>
    <row r="347" spans="13:26" x14ac:dyDescent="0.25">
      <c r="M347" s="2"/>
      <c r="N347" s="1">
        <f t="shared" si="28"/>
        <v>289</v>
      </c>
      <c r="O347" s="124">
        <f t="shared" si="30"/>
        <v>9699268.6657390259</v>
      </c>
      <c r="P347" s="124">
        <f t="shared" si="29"/>
        <v>24431.03450151479</v>
      </c>
      <c r="Q347" s="124">
        <f t="shared" si="31"/>
        <v>20663.363184163543</v>
      </c>
      <c r="R347" s="124">
        <f t="shared" si="32"/>
        <v>9744363.0634247046</v>
      </c>
      <c r="Z347" s="2"/>
    </row>
    <row r="348" spans="13:26" x14ac:dyDescent="0.25">
      <c r="M348" s="2"/>
      <c r="N348" s="1">
        <f t="shared" si="28"/>
        <v>290</v>
      </c>
      <c r="O348" s="124">
        <f t="shared" si="30"/>
        <v>9744363.0634247046</v>
      </c>
      <c r="P348" s="124">
        <f t="shared" si="29"/>
        <v>24431.03450151479</v>
      </c>
      <c r="Q348" s="124">
        <f t="shared" si="31"/>
        <v>20759.432480629341</v>
      </c>
      <c r="R348" s="124">
        <f t="shared" si="32"/>
        <v>9789553.5304068495</v>
      </c>
      <c r="Z348" s="2"/>
    </row>
    <row r="349" spans="13:26" x14ac:dyDescent="0.25">
      <c r="M349" s="2"/>
      <c r="N349" s="1">
        <f t="shared" si="28"/>
        <v>291</v>
      </c>
      <c r="O349" s="124">
        <f t="shared" si="30"/>
        <v>9789553.5304068495</v>
      </c>
      <c r="P349" s="124">
        <f t="shared" si="29"/>
        <v>24431.03450151479</v>
      </c>
      <c r="Q349" s="124">
        <f t="shared" si="31"/>
        <v>20855.706443532588</v>
      </c>
      <c r="R349" s="124">
        <f t="shared" si="32"/>
        <v>9834840.2713518981</v>
      </c>
      <c r="Z349" s="2"/>
    </row>
    <row r="350" spans="13:26" x14ac:dyDescent="0.25">
      <c r="M350" s="2"/>
      <c r="N350" s="1">
        <f t="shared" si="28"/>
        <v>292</v>
      </c>
      <c r="O350" s="124">
        <f t="shared" si="30"/>
        <v>9834840.2713518981</v>
      </c>
      <c r="P350" s="124">
        <f t="shared" si="29"/>
        <v>24431.03450151479</v>
      </c>
      <c r="Q350" s="124">
        <f t="shared" si="31"/>
        <v>20952.185508895542</v>
      </c>
      <c r="R350" s="124">
        <f t="shared" si="32"/>
        <v>9880223.4913623091</v>
      </c>
      <c r="Z350" s="2"/>
    </row>
    <row r="351" spans="13:26" x14ac:dyDescent="0.25">
      <c r="M351" s="2"/>
      <c r="N351" s="1">
        <f t="shared" si="28"/>
        <v>293</v>
      </c>
      <c r="O351" s="124">
        <f t="shared" si="30"/>
        <v>9880223.4913623091</v>
      </c>
      <c r="P351" s="124">
        <f t="shared" si="29"/>
        <v>24431.03450151479</v>
      </c>
      <c r="Q351" s="124">
        <f t="shared" si="31"/>
        <v>21048.870113669345</v>
      </c>
      <c r="R351" s="124">
        <f t="shared" si="32"/>
        <v>9925703.3959774934</v>
      </c>
      <c r="Z351" s="2"/>
    </row>
    <row r="352" spans="13:26" x14ac:dyDescent="0.25">
      <c r="M352" s="2"/>
      <c r="N352" s="1">
        <f t="shared" si="28"/>
        <v>294</v>
      </c>
      <c r="O352" s="124">
        <f t="shared" si="30"/>
        <v>9925703.3959774934</v>
      </c>
      <c r="P352" s="124">
        <f t="shared" si="29"/>
        <v>24431.03450151479</v>
      </c>
      <c r="Q352" s="124">
        <f t="shared" si="31"/>
        <v>21145.760695736037</v>
      </c>
      <c r="R352" s="124">
        <f t="shared" si="32"/>
        <v>9971280.1911747456</v>
      </c>
      <c r="Z352" s="2"/>
    </row>
    <row r="353" spans="13:26" x14ac:dyDescent="0.25">
      <c r="M353" s="2"/>
      <c r="N353" s="1">
        <f t="shared" si="28"/>
        <v>295</v>
      </c>
      <c r="O353" s="124">
        <f t="shared" si="30"/>
        <v>9971280.1911747456</v>
      </c>
      <c r="P353" s="124">
        <f t="shared" si="29"/>
        <v>24431.03450151479</v>
      </c>
      <c r="Q353" s="124">
        <f t="shared" si="31"/>
        <v>21242.857693910519</v>
      </c>
      <c r="R353" s="124">
        <f t="shared" si="32"/>
        <v>10016954.083370171</v>
      </c>
      <c r="Z353" s="2"/>
    </row>
    <row r="354" spans="13:26" x14ac:dyDescent="0.25">
      <c r="M354" s="2"/>
      <c r="N354" s="1">
        <f t="shared" si="28"/>
        <v>296</v>
      </c>
      <c r="O354" s="124">
        <f t="shared" si="30"/>
        <v>10016954.083370171</v>
      </c>
      <c r="P354" s="124">
        <f t="shared" si="29"/>
        <v>24431.03450151479</v>
      </c>
      <c r="Q354" s="124">
        <f t="shared" si="31"/>
        <v>21340.161547942538</v>
      </c>
      <c r="R354" s="124">
        <f t="shared" si="32"/>
        <v>10062725.279419629</v>
      </c>
      <c r="Z354" s="2"/>
    </row>
    <row r="355" spans="13:26" x14ac:dyDescent="0.25">
      <c r="M355" s="2"/>
      <c r="N355" s="1">
        <f t="shared" si="28"/>
        <v>297</v>
      </c>
      <c r="O355" s="124">
        <f t="shared" si="30"/>
        <v>10062725.279419629</v>
      </c>
      <c r="P355" s="124">
        <f t="shared" si="29"/>
        <v>24431.03450151479</v>
      </c>
      <c r="Q355" s="124">
        <f t="shared" si="31"/>
        <v>21437.672698518698</v>
      </c>
      <c r="R355" s="124">
        <f t="shared" si="32"/>
        <v>10108593.986619662</v>
      </c>
      <c r="Z355" s="2"/>
    </row>
    <row r="356" spans="13:26" x14ac:dyDescent="0.25">
      <c r="M356" s="2"/>
      <c r="N356" s="1">
        <f t="shared" si="28"/>
        <v>298</v>
      </c>
      <c r="O356" s="124">
        <f t="shared" si="30"/>
        <v>10108593.986619662</v>
      </c>
      <c r="P356" s="124">
        <f t="shared" si="29"/>
        <v>24431.03450151479</v>
      </c>
      <c r="Q356" s="124">
        <f t="shared" si="31"/>
        <v>21535.391587264432</v>
      </c>
      <c r="R356" s="124">
        <f t="shared" si="32"/>
        <v>10154560.412708443</v>
      </c>
      <c r="Z356" s="2"/>
    </row>
    <row r="357" spans="13:26" x14ac:dyDescent="0.25">
      <c r="M357" s="2"/>
      <c r="N357" s="1">
        <f t="shared" si="28"/>
        <v>299</v>
      </c>
      <c r="O357" s="124">
        <f t="shared" si="30"/>
        <v>10154560.412708443</v>
      </c>
      <c r="P357" s="124">
        <f t="shared" si="29"/>
        <v>24431.03450151479</v>
      </c>
      <c r="Q357" s="124">
        <f t="shared" si="31"/>
        <v>21633.318656746025</v>
      </c>
      <c r="R357" s="124">
        <f t="shared" si="32"/>
        <v>10200624.765866704</v>
      </c>
      <c r="Z357" s="2"/>
    </row>
    <row r="358" spans="13:26" x14ac:dyDescent="0.25">
      <c r="M358" s="2"/>
      <c r="N358" s="1">
        <f t="shared" si="28"/>
        <v>300</v>
      </c>
      <c r="O358" s="124">
        <f t="shared" si="30"/>
        <v>10200624.765866704</v>
      </c>
      <c r="P358" s="124">
        <f t="shared" si="29"/>
        <v>24431.03450151479</v>
      </c>
      <c r="Q358" s="124">
        <f t="shared" si="31"/>
        <v>21731.454350472603</v>
      </c>
      <c r="R358" s="124">
        <f t="shared" si="32"/>
        <v>10246787.254718693</v>
      </c>
      <c r="Z358" s="2"/>
    </row>
    <row r="359" spans="13:26" x14ac:dyDescent="0.25">
      <c r="M359" s="2"/>
      <c r="N359" s="1">
        <f t="shared" si="28"/>
        <v>301</v>
      </c>
      <c r="O359" s="124">
        <f t="shared" si="30"/>
        <v>10246787.254718693</v>
      </c>
      <c r="P359" s="124">
        <f t="shared" si="29"/>
        <v>24431.03450151479</v>
      </c>
      <c r="Q359" s="124">
        <f t="shared" si="31"/>
        <v>21829.799112898138</v>
      </c>
      <c r="R359" s="124">
        <f t="shared" si="32"/>
        <v>10293048.088333106</v>
      </c>
      <c r="Z359" s="2"/>
    </row>
    <row r="360" spans="13:26" x14ac:dyDescent="0.25">
      <c r="M360" s="2"/>
      <c r="N360" s="1">
        <f t="shared" si="28"/>
        <v>302</v>
      </c>
      <c r="O360" s="124">
        <f t="shared" si="30"/>
        <v>10293048.088333106</v>
      </c>
      <c r="P360" s="124">
        <f t="shared" si="29"/>
        <v>24431.03450151479</v>
      </c>
      <c r="Q360" s="124">
        <f t="shared" si="31"/>
        <v>21928.353389423472</v>
      </c>
      <c r="R360" s="124">
        <f t="shared" si="32"/>
        <v>10339407.476224044</v>
      </c>
      <c r="Z360" s="2"/>
    </row>
    <row r="361" spans="13:26" x14ac:dyDescent="0.25">
      <c r="M361" s="2"/>
      <c r="N361" s="1">
        <f t="shared" si="28"/>
        <v>303</v>
      </c>
      <c r="O361" s="124">
        <f t="shared" si="30"/>
        <v>10339407.476224044</v>
      </c>
      <c r="P361" s="124">
        <f t="shared" si="29"/>
        <v>24431.03450151479</v>
      </c>
      <c r="Q361" s="124">
        <f t="shared" si="31"/>
        <v>22027.117626398343</v>
      </c>
      <c r="R361" s="124">
        <f t="shared" si="32"/>
        <v>10385865.628351958</v>
      </c>
      <c r="Z361" s="2"/>
    </row>
    <row r="362" spans="13:26" x14ac:dyDescent="0.25">
      <c r="M362" s="2"/>
      <c r="N362" s="1">
        <f t="shared" si="28"/>
        <v>304</v>
      </c>
      <c r="O362" s="124">
        <f t="shared" si="30"/>
        <v>10385865.628351958</v>
      </c>
      <c r="P362" s="124">
        <f t="shared" si="29"/>
        <v>24431.03450151479</v>
      </c>
      <c r="Q362" s="124">
        <f t="shared" si="31"/>
        <v>22126.09227112338</v>
      </c>
      <c r="R362" s="124">
        <f t="shared" si="32"/>
        <v>10432422.755124597</v>
      </c>
      <c r="Z362" s="2"/>
    </row>
    <row r="363" spans="13:26" x14ac:dyDescent="0.25">
      <c r="M363" s="2"/>
      <c r="N363" s="1">
        <f t="shared" si="28"/>
        <v>305</v>
      </c>
      <c r="O363" s="124">
        <f t="shared" si="30"/>
        <v>10432422.755124597</v>
      </c>
      <c r="P363" s="124">
        <f t="shared" si="29"/>
        <v>24431.03450151479</v>
      </c>
      <c r="Q363" s="124">
        <f t="shared" si="31"/>
        <v>22225.277771852147</v>
      </c>
      <c r="R363" s="124">
        <f t="shared" si="32"/>
        <v>10479079.067397965</v>
      </c>
      <c r="Z363" s="2"/>
    </row>
    <row r="364" spans="13:26" x14ac:dyDescent="0.25">
      <c r="M364" s="2"/>
      <c r="N364" s="1">
        <f t="shared" si="28"/>
        <v>306</v>
      </c>
      <c r="O364" s="124">
        <f t="shared" si="30"/>
        <v>10479079.067397965</v>
      </c>
      <c r="P364" s="124">
        <f t="shared" si="29"/>
        <v>24431.03450151479</v>
      </c>
      <c r="Q364" s="124">
        <f t="shared" si="31"/>
        <v>22324.674577793176</v>
      </c>
      <c r="R364" s="124">
        <f t="shared" si="32"/>
        <v>10525834.776477274</v>
      </c>
      <c r="Z364" s="2"/>
    </row>
    <row r="365" spans="13:26" x14ac:dyDescent="0.25">
      <c r="M365" s="2"/>
      <c r="N365" s="1">
        <f t="shared" si="28"/>
        <v>307</v>
      </c>
      <c r="O365" s="124">
        <f t="shared" si="30"/>
        <v>10525834.776477274</v>
      </c>
      <c r="P365" s="124">
        <f t="shared" si="29"/>
        <v>24431.03450151479</v>
      </c>
      <c r="Q365" s="124">
        <f t="shared" si="31"/>
        <v>22424.283139111983</v>
      </c>
      <c r="R365" s="124">
        <f t="shared" si="32"/>
        <v>10572690.0941179</v>
      </c>
      <c r="Z365" s="2"/>
    </row>
    <row r="366" spans="13:26" x14ac:dyDescent="0.25">
      <c r="M366" s="2"/>
      <c r="N366" s="1">
        <f t="shared" si="28"/>
        <v>308</v>
      </c>
      <c r="O366" s="124">
        <f t="shared" si="30"/>
        <v>10572690.0941179</v>
      </c>
      <c r="P366" s="124">
        <f t="shared" si="29"/>
        <v>24431.03450151479</v>
      </c>
      <c r="Q366" s="124">
        <f t="shared" si="31"/>
        <v>22524.103906933124</v>
      </c>
      <c r="R366" s="124">
        <f t="shared" si="32"/>
        <v>10619645.232526349</v>
      </c>
      <c r="Z366" s="2"/>
    </row>
    <row r="367" spans="13:26" x14ac:dyDescent="0.25">
      <c r="M367" s="2"/>
      <c r="N367" s="1">
        <f t="shared" si="28"/>
        <v>309</v>
      </c>
      <c r="O367" s="124">
        <f t="shared" si="30"/>
        <v>10619645.232526349</v>
      </c>
      <c r="P367" s="124">
        <f t="shared" si="29"/>
        <v>24431.03450151479</v>
      </c>
      <c r="Q367" s="124">
        <f t="shared" si="31"/>
        <v>22624.137333342238</v>
      </c>
      <c r="R367" s="124">
        <f t="shared" si="32"/>
        <v>10666700.404361207</v>
      </c>
      <c r="Z367" s="2"/>
    </row>
    <row r="368" spans="13:26" x14ac:dyDescent="0.25">
      <c r="M368" s="2"/>
      <c r="N368" s="1">
        <f t="shared" si="28"/>
        <v>310</v>
      </c>
      <c r="O368" s="124">
        <f t="shared" si="30"/>
        <v>10666700.404361207</v>
      </c>
      <c r="P368" s="124">
        <f t="shared" si="29"/>
        <v>24431.03450151479</v>
      </c>
      <c r="Q368" s="124">
        <f t="shared" si="31"/>
        <v>22724.383871388087</v>
      </c>
      <c r="R368" s="124">
        <f t="shared" si="32"/>
        <v>10713855.82273411</v>
      </c>
      <c r="Z368" s="2"/>
    </row>
    <row r="369" spans="13:26" x14ac:dyDescent="0.25">
      <c r="M369" s="2"/>
      <c r="N369" s="1">
        <f t="shared" si="28"/>
        <v>311</v>
      </c>
      <c r="O369" s="124">
        <f t="shared" si="30"/>
        <v>10713855.82273411</v>
      </c>
      <c r="P369" s="124">
        <f t="shared" si="29"/>
        <v>24431.03450151479</v>
      </c>
      <c r="Q369" s="124">
        <f t="shared" si="31"/>
        <v>22824.843975084597</v>
      </c>
      <c r="R369" s="124">
        <f t="shared" si="32"/>
        <v>10761111.701210709</v>
      </c>
      <c r="Z369" s="2"/>
    </row>
    <row r="370" spans="13:26" x14ac:dyDescent="0.25">
      <c r="M370" s="2"/>
      <c r="N370" s="1">
        <f t="shared" si="28"/>
        <v>312</v>
      </c>
      <c r="O370" s="124">
        <f t="shared" si="30"/>
        <v>10761111.701210709</v>
      </c>
      <c r="P370" s="124">
        <f t="shared" si="29"/>
        <v>24431.03450151479</v>
      </c>
      <c r="Q370" s="124">
        <f t="shared" si="31"/>
        <v>22925.518099412948</v>
      </c>
      <c r="R370" s="124">
        <f t="shared" si="32"/>
        <v>10808468.253811637</v>
      </c>
      <c r="Z370" s="2"/>
    </row>
    <row r="371" spans="13:26" x14ac:dyDescent="0.25">
      <c r="M371" s="2"/>
      <c r="N371" s="1">
        <f t="shared" si="28"/>
        <v>313</v>
      </c>
      <c r="O371" s="124">
        <f t="shared" si="30"/>
        <v>10808468.253811637</v>
      </c>
      <c r="P371" s="124">
        <f t="shared" si="29"/>
        <v>24431.03450151479</v>
      </c>
      <c r="Q371" s="124">
        <f t="shared" si="31"/>
        <v>23026.406700323598</v>
      </c>
      <c r="R371" s="124">
        <f t="shared" si="32"/>
        <v>10855925.695013477</v>
      </c>
      <c r="Z371" s="2"/>
    </row>
    <row r="372" spans="13:26" x14ac:dyDescent="0.25">
      <c r="M372" s="2"/>
      <c r="N372" s="1">
        <f t="shared" si="28"/>
        <v>314</v>
      </c>
      <c r="O372" s="124">
        <f t="shared" si="30"/>
        <v>10855925.695013477</v>
      </c>
      <c r="P372" s="124">
        <f t="shared" si="29"/>
        <v>24431.03450151479</v>
      </c>
      <c r="Q372" s="124">
        <f t="shared" si="31"/>
        <v>23127.510234738373</v>
      </c>
      <c r="R372" s="124">
        <f t="shared" si="32"/>
        <v>10903484.23974973</v>
      </c>
      <c r="Z372" s="2"/>
    </row>
    <row r="373" spans="13:26" x14ac:dyDescent="0.25">
      <c r="M373" s="2"/>
      <c r="N373" s="1">
        <f t="shared" si="28"/>
        <v>315</v>
      </c>
      <c r="O373" s="124">
        <f t="shared" si="30"/>
        <v>10903484.23974973</v>
      </c>
      <c r="P373" s="124">
        <f t="shared" si="29"/>
        <v>24431.03450151479</v>
      </c>
      <c r="Q373" s="124">
        <f t="shared" si="31"/>
        <v>23228.829160552519</v>
      </c>
      <c r="R373" s="124">
        <f t="shared" si="32"/>
        <v>10951144.103411797</v>
      </c>
      <c r="Z373" s="2"/>
    </row>
    <row r="374" spans="13:26" x14ac:dyDescent="0.25">
      <c r="M374" s="2"/>
      <c r="N374" s="1">
        <f t="shared" si="28"/>
        <v>316</v>
      </c>
      <c r="O374" s="124">
        <f t="shared" si="30"/>
        <v>10951144.103411797</v>
      </c>
      <c r="P374" s="124">
        <f t="shared" si="29"/>
        <v>24431.03450151479</v>
      </c>
      <c r="Q374" s="124">
        <f t="shared" si="31"/>
        <v>23330.363936636793</v>
      </c>
      <c r="R374" s="124">
        <f t="shared" si="32"/>
        <v>10998905.501849949</v>
      </c>
      <c r="Z374" s="2"/>
    </row>
    <row r="375" spans="13:26" x14ac:dyDescent="0.25">
      <c r="M375" s="2"/>
      <c r="N375" s="1">
        <f t="shared" si="28"/>
        <v>317</v>
      </c>
      <c r="O375" s="124">
        <f t="shared" si="30"/>
        <v>10998905.501849949</v>
      </c>
      <c r="P375" s="124">
        <f t="shared" si="29"/>
        <v>24431.03450151479</v>
      </c>
      <c r="Q375" s="124">
        <f t="shared" si="31"/>
        <v>23432.115022839524</v>
      </c>
      <c r="R375" s="124">
        <f t="shared" si="32"/>
        <v>11046768.651374305</v>
      </c>
      <c r="Z375" s="2"/>
    </row>
    <row r="376" spans="13:26" x14ac:dyDescent="0.25">
      <c r="M376" s="2"/>
      <c r="N376" s="1">
        <f t="shared" ref="N376:N406" si="33">N375+1</f>
        <v>318</v>
      </c>
      <c r="O376" s="124">
        <f t="shared" si="30"/>
        <v>11046768.651374305</v>
      </c>
      <c r="P376" s="124">
        <f t="shared" ref="P376:P406" si="34">P375</f>
        <v>24431.03450151479</v>
      </c>
      <c r="Q376" s="124">
        <f t="shared" si="31"/>
        <v>23534.082879988713</v>
      </c>
      <c r="R376" s="124">
        <f t="shared" si="32"/>
        <v>11094733.768755808</v>
      </c>
      <c r="Z376" s="2"/>
    </row>
    <row r="377" spans="13:26" x14ac:dyDescent="0.25">
      <c r="M377" s="2"/>
      <c r="N377" s="1">
        <f t="shared" si="33"/>
        <v>319</v>
      </c>
      <c r="O377" s="124">
        <f t="shared" si="30"/>
        <v>11094733.768755808</v>
      </c>
      <c r="P377" s="124">
        <f t="shared" si="34"/>
        <v>24431.03450151479</v>
      </c>
      <c r="Q377" s="124">
        <f t="shared" si="31"/>
        <v>23636.267969894099</v>
      </c>
      <c r="R377" s="124">
        <f t="shared" si="32"/>
        <v>11142801.071227217</v>
      </c>
      <c r="Z377" s="2"/>
    </row>
    <row r="378" spans="13:26" x14ac:dyDescent="0.25">
      <c r="M378" s="2"/>
      <c r="N378" s="1">
        <f t="shared" si="33"/>
        <v>320</v>
      </c>
      <c r="O378" s="124">
        <f t="shared" si="30"/>
        <v>11142801.071227217</v>
      </c>
      <c r="P378" s="124">
        <f t="shared" si="34"/>
        <v>24431.03450151479</v>
      </c>
      <c r="Q378" s="124">
        <f t="shared" si="31"/>
        <v>23738.670755349274</v>
      </c>
      <c r="R378" s="124">
        <f t="shared" si="32"/>
        <v>11190970.776484082</v>
      </c>
      <c r="Z378" s="2"/>
    </row>
    <row r="379" spans="13:26" x14ac:dyDescent="0.25">
      <c r="M379" s="2"/>
      <c r="N379" s="1">
        <f t="shared" si="33"/>
        <v>321</v>
      </c>
      <c r="O379" s="124">
        <f t="shared" si="30"/>
        <v>11190970.776484082</v>
      </c>
      <c r="P379" s="124">
        <f t="shared" si="34"/>
        <v>24431.03450151479</v>
      </c>
      <c r="Q379" s="124">
        <f t="shared" si="31"/>
        <v>23841.291700133759</v>
      </c>
      <c r="R379" s="124">
        <f t="shared" si="32"/>
        <v>11239243.102685731</v>
      </c>
      <c r="Z379" s="2"/>
    </row>
    <row r="380" spans="13:26" x14ac:dyDescent="0.25">
      <c r="M380" s="2"/>
      <c r="N380" s="1">
        <f t="shared" si="33"/>
        <v>322</v>
      </c>
      <c r="O380" s="124">
        <f t="shared" si="30"/>
        <v>11239243.102685731</v>
      </c>
      <c r="P380" s="124">
        <f t="shared" si="34"/>
        <v>24431.03450151479</v>
      </c>
      <c r="Q380" s="124">
        <f t="shared" si="31"/>
        <v>23944.131269015121</v>
      </c>
      <c r="R380" s="124">
        <f t="shared" si="32"/>
        <v>11287618.268456262</v>
      </c>
      <c r="Z380" s="2"/>
    </row>
    <row r="381" spans="13:26" x14ac:dyDescent="0.25">
      <c r="M381" s="2"/>
      <c r="N381" s="1">
        <f t="shared" si="33"/>
        <v>323</v>
      </c>
      <c r="O381" s="124">
        <f t="shared" si="30"/>
        <v>11287618.268456262</v>
      </c>
      <c r="P381" s="124">
        <f t="shared" si="34"/>
        <v>24431.03450151479</v>
      </c>
      <c r="Q381" s="124">
        <f t="shared" si="31"/>
        <v>24047.18992775106</v>
      </c>
      <c r="R381" s="124">
        <f t="shared" si="32"/>
        <v>11336096.492885528</v>
      </c>
      <c r="Z381" s="2"/>
    </row>
    <row r="382" spans="13:26" x14ac:dyDescent="0.25">
      <c r="M382" s="2"/>
      <c r="N382" s="1">
        <f t="shared" si="33"/>
        <v>324</v>
      </c>
      <c r="O382" s="124">
        <f t="shared" si="30"/>
        <v>11336096.492885528</v>
      </c>
      <c r="P382" s="124">
        <f t="shared" si="34"/>
        <v>24431.03450151479</v>
      </c>
      <c r="Q382" s="124">
        <f t="shared" si="31"/>
        <v>24150.468143091537</v>
      </c>
      <c r="R382" s="124">
        <f t="shared" si="32"/>
        <v>11384677.995530136</v>
      </c>
      <c r="Z382" s="2"/>
    </row>
    <row r="383" spans="13:26" x14ac:dyDescent="0.25">
      <c r="M383" s="2"/>
      <c r="N383" s="1">
        <f t="shared" si="33"/>
        <v>325</v>
      </c>
      <c r="O383" s="124">
        <f t="shared" si="30"/>
        <v>11384677.995530136</v>
      </c>
      <c r="P383" s="124">
        <f t="shared" si="34"/>
        <v>24431.03450151479</v>
      </c>
      <c r="Q383" s="124">
        <f t="shared" si="31"/>
        <v>24253.966382780873</v>
      </c>
      <c r="R383" s="124">
        <f t="shared" si="32"/>
        <v>11433362.996414432</v>
      </c>
      <c r="Z383" s="2"/>
    </row>
    <row r="384" spans="13:26" x14ac:dyDescent="0.25">
      <c r="M384" s="2"/>
      <c r="N384" s="1">
        <f t="shared" si="33"/>
        <v>326</v>
      </c>
      <c r="O384" s="124">
        <f t="shared" si="30"/>
        <v>11433362.996414432</v>
      </c>
      <c r="P384" s="124">
        <f t="shared" si="34"/>
        <v>24431.03450151479</v>
      </c>
      <c r="Q384" s="124">
        <f t="shared" si="31"/>
        <v>24357.685115559878</v>
      </c>
      <c r="R384" s="124">
        <f t="shared" si="32"/>
        <v>11482151.716031507</v>
      </c>
      <c r="Z384" s="2"/>
    </row>
    <row r="385" spans="13:26" x14ac:dyDescent="0.25">
      <c r="M385" s="2"/>
      <c r="N385" s="1">
        <f t="shared" si="33"/>
        <v>327</v>
      </c>
      <c r="O385" s="124">
        <f t="shared" si="30"/>
        <v>11482151.716031507</v>
      </c>
      <c r="P385" s="124">
        <f t="shared" si="34"/>
        <v>24431.03450151479</v>
      </c>
      <c r="Q385" s="124">
        <f t="shared" si="31"/>
        <v>24461.62481116796</v>
      </c>
      <c r="R385" s="124">
        <f t="shared" si="32"/>
        <v>11531044.375344191</v>
      </c>
      <c r="Z385" s="2"/>
    </row>
    <row r="386" spans="13:26" x14ac:dyDescent="0.25">
      <c r="M386" s="2"/>
      <c r="N386" s="1">
        <f t="shared" si="33"/>
        <v>328</v>
      </c>
      <c r="O386" s="124">
        <f t="shared" si="30"/>
        <v>11531044.375344191</v>
      </c>
      <c r="P386" s="124">
        <f t="shared" si="34"/>
        <v>24431.03450151479</v>
      </c>
      <c r="Q386" s="124">
        <f t="shared" si="31"/>
        <v>24565.785940345279</v>
      </c>
      <c r="R386" s="124">
        <f t="shared" si="32"/>
        <v>11580041.195786051</v>
      </c>
      <c r="Z386" s="2"/>
    </row>
    <row r="387" spans="13:26" x14ac:dyDescent="0.25">
      <c r="M387" s="2"/>
      <c r="N387" s="1">
        <f t="shared" si="33"/>
        <v>329</v>
      </c>
      <c r="O387" s="124">
        <f t="shared" si="30"/>
        <v>11580041.195786051</v>
      </c>
      <c r="P387" s="124">
        <f t="shared" si="34"/>
        <v>24431.03450151479</v>
      </c>
      <c r="Q387" s="124">
        <f t="shared" si="31"/>
        <v>24670.168974834847</v>
      </c>
      <c r="R387" s="124">
        <f t="shared" si="32"/>
        <v>11629142.399262402</v>
      </c>
      <c r="Z387" s="2"/>
    </row>
    <row r="388" spans="13:26" x14ac:dyDescent="0.25">
      <c r="M388" s="2"/>
      <c r="N388" s="1">
        <f t="shared" si="33"/>
        <v>330</v>
      </c>
      <c r="O388" s="124">
        <f t="shared" si="30"/>
        <v>11629142.399262402</v>
      </c>
      <c r="P388" s="124">
        <f t="shared" si="34"/>
        <v>24431.03450151479</v>
      </c>
      <c r="Q388" s="124">
        <f t="shared" si="31"/>
        <v>24774.774387384685</v>
      </c>
      <c r="R388" s="124">
        <f t="shared" si="32"/>
        <v>11678348.208151301</v>
      </c>
      <c r="Z388" s="2"/>
    </row>
    <row r="389" spans="13:26" x14ac:dyDescent="0.25">
      <c r="M389" s="2"/>
      <c r="N389" s="1">
        <f t="shared" si="33"/>
        <v>331</v>
      </c>
      <c r="O389" s="124">
        <f t="shared" si="30"/>
        <v>11678348.208151301</v>
      </c>
      <c r="P389" s="124">
        <f t="shared" si="34"/>
        <v>24431.03450151479</v>
      </c>
      <c r="Q389" s="124">
        <f t="shared" si="31"/>
        <v>24879.602651749952</v>
      </c>
      <c r="R389" s="124">
        <f t="shared" si="32"/>
        <v>11727658.845304567</v>
      </c>
      <c r="Z389" s="2"/>
    </row>
    <row r="390" spans="13:26" x14ac:dyDescent="0.25">
      <c r="M390" s="2"/>
      <c r="N390" s="1">
        <f t="shared" si="33"/>
        <v>332</v>
      </c>
      <c r="O390" s="124">
        <f t="shared" si="30"/>
        <v>11727658.845304567</v>
      </c>
      <c r="P390" s="124">
        <f t="shared" si="34"/>
        <v>24431.03450151479</v>
      </c>
      <c r="Q390" s="124">
        <f t="shared" si="31"/>
        <v>24984.654242695116</v>
      </c>
      <c r="R390" s="124">
        <f t="shared" si="32"/>
        <v>11777074.534048777</v>
      </c>
      <c r="Z390" s="2"/>
    </row>
    <row r="391" spans="13:26" x14ac:dyDescent="0.25">
      <c r="M391" s="2"/>
      <c r="N391" s="1">
        <f t="shared" si="33"/>
        <v>333</v>
      </c>
      <c r="O391" s="124">
        <f t="shared" si="30"/>
        <v>11777074.534048777</v>
      </c>
      <c r="P391" s="124">
        <f t="shared" si="34"/>
        <v>24431.03450151479</v>
      </c>
      <c r="Q391" s="124">
        <f t="shared" si="31"/>
        <v>25089.929635996057</v>
      </c>
      <c r="R391" s="124">
        <f t="shared" si="32"/>
        <v>11826595.498186288</v>
      </c>
      <c r="Z391" s="2"/>
    </row>
    <row r="392" spans="13:26" x14ac:dyDescent="0.25">
      <c r="M392" s="2"/>
      <c r="N392" s="1">
        <f t="shared" si="33"/>
        <v>334</v>
      </c>
      <c r="O392" s="124">
        <f t="shared" si="30"/>
        <v>11826595.498186288</v>
      </c>
      <c r="P392" s="124">
        <f t="shared" si="34"/>
        <v>24431.03450151479</v>
      </c>
      <c r="Q392" s="124">
        <f t="shared" si="31"/>
        <v>25195.429308442275</v>
      </c>
      <c r="R392" s="124">
        <f t="shared" si="32"/>
        <v>11876221.961996246</v>
      </c>
      <c r="Z392" s="2"/>
    </row>
    <row r="393" spans="13:26" x14ac:dyDescent="0.25">
      <c r="M393" s="2"/>
      <c r="N393" s="1">
        <f t="shared" si="33"/>
        <v>335</v>
      </c>
      <c r="O393" s="124">
        <f t="shared" si="30"/>
        <v>11876221.961996246</v>
      </c>
      <c r="P393" s="124">
        <f t="shared" si="34"/>
        <v>24431.03450151479</v>
      </c>
      <c r="Q393" s="124">
        <f t="shared" si="31"/>
        <v>25301.153737839013</v>
      </c>
      <c r="R393" s="124">
        <f t="shared" si="32"/>
        <v>11925954.150235601</v>
      </c>
      <c r="Z393" s="2"/>
    </row>
    <row r="394" spans="13:26" x14ac:dyDescent="0.25">
      <c r="M394" s="2"/>
      <c r="N394" s="1">
        <f t="shared" si="33"/>
        <v>336</v>
      </c>
      <c r="O394" s="124">
        <f t="shared" si="30"/>
        <v>11925954.150235601</v>
      </c>
      <c r="P394" s="124">
        <f t="shared" si="34"/>
        <v>24431.03450151479</v>
      </c>
      <c r="Q394" s="124">
        <f t="shared" si="31"/>
        <v>25407.103403009431</v>
      </c>
      <c r="R394" s="124">
        <f t="shared" si="32"/>
        <v>11975792.288140126</v>
      </c>
      <c r="Z394" s="2"/>
    </row>
    <row r="395" spans="13:26" x14ac:dyDescent="0.25">
      <c r="M395" s="2"/>
      <c r="N395" s="1">
        <f t="shared" si="33"/>
        <v>337</v>
      </c>
      <c r="O395" s="124">
        <f t="shared" si="30"/>
        <v>11975792.288140126</v>
      </c>
      <c r="P395" s="124">
        <f t="shared" si="34"/>
        <v>24431.03450151479</v>
      </c>
      <c r="Q395" s="124">
        <f t="shared" si="31"/>
        <v>25513.278783796777</v>
      </c>
      <c r="R395" s="124">
        <f t="shared" si="32"/>
        <v>12025736.601425437</v>
      </c>
      <c r="Z395" s="2"/>
    </row>
    <row r="396" spans="13:26" x14ac:dyDescent="0.25">
      <c r="M396" s="2"/>
      <c r="N396" s="1">
        <f t="shared" si="33"/>
        <v>338</v>
      </c>
      <c r="O396" s="124">
        <f t="shared" si="30"/>
        <v>12025736.601425437</v>
      </c>
      <c r="P396" s="124">
        <f t="shared" si="34"/>
        <v>24431.03450151479</v>
      </c>
      <c r="Q396" s="124">
        <f t="shared" si="31"/>
        <v>25619.680361066563</v>
      </c>
      <c r="R396" s="124">
        <f t="shared" si="32"/>
        <v>12075787.316288019</v>
      </c>
      <c r="Z396" s="2"/>
    </row>
    <row r="397" spans="13:26" x14ac:dyDescent="0.25">
      <c r="M397" s="2"/>
      <c r="N397" s="1">
        <f t="shared" si="33"/>
        <v>339</v>
      </c>
      <c r="O397" s="124">
        <f t="shared" si="30"/>
        <v>12075787.316288019</v>
      </c>
      <c r="P397" s="124">
        <f t="shared" si="34"/>
        <v>24431.03450151479</v>
      </c>
      <c r="Q397" s="124">
        <f t="shared" si="31"/>
        <v>25726.308616708735</v>
      </c>
      <c r="R397" s="124">
        <f t="shared" si="32"/>
        <v>12125944.659406243</v>
      </c>
      <c r="Z397" s="2"/>
    </row>
    <row r="398" spans="13:26" x14ac:dyDescent="0.25">
      <c r="M398" s="2"/>
      <c r="N398" s="1">
        <f t="shared" si="33"/>
        <v>340</v>
      </c>
      <c r="O398" s="124">
        <f t="shared" si="30"/>
        <v>12125944.659406243</v>
      </c>
      <c r="P398" s="124">
        <f t="shared" si="34"/>
        <v>24431.03450151479</v>
      </c>
      <c r="Q398" s="124">
        <f t="shared" si="31"/>
        <v>25833.164033639863</v>
      </c>
      <c r="R398" s="124">
        <f t="shared" si="32"/>
        <v>12176208.857941398</v>
      </c>
      <c r="Z398" s="2"/>
    </row>
    <row r="399" spans="13:26" x14ac:dyDescent="0.25">
      <c r="M399" s="2"/>
      <c r="N399" s="1">
        <f t="shared" si="33"/>
        <v>341</v>
      </c>
      <c r="O399" s="124">
        <f t="shared" si="30"/>
        <v>12176208.857941398</v>
      </c>
      <c r="P399" s="124">
        <f t="shared" si="34"/>
        <v>24431.03450151479</v>
      </c>
      <c r="Q399" s="124">
        <f t="shared" si="31"/>
        <v>25940.247095805324</v>
      </c>
      <c r="R399" s="124">
        <f t="shared" si="32"/>
        <v>12226580.139538718</v>
      </c>
      <c r="Z399" s="2"/>
    </row>
    <row r="400" spans="13:26" x14ac:dyDescent="0.25">
      <c r="M400" s="2"/>
      <c r="N400" s="1">
        <f t="shared" si="33"/>
        <v>342</v>
      </c>
      <c r="O400" s="124">
        <f t="shared" si="30"/>
        <v>12226580.139538718</v>
      </c>
      <c r="P400" s="124">
        <f t="shared" si="34"/>
        <v>24431.03450151479</v>
      </c>
      <c r="Q400" s="124">
        <f t="shared" si="31"/>
        <v>26047.558288181484</v>
      </c>
      <c r="R400" s="124">
        <f t="shared" si="32"/>
        <v>12277058.732328415</v>
      </c>
      <c r="Z400" s="2"/>
    </row>
    <row r="401" spans="13:26" x14ac:dyDescent="0.25">
      <c r="M401" s="2"/>
      <c r="N401" s="1">
        <f t="shared" si="33"/>
        <v>343</v>
      </c>
      <c r="O401" s="124">
        <f t="shared" si="30"/>
        <v>12277058.732328415</v>
      </c>
      <c r="P401" s="124">
        <f t="shared" si="34"/>
        <v>24431.03450151479</v>
      </c>
      <c r="Q401" s="124">
        <f t="shared" si="31"/>
        <v>26155.098096777921</v>
      </c>
      <c r="R401" s="124">
        <f t="shared" si="32"/>
        <v>12327644.864926709</v>
      </c>
      <c r="Z401" s="2"/>
    </row>
    <row r="402" spans="13:26" x14ac:dyDescent="0.25">
      <c r="M402" s="2"/>
      <c r="N402" s="1">
        <f t="shared" si="33"/>
        <v>344</v>
      </c>
      <c r="O402" s="124">
        <f t="shared" si="30"/>
        <v>12327644.864926709</v>
      </c>
      <c r="P402" s="124">
        <f t="shared" si="34"/>
        <v>24431.03450151479</v>
      </c>
      <c r="Q402" s="124">
        <f t="shared" si="31"/>
        <v>26262.867008639605</v>
      </c>
      <c r="R402" s="124">
        <f t="shared" si="32"/>
        <v>12378338.766436864</v>
      </c>
      <c r="Z402" s="2"/>
    </row>
    <row r="403" spans="13:26" x14ac:dyDescent="0.25">
      <c r="M403" s="2"/>
      <c r="N403" s="1">
        <f t="shared" si="33"/>
        <v>345</v>
      </c>
      <c r="O403" s="124">
        <f t="shared" ref="O403:O406" si="35">R402</f>
        <v>12378338.766436864</v>
      </c>
      <c r="P403" s="124">
        <f t="shared" si="34"/>
        <v>24431.03450151479</v>
      </c>
      <c r="Q403" s="124">
        <f t="shared" ref="Q403:Q406" si="36">O403*$P$53</f>
        <v>26370.865511849097</v>
      </c>
      <c r="R403" s="124">
        <f t="shared" ref="R403:R406" si="37">O403+P403+Q403</f>
        <v>12429140.666450229</v>
      </c>
      <c r="Z403" s="2"/>
    </row>
    <row r="404" spans="13:26" x14ac:dyDescent="0.25">
      <c r="M404" s="2"/>
      <c r="N404" s="1">
        <f t="shared" si="33"/>
        <v>346</v>
      </c>
      <c r="O404" s="124">
        <f t="shared" si="35"/>
        <v>12429140.666450229</v>
      </c>
      <c r="P404" s="124">
        <f t="shared" si="34"/>
        <v>24431.03450151479</v>
      </c>
      <c r="Q404" s="124">
        <f t="shared" si="36"/>
        <v>26479.094095528784</v>
      </c>
      <c r="R404" s="124">
        <f t="shared" si="37"/>
        <v>12480050.795047272</v>
      </c>
      <c r="Z404" s="2"/>
    </row>
    <row r="405" spans="13:26" x14ac:dyDescent="0.25">
      <c r="M405" s="2"/>
      <c r="N405" s="1">
        <f t="shared" si="33"/>
        <v>347</v>
      </c>
      <c r="O405" s="124">
        <f t="shared" si="35"/>
        <v>12480050.795047272</v>
      </c>
      <c r="P405" s="124">
        <f t="shared" si="34"/>
        <v>24431.03450151479</v>
      </c>
      <c r="Q405" s="124">
        <f t="shared" si="36"/>
        <v>26587.553249843077</v>
      </c>
      <c r="R405" s="124">
        <f t="shared" si="37"/>
        <v>12531069.382798631</v>
      </c>
      <c r="Z405" s="2"/>
    </row>
    <row r="406" spans="13:26" x14ac:dyDescent="0.25">
      <c r="M406" s="2"/>
      <c r="N406" s="1">
        <f t="shared" si="33"/>
        <v>348</v>
      </c>
      <c r="O406" s="124">
        <f t="shared" si="35"/>
        <v>12531069.382798631</v>
      </c>
      <c r="P406" s="124">
        <f t="shared" si="34"/>
        <v>24431.03450151479</v>
      </c>
      <c r="Q406" s="124">
        <f t="shared" si="36"/>
        <v>26696.24346600064</v>
      </c>
      <c r="R406" s="124">
        <f t="shared" si="37"/>
        <v>12582196.660766147</v>
      </c>
      <c r="Z406" s="2"/>
    </row>
    <row r="407" spans="13:26" x14ac:dyDescent="0.25">
      <c r="M407" s="2"/>
      <c r="N407" s="163" t="s">
        <v>216</v>
      </c>
      <c r="O407" s="163" t="s">
        <v>216</v>
      </c>
      <c r="P407" s="163" t="s">
        <v>216</v>
      </c>
      <c r="Q407" s="163" t="s">
        <v>216</v>
      </c>
      <c r="R407" s="163" t="s">
        <v>216</v>
      </c>
      <c r="Z407" s="2"/>
    </row>
    <row r="408" spans="13:26" x14ac:dyDescent="0.25">
      <c r="M408" s="2"/>
      <c r="N408" s="134"/>
      <c r="O408" s="134" t="s">
        <v>231</v>
      </c>
      <c r="P408" s="196">
        <f>SUM(P59:P406)</f>
        <v>8502000.0065270904</v>
      </c>
      <c r="Q408" s="196">
        <f>SUM(Q59:Q406)</f>
        <v>4080196.6542389859</v>
      </c>
      <c r="R408" s="196">
        <f>P408+Q408</f>
        <v>12582196.660766076</v>
      </c>
      <c r="S408" s="124">
        <f>R408-P54</f>
        <v>3.0733644962310791E-7</v>
      </c>
      <c r="Z408" s="2"/>
    </row>
    <row r="409" spans="13:26" x14ac:dyDescent="0.25"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</sheetData>
  <mergeCells count="1">
    <mergeCell ref="AF7:AF8"/>
  </mergeCells>
  <printOptions horizontalCentered="1"/>
  <pageMargins left="0.75" right="0.75" top="0.75" bottom="0.75" header="1" footer="1"/>
  <pageSetup scale="70" orientation="portrait" blackAndWhite="1" r:id="rId1"/>
  <headerFooter alignWithMargins="0"/>
  <customProperties>
    <customPr name="EpmWorksheetKeyString_GU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3560D-9CA5-45D7-9965-5DB50DAF1613}">
  <sheetPr>
    <tabColor theme="2" tint="-0.499984740745262"/>
    <pageSetUpPr fitToPage="1"/>
  </sheetPr>
  <dimension ref="A1:AH409"/>
  <sheetViews>
    <sheetView zoomScaleNormal="100" workbookViewId="0">
      <pane ySplit="15" topLeftCell="A16" activePane="bottomLeft" state="frozen"/>
      <selection activeCell="D37" sqref="D37"/>
      <selection pane="bottomLeft" activeCell="A16" sqref="A16"/>
    </sheetView>
  </sheetViews>
  <sheetFormatPr defaultColWidth="9.109375" defaultRowHeight="13.2" x14ac:dyDescent="0.25"/>
  <cols>
    <col min="1" max="1" width="18.66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18.66406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Grange Hall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2054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9520175.9309591353</v>
      </c>
      <c r="Q8" s="184">
        <f>G10</f>
        <v>5344924.0378644625</v>
      </c>
      <c r="R8" s="184">
        <f>G11</f>
        <v>5352650.9249839783</v>
      </c>
      <c r="S8" s="184">
        <f>G12</f>
        <v>2500684.6623360785</v>
      </c>
      <c r="T8" s="184">
        <f>G13</f>
        <v>-3678083.6942253821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20455608.388889886</v>
      </c>
      <c r="Q9" s="184">
        <f>L10</f>
        <v>12023832.126359187</v>
      </c>
      <c r="R9" s="184">
        <f>L11</f>
        <v>12213425.10892475</v>
      </c>
      <c r="S9" s="184">
        <f>L12</f>
        <v>4610828.1474075671</v>
      </c>
      <c r="T9" s="184">
        <f>L13</f>
        <v>-8392476.9938016161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48</v>
      </c>
      <c r="B10" s="170">
        <f>'Escalation Factors'!$A$10</f>
        <v>2023</v>
      </c>
      <c r="C10" s="201">
        <f>C17+5*1</f>
        <v>2054</v>
      </c>
      <c r="D10" s="10" t="s">
        <v>155</v>
      </c>
      <c r="E10" s="184">
        <f>VLOOKUP($A$10,'Cost Estimates in 2023'!$A:$F,2,FALSE)</f>
        <v>5068625</v>
      </c>
      <c r="F10" s="164">
        <f>VLOOKUP(G$7,Multiplier_Labor,3,FALSE)</f>
        <v>1.0545116353773385</v>
      </c>
      <c r="G10" s="185">
        <f>E10*F10</f>
        <v>5344924.0378644625</v>
      </c>
      <c r="H10" s="137"/>
      <c r="J10" s="165">
        <f>C10+1</f>
        <v>2055</v>
      </c>
      <c r="K10" s="164">
        <f>VLOOKUP(J$10,Multiplier_Labor,4,FALSE)</f>
        <v>2.2495796088363584</v>
      </c>
      <c r="L10" s="185">
        <f>G10*K10</f>
        <v>12023832.126359187</v>
      </c>
      <c r="M10" s="2"/>
      <c r="O10" s="134" t="s">
        <v>235</v>
      </c>
      <c r="P10" s="184">
        <f>SUM(Q10:T10)</f>
        <v>19159998.348889887</v>
      </c>
      <c r="Q10" s="184">
        <f>Q9-Q16</f>
        <v>11287734.086359188</v>
      </c>
      <c r="R10" s="184">
        <f>R9-R16</f>
        <v>11497874.10892475</v>
      </c>
      <c r="S10" s="184">
        <f>S9-S16</f>
        <v>4346492.1474075671</v>
      </c>
      <c r="T10" s="184">
        <f>T9-T16</f>
        <v>-7972101.9938016161</v>
      </c>
      <c r="Z10" s="2"/>
      <c r="AA10" s="186" t="str">
        <f>A10</f>
        <v>Grange Hall Solar</v>
      </c>
      <c r="AB10" s="182">
        <f>P12</f>
        <v>29</v>
      </c>
      <c r="AC10" s="187">
        <f>G7</f>
        <v>2025</v>
      </c>
      <c r="AD10" s="187">
        <f>C10</f>
        <v>2054</v>
      </c>
      <c r="AE10" s="182">
        <f>G15</f>
        <v>9520175.9309591353</v>
      </c>
      <c r="AF10" s="182">
        <f>P16</f>
        <v>1295610.04</v>
      </c>
      <c r="AG10" s="182">
        <f>L15</f>
        <v>20455608.388889886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5279765</v>
      </c>
      <c r="F11" s="164">
        <f>VLOOKUP(G$7,Multiplier_Materials,3,FALSE)</f>
        <v>1.0138047668757943</v>
      </c>
      <c r="G11" s="185">
        <f>E11*F11</f>
        <v>5352650.9249839783</v>
      </c>
      <c r="H11" s="137"/>
      <c r="K11" s="164">
        <f>VLOOKUP(J$10,Multiplier_Materials,4,FALSE)</f>
        <v>2.2817525895285815</v>
      </c>
      <c r="L11" s="185">
        <f>G11*K11</f>
        <v>12213425.10892475</v>
      </c>
      <c r="M11" s="2"/>
      <c r="O11" s="134" t="s">
        <v>234</v>
      </c>
      <c r="P11" s="184">
        <f>SUM(Q11:T11)</f>
        <v>8920233.6454905532</v>
      </c>
      <c r="Q11" s="184">
        <f>Q10/((1+Q13)^(P12))</f>
        <v>5017708.2162466878</v>
      </c>
      <c r="R11" s="184">
        <f>R10/((1+R13)^(P12))</f>
        <v>5039053.8227898963</v>
      </c>
      <c r="S11" s="184">
        <f>S10/((1+S13)^(P12))</f>
        <v>2357321.9171262053</v>
      </c>
      <c r="T11" s="184">
        <f>T10/((1+T13)^(P12))</f>
        <v>-3493850.3106722352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2400625</v>
      </c>
      <c r="F12" s="164">
        <f>VLOOKUP(G$7,Multiplier_GDP,3,FALSE)</f>
        <v>1.0416806716317952</v>
      </c>
      <c r="G12" s="185">
        <f>E12*F12</f>
        <v>2500684.6623360785</v>
      </c>
      <c r="H12" s="137"/>
      <c r="K12" s="164">
        <f>VLOOKUP(J$10,Multiplier_GDP,4,FALSE)</f>
        <v>1.8438262995943857</v>
      </c>
      <c r="L12" s="185">
        <f>G12*K12</f>
        <v>4610828.1474075671</v>
      </c>
      <c r="M12" s="2"/>
      <c r="O12" s="134" t="s">
        <v>244</v>
      </c>
      <c r="P12" s="184">
        <f>(P7-P6)</f>
        <v>29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-3628000</v>
      </c>
      <c r="F13" s="164">
        <f>F11</f>
        <v>1.0138047668757943</v>
      </c>
      <c r="G13" s="185">
        <f>E13*F13</f>
        <v>-3678083.6942253821</v>
      </c>
      <c r="H13" s="137"/>
      <c r="K13" s="164">
        <f>K11</f>
        <v>2.2817525895285815</v>
      </c>
      <c r="L13" s="185">
        <f>G13*K13</f>
        <v>-8392476.9938016161</v>
      </c>
      <c r="M13" s="2"/>
      <c r="O13" s="180" t="s">
        <v>237</v>
      </c>
      <c r="P13" s="189">
        <f>IF(P8=0,0,((P9/P8)^(1/($P7-$P6))-1))</f>
        <v>2.6724792647304874E-2</v>
      </c>
      <c r="Q13" s="189">
        <f>IF(Q8=0,0,((Q9/Q8)^(1/($P7-$P6))-1))</f>
        <v>2.8351122457249911E-2</v>
      </c>
      <c r="R13" s="189">
        <f>IF(R8=0,0,((R9/R8)^(1/($P7-$P6))-1))</f>
        <v>2.8854799844558521E-2</v>
      </c>
      <c r="S13" s="189">
        <f>IF(S8=0,0,((S9/S8)^(1/($P7-$P6))-1))</f>
        <v>2.1322168811715114E-2</v>
      </c>
      <c r="T13" s="189">
        <f>IF(T8=0,0,((T9/T8)^(1/($P7-$P6))-1))</f>
        <v>2.8854799844558521E-2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445303.26579299476</v>
      </c>
      <c r="Q14" s="185">
        <f>PMT(Q13,$P12,-Q11)</f>
        <v>256102.07551742563</v>
      </c>
      <c r="R14" s="185">
        <f>PMT(R13,$P12,-R11)</f>
        <v>258840.01230922135</v>
      </c>
      <c r="S14" s="185">
        <f>PMT(S13,$P12,-S11)</f>
        <v>109829.0481706556</v>
      </c>
      <c r="T14" s="185">
        <f>PMT(T13,$P12,-T11)</f>
        <v>-179467.87020430781</v>
      </c>
      <c r="U14" s="190"/>
      <c r="Z14" s="2"/>
    </row>
    <row r="15" spans="1:34" x14ac:dyDescent="0.25">
      <c r="E15" s="185">
        <f>SUM(E10:E13)</f>
        <v>9121015</v>
      </c>
      <c r="F15" s="124"/>
      <c r="G15" s="185">
        <f>SUM(G10:G13)</f>
        <v>9520175.9309591353</v>
      </c>
      <c r="H15" s="137"/>
      <c r="L15" s="185">
        <f>SUM(L10:L13)</f>
        <v>20455608.388889886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1295610.04</v>
      </c>
      <c r="Q16" s="185">
        <f>VLOOKUP($A$10,'Reserves Dec 31, 2024'!$A:$F,2,FALSE)</f>
        <v>736098.04</v>
      </c>
      <c r="R16" s="185">
        <f>VLOOKUP($A$10,'Reserves Dec 31, 2024'!$A:$F,3,FALSE)</f>
        <v>715551</v>
      </c>
      <c r="S16" s="185">
        <f>VLOOKUP($A$10,'Reserves Dec 31, 2024'!$A:$F,4,FALSE)</f>
        <v>264336</v>
      </c>
      <c r="T16" s="185">
        <f>VLOOKUP($A$10,'Reserves Dec 31, 2024'!$A:$F,5,FALSE)</f>
        <v>-420375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2049</v>
      </c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445303.26579299476</v>
      </c>
      <c r="Q17" s="124">
        <f>IF($N17&lt;=TRUNC($P$12),Q14*(1+0),0)</f>
        <v>256102.07551742563</v>
      </c>
      <c r="R17" s="124">
        <f>IF($N17&lt;=TRUNC($P$12),R14*(1+0),0)</f>
        <v>258840.01230922135</v>
      </c>
      <c r="S17" s="124">
        <f>IF($N17&lt;=TRUNC($P$12),S14*(1+0),0)</f>
        <v>109829.0481706556</v>
      </c>
      <c r="T17" s="124">
        <f>IF($N17&lt;=TRUNC($P$12),T14*(1+0),0)</f>
        <v>-179467.87020430781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457196.10787674109</v>
      </c>
      <c r="Q18" s="124">
        <f t="shared" ref="Q18:Q48" si="3">IF($N18&lt;=TRUNC($P$12),Q17*(1+Q$13),0)</f>
        <v>263362.85682197602</v>
      </c>
      <c r="R18" s="124">
        <f t="shared" ref="R18:R48" si="4">IF($N18&lt;=TRUNC($P$12),R17*(1+R$13),0)</f>
        <v>266308.78905616701</v>
      </c>
      <c r="S18" s="124">
        <f t="shared" ref="S18:S48" si="5">IF($N18&lt;=TRUNC($P$12),S17*(1+S$13),0)</f>
        <v>112170.84167618031</v>
      </c>
      <c r="T18" s="124">
        <f t="shared" ref="T18:T48" si="6">IF($N18&lt;=TRUNC($P$12),T17*(1+T$13),0)</f>
        <v>-184646.37967758233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469410.81858060719</v>
      </c>
      <c r="Q19" s="124">
        <f t="shared" si="3"/>
        <v>270829.48942642706</v>
      </c>
      <c r="R19" s="124">
        <f t="shared" si="4"/>
        <v>273993.07586122944</v>
      </c>
      <c r="S19" s="124">
        <f t="shared" si="5"/>
        <v>114562.56729815199</v>
      </c>
      <c r="T19" s="124">
        <f t="shared" si="6"/>
        <v>-189974.31400520133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481956.20555634832</v>
      </c>
      <c r="Q20" s="124">
        <f t="shared" si="3"/>
        <v>278507.80944619013</v>
      </c>
      <c r="R20" s="124">
        <f t="shared" si="4"/>
        <v>281899.09122400015</v>
      </c>
      <c r="S20" s="124">
        <f t="shared" si="5"/>
        <v>117005.28969758666</v>
      </c>
      <c r="T20" s="124">
        <f t="shared" si="6"/>
        <v>-195455.98481142873</v>
      </c>
      <c r="U20" s="196">
        <f>SUM(Q17:T20)/4</f>
        <v>463466.59945167275</v>
      </c>
      <c r="V20" s="124">
        <f>SUM(Q17:Q20)/4</f>
        <v>267200.55780300475</v>
      </c>
      <c r="W20" s="124">
        <f>SUM(R17:R20)/4</f>
        <v>270260.24211265449</v>
      </c>
      <c r="X20" s="124">
        <f>SUM(S17:S20)/4</f>
        <v>113391.93671064364</v>
      </c>
      <c r="Y20" s="124">
        <f>SUM(T17:T20)/4</f>
        <v>-187386.13717463004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494841.31963952986</v>
      </c>
      <c r="Q21" s="124">
        <f t="shared" si="3"/>
        <v>286403.81845709949</v>
      </c>
      <c r="R21" s="124">
        <f t="shared" si="4"/>
        <v>290033.23307763162</v>
      </c>
      <c r="S21" s="124">
        <f t="shared" si="5"/>
        <v>119500.09623638223</v>
      </c>
      <c r="T21" s="124">
        <f t="shared" si="6"/>
        <v>-201095.82813158358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508075.46161221195</v>
      </c>
      <c r="Q22" s="124">
        <f t="shared" si="3"/>
        <v>294523.68818640069</v>
      </c>
      <c r="R22" s="124">
        <f t="shared" si="4"/>
        <v>298402.08396635688</v>
      </c>
      <c r="S22" s="124">
        <f t="shared" si="5"/>
        <v>122048.09746135058</v>
      </c>
      <c r="T22" s="124">
        <f t="shared" si="6"/>
        <v>-206898.40800189617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521668.18915476091</v>
      </c>
      <c r="Q23" s="124">
        <f t="shared" si="3"/>
        <v>302873.76533673424</v>
      </c>
      <c r="R23" s="124">
        <f t="shared" si="4"/>
        <v>307012.41637240525</v>
      </c>
      <c r="S23" s="124">
        <f t="shared" si="5"/>
        <v>124650.42759857015</v>
      </c>
      <c r="T23" s="124">
        <f t="shared" si="6"/>
        <v>-212868.42015294867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535629.32399209961</v>
      </c>
      <c r="Q24" s="124">
        <f t="shared" si="3"/>
        <v>311460.57654688437</v>
      </c>
      <c r="R24" s="124">
        <f t="shared" si="4"/>
        <v>315871.19819662528</v>
      </c>
      <c r="S24" s="124">
        <f t="shared" si="5"/>
        <v>127308.24505827934</v>
      </c>
      <c r="T24" s="124">
        <f t="shared" si="6"/>
        <v>-219010.69580968941</v>
      </c>
      <c r="U24" s="196">
        <f>SUM(Q21:T24)/4</f>
        <v>515053.57359965064</v>
      </c>
      <c r="V24" s="124">
        <f>SUM(Q21:Q24)/4</f>
        <v>298815.4621317797</v>
      </c>
      <c r="W24" s="124">
        <f>SUM(R21:R24)/4</f>
        <v>302829.73290325474</v>
      </c>
      <c r="X24" s="124">
        <f>SUM(S21:S24)/4</f>
        <v>123376.71658864559</v>
      </c>
      <c r="Y24" s="124">
        <f>SUM(T21:T24)/4</f>
        <v>-209968.33802402945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549968.95923986018</v>
      </c>
      <c r="Q25" s="124">
        <f t="shared" si="3"/>
        <v>320290.83349317074</v>
      </c>
      <c r="R25" s="124">
        <f t="shared" si="4"/>
        <v>324985.59839724976</v>
      </c>
      <c r="S25" s="124">
        <f t="shared" si="5"/>
        <v>130022.73295053517</v>
      </c>
      <c r="T25" s="124">
        <f t="shared" si="6"/>
        <v>-225330.20560109548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564697.46695605549</v>
      </c>
      <c r="Q26" s="124">
        <f t="shared" si="3"/>
        <v>329371.43813547026</v>
      </c>
      <c r="R26" s="124">
        <f t="shared" si="4"/>
        <v>334362.99279136647</v>
      </c>
      <c r="S26" s="124">
        <f t="shared" si="5"/>
        <v>132795.09961186704</v>
      </c>
      <c r="T26" s="124">
        <f t="shared" si="6"/>
        <v>-231832.06358264832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579825.50590404158</v>
      </c>
      <c r="Q27" s="124">
        <f t="shared" si="3"/>
        <v>338709.48811196949</v>
      </c>
      <c r="R27" s="124">
        <f t="shared" si="4"/>
        <v>344010.97002378892</v>
      </c>
      <c r="S27" s="124">
        <f t="shared" si="5"/>
        <v>135626.57914315979</v>
      </c>
      <c r="T27" s="124">
        <f t="shared" si="6"/>
        <v>-238521.53137487659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595364.0295327116</v>
      </c>
      <c r="Q28" s="124">
        <f t="shared" si="3"/>
        <v>348312.28228686436</v>
      </c>
      <c r="R28" s="124">
        <f t="shared" si="4"/>
        <v>353937.33770815778</v>
      </c>
      <c r="S28" s="124">
        <f t="shared" si="5"/>
        <v>138518.43195900568</v>
      </c>
      <c r="T28" s="124">
        <f t="shared" si="6"/>
        <v>-245404.02242131624</v>
      </c>
      <c r="U28" s="196">
        <f>SUM(Q25:T28)/4</f>
        <v>572463.99040816724</v>
      </c>
      <c r="V28" s="124">
        <f>SUM(Q25:Q28)/4</f>
        <v>334171.01050686871</v>
      </c>
      <c r="W28" s="124">
        <f>SUM(R25:R28)/4</f>
        <v>339324.2247301407</v>
      </c>
      <c r="X28" s="124">
        <f>SUM(S25:S28)/4</f>
        <v>134240.71091614192</v>
      </c>
      <c r="Y28" s="124">
        <f>SUM(T25:T28)/4</f>
        <v>-235271.95574498415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611324.29418002279</v>
      </c>
      <c r="Q29" s="124">
        <f t="shared" si="3"/>
        <v>358187.32645534346</v>
      </c>
      <c r="R29" s="124">
        <f t="shared" si="4"/>
        <v>364150.1287452426</v>
      </c>
      <c r="S29" s="124">
        <f t="shared" si="5"/>
        <v>141471.94534876969</v>
      </c>
      <c r="T29" s="124">
        <f t="shared" si="6"/>
        <v>-252485.10636933288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627717.86750613654</v>
      </c>
      <c r="Q30" s="124">
        <f t="shared" si="3"/>
        <v>368342.33921031386</v>
      </c>
      <c r="R30" s="124">
        <f t="shared" si="4"/>
        <v>374657.60782355681</v>
      </c>
      <c r="S30" s="124">
        <f t="shared" si="5"/>
        <v>144488.43404961788</v>
      </c>
      <c r="T30" s="124">
        <f t="shared" si="6"/>
        <v>-259770.51357735205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644556.63716262148</v>
      </c>
      <c r="Q31" s="124">
        <f t="shared" si="3"/>
        <v>378785.25797545537</v>
      </c>
      <c r="R31" s="124">
        <f t="shared" si="4"/>
        <v>385468.27810754662</v>
      </c>
      <c r="S31" s="124">
        <f t="shared" si="5"/>
        <v>147569.24083176418</v>
      </c>
      <c r="T31" s="124">
        <f t="shared" si="6"/>
        <v>-267266.13975214469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661852.8197043601</v>
      </c>
      <c r="Q32" s="124">
        <f t="shared" si="3"/>
        <v>389524.24520931853</v>
      </c>
      <c r="R32" s="124">
        <f t="shared" si="4"/>
        <v>396590.88811876648</v>
      </c>
      <c r="S32" s="124">
        <f t="shared" si="5"/>
        <v>150715.73709619569</v>
      </c>
      <c r="T32" s="124">
        <f t="shared" si="6"/>
        <v>-274978.0507199206</v>
      </c>
      <c r="U32" s="196">
        <f>SUM(Q29:T32)/4</f>
        <v>636362.90463828517</v>
      </c>
      <c r="V32" s="124">
        <f>SUM(Q29:Q32)/4</f>
        <v>373709.7922126078</v>
      </c>
      <c r="W32" s="124">
        <f>SUM(R29:R32)/4</f>
        <v>380216.72569877811</v>
      </c>
      <c r="X32" s="124">
        <f>SUM(S29:S32)/4</f>
        <v>146061.33933158685</v>
      </c>
      <c r="Y32" s="124">
        <f>SUM(T29:T32)/4</f>
        <v>-263624.95260468754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679618.96975097712</v>
      </c>
      <c r="Q33" s="124">
        <f t="shared" si="3"/>
        <v>400567.69478531578</v>
      </c>
      <c r="R33" s="124">
        <f t="shared" si="4"/>
        <v>408034.4388156092</v>
      </c>
      <c r="S33" s="124">
        <f t="shared" si="5"/>
        <v>153929.32348514284</v>
      </c>
      <c r="T33" s="124">
        <f t="shared" si="6"/>
        <v>-282912.48733509076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697867.98940480815</v>
      </c>
      <c r="Q34" s="124">
        <f t="shared" si="3"/>
        <v>411924.23855259258</v>
      </c>
      <c r="R34" s="124">
        <f t="shared" si="4"/>
        <v>419808.19087732036</v>
      </c>
      <c r="S34" s="124">
        <f t="shared" si="5"/>
        <v>157211.43050556615</v>
      </c>
      <c r="T34" s="124">
        <f t="shared" si="6"/>
        <v>-291075.87053067097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716613.13793262106</v>
      </c>
      <c r="Q35" s="124">
        <f t="shared" si="3"/>
        <v>423602.75308290654</v>
      </c>
      <c r="R35" s="124">
        <f t="shared" si="4"/>
        <v>431921.67219819163</v>
      </c>
      <c r="S35" s="124">
        <f t="shared" si="5"/>
        <v>160563.51916593706</v>
      </c>
      <c r="T35" s="124">
        <f t="shared" si="6"/>
        <v>-299474.80651441414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735868.04171850637</v>
      </c>
      <c r="Q36" s="124">
        <f t="shared" si="3"/>
        <v>435612.3666087882</v>
      </c>
      <c r="R36" s="124">
        <f t="shared" si="4"/>
        <v>444384.68559799745</v>
      </c>
      <c r="S36" s="124">
        <f t="shared" si="5"/>
        <v>163987.08162659622</v>
      </c>
      <c r="T36" s="124">
        <f t="shared" si="6"/>
        <v>-308116.09211487544</v>
      </c>
      <c r="U36" s="196">
        <f>SUM(Q33:T36)/4</f>
        <v>707492.03470172826</v>
      </c>
      <c r="V36" s="124">
        <f>SUM(Q33:Q36)/4</f>
        <v>417926.76325740077</v>
      </c>
      <c r="W36" s="124">
        <f>SUM(R33:R36)/4</f>
        <v>426037.24687227962</v>
      </c>
      <c r="X36" s="124">
        <f>SUM(S33:S36)/4</f>
        <v>158922.83869581058</v>
      </c>
      <c r="Y36" s="124">
        <f>SUM(T33:T36)/4</f>
        <v>-295394.81412376283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755646.70449556236</v>
      </c>
      <c r="Q37" s="124">
        <f t="shared" si="3"/>
        <v>447962.4661584064</v>
      </c>
      <c r="R37" s="124">
        <f t="shared" si="4"/>
        <v>457207.31675491476</v>
      </c>
      <c r="S37" s="124">
        <f t="shared" si="5"/>
        <v>167483.64186397902</v>
      </c>
      <c r="T37" s="124">
        <f t="shared" si="6"/>
        <v>-317006.72028173774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775963.51786421693</v>
      </c>
      <c r="Q38" s="124">
        <f t="shared" si="3"/>
        <v>460662.70489271503</v>
      </c>
      <c r="R38" s="124">
        <f t="shared" si="4"/>
        <v>470399.9423673455</v>
      </c>
      <c r="S38" s="124">
        <f t="shared" si="5"/>
        <v>171054.75634900361</v>
      </c>
      <c r="T38" s="124">
        <f t="shared" si="6"/>
        <v>-326153.88574484724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796833.27210524771</v>
      </c>
      <c r="Q39" s="124">
        <f t="shared" si="3"/>
        <v>473723.00965061638</v>
      </c>
      <c r="R39" s="124">
        <f t="shared" si="4"/>
        <v>483973.23855124711</v>
      </c>
      <c r="S39" s="124">
        <f t="shared" si="5"/>
        <v>174702.01473992388</v>
      </c>
      <c r="T39" s="124">
        <f t="shared" si="6"/>
        <v>-335564.99083653983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818271.16729579028</v>
      </c>
      <c r="Q40" s="124">
        <f t="shared" si="3"/>
        <v>487153.58870803798</v>
      </c>
      <c r="R40" s="124">
        <f t="shared" si="4"/>
        <v>497938.18947976612</v>
      </c>
      <c r="S40" s="124">
        <f t="shared" si="5"/>
        <v>178427.04058995529</v>
      </c>
      <c r="T40" s="124">
        <f t="shared" si="6"/>
        <v>-345247.65148196928</v>
      </c>
      <c r="U40" s="196">
        <f>SUM(Q37:T40)/4</f>
        <v>786678.66544020409</v>
      </c>
      <c r="V40" s="124">
        <f>SUM(Q37:Q40)/4</f>
        <v>467375.44235244393</v>
      </c>
      <c r="W40" s="124">
        <f>SUM(R37:R40)/4</f>
        <v>477379.67178831837</v>
      </c>
      <c r="X40" s="124">
        <f>SUM(S37:S40)/4</f>
        <v>172916.86338571546</v>
      </c>
      <c r="Y40" s="124">
        <f>SUM(T37:T40)/4</f>
        <v>-330993.31208627351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840292.82473685849</v>
      </c>
      <c r="Q41" s="124">
        <f t="shared" si="3"/>
        <v>500964.93975698831</v>
      </c>
      <c r="R41" s="124">
        <f t="shared" si="4"/>
        <v>512306.09627216664</v>
      </c>
      <c r="S41" s="124">
        <f t="shared" si="5"/>
        <v>182231.49206998906</v>
      </c>
      <c r="T41" s="124">
        <f t="shared" si="6"/>
        <v>-355209.70336228539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862914.29870114173</v>
      </c>
      <c r="Q42" s="124">
        <f t="shared" si="3"/>
        <v>515167.85811082751</v>
      </c>
      <c r="R42" s="124">
        <f t="shared" si="4"/>
        <v>527088.58613924717</v>
      </c>
      <c r="S42" s="124">
        <f t="shared" si="5"/>
        <v>186117.0627067161</v>
      </c>
      <c r="T42" s="124">
        <f t="shared" si="6"/>
        <v>-365459.20825564914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886152.08851008583</v>
      </c>
      <c r="Q43" s="124">
        <f t="shared" si="3"/>
        <v>529773.44514216669</v>
      </c>
      <c r="R43" s="124">
        <f t="shared" si="4"/>
        <v>542297.62179264647</v>
      </c>
      <c r="S43" s="124">
        <f t="shared" si="5"/>
        <v>190085.48213648927</v>
      </c>
      <c r="T43" s="124">
        <f t="shared" si="6"/>
        <v>-376004.46056121675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910023.15094953286</v>
      </c>
      <c r="Q44" s="124">
        <f t="shared" si="3"/>
        <v>544793.1169599914</v>
      </c>
      <c r="R44" s="124">
        <f t="shared" si="4"/>
        <v>557945.5111256534</v>
      </c>
      <c r="S44" s="124">
        <f t="shared" si="5"/>
        <v>194138.51687525975</v>
      </c>
      <c r="T44" s="124">
        <f t="shared" si="6"/>
        <v>-386853.99401137186</v>
      </c>
      <c r="U44" s="196">
        <f>SUM(Q41:T44)/4</f>
        <v>874845.59072440478</v>
      </c>
      <c r="V44" s="124">
        <f>SUM(Q41:Q44)/4</f>
        <v>522674.83999249351</v>
      </c>
      <c r="W44" s="124">
        <f>SUM(R41:R44)/4</f>
        <v>534909.45383242844</v>
      </c>
      <c r="X44" s="124">
        <f>SUM(S41:S44)/4</f>
        <v>188143.13844711357</v>
      </c>
      <c r="Y44" s="124">
        <f>SUM(T41:T44)/4</f>
        <v>-370881.84154763079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934544.91303343733</v>
      </c>
      <c r="Q45" s="124">
        <f t="shared" si="3"/>
        <v>560238.61333279102</v>
      </c>
      <c r="R45" s="124">
        <f t="shared" si="4"/>
        <v>574044.91717335407</v>
      </c>
      <c r="S45" s="124">
        <f t="shared" si="5"/>
        <v>198277.97110493004</v>
      </c>
      <c r="T45" s="124">
        <f t="shared" si="6"/>
        <v>-398016.58857763803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233636.22825835933</v>
      </c>
      <c r="V48" s="124">
        <f>SUM(Q45:Q48)/4</f>
        <v>140059.65333319776</v>
      </c>
      <c r="W48" s="124">
        <f>SUM(R45:R48)/4</f>
        <v>143511.22929333852</v>
      </c>
      <c r="X48" s="124">
        <f>SUM(S45:S48)/4</f>
        <v>49569.49277623251</v>
      </c>
      <c r="Y48" s="124">
        <f>SUM(T45:T48)/4</f>
        <v>-99504.147144409508</v>
      </c>
      <c r="Z48" s="188">
        <f>SUM(Q48:T48)-P48</f>
        <v>0</v>
      </c>
    </row>
    <row r="49" spans="13:26" x14ac:dyDescent="0.25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5">
      <c r="M50" s="2"/>
      <c r="O50" s="134" t="s">
        <v>231</v>
      </c>
      <c r="P50" s="196">
        <f>SUM(Q50:T50)</f>
        <v>19159998.348889887</v>
      </c>
      <c r="Q50" s="196">
        <f>SUM(Q$17:Q$48)</f>
        <v>11287734.086359188</v>
      </c>
      <c r="R50" s="196">
        <f>SUM(R$17:R$48)</f>
        <v>11497874.108924771</v>
      </c>
      <c r="S50" s="196">
        <f>SUM(S$17:S$48)</f>
        <v>4346492.1474075597</v>
      </c>
      <c r="T50" s="196">
        <f>SUM(T$17:T$48)</f>
        <v>-7972101.993801632</v>
      </c>
      <c r="U50" s="124"/>
      <c r="V50" s="196"/>
      <c r="W50" s="196"/>
      <c r="X50" s="196"/>
      <c r="Y50" s="196"/>
      <c r="Z50" s="2"/>
    </row>
    <row r="51" spans="13:26" x14ac:dyDescent="0.25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2.0489096641540527E-8</v>
      </c>
      <c r="S51" s="188">
        <f>S50-S$10</f>
        <v>-7.4505805969238281E-9</v>
      </c>
      <c r="T51" s="188">
        <f>T50-T$10</f>
        <v>-1.5832483768463135E-8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5">
      <c r="M52" s="2"/>
      <c r="O52" s="180" t="s">
        <v>279</v>
      </c>
      <c r="P52" s="197">
        <f>$P$13</f>
        <v>2.6724792647304874E-2</v>
      </c>
      <c r="Z52" s="2"/>
    </row>
    <row r="53" spans="13:26" x14ac:dyDescent="0.25">
      <c r="M53" s="2"/>
      <c r="O53" s="134" t="s">
        <v>236</v>
      </c>
      <c r="P53" s="197">
        <f>((1+P52)^(1/12))-1</f>
        <v>2.2002439027541953E-3</v>
      </c>
      <c r="Z53" s="2"/>
    </row>
    <row r="54" spans="13:26" x14ac:dyDescent="0.25">
      <c r="M54" s="2"/>
      <c r="O54" s="134" t="s">
        <v>235</v>
      </c>
      <c r="P54" s="196">
        <f>P10</f>
        <v>19159998.348889887</v>
      </c>
      <c r="Z54" s="2"/>
    </row>
    <row r="55" spans="13:26" x14ac:dyDescent="0.25">
      <c r="M55" s="2"/>
      <c r="O55" s="134" t="s">
        <v>234</v>
      </c>
      <c r="P55" s="196">
        <f>P54/(1+P53)^P56</f>
        <v>8917190.4179289714</v>
      </c>
      <c r="Z55" s="2"/>
    </row>
    <row r="56" spans="13:26" x14ac:dyDescent="0.25">
      <c r="M56" s="2"/>
      <c r="O56" s="134" t="s">
        <v>233</v>
      </c>
      <c r="P56" s="124">
        <f>$P$12*12</f>
        <v>348</v>
      </c>
      <c r="Q56" s="198"/>
      <c r="Z56" s="2"/>
    </row>
    <row r="57" spans="13:26" x14ac:dyDescent="0.25">
      <c r="M57" s="2"/>
      <c r="O57" s="134" t="s">
        <v>232</v>
      </c>
      <c r="P57" s="196">
        <f>PMT(P53,P56,-P55)</f>
        <v>36700.780903310711</v>
      </c>
      <c r="Z57" s="2"/>
    </row>
    <row r="58" spans="13:26" x14ac:dyDescent="0.25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5">
      <c r="M59" s="2"/>
      <c r="N59" s="1">
        <v>1</v>
      </c>
      <c r="O59" s="124">
        <v>0</v>
      </c>
      <c r="P59" s="124">
        <f>P57</f>
        <v>36700.780903310711</v>
      </c>
      <c r="Q59" s="124">
        <f t="shared" ref="Q59:Q99" si="7">O59*$P$53</f>
        <v>0</v>
      </c>
      <c r="R59" s="124">
        <f t="shared" ref="R59:R99" si="8">O59+P59+Q59</f>
        <v>36700.780903310711</v>
      </c>
      <c r="Z59" s="2"/>
    </row>
    <row r="60" spans="13:26" x14ac:dyDescent="0.25">
      <c r="M60" s="2"/>
      <c r="N60" s="1">
        <f t="shared" ref="N60:N183" si="9">N59+1</f>
        <v>2</v>
      </c>
      <c r="O60" s="124">
        <f t="shared" ref="O60:O99" si="10">R59</f>
        <v>36700.780903310711</v>
      </c>
      <c r="P60" s="124">
        <f t="shared" ref="P60:P183" si="11">P59</f>
        <v>36700.780903310711</v>
      </c>
      <c r="Q60" s="124">
        <f t="shared" si="7"/>
        <v>80.750669408827008</v>
      </c>
      <c r="R60" s="124">
        <f t="shared" si="8"/>
        <v>73482.312476030245</v>
      </c>
      <c r="Z60" s="2"/>
    </row>
    <row r="61" spans="13:26" x14ac:dyDescent="0.25">
      <c r="M61" s="2"/>
      <c r="N61" s="1">
        <f t="shared" si="9"/>
        <v>3</v>
      </c>
      <c r="O61" s="124">
        <f t="shared" si="10"/>
        <v>73482.312476030245</v>
      </c>
      <c r="P61" s="124">
        <f t="shared" si="11"/>
        <v>36700.780903310711</v>
      </c>
      <c r="Q61" s="124">
        <f t="shared" si="7"/>
        <v>161.67900998566409</v>
      </c>
      <c r="R61" s="124">
        <f t="shared" si="8"/>
        <v>110344.77238932661</v>
      </c>
      <c r="Z61" s="2"/>
    </row>
    <row r="62" spans="13:26" x14ac:dyDescent="0.25">
      <c r="M62" s="2"/>
      <c r="N62" s="1">
        <f t="shared" si="9"/>
        <v>4</v>
      </c>
      <c r="O62" s="124">
        <f t="shared" si="10"/>
        <v>110344.77238932661</v>
      </c>
      <c r="P62" s="124">
        <f t="shared" si="11"/>
        <v>36700.780903310711</v>
      </c>
      <c r="Q62" s="124">
        <f t="shared" si="7"/>
        <v>242.78541265041537</v>
      </c>
      <c r="R62" s="124">
        <f t="shared" si="8"/>
        <v>147288.33870528772</v>
      </c>
      <c r="Z62" s="2"/>
    </row>
    <row r="63" spans="13:26" x14ac:dyDescent="0.25">
      <c r="M63" s="2"/>
      <c r="N63" s="1">
        <f t="shared" si="9"/>
        <v>5</v>
      </c>
      <c r="O63" s="124">
        <f t="shared" si="10"/>
        <v>147288.33870528772</v>
      </c>
      <c r="P63" s="124">
        <f t="shared" si="11"/>
        <v>36700.780903310711</v>
      </c>
      <c r="Q63" s="124">
        <f t="shared" si="7"/>
        <v>324.07026918310407</v>
      </c>
      <c r="R63" s="124">
        <f t="shared" si="8"/>
        <v>184313.18987778155</v>
      </c>
      <c r="Z63" s="2"/>
    </row>
    <row r="64" spans="13:26" x14ac:dyDescent="0.25">
      <c r="M64" s="2"/>
      <c r="N64" s="1">
        <f t="shared" si="9"/>
        <v>6</v>
      </c>
      <c r="O64" s="124">
        <f t="shared" si="10"/>
        <v>184313.18987778155</v>
      </c>
      <c r="P64" s="124">
        <f t="shared" si="11"/>
        <v>36700.780903310711</v>
      </c>
      <c r="Q64" s="124">
        <f t="shared" si="7"/>
        <v>405.53397222576513</v>
      </c>
      <c r="R64" s="124">
        <f t="shared" si="8"/>
        <v>221419.50475331803</v>
      </c>
      <c r="Z64" s="2"/>
    </row>
    <row r="65" spans="13:26" x14ac:dyDescent="0.25">
      <c r="M65" s="2"/>
      <c r="N65" s="1">
        <f t="shared" si="9"/>
        <v>7</v>
      </c>
      <c r="O65" s="124">
        <f t="shared" si="10"/>
        <v>221419.50475331803</v>
      </c>
      <c r="P65" s="124">
        <f t="shared" si="11"/>
        <v>36700.780903310711</v>
      </c>
      <c r="Q65" s="124">
        <f t="shared" si="7"/>
        <v>487.17691528434159</v>
      </c>
      <c r="R65" s="124">
        <f t="shared" si="8"/>
        <v>258607.46257191309</v>
      </c>
      <c r="Z65" s="2"/>
    </row>
    <row r="66" spans="13:26" x14ac:dyDescent="0.25">
      <c r="M66" s="2"/>
      <c r="N66" s="1">
        <f t="shared" si="9"/>
        <v>8</v>
      </c>
      <c r="O66" s="124">
        <f t="shared" si="10"/>
        <v>258607.46257191309</v>
      </c>
      <c r="P66" s="124">
        <f t="shared" si="11"/>
        <v>36700.780903310711</v>
      </c>
      <c r="Q66" s="124">
        <f t="shared" si="7"/>
        <v>568.99949273058553</v>
      </c>
      <c r="R66" s="124">
        <f t="shared" si="8"/>
        <v>295877.24296795437</v>
      </c>
      <c r="Z66" s="2"/>
    </row>
    <row r="67" spans="13:26" x14ac:dyDescent="0.25">
      <c r="M67" s="2"/>
      <c r="N67" s="1">
        <f t="shared" si="9"/>
        <v>9</v>
      </c>
      <c r="O67" s="124">
        <f t="shared" si="10"/>
        <v>295877.24296795437</v>
      </c>
      <c r="P67" s="124">
        <f t="shared" si="11"/>
        <v>36700.780903310711</v>
      </c>
      <c r="Q67" s="124">
        <f t="shared" si="7"/>
        <v>651.00209980396323</v>
      </c>
      <c r="R67" s="124">
        <f t="shared" si="8"/>
        <v>333229.025971069</v>
      </c>
      <c r="Z67" s="2"/>
    </row>
    <row r="68" spans="13:26" x14ac:dyDescent="0.25">
      <c r="M68" s="2"/>
      <c r="N68" s="1">
        <f t="shared" si="9"/>
        <v>10</v>
      </c>
      <c r="O68" s="124">
        <f t="shared" si="10"/>
        <v>333229.025971069</v>
      </c>
      <c r="P68" s="124">
        <f t="shared" si="11"/>
        <v>36700.780903310711</v>
      </c>
      <c r="Q68" s="124">
        <f t="shared" si="7"/>
        <v>733.18513261356395</v>
      </c>
      <c r="R68" s="124">
        <f t="shared" si="8"/>
        <v>370662.99200699327</v>
      </c>
      <c r="Z68" s="2"/>
    </row>
    <row r="69" spans="13:26" x14ac:dyDescent="0.25">
      <c r="M69" s="2"/>
      <c r="N69" s="1">
        <f t="shared" si="9"/>
        <v>11</v>
      </c>
      <c r="O69" s="124">
        <f t="shared" si="10"/>
        <v>370662.99200699327</v>
      </c>
      <c r="P69" s="124">
        <f t="shared" si="11"/>
        <v>36700.780903310711</v>
      </c>
      <c r="Q69" s="124">
        <f t="shared" si="7"/>
        <v>815.54898814001399</v>
      </c>
      <c r="R69" s="124">
        <f t="shared" si="8"/>
        <v>408179.32189844397</v>
      </c>
      <c r="Z69" s="2"/>
    </row>
    <row r="70" spans="13:26" x14ac:dyDescent="0.25">
      <c r="M70" s="2"/>
      <c r="N70" s="1">
        <f t="shared" si="9"/>
        <v>12</v>
      </c>
      <c r="O70" s="124">
        <f t="shared" si="10"/>
        <v>408179.32189844397</v>
      </c>
      <c r="P70" s="124">
        <f t="shared" si="11"/>
        <v>36700.780903310711</v>
      </c>
      <c r="Q70" s="124">
        <f t="shared" si="7"/>
        <v>898.09406423739335</v>
      </c>
      <c r="R70" s="124">
        <f t="shared" si="8"/>
        <v>445778.19686599204</v>
      </c>
      <c r="Z70" s="2"/>
    </row>
    <row r="71" spans="13:26" x14ac:dyDescent="0.25">
      <c r="M71" s="2"/>
      <c r="N71" s="1">
        <f t="shared" si="9"/>
        <v>13</v>
      </c>
      <c r="O71" s="124">
        <f t="shared" si="10"/>
        <v>445778.19686599204</v>
      </c>
      <c r="P71" s="124">
        <f t="shared" si="11"/>
        <v>36700.780903310711</v>
      </c>
      <c r="Q71" s="124">
        <f t="shared" si="7"/>
        <v>980.82075963515831</v>
      </c>
      <c r="R71" s="124">
        <f t="shared" si="8"/>
        <v>483459.79852893791</v>
      </c>
      <c r="Z71" s="2"/>
    </row>
    <row r="72" spans="13:26" x14ac:dyDescent="0.25">
      <c r="M72" s="2"/>
      <c r="N72" s="1">
        <f t="shared" si="9"/>
        <v>14</v>
      </c>
      <c r="O72" s="124">
        <f t="shared" si="10"/>
        <v>483459.79852893791</v>
      </c>
      <c r="P72" s="124">
        <f t="shared" si="11"/>
        <v>36700.780903310711</v>
      </c>
      <c r="Q72" s="124">
        <f t="shared" si="7"/>
        <v>1063.7294739400672</v>
      </c>
      <c r="R72" s="124">
        <f t="shared" si="8"/>
        <v>521224.30890618864</v>
      </c>
      <c r="Z72" s="2"/>
    </row>
    <row r="73" spans="13:26" x14ac:dyDescent="0.25">
      <c r="M73" s="2"/>
      <c r="N73" s="1">
        <f t="shared" si="9"/>
        <v>15</v>
      </c>
      <c r="O73" s="124">
        <f t="shared" si="10"/>
        <v>521224.30890618864</v>
      </c>
      <c r="P73" s="124">
        <f t="shared" si="11"/>
        <v>36700.780903310711</v>
      </c>
      <c r="Q73" s="124">
        <f t="shared" si="7"/>
        <v>1146.8206076381107</v>
      </c>
      <c r="R73" s="124">
        <f t="shared" si="8"/>
        <v>559071.91041713743</v>
      </c>
      <c r="Z73" s="2"/>
    </row>
    <row r="74" spans="13:26" x14ac:dyDescent="0.25">
      <c r="M74" s="2"/>
      <c r="N74" s="1">
        <f t="shared" si="9"/>
        <v>16</v>
      </c>
      <c r="O74" s="124">
        <f t="shared" si="10"/>
        <v>559071.91041713743</v>
      </c>
      <c r="P74" s="124">
        <f t="shared" si="11"/>
        <v>36700.780903310711</v>
      </c>
      <c r="Q74" s="124">
        <f t="shared" si="7"/>
        <v>1230.0945620964465</v>
      </c>
      <c r="R74" s="124">
        <f t="shared" si="8"/>
        <v>597002.78588254459</v>
      </c>
      <c r="Z74" s="2"/>
    </row>
    <row r="75" spans="13:26" x14ac:dyDescent="0.25">
      <c r="M75" s="2"/>
      <c r="N75" s="1">
        <f t="shared" si="9"/>
        <v>17</v>
      </c>
      <c r="O75" s="124">
        <f t="shared" si="10"/>
        <v>597002.78588254459</v>
      </c>
      <c r="P75" s="124">
        <f t="shared" si="11"/>
        <v>36700.780903310711</v>
      </c>
      <c r="Q75" s="124">
        <f t="shared" si="7"/>
        <v>1313.5517395653371</v>
      </c>
      <c r="R75" s="124">
        <f t="shared" si="8"/>
        <v>635017.11852542066</v>
      </c>
      <c r="Z75" s="2"/>
    </row>
    <row r="76" spans="13:26" x14ac:dyDescent="0.25">
      <c r="M76" s="2"/>
      <c r="N76" s="1">
        <f t="shared" si="9"/>
        <v>18</v>
      </c>
      <c r="O76" s="124">
        <f t="shared" si="10"/>
        <v>635017.11852542066</v>
      </c>
      <c r="P76" s="124">
        <f t="shared" si="11"/>
        <v>36700.780903310711</v>
      </c>
      <c r="Q76" s="124">
        <f t="shared" si="7"/>
        <v>1397.1925431800951</v>
      </c>
      <c r="R76" s="124">
        <f t="shared" si="8"/>
        <v>673115.09197191149</v>
      </c>
      <c r="Z76" s="2"/>
    </row>
    <row r="77" spans="13:26" x14ac:dyDescent="0.25">
      <c r="M77" s="2"/>
      <c r="N77" s="1">
        <f t="shared" si="9"/>
        <v>19</v>
      </c>
      <c r="O77" s="124">
        <f t="shared" si="10"/>
        <v>673115.09197191149</v>
      </c>
      <c r="P77" s="124">
        <f t="shared" si="11"/>
        <v>36700.780903310711</v>
      </c>
      <c r="Q77" s="124">
        <f t="shared" si="7"/>
        <v>1481.0173769630276</v>
      </c>
      <c r="R77" s="124">
        <f t="shared" si="8"/>
        <v>711296.89025218529</v>
      </c>
      <c r="Z77" s="2"/>
    </row>
    <row r="78" spans="13:26" x14ac:dyDescent="0.25">
      <c r="M78" s="2"/>
      <c r="N78" s="1">
        <f t="shared" si="9"/>
        <v>20</v>
      </c>
      <c r="O78" s="124">
        <f t="shared" si="10"/>
        <v>711296.89025218529</v>
      </c>
      <c r="P78" s="124">
        <f t="shared" si="11"/>
        <v>36700.780903310711</v>
      </c>
      <c r="Q78" s="124">
        <f t="shared" si="7"/>
        <v>1565.0266458253907</v>
      </c>
      <c r="R78" s="124">
        <f t="shared" si="8"/>
        <v>749562.6978013214</v>
      </c>
      <c r="Z78" s="2"/>
    </row>
    <row r="79" spans="13:26" x14ac:dyDescent="0.25">
      <c r="M79" s="2"/>
      <c r="N79" s="1">
        <f t="shared" si="9"/>
        <v>21</v>
      </c>
      <c r="O79" s="124">
        <f t="shared" si="10"/>
        <v>749562.6978013214</v>
      </c>
      <c r="P79" s="124">
        <f t="shared" si="11"/>
        <v>36700.780903310711</v>
      </c>
      <c r="Q79" s="124">
        <f t="shared" si="7"/>
        <v>1649.2207555693428</v>
      </c>
      <c r="R79" s="124">
        <f t="shared" si="8"/>
        <v>787912.69946020143</v>
      </c>
      <c r="Z79" s="2"/>
    </row>
    <row r="80" spans="13:26" x14ac:dyDescent="0.25">
      <c r="M80" s="2"/>
      <c r="N80" s="1">
        <f t="shared" si="9"/>
        <v>22</v>
      </c>
      <c r="O80" s="124">
        <f t="shared" si="10"/>
        <v>787912.69946020143</v>
      </c>
      <c r="P80" s="124">
        <f t="shared" si="11"/>
        <v>36700.780903310711</v>
      </c>
      <c r="Q80" s="124">
        <f t="shared" si="7"/>
        <v>1733.600112889907</v>
      </c>
      <c r="R80" s="124">
        <f t="shared" si="8"/>
        <v>826347.08047640207</v>
      </c>
      <c r="Z80" s="2"/>
    </row>
    <row r="81" spans="13:26" x14ac:dyDescent="0.25">
      <c r="M81" s="2"/>
      <c r="N81" s="1">
        <f t="shared" si="9"/>
        <v>23</v>
      </c>
      <c r="O81" s="124">
        <f t="shared" si="10"/>
        <v>826347.08047640207</v>
      </c>
      <c r="P81" s="124">
        <f t="shared" si="11"/>
        <v>36700.780903310711</v>
      </c>
      <c r="Q81" s="124">
        <f t="shared" si="7"/>
        <v>1818.1651253769339</v>
      </c>
      <c r="R81" s="124">
        <f t="shared" si="8"/>
        <v>864866.02650508971</v>
      </c>
      <c r="Z81" s="2"/>
    </row>
    <row r="82" spans="13:26" x14ac:dyDescent="0.25">
      <c r="M82" s="2"/>
      <c r="N82" s="1">
        <f t="shared" si="9"/>
        <v>24</v>
      </c>
      <c r="O82" s="124">
        <f t="shared" si="10"/>
        <v>864866.02650508971</v>
      </c>
      <c r="P82" s="124">
        <f t="shared" si="11"/>
        <v>36700.780903310711</v>
      </c>
      <c r="Q82" s="124">
        <f t="shared" si="7"/>
        <v>1902.9162015170718</v>
      </c>
      <c r="R82" s="124">
        <f t="shared" si="8"/>
        <v>903469.72360991756</v>
      </c>
      <c r="Z82" s="2"/>
    </row>
    <row r="83" spans="13:26" x14ac:dyDescent="0.25">
      <c r="M83" s="2"/>
      <c r="N83" s="1">
        <f t="shared" si="9"/>
        <v>25</v>
      </c>
      <c r="O83" s="124">
        <f t="shared" si="10"/>
        <v>903469.72360991756</v>
      </c>
      <c r="P83" s="124">
        <f t="shared" si="11"/>
        <v>36700.780903310711</v>
      </c>
      <c r="Q83" s="124">
        <f t="shared" si="7"/>
        <v>1987.8537506957391</v>
      </c>
      <c r="R83" s="124">
        <f t="shared" si="8"/>
        <v>942158.35826392402</v>
      </c>
      <c r="Z83" s="2"/>
    </row>
    <row r="84" spans="13:26" x14ac:dyDescent="0.25">
      <c r="M84" s="2"/>
      <c r="N84" s="1">
        <f t="shared" si="9"/>
        <v>26</v>
      </c>
      <c r="O84" s="124">
        <f t="shared" si="10"/>
        <v>942158.35826392402</v>
      </c>
      <c r="P84" s="124">
        <f t="shared" si="11"/>
        <v>36700.780903310711</v>
      </c>
      <c r="Q84" s="124">
        <f t="shared" si="7"/>
        <v>2072.9781831991017</v>
      </c>
      <c r="R84" s="124">
        <f t="shared" si="8"/>
        <v>980932.11735043384</v>
      </c>
      <c r="Z84" s="2"/>
    </row>
    <row r="85" spans="13:26" x14ac:dyDescent="0.25">
      <c r="M85" s="2"/>
      <c r="N85" s="1">
        <f t="shared" si="9"/>
        <v>27</v>
      </c>
      <c r="O85" s="124">
        <f t="shared" si="10"/>
        <v>980932.11735043384</v>
      </c>
      <c r="P85" s="124">
        <f t="shared" si="11"/>
        <v>36700.780903310711</v>
      </c>
      <c r="Q85" s="124">
        <f t="shared" si="7"/>
        <v>2158.289910216055</v>
      </c>
      <c r="R85" s="124">
        <f t="shared" si="8"/>
        <v>1019791.1881639606</v>
      </c>
      <c r="Z85" s="2"/>
    </row>
    <row r="86" spans="13:26" x14ac:dyDescent="0.25">
      <c r="M86" s="2"/>
      <c r="N86" s="1">
        <f t="shared" si="9"/>
        <v>28</v>
      </c>
      <c r="O86" s="124">
        <f t="shared" si="10"/>
        <v>1019791.1881639606</v>
      </c>
      <c r="P86" s="124">
        <f t="shared" si="11"/>
        <v>36700.780903310711</v>
      </c>
      <c r="Q86" s="124">
        <f t="shared" si="7"/>
        <v>2243.7893438402107</v>
      </c>
      <c r="R86" s="124">
        <f t="shared" si="8"/>
        <v>1058735.7584111115</v>
      </c>
      <c r="Z86" s="2"/>
    </row>
    <row r="87" spans="13:26" x14ac:dyDescent="0.25">
      <c r="M87" s="2"/>
      <c r="N87" s="1">
        <f t="shared" si="9"/>
        <v>29</v>
      </c>
      <c r="O87" s="124">
        <f t="shared" si="10"/>
        <v>1058735.7584111115</v>
      </c>
      <c r="P87" s="124">
        <f t="shared" si="11"/>
        <v>36700.780903310711</v>
      </c>
      <c r="Q87" s="124">
        <f t="shared" si="7"/>
        <v>2329.4768970718869</v>
      </c>
      <c r="R87" s="124">
        <f t="shared" si="8"/>
        <v>1097766.0162114941</v>
      </c>
      <c r="Z87" s="2"/>
    </row>
    <row r="88" spans="13:26" x14ac:dyDescent="0.25">
      <c r="M88" s="2"/>
      <c r="N88" s="1">
        <f t="shared" si="9"/>
        <v>30</v>
      </c>
      <c r="O88" s="124">
        <f t="shared" si="10"/>
        <v>1097766.0162114941</v>
      </c>
      <c r="P88" s="124">
        <f t="shared" si="11"/>
        <v>36700.780903310711</v>
      </c>
      <c r="Q88" s="124">
        <f t="shared" si="7"/>
        <v>2415.352983820103</v>
      </c>
      <c r="R88" s="124">
        <f t="shared" si="8"/>
        <v>1136882.1500986249</v>
      </c>
      <c r="Z88" s="2"/>
    </row>
    <row r="89" spans="13:26" x14ac:dyDescent="0.25">
      <c r="M89" s="2"/>
      <c r="N89" s="1">
        <f t="shared" si="9"/>
        <v>31</v>
      </c>
      <c r="O89" s="124">
        <f t="shared" si="10"/>
        <v>1136882.1500986249</v>
      </c>
      <c r="P89" s="124">
        <f t="shared" si="11"/>
        <v>36700.780903310711</v>
      </c>
      <c r="Q89" s="124">
        <f t="shared" si="7"/>
        <v>2501.4180189045792</v>
      </c>
      <c r="R89" s="124">
        <f t="shared" si="8"/>
        <v>1176084.3490208401</v>
      </c>
      <c r="Z89" s="2"/>
    </row>
    <row r="90" spans="13:26" x14ac:dyDescent="0.25">
      <c r="M90" s="2"/>
      <c r="N90" s="1">
        <f t="shared" si="9"/>
        <v>32</v>
      </c>
      <c r="O90" s="124">
        <f t="shared" si="10"/>
        <v>1176084.3490208401</v>
      </c>
      <c r="P90" s="124">
        <f t="shared" si="11"/>
        <v>36700.780903310711</v>
      </c>
      <c r="Q90" s="124">
        <f t="shared" si="7"/>
        <v>2587.6724180577407</v>
      </c>
      <c r="R90" s="124">
        <f t="shared" si="8"/>
        <v>1215372.8023422086</v>
      </c>
      <c r="Z90" s="2"/>
    </row>
    <row r="91" spans="13:26" x14ac:dyDescent="0.25">
      <c r="M91" s="2"/>
      <c r="N91" s="1">
        <f t="shared" si="9"/>
        <v>33</v>
      </c>
      <c r="O91" s="124">
        <f t="shared" si="10"/>
        <v>1215372.8023422086</v>
      </c>
      <c r="P91" s="124">
        <f t="shared" si="11"/>
        <v>36700.780903310711</v>
      </c>
      <c r="Q91" s="124">
        <f t="shared" si="7"/>
        <v>2674.1165979267244</v>
      </c>
      <c r="R91" s="124">
        <f t="shared" si="8"/>
        <v>1254747.699843446</v>
      </c>
      <c r="Z91" s="2"/>
    </row>
    <row r="92" spans="13:26" x14ac:dyDescent="0.25">
      <c r="M92" s="2"/>
      <c r="N92" s="1">
        <f t="shared" si="9"/>
        <v>34</v>
      </c>
      <c r="O92" s="124">
        <f t="shared" si="10"/>
        <v>1254747.699843446</v>
      </c>
      <c r="P92" s="124">
        <f t="shared" si="11"/>
        <v>36700.780903310711</v>
      </c>
      <c r="Q92" s="124">
        <f t="shared" si="7"/>
        <v>2760.7509760753933</v>
      </c>
      <c r="R92" s="124">
        <f t="shared" si="8"/>
        <v>1294209.2317228322</v>
      </c>
      <c r="Z92" s="2"/>
    </row>
    <row r="93" spans="13:26" x14ac:dyDescent="0.25">
      <c r="M93" s="2"/>
      <c r="N93" s="1">
        <f t="shared" si="9"/>
        <v>35</v>
      </c>
      <c r="O93" s="124">
        <f t="shared" si="10"/>
        <v>1294209.2317228322</v>
      </c>
      <c r="P93" s="124">
        <f t="shared" si="11"/>
        <v>36700.780903310711</v>
      </c>
      <c r="Q93" s="124">
        <f t="shared" si="7"/>
        <v>2847.5759709863532</v>
      </c>
      <c r="R93" s="124">
        <f t="shared" si="8"/>
        <v>1333757.5885971293</v>
      </c>
      <c r="Z93" s="2"/>
    </row>
    <row r="94" spans="13:26" x14ac:dyDescent="0.25">
      <c r="M94" s="2"/>
      <c r="N94" s="1">
        <f t="shared" si="9"/>
        <v>36</v>
      </c>
      <c r="O94" s="124">
        <f t="shared" si="10"/>
        <v>1333757.5885971293</v>
      </c>
      <c r="P94" s="124">
        <f t="shared" si="11"/>
        <v>36700.780903310711</v>
      </c>
      <c r="Q94" s="124">
        <f t="shared" si="7"/>
        <v>2934.5920020629724</v>
      </c>
      <c r="R94" s="124">
        <f t="shared" si="8"/>
        <v>1373392.9615025031</v>
      </c>
      <c r="Z94" s="2"/>
    </row>
    <row r="95" spans="13:26" x14ac:dyDescent="0.25">
      <c r="M95" s="2"/>
      <c r="N95" s="1">
        <f t="shared" si="9"/>
        <v>37</v>
      </c>
      <c r="O95" s="124">
        <f t="shared" si="10"/>
        <v>1373392.9615025031</v>
      </c>
      <c r="P95" s="124">
        <f t="shared" si="11"/>
        <v>36700.780903310711</v>
      </c>
      <c r="Q95" s="124">
        <f t="shared" si="7"/>
        <v>3021.7994896314099</v>
      </c>
      <c r="R95" s="124">
        <f t="shared" si="8"/>
        <v>1413115.5418954452</v>
      </c>
      <c r="Z95" s="2"/>
    </row>
    <row r="96" spans="13:26" x14ac:dyDescent="0.25">
      <c r="M96" s="2"/>
      <c r="N96" s="1">
        <f t="shared" si="9"/>
        <v>38</v>
      </c>
      <c r="O96" s="124">
        <f t="shared" si="10"/>
        <v>1413115.5418954452</v>
      </c>
      <c r="P96" s="124">
        <f t="shared" si="11"/>
        <v>36700.780903310711</v>
      </c>
      <c r="Q96" s="124">
        <f t="shared" si="7"/>
        <v>3109.1988549426442</v>
      </c>
      <c r="R96" s="124">
        <f t="shared" si="8"/>
        <v>1452925.5216536985</v>
      </c>
      <c r="Z96" s="2"/>
    </row>
    <row r="97" spans="13:26" x14ac:dyDescent="0.25">
      <c r="M97" s="2"/>
      <c r="N97" s="1">
        <f t="shared" si="9"/>
        <v>39</v>
      </c>
      <c r="O97" s="124">
        <f t="shared" si="10"/>
        <v>1452925.5216536985</v>
      </c>
      <c r="P97" s="124">
        <f t="shared" si="11"/>
        <v>36700.780903310711</v>
      </c>
      <c r="Q97" s="124">
        <f t="shared" si="7"/>
        <v>3196.7905201745089</v>
      </c>
      <c r="R97" s="124">
        <f t="shared" si="8"/>
        <v>1492823.0930771837</v>
      </c>
      <c r="Z97" s="2"/>
    </row>
    <row r="98" spans="13:26" x14ac:dyDescent="0.25">
      <c r="M98" s="2"/>
      <c r="N98" s="1">
        <f t="shared" si="9"/>
        <v>40</v>
      </c>
      <c r="O98" s="124">
        <f t="shared" si="10"/>
        <v>1492823.0930771837</v>
      </c>
      <c r="P98" s="124">
        <f t="shared" si="11"/>
        <v>36700.780903310711</v>
      </c>
      <c r="Q98" s="124">
        <f t="shared" si="7"/>
        <v>3284.5749084337322</v>
      </c>
      <c r="R98" s="124">
        <f t="shared" si="8"/>
        <v>1532808.4488889282</v>
      </c>
      <c r="Z98" s="2"/>
    </row>
    <row r="99" spans="13:26" x14ac:dyDescent="0.25">
      <c r="M99" s="2"/>
      <c r="N99" s="1">
        <f t="shared" si="9"/>
        <v>41</v>
      </c>
      <c r="O99" s="124">
        <f t="shared" si="10"/>
        <v>1532808.4488889282</v>
      </c>
      <c r="P99" s="124">
        <f t="shared" si="11"/>
        <v>36700.780903310711</v>
      </c>
      <c r="Q99" s="124">
        <f t="shared" si="7"/>
        <v>3372.5524437579797</v>
      </c>
      <c r="R99" s="124">
        <f t="shared" si="8"/>
        <v>1572881.7822359968</v>
      </c>
      <c r="Z99" s="2"/>
    </row>
    <row r="100" spans="13:26" x14ac:dyDescent="0.25">
      <c r="M100" s="2"/>
      <c r="N100" s="1">
        <f t="shared" si="9"/>
        <v>42</v>
      </c>
      <c r="O100" s="124">
        <f t="shared" ref="O100:O163" si="12">R99</f>
        <v>1572881.7822359968</v>
      </c>
      <c r="P100" s="124">
        <f t="shared" si="11"/>
        <v>36700.780903310711</v>
      </c>
      <c r="Q100" s="124">
        <f t="shared" ref="Q100:Q163" si="13">O100*$P$53</f>
        <v>3460.7235511179042</v>
      </c>
      <c r="R100" s="124">
        <f t="shared" ref="R100:R163" si="14">O100+P100+Q100</f>
        <v>1613043.2866904254</v>
      </c>
      <c r="Z100" s="2"/>
    </row>
    <row r="101" spans="13:26" x14ac:dyDescent="0.25">
      <c r="M101" s="2"/>
      <c r="N101" s="1">
        <f t="shared" si="9"/>
        <v>43</v>
      </c>
      <c r="O101" s="124">
        <f t="shared" si="12"/>
        <v>1613043.2866904254</v>
      </c>
      <c r="P101" s="124">
        <f t="shared" si="11"/>
        <v>36700.780903310711</v>
      </c>
      <c r="Q101" s="124">
        <f t="shared" si="13"/>
        <v>3549.088656419196</v>
      </c>
      <c r="R101" s="124">
        <f t="shared" si="14"/>
        <v>1653293.1562501553</v>
      </c>
      <c r="Z101" s="2"/>
    </row>
    <row r="102" spans="13:26" x14ac:dyDescent="0.25">
      <c r="M102" s="2"/>
      <c r="N102" s="1">
        <f t="shared" si="9"/>
        <v>44</v>
      </c>
      <c r="O102" s="124">
        <f t="shared" si="12"/>
        <v>1653293.1562501553</v>
      </c>
      <c r="P102" s="124">
        <f t="shared" si="11"/>
        <v>36700.780903310711</v>
      </c>
      <c r="Q102" s="124">
        <f t="shared" si="13"/>
        <v>3637.6481865046435</v>
      </c>
      <c r="R102" s="124">
        <f t="shared" si="14"/>
        <v>1693631.5853399707</v>
      </c>
      <c r="Z102" s="2"/>
    </row>
    <row r="103" spans="13:26" x14ac:dyDescent="0.25">
      <c r="M103" s="2"/>
      <c r="N103" s="1">
        <f t="shared" si="9"/>
        <v>45</v>
      </c>
      <c r="O103" s="124">
        <f t="shared" si="12"/>
        <v>1693631.5853399707</v>
      </c>
      <c r="P103" s="124">
        <f t="shared" si="11"/>
        <v>36700.780903310711</v>
      </c>
      <c r="Q103" s="124">
        <f t="shared" si="13"/>
        <v>3726.4025691561919</v>
      </c>
      <c r="R103" s="124">
        <f t="shared" si="14"/>
        <v>1734058.7688124375</v>
      </c>
      <c r="Z103" s="2"/>
    </row>
    <row r="104" spans="13:26" x14ac:dyDescent="0.25">
      <c r="M104" s="2"/>
      <c r="N104" s="1">
        <f t="shared" si="9"/>
        <v>46</v>
      </c>
      <c r="O104" s="124">
        <f t="shared" si="12"/>
        <v>1734058.7688124375</v>
      </c>
      <c r="P104" s="124">
        <f t="shared" si="11"/>
        <v>36700.780903310711</v>
      </c>
      <c r="Q104" s="124">
        <f t="shared" si="13"/>
        <v>3815.3522330970127</v>
      </c>
      <c r="R104" s="124">
        <f t="shared" si="14"/>
        <v>1774574.9019488452</v>
      </c>
      <c r="Z104" s="2"/>
    </row>
    <row r="105" spans="13:26" x14ac:dyDescent="0.25">
      <c r="M105" s="2"/>
      <c r="N105" s="1">
        <f t="shared" si="9"/>
        <v>47</v>
      </c>
      <c r="O105" s="124">
        <f t="shared" si="12"/>
        <v>1774574.9019488452</v>
      </c>
      <c r="P105" s="124">
        <f t="shared" si="11"/>
        <v>36700.780903310711</v>
      </c>
      <c r="Q105" s="124">
        <f t="shared" si="13"/>
        <v>3904.4976079935709</v>
      </c>
      <c r="R105" s="124">
        <f t="shared" si="14"/>
        <v>1815180.1804601497</v>
      </c>
      <c r="Z105" s="2"/>
    </row>
    <row r="106" spans="13:26" x14ac:dyDescent="0.25">
      <c r="M106" s="2"/>
      <c r="N106" s="1">
        <f t="shared" si="9"/>
        <v>48</v>
      </c>
      <c r="O106" s="124">
        <f t="shared" si="12"/>
        <v>1815180.1804601497</v>
      </c>
      <c r="P106" s="124">
        <f t="shared" si="11"/>
        <v>36700.780903310711</v>
      </c>
      <c r="Q106" s="124">
        <f t="shared" si="13"/>
        <v>3993.8391244577042</v>
      </c>
      <c r="R106" s="124">
        <f t="shared" si="14"/>
        <v>1855874.8004879181</v>
      </c>
      <c r="Z106" s="2"/>
    </row>
    <row r="107" spans="13:26" x14ac:dyDescent="0.25">
      <c r="M107" s="2"/>
      <c r="N107" s="1">
        <f t="shared" si="9"/>
        <v>49</v>
      </c>
      <c r="O107" s="124">
        <f t="shared" si="12"/>
        <v>1855874.8004879181</v>
      </c>
      <c r="P107" s="124">
        <f t="shared" si="11"/>
        <v>36700.780903310711</v>
      </c>
      <c r="Q107" s="124">
        <f t="shared" si="13"/>
        <v>4083.3772140487004</v>
      </c>
      <c r="R107" s="124">
        <f t="shared" si="14"/>
        <v>1896658.9586052776</v>
      </c>
      <c r="Z107" s="2"/>
    </row>
    <row r="108" spans="13:26" x14ac:dyDescent="0.25">
      <c r="M108" s="2"/>
      <c r="N108" s="1">
        <f t="shared" si="9"/>
        <v>50</v>
      </c>
      <c r="O108" s="124">
        <f t="shared" si="12"/>
        <v>1896658.9586052776</v>
      </c>
      <c r="P108" s="124">
        <f t="shared" si="11"/>
        <v>36700.780903310711</v>
      </c>
      <c r="Q108" s="124">
        <f t="shared" si="13"/>
        <v>4173.1123092753842</v>
      </c>
      <c r="R108" s="124">
        <f t="shared" si="14"/>
        <v>1937532.8518178638</v>
      </c>
      <c r="Z108" s="2"/>
    </row>
    <row r="109" spans="13:26" x14ac:dyDescent="0.25">
      <c r="M109" s="2"/>
      <c r="N109" s="1">
        <f t="shared" si="9"/>
        <v>51</v>
      </c>
      <c r="O109" s="124">
        <f t="shared" si="12"/>
        <v>1937532.8518178638</v>
      </c>
      <c r="P109" s="124">
        <f t="shared" si="11"/>
        <v>36700.780903310711</v>
      </c>
      <c r="Q109" s="124">
        <f t="shared" si="13"/>
        <v>4263.0448435982025</v>
      </c>
      <c r="R109" s="124">
        <f t="shared" si="14"/>
        <v>1978496.6775647728</v>
      </c>
      <c r="Z109" s="2"/>
    </row>
    <row r="110" spans="13:26" x14ac:dyDescent="0.25">
      <c r="M110" s="2"/>
      <c r="N110" s="1">
        <f t="shared" si="9"/>
        <v>52</v>
      </c>
      <c r="O110" s="124">
        <f t="shared" si="12"/>
        <v>1978496.6775647728</v>
      </c>
      <c r="P110" s="124">
        <f t="shared" si="11"/>
        <v>36700.780903310711</v>
      </c>
      <c r="Q110" s="124">
        <f t="shared" si="13"/>
        <v>4353.1752514313248</v>
      </c>
      <c r="R110" s="124">
        <f t="shared" si="14"/>
        <v>2019550.6337195148</v>
      </c>
      <c r="Z110" s="2"/>
    </row>
    <row r="111" spans="13:26" x14ac:dyDescent="0.25">
      <c r="M111" s="2"/>
      <c r="N111" s="1">
        <f t="shared" si="9"/>
        <v>53</v>
      </c>
      <c r="O111" s="124">
        <f t="shared" si="12"/>
        <v>2019550.6337195148</v>
      </c>
      <c r="P111" s="124">
        <f t="shared" si="11"/>
        <v>36700.780903310711</v>
      </c>
      <c r="Q111" s="124">
        <f t="shared" si="13"/>
        <v>4443.5039681447333</v>
      </c>
      <c r="R111" s="124">
        <f t="shared" si="14"/>
        <v>2060694.9185909703</v>
      </c>
      <c r="Z111" s="2"/>
    </row>
    <row r="112" spans="13:26" x14ac:dyDescent="0.25">
      <c r="M112" s="2"/>
      <c r="N112" s="1">
        <f t="shared" si="9"/>
        <v>54</v>
      </c>
      <c r="O112" s="124">
        <f t="shared" si="12"/>
        <v>2060694.9185909703</v>
      </c>
      <c r="P112" s="124">
        <f t="shared" si="11"/>
        <v>36700.780903310711</v>
      </c>
      <c r="Q112" s="124">
        <f t="shared" si="13"/>
        <v>4534.0314300663358</v>
      </c>
      <c r="R112" s="124">
        <f t="shared" si="14"/>
        <v>2101929.7309243474</v>
      </c>
      <c r="Z112" s="2"/>
    </row>
    <row r="113" spans="13:26" x14ac:dyDescent="0.25">
      <c r="M113" s="2"/>
      <c r="N113" s="1">
        <f t="shared" si="9"/>
        <v>55</v>
      </c>
      <c r="O113" s="124">
        <f t="shared" si="12"/>
        <v>2101929.7309243474</v>
      </c>
      <c r="P113" s="124">
        <f t="shared" si="11"/>
        <v>36700.780903310711</v>
      </c>
      <c r="Q113" s="124">
        <f t="shared" si="13"/>
        <v>4624.7580744840616</v>
      </c>
      <c r="R113" s="124">
        <f t="shared" si="14"/>
        <v>2143255.2699021418</v>
      </c>
      <c r="Z113" s="2"/>
    </row>
    <row r="114" spans="13:26" x14ac:dyDescent="0.25">
      <c r="M114" s="2"/>
      <c r="N114" s="1">
        <f t="shared" si="9"/>
        <v>56</v>
      </c>
      <c r="O114" s="124">
        <f t="shared" si="12"/>
        <v>2143255.2699021418</v>
      </c>
      <c r="P114" s="124">
        <f t="shared" si="11"/>
        <v>36700.780903310711</v>
      </c>
      <c r="Q114" s="124">
        <f t="shared" si="13"/>
        <v>4715.6843396479844</v>
      </c>
      <c r="R114" s="124">
        <f t="shared" si="14"/>
        <v>2184671.7351451004</v>
      </c>
      <c r="Z114" s="2"/>
    </row>
    <row r="115" spans="13:26" x14ac:dyDescent="0.25">
      <c r="M115" s="2"/>
      <c r="N115" s="1">
        <f t="shared" si="9"/>
        <v>57</v>
      </c>
      <c r="O115" s="124">
        <f t="shared" si="12"/>
        <v>2184671.7351451004</v>
      </c>
      <c r="P115" s="124">
        <f t="shared" si="11"/>
        <v>36700.780903310711</v>
      </c>
      <c r="Q115" s="124">
        <f t="shared" si="13"/>
        <v>4806.8106647724353</v>
      </c>
      <c r="R115" s="124">
        <f t="shared" si="14"/>
        <v>2226179.3267131834</v>
      </c>
      <c r="Z115" s="2"/>
    </row>
    <row r="116" spans="13:26" x14ac:dyDescent="0.25">
      <c r="M116" s="2"/>
      <c r="N116" s="1">
        <f t="shared" si="9"/>
        <v>58</v>
      </c>
      <c r="O116" s="124">
        <f t="shared" si="12"/>
        <v>2226179.3267131834</v>
      </c>
      <c r="P116" s="124">
        <f t="shared" si="11"/>
        <v>36700.780903310711</v>
      </c>
      <c r="Q116" s="124">
        <f t="shared" si="13"/>
        <v>4898.1374900381215</v>
      </c>
      <c r="R116" s="124">
        <f t="shared" si="14"/>
        <v>2267778.2451065322</v>
      </c>
      <c r="Z116" s="2"/>
    </row>
    <row r="117" spans="13:26" x14ac:dyDescent="0.25">
      <c r="M117" s="2"/>
      <c r="N117" s="1">
        <f t="shared" si="9"/>
        <v>59</v>
      </c>
      <c r="O117" s="124">
        <f t="shared" si="12"/>
        <v>2267778.2451065322</v>
      </c>
      <c r="P117" s="124">
        <f t="shared" si="11"/>
        <v>36700.780903310711</v>
      </c>
      <c r="Q117" s="124">
        <f t="shared" si="13"/>
        <v>4989.6652565942568</v>
      </c>
      <c r="R117" s="124">
        <f t="shared" si="14"/>
        <v>2309468.6912664371</v>
      </c>
      <c r="Z117" s="2"/>
    </row>
    <row r="118" spans="13:26" x14ac:dyDescent="0.25">
      <c r="M118" s="2"/>
      <c r="N118" s="1">
        <f t="shared" si="9"/>
        <v>60</v>
      </c>
      <c r="O118" s="124">
        <f t="shared" si="12"/>
        <v>2309468.6912664371</v>
      </c>
      <c r="P118" s="124">
        <f t="shared" si="11"/>
        <v>36700.780903310711</v>
      </c>
      <c r="Q118" s="124">
        <f t="shared" si="13"/>
        <v>5081.3944065606893</v>
      </c>
      <c r="R118" s="124">
        <f t="shared" si="14"/>
        <v>2351250.8665763084</v>
      </c>
      <c r="Z118" s="2"/>
    </row>
    <row r="119" spans="13:26" x14ac:dyDescent="0.25">
      <c r="M119" s="2"/>
      <c r="N119" s="1">
        <f t="shared" si="9"/>
        <v>61</v>
      </c>
      <c r="O119" s="124">
        <f t="shared" si="12"/>
        <v>2351250.8665763084</v>
      </c>
      <c r="P119" s="124">
        <f t="shared" si="11"/>
        <v>36700.780903310711</v>
      </c>
      <c r="Q119" s="124">
        <f t="shared" si="13"/>
        <v>5173.3253830300409</v>
      </c>
      <c r="R119" s="124">
        <f t="shared" si="14"/>
        <v>2393124.9728626488</v>
      </c>
      <c r="Z119" s="2"/>
    </row>
    <row r="120" spans="13:26" x14ac:dyDescent="0.25">
      <c r="M120" s="2"/>
      <c r="N120" s="1">
        <f t="shared" si="9"/>
        <v>62</v>
      </c>
      <c r="O120" s="124">
        <f t="shared" si="12"/>
        <v>2393124.9728626488</v>
      </c>
      <c r="P120" s="124">
        <f t="shared" si="11"/>
        <v>36700.780903310711</v>
      </c>
      <c r="Q120" s="124">
        <f t="shared" si="13"/>
        <v>5265.458630069842</v>
      </c>
      <c r="R120" s="124">
        <f t="shared" si="14"/>
        <v>2435091.2123960289</v>
      </c>
      <c r="Z120" s="2"/>
    </row>
    <row r="121" spans="13:26" x14ac:dyDescent="0.25">
      <c r="M121" s="2"/>
      <c r="N121" s="1">
        <f t="shared" si="9"/>
        <v>63</v>
      </c>
      <c r="O121" s="124">
        <f t="shared" si="12"/>
        <v>2435091.2123960289</v>
      </c>
      <c r="P121" s="124">
        <f t="shared" si="11"/>
        <v>36700.780903310711</v>
      </c>
      <c r="Q121" s="124">
        <f t="shared" si="13"/>
        <v>5357.7945927246838</v>
      </c>
      <c r="R121" s="124">
        <f t="shared" si="14"/>
        <v>2477149.7878920641</v>
      </c>
      <c r="Z121" s="2"/>
    </row>
    <row r="122" spans="13:26" x14ac:dyDescent="0.25">
      <c r="M122" s="2"/>
      <c r="N122" s="1">
        <f t="shared" si="9"/>
        <v>64</v>
      </c>
      <c r="O122" s="124">
        <f t="shared" si="12"/>
        <v>2477149.7878920641</v>
      </c>
      <c r="P122" s="124">
        <f t="shared" si="11"/>
        <v>36700.780903310711</v>
      </c>
      <c r="Q122" s="124">
        <f t="shared" si="13"/>
        <v>5450.3337170183622</v>
      </c>
      <c r="R122" s="124">
        <f t="shared" si="14"/>
        <v>2519300.902512393</v>
      </c>
      <c r="Z122" s="2"/>
    </row>
    <row r="123" spans="13:26" x14ac:dyDescent="0.25">
      <c r="M123" s="2"/>
      <c r="N123" s="1">
        <f t="shared" si="9"/>
        <v>65</v>
      </c>
      <c r="O123" s="124">
        <f t="shared" si="12"/>
        <v>2519300.902512393</v>
      </c>
      <c r="P123" s="124">
        <f t="shared" si="11"/>
        <v>36700.780903310711</v>
      </c>
      <c r="Q123" s="124">
        <f t="shared" si="13"/>
        <v>5543.0764499560337</v>
      </c>
      <c r="R123" s="124">
        <f t="shared" si="14"/>
        <v>2561544.7598656593</v>
      </c>
      <c r="Z123" s="2"/>
    </row>
    <row r="124" spans="13:26" x14ac:dyDescent="0.25">
      <c r="M124" s="2"/>
      <c r="N124" s="1">
        <f t="shared" si="9"/>
        <v>66</v>
      </c>
      <c r="O124" s="124">
        <f t="shared" si="12"/>
        <v>2561544.7598656593</v>
      </c>
      <c r="P124" s="124">
        <f t="shared" si="11"/>
        <v>36700.780903310711</v>
      </c>
      <c r="Q124" s="124">
        <f t="shared" si="13"/>
        <v>5636.0232395263765</v>
      </c>
      <c r="R124" s="124">
        <f t="shared" si="14"/>
        <v>2603881.5640084962</v>
      </c>
      <c r="Z124" s="2"/>
    </row>
    <row r="125" spans="13:26" x14ac:dyDescent="0.25">
      <c r="M125" s="2"/>
      <c r="N125" s="1">
        <f t="shared" si="9"/>
        <v>67</v>
      </c>
      <c r="O125" s="124">
        <f t="shared" si="12"/>
        <v>2603881.5640084962</v>
      </c>
      <c r="P125" s="124">
        <f t="shared" si="11"/>
        <v>36700.780903310711</v>
      </c>
      <c r="Q125" s="124">
        <f t="shared" si="13"/>
        <v>5729.1745347037522</v>
      </c>
      <c r="R125" s="124">
        <f t="shared" si="14"/>
        <v>2646311.5194465104</v>
      </c>
      <c r="Z125" s="2"/>
    </row>
    <row r="126" spans="13:26" x14ac:dyDescent="0.25">
      <c r="M126" s="2"/>
      <c r="N126" s="1">
        <f t="shared" si="9"/>
        <v>68</v>
      </c>
      <c r="O126" s="124">
        <f t="shared" si="12"/>
        <v>2646311.5194465104</v>
      </c>
      <c r="P126" s="124">
        <f t="shared" si="11"/>
        <v>36700.780903310711</v>
      </c>
      <c r="Q126" s="124">
        <f t="shared" si="13"/>
        <v>5822.5307854503744</v>
      </c>
      <c r="R126" s="124">
        <f t="shared" si="14"/>
        <v>2688834.8311352711</v>
      </c>
      <c r="Z126" s="2"/>
    </row>
    <row r="127" spans="13:26" x14ac:dyDescent="0.25">
      <c r="M127" s="2"/>
      <c r="N127" s="1">
        <f t="shared" si="9"/>
        <v>69</v>
      </c>
      <c r="O127" s="124">
        <f t="shared" si="12"/>
        <v>2688834.8311352711</v>
      </c>
      <c r="P127" s="124">
        <f t="shared" si="11"/>
        <v>36700.780903310711</v>
      </c>
      <c r="Q127" s="124">
        <f t="shared" si="13"/>
        <v>5916.0924427184864</v>
      </c>
      <c r="R127" s="124">
        <f t="shared" si="14"/>
        <v>2731451.7044813</v>
      </c>
      <c r="Z127" s="2"/>
    </row>
    <row r="128" spans="13:26" x14ac:dyDescent="0.25">
      <c r="M128" s="2"/>
      <c r="N128" s="1">
        <f t="shared" si="9"/>
        <v>70</v>
      </c>
      <c r="O128" s="124">
        <f t="shared" si="12"/>
        <v>2731451.7044813</v>
      </c>
      <c r="P128" s="124">
        <f t="shared" si="11"/>
        <v>36700.780903310711</v>
      </c>
      <c r="Q128" s="124">
        <f t="shared" si="13"/>
        <v>6009.8599584525346</v>
      </c>
      <c r="R128" s="124">
        <f t="shared" si="14"/>
        <v>2774162.3453430631</v>
      </c>
      <c r="Z128" s="2"/>
    </row>
    <row r="129" spans="13:26" x14ac:dyDescent="0.25">
      <c r="M129" s="2"/>
      <c r="N129" s="1">
        <f t="shared" si="9"/>
        <v>71</v>
      </c>
      <c r="O129" s="124">
        <f t="shared" si="12"/>
        <v>2774162.3453430631</v>
      </c>
      <c r="P129" s="124">
        <f t="shared" si="11"/>
        <v>36700.780903310711</v>
      </c>
      <c r="Q129" s="124">
        <f t="shared" si="13"/>
        <v>6103.8337855913533</v>
      </c>
      <c r="R129" s="124">
        <f t="shared" si="14"/>
        <v>2816966.9600319648</v>
      </c>
      <c r="Z129" s="2"/>
    </row>
    <row r="130" spans="13:26" x14ac:dyDescent="0.25">
      <c r="M130" s="2"/>
      <c r="N130" s="1">
        <f t="shared" si="9"/>
        <v>72</v>
      </c>
      <c r="O130" s="124">
        <f t="shared" si="12"/>
        <v>2816966.9600319648</v>
      </c>
      <c r="P130" s="124">
        <f t="shared" si="11"/>
        <v>36700.780903310711</v>
      </c>
      <c r="Q130" s="124">
        <f t="shared" si="13"/>
        <v>6198.014378070352</v>
      </c>
      <c r="R130" s="124">
        <f t="shared" si="14"/>
        <v>2859865.7553133457</v>
      </c>
      <c r="Z130" s="2"/>
    </row>
    <row r="131" spans="13:26" x14ac:dyDescent="0.25">
      <c r="M131" s="2"/>
      <c r="N131" s="1">
        <f t="shared" si="9"/>
        <v>73</v>
      </c>
      <c r="O131" s="124">
        <f t="shared" si="12"/>
        <v>2859865.7553133457</v>
      </c>
      <c r="P131" s="124">
        <f t="shared" si="11"/>
        <v>36700.780903310711</v>
      </c>
      <c r="Q131" s="124">
        <f t="shared" si="13"/>
        <v>6292.40219082371</v>
      </c>
      <c r="R131" s="124">
        <f t="shared" si="14"/>
        <v>2902858.9384074798</v>
      </c>
      <c r="Z131" s="2"/>
    </row>
    <row r="132" spans="13:26" x14ac:dyDescent="0.25">
      <c r="M132" s="2"/>
      <c r="N132" s="1">
        <f t="shared" si="9"/>
        <v>74</v>
      </c>
      <c r="O132" s="124">
        <f t="shared" si="12"/>
        <v>2902858.9384074798</v>
      </c>
      <c r="P132" s="124">
        <f t="shared" si="11"/>
        <v>36700.780903310711</v>
      </c>
      <c r="Q132" s="124">
        <f t="shared" si="13"/>
        <v>6386.9976797865738</v>
      </c>
      <c r="R132" s="124">
        <f t="shared" si="14"/>
        <v>2945946.7169905771</v>
      </c>
      <c r="Z132" s="2"/>
    </row>
    <row r="133" spans="13:26" x14ac:dyDescent="0.25">
      <c r="M133" s="2"/>
      <c r="N133" s="1">
        <f t="shared" si="9"/>
        <v>75</v>
      </c>
      <c r="O133" s="124">
        <f t="shared" si="12"/>
        <v>2945946.7169905771</v>
      </c>
      <c r="P133" s="124">
        <f t="shared" si="11"/>
        <v>36700.780903310711</v>
      </c>
      <c r="Q133" s="124">
        <f t="shared" si="13"/>
        <v>6481.8013018972561</v>
      </c>
      <c r="R133" s="124">
        <f t="shared" si="14"/>
        <v>2989129.2991957846</v>
      </c>
      <c r="Z133" s="2"/>
    </row>
    <row r="134" spans="13:26" x14ac:dyDescent="0.25">
      <c r="M134" s="2"/>
      <c r="N134" s="1">
        <f t="shared" si="9"/>
        <v>76</v>
      </c>
      <c r="O134" s="124">
        <f t="shared" si="12"/>
        <v>2989129.2991957846</v>
      </c>
      <c r="P134" s="124">
        <f t="shared" si="11"/>
        <v>36700.780903310711</v>
      </c>
      <c r="Q134" s="124">
        <f t="shared" si="13"/>
        <v>6576.8135150994458</v>
      </c>
      <c r="R134" s="124">
        <f t="shared" si="14"/>
        <v>3032406.8936141944</v>
      </c>
      <c r="Z134" s="2"/>
    </row>
    <row r="135" spans="13:26" x14ac:dyDescent="0.25">
      <c r="M135" s="2"/>
      <c r="N135" s="1">
        <f t="shared" si="9"/>
        <v>77</v>
      </c>
      <c r="O135" s="124">
        <f t="shared" si="12"/>
        <v>3032406.8936141944</v>
      </c>
      <c r="P135" s="124">
        <f t="shared" si="11"/>
        <v>36700.780903310711</v>
      </c>
      <c r="Q135" s="124">
        <f t="shared" si="13"/>
        <v>6672.0347783444213</v>
      </c>
      <c r="R135" s="124">
        <f t="shared" si="14"/>
        <v>3075779.7092958493</v>
      </c>
      <c r="Z135" s="2"/>
    </row>
    <row r="136" spans="13:26" x14ac:dyDescent="0.25">
      <c r="M136" s="2"/>
      <c r="N136" s="1">
        <f t="shared" si="9"/>
        <v>78</v>
      </c>
      <c r="O136" s="124">
        <f t="shared" si="12"/>
        <v>3075779.7092958493</v>
      </c>
      <c r="P136" s="124">
        <f t="shared" si="11"/>
        <v>36700.780903310711</v>
      </c>
      <c r="Q136" s="124">
        <f t="shared" si="13"/>
        <v>6767.4655515932636</v>
      </c>
      <c r="R136" s="124">
        <f t="shared" si="14"/>
        <v>3119247.9557507532</v>
      </c>
      <c r="Z136" s="2"/>
    </row>
    <row r="137" spans="13:26" x14ac:dyDescent="0.25">
      <c r="M137" s="2"/>
      <c r="N137" s="1">
        <f t="shared" si="9"/>
        <v>79</v>
      </c>
      <c r="O137" s="124">
        <f t="shared" si="12"/>
        <v>3119247.9557507532</v>
      </c>
      <c r="P137" s="124">
        <f t="shared" si="11"/>
        <v>36700.780903310711</v>
      </c>
      <c r="Q137" s="124">
        <f t="shared" si="13"/>
        <v>6863.1062958190832</v>
      </c>
      <c r="R137" s="124">
        <f t="shared" si="14"/>
        <v>3162811.8429498826</v>
      </c>
      <c r="Z137" s="2"/>
    </row>
    <row r="138" spans="13:26" x14ac:dyDescent="0.25">
      <c r="M138" s="2"/>
      <c r="N138" s="1">
        <f t="shared" si="9"/>
        <v>80</v>
      </c>
      <c r="O138" s="124">
        <f t="shared" si="12"/>
        <v>3162811.8429498826</v>
      </c>
      <c r="P138" s="124">
        <f t="shared" si="11"/>
        <v>36700.780903310711</v>
      </c>
      <c r="Q138" s="124">
        <f t="shared" si="13"/>
        <v>6958.957473009239</v>
      </c>
      <c r="R138" s="124">
        <f t="shared" si="14"/>
        <v>3206471.5813262025</v>
      </c>
      <c r="Z138" s="2"/>
    </row>
    <row r="139" spans="13:26" x14ac:dyDescent="0.25">
      <c r="M139" s="2"/>
      <c r="N139" s="1">
        <f t="shared" si="9"/>
        <v>81</v>
      </c>
      <c r="O139" s="124">
        <f t="shared" si="12"/>
        <v>3206471.5813262025</v>
      </c>
      <c r="P139" s="124">
        <f t="shared" si="11"/>
        <v>36700.780903310711</v>
      </c>
      <c r="Q139" s="124">
        <f t="shared" si="13"/>
        <v>7055.0195461675803</v>
      </c>
      <c r="R139" s="124">
        <f t="shared" si="14"/>
        <v>3250227.3817756805</v>
      </c>
      <c r="Z139" s="2"/>
    </row>
    <row r="140" spans="13:26" x14ac:dyDescent="0.25">
      <c r="M140" s="2"/>
      <c r="N140" s="1">
        <f t="shared" si="9"/>
        <v>82</v>
      </c>
      <c r="O140" s="124">
        <f t="shared" si="12"/>
        <v>3250227.3817756805</v>
      </c>
      <c r="P140" s="124">
        <f t="shared" si="11"/>
        <v>36700.780903310711</v>
      </c>
      <c r="Q140" s="124">
        <f t="shared" si="13"/>
        <v>7151.2929793166732</v>
      </c>
      <c r="R140" s="124">
        <f t="shared" si="14"/>
        <v>3294079.4556583078</v>
      </c>
      <c r="Z140" s="2"/>
    </row>
    <row r="141" spans="13:26" x14ac:dyDescent="0.25">
      <c r="M141" s="2"/>
      <c r="N141" s="1">
        <f t="shared" si="9"/>
        <v>83</v>
      </c>
      <c r="O141" s="124">
        <f t="shared" si="12"/>
        <v>3294079.4556583078</v>
      </c>
      <c r="P141" s="124">
        <f t="shared" si="11"/>
        <v>36700.780903310711</v>
      </c>
      <c r="Q141" s="124">
        <f t="shared" si="13"/>
        <v>7247.7782375000506</v>
      </c>
      <c r="R141" s="124">
        <f t="shared" si="14"/>
        <v>3338028.0147991185</v>
      </c>
      <c r="Z141" s="2"/>
    </row>
    <row r="142" spans="13:26" x14ac:dyDescent="0.25">
      <c r="M142" s="2"/>
      <c r="N142" s="1">
        <f t="shared" si="9"/>
        <v>84</v>
      </c>
      <c r="O142" s="124">
        <f t="shared" si="12"/>
        <v>3338028.0147991185</v>
      </c>
      <c r="P142" s="124">
        <f t="shared" si="11"/>
        <v>36700.780903310711</v>
      </c>
      <c r="Q142" s="124">
        <f t="shared" si="13"/>
        <v>7344.4757867844519</v>
      </c>
      <c r="R142" s="124">
        <f t="shared" si="14"/>
        <v>3382073.2714892137</v>
      </c>
      <c r="Z142" s="2"/>
    </row>
    <row r="143" spans="13:26" x14ac:dyDescent="0.25">
      <c r="M143" s="2"/>
      <c r="N143" s="1">
        <f t="shared" si="9"/>
        <v>85</v>
      </c>
      <c r="O143" s="124">
        <f t="shared" si="12"/>
        <v>3382073.2714892137</v>
      </c>
      <c r="P143" s="124">
        <f t="shared" si="11"/>
        <v>36700.780903310711</v>
      </c>
      <c r="Q143" s="124">
        <f t="shared" si="13"/>
        <v>7441.3860942620768</v>
      </c>
      <c r="R143" s="124">
        <f t="shared" si="14"/>
        <v>3426215.4384867861</v>
      </c>
      <c r="Z143" s="2"/>
    </row>
    <row r="144" spans="13:26" x14ac:dyDescent="0.25">
      <c r="M144" s="2"/>
      <c r="N144" s="1">
        <f t="shared" si="9"/>
        <v>86</v>
      </c>
      <c r="O144" s="124">
        <f t="shared" si="12"/>
        <v>3426215.4384867861</v>
      </c>
      <c r="P144" s="124">
        <f t="shared" si="11"/>
        <v>36700.780903310711</v>
      </c>
      <c r="Q144" s="124">
        <f t="shared" si="13"/>
        <v>7538.5096280528433</v>
      </c>
      <c r="R144" s="124">
        <f t="shared" si="14"/>
        <v>3470454.7290181494</v>
      </c>
      <c r="Z144" s="2"/>
    </row>
    <row r="145" spans="13:26" x14ac:dyDescent="0.25">
      <c r="M145" s="2"/>
      <c r="N145" s="1">
        <f t="shared" si="9"/>
        <v>87</v>
      </c>
      <c r="O145" s="124">
        <f t="shared" si="12"/>
        <v>3470454.7290181494</v>
      </c>
      <c r="P145" s="124">
        <f t="shared" si="11"/>
        <v>36700.780903310711</v>
      </c>
      <c r="Q145" s="124">
        <f t="shared" si="13"/>
        <v>7635.8468573066466</v>
      </c>
      <c r="R145" s="124">
        <f t="shared" si="14"/>
        <v>3514791.3567787665</v>
      </c>
      <c r="Z145" s="2"/>
    </row>
    <row r="146" spans="13:26" x14ac:dyDescent="0.25">
      <c r="M146" s="2"/>
      <c r="N146" s="1">
        <f t="shared" si="9"/>
        <v>88</v>
      </c>
      <c r="O146" s="124">
        <f t="shared" si="12"/>
        <v>3514791.3567787665</v>
      </c>
      <c r="P146" s="124">
        <f t="shared" si="11"/>
        <v>36700.780903310711</v>
      </c>
      <c r="Q146" s="124">
        <f t="shared" si="13"/>
        <v>7733.3982522056267</v>
      </c>
      <c r="R146" s="124">
        <f t="shared" si="14"/>
        <v>3559225.5359342825</v>
      </c>
      <c r="Z146" s="2"/>
    </row>
    <row r="147" spans="13:26" x14ac:dyDescent="0.25">
      <c r="M147" s="2"/>
      <c r="N147" s="1">
        <f t="shared" si="9"/>
        <v>89</v>
      </c>
      <c r="O147" s="124">
        <f t="shared" si="12"/>
        <v>3559225.5359342825</v>
      </c>
      <c r="P147" s="124">
        <f t="shared" si="11"/>
        <v>36700.780903310711</v>
      </c>
      <c r="Q147" s="124">
        <f t="shared" si="13"/>
        <v>7831.1642839664382</v>
      </c>
      <c r="R147" s="124">
        <f t="shared" si="14"/>
        <v>3603757.4811215596</v>
      </c>
      <c r="Z147" s="2"/>
    </row>
    <row r="148" spans="13:26" x14ac:dyDescent="0.25">
      <c r="M148" s="2"/>
      <c r="N148" s="1">
        <f t="shared" si="9"/>
        <v>90</v>
      </c>
      <c r="O148" s="124">
        <f t="shared" si="12"/>
        <v>3603757.4811215596</v>
      </c>
      <c r="P148" s="124">
        <f t="shared" si="11"/>
        <v>36700.780903310711</v>
      </c>
      <c r="Q148" s="124">
        <f t="shared" si="13"/>
        <v>7929.1454248425289</v>
      </c>
      <c r="R148" s="124">
        <f t="shared" si="14"/>
        <v>3648387.4074497125</v>
      </c>
      <c r="Z148" s="2"/>
    </row>
    <row r="149" spans="13:26" x14ac:dyDescent="0.25">
      <c r="M149" s="2"/>
      <c r="N149" s="1">
        <f t="shared" si="9"/>
        <v>91</v>
      </c>
      <c r="O149" s="124">
        <f t="shared" si="12"/>
        <v>3648387.4074497125</v>
      </c>
      <c r="P149" s="124">
        <f t="shared" si="11"/>
        <v>36700.780903310711</v>
      </c>
      <c r="Q149" s="124">
        <f t="shared" si="13"/>
        <v>8027.3421481264159</v>
      </c>
      <c r="R149" s="124">
        <f t="shared" si="14"/>
        <v>3693115.5305011496</v>
      </c>
      <c r="Z149" s="2"/>
    </row>
    <row r="150" spans="13:26" x14ac:dyDescent="0.25">
      <c r="M150" s="2"/>
      <c r="N150" s="1">
        <f t="shared" si="9"/>
        <v>92</v>
      </c>
      <c r="O150" s="124">
        <f t="shared" si="12"/>
        <v>3693115.5305011496</v>
      </c>
      <c r="P150" s="124">
        <f t="shared" si="11"/>
        <v>36700.780903310711</v>
      </c>
      <c r="Q150" s="124">
        <f t="shared" si="13"/>
        <v>8125.7549281519796</v>
      </c>
      <c r="R150" s="124">
        <f t="shared" si="14"/>
        <v>3737942.0663326122</v>
      </c>
      <c r="Z150" s="2"/>
    </row>
    <row r="151" spans="13:26" x14ac:dyDescent="0.25">
      <c r="M151" s="2"/>
      <c r="N151" s="1">
        <f t="shared" si="9"/>
        <v>93</v>
      </c>
      <c r="O151" s="124">
        <f t="shared" si="12"/>
        <v>3737942.0663326122</v>
      </c>
      <c r="P151" s="124">
        <f t="shared" si="11"/>
        <v>36700.780903310711</v>
      </c>
      <c r="Q151" s="124">
        <f t="shared" si="13"/>
        <v>8224.3842402967475</v>
      </c>
      <c r="R151" s="124">
        <f t="shared" si="14"/>
        <v>3782867.2314762194</v>
      </c>
      <c r="Z151" s="2"/>
    </row>
    <row r="152" spans="13:26" x14ac:dyDescent="0.25">
      <c r="M152" s="2"/>
      <c r="N152" s="1">
        <f t="shared" si="9"/>
        <v>94</v>
      </c>
      <c r="O152" s="124">
        <f t="shared" si="12"/>
        <v>3782867.2314762194</v>
      </c>
      <c r="P152" s="124">
        <f t="shared" si="11"/>
        <v>36700.780903310711</v>
      </c>
      <c r="Q152" s="124">
        <f t="shared" si="13"/>
        <v>8323.2305609841951</v>
      </c>
      <c r="R152" s="124">
        <f t="shared" si="14"/>
        <v>3827891.2429405139</v>
      </c>
      <c r="Z152" s="2"/>
    </row>
    <row r="153" spans="13:26" x14ac:dyDescent="0.25">
      <c r="M153" s="2"/>
      <c r="N153" s="1">
        <f t="shared" si="9"/>
        <v>95</v>
      </c>
      <c r="O153" s="124">
        <f t="shared" si="12"/>
        <v>3827891.2429405139</v>
      </c>
      <c r="P153" s="124">
        <f t="shared" si="11"/>
        <v>36700.780903310711</v>
      </c>
      <c r="Q153" s="124">
        <f t="shared" si="13"/>
        <v>8422.2943676860432</v>
      </c>
      <c r="R153" s="124">
        <f t="shared" si="14"/>
        <v>3873014.3182115103</v>
      </c>
      <c r="Z153" s="2"/>
    </row>
    <row r="154" spans="13:26" x14ac:dyDescent="0.25">
      <c r="M154" s="2"/>
      <c r="N154" s="1">
        <f t="shared" si="9"/>
        <v>96</v>
      </c>
      <c r="O154" s="124">
        <f t="shared" si="12"/>
        <v>3873014.3182115103</v>
      </c>
      <c r="P154" s="124">
        <f t="shared" si="11"/>
        <v>36700.780903310711</v>
      </c>
      <c r="Q154" s="124">
        <f t="shared" si="13"/>
        <v>8521.5761389245727</v>
      </c>
      <c r="R154" s="124">
        <f t="shared" si="14"/>
        <v>3918236.6752537452</v>
      </c>
      <c r="Z154" s="2"/>
    </row>
    <row r="155" spans="13:26" x14ac:dyDescent="0.25">
      <c r="M155" s="2"/>
      <c r="N155" s="1">
        <f t="shared" si="9"/>
        <v>97</v>
      </c>
      <c r="O155" s="124">
        <f t="shared" si="12"/>
        <v>3918236.6752537452</v>
      </c>
      <c r="P155" s="124">
        <f t="shared" si="11"/>
        <v>36700.780903310711</v>
      </c>
      <c r="Q155" s="124">
        <f t="shared" si="13"/>
        <v>8621.0763542749228</v>
      </c>
      <c r="R155" s="124">
        <f t="shared" si="14"/>
        <v>3963558.5325113307</v>
      </c>
      <c r="Z155" s="2"/>
    </row>
    <row r="156" spans="13:26" x14ac:dyDescent="0.25">
      <c r="M156" s="2"/>
      <c r="N156" s="1">
        <f t="shared" si="9"/>
        <v>98</v>
      </c>
      <c r="O156" s="124">
        <f t="shared" si="12"/>
        <v>3963558.5325113307</v>
      </c>
      <c r="P156" s="124">
        <f t="shared" si="11"/>
        <v>36700.780903310711</v>
      </c>
      <c r="Q156" s="124">
        <f t="shared" si="13"/>
        <v>8720.7954943674213</v>
      </c>
      <c r="R156" s="124">
        <f t="shared" si="14"/>
        <v>4008980.1089090086</v>
      </c>
      <c r="Z156" s="2"/>
    </row>
    <row r="157" spans="13:26" x14ac:dyDescent="0.25">
      <c r="M157" s="2"/>
      <c r="N157" s="1">
        <f t="shared" si="9"/>
        <v>99</v>
      </c>
      <c r="O157" s="124">
        <f t="shared" si="12"/>
        <v>4008980.1089090086</v>
      </c>
      <c r="P157" s="124">
        <f t="shared" si="11"/>
        <v>36700.780903310711</v>
      </c>
      <c r="Q157" s="124">
        <f t="shared" si="13"/>
        <v>8820.7340408898963</v>
      </c>
      <c r="R157" s="124">
        <f t="shared" si="14"/>
        <v>4054501.623853209</v>
      </c>
      <c r="Z157" s="2"/>
    </row>
    <row r="158" spans="13:26" x14ac:dyDescent="0.25">
      <c r="M158" s="2"/>
      <c r="N158" s="1">
        <f t="shared" si="9"/>
        <v>100</v>
      </c>
      <c r="O158" s="124">
        <f t="shared" si="12"/>
        <v>4054501.623853209</v>
      </c>
      <c r="P158" s="124">
        <f t="shared" si="11"/>
        <v>36700.780903310711</v>
      </c>
      <c r="Q158" s="124">
        <f t="shared" si="13"/>
        <v>8920.8924765900065</v>
      </c>
      <c r="R158" s="124">
        <f t="shared" si="14"/>
        <v>4100123.2972331094</v>
      </c>
      <c r="Z158" s="2"/>
    </row>
    <row r="159" spans="13:26" x14ac:dyDescent="0.25">
      <c r="M159" s="2"/>
      <c r="N159" s="1">
        <f t="shared" si="9"/>
        <v>101</v>
      </c>
      <c r="O159" s="124">
        <f t="shared" si="12"/>
        <v>4100123.2972331094</v>
      </c>
      <c r="P159" s="124">
        <f t="shared" si="11"/>
        <v>36700.780903310711</v>
      </c>
      <c r="Q159" s="124">
        <f t="shared" si="13"/>
        <v>9021.2712852775767</v>
      </c>
      <c r="R159" s="124">
        <f t="shared" si="14"/>
        <v>4145845.3494216977</v>
      </c>
      <c r="Z159" s="2"/>
    </row>
    <row r="160" spans="13:26" x14ac:dyDescent="0.25">
      <c r="M160" s="2"/>
      <c r="N160" s="1">
        <f t="shared" si="9"/>
        <v>102</v>
      </c>
      <c r="O160" s="124">
        <f t="shared" si="12"/>
        <v>4145845.3494216977</v>
      </c>
      <c r="P160" s="124">
        <f t="shared" si="11"/>
        <v>36700.780903310711</v>
      </c>
      <c r="Q160" s="124">
        <f t="shared" si="13"/>
        <v>9121.8709518269261</v>
      </c>
      <c r="R160" s="124">
        <f t="shared" si="14"/>
        <v>4191668.0012768353</v>
      </c>
      <c r="Z160" s="2"/>
    </row>
    <row r="161" spans="13:26" x14ac:dyDescent="0.25">
      <c r="M161" s="2"/>
      <c r="N161" s="1">
        <f t="shared" si="9"/>
        <v>103</v>
      </c>
      <c r="O161" s="124">
        <f t="shared" si="12"/>
        <v>4191668.0012768353</v>
      </c>
      <c r="P161" s="124">
        <f t="shared" si="11"/>
        <v>36700.780903310711</v>
      </c>
      <c r="Q161" s="124">
        <f t="shared" si="13"/>
        <v>9222.6919621792222</v>
      </c>
      <c r="R161" s="124">
        <f t="shared" si="14"/>
        <v>4237591.4741423251</v>
      </c>
      <c r="Z161" s="2"/>
    </row>
    <row r="162" spans="13:26" x14ac:dyDescent="0.25">
      <c r="M162" s="2"/>
      <c r="N162" s="1">
        <f t="shared" si="9"/>
        <v>104</v>
      </c>
      <c r="O162" s="124">
        <f t="shared" si="12"/>
        <v>4237591.4741423251</v>
      </c>
      <c r="P162" s="124">
        <f t="shared" si="11"/>
        <v>36700.780903310711</v>
      </c>
      <c r="Q162" s="124">
        <f t="shared" si="13"/>
        <v>9323.7348033448125</v>
      </c>
      <c r="R162" s="124">
        <f t="shared" si="14"/>
        <v>4283615.9898489807</v>
      </c>
      <c r="Z162" s="2"/>
    </row>
    <row r="163" spans="13:26" x14ac:dyDescent="0.25">
      <c r="M163" s="2"/>
      <c r="N163" s="1">
        <f t="shared" si="9"/>
        <v>105</v>
      </c>
      <c r="O163" s="124">
        <f t="shared" si="12"/>
        <v>4283615.9898489807</v>
      </c>
      <c r="P163" s="124">
        <f t="shared" si="11"/>
        <v>36700.780903310711</v>
      </c>
      <c r="Q163" s="124">
        <f t="shared" si="13"/>
        <v>9424.9999634055966</v>
      </c>
      <c r="R163" s="124">
        <f t="shared" si="14"/>
        <v>4329741.7707156967</v>
      </c>
      <c r="Z163" s="2"/>
    </row>
    <row r="164" spans="13:26" x14ac:dyDescent="0.25">
      <c r="M164" s="2"/>
      <c r="N164" s="1">
        <f t="shared" si="9"/>
        <v>106</v>
      </c>
      <c r="O164" s="124">
        <f t="shared" ref="O164:O227" si="15">R163</f>
        <v>4329741.7707156967</v>
      </c>
      <c r="P164" s="124">
        <f t="shared" si="11"/>
        <v>36700.780903310711</v>
      </c>
      <c r="Q164" s="124">
        <f t="shared" ref="Q164:Q227" si="16">O164*$P$53</f>
        <v>9526.4879315173657</v>
      </c>
      <c r="R164" s="124">
        <f t="shared" ref="R164:R227" si="17">O164+P164+Q164</f>
        <v>4375969.0395505242</v>
      </c>
      <c r="Z164" s="2"/>
    </row>
    <row r="165" spans="13:26" x14ac:dyDescent="0.25">
      <c r="M165" s="2"/>
      <c r="N165" s="1">
        <f t="shared" si="9"/>
        <v>107</v>
      </c>
      <c r="O165" s="124">
        <f t="shared" si="15"/>
        <v>4375969.0395505242</v>
      </c>
      <c r="P165" s="124">
        <f t="shared" si="11"/>
        <v>36700.780903310711</v>
      </c>
      <c r="Q165" s="124">
        <f t="shared" si="16"/>
        <v>9628.199197912174</v>
      </c>
      <c r="R165" s="124">
        <f t="shared" si="17"/>
        <v>4422298.0196517473</v>
      </c>
      <c r="Z165" s="2"/>
    </row>
    <row r="166" spans="13:26" x14ac:dyDescent="0.25">
      <c r="M166" s="2"/>
      <c r="N166" s="1">
        <f t="shared" si="9"/>
        <v>108</v>
      </c>
      <c r="O166" s="124">
        <f t="shared" si="15"/>
        <v>4422298.0196517473</v>
      </c>
      <c r="P166" s="124">
        <f t="shared" si="11"/>
        <v>36700.780903310711</v>
      </c>
      <c r="Q166" s="124">
        <f t="shared" si="16"/>
        <v>9730.1342539007092</v>
      </c>
      <c r="R166" s="124">
        <f t="shared" si="17"/>
        <v>4468728.9348089583</v>
      </c>
      <c r="Z166" s="2"/>
    </row>
    <row r="167" spans="13:26" x14ac:dyDescent="0.25">
      <c r="M167" s="2"/>
      <c r="N167" s="1">
        <f t="shared" si="9"/>
        <v>109</v>
      </c>
      <c r="O167" s="124">
        <f t="shared" si="15"/>
        <v>4468728.9348089583</v>
      </c>
      <c r="P167" s="124">
        <f t="shared" si="11"/>
        <v>36700.780903310711</v>
      </c>
      <c r="Q167" s="124">
        <f t="shared" si="16"/>
        <v>9832.2935918746607</v>
      </c>
      <c r="R167" s="124">
        <f t="shared" si="17"/>
        <v>4515262.0093041435</v>
      </c>
      <c r="Z167" s="2"/>
    </row>
    <row r="168" spans="13:26" x14ac:dyDescent="0.25">
      <c r="M168" s="2"/>
      <c r="N168" s="1">
        <f t="shared" si="9"/>
        <v>110</v>
      </c>
      <c r="O168" s="124">
        <f t="shared" si="15"/>
        <v>4515262.0093041435</v>
      </c>
      <c r="P168" s="124">
        <f t="shared" si="11"/>
        <v>36700.780903310711</v>
      </c>
      <c r="Q168" s="124">
        <f t="shared" si="16"/>
        <v>9934.6777053090991</v>
      </c>
      <c r="R168" s="124">
        <f t="shared" si="17"/>
        <v>4561897.4679127634</v>
      </c>
      <c r="Z168" s="2"/>
    </row>
    <row r="169" spans="13:26" x14ac:dyDescent="0.25">
      <c r="M169" s="2"/>
      <c r="N169" s="1">
        <f t="shared" si="9"/>
        <v>111</v>
      </c>
      <c r="O169" s="124">
        <f t="shared" si="15"/>
        <v>4561897.4679127634</v>
      </c>
      <c r="P169" s="124">
        <f t="shared" si="11"/>
        <v>36700.780903310711</v>
      </c>
      <c r="Q169" s="124">
        <f t="shared" si="16"/>
        <v>10037.287088764861</v>
      </c>
      <c r="R169" s="124">
        <f t="shared" si="17"/>
        <v>4608635.5359048387</v>
      </c>
      <c r="Z169" s="2"/>
    </row>
    <row r="170" spans="13:26" x14ac:dyDescent="0.25">
      <c r="M170" s="2"/>
      <c r="N170" s="1">
        <f t="shared" si="9"/>
        <v>112</v>
      </c>
      <c r="O170" s="124">
        <f t="shared" si="15"/>
        <v>4608635.5359048387</v>
      </c>
      <c r="P170" s="124">
        <f t="shared" si="11"/>
        <v>36700.780903310711</v>
      </c>
      <c r="Q170" s="124">
        <f t="shared" si="16"/>
        <v>10140.122237890935</v>
      </c>
      <c r="R170" s="124">
        <f t="shared" si="17"/>
        <v>4655476.4390460402</v>
      </c>
      <c r="Z170" s="2"/>
    </row>
    <row r="171" spans="13:26" x14ac:dyDescent="0.25">
      <c r="M171" s="2"/>
      <c r="N171" s="1">
        <f t="shared" si="9"/>
        <v>113</v>
      </c>
      <c r="O171" s="124">
        <f t="shared" si="15"/>
        <v>4655476.4390460402</v>
      </c>
      <c r="P171" s="124">
        <f t="shared" si="11"/>
        <v>36700.780903310711</v>
      </c>
      <c r="Q171" s="124">
        <f t="shared" si="16"/>
        <v>10243.183649426863</v>
      </c>
      <c r="R171" s="124">
        <f t="shared" si="17"/>
        <v>4702420.4035987779</v>
      </c>
      <c r="Z171" s="2"/>
    </row>
    <row r="172" spans="13:26" x14ac:dyDescent="0.25">
      <c r="M172" s="2"/>
      <c r="N172" s="1">
        <f t="shared" si="9"/>
        <v>114</v>
      </c>
      <c r="O172" s="124">
        <f t="shared" si="15"/>
        <v>4702420.4035987779</v>
      </c>
      <c r="P172" s="124">
        <f t="shared" si="11"/>
        <v>36700.780903310711</v>
      </c>
      <c r="Q172" s="124">
        <f t="shared" si="16"/>
        <v>10346.471821205134</v>
      </c>
      <c r="R172" s="124">
        <f t="shared" si="17"/>
        <v>4749467.6563232932</v>
      </c>
      <c r="Z172" s="2"/>
    </row>
    <row r="173" spans="13:26" x14ac:dyDescent="0.25">
      <c r="M173" s="2"/>
      <c r="N173" s="1">
        <f t="shared" si="9"/>
        <v>115</v>
      </c>
      <c r="O173" s="124">
        <f t="shared" si="15"/>
        <v>4749467.6563232932</v>
      </c>
      <c r="P173" s="124">
        <f t="shared" si="11"/>
        <v>36700.780903310711</v>
      </c>
      <c r="Q173" s="124">
        <f t="shared" si="16"/>
        <v>10449.987252153584</v>
      </c>
      <c r="R173" s="124">
        <f t="shared" si="17"/>
        <v>4796618.4244787572</v>
      </c>
      <c r="Z173" s="2"/>
    </row>
    <row r="174" spans="13:26" x14ac:dyDescent="0.25">
      <c r="M174" s="2"/>
      <c r="N174" s="1">
        <f t="shared" si="9"/>
        <v>116</v>
      </c>
      <c r="O174" s="124">
        <f t="shared" si="15"/>
        <v>4796618.4244787572</v>
      </c>
      <c r="P174" s="124">
        <f t="shared" si="11"/>
        <v>36700.780903310711</v>
      </c>
      <c r="Q174" s="124">
        <f t="shared" si="16"/>
        <v>10553.73044229782</v>
      </c>
      <c r="R174" s="124">
        <f t="shared" si="17"/>
        <v>4843872.9358243654</v>
      </c>
      <c r="Z174" s="2"/>
    </row>
    <row r="175" spans="13:26" x14ac:dyDescent="0.25">
      <c r="M175" s="2"/>
      <c r="N175" s="1">
        <f t="shared" si="9"/>
        <v>117</v>
      </c>
      <c r="O175" s="124">
        <f t="shared" si="15"/>
        <v>4843872.9358243654</v>
      </c>
      <c r="P175" s="124">
        <f t="shared" si="11"/>
        <v>36700.780903310711</v>
      </c>
      <c r="Q175" s="124">
        <f t="shared" si="16"/>
        <v>10657.701892763624</v>
      </c>
      <c r="R175" s="124">
        <f t="shared" si="17"/>
        <v>4891231.4186204392</v>
      </c>
      <c r="Z175" s="2"/>
    </row>
    <row r="176" spans="13:26" x14ac:dyDescent="0.25">
      <c r="M176" s="2"/>
      <c r="N176" s="1">
        <f t="shared" si="9"/>
        <v>118</v>
      </c>
      <c r="O176" s="124">
        <f t="shared" si="15"/>
        <v>4891231.4186204392</v>
      </c>
      <c r="P176" s="124">
        <f t="shared" si="11"/>
        <v>36700.780903310711</v>
      </c>
      <c r="Q176" s="124">
        <f t="shared" si="16"/>
        <v>10761.902105779374</v>
      </c>
      <c r="R176" s="124">
        <f t="shared" si="17"/>
        <v>4938694.1016295291</v>
      </c>
      <c r="Z176" s="2"/>
    </row>
    <row r="177" spans="13:26" x14ac:dyDescent="0.25">
      <c r="M177" s="2"/>
      <c r="N177" s="1">
        <f t="shared" si="9"/>
        <v>119</v>
      </c>
      <c r="O177" s="124">
        <f t="shared" si="15"/>
        <v>4938694.1016295291</v>
      </c>
      <c r="P177" s="124">
        <f t="shared" si="11"/>
        <v>36700.780903310711</v>
      </c>
      <c r="Q177" s="124">
        <f t="shared" si="16"/>
        <v>10866.331584678479</v>
      </c>
      <c r="R177" s="124">
        <f t="shared" si="17"/>
        <v>4986261.2141175177</v>
      </c>
      <c r="Z177" s="2"/>
    </row>
    <row r="178" spans="13:26" x14ac:dyDescent="0.25">
      <c r="M178" s="2"/>
      <c r="N178" s="1">
        <f t="shared" si="9"/>
        <v>120</v>
      </c>
      <c r="O178" s="124">
        <f t="shared" si="15"/>
        <v>4986261.2141175177</v>
      </c>
      <c r="P178" s="124">
        <f t="shared" si="11"/>
        <v>36700.780903310711</v>
      </c>
      <c r="Q178" s="124">
        <f t="shared" si="16"/>
        <v>10970.9908339018</v>
      </c>
      <c r="R178" s="124">
        <f t="shared" si="17"/>
        <v>5033932.98585473</v>
      </c>
      <c r="Z178" s="2"/>
    </row>
    <row r="179" spans="13:26" x14ac:dyDescent="0.25">
      <c r="M179" s="2"/>
      <c r="N179" s="1">
        <f t="shared" si="9"/>
        <v>121</v>
      </c>
      <c r="O179" s="124">
        <f t="shared" si="15"/>
        <v>5033932.98585473</v>
      </c>
      <c r="P179" s="124">
        <f t="shared" si="11"/>
        <v>36700.780903310711</v>
      </c>
      <c r="Q179" s="124">
        <f t="shared" si="16"/>
        <v>11075.880359000092</v>
      </c>
      <c r="R179" s="124">
        <f t="shared" si="17"/>
        <v>5081709.6471170411</v>
      </c>
      <c r="Z179" s="2"/>
    </row>
    <row r="180" spans="13:26" x14ac:dyDescent="0.25">
      <c r="M180" s="2"/>
      <c r="N180" s="1">
        <f t="shared" si="9"/>
        <v>122</v>
      </c>
      <c r="O180" s="124">
        <f t="shared" si="15"/>
        <v>5081709.6471170411</v>
      </c>
      <c r="P180" s="124">
        <f t="shared" si="11"/>
        <v>36700.780903310711</v>
      </c>
      <c r="Q180" s="124">
        <f t="shared" si="16"/>
        <v>11181.000666636442</v>
      </c>
      <c r="R180" s="124">
        <f t="shared" si="17"/>
        <v>5129591.4286869876</v>
      </c>
      <c r="Z180" s="2"/>
    </row>
    <row r="181" spans="13:26" x14ac:dyDescent="0.25">
      <c r="M181" s="2"/>
      <c r="N181" s="1">
        <f t="shared" si="9"/>
        <v>123</v>
      </c>
      <c r="O181" s="124">
        <f t="shared" si="15"/>
        <v>5129591.4286869876</v>
      </c>
      <c r="P181" s="124">
        <f t="shared" si="11"/>
        <v>36700.780903310711</v>
      </c>
      <c r="Q181" s="124">
        <f t="shared" si="16"/>
        <v>11286.352264588726</v>
      </c>
      <c r="R181" s="124">
        <f t="shared" si="17"/>
        <v>5177578.5618548868</v>
      </c>
      <c r="Z181" s="2"/>
    </row>
    <row r="182" spans="13:26" x14ac:dyDescent="0.25">
      <c r="M182" s="2"/>
      <c r="N182" s="1">
        <f t="shared" si="9"/>
        <v>124</v>
      </c>
      <c r="O182" s="124">
        <f t="shared" si="15"/>
        <v>5177578.5618548868</v>
      </c>
      <c r="P182" s="124">
        <f t="shared" si="11"/>
        <v>36700.780903310711</v>
      </c>
      <c r="Q182" s="124">
        <f t="shared" si="16"/>
        <v>11391.93566175205</v>
      </c>
      <c r="R182" s="124">
        <f t="shared" si="17"/>
        <v>5225671.2784199491</v>
      </c>
      <c r="Z182" s="2"/>
    </row>
    <row r="183" spans="13:26" x14ac:dyDescent="0.25">
      <c r="M183" s="2"/>
      <c r="N183" s="1">
        <f t="shared" si="9"/>
        <v>125</v>
      </c>
      <c r="O183" s="124">
        <f t="shared" si="15"/>
        <v>5225671.2784199491</v>
      </c>
      <c r="P183" s="124">
        <f t="shared" si="11"/>
        <v>36700.780903310711</v>
      </c>
      <c r="Q183" s="124">
        <f t="shared" si="16"/>
        <v>11497.751368141215</v>
      </c>
      <c r="R183" s="124">
        <f t="shared" si="17"/>
        <v>5273869.8106914004</v>
      </c>
      <c r="Z183" s="2"/>
    </row>
    <row r="184" spans="13:26" x14ac:dyDescent="0.25">
      <c r="M184" s="2"/>
      <c r="N184" s="1">
        <f t="shared" ref="N184:N247" si="18">N183+1</f>
        <v>126</v>
      </c>
      <c r="O184" s="124">
        <f t="shared" si="15"/>
        <v>5273869.8106914004</v>
      </c>
      <c r="P184" s="124">
        <f t="shared" ref="P184:P247" si="19">P183</f>
        <v>36700.780903310711</v>
      </c>
      <c r="Q184" s="124">
        <f t="shared" si="16"/>
        <v>11603.799894893176</v>
      </c>
      <c r="R184" s="124">
        <f t="shared" si="17"/>
        <v>5322174.3914896045</v>
      </c>
      <c r="Z184" s="2"/>
    </row>
    <row r="185" spans="13:26" x14ac:dyDescent="0.25">
      <c r="M185" s="2"/>
      <c r="N185" s="1">
        <f t="shared" si="18"/>
        <v>127</v>
      </c>
      <c r="O185" s="124">
        <f t="shared" si="15"/>
        <v>5322174.3914896045</v>
      </c>
      <c r="P185" s="124">
        <f t="shared" si="19"/>
        <v>36700.780903310711</v>
      </c>
      <c r="Q185" s="124">
        <f t="shared" si="16"/>
        <v>11710.081754269522</v>
      </c>
      <c r="R185" s="124">
        <f t="shared" si="17"/>
        <v>5370585.2541471841</v>
      </c>
      <c r="Z185" s="2"/>
    </row>
    <row r="186" spans="13:26" x14ac:dyDescent="0.25">
      <c r="M186" s="2"/>
      <c r="N186" s="1">
        <f t="shared" si="18"/>
        <v>128</v>
      </c>
      <c r="O186" s="124">
        <f t="shared" si="15"/>
        <v>5370585.2541471841</v>
      </c>
      <c r="P186" s="124">
        <f t="shared" si="19"/>
        <v>36700.780903310711</v>
      </c>
      <c r="Q186" s="124">
        <f t="shared" si="16"/>
        <v>11816.597459658933</v>
      </c>
      <c r="R186" s="124">
        <f t="shared" si="17"/>
        <v>5419102.6325101536</v>
      </c>
      <c r="Z186" s="2"/>
    </row>
    <row r="187" spans="13:26" x14ac:dyDescent="0.25">
      <c r="M187" s="2"/>
      <c r="N187" s="1">
        <f t="shared" si="18"/>
        <v>129</v>
      </c>
      <c r="O187" s="124">
        <f t="shared" si="15"/>
        <v>5419102.6325101536</v>
      </c>
      <c r="P187" s="124">
        <f t="shared" si="19"/>
        <v>36700.780903310711</v>
      </c>
      <c r="Q187" s="124">
        <f t="shared" si="16"/>
        <v>11923.347525579675</v>
      </c>
      <c r="R187" s="124">
        <f t="shared" si="17"/>
        <v>5467726.7609390439</v>
      </c>
      <c r="Z187" s="2"/>
    </row>
    <row r="188" spans="13:26" x14ac:dyDescent="0.25">
      <c r="M188" s="2"/>
      <c r="N188" s="1">
        <f t="shared" si="18"/>
        <v>130</v>
      </c>
      <c r="O188" s="124">
        <f t="shared" si="15"/>
        <v>5467726.7609390439</v>
      </c>
      <c r="P188" s="124">
        <f t="shared" si="19"/>
        <v>36700.780903310711</v>
      </c>
      <c r="Q188" s="124">
        <f t="shared" si="16"/>
        <v>12030.332467682078</v>
      </c>
      <c r="R188" s="124">
        <f t="shared" si="17"/>
        <v>5516457.8743100362</v>
      </c>
      <c r="Z188" s="2"/>
    </row>
    <row r="189" spans="13:26" x14ac:dyDescent="0.25">
      <c r="M189" s="2"/>
      <c r="N189" s="1">
        <f t="shared" si="18"/>
        <v>131</v>
      </c>
      <c r="O189" s="124">
        <f t="shared" si="15"/>
        <v>5516457.8743100362</v>
      </c>
      <c r="P189" s="124">
        <f t="shared" si="19"/>
        <v>36700.780903310711</v>
      </c>
      <c r="Q189" s="124">
        <f t="shared" si="16"/>
        <v>12137.552802751026</v>
      </c>
      <c r="R189" s="124">
        <f t="shared" si="17"/>
        <v>5565296.2080160975</v>
      </c>
      <c r="Z189" s="2"/>
    </row>
    <row r="190" spans="13:26" x14ac:dyDescent="0.25">
      <c r="M190" s="2"/>
      <c r="N190" s="1">
        <f t="shared" si="18"/>
        <v>132</v>
      </c>
      <c r="O190" s="124">
        <f t="shared" si="15"/>
        <v>5565296.2080160975</v>
      </c>
      <c r="P190" s="124">
        <f t="shared" si="19"/>
        <v>36700.780903310711</v>
      </c>
      <c r="Q190" s="124">
        <f t="shared" si="16"/>
        <v>12245.009048708464</v>
      </c>
      <c r="R190" s="124">
        <f t="shared" si="17"/>
        <v>5614241.9979681168</v>
      </c>
      <c r="Z190" s="2"/>
    </row>
    <row r="191" spans="13:26" x14ac:dyDescent="0.25">
      <c r="M191" s="2"/>
      <c r="N191" s="1">
        <f t="shared" si="18"/>
        <v>133</v>
      </c>
      <c r="O191" s="124">
        <f t="shared" si="15"/>
        <v>5614241.9979681168</v>
      </c>
      <c r="P191" s="124">
        <f t="shared" si="19"/>
        <v>36700.780903310711</v>
      </c>
      <c r="Q191" s="124">
        <f t="shared" si="16"/>
        <v>12352.701724615881</v>
      </c>
      <c r="R191" s="124">
        <f t="shared" si="17"/>
        <v>5663295.4805960432</v>
      </c>
      <c r="Z191" s="2"/>
    </row>
    <row r="192" spans="13:26" x14ac:dyDescent="0.25">
      <c r="M192" s="2"/>
      <c r="N192" s="1">
        <f t="shared" si="18"/>
        <v>134</v>
      </c>
      <c r="O192" s="124">
        <f t="shared" si="15"/>
        <v>5663295.4805960432</v>
      </c>
      <c r="P192" s="124">
        <f t="shared" si="19"/>
        <v>36700.780903310711</v>
      </c>
      <c r="Q192" s="124">
        <f t="shared" si="16"/>
        <v>12460.631350676835</v>
      </c>
      <c r="R192" s="124">
        <f t="shared" si="17"/>
        <v>5712456.8928500302</v>
      </c>
      <c r="Z192" s="2"/>
    </row>
    <row r="193" spans="13:26" x14ac:dyDescent="0.25">
      <c r="M193" s="2"/>
      <c r="N193" s="1">
        <f t="shared" si="18"/>
        <v>135</v>
      </c>
      <c r="O193" s="124">
        <f t="shared" si="15"/>
        <v>5712456.8928500302</v>
      </c>
      <c r="P193" s="124">
        <f t="shared" si="19"/>
        <v>36700.780903310711</v>
      </c>
      <c r="Q193" s="124">
        <f t="shared" si="16"/>
        <v>12568.798448239455</v>
      </c>
      <c r="R193" s="124">
        <f t="shared" si="17"/>
        <v>5761726.4722015802</v>
      </c>
      <c r="Z193" s="2"/>
    </row>
    <row r="194" spans="13:26" x14ac:dyDescent="0.25">
      <c r="M194" s="2"/>
      <c r="N194" s="1">
        <f t="shared" si="18"/>
        <v>136</v>
      </c>
      <c r="O194" s="124">
        <f t="shared" si="15"/>
        <v>5761726.4722015802</v>
      </c>
      <c r="P194" s="124">
        <f t="shared" si="19"/>
        <v>36700.780903310711</v>
      </c>
      <c r="Q194" s="124">
        <f t="shared" si="16"/>
        <v>12677.203539798966</v>
      </c>
      <c r="R194" s="124">
        <f t="shared" si="17"/>
        <v>5811104.4566446897</v>
      </c>
      <c r="Z194" s="2"/>
    </row>
    <row r="195" spans="13:26" x14ac:dyDescent="0.25">
      <c r="M195" s="2"/>
      <c r="N195" s="1">
        <f t="shared" si="18"/>
        <v>137</v>
      </c>
      <c r="O195" s="124">
        <f t="shared" si="15"/>
        <v>5811104.4566446897</v>
      </c>
      <c r="P195" s="124">
        <f t="shared" si="19"/>
        <v>36700.780903310711</v>
      </c>
      <c r="Q195" s="124">
        <f t="shared" si="16"/>
        <v>12785.84714900021</v>
      </c>
      <c r="R195" s="124">
        <f t="shared" si="17"/>
        <v>5860591.0846970007</v>
      </c>
      <c r="Z195" s="2"/>
    </row>
    <row r="196" spans="13:26" x14ac:dyDescent="0.25">
      <c r="M196" s="2"/>
      <c r="N196" s="1">
        <f t="shared" si="18"/>
        <v>138</v>
      </c>
      <c r="O196" s="124">
        <f t="shared" si="15"/>
        <v>5860591.0846970007</v>
      </c>
      <c r="P196" s="124">
        <f t="shared" si="19"/>
        <v>36700.780903310711</v>
      </c>
      <c r="Q196" s="124">
        <f t="shared" si="16"/>
        <v>12894.729800640172</v>
      </c>
      <c r="R196" s="124">
        <f t="shared" si="17"/>
        <v>5910186.5954009518</v>
      </c>
      <c r="Z196" s="2"/>
    </row>
    <row r="197" spans="13:26" x14ac:dyDescent="0.25">
      <c r="M197" s="2"/>
      <c r="N197" s="1">
        <f t="shared" si="18"/>
        <v>139</v>
      </c>
      <c r="O197" s="124">
        <f t="shared" si="15"/>
        <v>5910186.5954009518</v>
      </c>
      <c r="P197" s="124">
        <f t="shared" si="19"/>
        <v>36700.780903310711</v>
      </c>
      <c r="Q197" s="124">
        <f t="shared" si="16"/>
        <v>13003.85202067052</v>
      </c>
      <c r="R197" s="124">
        <f t="shared" si="17"/>
        <v>5959891.228324933</v>
      </c>
      <c r="Z197" s="2"/>
    </row>
    <row r="198" spans="13:26" x14ac:dyDescent="0.25">
      <c r="M198" s="2"/>
      <c r="N198" s="1">
        <f t="shared" si="18"/>
        <v>140</v>
      </c>
      <c r="O198" s="124">
        <f t="shared" si="15"/>
        <v>5959891.228324933</v>
      </c>
      <c r="P198" s="124">
        <f t="shared" si="19"/>
        <v>36700.780903310711</v>
      </c>
      <c r="Q198" s="124">
        <f t="shared" si="16"/>
        <v>13113.214336200146</v>
      </c>
      <c r="R198" s="124">
        <f t="shared" si="17"/>
        <v>6009705.2235644432</v>
      </c>
      <c r="Z198" s="2"/>
    </row>
    <row r="199" spans="13:26" x14ac:dyDescent="0.25">
      <c r="M199" s="2"/>
      <c r="N199" s="1">
        <f t="shared" si="18"/>
        <v>141</v>
      </c>
      <c r="O199" s="124">
        <f t="shared" si="15"/>
        <v>6009705.2235644432</v>
      </c>
      <c r="P199" s="124">
        <f t="shared" si="19"/>
        <v>36700.780903310711</v>
      </c>
      <c r="Q199" s="124">
        <f t="shared" si="16"/>
        <v>13222.817275497704</v>
      </c>
      <c r="R199" s="124">
        <f t="shared" si="17"/>
        <v>6059628.8217432518</v>
      </c>
      <c r="Z199" s="2"/>
    </row>
    <row r="200" spans="13:26" x14ac:dyDescent="0.25">
      <c r="M200" s="2"/>
      <c r="N200" s="1">
        <f t="shared" si="18"/>
        <v>142</v>
      </c>
      <c r="O200" s="124">
        <f t="shared" si="15"/>
        <v>6059628.8217432518</v>
      </c>
      <c r="P200" s="124">
        <f t="shared" si="19"/>
        <v>36700.780903310711</v>
      </c>
      <c r="Q200" s="124">
        <f t="shared" si="16"/>
        <v>13332.661367994178</v>
      </c>
      <c r="R200" s="124">
        <f t="shared" si="17"/>
        <v>6109662.2640145561</v>
      </c>
      <c r="Z200" s="2"/>
    </row>
    <row r="201" spans="13:26" x14ac:dyDescent="0.25">
      <c r="M201" s="2"/>
      <c r="N201" s="1">
        <f t="shared" si="18"/>
        <v>143</v>
      </c>
      <c r="O201" s="124">
        <f t="shared" si="15"/>
        <v>6109662.2640145561</v>
      </c>
      <c r="P201" s="124">
        <f t="shared" si="19"/>
        <v>36700.780903310711</v>
      </c>
      <c r="Q201" s="124">
        <f t="shared" si="16"/>
        <v>13442.74714428542</v>
      </c>
      <c r="R201" s="124">
        <f t="shared" si="17"/>
        <v>6159805.7920621522</v>
      </c>
      <c r="Z201" s="2"/>
    </row>
    <row r="202" spans="13:26" x14ac:dyDescent="0.25">
      <c r="M202" s="2"/>
      <c r="N202" s="1">
        <f t="shared" si="18"/>
        <v>144</v>
      </c>
      <c r="O202" s="124">
        <f t="shared" si="15"/>
        <v>6159805.7920621522</v>
      </c>
      <c r="P202" s="124">
        <f t="shared" si="19"/>
        <v>36700.780903310711</v>
      </c>
      <c r="Q202" s="124">
        <f t="shared" si="16"/>
        <v>13553.075136134727</v>
      </c>
      <c r="R202" s="124">
        <f t="shared" si="17"/>
        <v>6210059.6481015971</v>
      </c>
      <c r="Z202" s="2"/>
    </row>
    <row r="203" spans="13:26" x14ac:dyDescent="0.25">
      <c r="M203" s="2"/>
      <c r="N203" s="1">
        <f t="shared" si="18"/>
        <v>145</v>
      </c>
      <c r="O203" s="124">
        <f t="shared" si="15"/>
        <v>6210059.6481015971</v>
      </c>
      <c r="P203" s="124">
        <f t="shared" si="19"/>
        <v>36700.780903310711</v>
      </c>
      <c r="Q203" s="124">
        <f t="shared" si="16"/>
        <v>13663.645876475402</v>
      </c>
      <c r="R203" s="124">
        <f t="shared" si="17"/>
        <v>6260424.0748813832</v>
      </c>
      <c r="Z203" s="2"/>
    </row>
    <row r="204" spans="13:26" x14ac:dyDescent="0.25">
      <c r="M204" s="2"/>
      <c r="N204" s="1">
        <f t="shared" si="18"/>
        <v>146</v>
      </c>
      <c r="O204" s="124">
        <f t="shared" si="15"/>
        <v>6260424.0748813832</v>
      </c>
      <c r="P204" s="124">
        <f t="shared" si="19"/>
        <v>36700.780903310711</v>
      </c>
      <c r="Q204" s="124">
        <f t="shared" si="16"/>
        <v>13774.459899413338</v>
      </c>
      <c r="R204" s="124">
        <f t="shared" si="17"/>
        <v>6310899.3156841071</v>
      </c>
      <c r="Z204" s="2"/>
    </row>
    <row r="205" spans="13:26" x14ac:dyDescent="0.25">
      <c r="M205" s="2"/>
      <c r="N205" s="1">
        <f t="shared" si="18"/>
        <v>147</v>
      </c>
      <c r="O205" s="124">
        <f t="shared" si="15"/>
        <v>6310899.3156841071</v>
      </c>
      <c r="P205" s="124">
        <f t="shared" si="19"/>
        <v>36700.780903310711</v>
      </c>
      <c r="Q205" s="124">
        <f t="shared" si="16"/>
        <v>13885.517740229581</v>
      </c>
      <c r="R205" s="124">
        <f t="shared" si="17"/>
        <v>6361485.6143276468</v>
      </c>
      <c r="Z205" s="2"/>
    </row>
    <row r="206" spans="13:26" x14ac:dyDescent="0.25">
      <c r="M206" s="2"/>
      <c r="N206" s="1">
        <f t="shared" si="18"/>
        <v>148</v>
      </c>
      <c r="O206" s="124">
        <f t="shared" si="15"/>
        <v>6361485.6143276468</v>
      </c>
      <c r="P206" s="124">
        <f t="shared" si="19"/>
        <v>36700.780903310711</v>
      </c>
      <c r="Q206" s="124">
        <f t="shared" si="16"/>
        <v>13996.819935382931</v>
      </c>
      <c r="R206" s="124">
        <f t="shared" si="17"/>
        <v>6412183.2151663406</v>
      </c>
      <c r="Z206" s="2"/>
    </row>
    <row r="207" spans="13:26" x14ac:dyDescent="0.25">
      <c r="M207" s="2"/>
      <c r="N207" s="1">
        <f t="shared" si="18"/>
        <v>149</v>
      </c>
      <c r="O207" s="124">
        <f t="shared" si="15"/>
        <v>6412183.2151663406</v>
      </c>
      <c r="P207" s="124">
        <f t="shared" si="19"/>
        <v>36700.780903310711</v>
      </c>
      <c r="Q207" s="124">
        <f t="shared" si="16"/>
        <v>14108.367022512533</v>
      </c>
      <c r="R207" s="124">
        <f t="shared" si="17"/>
        <v>6462992.3630921636</v>
      </c>
      <c r="Z207" s="2"/>
    </row>
    <row r="208" spans="13:26" x14ac:dyDescent="0.25">
      <c r="M208" s="2"/>
      <c r="N208" s="1">
        <f t="shared" si="18"/>
        <v>150</v>
      </c>
      <c r="O208" s="124">
        <f t="shared" si="15"/>
        <v>6462992.3630921636</v>
      </c>
      <c r="P208" s="124">
        <f t="shared" si="19"/>
        <v>36700.780903310711</v>
      </c>
      <c r="Q208" s="124">
        <f t="shared" si="16"/>
        <v>14220.159540440462</v>
      </c>
      <c r="R208" s="124">
        <f t="shared" si="17"/>
        <v>6513913.303535915</v>
      </c>
      <c r="Z208" s="2"/>
    </row>
    <row r="209" spans="13:26" x14ac:dyDescent="0.25">
      <c r="M209" s="2"/>
      <c r="N209" s="1">
        <f t="shared" si="18"/>
        <v>151</v>
      </c>
      <c r="O209" s="124">
        <f t="shared" si="15"/>
        <v>6513913.303535915</v>
      </c>
      <c r="P209" s="124">
        <f t="shared" si="19"/>
        <v>36700.780903310711</v>
      </c>
      <c r="Q209" s="124">
        <f t="shared" si="16"/>
        <v>14332.198029174335</v>
      </c>
      <c r="R209" s="124">
        <f t="shared" si="17"/>
        <v>6564946.2824684</v>
      </c>
      <c r="Z209" s="2"/>
    </row>
    <row r="210" spans="13:26" x14ac:dyDescent="0.25">
      <c r="M210" s="2"/>
      <c r="N210" s="1">
        <f t="shared" si="18"/>
        <v>152</v>
      </c>
      <c r="O210" s="124">
        <f t="shared" si="15"/>
        <v>6564946.2824684</v>
      </c>
      <c r="P210" s="124">
        <f t="shared" si="19"/>
        <v>36700.780903310711</v>
      </c>
      <c r="Q210" s="124">
        <f t="shared" si="16"/>
        <v>14444.483029909918</v>
      </c>
      <c r="R210" s="124">
        <f t="shared" si="17"/>
        <v>6616091.5464016208</v>
      </c>
      <c r="Z210" s="2"/>
    </row>
    <row r="211" spans="13:26" x14ac:dyDescent="0.25">
      <c r="M211" s="2"/>
      <c r="N211" s="1">
        <f t="shared" si="18"/>
        <v>153</v>
      </c>
      <c r="O211" s="124">
        <f t="shared" si="15"/>
        <v>6616091.5464016208</v>
      </c>
      <c r="P211" s="124">
        <f t="shared" si="19"/>
        <v>36700.780903310711</v>
      </c>
      <c r="Q211" s="124">
        <f t="shared" si="16"/>
        <v>14557.015085033741</v>
      </c>
      <c r="R211" s="124">
        <f t="shared" si="17"/>
        <v>6667349.3423899654</v>
      </c>
      <c r="Z211" s="2"/>
    </row>
    <row r="212" spans="13:26" x14ac:dyDescent="0.25">
      <c r="M212" s="2"/>
      <c r="N212" s="1">
        <f t="shared" si="18"/>
        <v>154</v>
      </c>
      <c r="O212" s="124">
        <f t="shared" si="15"/>
        <v>6667349.3423899654</v>
      </c>
      <c r="P212" s="124">
        <f t="shared" si="19"/>
        <v>36700.780903310711</v>
      </c>
      <c r="Q212" s="124">
        <f t="shared" si="16"/>
        <v>14669.794738125715</v>
      </c>
      <c r="R212" s="124">
        <f t="shared" si="17"/>
        <v>6718719.9180314019</v>
      </c>
      <c r="Z212" s="2"/>
    </row>
    <row r="213" spans="13:26" x14ac:dyDescent="0.25">
      <c r="M213" s="2"/>
      <c r="N213" s="1">
        <f t="shared" si="18"/>
        <v>155</v>
      </c>
      <c r="O213" s="124">
        <f t="shared" si="15"/>
        <v>6718719.9180314019</v>
      </c>
      <c r="P213" s="124">
        <f t="shared" si="19"/>
        <v>36700.780903310711</v>
      </c>
      <c r="Q213" s="124">
        <f t="shared" si="16"/>
        <v>14782.822533961758</v>
      </c>
      <c r="R213" s="124">
        <f t="shared" si="17"/>
        <v>6770203.5214686738</v>
      </c>
      <c r="Z213" s="2"/>
    </row>
    <row r="214" spans="13:26" x14ac:dyDescent="0.25">
      <c r="M214" s="2"/>
      <c r="N214" s="1">
        <f t="shared" si="18"/>
        <v>156</v>
      </c>
      <c r="O214" s="124">
        <f t="shared" si="15"/>
        <v>6770203.5214686738</v>
      </c>
      <c r="P214" s="124">
        <f t="shared" si="19"/>
        <v>36700.780903310711</v>
      </c>
      <c r="Q214" s="124">
        <f t="shared" si="16"/>
        <v>14896.099018516432</v>
      </c>
      <c r="R214" s="124">
        <f t="shared" si="17"/>
        <v>6821800.4013905004</v>
      </c>
      <c r="Z214" s="2"/>
    </row>
    <row r="215" spans="13:26" x14ac:dyDescent="0.25">
      <c r="M215" s="2"/>
      <c r="N215" s="1">
        <f t="shared" si="18"/>
        <v>157</v>
      </c>
      <c r="O215" s="124">
        <f t="shared" si="15"/>
        <v>6821800.4013905004</v>
      </c>
      <c r="P215" s="124">
        <f t="shared" si="19"/>
        <v>36700.780903310711</v>
      </c>
      <c r="Q215" s="124">
        <f t="shared" si="16"/>
        <v>15009.624738965571</v>
      </c>
      <c r="R215" s="124">
        <f t="shared" si="17"/>
        <v>6873510.8070327761</v>
      </c>
      <c r="Z215" s="2"/>
    </row>
    <row r="216" spans="13:26" x14ac:dyDescent="0.25">
      <c r="M216" s="2"/>
      <c r="N216" s="1">
        <f t="shared" si="18"/>
        <v>158</v>
      </c>
      <c r="O216" s="124">
        <f t="shared" si="15"/>
        <v>6873510.8070327761</v>
      </c>
      <c r="P216" s="124">
        <f t="shared" si="19"/>
        <v>36700.780903310711</v>
      </c>
      <c r="Q216" s="124">
        <f t="shared" si="16"/>
        <v>15123.400243688935</v>
      </c>
      <c r="R216" s="124">
        <f t="shared" si="17"/>
        <v>6925334.9881797759</v>
      </c>
      <c r="Z216" s="2"/>
    </row>
    <row r="217" spans="13:26" x14ac:dyDescent="0.25">
      <c r="M217" s="2"/>
      <c r="N217" s="1">
        <f t="shared" si="18"/>
        <v>159</v>
      </c>
      <c r="O217" s="124">
        <f t="shared" si="15"/>
        <v>6925334.9881797759</v>
      </c>
      <c r="P217" s="124">
        <f t="shared" si="19"/>
        <v>36700.780903310711</v>
      </c>
      <c r="Q217" s="124">
        <f t="shared" si="16"/>
        <v>15237.42608227285</v>
      </c>
      <c r="R217" s="124">
        <f t="shared" si="17"/>
        <v>6977273.1951653594</v>
      </c>
      <c r="Z217" s="2"/>
    </row>
    <row r="218" spans="13:26" x14ac:dyDescent="0.25">
      <c r="M218" s="2"/>
      <c r="N218" s="1">
        <f t="shared" si="18"/>
        <v>160</v>
      </c>
      <c r="O218" s="124">
        <f t="shared" si="15"/>
        <v>6977273.1951653594</v>
      </c>
      <c r="P218" s="124">
        <f t="shared" si="19"/>
        <v>36700.780903310711</v>
      </c>
      <c r="Q218" s="124">
        <f t="shared" si="16"/>
        <v>15351.702805512865</v>
      </c>
      <c r="R218" s="124">
        <f t="shared" si="17"/>
        <v>7029325.6788741825</v>
      </c>
      <c r="Z218" s="2"/>
    </row>
    <row r="219" spans="13:26" x14ac:dyDescent="0.25">
      <c r="M219" s="2"/>
      <c r="N219" s="1">
        <f t="shared" si="18"/>
        <v>161</v>
      </c>
      <c r="O219" s="124">
        <f t="shared" si="15"/>
        <v>7029325.6788741825</v>
      </c>
      <c r="P219" s="124">
        <f t="shared" si="19"/>
        <v>36700.780903310711</v>
      </c>
      <c r="Q219" s="124">
        <f t="shared" si="16"/>
        <v>15466.230965416415</v>
      </c>
      <c r="R219" s="124">
        <f t="shared" si="17"/>
        <v>7081492.6907429099</v>
      </c>
      <c r="Z219" s="2"/>
    </row>
    <row r="220" spans="13:26" x14ac:dyDescent="0.25">
      <c r="M220" s="2"/>
      <c r="N220" s="1">
        <f t="shared" si="18"/>
        <v>162</v>
      </c>
      <c r="O220" s="124">
        <f t="shared" si="15"/>
        <v>7081492.6907429099</v>
      </c>
      <c r="P220" s="124">
        <f t="shared" si="19"/>
        <v>36700.780903310711</v>
      </c>
      <c r="Q220" s="124">
        <f t="shared" si="16"/>
        <v>15581.011115205489</v>
      </c>
      <c r="R220" s="124">
        <f t="shared" si="17"/>
        <v>7133774.4827614259</v>
      </c>
      <c r="Z220" s="2"/>
    </row>
    <row r="221" spans="13:26" x14ac:dyDescent="0.25">
      <c r="M221" s="2"/>
      <c r="N221" s="1">
        <f t="shared" si="18"/>
        <v>163</v>
      </c>
      <c r="O221" s="124">
        <f t="shared" si="15"/>
        <v>7133774.4827614259</v>
      </c>
      <c r="P221" s="124">
        <f t="shared" si="19"/>
        <v>36700.780903310711</v>
      </c>
      <c r="Q221" s="124">
        <f t="shared" si="16"/>
        <v>15696.043809319292</v>
      </c>
      <c r="R221" s="124">
        <f t="shared" si="17"/>
        <v>7186171.3074740553</v>
      </c>
      <c r="Z221" s="2"/>
    </row>
    <row r="222" spans="13:26" x14ac:dyDescent="0.25">
      <c r="M222" s="2"/>
      <c r="N222" s="1">
        <f t="shared" si="18"/>
        <v>164</v>
      </c>
      <c r="O222" s="124">
        <f t="shared" si="15"/>
        <v>7186171.3074740553</v>
      </c>
      <c r="P222" s="124">
        <f t="shared" si="19"/>
        <v>36700.780903310711</v>
      </c>
      <c r="Q222" s="124">
        <f t="shared" si="16"/>
        <v>15811.329603416934</v>
      </c>
      <c r="R222" s="124">
        <f t="shared" si="17"/>
        <v>7238683.4179807827</v>
      </c>
      <c r="Z222" s="2"/>
    </row>
    <row r="223" spans="13:26" x14ac:dyDescent="0.25">
      <c r="M223" s="2"/>
      <c r="N223" s="1">
        <f t="shared" si="18"/>
        <v>165</v>
      </c>
      <c r="O223" s="124">
        <f t="shared" si="15"/>
        <v>7238683.4179807827</v>
      </c>
      <c r="P223" s="124">
        <f t="shared" si="19"/>
        <v>36700.780903310711</v>
      </c>
      <c r="Q223" s="124">
        <f t="shared" si="16"/>
        <v>15926.869054380115</v>
      </c>
      <c r="R223" s="124">
        <f t="shared" si="17"/>
        <v>7291311.0679384731</v>
      </c>
      <c r="Z223" s="2"/>
    </row>
    <row r="224" spans="13:26" x14ac:dyDescent="0.25">
      <c r="M224" s="2"/>
      <c r="N224" s="1">
        <f t="shared" si="18"/>
        <v>166</v>
      </c>
      <c r="O224" s="124">
        <f t="shared" si="15"/>
        <v>7291311.0679384731</v>
      </c>
      <c r="P224" s="124">
        <f t="shared" si="19"/>
        <v>36700.780903310711</v>
      </c>
      <c r="Q224" s="124">
        <f t="shared" si="16"/>
        <v>16042.662720315806</v>
      </c>
      <c r="R224" s="124">
        <f t="shared" si="17"/>
        <v>7344054.5115620997</v>
      </c>
      <c r="Z224" s="2"/>
    </row>
    <row r="225" spans="13:26" x14ac:dyDescent="0.25">
      <c r="M225" s="2"/>
      <c r="N225" s="1">
        <f t="shared" si="18"/>
        <v>167</v>
      </c>
      <c r="O225" s="124">
        <f t="shared" si="15"/>
        <v>7344054.5115620997</v>
      </c>
      <c r="P225" s="124">
        <f t="shared" si="19"/>
        <v>36700.780903310711</v>
      </c>
      <c r="Q225" s="124">
        <f t="shared" si="16"/>
        <v>16158.711160558951</v>
      </c>
      <c r="R225" s="124">
        <f t="shared" si="17"/>
        <v>7396914.0036259694</v>
      </c>
      <c r="Z225" s="2"/>
    </row>
    <row r="226" spans="13:26" x14ac:dyDescent="0.25">
      <c r="M226" s="2"/>
      <c r="N226" s="1">
        <f t="shared" si="18"/>
        <v>168</v>
      </c>
      <c r="O226" s="124">
        <f t="shared" si="15"/>
        <v>7396914.0036259694</v>
      </c>
      <c r="P226" s="124">
        <f t="shared" si="19"/>
        <v>36700.780903310711</v>
      </c>
      <c r="Q226" s="124">
        <f t="shared" si="16"/>
        <v>16275.014935675163</v>
      </c>
      <c r="R226" s="124">
        <f t="shared" si="17"/>
        <v>7449889.799464955</v>
      </c>
      <c r="Z226" s="2"/>
    </row>
    <row r="227" spans="13:26" x14ac:dyDescent="0.25">
      <c r="M227" s="2"/>
      <c r="N227" s="1">
        <f t="shared" si="18"/>
        <v>169</v>
      </c>
      <c r="O227" s="124">
        <f t="shared" si="15"/>
        <v>7449889.799464955</v>
      </c>
      <c r="P227" s="124">
        <f t="shared" si="19"/>
        <v>36700.780903310711</v>
      </c>
      <c r="Q227" s="124">
        <f t="shared" si="16"/>
        <v>16391.574607463441</v>
      </c>
      <c r="R227" s="124">
        <f t="shared" si="17"/>
        <v>7502982.1549757291</v>
      </c>
      <c r="Z227" s="2"/>
    </row>
    <row r="228" spans="13:26" x14ac:dyDescent="0.25">
      <c r="M228" s="2"/>
      <c r="N228" s="1">
        <f t="shared" si="18"/>
        <v>170</v>
      </c>
      <c r="O228" s="124">
        <f t="shared" ref="O228:O291" si="20">R227</f>
        <v>7502982.1549757291</v>
      </c>
      <c r="P228" s="124">
        <f t="shared" si="19"/>
        <v>36700.780903310711</v>
      </c>
      <c r="Q228" s="124">
        <f t="shared" ref="Q228:Q291" si="21">O228*$P$53</f>
        <v>16508.390738958882</v>
      </c>
      <c r="R228" s="124">
        <f t="shared" ref="R228:R291" si="22">O228+P228+Q228</f>
        <v>7556191.3266179981</v>
      </c>
      <c r="Z228" s="2"/>
    </row>
    <row r="229" spans="13:26" x14ac:dyDescent="0.25">
      <c r="M229" s="2"/>
      <c r="N229" s="1">
        <f t="shared" si="18"/>
        <v>171</v>
      </c>
      <c r="O229" s="124">
        <f t="shared" si="20"/>
        <v>7556191.3266179981</v>
      </c>
      <c r="P229" s="124">
        <f t="shared" si="19"/>
        <v>36700.780903310711</v>
      </c>
      <c r="Q229" s="124">
        <f t="shared" si="21"/>
        <v>16625.463894435386</v>
      </c>
      <c r="R229" s="124">
        <f t="shared" si="22"/>
        <v>7609517.5714157438</v>
      </c>
      <c r="Z229" s="2"/>
    </row>
    <row r="230" spans="13:26" x14ac:dyDescent="0.25">
      <c r="M230" s="2"/>
      <c r="N230" s="1">
        <f t="shared" si="18"/>
        <v>172</v>
      </c>
      <c r="O230" s="124">
        <f t="shared" si="20"/>
        <v>7609517.5714157438</v>
      </c>
      <c r="P230" s="124">
        <f t="shared" si="19"/>
        <v>36700.780903310711</v>
      </c>
      <c r="Q230" s="124">
        <f t="shared" si="21"/>
        <v>16742.794639408403</v>
      </c>
      <c r="R230" s="124">
        <f t="shared" si="22"/>
        <v>7662961.1469584629</v>
      </c>
      <c r="Z230" s="2"/>
    </row>
    <row r="231" spans="13:26" x14ac:dyDescent="0.25">
      <c r="M231" s="2"/>
      <c r="N231" s="1">
        <f t="shared" si="18"/>
        <v>173</v>
      </c>
      <c r="O231" s="124">
        <f t="shared" si="20"/>
        <v>7662961.1469584629</v>
      </c>
      <c r="P231" s="124">
        <f t="shared" si="19"/>
        <v>36700.780903310711</v>
      </c>
      <c r="Q231" s="124">
        <f t="shared" si="21"/>
        <v>16860.383540637653</v>
      </c>
      <c r="R231" s="124">
        <f t="shared" si="22"/>
        <v>7716522.3114024112</v>
      </c>
      <c r="Z231" s="2"/>
    </row>
    <row r="232" spans="13:26" x14ac:dyDescent="0.25">
      <c r="M232" s="2"/>
      <c r="N232" s="1">
        <f t="shared" si="18"/>
        <v>174</v>
      </c>
      <c r="O232" s="124">
        <f t="shared" si="20"/>
        <v>7716522.3114024112</v>
      </c>
      <c r="P232" s="124">
        <f t="shared" si="19"/>
        <v>36700.780903310711</v>
      </c>
      <c r="Q232" s="124">
        <f t="shared" si="21"/>
        <v>16978.231166129866</v>
      </c>
      <c r="R232" s="124">
        <f t="shared" si="22"/>
        <v>7770201.3234718516</v>
      </c>
      <c r="Z232" s="2"/>
    </row>
    <row r="233" spans="13:26" x14ac:dyDescent="0.25">
      <c r="M233" s="2"/>
      <c r="N233" s="1">
        <f t="shared" si="18"/>
        <v>175</v>
      </c>
      <c r="O233" s="124">
        <f t="shared" si="20"/>
        <v>7770201.3234718516</v>
      </c>
      <c r="P233" s="124">
        <f t="shared" si="19"/>
        <v>36700.780903310711</v>
      </c>
      <c r="Q233" s="124">
        <f t="shared" si="21"/>
        <v>17096.33808514152</v>
      </c>
      <c r="R233" s="124">
        <f t="shared" si="22"/>
        <v>7823998.4424603041</v>
      </c>
      <c r="Z233" s="2"/>
    </row>
    <row r="234" spans="13:26" x14ac:dyDescent="0.25">
      <c r="M234" s="2"/>
      <c r="N234" s="1">
        <f t="shared" si="18"/>
        <v>176</v>
      </c>
      <c r="O234" s="124">
        <f t="shared" si="20"/>
        <v>7823998.4424603041</v>
      </c>
      <c r="P234" s="124">
        <f t="shared" si="19"/>
        <v>36700.780903310711</v>
      </c>
      <c r="Q234" s="124">
        <f t="shared" si="21"/>
        <v>17214.704868181605</v>
      </c>
      <c r="R234" s="124">
        <f t="shared" si="22"/>
        <v>7877913.9282317962</v>
      </c>
      <c r="Z234" s="2"/>
    </row>
    <row r="235" spans="13:26" x14ac:dyDescent="0.25">
      <c r="M235" s="2"/>
      <c r="N235" s="1">
        <f t="shared" si="18"/>
        <v>177</v>
      </c>
      <c r="O235" s="124">
        <f t="shared" si="20"/>
        <v>7877913.9282317962</v>
      </c>
      <c r="P235" s="124">
        <f t="shared" si="19"/>
        <v>36700.780903310711</v>
      </c>
      <c r="Q235" s="124">
        <f t="shared" si="21"/>
        <v>17333.332087014362</v>
      </c>
      <c r="R235" s="124">
        <f t="shared" si="22"/>
        <v>7931948.0412221216</v>
      </c>
      <c r="Z235" s="2"/>
    </row>
    <row r="236" spans="13:26" x14ac:dyDescent="0.25">
      <c r="M236" s="2"/>
      <c r="N236" s="1">
        <f t="shared" si="18"/>
        <v>178</v>
      </c>
      <c r="O236" s="124">
        <f t="shared" si="20"/>
        <v>7931948.0412221216</v>
      </c>
      <c r="P236" s="124">
        <f t="shared" si="19"/>
        <v>36700.780903310711</v>
      </c>
      <c r="Q236" s="124">
        <f t="shared" si="21"/>
        <v>17452.220314662056</v>
      </c>
      <c r="R236" s="124">
        <f t="shared" si="22"/>
        <v>7986101.0424400941</v>
      </c>
      <c r="Z236" s="2"/>
    </row>
    <row r="237" spans="13:26" x14ac:dyDescent="0.25">
      <c r="M237" s="2"/>
      <c r="N237" s="1">
        <f t="shared" si="18"/>
        <v>179</v>
      </c>
      <c r="O237" s="124">
        <f t="shared" si="20"/>
        <v>7986101.0424400941</v>
      </c>
      <c r="P237" s="124">
        <f t="shared" si="19"/>
        <v>36700.780903310711</v>
      </c>
      <c r="Q237" s="124">
        <f t="shared" si="21"/>
        <v>17571.370125407739</v>
      </c>
      <c r="R237" s="124">
        <f t="shared" si="22"/>
        <v>8040373.1934688119</v>
      </c>
      <c r="Z237" s="2"/>
    </row>
    <row r="238" spans="13:26" x14ac:dyDescent="0.25">
      <c r="M238" s="2"/>
      <c r="N238" s="1">
        <f t="shared" si="18"/>
        <v>180</v>
      </c>
      <c r="O238" s="124">
        <f t="shared" si="20"/>
        <v>8040373.1934688119</v>
      </c>
      <c r="P238" s="124">
        <f t="shared" si="19"/>
        <v>36700.780903310711</v>
      </c>
      <c r="Q238" s="124">
        <f t="shared" si="21"/>
        <v>17690.782094798033</v>
      </c>
      <c r="R238" s="124">
        <f t="shared" si="22"/>
        <v>8094764.7564669205</v>
      </c>
      <c r="Z238" s="2"/>
    </row>
    <row r="239" spans="13:26" x14ac:dyDescent="0.25">
      <c r="M239" s="2"/>
      <c r="N239" s="1">
        <f t="shared" si="18"/>
        <v>181</v>
      </c>
      <c r="O239" s="124">
        <f t="shared" si="20"/>
        <v>8094764.7564669205</v>
      </c>
      <c r="P239" s="124">
        <f t="shared" si="19"/>
        <v>36700.780903310711</v>
      </c>
      <c r="Q239" s="124">
        <f t="shared" si="21"/>
        <v>17810.45679964589</v>
      </c>
      <c r="R239" s="124">
        <f t="shared" si="22"/>
        <v>8149275.9941698769</v>
      </c>
      <c r="Z239" s="2"/>
    </row>
    <row r="240" spans="13:26" x14ac:dyDescent="0.25">
      <c r="M240" s="2"/>
      <c r="N240" s="1">
        <f t="shared" si="18"/>
        <v>182</v>
      </c>
      <c r="O240" s="124">
        <f t="shared" si="20"/>
        <v>8149275.9941698769</v>
      </c>
      <c r="P240" s="124">
        <f t="shared" si="19"/>
        <v>36700.780903310711</v>
      </c>
      <c r="Q240" s="124">
        <f t="shared" si="21"/>
        <v>17930.394818033405</v>
      </c>
      <c r="R240" s="124">
        <f t="shared" si="22"/>
        <v>8203907.1698912205</v>
      </c>
      <c r="Z240" s="2"/>
    </row>
    <row r="241" spans="13:26" x14ac:dyDescent="0.25">
      <c r="M241" s="2"/>
      <c r="N241" s="1">
        <f t="shared" si="18"/>
        <v>183</v>
      </c>
      <c r="O241" s="124">
        <f t="shared" si="20"/>
        <v>8203907.1698912205</v>
      </c>
      <c r="P241" s="124">
        <f t="shared" si="19"/>
        <v>36700.780903310711</v>
      </c>
      <c r="Q241" s="124">
        <f t="shared" si="21"/>
        <v>18050.596729314584</v>
      </c>
      <c r="R241" s="124">
        <f t="shared" si="22"/>
        <v>8258658.5475238459</v>
      </c>
      <c r="Z241" s="2"/>
    </row>
    <row r="242" spans="13:26" x14ac:dyDescent="0.25">
      <c r="M242" s="2"/>
      <c r="N242" s="1">
        <f t="shared" si="18"/>
        <v>184</v>
      </c>
      <c r="O242" s="124">
        <f t="shared" si="20"/>
        <v>8258658.5475238459</v>
      </c>
      <c r="P242" s="124">
        <f t="shared" si="19"/>
        <v>36700.780903310711</v>
      </c>
      <c r="Q242" s="124">
        <f t="shared" si="21"/>
        <v>18171.063114118162</v>
      </c>
      <c r="R242" s="124">
        <f t="shared" si="22"/>
        <v>8313530.3915412743</v>
      </c>
      <c r="Z242" s="2"/>
    </row>
    <row r="243" spans="13:26" x14ac:dyDescent="0.25">
      <c r="M243" s="2"/>
      <c r="N243" s="1">
        <f t="shared" si="18"/>
        <v>185</v>
      </c>
      <c r="O243" s="124">
        <f t="shared" si="20"/>
        <v>8313530.3915412743</v>
      </c>
      <c r="P243" s="124">
        <f t="shared" si="19"/>
        <v>36700.780903310711</v>
      </c>
      <c r="Q243" s="124">
        <f t="shared" si="21"/>
        <v>18291.794554350388</v>
      </c>
      <c r="R243" s="124">
        <f t="shared" si="22"/>
        <v>8368522.9669989347</v>
      </c>
      <c r="Z243" s="2"/>
    </row>
    <row r="244" spans="13:26" x14ac:dyDescent="0.25">
      <c r="M244" s="2"/>
      <c r="N244" s="1">
        <f t="shared" si="18"/>
        <v>186</v>
      </c>
      <c r="O244" s="124">
        <f t="shared" si="20"/>
        <v>8368522.9669989347</v>
      </c>
      <c r="P244" s="124">
        <f t="shared" si="19"/>
        <v>36700.780903310711</v>
      </c>
      <c r="Q244" s="124">
        <f t="shared" si="21"/>
        <v>18412.791633197856</v>
      </c>
      <c r="R244" s="124">
        <f t="shared" si="22"/>
        <v>8423636.5395354442</v>
      </c>
      <c r="Z244" s="2"/>
    </row>
    <row r="245" spans="13:26" x14ac:dyDescent="0.25">
      <c r="M245" s="2"/>
      <c r="N245" s="1">
        <f t="shared" si="18"/>
        <v>187</v>
      </c>
      <c r="O245" s="124">
        <f t="shared" si="20"/>
        <v>8423636.5395354442</v>
      </c>
      <c r="P245" s="124">
        <f t="shared" si="19"/>
        <v>36700.780903310711</v>
      </c>
      <c r="Q245" s="124">
        <f t="shared" si="21"/>
        <v>18534.054935130309</v>
      </c>
      <c r="R245" s="124">
        <f t="shared" si="22"/>
        <v>8478871.3753738869</v>
      </c>
      <c r="Z245" s="2"/>
    </row>
    <row r="246" spans="13:26" x14ac:dyDescent="0.25">
      <c r="M246" s="2"/>
      <c r="N246" s="1">
        <f t="shared" si="18"/>
        <v>188</v>
      </c>
      <c r="O246" s="124">
        <f t="shared" si="20"/>
        <v>8478871.3753738869</v>
      </c>
      <c r="P246" s="124">
        <f t="shared" si="19"/>
        <v>36700.780903310711</v>
      </c>
      <c r="Q246" s="124">
        <f t="shared" si="21"/>
        <v>18655.585045903474</v>
      </c>
      <c r="R246" s="124">
        <f t="shared" si="22"/>
        <v>8534227.7413231023</v>
      </c>
      <c r="Z246" s="2"/>
    </row>
    <row r="247" spans="13:26" x14ac:dyDescent="0.25">
      <c r="M247" s="2"/>
      <c r="N247" s="1">
        <f t="shared" si="18"/>
        <v>189</v>
      </c>
      <c r="O247" s="124">
        <f t="shared" si="20"/>
        <v>8534227.7413231023</v>
      </c>
      <c r="P247" s="124">
        <f t="shared" si="19"/>
        <v>36700.780903310711</v>
      </c>
      <c r="Q247" s="124">
        <f t="shared" si="21"/>
        <v>18777.382552561863</v>
      </c>
      <c r="R247" s="124">
        <f t="shared" si="22"/>
        <v>8589705.904778976</v>
      </c>
      <c r="Z247" s="2"/>
    </row>
    <row r="248" spans="13:26" x14ac:dyDescent="0.25">
      <c r="M248" s="2"/>
      <c r="N248" s="1">
        <f t="shared" ref="N248:N311" si="23">N247+1</f>
        <v>190</v>
      </c>
      <c r="O248" s="124">
        <f t="shared" si="20"/>
        <v>8589705.904778976</v>
      </c>
      <c r="P248" s="124">
        <f t="shared" ref="P248:P311" si="24">P247</f>
        <v>36700.780903310711</v>
      </c>
      <c r="Q248" s="124">
        <f t="shared" si="21"/>
        <v>18899.448043441651</v>
      </c>
      <c r="R248" s="124">
        <f t="shared" si="22"/>
        <v>8645306.1337257288</v>
      </c>
      <c r="Z248" s="2"/>
    </row>
    <row r="249" spans="13:26" x14ac:dyDescent="0.25">
      <c r="M249" s="2"/>
      <c r="N249" s="1">
        <f t="shared" si="23"/>
        <v>191</v>
      </c>
      <c r="O249" s="124">
        <f t="shared" si="20"/>
        <v>8645306.1337257288</v>
      </c>
      <c r="P249" s="124">
        <f t="shared" si="24"/>
        <v>36700.780903310711</v>
      </c>
      <c r="Q249" s="124">
        <f t="shared" si="21"/>
        <v>19021.78210817348</v>
      </c>
      <c r="R249" s="124">
        <f t="shared" si="22"/>
        <v>8701028.6967372131</v>
      </c>
      <c r="Z249" s="2"/>
    </row>
    <row r="250" spans="13:26" x14ac:dyDescent="0.25">
      <c r="M250" s="2"/>
      <c r="N250" s="1">
        <f t="shared" si="23"/>
        <v>192</v>
      </c>
      <c r="O250" s="124">
        <f t="shared" si="20"/>
        <v>8701028.6967372131</v>
      </c>
      <c r="P250" s="124">
        <f t="shared" si="24"/>
        <v>36700.780903310711</v>
      </c>
      <c r="Q250" s="124">
        <f t="shared" si="21"/>
        <v>19144.385337685337</v>
      </c>
      <c r="R250" s="124">
        <f t="shared" si="22"/>
        <v>8756873.8629782107</v>
      </c>
      <c r="Z250" s="2"/>
    </row>
    <row r="251" spans="13:26" x14ac:dyDescent="0.25">
      <c r="M251" s="2"/>
      <c r="N251" s="1">
        <f t="shared" si="23"/>
        <v>193</v>
      </c>
      <c r="O251" s="124">
        <f t="shared" si="20"/>
        <v>8756873.8629782107</v>
      </c>
      <c r="P251" s="124">
        <f t="shared" si="24"/>
        <v>36700.780903310711</v>
      </c>
      <c r="Q251" s="124">
        <f t="shared" si="21"/>
        <v>19267.258324205384</v>
      </c>
      <c r="R251" s="124">
        <f t="shared" si="22"/>
        <v>8812841.902205728</v>
      </c>
      <c r="Z251" s="2"/>
    </row>
    <row r="252" spans="13:26" x14ac:dyDescent="0.25">
      <c r="M252" s="2"/>
      <c r="N252" s="1">
        <f t="shared" si="23"/>
        <v>194</v>
      </c>
      <c r="O252" s="124">
        <f t="shared" si="20"/>
        <v>8812841.902205728</v>
      </c>
      <c r="P252" s="124">
        <f t="shared" si="24"/>
        <v>36700.780903310711</v>
      </c>
      <c r="Q252" s="124">
        <f t="shared" si="21"/>
        <v>19390.401661264837</v>
      </c>
      <c r="R252" s="124">
        <f t="shared" si="22"/>
        <v>8868933.0847703051</v>
      </c>
      <c r="Z252" s="2"/>
    </row>
    <row r="253" spans="13:26" x14ac:dyDescent="0.25">
      <c r="M253" s="2"/>
      <c r="N253" s="1">
        <f t="shared" si="23"/>
        <v>195</v>
      </c>
      <c r="O253" s="124">
        <f t="shared" si="20"/>
        <v>8868933.0847703051</v>
      </c>
      <c r="P253" s="124">
        <f t="shared" si="24"/>
        <v>36700.780903310711</v>
      </c>
      <c r="Q253" s="124">
        <f t="shared" si="21"/>
        <v>19513.815943700822</v>
      </c>
      <c r="R253" s="124">
        <f t="shared" si="22"/>
        <v>8925147.6816173177</v>
      </c>
      <c r="Z253" s="2"/>
    </row>
    <row r="254" spans="13:26" x14ac:dyDescent="0.25">
      <c r="M254" s="2"/>
      <c r="N254" s="1">
        <f t="shared" si="23"/>
        <v>196</v>
      </c>
      <c r="O254" s="124">
        <f t="shared" si="20"/>
        <v>8925147.6816173177</v>
      </c>
      <c r="P254" s="124">
        <f t="shared" si="24"/>
        <v>36700.780903310711</v>
      </c>
      <c r="Q254" s="124">
        <f t="shared" si="21"/>
        <v>19637.501767659247</v>
      </c>
      <c r="R254" s="124">
        <f t="shared" si="22"/>
        <v>8981485.9642882887</v>
      </c>
      <c r="Z254" s="2"/>
    </row>
    <row r="255" spans="13:26" x14ac:dyDescent="0.25">
      <c r="M255" s="2"/>
      <c r="N255" s="1">
        <f t="shared" si="23"/>
        <v>197</v>
      </c>
      <c r="O255" s="124">
        <f t="shared" si="20"/>
        <v>8981485.9642882887</v>
      </c>
      <c r="P255" s="124">
        <f t="shared" si="24"/>
        <v>36700.780903310711</v>
      </c>
      <c r="Q255" s="124">
        <f t="shared" si="21"/>
        <v>19761.459730597693</v>
      </c>
      <c r="R255" s="124">
        <f t="shared" si="22"/>
        <v>9037948.2049221974</v>
      </c>
      <c r="Z255" s="2"/>
    </row>
    <row r="256" spans="13:26" x14ac:dyDescent="0.25">
      <c r="M256" s="2"/>
      <c r="N256" s="1">
        <f t="shared" si="23"/>
        <v>198</v>
      </c>
      <c r="O256" s="124">
        <f t="shared" si="20"/>
        <v>9037948.2049221974</v>
      </c>
      <c r="P256" s="124">
        <f t="shared" si="24"/>
        <v>36700.780903310711</v>
      </c>
      <c r="Q256" s="124">
        <f t="shared" si="21"/>
        <v>19885.690431288291</v>
      </c>
      <c r="R256" s="124">
        <f t="shared" si="22"/>
        <v>9094534.6762567963</v>
      </c>
      <c r="Z256" s="2"/>
    </row>
    <row r="257" spans="13:26" x14ac:dyDescent="0.25">
      <c r="M257" s="2"/>
      <c r="N257" s="1">
        <f t="shared" si="23"/>
        <v>199</v>
      </c>
      <c r="O257" s="124">
        <f t="shared" si="20"/>
        <v>9094534.6762567963</v>
      </c>
      <c r="P257" s="124">
        <f t="shared" si="24"/>
        <v>36700.780903310711</v>
      </c>
      <c r="Q257" s="124">
        <f t="shared" si="21"/>
        <v>20010.194469820617</v>
      </c>
      <c r="R257" s="124">
        <f t="shared" si="22"/>
        <v>9151245.6516299285</v>
      </c>
      <c r="Z257" s="2"/>
    </row>
    <row r="258" spans="13:26" x14ac:dyDescent="0.25">
      <c r="M258" s="2"/>
      <c r="N258" s="1">
        <f t="shared" si="23"/>
        <v>200</v>
      </c>
      <c r="O258" s="124">
        <f t="shared" si="20"/>
        <v>9151245.6516299285</v>
      </c>
      <c r="P258" s="124">
        <f t="shared" si="24"/>
        <v>36700.780903310711</v>
      </c>
      <c r="Q258" s="124">
        <f t="shared" si="21"/>
        <v>20134.972447604592</v>
      </c>
      <c r="R258" s="124">
        <f t="shared" si="22"/>
        <v>9208081.4049808439</v>
      </c>
      <c r="Z258" s="2"/>
    </row>
    <row r="259" spans="13:26" x14ac:dyDescent="0.25">
      <c r="M259" s="2"/>
      <c r="N259" s="1">
        <f t="shared" si="23"/>
        <v>201</v>
      </c>
      <c r="O259" s="124">
        <f t="shared" si="20"/>
        <v>9208081.4049808439</v>
      </c>
      <c r="P259" s="124">
        <f t="shared" si="24"/>
        <v>36700.780903310711</v>
      </c>
      <c r="Q259" s="124">
        <f t="shared" si="21"/>
        <v>20260.024967373385</v>
      </c>
      <c r="R259" s="124">
        <f t="shared" si="22"/>
        <v>9265042.2108515296</v>
      </c>
      <c r="Z259" s="2"/>
    </row>
    <row r="260" spans="13:26" x14ac:dyDescent="0.25">
      <c r="M260" s="2"/>
      <c r="N260" s="1">
        <f t="shared" si="23"/>
        <v>202</v>
      </c>
      <c r="O260" s="124">
        <f t="shared" si="20"/>
        <v>9265042.2108515296</v>
      </c>
      <c r="P260" s="124">
        <f t="shared" si="24"/>
        <v>36700.780903310711</v>
      </c>
      <c r="Q260" s="124">
        <f t="shared" si="21"/>
        <v>20385.352633186329</v>
      </c>
      <c r="R260" s="124">
        <f t="shared" si="22"/>
        <v>9322128.3443880267</v>
      </c>
      <c r="Z260" s="2"/>
    </row>
    <row r="261" spans="13:26" x14ac:dyDescent="0.25">
      <c r="M261" s="2"/>
      <c r="N261" s="1">
        <f t="shared" si="23"/>
        <v>203</v>
      </c>
      <c r="O261" s="124">
        <f t="shared" si="20"/>
        <v>9322128.3443880267</v>
      </c>
      <c r="P261" s="124">
        <f t="shared" si="24"/>
        <v>36700.780903310711</v>
      </c>
      <c r="Q261" s="124">
        <f t="shared" si="21"/>
        <v>20510.956050431818</v>
      </c>
      <c r="R261" s="124">
        <f t="shared" si="22"/>
        <v>9379340.0813417695</v>
      </c>
      <c r="Z261" s="2"/>
    </row>
    <row r="262" spans="13:26" x14ac:dyDescent="0.25">
      <c r="M262" s="2"/>
      <c r="N262" s="1">
        <f t="shared" si="23"/>
        <v>204</v>
      </c>
      <c r="O262" s="124">
        <f t="shared" si="20"/>
        <v>9379340.0813417695</v>
      </c>
      <c r="P262" s="124">
        <f t="shared" si="24"/>
        <v>36700.780903310711</v>
      </c>
      <c r="Q262" s="124">
        <f t="shared" si="21"/>
        <v>20636.835825830269</v>
      </c>
      <c r="R262" s="124">
        <f t="shared" si="22"/>
        <v>9436677.6980709117</v>
      </c>
      <c r="Z262" s="2"/>
    </row>
    <row r="263" spans="13:26" x14ac:dyDescent="0.25">
      <c r="M263" s="2"/>
      <c r="N263" s="1">
        <f t="shared" si="23"/>
        <v>205</v>
      </c>
      <c r="O263" s="124">
        <f t="shared" si="20"/>
        <v>9436677.6980709117</v>
      </c>
      <c r="P263" s="124">
        <f t="shared" si="24"/>
        <v>36700.780903310711</v>
      </c>
      <c r="Q263" s="124">
        <f t="shared" si="21"/>
        <v>20762.992567437021</v>
      </c>
      <c r="R263" s="124">
        <f t="shared" si="22"/>
        <v>9494141.4715416599</v>
      </c>
      <c r="Z263" s="2"/>
    </row>
    <row r="264" spans="13:26" x14ac:dyDescent="0.25">
      <c r="M264" s="2"/>
      <c r="N264" s="1">
        <f t="shared" si="23"/>
        <v>206</v>
      </c>
      <c r="O264" s="124">
        <f t="shared" si="20"/>
        <v>9494141.4715416599</v>
      </c>
      <c r="P264" s="124">
        <f t="shared" si="24"/>
        <v>36700.780903310711</v>
      </c>
      <c r="Q264" s="124">
        <f t="shared" si="21"/>
        <v>20889.42688464528</v>
      </c>
      <c r="R264" s="124">
        <f t="shared" si="22"/>
        <v>9551731.6793296169</v>
      </c>
      <c r="Z264" s="2"/>
    </row>
    <row r="265" spans="13:26" x14ac:dyDescent="0.25">
      <c r="M265" s="2"/>
      <c r="N265" s="1">
        <f t="shared" si="23"/>
        <v>207</v>
      </c>
      <c r="O265" s="124">
        <f t="shared" si="20"/>
        <v>9551731.6793296169</v>
      </c>
      <c r="P265" s="124">
        <f t="shared" si="24"/>
        <v>36700.780903310711</v>
      </c>
      <c r="Q265" s="124">
        <f t="shared" si="21"/>
        <v>21016.13938818908</v>
      </c>
      <c r="R265" s="124">
        <f t="shared" si="22"/>
        <v>9609448.5996211171</v>
      </c>
      <c r="Z265" s="2"/>
    </row>
    <row r="266" spans="13:26" x14ac:dyDescent="0.25">
      <c r="M266" s="2"/>
      <c r="N266" s="1">
        <f t="shared" si="23"/>
        <v>208</v>
      </c>
      <c r="O266" s="124">
        <f t="shared" si="20"/>
        <v>9609448.5996211171</v>
      </c>
      <c r="P266" s="124">
        <f t="shared" si="24"/>
        <v>36700.780903310711</v>
      </c>
      <c r="Q266" s="124">
        <f t="shared" si="21"/>
        <v>21143.130690146205</v>
      </c>
      <c r="R266" s="124">
        <f t="shared" si="22"/>
        <v>9667292.5112145748</v>
      </c>
      <c r="Z266" s="2"/>
    </row>
    <row r="267" spans="13:26" x14ac:dyDescent="0.25">
      <c r="M267" s="2"/>
      <c r="N267" s="1">
        <f t="shared" si="23"/>
        <v>209</v>
      </c>
      <c r="O267" s="124">
        <f t="shared" si="20"/>
        <v>9667292.5112145748</v>
      </c>
      <c r="P267" s="124">
        <f t="shared" si="24"/>
        <v>36700.780903310711</v>
      </c>
      <c r="Q267" s="124">
        <f t="shared" si="21"/>
        <v>21270.401403941163</v>
      </c>
      <c r="R267" s="124">
        <f t="shared" si="22"/>
        <v>9725263.6935218275</v>
      </c>
      <c r="Z267" s="2"/>
    </row>
    <row r="268" spans="13:26" x14ac:dyDescent="0.25">
      <c r="M268" s="2"/>
      <c r="N268" s="1">
        <f t="shared" si="23"/>
        <v>210</v>
      </c>
      <c r="O268" s="124">
        <f t="shared" si="20"/>
        <v>9725263.6935218275</v>
      </c>
      <c r="P268" s="124">
        <f t="shared" si="24"/>
        <v>36700.780903310711</v>
      </c>
      <c r="Q268" s="124">
        <f t="shared" si="21"/>
        <v>21397.952144348146</v>
      </c>
      <c r="R268" s="124">
        <f t="shared" si="22"/>
        <v>9783362.4265694879</v>
      </c>
      <c r="Z268" s="2"/>
    </row>
    <row r="269" spans="13:26" x14ac:dyDescent="0.25">
      <c r="M269" s="2"/>
      <c r="N269" s="1">
        <f t="shared" si="23"/>
        <v>211</v>
      </c>
      <c r="O269" s="124">
        <f t="shared" si="20"/>
        <v>9783362.4265694879</v>
      </c>
      <c r="P269" s="124">
        <f t="shared" si="24"/>
        <v>36700.780903310711</v>
      </c>
      <c r="Q269" s="124">
        <f t="shared" si="21"/>
        <v>21525.783527494004</v>
      </c>
      <c r="R269" s="124">
        <f t="shared" si="22"/>
        <v>9841588.9910002928</v>
      </c>
      <c r="Z269" s="2"/>
    </row>
    <row r="270" spans="13:26" x14ac:dyDescent="0.25">
      <c r="M270" s="2"/>
      <c r="N270" s="1">
        <f t="shared" si="23"/>
        <v>212</v>
      </c>
      <c r="O270" s="124">
        <f t="shared" si="20"/>
        <v>9841588.9910002928</v>
      </c>
      <c r="P270" s="124">
        <f t="shared" si="24"/>
        <v>36700.780903310711</v>
      </c>
      <c r="Q270" s="124">
        <f t="shared" si="21"/>
        <v>21653.896170861208</v>
      </c>
      <c r="R270" s="124">
        <f t="shared" si="22"/>
        <v>9899943.6680744663</v>
      </c>
      <c r="Z270" s="2"/>
    </row>
    <row r="271" spans="13:26" x14ac:dyDescent="0.25">
      <c r="M271" s="2"/>
      <c r="N271" s="1">
        <f t="shared" si="23"/>
        <v>213</v>
      </c>
      <c r="O271" s="124">
        <f t="shared" si="20"/>
        <v>9899943.6680744663</v>
      </c>
      <c r="P271" s="124">
        <f t="shared" si="24"/>
        <v>36700.780903310711</v>
      </c>
      <c r="Q271" s="124">
        <f t="shared" si="21"/>
        <v>21782.290693290848</v>
      </c>
      <c r="R271" s="124">
        <f t="shared" si="22"/>
        <v>9958426.7396710683</v>
      </c>
      <c r="Z271" s="2"/>
    </row>
    <row r="272" spans="13:26" x14ac:dyDescent="0.25">
      <c r="M272" s="2"/>
      <c r="N272" s="1">
        <f t="shared" si="23"/>
        <v>214</v>
      </c>
      <c r="O272" s="124">
        <f t="shared" si="20"/>
        <v>9958426.7396710683</v>
      </c>
      <c r="P272" s="124">
        <f t="shared" si="24"/>
        <v>36700.780903310711</v>
      </c>
      <c r="Q272" s="124">
        <f t="shared" si="21"/>
        <v>21910.967714985607</v>
      </c>
      <c r="R272" s="124">
        <f t="shared" si="22"/>
        <v>10017038.488289366</v>
      </c>
      <c r="Z272" s="2"/>
    </row>
    <row r="273" spans="13:26" x14ac:dyDescent="0.25">
      <c r="M273" s="2"/>
      <c r="N273" s="1">
        <f t="shared" si="23"/>
        <v>215</v>
      </c>
      <c r="O273" s="124">
        <f t="shared" si="20"/>
        <v>10017038.488289366</v>
      </c>
      <c r="P273" s="124">
        <f t="shared" si="24"/>
        <v>36700.780903310711</v>
      </c>
      <c r="Q273" s="124">
        <f t="shared" si="21"/>
        <v>22039.927857512779</v>
      </c>
      <c r="R273" s="124">
        <f t="shared" si="22"/>
        <v>10075779.19705019</v>
      </c>
      <c r="Z273" s="2"/>
    </row>
    <row r="274" spans="13:26" x14ac:dyDescent="0.25">
      <c r="M274" s="2"/>
      <c r="N274" s="1">
        <f t="shared" si="23"/>
        <v>216</v>
      </c>
      <c r="O274" s="124">
        <f t="shared" si="20"/>
        <v>10075779.19705019</v>
      </c>
      <c r="P274" s="124">
        <f t="shared" si="24"/>
        <v>36700.780903310711</v>
      </c>
      <c r="Q274" s="124">
        <f t="shared" si="21"/>
        <v>22169.171743807241</v>
      </c>
      <c r="R274" s="124">
        <f t="shared" si="22"/>
        <v>10134649.149697307</v>
      </c>
      <c r="Z274" s="2"/>
    </row>
    <row r="275" spans="13:26" x14ac:dyDescent="0.25">
      <c r="M275" s="2"/>
      <c r="N275" s="1">
        <f t="shared" si="23"/>
        <v>217</v>
      </c>
      <c r="O275" s="124">
        <f t="shared" si="20"/>
        <v>10134649.149697307</v>
      </c>
      <c r="P275" s="124">
        <f t="shared" si="24"/>
        <v>36700.780903310711</v>
      </c>
      <c r="Q275" s="124">
        <f t="shared" si="21"/>
        <v>22298.699998174492</v>
      </c>
      <c r="R275" s="124">
        <f t="shared" si="22"/>
        <v>10193648.630598793</v>
      </c>
      <c r="Z275" s="2"/>
    </row>
    <row r="276" spans="13:26" x14ac:dyDescent="0.25">
      <c r="M276" s="2"/>
      <c r="N276" s="1">
        <f t="shared" si="23"/>
        <v>218</v>
      </c>
      <c r="O276" s="124">
        <f t="shared" si="20"/>
        <v>10193648.630598793</v>
      </c>
      <c r="P276" s="124">
        <f t="shared" si="24"/>
        <v>36700.780903310711</v>
      </c>
      <c r="Q276" s="124">
        <f t="shared" si="21"/>
        <v>22428.513246293645</v>
      </c>
      <c r="R276" s="124">
        <f t="shared" si="22"/>
        <v>10252777.924748398</v>
      </c>
      <c r="Z276" s="2"/>
    </row>
    <row r="277" spans="13:26" x14ac:dyDescent="0.25">
      <c r="M277" s="2"/>
      <c r="N277" s="1">
        <f t="shared" si="23"/>
        <v>219</v>
      </c>
      <c r="O277" s="124">
        <f t="shared" si="20"/>
        <v>10252777.924748398</v>
      </c>
      <c r="P277" s="124">
        <f t="shared" si="24"/>
        <v>36700.780903310711</v>
      </c>
      <c r="Q277" s="124">
        <f t="shared" si="21"/>
        <v>22558.612115220476</v>
      </c>
      <c r="R277" s="124">
        <f t="shared" si="22"/>
        <v>10312037.317766931</v>
      </c>
      <c r="Z277" s="2"/>
    </row>
    <row r="278" spans="13:26" x14ac:dyDescent="0.25">
      <c r="M278" s="2"/>
      <c r="N278" s="1">
        <f t="shared" si="23"/>
        <v>220</v>
      </c>
      <c r="O278" s="124">
        <f t="shared" si="20"/>
        <v>10312037.317766931</v>
      </c>
      <c r="P278" s="124">
        <f t="shared" si="24"/>
        <v>36700.780903310711</v>
      </c>
      <c r="Q278" s="124">
        <f t="shared" si="21"/>
        <v>22688.997233390415</v>
      </c>
      <c r="R278" s="124">
        <f t="shared" si="22"/>
        <v>10371427.095903633</v>
      </c>
      <c r="Z278" s="2"/>
    </row>
    <row r="279" spans="13:26" x14ac:dyDescent="0.25">
      <c r="M279" s="2"/>
      <c r="N279" s="1">
        <f t="shared" si="23"/>
        <v>221</v>
      </c>
      <c r="O279" s="124">
        <f t="shared" si="20"/>
        <v>10371427.095903633</v>
      </c>
      <c r="P279" s="124">
        <f t="shared" si="24"/>
        <v>36700.780903310711</v>
      </c>
      <c r="Q279" s="124">
        <f t="shared" si="21"/>
        <v>22819.669230621621</v>
      </c>
      <c r="R279" s="124">
        <f t="shared" si="22"/>
        <v>10430947.546037566</v>
      </c>
      <c r="Z279" s="2"/>
    </row>
    <row r="280" spans="13:26" x14ac:dyDescent="0.25">
      <c r="M280" s="2"/>
      <c r="N280" s="1">
        <f t="shared" si="23"/>
        <v>222</v>
      </c>
      <c r="O280" s="124">
        <f t="shared" si="20"/>
        <v>10430947.546037566</v>
      </c>
      <c r="P280" s="124">
        <f t="shared" si="24"/>
        <v>36700.780903310711</v>
      </c>
      <c r="Q280" s="124">
        <f t="shared" si="21"/>
        <v>22950.62873811799</v>
      </c>
      <c r="R280" s="124">
        <f t="shared" si="22"/>
        <v>10490598.955678996</v>
      </c>
      <c r="Z280" s="2"/>
    </row>
    <row r="281" spans="13:26" x14ac:dyDescent="0.25">
      <c r="M281" s="2"/>
      <c r="N281" s="1">
        <f t="shared" si="23"/>
        <v>223</v>
      </c>
      <c r="O281" s="124">
        <f t="shared" si="20"/>
        <v>10490598.955678996</v>
      </c>
      <c r="P281" s="124">
        <f t="shared" si="24"/>
        <v>36700.780903310711</v>
      </c>
      <c r="Q281" s="124">
        <f t="shared" si="21"/>
        <v>23081.876388472239</v>
      </c>
      <c r="R281" s="124">
        <f t="shared" si="22"/>
        <v>10550381.612970779</v>
      </c>
      <c r="Z281" s="2"/>
    </row>
    <row r="282" spans="13:26" x14ac:dyDescent="0.25">
      <c r="M282" s="2"/>
      <c r="N282" s="1">
        <f t="shared" si="23"/>
        <v>224</v>
      </c>
      <c r="O282" s="124">
        <f t="shared" si="20"/>
        <v>10550381.612970779</v>
      </c>
      <c r="P282" s="124">
        <f t="shared" si="24"/>
        <v>36700.780903310711</v>
      </c>
      <c r="Q282" s="124">
        <f t="shared" si="21"/>
        <v>23213.412815668929</v>
      </c>
      <c r="R282" s="124">
        <f t="shared" si="22"/>
        <v>10610295.80668976</v>
      </c>
      <c r="Z282" s="2"/>
    </row>
    <row r="283" spans="13:26" x14ac:dyDescent="0.25">
      <c r="M283" s="2"/>
      <c r="N283" s="1">
        <f t="shared" si="23"/>
        <v>225</v>
      </c>
      <c r="O283" s="124">
        <f t="shared" si="20"/>
        <v>10610295.80668976</v>
      </c>
      <c r="P283" s="124">
        <f t="shared" si="24"/>
        <v>36700.780903310711</v>
      </c>
      <c r="Q283" s="124">
        <f t="shared" si="21"/>
        <v>23345.238655087549</v>
      </c>
      <c r="R283" s="124">
        <f t="shared" si="22"/>
        <v>10670341.82624816</v>
      </c>
      <c r="Z283" s="2"/>
    </row>
    <row r="284" spans="13:26" x14ac:dyDescent="0.25">
      <c r="M284" s="2"/>
      <c r="N284" s="1">
        <f t="shared" si="23"/>
        <v>226</v>
      </c>
      <c r="O284" s="124">
        <f t="shared" si="20"/>
        <v>10670341.82624816</v>
      </c>
      <c r="P284" s="124">
        <f t="shared" si="24"/>
        <v>36700.780903310711</v>
      </c>
      <c r="Q284" s="124">
        <f t="shared" si="21"/>
        <v>23477.354543505578</v>
      </c>
      <c r="R284" s="124">
        <f t="shared" si="22"/>
        <v>10730519.961694976</v>
      </c>
      <c r="Z284" s="2"/>
    </row>
    <row r="285" spans="13:26" x14ac:dyDescent="0.25">
      <c r="M285" s="2"/>
      <c r="N285" s="1">
        <f t="shared" si="23"/>
        <v>227</v>
      </c>
      <c r="O285" s="124">
        <f t="shared" si="20"/>
        <v>10730519.961694976</v>
      </c>
      <c r="P285" s="124">
        <f t="shared" si="24"/>
        <v>36700.780903310711</v>
      </c>
      <c r="Q285" s="124">
        <f t="shared" si="21"/>
        <v>23609.761119101553</v>
      </c>
      <c r="R285" s="124">
        <f t="shared" si="22"/>
        <v>10790830.503717389</v>
      </c>
      <c r="Z285" s="2"/>
    </row>
    <row r="286" spans="13:26" x14ac:dyDescent="0.25">
      <c r="M286" s="2"/>
      <c r="N286" s="1">
        <f t="shared" si="23"/>
        <v>228</v>
      </c>
      <c r="O286" s="124">
        <f t="shared" si="20"/>
        <v>10790830.503717389</v>
      </c>
      <c r="P286" s="124">
        <f t="shared" si="24"/>
        <v>36700.780903310711</v>
      </c>
      <c r="Q286" s="124">
        <f t="shared" si="21"/>
        <v>23742.459021458166</v>
      </c>
      <c r="R286" s="124">
        <f t="shared" si="22"/>
        <v>10851273.743642159</v>
      </c>
      <c r="Z286" s="2"/>
    </row>
    <row r="287" spans="13:26" x14ac:dyDescent="0.25">
      <c r="M287" s="2"/>
      <c r="N287" s="1">
        <f t="shared" si="23"/>
        <v>229</v>
      </c>
      <c r="O287" s="124">
        <f t="shared" si="20"/>
        <v>10851273.743642159</v>
      </c>
      <c r="P287" s="124">
        <f t="shared" si="24"/>
        <v>36700.780903310711</v>
      </c>
      <c r="Q287" s="124">
        <f t="shared" si="21"/>
        <v>23875.448891565353</v>
      </c>
      <c r="R287" s="124">
        <f t="shared" si="22"/>
        <v>10911849.973437035</v>
      </c>
      <c r="Z287" s="2"/>
    </row>
    <row r="288" spans="13:26" x14ac:dyDescent="0.25">
      <c r="M288" s="2"/>
      <c r="N288" s="1">
        <f t="shared" si="23"/>
        <v>230</v>
      </c>
      <c r="O288" s="124">
        <f t="shared" si="20"/>
        <v>10911849.973437035</v>
      </c>
      <c r="P288" s="124">
        <f t="shared" si="24"/>
        <v>36700.780903310711</v>
      </c>
      <c r="Q288" s="124">
        <f t="shared" si="21"/>
        <v>24008.731371823367</v>
      </c>
      <c r="R288" s="124">
        <f t="shared" si="22"/>
        <v>10972559.485712171</v>
      </c>
      <c r="Z288" s="2"/>
    </row>
    <row r="289" spans="13:26" x14ac:dyDescent="0.25">
      <c r="M289" s="2"/>
      <c r="N289" s="1">
        <f t="shared" si="23"/>
        <v>231</v>
      </c>
      <c r="O289" s="124">
        <f t="shared" si="20"/>
        <v>10972559.485712171</v>
      </c>
      <c r="P289" s="124">
        <f t="shared" si="24"/>
        <v>36700.780903310711</v>
      </c>
      <c r="Q289" s="124">
        <f t="shared" si="21"/>
        <v>24142.307106045911</v>
      </c>
      <c r="R289" s="124">
        <f t="shared" si="22"/>
        <v>11033402.573721528</v>
      </c>
      <c r="Z289" s="2"/>
    </row>
    <row r="290" spans="13:26" x14ac:dyDescent="0.25">
      <c r="M290" s="2"/>
      <c r="N290" s="1">
        <f t="shared" si="23"/>
        <v>232</v>
      </c>
      <c r="O290" s="124">
        <f t="shared" si="20"/>
        <v>11033402.573721528</v>
      </c>
      <c r="P290" s="124">
        <f t="shared" si="24"/>
        <v>36700.780903310711</v>
      </c>
      <c r="Q290" s="124">
        <f t="shared" si="21"/>
        <v>24276.176739463237</v>
      </c>
      <c r="R290" s="124">
        <f t="shared" si="22"/>
        <v>11094379.531364303</v>
      </c>
      <c r="Z290" s="2"/>
    </row>
    <row r="291" spans="13:26" x14ac:dyDescent="0.25">
      <c r="M291" s="2"/>
      <c r="N291" s="1">
        <f t="shared" si="23"/>
        <v>233</v>
      </c>
      <c r="O291" s="124">
        <f t="shared" si="20"/>
        <v>11094379.531364303</v>
      </c>
      <c r="P291" s="124">
        <f t="shared" si="24"/>
        <v>36700.780903310711</v>
      </c>
      <c r="Q291" s="124">
        <f t="shared" si="21"/>
        <v>24410.340918725255</v>
      </c>
      <c r="R291" s="124">
        <f t="shared" si="22"/>
        <v>11155490.65318634</v>
      </c>
      <c r="Z291" s="2"/>
    </row>
    <row r="292" spans="13:26" x14ac:dyDescent="0.25">
      <c r="M292" s="2"/>
      <c r="N292" s="1">
        <f t="shared" si="23"/>
        <v>234</v>
      </c>
      <c r="O292" s="124">
        <f t="shared" ref="O292:O355" si="25">R291</f>
        <v>11155490.65318634</v>
      </c>
      <c r="P292" s="124">
        <f t="shared" si="24"/>
        <v>36700.780903310711</v>
      </c>
      <c r="Q292" s="124">
        <f t="shared" ref="Q292:Q355" si="26">O292*$P$53</f>
        <v>24544.800291904659</v>
      </c>
      <c r="R292" s="124">
        <f t="shared" ref="R292:R355" si="27">O292+P292+Q292</f>
        <v>11216736.234381557</v>
      </c>
      <c r="Z292" s="2"/>
    </row>
    <row r="293" spans="13:26" x14ac:dyDescent="0.25">
      <c r="M293" s="2"/>
      <c r="N293" s="1">
        <f t="shared" si="23"/>
        <v>235</v>
      </c>
      <c r="O293" s="124">
        <f t="shared" si="25"/>
        <v>11216736.234381557</v>
      </c>
      <c r="P293" s="124">
        <f t="shared" si="24"/>
        <v>36700.780903310711</v>
      </c>
      <c r="Q293" s="124">
        <f t="shared" si="26"/>
        <v>24679.555508500074</v>
      </c>
      <c r="R293" s="124">
        <f t="shared" si="27"/>
        <v>11278116.570793368</v>
      </c>
      <c r="Z293" s="2"/>
    </row>
    <row r="294" spans="13:26" x14ac:dyDescent="0.25">
      <c r="M294" s="2"/>
      <c r="N294" s="1">
        <f t="shared" si="23"/>
        <v>236</v>
      </c>
      <c r="O294" s="124">
        <f t="shared" si="25"/>
        <v>11278116.570793368</v>
      </c>
      <c r="P294" s="124">
        <f t="shared" si="24"/>
        <v>36700.780903310711</v>
      </c>
      <c r="Q294" s="124">
        <f t="shared" si="26"/>
        <v>24814.607219439164</v>
      </c>
      <c r="R294" s="124">
        <f t="shared" si="27"/>
        <v>11339631.958916118</v>
      </c>
      <c r="Z294" s="2"/>
    </row>
    <row r="295" spans="13:26" x14ac:dyDescent="0.25">
      <c r="M295" s="2"/>
      <c r="N295" s="1">
        <f t="shared" si="23"/>
        <v>237</v>
      </c>
      <c r="O295" s="124">
        <f t="shared" si="25"/>
        <v>11339631.958916118</v>
      </c>
      <c r="P295" s="124">
        <f t="shared" si="24"/>
        <v>36700.780903310711</v>
      </c>
      <c r="Q295" s="124">
        <f t="shared" si="26"/>
        <v>24949.956077081803</v>
      </c>
      <c r="R295" s="124">
        <f t="shared" si="27"/>
        <v>11401282.695896512</v>
      </c>
      <c r="Z295" s="2"/>
    </row>
    <row r="296" spans="13:26" x14ac:dyDescent="0.25">
      <c r="M296" s="2"/>
      <c r="N296" s="1">
        <f t="shared" si="23"/>
        <v>238</v>
      </c>
      <c r="O296" s="124">
        <f t="shared" si="25"/>
        <v>11401282.695896512</v>
      </c>
      <c r="P296" s="124">
        <f t="shared" si="24"/>
        <v>36700.780903310711</v>
      </c>
      <c r="Q296" s="124">
        <f t="shared" si="26"/>
        <v>25085.602735223216</v>
      </c>
      <c r="R296" s="124">
        <f t="shared" si="27"/>
        <v>11463069.079535047</v>
      </c>
      <c r="Z296" s="2"/>
    </row>
    <row r="297" spans="13:26" x14ac:dyDescent="0.25">
      <c r="M297" s="2"/>
      <c r="N297" s="1">
        <f t="shared" si="23"/>
        <v>239</v>
      </c>
      <c r="O297" s="124">
        <f t="shared" si="25"/>
        <v>11463069.079535047</v>
      </c>
      <c r="P297" s="124">
        <f t="shared" si="24"/>
        <v>36700.780903310711</v>
      </c>
      <c r="Q297" s="124">
        <f t="shared" si="26"/>
        <v>25221.547849097133</v>
      </c>
      <c r="R297" s="124">
        <f t="shared" si="27"/>
        <v>11524991.408287454</v>
      </c>
      <c r="Z297" s="2"/>
    </row>
    <row r="298" spans="13:26" x14ac:dyDescent="0.25">
      <c r="M298" s="2"/>
      <c r="N298" s="1">
        <f t="shared" si="23"/>
        <v>240</v>
      </c>
      <c r="O298" s="124">
        <f t="shared" si="25"/>
        <v>11524991.408287454</v>
      </c>
      <c r="P298" s="124">
        <f t="shared" si="24"/>
        <v>36700.780903310711</v>
      </c>
      <c r="Q298" s="124">
        <f t="shared" si="26"/>
        <v>25357.792075378959</v>
      </c>
      <c r="R298" s="124">
        <f t="shared" si="27"/>
        <v>11587049.981266145</v>
      </c>
      <c r="Z298" s="2"/>
    </row>
    <row r="299" spans="13:26" x14ac:dyDescent="0.25">
      <c r="M299" s="2"/>
      <c r="N299" s="1">
        <f t="shared" si="23"/>
        <v>241</v>
      </c>
      <c r="O299" s="124">
        <f t="shared" si="25"/>
        <v>11587049.981266145</v>
      </c>
      <c r="P299" s="124">
        <f t="shared" si="24"/>
        <v>36700.780903310711</v>
      </c>
      <c r="Q299" s="124">
        <f t="shared" si="26"/>
        <v>25494.336072188948</v>
      </c>
      <c r="R299" s="124">
        <f t="shared" si="27"/>
        <v>11649245.098241646</v>
      </c>
      <c r="Z299" s="2"/>
    </row>
    <row r="300" spans="13:26" x14ac:dyDescent="0.25">
      <c r="M300" s="2"/>
      <c r="N300" s="1">
        <f t="shared" si="23"/>
        <v>242</v>
      </c>
      <c r="O300" s="124">
        <f t="shared" si="25"/>
        <v>11649245.098241646</v>
      </c>
      <c r="P300" s="124">
        <f t="shared" si="24"/>
        <v>36700.780903310711</v>
      </c>
      <c r="Q300" s="124">
        <f t="shared" si="26"/>
        <v>25631.180499095379</v>
      </c>
      <c r="R300" s="124">
        <f t="shared" si="27"/>
        <v>11711577.059644053</v>
      </c>
      <c r="Z300" s="2"/>
    </row>
    <row r="301" spans="13:26" x14ac:dyDescent="0.25">
      <c r="M301" s="2"/>
      <c r="N301" s="1">
        <f t="shared" si="23"/>
        <v>243</v>
      </c>
      <c r="O301" s="124">
        <f t="shared" si="25"/>
        <v>11711577.059644053</v>
      </c>
      <c r="P301" s="124">
        <f t="shared" si="24"/>
        <v>36700.780903310711</v>
      </c>
      <c r="Q301" s="124">
        <f t="shared" si="26"/>
        <v>25768.326017117735</v>
      </c>
      <c r="R301" s="124">
        <f t="shared" si="27"/>
        <v>11774046.166564481</v>
      </c>
      <c r="Z301" s="2"/>
    </row>
    <row r="302" spans="13:26" x14ac:dyDescent="0.25">
      <c r="M302" s="2"/>
      <c r="N302" s="1">
        <f t="shared" si="23"/>
        <v>244</v>
      </c>
      <c r="O302" s="124">
        <f t="shared" si="25"/>
        <v>11774046.166564481</v>
      </c>
      <c r="P302" s="124">
        <f t="shared" si="24"/>
        <v>36700.780903310711</v>
      </c>
      <c r="Q302" s="124">
        <f t="shared" si="26"/>
        <v>25905.773288729906</v>
      </c>
      <c r="R302" s="124">
        <f t="shared" si="27"/>
        <v>11836652.720756523</v>
      </c>
      <c r="Z302" s="2"/>
    </row>
    <row r="303" spans="13:26" x14ac:dyDescent="0.25">
      <c r="M303" s="2"/>
      <c r="N303" s="1">
        <f t="shared" si="23"/>
        <v>245</v>
      </c>
      <c r="O303" s="124">
        <f t="shared" si="25"/>
        <v>11836652.720756523</v>
      </c>
      <c r="P303" s="124">
        <f t="shared" si="24"/>
        <v>36700.780903310711</v>
      </c>
      <c r="Q303" s="124">
        <f t="shared" si="26"/>
        <v>26043.522977863398</v>
      </c>
      <c r="R303" s="124">
        <f t="shared" si="27"/>
        <v>11899397.024637697</v>
      </c>
      <c r="Z303" s="2"/>
    </row>
    <row r="304" spans="13:26" x14ac:dyDescent="0.25">
      <c r="M304" s="2"/>
      <c r="N304" s="1">
        <f t="shared" si="23"/>
        <v>246</v>
      </c>
      <c r="O304" s="124">
        <f t="shared" si="25"/>
        <v>11899397.024637697</v>
      </c>
      <c r="P304" s="124">
        <f t="shared" si="24"/>
        <v>36700.780903310711</v>
      </c>
      <c r="Q304" s="124">
        <f t="shared" si="26"/>
        <v>26181.575749910506</v>
      </c>
      <c r="R304" s="124">
        <f t="shared" si="27"/>
        <v>11962279.38129092</v>
      </c>
      <c r="Z304" s="2"/>
    </row>
    <row r="305" spans="13:26" x14ac:dyDescent="0.25">
      <c r="M305" s="2"/>
      <c r="N305" s="1">
        <f t="shared" si="23"/>
        <v>247</v>
      </c>
      <c r="O305" s="124">
        <f t="shared" si="25"/>
        <v>11962279.38129092</v>
      </c>
      <c r="P305" s="124">
        <f t="shared" si="24"/>
        <v>36700.780903310711</v>
      </c>
      <c r="Q305" s="124">
        <f t="shared" si="26"/>
        <v>26319.932271727575</v>
      </c>
      <c r="R305" s="124">
        <f t="shared" si="27"/>
        <v>12025300.09446596</v>
      </c>
      <c r="Z305" s="2"/>
    </row>
    <row r="306" spans="13:26" x14ac:dyDescent="0.25">
      <c r="M306" s="2"/>
      <c r="N306" s="1">
        <f t="shared" si="23"/>
        <v>248</v>
      </c>
      <c r="O306" s="124">
        <f t="shared" si="25"/>
        <v>12025300.09446596</v>
      </c>
      <c r="P306" s="124">
        <f t="shared" si="24"/>
        <v>36700.780903310711</v>
      </c>
      <c r="Q306" s="124">
        <f t="shared" si="26"/>
        <v>26458.593211638177</v>
      </c>
      <c r="R306" s="124">
        <f t="shared" si="27"/>
        <v>12088459.468580909</v>
      </c>
      <c r="Z306" s="2"/>
    </row>
    <row r="307" spans="13:26" x14ac:dyDescent="0.25">
      <c r="M307" s="2"/>
      <c r="N307" s="1">
        <f t="shared" si="23"/>
        <v>249</v>
      </c>
      <c r="O307" s="124">
        <f t="shared" si="25"/>
        <v>12088459.468580909</v>
      </c>
      <c r="P307" s="124">
        <f t="shared" si="24"/>
        <v>36700.780903310711</v>
      </c>
      <c r="Q307" s="124">
        <f t="shared" si="26"/>
        <v>26597.559239436367</v>
      </c>
      <c r="R307" s="124">
        <f t="shared" si="27"/>
        <v>12151757.808723656</v>
      </c>
      <c r="Z307" s="2"/>
    </row>
    <row r="308" spans="13:26" x14ac:dyDescent="0.25">
      <c r="M308" s="2"/>
      <c r="N308" s="1">
        <f t="shared" si="23"/>
        <v>250</v>
      </c>
      <c r="O308" s="124">
        <f t="shared" si="25"/>
        <v>12151757.808723656</v>
      </c>
      <c r="P308" s="124">
        <f t="shared" si="24"/>
        <v>36700.780903310711</v>
      </c>
      <c r="Q308" s="124">
        <f t="shared" si="26"/>
        <v>26736.831026389907</v>
      </c>
      <c r="R308" s="124">
        <f t="shared" si="27"/>
        <v>12215195.420653358</v>
      </c>
      <c r="Z308" s="2"/>
    </row>
    <row r="309" spans="13:26" x14ac:dyDescent="0.25">
      <c r="M309" s="2"/>
      <c r="N309" s="1">
        <f t="shared" si="23"/>
        <v>251</v>
      </c>
      <c r="O309" s="124">
        <f t="shared" si="25"/>
        <v>12215195.420653358</v>
      </c>
      <c r="P309" s="124">
        <f t="shared" si="24"/>
        <v>36700.780903310711</v>
      </c>
      <c r="Q309" s="124">
        <f t="shared" si="26"/>
        <v>26876.409245243518</v>
      </c>
      <c r="R309" s="124">
        <f t="shared" si="27"/>
        <v>12278772.610801913</v>
      </c>
      <c r="Z309" s="2"/>
    </row>
    <row r="310" spans="13:26" x14ac:dyDescent="0.25">
      <c r="M310" s="2"/>
      <c r="N310" s="1">
        <f t="shared" si="23"/>
        <v>252</v>
      </c>
      <c r="O310" s="124">
        <f t="shared" si="25"/>
        <v>12278772.610801913</v>
      </c>
      <c r="P310" s="124">
        <f t="shared" si="24"/>
        <v>36700.780903310711</v>
      </c>
      <c r="Q310" s="124">
        <f t="shared" si="26"/>
        <v>27016.294570222122</v>
      </c>
      <c r="R310" s="124">
        <f t="shared" si="27"/>
        <v>12342489.686275447</v>
      </c>
      <c r="Z310" s="2"/>
    </row>
    <row r="311" spans="13:26" x14ac:dyDescent="0.25">
      <c r="M311" s="2"/>
      <c r="N311" s="1">
        <f t="shared" si="23"/>
        <v>253</v>
      </c>
      <c r="O311" s="124">
        <f t="shared" si="25"/>
        <v>12342489.686275447</v>
      </c>
      <c r="P311" s="124">
        <f t="shared" si="24"/>
        <v>36700.780903310711</v>
      </c>
      <c r="Q311" s="124">
        <f t="shared" si="26"/>
        <v>27156.487677034092</v>
      </c>
      <c r="R311" s="124">
        <f t="shared" si="27"/>
        <v>12406346.954855792</v>
      </c>
      <c r="Z311" s="2"/>
    </row>
    <row r="312" spans="13:26" x14ac:dyDescent="0.25">
      <c r="M312" s="2"/>
      <c r="N312" s="1">
        <f t="shared" ref="N312:N375" si="28">N311+1</f>
        <v>254</v>
      </c>
      <c r="O312" s="124">
        <f t="shared" si="25"/>
        <v>12406346.954855792</v>
      </c>
      <c r="P312" s="124">
        <f t="shared" ref="P312:P375" si="29">P311</f>
        <v>36700.780903310711</v>
      </c>
      <c r="Q312" s="124">
        <f t="shared" si="26"/>
        <v>27296.989242874537</v>
      </c>
      <c r="R312" s="124">
        <f t="shared" si="27"/>
        <v>12470344.725001978</v>
      </c>
      <c r="Z312" s="2"/>
    </row>
    <row r="313" spans="13:26" x14ac:dyDescent="0.25">
      <c r="M313" s="2"/>
      <c r="N313" s="1">
        <f t="shared" si="28"/>
        <v>255</v>
      </c>
      <c r="O313" s="124">
        <f t="shared" si="25"/>
        <v>12470344.725001978</v>
      </c>
      <c r="P313" s="124">
        <f t="shared" si="29"/>
        <v>36700.780903310711</v>
      </c>
      <c r="Q313" s="124">
        <f t="shared" si="26"/>
        <v>27437.799946428546</v>
      </c>
      <c r="R313" s="124">
        <f t="shared" si="27"/>
        <v>12534483.305851718</v>
      </c>
      <c r="Z313" s="2"/>
    </row>
    <row r="314" spans="13:26" x14ac:dyDescent="0.25">
      <c r="M314" s="2"/>
      <c r="N314" s="1">
        <f t="shared" si="28"/>
        <v>256</v>
      </c>
      <c r="O314" s="124">
        <f t="shared" si="25"/>
        <v>12534483.305851718</v>
      </c>
      <c r="P314" s="124">
        <f t="shared" si="29"/>
        <v>36700.780903310711</v>
      </c>
      <c r="Q314" s="124">
        <f t="shared" si="26"/>
        <v>27578.920467874494</v>
      </c>
      <c r="R314" s="124">
        <f t="shared" si="27"/>
        <v>12598763.007222904</v>
      </c>
      <c r="Z314" s="2"/>
    </row>
    <row r="315" spans="13:26" x14ac:dyDescent="0.25">
      <c r="M315" s="2"/>
      <c r="N315" s="1">
        <f t="shared" si="28"/>
        <v>257</v>
      </c>
      <c r="O315" s="124">
        <f t="shared" si="25"/>
        <v>12598763.007222904</v>
      </c>
      <c r="P315" s="124">
        <f t="shared" si="29"/>
        <v>36700.780903310711</v>
      </c>
      <c r="Q315" s="124">
        <f t="shared" si="26"/>
        <v>27720.351488887303</v>
      </c>
      <c r="R315" s="124">
        <f t="shared" si="27"/>
        <v>12663184.139615102</v>
      </c>
      <c r="Z315" s="2"/>
    </row>
    <row r="316" spans="13:26" x14ac:dyDescent="0.25">
      <c r="M316" s="2"/>
      <c r="N316" s="1">
        <f t="shared" si="28"/>
        <v>258</v>
      </c>
      <c r="O316" s="124">
        <f t="shared" si="25"/>
        <v>12663184.139615102</v>
      </c>
      <c r="P316" s="124">
        <f t="shared" si="29"/>
        <v>36700.780903310711</v>
      </c>
      <c r="Q316" s="124">
        <f t="shared" si="26"/>
        <v>27862.09369264176</v>
      </c>
      <c r="R316" s="124">
        <f t="shared" si="27"/>
        <v>12727747.014211055</v>
      </c>
      <c r="Z316" s="2"/>
    </row>
    <row r="317" spans="13:26" x14ac:dyDescent="0.25">
      <c r="M317" s="2"/>
      <c r="N317" s="1">
        <f t="shared" si="28"/>
        <v>259</v>
      </c>
      <c r="O317" s="124">
        <f t="shared" si="25"/>
        <v>12727747.014211055</v>
      </c>
      <c r="P317" s="124">
        <f t="shared" si="29"/>
        <v>36700.780903310711</v>
      </c>
      <c r="Q317" s="124">
        <f t="shared" si="26"/>
        <v>28004.147763815788</v>
      </c>
      <c r="R317" s="124">
        <f t="shared" si="27"/>
        <v>12792451.942878183</v>
      </c>
      <c r="Z317" s="2"/>
    </row>
    <row r="318" spans="13:26" x14ac:dyDescent="0.25">
      <c r="M318" s="2"/>
      <c r="N318" s="1">
        <f t="shared" si="28"/>
        <v>260</v>
      </c>
      <c r="O318" s="124">
        <f t="shared" si="25"/>
        <v>12792451.942878183</v>
      </c>
      <c r="P318" s="124">
        <f t="shared" si="29"/>
        <v>36700.780903310711</v>
      </c>
      <c r="Q318" s="124">
        <f t="shared" si="26"/>
        <v>28146.514388593783</v>
      </c>
      <c r="R318" s="124">
        <f t="shared" si="27"/>
        <v>12857299.238170087</v>
      </c>
      <c r="Z318" s="2"/>
    </row>
    <row r="319" spans="13:26" x14ac:dyDescent="0.25">
      <c r="M319" s="2"/>
      <c r="N319" s="1">
        <f t="shared" si="28"/>
        <v>261</v>
      </c>
      <c r="O319" s="124">
        <f t="shared" si="25"/>
        <v>12857299.238170087</v>
      </c>
      <c r="P319" s="124">
        <f t="shared" si="29"/>
        <v>36700.780903310711</v>
      </c>
      <c r="Q319" s="124">
        <f t="shared" si="26"/>
        <v>28289.194254669896</v>
      </c>
      <c r="R319" s="124">
        <f t="shared" si="27"/>
        <v>12922289.213328069</v>
      </c>
      <c r="Z319" s="2"/>
    </row>
    <row r="320" spans="13:26" x14ac:dyDescent="0.25">
      <c r="M320" s="2"/>
      <c r="N320" s="1">
        <f t="shared" si="28"/>
        <v>262</v>
      </c>
      <c r="O320" s="124">
        <f t="shared" si="25"/>
        <v>12922289.213328069</v>
      </c>
      <c r="P320" s="124">
        <f t="shared" si="29"/>
        <v>36700.780903310711</v>
      </c>
      <c r="Q320" s="124">
        <f t="shared" si="26"/>
        <v>28432.188051251393</v>
      </c>
      <c r="R320" s="124">
        <f t="shared" si="27"/>
        <v>12987422.182282632</v>
      </c>
      <c r="Z320" s="2"/>
    </row>
    <row r="321" spans="13:26" x14ac:dyDescent="0.25">
      <c r="M321" s="2"/>
      <c r="N321" s="1">
        <f t="shared" si="28"/>
        <v>263</v>
      </c>
      <c r="O321" s="124">
        <f t="shared" si="25"/>
        <v>12987422.182282632</v>
      </c>
      <c r="P321" s="124">
        <f t="shared" si="29"/>
        <v>36700.780903310711</v>
      </c>
      <c r="Q321" s="124">
        <f t="shared" si="26"/>
        <v>28575.496469061949</v>
      </c>
      <c r="R321" s="124">
        <f t="shared" si="27"/>
        <v>13052698.459655005</v>
      </c>
      <c r="Z321" s="2"/>
    </row>
    <row r="322" spans="13:26" x14ac:dyDescent="0.25">
      <c r="M322" s="2"/>
      <c r="N322" s="1">
        <f t="shared" si="28"/>
        <v>264</v>
      </c>
      <c r="O322" s="124">
        <f t="shared" si="25"/>
        <v>13052698.459655005</v>
      </c>
      <c r="P322" s="124">
        <f t="shared" si="29"/>
        <v>36700.780903310711</v>
      </c>
      <c r="Q322" s="124">
        <f t="shared" si="26"/>
        <v>28719.120200345002</v>
      </c>
      <c r="R322" s="124">
        <f t="shared" si="27"/>
        <v>13118118.360758662</v>
      </c>
      <c r="Z322" s="2"/>
    </row>
    <row r="323" spans="13:26" x14ac:dyDescent="0.25">
      <c r="M323" s="2"/>
      <c r="N323" s="1">
        <f t="shared" si="28"/>
        <v>265</v>
      </c>
      <c r="O323" s="124">
        <f t="shared" si="25"/>
        <v>13118118.360758662</v>
      </c>
      <c r="P323" s="124">
        <f t="shared" si="29"/>
        <v>36700.780903310711</v>
      </c>
      <c r="Q323" s="124">
        <f t="shared" si="26"/>
        <v>28863.059938867107</v>
      </c>
      <c r="R323" s="124">
        <f t="shared" si="27"/>
        <v>13183682.20160084</v>
      </c>
      <c r="Z323" s="2"/>
    </row>
    <row r="324" spans="13:26" x14ac:dyDescent="0.25">
      <c r="M324" s="2"/>
      <c r="N324" s="1">
        <f t="shared" si="28"/>
        <v>266</v>
      </c>
      <c r="O324" s="124">
        <f t="shared" si="25"/>
        <v>13183682.20160084</v>
      </c>
      <c r="P324" s="124">
        <f t="shared" si="29"/>
        <v>36700.780903310711</v>
      </c>
      <c r="Q324" s="124">
        <f t="shared" si="26"/>
        <v>29007.316379921256</v>
      </c>
      <c r="R324" s="124">
        <f t="shared" si="27"/>
        <v>13249390.298884073</v>
      </c>
      <c r="Z324" s="2"/>
    </row>
    <row r="325" spans="13:26" x14ac:dyDescent="0.25">
      <c r="M325" s="2"/>
      <c r="N325" s="1">
        <f t="shared" si="28"/>
        <v>267</v>
      </c>
      <c r="O325" s="124">
        <f t="shared" si="25"/>
        <v>13249390.298884073</v>
      </c>
      <c r="P325" s="124">
        <f t="shared" si="29"/>
        <v>36700.780903310711</v>
      </c>
      <c r="Q325" s="124">
        <f t="shared" si="26"/>
        <v>29151.890220330268</v>
      </c>
      <c r="R325" s="124">
        <f t="shared" si="27"/>
        <v>13315242.970007716</v>
      </c>
      <c r="Z325" s="2"/>
    </row>
    <row r="326" spans="13:26" x14ac:dyDescent="0.25">
      <c r="M326" s="2"/>
      <c r="N326" s="1">
        <f t="shared" si="28"/>
        <v>268</v>
      </c>
      <c r="O326" s="124">
        <f t="shared" si="25"/>
        <v>13315242.970007716</v>
      </c>
      <c r="P326" s="124">
        <f t="shared" si="29"/>
        <v>36700.780903310711</v>
      </c>
      <c r="Q326" s="124">
        <f t="shared" si="26"/>
        <v>29296.78215845014</v>
      </c>
      <c r="R326" s="124">
        <f t="shared" si="27"/>
        <v>13381240.533069476</v>
      </c>
      <c r="Z326" s="2"/>
    </row>
    <row r="327" spans="13:26" x14ac:dyDescent="0.25">
      <c r="M327" s="2"/>
      <c r="N327" s="1">
        <f t="shared" si="28"/>
        <v>269</v>
      </c>
      <c r="O327" s="124">
        <f t="shared" si="25"/>
        <v>13381240.533069476</v>
      </c>
      <c r="P327" s="124">
        <f t="shared" si="29"/>
        <v>36700.780903310711</v>
      </c>
      <c r="Q327" s="124">
        <f t="shared" si="26"/>
        <v>29441.992894173414</v>
      </c>
      <c r="R327" s="124">
        <f t="shared" si="27"/>
        <v>13447383.306866961</v>
      </c>
      <c r="Z327" s="2"/>
    </row>
    <row r="328" spans="13:26" x14ac:dyDescent="0.25">
      <c r="M328" s="2"/>
      <c r="N328" s="1">
        <f t="shared" si="28"/>
        <v>270</v>
      </c>
      <c r="O328" s="124">
        <f t="shared" si="25"/>
        <v>13447383.306866961</v>
      </c>
      <c r="P328" s="124">
        <f t="shared" si="29"/>
        <v>36700.780903310711</v>
      </c>
      <c r="Q328" s="124">
        <f t="shared" si="26"/>
        <v>29587.523128932578</v>
      </c>
      <c r="R328" s="124">
        <f t="shared" si="27"/>
        <v>13513671.610899204</v>
      </c>
      <c r="Z328" s="2"/>
    </row>
    <row r="329" spans="13:26" x14ac:dyDescent="0.25">
      <c r="M329" s="2"/>
      <c r="N329" s="1">
        <f t="shared" si="28"/>
        <v>271</v>
      </c>
      <c r="O329" s="124">
        <f t="shared" si="25"/>
        <v>13513671.610899204</v>
      </c>
      <c r="P329" s="124">
        <f t="shared" si="29"/>
        <v>36700.780903310711</v>
      </c>
      <c r="Q329" s="124">
        <f t="shared" si="26"/>
        <v>29733.373565703438</v>
      </c>
      <c r="R329" s="124">
        <f t="shared" si="27"/>
        <v>13580105.765368219</v>
      </c>
      <c r="Z329" s="2"/>
    </row>
    <row r="330" spans="13:26" x14ac:dyDescent="0.25">
      <c r="M330" s="2"/>
      <c r="N330" s="1">
        <f t="shared" si="28"/>
        <v>272</v>
      </c>
      <c r="O330" s="124">
        <f t="shared" si="25"/>
        <v>13580105.765368219</v>
      </c>
      <c r="P330" s="124">
        <f t="shared" si="29"/>
        <v>36700.780903310711</v>
      </c>
      <c r="Q330" s="124">
        <f t="shared" si="26"/>
        <v>29879.54490900852</v>
      </c>
      <c r="R330" s="124">
        <f t="shared" si="27"/>
        <v>13646686.091180539</v>
      </c>
      <c r="Z330" s="2"/>
    </row>
    <row r="331" spans="13:26" x14ac:dyDescent="0.25">
      <c r="M331" s="2"/>
      <c r="N331" s="1">
        <f t="shared" si="28"/>
        <v>273</v>
      </c>
      <c r="O331" s="124">
        <f t="shared" si="25"/>
        <v>13646686.091180539</v>
      </c>
      <c r="P331" s="124">
        <f t="shared" si="29"/>
        <v>36700.780903310711</v>
      </c>
      <c r="Q331" s="124">
        <f t="shared" si="26"/>
        <v>30026.037864920465</v>
      </c>
      <c r="R331" s="124">
        <f t="shared" si="27"/>
        <v>13713412.90994877</v>
      </c>
      <c r="Z331" s="2"/>
    </row>
    <row r="332" spans="13:26" x14ac:dyDescent="0.25">
      <c r="M332" s="2"/>
      <c r="N332" s="1">
        <f t="shared" si="28"/>
        <v>274</v>
      </c>
      <c r="O332" s="124">
        <f t="shared" si="25"/>
        <v>13713412.90994877</v>
      </c>
      <c r="P332" s="124">
        <f t="shared" si="29"/>
        <v>36700.780903310711</v>
      </c>
      <c r="Q332" s="124">
        <f t="shared" si="26"/>
        <v>30172.853141065447</v>
      </c>
      <c r="R332" s="124">
        <f t="shared" si="27"/>
        <v>13780286.543993147</v>
      </c>
      <c r="Z332" s="2"/>
    </row>
    <row r="333" spans="13:26" x14ac:dyDescent="0.25">
      <c r="M333" s="2"/>
      <c r="N333" s="1">
        <f t="shared" si="28"/>
        <v>275</v>
      </c>
      <c r="O333" s="124">
        <f t="shared" si="25"/>
        <v>13780286.543993147</v>
      </c>
      <c r="P333" s="124">
        <f t="shared" si="29"/>
        <v>36700.780903310711</v>
      </c>
      <c r="Q333" s="124">
        <f t="shared" si="26"/>
        <v>30319.991446626605</v>
      </c>
      <c r="R333" s="124">
        <f t="shared" si="27"/>
        <v>13847307.316343086</v>
      </c>
      <c r="Z333" s="2"/>
    </row>
    <row r="334" spans="13:26" x14ac:dyDescent="0.25">
      <c r="M334" s="2"/>
      <c r="N334" s="1">
        <f t="shared" si="28"/>
        <v>276</v>
      </c>
      <c r="O334" s="124">
        <f t="shared" si="25"/>
        <v>13847307.316343086</v>
      </c>
      <c r="P334" s="124">
        <f t="shared" si="29"/>
        <v>36700.780903310711</v>
      </c>
      <c r="Q334" s="124">
        <f t="shared" si="26"/>
        <v>30467.453492347435</v>
      </c>
      <c r="R334" s="124">
        <f t="shared" si="27"/>
        <v>13914475.550738744</v>
      </c>
      <c r="Z334" s="2"/>
    </row>
    <row r="335" spans="13:26" x14ac:dyDescent="0.25">
      <c r="M335" s="2"/>
      <c r="N335" s="1">
        <f t="shared" si="28"/>
        <v>277</v>
      </c>
      <c r="O335" s="124">
        <f t="shared" si="25"/>
        <v>13914475.550738744</v>
      </c>
      <c r="P335" s="124">
        <f t="shared" si="29"/>
        <v>36700.780903310711</v>
      </c>
      <c r="Q335" s="124">
        <f t="shared" si="26"/>
        <v>30615.239990535247</v>
      </c>
      <c r="R335" s="124">
        <f t="shared" si="27"/>
        <v>13981791.571632592</v>
      </c>
      <c r="Z335" s="2"/>
    </row>
    <row r="336" spans="13:26" x14ac:dyDescent="0.25">
      <c r="M336" s="2"/>
      <c r="N336" s="1">
        <f t="shared" si="28"/>
        <v>278</v>
      </c>
      <c r="O336" s="124">
        <f t="shared" si="25"/>
        <v>13981791.571632592</v>
      </c>
      <c r="P336" s="124">
        <f t="shared" si="29"/>
        <v>36700.780903310711</v>
      </c>
      <c r="Q336" s="124">
        <f t="shared" si="26"/>
        <v>30763.351655064609</v>
      </c>
      <c r="R336" s="124">
        <f t="shared" si="27"/>
        <v>14049255.704190968</v>
      </c>
      <c r="Z336" s="2"/>
    </row>
    <row r="337" spans="13:26" x14ac:dyDescent="0.25">
      <c r="M337" s="2"/>
      <c r="N337" s="1">
        <f t="shared" si="28"/>
        <v>279</v>
      </c>
      <c r="O337" s="124">
        <f t="shared" si="25"/>
        <v>14049255.704190968</v>
      </c>
      <c r="P337" s="124">
        <f t="shared" si="29"/>
        <v>36700.780903310711</v>
      </c>
      <c r="Q337" s="124">
        <f t="shared" si="26"/>
        <v>30911.789201380776</v>
      </c>
      <c r="R337" s="124">
        <f t="shared" si="27"/>
        <v>14116868.27429566</v>
      </c>
      <c r="Z337" s="2"/>
    </row>
    <row r="338" spans="13:26" x14ac:dyDescent="0.25">
      <c r="M338" s="2"/>
      <c r="N338" s="1">
        <f t="shared" si="28"/>
        <v>280</v>
      </c>
      <c r="O338" s="124">
        <f t="shared" si="25"/>
        <v>14116868.27429566</v>
      </c>
      <c r="P338" s="124">
        <f t="shared" si="29"/>
        <v>36700.780903310711</v>
      </c>
      <c r="Q338" s="124">
        <f t="shared" si="26"/>
        <v>31060.553346503166</v>
      </c>
      <c r="R338" s="124">
        <f t="shared" si="27"/>
        <v>14184629.608545475</v>
      </c>
      <c r="Z338" s="2"/>
    </row>
    <row r="339" spans="13:26" x14ac:dyDescent="0.25">
      <c r="M339" s="2"/>
      <c r="N339" s="1">
        <f t="shared" si="28"/>
        <v>281</v>
      </c>
      <c r="O339" s="124">
        <f t="shared" si="25"/>
        <v>14184629.608545475</v>
      </c>
      <c r="P339" s="124">
        <f t="shared" si="29"/>
        <v>36700.780903310711</v>
      </c>
      <c r="Q339" s="124">
        <f t="shared" si="26"/>
        <v>31209.64480902881</v>
      </c>
      <c r="R339" s="124">
        <f t="shared" si="27"/>
        <v>14252540.034257814</v>
      </c>
      <c r="Z339" s="2"/>
    </row>
    <row r="340" spans="13:26" x14ac:dyDescent="0.25">
      <c r="M340" s="2"/>
      <c r="N340" s="1">
        <f t="shared" si="28"/>
        <v>282</v>
      </c>
      <c r="O340" s="124">
        <f t="shared" si="25"/>
        <v>14252540.034257814</v>
      </c>
      <c r="P340" s="124">
        <f t="shared" si="29"/>
        <v>36700.780903310711</v>
      </c>
      <c r="Q340" s="124">
        <f t="shared" si="26"/>
        <v>31359.064309135825</v>
      </c>
      <c r="R340" s="124">
        <f t="shared" si="27"/>
        <v>14320599.879470261</v>
      </c>
      <c r="Z340" s="2"/>
    </row>
    <row r="341" spans="13:26" x14ac:dyDescent="0.25">
      <c r="M341" s="2"/>
      <c r="N341" s="1">
        <f t="shared" si="28"/>
        <v>283</v>
      </c>
      <c r="O341" s="124">
        <f t="shared" si="25"/>
        <v>14320599.879470261</v>
      </c>
      <c r="P341" s="124">
        <f t="shared" si="29"/>
        <v>36700.780903310711</v>
      </c>
      <c r="Q341" s="124">
        <f t="shared" si="26"/>
        <v>31508.812568586905</v>
      </c>
      <c r="R341" s="124">
        <f t="shared" si="27"/>
        <v>14388809.472942159</v>
      </c>
      <c r="Z341" s="2"/>
    </row>
    <row r="342" spans="13:26" x14ac:dyDescent="0.25">
      <c r="M342" s="2"/>
      <c r="N342" s="1">
        <f t="shared" si="28"/>
        <v>284</v>
      </c>
      <c r="O342" s="124">
        <f t="shared" si="25"/>
        <v>14388809.472942159</v>
      </c>
      <c r="P342" s="124">
        <f t="shared" si="29"/>
        <v>36700.780903310711</v>
      </c>
      <c r="Q342" s="124">
        <f t="shared" si="26"/>
        <v>31658.890310732793</v>
      </c>
      <c r="R342" s="124">
        <f t="shared" si="27"/>
        <v>14457169.144156203</v>
      </c>
      <c r="Z342" s="2"/>
    </row>
    <row r="343" spans="13:26" x14ac:dyDescent="0.25">
      <c r="M343" s="2"/>
      <c r="N343" s="1">
        <f t="shared" si="28"/>
        <v>285</v>
      </c>
      <c r="O343" s="124">
        <f t="shared" si="25"/>
        <v>14457169.144156203</v>
      </c>
      <c r="P343" s="124">
        <f t="shared" si="29"/>
        <v>36700.780903310711</v>
      </c>
      <c r="Q343" s="124">
        <f t="shared" si="26"/>
        <v>31809.298260515774</v>
      </c>
      <c r="R343" s="124">
        <f t="shared" si="27"/>
        <v>14525679.22332003</v>
      </c>
      <c r="Z343" s="2"/>
    </row>
    <row r="344" spans="13:26" x14ac:dyDescent="0.25">
      <c r="M344" s="2"/>
      <c r="N344" s="1">
        <f t="shared" si="28"/>
        <v>286</v>
      </c>
      <c r="O344" s="124">
        <f t="shared" si="25"/>
        <v>14525679.22332003</v>
      </c>
      <c r="P344" s="124">
        <f t="shared" si="29"/>
        <v>36700.780903310711</v>
      </c>
      <c r="Q344" s="124">
        <f t="shared" si="26"/>
        <v>31960.03714447319</v>
      </c>
      <c r="R344" s="124">
        <f t="shared" si="27"/>
        <v>14594340.041367814</v>
      </c>
      <c r="Z344" s="2"/>
    </row>
    <row r="345" spans="13:26" x14ac:dyDescent="0.25">
      <c r="M345" s="2"/>
      <c r="N345" s="1">
        <f t="shared" si="28"/>
        <v>287</v>
      </c>
      <c r="O345" s="124">
        <f t="shared" si="25"/>
        <v>14594340.041367814</v>
      </c>
      <c r="P345" s="124">
        <f t="shared" si="29"/>
        <v>36700.780903310711</v>
      </c>
      <c r="Q345" s="124">
        <f t="shared" si="26"/>
        <v>32111.107690740944</v>
      </c>
      <c r="R345" s="124">
        <f t="shared" si="27"/>
        <v>14663151.929961866</v>
      </c>
      <c r="Z345" s="2"/>
    </row>
    <row r="346" spans="13:26" x14ac:dyDescent="0.25">
      <c r="M346" s="2"/>
      <c r="N346" s="1">
        <f t="shared" si="28"/>
        <v>288</v>
      </c>
      <c r="O346" s="124">
        <f t="shared" si="25"/>
        <v>14663151.929961866</v>
      </c>
      <c r="P346" s="124">
        <f t="shared" si="29"/>
        <v>36700.780903310711</v>
      </c>
      <c r="Q346" s="124">
        <f t="shared" si="26"/>
        <v>32262.510629057007</v>
      </c>
      <c r="R346" s="124">
        <f t="shared" si="27"/>
        <v>14732115.221494235</v>
      </c>
      <c r="Z346" s="2"/>
    </row>
    <row r="347" spans="13:26" x14ac:dyDescent="0.25">
      <c r="M347" s="2"/>
      <c r="N347" s="1">
        <f t="shared" si="28"/>
        <v>289</v>
      </c>
      <c r="O347" s="124">
        <f t="shared" si="25"/>
        <v>14732115.221494235</v>
      </c>
      <c r="P347" s="124">
        <f t="shared" si="29"/>
        <v>36700.780903310711</v>
      </c>
      <c r="Q347" s="124">
        <f t="shared" si="26"/>
        <v>32414.246690764961</v>
      </c>
      <c r="R347" s="124">
        <f t="shared" si="27"/>
        <v>14801230.249088312</v>
      </c>
      <c r="Z347" s="2"/>
    </row>
    <row r="348" spans="13:26" x14ac:dyDescent="0.25">
      <c r="M348" s="2"/>
      <c r="N348" s="1">
        <f t="shared" si="28"/>
        <v>290</v>
      </c>
      <c r="O348" s="124">
        <f t="shared" si="25"/>
        <v>14801230.249088312</v>
      </c>
      <c r="P348" s="124">
        <f t="shared" si="29"/>
        <v>36700.780903310711</v>
      </c>
      <c r="Q348" s="124">
        <f t="shared" si="26"/>
        <v>32566.316608817517</v>
      </c>
      <c r="R348" s="124">
        <f t="shared" si="27"/>
        <v>14870497.346600441</v>
      </c>
      <c r="Z348" s="2"/>
    </row>
    <row r="349" spans="13:26" x14ac:dyDescent="0.25">
      <c r="M349" s="2"/>
      <c r="N349" s="1">
        <f t="shared" si="28"/>
        <v>291</v>
      </c>
      <c r="O349" s="124">
        <f t="shared" si="25"/>
        <v>14870497.346600441</v>
      </c>
      <c r="P349" s="124">
        <f t="shared" si="29"/>
        <v>36700.780903310711</v>
      </c>
      <c r="Q349" s="124">
        <f t="shared" si="26"/>
        <v>32718.72111778006</v>
      </c>
      <c r="R349" s="124">
        <f t="shared" si="27"/>
        <v>14939916.848621532</v>
      </c>
      <c r="Z349" s="2"/>
    </row>
    <row r="350" spans="13:26" x14ac:dyDescent="0.25">
      <c r="M350" s="2"/>
      <c r="N350" s="1">
        <f t="shared" si="28"/>
        <v>292</v>
      </c>
      <c r="O350" s="124">
        <f t="shared" si="25"/>
        <v>14939916.848621532</v>
      </c>
      <c r="P350" s="124">
        <f t="shared" si="29"/>
        <v>36700.780903310711</v>
      </c>
      <c r="Q350" s="124">
        <f t="shared" si="26"/>
        <v>32871.460953834197</v>
      </c>
      <c r="R350" s="124">
        <f t="shared" si="27"/>
        <v>15009489.090478677</v>
      </c>
      <c r="Z350" s="2"/>
    </row>
    <row r="351" spans="13:26" x14ac:dyDescent="0.25">
      <c r="M351" s="2"/>
      <c r="N351" s="1">
        <f t="shared" si="28"/>
        <v>293</v>
      </c>
      <c r="O351" s="124">
        <f t="shared" si="25"/>
        <v>15009489.090478677</v>
      </c>
      <c r="P351" s="124">
        <f t="shared" si="29"/>
        <v>36700.780903310711</v>
      </c>
      <c r="Q351" s="124">
        <f t="shared" si="26"/>
        <v>33024.53685478132</v>
      </c>
      <c r="R351" s="124">
        <f t="shared" si="27"/>
        <v>15079214.40823677</v>
      </c>
      <c r="Z351" s="2"/>
    </row>
    <row r="352" spans="13:26" x14ac:dyDescent="0.25">
      <c r="M352" s="2"/>
      <c r="N352" s="1">
        <f t="shared" si="28"/>
        <v>294</v>
      </c>
      <c r="O352" s="124">
        <f t="shared" si="25"/>
        <v>15079214.40823677</v>
      </c>
      <c r="P352" s="124">
        <f t="shared" si="29"/>
        <v>36700.780903310711</v>
      </c>
      <c r="Q352" s="124">
        <f t="shared" si="26"/>
        <v>33177.949560046167</v>
      </c>
      <c r="R352" s="124">
        <f t="shared" si="27"/>
        <v>15149093.138700128</v>
      </c>
      <c r="Z352" s="2"/>
    </row>
    <row r="353" spans="13:26" x14ac:dyDescent="0.25">
      <c r="M353" s="2"/>
      <c r="N353" s="1">
        <f t="shared" si="28"/>
        <v>295</v>
      </c>
      <c r="O353" s="124">
        <f t="shared" si="25"/>
        <v>15149093.138700128</v>
      </c>
      <c r="P353" s="124">
        <f t="shared" si="29"/>
        <v>36700.780903310711</v>
      </c>
      <c r="Q353" s="124">
        <f t="shared" si="26"/>
        <v>33331.699810680373</v>
      </c>
      <c r="R353" s="124">
        <f t="shared" si="27"/>
        <v>15219125.619414119</v>
      </c>
      <c r="Z353" s="2"/>
    </row>
    <row r="354" spans="13:26" x14ac:dyDescent="0.25">
      <c r="M354" s="2"/>
      <c r="N354" s="1">
        <f t="shared" si="28"/>
        <v>296</v>
      </c>
      <c r="O354" s="124">
        <f t="shared" si="25"/>
        <v>15219125.619414119</v>
      </c>
      <c r="P354" s="124">
        <f t="shared" si="29"/>
        <v>36700.780903310711</v>
      </c>
      <c r="Q354" s="124">
        <f t="shared" si="26"/>
        <v>33485.788349366085</v>
      </c>
      <c r="R354" s="124">
        <f t="shared" si="27"/>
        <v>15289312.188666796</v>
      </c>
      <c r="Z354" s="2"/>
    </row>
    <row r="355" spans="13:26" x14ac:dyDescent="0.25">
      <c r="M355" s="2"/>
      <c r="N355" s="1">
        <f t="shared" si="28"/>
        <v>297</v>
      </c>
      <c r="O355" s="124">
        <f t="shared" si="25"/>
        <v>15289312.188666796</v>
      </c>
      <c r="P355" s="124">
        <f t="shared" si="29"/>
        <v>36700.780903310711</v>
      </c>
      <c r="Q355" s="124">
        <f t="shared" si="26"/>
        <v>33640.21592041952</v>
      </c>
      <c r="R355" s="124">
        <f t="shared" si="27"/>
        <v>15359653.185490528</v>
      </c>
      <c r="Z355" s="2"/>
    </row>
    <row r="356" spans="13:26" x14ac:dyDescent="0.25">
      <c r="M356" s="2"/>
      <c r="N356" s="1">
        <f t="shared" si="28"/>
        <v>298</v>
      </c>
      <c r="O356" s="124">
        <f t="shared" ref="O356:O406" si="30">R355</f>
        <v>15359653.185490528</v>
      </c>
      <c r="P356" s="124">
        <f t="shared" si="29"/>
        <v>36700.780903310711</v>
      </c>
      <c r="Q356" s="124">
        <f t="shared" ref="Q356:Q406" si="31">O356*$P$53</f>
        <v>33794.983269794589</v>
      </c>
      <c r="R356" s="124">
        <f t="shared" ref="R356:R406" si="32">O356+P356+Q356</f>
        <v>15430148.949663633</v>
      </c>
      <c r="Z356" s="2"/>
    </row>
    <row r="357" spans="13:26" x14ac:dyDescent="0.25">
      <c r="M357" s="2"/>
      <c r="N357" s="1">
        <f t="shared" si="28"/>
        <v>299</v>
      </c>
      <c r="O357" s="124">
        <f t="shared" si="30"/>
        <v>15430148.949663633</v>
      </c>
      <c r="P357" s="124">
        <f t="shared" si="29"/>
        <v>36700.780903310711</v>
      </c>
      <c r="Q357" s="124">
        <f t="shared" si="31"/>
        <v>33950.091145086459</v>
      </c>
      <c r="R357" s="124">
        <f t="shared" si="32"/>
        <v>15500799.821712032</v>
      </c>
      <c r="Z357" s="2"/>
    </row>
    <row r="358" spans="13:26" x14ac:dyDescent="0.25">
      <c r="M358" s="2"/>
      <c r="N358" s="1">
        <f t="shared" si="28"/>
        <v>300</v>
      </c>
      <c r="O358" s="124">
        <f t="shared" si="30"/>
        <v>15500799.821712032</v>
      </c>
      <c r="P358" s="124">
        <f t="shared" si="29"/>
        <v>36700.780903310711</v>
      </c>
      <c r="Q358" s="124">
        <f t="shared" si="31"/>
        <v>34105.540295535218</v>
      </c>
      <c r="R358" s="124">
        <f t="shared" si="32"/>
        <v>15571606.142910879</v>
      </c>
      <c r="Z358" s="2"/>
    </row>
    <row r="359" spans="13:26" x14ac:dyDescent="0.25">
      <c r="M359" s="2"/>
      <c r="N359" s="1">
        <f t="shared" si="28"/>
        <v>301</v>
      </c>
      <c r="O359" s="124">
        <f t="shared" si="30"/>
        <v>15571606.142910879</v>
      </c>
      <c r="P359" s="124">
        <f t="shared" si="29"/>
        <v>36700.780903310711</v>
      </c>
      <c r="Q359" s="124">
        <f t="shared" si="31"/>
        <v>34261.331472029437</v>
      </c>
      <c r="R359" s="124">
        <f t="shared" si="32"/>
        <v>15642568.25528622</v>
      </c>
      <c r="Z359" s="2"/>
    </row>
    <row r="360" spans="13:26" x14ac:dyDescent="0.25">
      <c r="M360" s="2"/>
      <c r="N360" s="1">
        <f t="shared" si="28"/>
        <v>302</v>
      </c>
      <c r="O360" s="124">
        <f t="shared" si="30"/>
        <v>15642568.25528622</v>
      </c>
      <c r="P360" s="124">
        <f t="shared" si="29"/>
        <v>36700.780903310711</v>
      </c>
      <c r="Q360" s="124">
        <f t="shared" si="31"/>
        <v>34417.465427109841</v>
      </c>
      <c r="R360" s="124">
        <f t="shared" si="32"/>
        <v>15713686.501616642</v>
      </c>
      <c r="Z360" s="2"/>
    </row>
    <row r="361" spans="13:26" x14ac:dyDescent="0.25">
      <c r="M361" s="2"/>
      <c r="N361" s="1">
        <f t="shared" si="28"/>
        <v>303</v>
      </c>
      <c r="O361" s="124">
        <f t="shared" si="30"/>
        <v>15713686.501616642</v>
      </c>
      <c r="P361" s="124">
        <f t="shared" si="29"/>
        <v>36700.780903310711</v>
      </c>
      <c r="Q361" s="124">
        <f t="shared" si="31"/>
        <v>34573.942914972919</v>
      </c>
      <c r="R361" s="124">
        <f t="shared" si="32"/>
        <v>15784961.225434925</v>
      </c>
      <c r="Z361" s="2"/>
    </row>
    <row r="362" spans="13:26" x14ac:dyDescent="0.25">
      <c r="M362" s="2"/>
      <c r="N362" s="1">
        <f t="shared" si="28"/>
        <v>304</v>
      </c>
      <c r="O362" s="124">
        <f t="shared" si="30"/>
        <v>15784961.225434925</v>
      </c>
      <c r="P362" s="124">
        <f t="shared" si="29"/>
        <v>36700.780903310711</v>
      </c>
      <c r="Q362" s="124">
        <f t="shared" si="31"/>
        <v>34730.764691474586</v>
      </c>
      <c r="R362" s="124">
        <f t="shared" si="32"/>
        <v>15856392.771029711</v>
      </c>
      <c r="Z362" s="2"/>
    </row>
    <row r="363" spans="13:26" x14ac:dyDescent="0.25">
      <c r="M363" s="2"/>
      <c r="N363" s="1">
        <f t="shared" si="28"/>
        <v>305</v>
      </c>
      <c r="O363" s="124">
        <f t="shared" si="30"/>
        <v>15856392.771029711</v>
      </c>
      <c r="P363" s="124">
        <f t="shared" si="29"/>
        <v>36700.780903310711</v>
      </c>
      <c r="Q363" s="124">
        <f t="shared" si="31"/>
        <v>34887.931514133823</v>
      </c>
      <c r="R363" s="124">
        <f t="shared" si="32"/>
        <v>15927981.483447157</v>
      </c>
      <c r="Z363" s="2"/>
    </row>
    <row r="364" spans="13:26" x14ac:dyDescent="0.25">
      <c r="M364" s="2"/>
      <c r="N364" s="1">
        <f t="shared" si="28"/>
        <v>306</v>
      </c>
      <c r="O364" s="124">
        <f t="shared" si="30"/>
        <v>15927981.483447157</v>
      </c>
      <c r="P364" s="124">
        <f t="shared" si="29"/>
        <v>36700.780903310711</v>
      </c>
      <c r="Q364" s="124">
        <f t="shared" si="31"/>
        <v>35045.44414213633</v>
      </c>
      <c r="R364" s="124">
        <f t="shared" si="32"/>
        <v>15999727.708492605</v>
      </c>
      <c r="Z364" s="2"/>
    </row>
    <row r="365" spans="13:26" x14ac:dyDescent="0.25">
      <c r="M365" s="2"/>
      <c r="N365" s="1">
        <f t="shared" si="28"/>
        <v>307</v>
      </c>
      <c r="O365" s="124">
        <f t="shared" si="30"/>
        <v>15999727.708492605</v>
      </c>
      <c r="P365" s="124">
        <f t="shared" si="29"/>
        <v>36700.780903310711</v>
      </c>
      <c r="Q365" s="124">
        <f t="shared" si="31"/>
        <v>35203.303336338206</v>
      </c>
      <c r="R365" s="124">
        <f t="shared" si="32"/>
        <v>16071631.792732256</v>
      </c>
      <c r="Z365" s="2"/>
    </row>
    <row r="366" spans="13:26" x14ac:dyDescent="0.25">
      <c r="M366" s="2"/>
      <c r="N366" s="1">
        <f t="shared" si="28"/>
        <v>308</v>
      </c>
      <c r="O366" s="124">
        <f t="shared" si="30"/>
        <v>16071631.792732256</v>
      </c>
      <c r="P366" s="124">
        <f t="shared" si="29"/>
        <v>36700.780903310711</v>
      </c>
      <c r="Q366" s="124">
        <f t="shared" si="31"/>
        <v>35361.509859269623</v>
      </c>
      <c r="R366" s="124">
        <f t="shared" si="32"/>
        <v>16143694.083494836</v>
      </c>
      <c r="Z366" s="2"/>
    </row>
    <row r="367" spans="13:26" x14ac:dyDescent="0.25">
      <c r="M367" s="2"/>
      <c r="N367" s="1">
        <f t="shared" si="28"/>
        <v>309</v>
      </c>
      <c r="O367" s="124">
        <f t="shared" si="30"/>
        <v>16143694.083494836</v>
      </c>
      <c r="P367" s="124">
        <f t="shared" si="29"/>
        <v>36700.780903310711</v>
      </c>
      <c r="Q367" s="124">
        <f t="shared" si="31"/>
        <v>35520.06447513849</v>
      </c>
      <c r="R367" s="124">
        <f t="shared" si="32"/>
        <v>16215914.928873286</v>
      </c>
      <c r="Z367" s="2"/>
    </row>
    <row r="368" spans="13:26" x14ac:dyDescent="0.25">
      <c r="M368" s="2"/>
      <c r="N368" s="1">
        <f t="shared" si="28"/>
        <v>310</v>
      </c>
      <c r="O368" s="124">
        <f t="shared" si="30"/>
        <v>16215914.928873286</v>
      </c>
      <c r="P368" s="124">
        <f t="shared" si="29"/>
        <v>36700.780903310711</v>
      </c>
      <c r="Q368" s="124">
        <f t="shared" si="31"/>
        <v>35678.967949834179</v>
      </c>
      <c r="R368" s="124">
        <f t="shared" si="32"/>
        <v>16288294.677726431</v>
      </c>
      <c r="Z368" s="2"/>
    </row>
    <row r="369" spans="13:26" x14ac:dyDescent="0.25">
      <c r="M369" s="2"/>
      <c r="N369" s="1">
        <f t="shared" si="28"/>
        <v>311</v>
      </c>
      <c r="O369" s="124">
        <f t="shared" si="30"/>
        <v>16288294.677726431</v>
      </c>
      <c r="P369" s="124">
        <f t="shared" si="29"/>
        <v>36700.780903310711</v>
      </c>
      <c r="Q369" s="124">
        <f t="shared" si="31"/>
        <v>35838.221050931192</v>
      </c>
      <c r="R369" s="124">
        <f t="shared" si="32"/>
        <v>16360833.679680673</v>
      </c>
      <c r="Z369" s="2"/>
    </row>
    <row r="370" spans="13:26" x14ac:dyDescent="0.25">
      <c r="M370" s="2"/>
      <c r="N370" s="1">
        <f t="shared" si="28"/>
        <v>312</v>
      </c>
      <c r="O370" s="124">
        <f t="shared" si="30"/>
        <v>16360833.679680673</v>
      </c>
      <c r="P370" s="124">
        <f t="shared" si="29"/>
        <v>36700.780903310711</v>
      </c>
      <c r="Q370" s="124">
        <f t="shared" si="31"/>
        <v>35997.824547692886</v>
      </c>
      <c r="R370" s="124">
        <f t="shared" si="32"/>
        <v>16433532.285131678</v>
      </c>
      <c r="Z370" s="2"/>
    </row>
    <row r="371" spans="13:26" x14ac:dyDescent="0.25">
      <c r="M371" s="2"/>
      <c r="N371" s="1">
        <f t="shared" si="28"/>
        <v>313</v>
      </c>
      <c r="O371" s="124">
        <f t="shared" si="30"/>
        <v>16433532.285131678</v>
      </c>
      <c r="P371" s="124">
        <f t="shared" si="29"/>
        <v>36700.780903310711</v>
      </c>
      <c r="Q371" s="124">
        <f t="shared" si="31"/>
        <v>36157.779211075191</v>
      </c>
      <c r="R371" s="124">
        <f t="shared" si="32"/>
        <v>16506390.845246065</v>
      </c>
      <c r="Z371" s="2"/>
    </row>
    <row r="372" spans="13:26" x14ac:dyDescent="0.25">
      <c r="M372" s="2"/>
      <c r="N372" s="1">
        <f t="shared" si="28"/>
        <v>314</v>
      </c>
      <c r="O372" s="124">
        <f t="shared" si="30"/>
        <v>16506390.845246065</v>
      </c>
      <c r="P372" s="124">
        <f t="shared" si="29"/>
        <v>36700.780903310711</v>
      </c>
      <c r="Q372" s="124">
        <f t="shared" si="31"/>
        <v>36318.085813730322</v>
      </c>
      <c r="R372" s="124">
        <f t="shared" si="32"/>
        <v>16579409.711963108</v>
      </c>
      <c r="Z372" s="2"/>
    </row>
    <row r="373" spans="13:26" x14ac:dyDescent="0.25">
      <c r="M373" s="2"/>
      <c r="N373" s="1">
        <f t="shared" si="28"/>
        <v>315</v>
      </c>
      <c r="O373" s="124">
        <f t="shared" si="30"/>
        <v>16579409.711963108</v>
      </c>
      <c r="P373" s="124">
        <f t="shared" si="29"/>
        <v>36700.780903310711</v>
      </c>
      <c r="Q373" s="124">
        <f t="shared" si="31"/>
        <v>36478.745130010517</v>
      </c>
      <c r="R373" s="124">
        <f t="shared" si="32"/>
        <v>16652589.237996429</v>
      </c>
      <c r="Z373" s="2"/>
    </row>
    <row r="374" spans="13:26" x14ac:dyDescent="0.25">
      <c r="M374" s="2"/>
      <c r="N374" s="1">
        <f t="shared" si="28"/>
        <v>316</v>
      </c>
      <c r="O374" s="124">
        <f t="shared" si="30"/>
        <v>16652589.237996429</v>
      </c>
      <c r="P374" s="124">
        <f t="shared" si="29"/>
        <v>36700.780903310711</v>
      </c>
      <c r="Q374" s="124">
        <f t="shared" si="31"/>
        <v>36639.757935971778</v>
      </c>
      <c r="R374" s="124">
        <f t="shared" si="32"/>
        <v>16725929.776835712</v>
      </c>
      <c r="Z374" s="2"/>
    </row>
    <row r="375" spans="13:26" x14ac:dyDescent="0.25">
      <c r="M375" s="2"/>
      <c r="N375" s="1">
        <f t="shared" si="28"/>
        <v>317</v>
      </c>
      <c r="O375" s="124">
        <f t="shared" si="30"/>
        <v>16725929.776835712</v>
      </c>
      <c r="P375" s="124">
        <f t="shared" si="29"/>
        <v>36700.780903310711</v>
      </c>
      <c r="Q375" s="124">
        <f t="shared" si="31"/>
        <v>36801.125009377611</v>
      </c>
      <c r="R375" s="124">
        <f t="shared" si="32"/>
        <v>16799431.6827484</v>
      </c>
      <c r="Z375" s="2"/>
    </row>
    <row r="376" spans="13:26" x14ac:dyDescent="0.25">
      <c r="M376" s="2"/>
      <c r="N376" s="1">
        <f t="shared" ref="N376:N406" si="33">N375+1</f>
        <v>318</v>
      </c>
      <c r="O376" s="124">
        <f t="shared" si="30"/>
        <v>16799431.6827484</v>
      </c>
      <c r="P376" s="124">
        <f t="shared" ref="P376:P406" si="34">P375</f>
        <v>36700.780903310711</v>
      </c>
      <c r="Q376" s="124">
        <f t="shared" si="31"/>
        <v>36962.847129702815</v>
      </c>
      <c r="R376" s="124">
        <f t="shared" si="32"/>
        <v>16873095.310781412</v>
      </c>
      <c r="Z376" s="2"/>
    </row>
    <row r="377" spans="13:26" x14ac:dyDescent="0.25">
      <c r="M377" s="2"/>
      <c r="N377" s="1">
        <f t="shared" si="33"/>
        <v>319</v>
      </c>
      <c r="O377" s="124">
        <f t="shared" si="30"/>
        <v>16873095.310781412</v>
      </c>
      <c r="P377" s="124">
        <f t="shared" si="34"/>
        <v>36700.780903310711</v>
      </c>
      <c r="Q377" s="124">
        <f t="shared" si="31"/>
        <v>37124.925078137203</v>
      </c>
      <c r="R377" s="124">
        <f t="shared" si="32"/>
        <v>16946921.01676286</v>
      </c>
      <c r="Z377" s="2"/>
    </row>
    <row r="378" spans="13:26" x14ac:dyDescent="0.25">
      <c r="M378" s="2"/>
      <c r="N378" s="1">
        <f t="shared" si="33"/>
        <v>320</v>
      </c>
      <c r="O378" s="124">
        <f t="shared" si="30"/>
        <v>16946921.01676286</v>
      </c>
      <c r="P378" s="124">
        <f t="shared" si="34"/>
        <v>36700.780903310711</v>
      </c>
      <c r="Q378" s="124">
        <f t="shared" si="31"/>
        <v>37287.359637589412</v>
      </c>
      <c r="R378" s="124">
        <f t="shared" si="32"/>
        <v>17020909.157303758</v>
      </c>
      <c r="Z378" s="2"/>
    </row>
    <row r="379" spans="13:26" x14ac:dyDescent="0.25">
      <c r="M379" s="2"/>
      <c r="N379" s="1">
        <f t="shared" si="33"/>
        <v>321</v>
      </c>
      <c r="O379" s="124">
        <f t="shared" si="30"/>
        <v>17020909.157303758</v>
      </c>
      <c r="P379" s="124">
        <f t="shared" si="34"/>
        <v>36700.780903310711</v>
      </c>
      <c r="Q379" s="124">
        <f t="shared" si="31"/>
        <v>37450.151592690643</v>
      </c>
      <c r="R379" s="124">
        <f t="shared" si="32"/>
        <v>17095060.089799758</v>
      </c>
      <c r="Z379" s="2"/>
    </row>
    <row r="380" spans="13:26" x14ac:dyDescent="0.25">
      <c r="M380" s="2"/>
      <c r="N380" s="1">
        <f t="shared" si="33"/>
        <v>322</v>
      </c>
      <c r="O380" s="124">
        <f t="shared" si="30"/>
        <v>17095060.089799758</v>
      </c>
      <c r="P380" s="124">
        <f t="shared" si="34"/>
        <v>36700.780903310711</v>
      </c>
      <c r="Q380" s="124">
        <f t="shared" si="31"/>
        <v>37613.301729798506</v>
      </c>
      <c r="R380" s="124">
        <f t="shared" si="32"/>
        <v>17169374.172432866</v>
      </c>
      <c r="Z380" s="2"/>
    </row>
    <row r="381" spans="13:26" x14ac:dyDescent="0.25">
      <c r="M381" s="2"/>
      <c r="N381" s="1">
        <f t="shared" si="33"/>
        <v>323</v>
      </c>
      <c r="O381" s="124">
        <f t="shared" si="30"/>
        <v>17169374.172432866</v>
      </c>
      <c r="P381" s="124">
        <f t="shared" si="34"/>
        <v>36700.780903310711</v>
      </c>
      <c r="Q381" s="124">
        <f t="shared" si="31"/>
        <v>37776.810837000769</v>
      </c>
      <c r="R381" s="124">
        <f t="shared" si="32"/>
        <v>17243851.764173176</v>
      </c>
      <c r="Z381" s="2"/>
    </row>
    <row r="382" spans="13:26" x14ac:dyDescent="0.25">
      <c r="M382" s="2"/>
      <c r="N382" s="1">
        <f t="shared" si="33"/>
        <v>324</v>
      </c>
      <c r="O382" s="124">
        <f t="shared" si="30"/>
        <v>17243851.764173176</v>
      </c>
      <c r="P382" s="124">
        <f t="shared" si="34"/>
        <v>36700.780903310711</v>
      </c>
      <c r="Q382" s="124">
        <f t="shared" si="31"/>
        <v>37940.679704119204</v>
      </c>
      <c r="R382" s="124">
        <f t="shared" si="32"/>
        <v>17318493.224780604</v>
      </c>
      <c r="Z382" s="2"/>
    </row>
    <row r="383" spans="13:26" x14ac:dyDescent="0.25">
      <c r="M383" s="2"/>
      <c r="N383" s="1">
        <f t="shared" si="33"/>
        <v>325</v>
      </c>
      <c r="O383" s="124">
        <f t="shared" si="30"/>
        <v>17318493.224780604</v>
      </c>
      <c r="P383" s="124">
        <f t="shared" si="34"/>
        <v>36700.780903310711</v>
      </c>
      <c r="Q383" s="124">
        <f t="shared" si="31"/>
        <v>38104.909122713369</v>
      </c>
      <c r="R383" s="124">
        <f t="shared" si="32"/>
        <v>17393298.914806627</v>
      </c>
      <c r="Z383" s="2"/>
    </row>
    <row r="384" spans="13:26" x14ac:dyDescent="0.25">
      <c r="M384" s="2"/>
      <c r="N384" s="1">
        <f t="shared" si="33"/>
        <v>326</v>
      </c>
      <c r="O384" s="124">
        <f t="shared" si="30"/>
        <v>17393298.914806627</v>
      </c>
      <c r="P384" s="124">
        <f t="shared" si="34"/>
        <v>36700.780903310711</v>
      </c>
      <c r="Q384" s="124">
        <f t="shared" si="31"/>
        <v>38269.499886084443</v>
      </c>
      <c r="R384" s="124">
        <f t="shared" si="32"/>
        <v>17468269.195596021</v>
      </c>
      <c r="Z384" s="2"/>
    </row>
    <row r="385" spans="13:26" x14ac:dyDescent="0.25">
      <c r="M385" s="2"/>
      <c r="N385" s="1">
        <f t="shared" si="33"/>
        <v>327</v>
      </c>
      <c r="O385" s="124">
        <f t="shared" si="30"/>
        <v>17468269.195596021</v>
      </c>
      <c r="P385" s="124">
        <f t="shared" si="34"/>
        <v>36700.780903310711</v>
      </c>
      <c r="Q385" s="124">
        <f t="shared" si="31"/>
        <v>38434.452789279079</v>
      </c>
      <c r="R385" s="124">
        <f t="shared" si="32"/>
        <v>17543404.429288611</v>
      </c>
      <c r="Z385" s="2"/>
    </row>
    <row r="386" spans="13:26" x14ac:dyDescent="0.25">
      <c r="M386" s="2"/>
      <c r="N386" s="1">
        <f t="shared" si="33"/>
        <v>328</v>
      </c>
      <c r="O386" s="124">
        <f t="shared" si="30"/>
        <v>17543404.429288611</v>
      </c>
      <c r="P386" s="124">
        <f t="shared" si="34"/>
        <v>36700.780903310711</v>
      </c>
      <c r="Q386" s="124">
        <f t="shared" si="31"/>
        <v>38599.768629093211</v>
      </c>
      <c r="R386" s="124">
        <f t="shared" si="32"/>
        <v>17618704.978821013</v>
      </c>
      <c r="Z386" s="2"/>
    </row>
    <row r="387" spans="13:26" x14ac:dyDescent="0.25">
      <c r="M387" s="2"/>
      <c r="N387" s="1">
        <f t="shared" si="33"/>
        <v>329</v>
      </c>
      <c r="O387" s="124">
        <f t="shared" si="30"/>
        <v>17618704.978821013</v>
      </c>
      <c r="P387" s="124">
        <f t="shared" si="34"/>
        <v>36700.780903310711</v>
      </c>
      <c r="Q387" s="124">
        <f t="shared" si="31"/>
        <v>38765.448204075918</v>
      </c>
      <c r="R387" s="124">
        <f t="shared" si="32"/>
        <v>17694171.207928397</v>
      </c>
      <c r="Z387" s="2"/>
    </row>
    <row r="388" spans="13:26" x14ac:dyDescent="0.25">
      <c r="M388" s="2"/>
      <c r="N388" s="1">
        <f t="shared" si="33"/>
        <v>330</v>
      </c>
      <c r="O388" s="124">
        <f t="shared" si="30"/>
        <v>17694171.207928397</v>
      </c>
      <c r="P388" s="124">
        <f t="shared" si="34"/>
        <v>36700.780903310711</v>
      </c>
      <c r="Q388" s="124">
        <f t="shared" si="31"/>
        <v>38931.492314533294</v>
      </c>
      <c r="R388" s="124">
        <f t="shared" si="32"/>
        <v>17769803.481146239</v>
      </c>
      <c r="Z388" s="2"/>
    </row>
    <row r="389" spans="13:26" x14ac:dyDescent="0.25">
      <c r="M389" s="2"/>
      <c r="N389" s="1">
        <f t="shared" si="33"/>
        <v>331</v>
      </c>
      <c r="O389" s="124">
        <f t="shared" si="30"/>
        <v>17769803.481146239</v>
      </c>
      <c r="P389" s="124">
        <f t="shared" si="34"/>
        <v>36700.780903310711</v>
      </c>
      <c r="Q389" s="124">
        <f t="shared" si="31"/>
        <v>39097.901762532289</v>
      </c>
      <c r="R389" s="124">
        <f t="shared" si="32"/>
        <v>17845602.163812082</v>
      </c>
      <c r="Z389" s="2"/>
    </row>
    <row r="390" spans="13:26" x14ac:dyDescent="0.25">
      <c r="M390" s="2"/>
      <c r="N390" s="1">
        <f t="shared" si="33"/>
        <v>332</v>
      </c>
      <c r="O390" s="124">
        <f t="shared" si="30"/>
        <v>17845602.163812082</v>
      </c>
      <c r="P390" s="124">
        <f t="shared" si="34"/>
        <v>36700.780903310711</v>
      </c>
      <c r="Q390" s="124">
        <f t="shared" si="31"/>
        <v>39264.677351904611</v>
      </c>
      <c r="R390" s="124">
        <f t="shared" si="32"/>
        <v>17921567.622067295</v>
      </c>
      <c r="Z390" s="2"/>
    </row>
    <row r="391" spans="13:26" x14ac:dyDescent="0.25">
      <c r="M391" s="2"/>
      <c r="N391" s="1">
        <f t="shared" si="33"/>
        <v>333</v>
      </c>
      <c r="O391" s="124">
        <f t="shared" si="30"/>
        <v>17921567.622067295</v>
      </c>
      <c r="P391" s="124">
        <f t="shared" si="34"/>
        <v>36700.780903310711</v>
      </c>
      <c r="Q391" s="124">
        <f t="shared" si="31"/>
        <v>39431.819888250568</v>
      </c>
      <c r="R391" s="124">
        <f t="shared" si="32"/>
        <v>17997700.222858854</v>
      </c>
      <c r="Z391" s="2"/>
    </row>
    <row r="392" spans="13:26" x14ac:dyDescent="0.25">
      <c r="M392" s="2"/>
      <c r="N392" s="1">
        <f t="shared" si="33"/>
        <v>334</v>
      </c>
      <c r="O392" s="124">
        <f t="shared" si="30"/>
        <v>17997700.222858854</v>
      </c>
      <c r="P392" s="124">
        <f t="shared" si="34"/>
        <v>36700.780903310711</v>
      </c>
      <c r="Q392" s="124">
        <f t="shared" si="31"/>
        <v>39599.330178943019</v>
      </c>
      <c r="R392" s="124">
        <f t="shared" si="32"/>
        <v>18074000.333941106</v>
      </c>
      <c r="Z392" s="2"/>
    </row>
    <row r="393" spans="13:26" x14ac:dyDescent="0.25">
      <c r="M393" s="2"/>
      <c r="N393" s="1">
        <f t="shared" si="33"/>
        <v>335</v>
      </c>
      <c r="O393" s="124">
        <f t="shared" si="30"/>
        <v>18074000.333941106</v>
      </c>
      <c r="P393" s="124">
        <f t="shared" si="34"/>
        <v>36700.780903310711</v>
      </c>
      <c r="Q393" s="124">
        <f t="shared" si="31"/>
        <v>39767.209033131207</v>
      </c>
      <c r="R393" s="124">
        <f t="shared" si="32"/>
        <v>18150468.323877547</v>
      </c>
      <c r="Z393" s="2"/>
    </row>
    <row r="394" spans="13:26" x14ac:dyDescent="0.25">
      <c r="M394" s="2"/>
      <c r="N394" s="1">
        <f t="shared" si="33"/>
        <v>336</v>
      </c>
      <c r="O394" s="124">
        <f t="shared" si="30"/>
        <v>18150468.323877547</v>
      </c>
      <c r="P394" s="124">
        <f t="shared" si="34"/>
        <v>36700.780903310711</v>
      </c>
      <c r="Q394" s="124">
        <f t="shared" si="31"/>
        <v>39935.457261744734</v>
      </c>
      <c r="R394" s="124">
        <f t="shared" si="32"/>
        <v>18227104.562042601</v>
      </c>
      <c r="Z394" s="2"/>
    </row>
    <row r="395" spans="13:26" x14ac:dyDescent="0.25">
      <c r="M395" s="2"/>
      <c r="N395" s="1">
        <f t="shared" si="33"/>
        <v>337</v>
      </c>
      <c r="O395" s="124">
        <f t="shared" si="30"/>
        <v>18227104.562042601</v>
      </c>
      <c r="P395" s="124">
        <f t="shared" si="34"/>
        <v>36700.780903310711</v>
      </c>
      <c r="Q395" s="124">
        <f t="shared" si="31"/>
        <v>40104.075677497414</v>
      </c>
      <c r="R395" s="124">
        <f t="shared" si="32"/>
        <v>18303909.41862341</v>
      </c>
      <c r="Z395" s="2"/>
    </row>
    <row r="396" spans="13:26" x14ac:dyDescent="0.25">
      <c r="M396" s="2"/>
      <c r="N396" s="1">
        <f t="shared" si="33"/>
        <v>338</v>
      </c>
      <c r="O396" s="124">
        <f t="shared" si="30"/>
        <v>18303909.41862341</v>
      </c>
      <c r="P396" s="124">
        <f t="shared" si="34"/>
        <v>36700.780903310711</v>
      </c>
      <c r="Q396" s="124">
        <f t="shared" si="31"/>
        <v>40273.065094891244</v>
      </c>
      <c r="R396" s="124">
        <f t="shared" si="32"/>
        <v>18380883.264621612</v>
      </c>
      <c r="Z396" s="2"/>
    </row>
    <row r="397" spans="13:26" x14ac:dyDescent="0.25">
      <c r="M397" s="2"/>
      <c r="N397" s="1">
        <f t="shared" si="33"/>
        <v>339</v>
      </c>
      <c r="O397" s="124">
        <f t="shared" si="30"/>
        <v>18380883.264621612</v>
      </c>
      <c r="P397" s="124">
        <f t="shared" si="34"/>
        <v>36700.780903310711</v>
      </c>
      <c r="Q397" s="124">
        <f t="shared" si="31"/>
        <v>40442.426330220333</v>
      </c>
      <c r="R397" s="124">
        <f t="shared" si="32"/>
        <v>18458026.471855141</v>
      </c>
      <c r="Z397" s="2"/>
    </row>
    <row r="398" spans="13:26" x14ac:dyDescent="0.25">
      <c r="M398" s="2"/>
      <c r="N398" s="1">
        <f t="shared" si="33"/>
        <v>340</v>
      </c>
      <c r="O398" s="124">
        <f t="shared" si="30"/>
        <v>18458026.471855141</v>
      </c>
      <c r="P398" s="124">
        <f t="shared" si="34"/>
        <v>36700.780903310711</v>
      </c>
      <c r="Q398" s="124">
        <f t="shared" si="31"/>
        <v>40612.160201574807</v>
      </c>
      <c r="R398" s="124">
        <f t="shared" si="32"/>
        <v>18535339.412960026</v>
      </c>
      <c r="Z398" s="2"/>
    </row>
    <row r="399" spans="13:26" x14ac:dyDescent="0.25">
      <c r="M399" s="2"/>
      <c r="N399" s="1">
        <f t="shared" si="33"/>
        <v>341</v>
      </c>
      <c r="O399" s="124">
        <f t="shared" si="30"/>
        <v>18535339.412960026</v>
      </c>
      <c r="P399" s="124">
        <f t="shared" si="34"/>
        <v>36700.780903310711</v>
      </c>
      <c r="Q399" s="124">
        <f t="shared" si="31"/>
        <v>40782.267528844823</v>
      </c>
      <c r="R399" s="124">
        <f t="shared" si="32"/>
        <v>18612822.461392179</v>
      </c>
      <c r="Z399" s="2"/>
    </row>
    <row r="400" spans="13:26" x14ac:dyDescent="0.25">
      <c r="M400" s="2"/>
      <c r="N400" s="1">
        <f t="shared" si="33"/>
        <v>342</v>
      </c>
      <c r="O400" s="124">
        <f t="shared" si="30"/>
        <v>18612822.461392179</v>
      </c>
      <c r="P400" s="124">
        <f t="shared" si="34"/>
        <v>36700.780903310711</v>
      </c>
      <c r="Q400" s="124">
        <f t="shared" si="31"/>
        <v>40952.749133724479</v>
      </c>
      <c r="R400" s="124">
        <f t="shared" si="32"/>
        <v>18690475.991429213</v>
      </c>
      <c r="Z400" s="2"/>
    </row>
    <row r="401" spans="13:26" x14ac:dyDescent="0.25">
      <c r="M401" s="2"/>
      <c r="N401" s="1">
        <f t="shared" si="33"/>
        <v>343</v>
      </c>
      <c r="O401" s="124">
        <f t="shared" si="30"/>
        <v>18690475.991429213</v>
      </c>
      <c r="P401" s="124">
        <f t="shared" si="34"/>
        <v>36700.780903310711</v>
      </c>
      <c r="Q401" s="124">
        <f t="shared" si="31"/>
        <v>41123.605839715798</v>
      </c>
      <c r="R401" s="124">
        <f t="shared" si="32"/>
        <v>18768300.378172237</v>
      </c>
      <c r="Z401" s="2"/>
    </row>
    <row r="402" spans="13:26" x14ac:dyDescent="0.25">
      <c r="M402" s="2"/>
      <c r="N402" s="1">
        <f t="shared" si="33"/>
        <v>344</v>
      </c>
      <c r="O402" s="124">
        <f t="shared" si="30"/>
        <v>18768300.378172237</v>
      </c>
      <c r="P402" s="124">
        <f t="shared" si="34"/>
        <v>36700.780903310711</v>
      </c>
      <c r="Q402" s="124">
        <f t="shared" si="31"/>
        <v>41294.838472132724</v>
      </c>
      <c r="R402" s="124">
        <f t="shared" si="32"/>
        <v>18846295.997547679</v>
      </c>
      <c r="Z402" s="2"/>
    </row>
    <row r="403" spans="13:26" x14ac:dyDescent="0.25">
      <c r="M403" s="2"/>
      <c r="N403" s="1">
        <f t="shared" si="33"/>
        <v>345</v>
      </c>
      <c r="O403" s="124">
        <f t="shared" si="30"/>
        <v>18846295.997547679</v>
      </c>
      <c r="P403" s="124">
        <f t="shared" si="34"/>
        <v>36700.780903310711</v>
      </c>
      <c r="Q403" s="124">
        <f t="shared" si="31"/>
        <v>41466.447858105079</v>
      </c>
      <c r="R403" s="124">
        <f t="shared" si="32"/>
        <v>18924463.226309095</v>
      </c>
      <c r="Z403" s="2"/>
    </row>
    <row r="404" spans="13:26" x14ac:dyDescent="0.25">
      <c r="M404" s="2"/>
      <c r="N404" s="1">
        <f t="shared" si="33"/>
        <v>346</v>
      </c>
      <c r="O404" s="124">
        <f t="shared" si="30"/>
        <v>18924463.226309095</v>
      </c>
      <c r="P404" s="124">
        <f t="shared" si="34"/>
        <v>36700.780903310711</v>
      </c>
      <c r="Q404" s="124">
        <f t="shared" si="31"/>
        <v>41638.434826582576</v>
      </c>
      <c r="R404" s="124">
        <f t="shared" si="32"/>
        <v>19002802.442038987</v>
      </c>
      <c r="Z404" s="2"/>
    </row>
    <row r="405" spans="13:26" x14ac:dyDescent="0.25">
      <c r="M405" s="2"/>
      <c r="N405" s="1">
        <f t="shared" si="33"/>
        <v>347</v>
      </c>
      <c r="O405" s="124">
        <f t="shared" si="30"/>
        <v>19002802.442038987</v>
      </c>
      <c r="P405" s="124">
        <f t="shared" si="34"/>
        <v>36700.780903310711</v>
      </c>
      <c r="Q405" s="124">
        <f t="shared" si="31"/>
        <v>41810.800208338813</v>
      </c>
      <c r="R405" s="124">
        <f t="shared" si="32"/>
        <v>19081314.023150634</v>
      </c>
      <c r="Z405" s="2"/>
    </row>
    <row r="406" spans="13:26" x14ac:dyDescent="0.25">
      <c r="M406" s="2"/>
      <c r="N406" s="1">
        <f t="shared" si="33"/>
        <v>348</v>
      </c>
      <c r="O406" s="124">
        <f t="shared" si="30"/>
        <v>19081314.023150634</v>
      </c>
      <c r="P406" s="124">
        <f t="shared" si="34"/>
        <v>36700.780903310711</v>
      </c>
      <c r="Q406" s="124">
        <f t="shared" si="31"/>
        <v>41983.544835975306</v>
      </c>
      <c r="R406" s="124">
        <f t="shared" si="32"/>
        <v>19159998.348889917</v>
      </c>
      <c r="Z406" s="2"/>
    </row>
    <row r="407" spans="13:26" x14ac:dyDescent="0.25">
      <c r="M407" s="2"/>
      <c r="N407" s="163" t="s">
        <v>216</v>
      </c>
      <c r="O407" s="163" t="s">
        <v>216</v>
      </c>
      <c r="P407" s="163" t="s">
        <v>216</v>
      </c>
      <c r="Q407" s="163" t="s">
        <v>216</v>
      </c>
      <c r="R407" s="163" t="s">
        <v>216</v>
      </c>
      <c r="Z407" s="2"/>
    </row>
    <row r="408" spans="13:26" x14ac:dyDescent="0.25">
      <c r="M408" s="2"/>
      <c r="N408" s="134"/>
      <c r="O408" s="134" t="s">
        <v>231</v>
      </c>
      <c r="P408" s="196">
        <f>SUM(P59:P406)</f>
        <v>12771871.754352184</v>
      </c>
      <c r="Q408" s="196">
        <f>SUM(Q59:Q406)</f>
        <v>6388126.5945377573</v>
      </c>
      <c r="R408" s="196">
        <f>P408+Q408</f>
        <v>19159998.348889939</v>
      </c>
      <c r="S408" s="124">
        <f>R408-P54</f>
        <v>5.2154064178466797E-8</v>
      </c>
      <c r="Z408" s="2"/>
    </row>
    <row r="409" spans="13:26" x14ac:dyDescent="0.25"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</sheetData>
  <mergeCells count="1">
    <mergeCell ref="AF7:AF8"/>
  </mergeCells>
  <printOptions horizontalCentered="1"/>
  <pageMargins left="0.75" right="0.75" top="0.75" bottom="0.75" header="1" footer="1"/>
  <pageSetup scale="71" orientation="portrait" blackAndWhite="1" r:id="rId1"/>
  <headerFooter alignWithMargins="0"/>
  <customProperties>
    <customPr name="EpmWorksheetKeyString_GU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68CEE-7F27-4AC6-9AFE-D5A5A7410796}">
  <sheetPr>
    <tabColor theme="2" tint="-0.499984740745262"/>
    <pageSetUpPr fitToPage="1"/>
  </sheetPr>
  <dimension ref="A1:AH409"/>
  <sheetViews>
    <sheetView zoomScaleNormal="100" workbookViewId="0">
      <pane ySplit="15" topLeftCell="A16" activePane="bottomLeft" state="frozen"/>
      <selection activeCell="D37" sqref="D37"/>
      <selection pane="bottomLeft" activeCell="A16" sqref="A16"/>
    </sheetView>
  </sheetViews>
  <sheetFormatPr defaultColWidth="9.109375" defaultRowHeight="13.2" x14ac:dyDescent="0.25"/>
  <cols>
    <col min="1" max="1" width="20.554687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0.554687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Lake Hancock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2054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7501805.5313075371</v>
      </c>
      <c r="Q8" s="184">
        <f>G10</f>
        <v>4157338.3066606806</v>
      </c>
      <c r="R8" s="184">
        <f>G11</f>
        <v>4163457.9334386718</v>
      </c>
      <c r="S8" s="184">
        <f>G12</f>
        <v>2110398.1650957935</v>
      </c>
      <c r="T8" s="184">
        <f>G13</f>
        <v>-2929388.8738876078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16059311.39340524</v>
      </c>
      <c r="Q9" s="184">
        <f>L10</f>
        <v>9352263.4816981424</v>
      </c>
      <c r="R9" s="184">
        <f>L11</f>
        <v>9499980.921017006</v>
      </c>
      <c r="S9" s="184">
        <f>L12</f>
        <v>3891207.6394193587</v>
      </c>
      <c r="T9" s="184">
        <f>L13</f>
        <v>-6684140.6487292647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47</v>
      </c>
      <c r="B10" s="170">
        <f>'Escalation Factors'!$A$10</f>
        <v>2023</v>
      </c>
      <c r="C10" s="201">
        <f>C17+5*1</f>
        <v>2054</v>
      </c>
      <c r="D10" s="10" t="s">
        <v>155</v>
      </c>
      <c r="E10" s="184">
        <f>VLOOKUP($A$10,'Cost Estimates in 2023'!$A:$F,2,FALSE)</f>
        <v>3942430</v>
      </c>
      <c r="F10" s="164">
        <f>VLOOKUP(G$7,Multiplier_Labor,3,FALSE)</f>
        <v>1.0545116353773385</v>
      </c>
      <c r="G10" s="185">
        <f>E10*F10</f>
        <v>4157338.3066606806</v>
      </c>
      <c r="H10" s="137"/>
      <c r="J10" s="165">
        <f>C10+1</f>
        <v>2055</v>
      </c>
      <c r="K10" s="164">
        <f>VLOOKUP(J$10,Multiplier_Labor,4,FALSE)</f>
        <v>2.2495796088363584</v>
      </c>
      <c r="L10" s="185">
        <f>G10*K10</f>
        <v>9352263.4816981424</v>
      </c>
      <c r="M10" s="2"/>
      <c r="O10" s="134" t="s">
        <v>235</v>
      </c>
      <c r="P10" s="184">
        <f>SUM(Q10:T10)</f>
        <v>15046415.39340524</v>
      </c>
      <c r="Q10" s="184">
        <f>Q9-Q16</f>
        <v>8780637.4816981424</v>
      </c>
      <c r="R10" s="184">
        <f>R9-R16</f>
        <v>8944284.921017006</v>
      </c>
      <c r="S10" s="184">
        <f>S9-S16</f>
        <v>3671877.6394193587</v>
      </c>
      <c r="T10" s="184">
        <f>T9-T16</f>
        <v>-6350384.6487292647</v>
      </c>
      <c r="Z10" s="2"/>
      <c r="AA10" s="186" t="str">
        <f>A10</f>
        <v>Lake Hancock Solar</v>
      </c>
      <c r="AB10" s="182">
        <f>P12</f>
        <v>29</v>
      </c>
      <c r="AC10" s="187">
        <f>G7</f>
        <v>2025</v>
      </c>
      <c r="AD10" s="187">
        <f>C10</f>
        <v>2054</v>
      </c>
      <c r="AE10" s="182">
        <f>G15</f>
        <v>7501805.5313075371</v>
      </c>
      <c r="AF10" s="182">
        <f>P16</f>
        <v>1012896</v>
      </c>
      <c r="AG10" s="182">
        <f>L15</f>
        <v>16059311.39340524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4106765</v>
      </c>
      <c r="F11" s="164">
        <f>VLOOKUP(G$7,Multiplier_Materials,3,FALSE)</f>
        <v>1.0138047668757943</v>
      </c>
      <c r="G11" s="185">
        <f>E11*F11</f>
        <v>4163457.9334386718</v>
      </c>
      <c r="H11" s="137"/>
      <c r="K11" s="164">
        <f>VLOOKUP(J$10,Multiplier_Materials,4,FALSE)</f>
        <v>2.2817525895285815</v>
      </c>
      <c r="L11" s="185">
        <f>G11*K11</f>
        <v>9499980.921017006</v>
      </c>
      <c r="M11" s="2"/>
      <c r="O11" s="134" t="s">
        <v>234</v>
      </c>
      <c r="P11" s="184">
        <f>SUM(Q11:T11)</f>
        <v>7031480.995213368</v>
      </c>
      <c r="Q11" s="184">
        <f>Q10/((1+Q13)^(P12))</f>
        <v>3903234.8298356608</v>
      </c>
      <c r="R11" s="184">
        <f>R10/((1+R13)^(P12))</f>
        <v>3919918.82120091</v>
      </c>
      <c r="S11" s="184">
        <f>S10/((1+S13)^(P12))</f>
        <v>1991444.4436697245</v>
      </c>
      <c r="T11" s="184">
        <f>T10/((1+T13)^(P12))</f>
        <v>-2783117.0994929271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2025955</v>
      </c>
      <c r="F12" s="164">
        <f>VLOOKUP(G$7,Multiplier_GDP,3,FALSE)</f>
        <v>1.0416806716317952</v>
      </c>
      <c r="G12" s="185">
        <f>E12*F12</f>
        <v>2110398.1650957935</v>
      </c>
      <c r="H12" s="137"/>
      <c r="K12" s="164">
        <f>VLOOKUP(J$10,Multiplier_GDP,4,FALSE)</f>
        <v>1.8438262995943857</v>
      </c>
      <c r="L12" s="185">
        <f>G12*K12</f>
        <v>3891207.6394193587</v>
      </c>
      <c r="M12" s="2"/>
      <c r="O12" s="134" t="s">
        <v>244</v>
      </c>
      <c r="P12" s="184">
        <f>(P7-P6)</f>
        <v>29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-2889500</v>
      </c>
      <c r="F13" s="164">
        <f>F11</f>
        <v>1.0138047668757943</v>
      </c>
      <c r="G13" s="185">
        <f>E13*F13</f>
        <v>-2929388.8738876078</v>
      </c>
      <c r="H13" s="137"/>
      <c r="K13" s="164">
        <f>K11</f>
        <v>2.2817525895285815</v>
      </c>
      <c r="L13" s="185">
        <f>G13*K13</f>
        <v>-6684140.6487292647</v>
      </c>
      <c r="M13" s="2"/>
      <c r="O13" s="180" t="s">
        <v>237</v>
      </c>
      <c r="P13" s="189">
        <f>IF(P8=0,0,((P9/P8)^(1/($P7-$P6))-1))</f>
        <v>2.6593852391436856E-2</v>
      </c>
      <c r="Q13" s="189">
        <f>IF(Q8=0,0,((Q9/Q8)^(1/($P7-$P6))-1))</f>
        <v>2.8351122457249911E-2</v>
      </c>
      <c r="R13" s="189">
        <f>IF(R8=0,0,((R9/R8)^(1/($P7-$P6))-1))</f>
        <v>2.8854799844558521E-2</v>
      </c>
      <c r="S13" s="189">
        <f>IF(S8=0,0,((S9/S8)^(1/($P7-$P6))-1))</f>
        <v>2.1322168811715114E-2</v>
      </c>
      <c r="T13" s="189">
        <f>IF(T8=0,0,((T9/T8)^(1/($P7-$P6))-1))</f>
        <v>2.8854799844558521E-2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350396.19293553813</v>
      </c>
      <c r="Q14" s="185">
        <f>PMT(Q13,$P12,-Q11)</f>
        <v>199219.74297272955</v>
      </c>
      <c r="R14" s="185">
        <f>PMT(R13,$P12,-R11)</f>
        <v>201353.641301064</v>
      </c>
      <c r="S14" s="185">
        <f>PMT(S13,$P12,-S11)</f>
        <v>92782.596277569392</v>
      </c>
      <c r="T14" s="185">
        <f>PMT(T13,$P12,-T11)</f>
        <v>-142959.78761582481</v>
      </c>
      <c r="U14" s="190"/>
      <c r="Z14" s="2"/>
    </row>
    <row r="15" spans="1:34" x14ac:dyDescent="0.25">
      <c r="E15" s="185">
        <f>SUM(E10:E13)</f>
        <v>7185650</v>
      </c>
      <c r="F15" s="124"/>
      <c r="G15" s="185">
        <f>SUM(G10:G13)</f>
        <v>7501805.5313075371</v>
      </c>
      <c r="H15" s="137"/>
      <c r="L15" s="185">
        <f>SUM(L10:L13)</f>
        <v>16059311.39340524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1012896</v>
      </c>
      <c r="Q16" s="185">
        <f>VLOOKUP($A$10,'Reserves Dec 31, 2024'!$A:$F,2,FALSE)</f>
        <v>571626</v>
      </c>
      <c r="R16" s="185">
        <f>VLOOKUP($A$10,'Reserves Dec 31, 2024'!$A:$F,3,FALSE)</f>
        <v>555696</v>
      </c>
      <c r="S16" s="185">
        <f>VLOOKUP($A$10,'Reserves Dec 31, 2024'!$A:$F,4,FALSE)</f>
        <v>219330</v>
      </c>
      <c r="T16" s="185">
        <f>VLOOKUP($A$10,'Reserves Dec 31, 2024'!$A:$F,5,FALSE)</f>
        <v>-333756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2049</v>
      </c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350396.19293553813</v>
      </c>
      <c r="Q17" s="124">
        <f>IF($N17&lt;=TRUNC($P$12),Q14*(1+0),0)</f>
        <v>199219.74297272955</v>
      </c>
      <c r="R17" s="124">
        <f>IF($N17&lt;=TRUNC($P$12),R14*(1+0),0)</f>
        <v>201353.641301064</v>
      </c>
      <c r="S17" s="124">
        <f>IF($N17&lt;=TRUNC($P$12),S14*(1+0),0)</f>
        <v>92782.596277569392</v>
      </c>
      <c r="T17" s="124">
        <f>IF($N17&lt;=TRUNC($P$12),T14*(1+0),0)</f>
        <v>-142959.78761582481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359707.56540531944</v>
      </c>
      <c r="Q18" s="124">
        <f t="shared" ref="Q18:Q48" si="3">IF($N18&lt;=TRUNC($P$12),Q17*(1+Q$13),0)</f>
        <v>204867.84630165127</v>
      </c>
      <c r="R18" s="124">
        <f t="shared" ref="R18:R48" si="4">IF($N18&lt;=TRUNC($P$12),R17*(1+R$13),0)</f>
        <v>207163.66031877924</v>
      </c>
      <c r="S18" s="124">
        <f t="shared" ref="S18:S48" si="5">IF($N18&lt;=TRUNC($P$12),S17*(1+S$13),0)</f>
        <v>94760.922458188943</v>
      </c>
      <c r="T18" s="124">
        <f t="shared" ref="T18:T48" si="6">IF($N18&lt;=TRUNC($P$12),T17*(1+T$13),0)</f>
        <v>-147084.86367330005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369269.86884088523</v>
      </c>
      <c r="Q19" s="124">
        <f t="shared" si="3"/>
        <v>210676.07969970244</v>
      </c>
      <c r="R19" s="124">
        <f t="shared" si="4"/>
        <v>213141.32627234372</v>
      </c>
      <c r="S19" s="124">
        <f t="shared" si="5"/>
        <v>96781.430843596288</v>
      </c>
      <c r="T19" s="124">
        <f t="shared" si="6"/>
        <v>-151328.96797475728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379089.94540814823</v>
      </c>
      <c r="Q20" s="124">
        <f t="shared" si="3"/>
        <v>216648.98303408205</v>
      </c>
      <c r="R20" s="124">
        <f t="shared" si="4"/>
        <v>219291.47658053593</v>
      </c>
      <c r="S20" s="124">
        <f t="shared" si="5"/>
        <v>98845.020849882785</v>
      </c>
      <c r="T20" s="124">
        <f t="shared" si="6"/>
        <v>-155695.5350563525</v>
      </c>
      <c r="U20" s="196">
        <f>SUM(Q17:T20)/4</f>
        <v>364615.89314747276</v>
      </c>
      <c r="V20" s="124">
        <f>SUM(Q17:Q20)/4</f>
        <v>207853.16300204134</v>
      </c>
      <c r="W20" s="124">
        <f>SUM(R17:R20)/4</f>
        <v>210237.52611818071</v>
      </c>
      <c r="X20" s="124">
        <f>SUM(S17:S20)/4</f>
        <v>95792.492607309352</v>
      </c>
      <c r="Y20" s="124">
        <f>SUM(T17:T20)/4</f>
        <v>-149267.28858005867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389174.82564075157</v>
      </c>
      <c r="Q21" s="124">
        <f t="shared" si="3"/>
        <v>222791.22488231998</v>
      </c>
      <c r="R21" s="124">
        <f t="shared" si="4"/>
        <v>225619.088244885</v>
      </c>
      <c r="S21" s="124">
        <f t="shared" si="5"/>
        <v>100952.61107064149</v>
      </c>
      <c r="T21" s="124">
        <f t="shared" si="6"/>
        <v>-160188.09855709499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399531.73366609507</v>
      </c>
      <c r="Q22" s="124">
        <f t="shared" si="3"/>
        <v>229107.60618135933</v>
      </c>
      <c r="R22" s="124">
        <f t="shared" si="4"/>
        <v>232129.28187730294</v>
      </c>
      <c r="S22" s="124">
        <f t="shared" si="5"/>
        <v>103105.13968587313</v>
      </c>
      <c r="T22" s="124">
        <f t="shared" si="6"/>
        <v>-164810.29407844038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410168.09257724218</v>
      </c>
      <c r="Q23" s="124">
        <f t="shared" si="3"/>
        <v>235603.06398009442</v>
      </c>
      <c r="R23" s="124">
        <f t="shared" si="4"/>
        <v>238827.32584393362</v>
      </c>
      <c r="S23" s="124">
        <f t="shared" si="5"/>
        <v>105303.56487961079</v>
      </c>
      <c r="T23" s="124">
        <f t="shared" si="6"/>
        <v>-169565.86212639659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421091.52995479439</v>
      </c>
      <c r="Q24" s="124">
        <f t="shared" si="3"/>
        <v>242282.67529829737</v>
      </c>
      <c r="R24" s="124">
        <f t="shared" si="4"/>
        <v>245718.64052857147</v>
      </c>
      <c r="S24" s="124">
        <f t="shared" si="5"/>
        <v>107548.86526644924</v>
      </c>
      <c r="T24" s="124">
        <f t="shared" si="6"/>
        <v>-174458.65113852377</v>
      </c>
      <c r="U24" s="196">
        <f>SUM(Q21:T24)/4</f>
        <v>404991.54545972077</v>
      </c>
      <c r="V24" s="124">
        <f>SUM(Q21:Q24)/4</f>
        <v>232446.14258551778</v>
      </c>
      <c r="W24" s="124">
        <f>SUM(R21:R24)/4</f>
        <v>235573.58412367324</v>
      </c>
      <c r="X24" s="124">
        <f>SUM(S21:S24)/4</f>
        <v>104227.54522564365</v>
      </c>
      <c r="Y24" s="124">
        <f>SUM(T21:T24)/4</f>
        <v>-167255.72647511394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432309.8835429413</v>
      </c>
      <c r="Q25" s="124">
        <f t="shared" si="3"/>
        <v>249151.66109494952</v>
      </c>
      <c r="R25" s="124">
        <f t="shared" si="4"/>
        <v>252808.80271910044</v>
      </c>
      <c r="S25" s="124">
        <f t="shared" si="5"/>
        <v>109842.04032716887</v>
      </c>
      <c r="T25" s="124">
        <f t="shared" si="6"/>
        <v>-179492.62059827754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443831.20708401402</v>
      </c>
      <c r="Q26" s="124">
        <f t="shared" si="3"/>
        <v>256215.39034907965</v>
      </c>
      <c r="R26" s="124">
        <f t="shared" si="4"/>
        <v>260103.55012050256</v>
      </c>
      <c r="S26" s="124">
        <f t="shared" si="5"/>
        <v>112184.11085364799</v>
      </c>
      <c r="T26" s="124">
        <f t="shared" si="6"/>
        <v>-184671.84423921612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455663.77631598467</v>
      </c>
      <c r="Q27" s="124">
        <f t="shared" si="3"/>
        <v>263479.38425629848</v>
      </c>
      <c r="R27" s="124">
        <f t="shared" si="4"/>
        <v>267608.78599808877</v>
      </c>
      <c r="S27" s="124">
        <f t="shared" si="5"/>
        <v>114576.11940326163</v>
      </c>
      <c r="T27" s="124">
        <f t="shared" si="6"/>
        <v>-190000.51334166419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467816.09513748647</v>
      </c>
      <c r="Q28" s="124">
        <f t="shared" si="3"/>
        <v>270949.32054430962</v>
      </c>
      <c r="R28" s="124">
        <f t="shared" si="4"/>
        <v>275330.58395470894</v>
      </c>
      <c r="S28" s="124">
        <f t="shared" si="5"/>
        <v>117019.1307629692</v>
      </c>
      <c r="T28" s="124">
        <f t="shared" si="6"/>
        <v>-195482.94012450127</v>
      </c>
      <c r="U28" s="196">
        <f>SUM(Q25:T28)/4</f>
        <v>449905.24052010669</v>
      </c>
      <c r="V28" s="124">
        <f>SUM(Q25:Q28)/4</f>
        <v>259948.93906115933</v>
      </c>
      <c r="W28" s="124">
        <f>SUM(R25:R28)/4</f>
        <v>263962.93069810019</v>
      </c>
      <c r="X28" s="124">
        <f>SUM(S25:S28)/4</f>
        <v>113405.35033676193</v>
      </c>
      <c r="Y28" s="124">
        <f>SUM(T25:T28)/4</f>
        <v>-187411.97957591477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480296.90194505523</v>
      </c>
      <c r="Q29" s="124">
        <f t="shared" si="3"/>
        <v>278631.03791076998</v>
      </c>
      <c r="R29" s="124">
        <f t="shared" si="4"/>
        <v>283275.19284580747</v>
      </c>
      <c r="S29" s="124">
        <f t="shared" si="5"/>
        <v>119514.23242329739</v>
      </c>
      <c r="T29" s="124">
        <f t="shared" si="6"/>
        <v>-201123.56123481959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493115.17614742531</v>
      </c>
      <c r="Q30" s="124">
        <f t="shared" si="3"/>
        <v>286530.54058696888</v>
      </c>
      <c r="R30" s="124">
        <f t="shared" si="4"/>
        <v>291449.04183630197</v>
      </c>
      <c r="S30" s="124">
        <f t="shared" si="5"/>
        <v>122062.5350624295</v>
      </c>
      <c r="T30" s="124">
        <f t="shared" si="6"/>
        <v>-206926.94133827512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506280.14486184769</v>
      </c>
      <c r="Q31" s="124">
        <f t="shared" si="3"/>
        <v>294654.00303089205</v>
      </c>
      <c r="R31" s="124">
        <f t="shared" si="4"/>
        <v>299858.74560337682</v>
      </c>
      <c r="S31" s="124">
        <f t="shared" si="5"/>
        <v>124665.17304061652</v>
      </c>
      <c r="T31" s="124">
        <f t="shared" si="6"/>
        <v>-212897.77681303775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519801.2897975432</v>
      </c>
      <c r="Q32" s="124">
        <f t="shared" si="3"/>
        <v>303007.77475333976</v>
      </c>
      <c r="R32" s="124">
        <f t="shared" si="4"/>
        <v>308511.10968940263</v>
      </c>
      <c r="S32" s="124">
        <f t="shared" si="5"/>
        <v>127323.30490513022</v>
      </c>
      <c r="T32" s="124">
        <f t="shared" si="6"/>
        <v>-219040.89955032946</v>
      </c>
      <c r="U32" s="196">
        <f>SUM(Q29:T32)/4</f>
        <v>499873.37818796781</v>
      </c>
      <c r="V32" s="124">
        <f>SUM(Q29:Q32)/4</f>
        <v>290705.83907049266</v>
      </c>
      <c r="W32" s="124">
        <f>SUM(R29:R32)/4</f>
        <v>295773.52249372221</v>
      </c>
      <c r="X32" s="124">
        <f>SUM(S29:S32)/4</f>
        <v>123391.31135786841</v>
      </c>
      <c r="Y32" s="124">
        <f>SUM(T29:T32)/4</f>
        <v>-209997.29473411548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533688.35433154018</v>
      </c>
      <c r="Q33" s="124">
        <f t="shared" si="3"/>
        <v>311598.38528087048</v>
      </c>
      <c r="R33" s="124">
        <f t="shared" si="4"/>
        <v>317413.13600931299</v>
      </c>
      <c r="S33" s="124">
        <f t="shared" si="5"/>
        <v>130038.11390598289</v>
      </c>
      <c r="T33" s="124">
        <f t="shared" si="6"/>
        <v>-225361.28086462626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547951.35078230011</v>
      </c>
      <c r="Q34" s="124">
        <f t="shared" si="3"/>
        <v>320432.54925944976</v>
      </c>
      <c r="R34" s="124">
        <f t="shared" si="4"/>
        <v>326572.02851689537</v>
      </c>
      <c r="S34" s="124">
        <f t="shared" si="5"/>
        <v>132810.80852264329</v>
      </c>
      <c r="T34" s="124">
        <f t="shared" si="6"/>
        <v>-231864.0355166884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562600.56788668432</v>
      </c>
      <c r="Q35" s="124">
        <f t="shared" si="3"/>
        <v>329517.17170279316</v>
      </c>
      <c r="R35" s="124">
        <f t="shared" si="4"/>
        <v>335995.19903458183</v>
      </c>
      <c r="S35" s="124">
        <f t="shared" si="5"/>
        <v>135642.62300198345</v>
      </c>
      <c r="T35" s="124">
        <f t="shared" si="6"/>
        <v>-238554.42585267406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577646.57848597202</v>
      </c>
      <c r="Q36" s="124">
        <f t="shared" si="3"/>
        <v>338859.3533895057</v>
      </c>
      <c r="R36" s="124">
        <f t="shared" si="4"/>
        <v>345690.27325145731</v>
      </c>
      <c r="S36" s="124">
        <f t="shared" si="5"/>
        <v>138534.81790769557</v>
      </c>
      <c r="T36" s="124">
        <f t="shared" si="6"/>
        <v>-245437.86606268655</v>
      </c>
      <c r="U36" s="196">
        <f>SUM(Q33:T36)/4</f>
        <v>555471.71287162416</v>
      </c>
      <c r="V36" s="124">
        <f>SUM(Q33:Q36)/4</f>
        <v>325101.86490815476</v>
      </c>
      <c r="W36" s="124">
        <f>SUM(R33:R36)/4</f>
        <v>331417.65920306189</v>
      </c>
      <c r="X36" s="124">
        <f>SUM(S33:S36)/4</f>
        <v>134256.59083457629</v>
      </c>
      <c r="Y36" s="124">
        <f>SUM(T33:T36)/4</f>
        <v>-235304.40207416881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593100.24742679764</v>
      </c>
      <c r="Q37" s="124">
        <f t="shared" si="3"/>
        <v>348466.3964132361</v>
      </c>
      <c r="R37" s="124">
        <f t="shared" si="4"/>
        <v>355665.09689433884</v>
      </c>
      <c r="S37" s="124">
        <f t="shared" si="5"/>
        <v>141488.68068142366</v>
      </c>
      <c r="T37" s="124">
        <f t="shared" si="6"/>
        <v>-252519.92656220094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608972.7396830488</v>
      </c>
      <c r="Q38" s="124">
        <f t="shared" si="3"/>
        <v>358345.80989018432</v>
      </c>
      <c r="R38" s="124">
        <f t="shared" si="4"/>
        <v>365927.74207692052</v>
      </c>
      <c r="S38" s="124">
        <f t="shared" si="5"/>
        <v>144505.52621585983</v>
      </c>
      <c r="T38" s="124">
        <f t="shared" si="6"/>
        <v>-259806.33849991587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625275.52870492614</v>
      </c>
      <c r="Q39" s="124">
        <f t="shared" si="3"/>
        <v>368505.31582842331</v>
      </c>
      <c r="R39" s="124">
        <f t="shared" si="4"/>
        <v>376486.51383212127</v>
      </c>
      <c r="S39" s="124">
        <f t="shared" si="5"/>
        <v>147586.69744006012</v>
      </c>
      <c r="T39" s="124">
        <f t="shared" si="6"/>
        <v>-267302.99839567859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642020.40500154952</v>
      </c>
      <c r="Q40" s="124">
        <f t="shared" si="3"/>
        <v>378952.85516362247</v>
      </c>
      <c r="R40" s="124">
        <f t="shared" si="4"/>
        <v>387349.95683292276</v>
      </c>
      <c r="S40" s="124">
        <f t="shared" si="5"/>
        <v>150733.5659172406</v>
      </c>
      <c r="T40" s="124">
        <f t="shared" si="6"/>
        <v>-275015.97291223623</v>
      </c>
      <c r="U40" s="196">
        <f>SUM(Q37:T40)/4</f>
        <v>617342.23020408046</v>
      </c>
      <c r="V40" s="124">
        <f>SUM(Q37:Q40)/4</f>
        <v>363567.59432386653</v>
      </c>
      <c r="W40" s="124">
        <f>SUM(R37:R40)/4</f>
        <v>371357.32740907586</v>
      </c>
      <c r="X40" s="124">
        <f>SUM(S37:S40)/4</f>
        <v>146078.61756364605</v>
      </c>
      <c r="Y40" s="124">
        <f>SUM(T37:T40)/4</f>
        <v>-263661.30909250793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659219.48496367037</v>
      </c>
      <c r="Q41" s="124">
        <f t="shared" si="3"/>
        <v>389696.59396589082</v>
      </c>
      <c r="R41" s="124">
        <f t="shared" si="4"/>
        <v>398526.86230713513</v>
      </c>
      <c r="S41" s="124">
        <f t="shared" si="5"/>
        <v>153947.5324553198</v>
      </c>
      <c r="T41" s="124">
        <f t="shared" si="6"/>
        <v>-282951.50376467535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676885.21993323555</v>
      </c>
      <c r="Q42" s="124">
        <f t="shared" si="3"/>
        <v>400744.92982259096</v>
      </c>
      <c r="R42" s="124">
        <f t="shared" si="4"/>
        <v>410026.27515168744</v>
      </c>
      <c r="S42" s="124">
        <f t="shared" si="5"/>
        <v>157230.02773047911</v>
      </c>
      <c r="T42" s="124">
        <f t="shared" si="6"/>
        <v>-291116.01277152193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695030.40552674152</v>
      </c>
      <c r="Q43" s="124">
        <f t="shared" si="3"/>
        <v>412106.49840211327</v>
      </c>
      <c r="R43" s="124">
        <f t="shared" si="4"/>
        <v>421857.50125219929</v>
      </c>
      <c r="S43" s="124">
        <f t="shared" si="5"/>
        <v>160582.51292401904</v>
      </c>
      <c r="T43" s="124">
        <f t="shared" si="6"/>
        <v>-299516.10705159011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713668.19121950632</v>
      </c>
      <c r="Q44" s="124">
        <f t="shared" si="3"/>
        <v>423790.18020374002</v>
      </c>
      <c r="R44" s="124">
        <f t="shared" si="4"/>
        <v>434030.11501375708</v>
      </c>
      <c r="S44" s="124">
        <f t="shared" si="5"/>
        <v>164006.48037279441</v>
      </c>
      <c r="T44" s="124">
        <f t="shared" si="6"/>
        <v>-308158.5843707851</v>
      </c>
      <c r="U44" s="196">
        <f>SUM(Q41:T44)/4</f>
        <v>686200.82541078865</v>
      </c>
      <c r="V44" s="124">
        <f>SUM(Q41:Q44)/4</f>
        <v>406584.55059858377</v>
      </c>
      <c r="W44" s="124">
        <f>SUM(R41:R44)/4</f>
        <v>416110.18843119469</v>
      </c>
      <c r="X44" s="124">
        <f>SUM(S41:S44)/4</f>
        <v>158941.63837065309</v>
      </c>
      <c r="Y44" s="124">
        <f>SUM(T41:T44)/4</f>
        <v>-295435.55198964314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732812.09019819787</v>
      </c>
      <c r="Q45" s="124">
        <f t="shared" si="3"/>
        <v>435805.10749887628</v>
      </c>
      <c r="R45" s="124">
        <f t="shared" si="4"/>
        <v>446553.96710898977</v>
      </c>
      <c r="S45" s="124">
        <f t="shared" si="5"/>
        <v>167503.45423351837</v>
      </c>
      <c r="T45" s="124">
        <f t="shared" si="6"/>
        <v>-317050.43864318659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183203.02254954947</v>
      </c>
      <c r="V48" s="124">
        <f>SUM(Q45:Q48)/4</f>
        <v>108951.27687471907</v>
      </c>
      <c r="W48" s="124">
        <f>SUM(R45:R48)/4</f>
        <v>111638.49177724744</v>
      </c>
      <c r="X48" s="124">
        <f>SUM(S45:S48)/4</f>
        <v>41875.863558379591</v>
      </c>
      <c r="Y48" s="124">
        <f>SUM(T45:T48)/4</f>
        <v>-79262.609660796646</v>
      </c>
      <c r="Z48" s="188">
        <f>SUM(Q48:T48)-P48</f>
        <v>0</v>
      </c>
    </row>
    <row r="49" spans="13:26" x14ac:dyDescent="0.25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5">
      <c r="M50" s="2"/>
      <c r="O50" s="134" t="s">
        <v>231</v>
      </c>
      <c r="P50" s="196">
        <f>SUM(Q50:T50)</f>
        <v>15046415.393405244</v>
      </c>
      <c r="Q50" s="196">
        <f>SUM(Q$17:Q$48)</f>
        <v>8780637.4816981405</v>
      </c>
      <c r="R50" s="196">
        <f>SUM(R$17:R$48)</f>
        <v>8944284.9210170247</v>
      </c>
      <c r="S50" s="196">
        <f>SUM(S$17:S$48)</f>
        <v>3671877.639419354</v>
      </c>
      <c r="T50" s="196">
        <f>SUM(T$17:T$48)</f>
        <v>-6350384.6487292768</v>
      </c>
      <c r="U50" s="124"/>
      <c r="V50" s="196"/>
      <c r="W50" s="196"/>
      <c r="X50" s="196"/>
      <c r="Y50" s="196"/>
      <c r="Z50" s="2"/>
    </row>
    <row r="51" spans="13:26" x14ac:dyDescent="0.25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1.862645149230957E-8</v>
      </c>
      <c r="S51" s="188">
        <f>S50-S$10</f>
        <v>-4.6566128730773926E-9</v>
      </c>
      <c r="T51" s="188">
        <f>T50-T$10</f>
        <v>-1.2107193470001221E-8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5">
      <c r="M52" s="2"/>
      <c r="O52" s="180" t="s">
        <v>279</v>
      </c>
      <c r="P52" s="197">
        <f>$P$13</f>
        <v>2.6593852391436856E-2</v>
      </c>
      <c r="Z52" s="2"/>
    </row>
    <row r="53" spans="13:26" x14ac:dyDescent="0.25">
      <c r="M53" s="2"/>
      <c r="O53" s="134" t="s">
        <v>236</v>
      </c>
      <c r="P53" s="197">
        <f>((1+P52)^(1/12))-1</f>
        <v>2.189592230846138E-3</v>
      </c>
      <c r="Z53" s="2"/>
    </row>
    <row r="54" spans="13:26" x14ac:dyDescent="0.25">
      <c r="M54" s="2"/>
      <c r="O54" s="134" t="s">
        <v>235</v>
      </c>
      <c r="P54" s="196">
        <f>P10</f>
        <v>15046415.39340524</v>
      </c>
      <c r="Z54" s="2"/>
    </row>
    <row r="55" spans="13:26" x14ac:dyDescent="0.25">
      <c r="M55" s="2"/>
      <c r="O55" s="134" t="s">
        <v>234</v>
      </c>
      <c r="P55" s="196">
        <f>P54/(1+P53)^P56</f>
        <v>7028650.1992200939</v>
      </c>
      <c r="Z55" s="2"/>
    </row>
    <row r="56" spans="13:26" x14ac:dyDescent="0.25">
      <c r="M56" s="2"/>
      <c r="O56" s="134" t="s">
        <v>233</v>
      </c>
      <c r="P56" s="124">
        <f>$P$12*12</f>
        <v>348</v>
      </c>
      <c r="Q56" s="198"/>
      <c r="Z56" s="2"/>
    </row>
    <row r="57" spans="13:26" x14ac:dyDescent="0.25">
      <c r="M57" s="2"/>
      <c r="O57" s="134" t="s">
        <v>232</v>
      </c>
      <c r="P57" s="196">
        <f>PMT(P53,P56,-P55)</f>
        <v>28881.176945282619</v>
      </c>
      <c r="Z57" s="2"/>
    </row>
    <row r="58" spans="13:26" x14ac:dyDescent="0.25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5">
      <c r="M59" s="2"/>
      <c r="N59" s="1">
        <v>1</v>
      </c>
      <c r="O59" s="124">
        <v>0</v>
      </c>
      <c r="P59" s="124">
        <f>P57</f>
        <v>28881.176945282619</v>
      </c>
      <c r="Q59" s="124">
        <f t="shared" ref="Q59:Q89" si="7">O59*$P$53</f>
        <v>0</v>
      </c>
      <c r="R59" s="124">
        <f t="shared" ref="R59:R89" si="8">O59+P59+Q59</f>
        <v>28881.176945282619</v>
      </c>
      <c r="Z59" s="2"/>
    </row>
    <row r="60" spans="13:26" x14ac:dyDescent="0.25">
      <c r="M60" s="2"/>
      <c r="N60" s="1">
        <f t="shared" ref="N60:N183" si="9">N59+1</f>
        <v>2</v>
      </c>
      <c r="O60" s="124">
        <f t="shared" ref="O60:O89" si="10">R59</f>
        <v>28881.176945282619</v>
      </c>
      <c r="P60" s="124">
        <f t="shared" ref="P60:P183" si="11">P59</f>
        <v>28881.176945282619</v>
      </c>
      <c r="Q60" s="124">
        <f t="shared" si="7"/>
        <v>63.238000657083418</v>
      </c>
      <c r="R60" s="124">
        <f t="shared" si="8"/>
        <v>57825.591891222321</v>
      </c>
      <c r="Z60" s="2"/>
    </row>
    <row r="61" spans="13:26" x14ac:dyDescent="0.25">
      <c r="M61" s="2"/>
      <c r="N61" s="1">
        <f t="shared" si="9"/>
        <v>3</v>
      </c>
      <c r="O61" s="124">
        <f t="shared" si="10"/>
        <v>57825.591891222321</v>
      </c>
      <c r="P61" s="124">
        <f t="shared" si="11"/>
        <v>28881.176945282619</v>
      </c>
      <c r="Q61" s="124">
        <f t="shared" si="7"/>
        <v>126.61446674909983</v>
      </c>
      <c r="R61" s="124">
        <f t="shared" si="8"/>
        <v>86833.383303254042</v>
      </c>
      <c r="Z61" s="2"/>
    </row>
    <row r="62" spans="13:26" x14ac:dyDescent="0.25">
      <c r="M62" s="2"/>
      <c r="N62" s="1">
        <f t="shared" si="9"/>
        <v>4</v>
      </c>
      <c r="O62" s="124">
        <f t="shared" si="10"/>
        <v>86833.383303254042</v>
      </c>
      <c r="P62" s="124">
        <f t="shared" si="11"/>
        <v>28881.176945282619</v>
      </c>
      <c r="Q62" s="124">
        <f t="shared" si="7"/>
        <v>190.1297014588898</v>
      </c>
      <c r="R62" s="124">
        <f t="shared" si="8"/>
        <v>115904.68994999556</v>
      </c>
      <c r="Z62" s="2"/>
    </row>
    <row r="63" spans="13:26" x14ac:dyDescent="0.25">
      <c r="M63" s="2"/>
      <c r="N63" s="1">
        <f t="shared" si="9"/>
        <v>5</v>
      </c>
      <c r="O63" s="124">
        <f t="shared" si="10"/>
        <v>115904.68994999556</v>
      </c>
      <c r="P63" s="124">
        <f t="shared" si="11"/>
        <v>28881.176945282619</v>
      </c>
      <c r="Q63" s="124">
        <f t="shared" si="7"/>
        <v>253.78400863314073</v>
      </c>
      <c r="R63" s="124">
        <f t="shared" si="8"/>
        <v>145039.65090391133</v>
      </c>
      <c r="Z63" s="2"/>
    </row>
    <row r="64" spans="13:26" x14ac:dyDescent="0.25">
      <c r="M64" s="2"/>
      <c r="N64" s="1">
        <f t="shared" si="9"/>
        <v>6</v>
      </c>
      <c r="O64" s="124">
        <f t="shared" si="10"/>
        <v>145039.65090391133</v>
      </c>
      <c r="P64" s="124">
        <f t="shared" si="11"/>
        <v>28881.176945282619</v>
      </c>
      <c r="Q64" s="124">
        <f t="shared" si="7"/>
        <v>317.57769278384029</v>
      </c>
      <c r="R64" s="124">
        <f t="shared" si="8"/>
        <v>174238.40554197779</v>
      </c>
      <c r="Z64" s="2"/>
    </row>
    <row r="65" spans="13:26" x14ac:dyDescent="0.25">
      <c r="M65" s="2"/>
      <c r="N65" s="1">
        <f t="shared" si="9"/>
        <v>7</v>
      </c>
      <c r="O65" s="124">
        <f t="shared" si="10"/>
        <v>174238.40554197779</v>
      </c>
      <c r="P65" s="124">
        <f t="shared" si="11"/>
        <v>28881.176945282619</v>
      </c>
      <c r="Q65" s="124">
        <f t="shared" si="7"/>
        <v>381.51105908973324</v>
      </c>
      <c r="R65" s="124">
        <f t="shared" si="8"/>
        <v>203501.09354635014</v>
      </c>
      <c r="Z65" s="2"/>
    </row>
    <row r="66" spans="13:26" x14ac:dyDescent="0.25">
      <c r="M66" s="2"/>
      <c r="N66" s="1">
        <f t="shared" si="9"/>
        <v>8</v>
      </c>
      <c r="O66" s="124">
        <f t="shared" si="10"/>
        <v>203501.09354635014</v>
      </c>
      <c r="P66" s="124">
        <f t="shared" si="11"/>
        <v>28881.176945282619</v>
      </c>
      <c r="Q66" s="124">
        <f t="shared" si="7"/>
        <v>445.58441339778142</v>
      </c>
      <c r="R66" s="124">
        <f t="shared" si="8"/>
        <v>232827.85490503054</v>
      </c>
      <c r="Z66" s="2"/>
    </row>
    <row r="67" spans="13:26" x14ac:dyDescent="0.25">
      <c r="M67" s="2"/>
      <c r="N67" s="1">
        <f t="shared" si="9"/>
        <v>9</v>
      </c>
      <c r="O67" s="124">
        <f t="shared" si="10"/>
        <v>232827.85490503054</v>
      </c>
      <c r="P67" s="124">
        <f t="shared" si="11"/>
        <v>28881.176945282619</v>
      </c>
      <c r="Q67" s="124">
        <f t="shared" si="7"/>
        <v>509.79806222462673</v>
      </c>
      <c r="R67" s="124">
        <f t="shared" si="8"/>
        <v>262218.82991253777</v>
      </c>
      <c r="Z67" s="2"/>
    </row>
    <row r="68" spans="13:26" x14ac:dyDescent="0.25">
      <c r="M68" s="2"/>
      <c r="N68" s="1">
        <f t="shared" si="9"/>
        <v>10</v>
      </c>
      <c r="O68" s="124">
        <f t="shared" si="10"/>
        <v>262218.82991253777</v>
      </c>
      <c r="P68" s="124">
        <f t="shared" si="11"/>
        <v>28881.176945282619</v>
      </c>
      <c r="Q68" s="124">
        <f t="shared" si="7"/>
        <v>574.15231275805763</v>
      </c>
      <c r="R68" s="124">
        <f t="shared" si="8"/>
        <v>291674.15917057841</v>
      </c>
      <c r="Z68" s="2"/>
    </row>
    <row r="69" spans="13:26" x14ac:dyDescent="0.25">
      <c r="M69" s="2"/>
      <c r="N69" s="1">
        <f t="shared" si="9"/>
        <v>11</v>
      </c>
      <c r="O69" s="124">
        <f t="shared" si="10"/>
        <v>291674.15917057841</v>
      </c>
      <c r="P69" s="124">
        <f t="shared" si="11"/>
        <v>28881.176945282619</v>
      </c>
      <c r="Q69" s="124">
        <f t="shared" si="7"/>
        <v>638.6474728584783</v>
      </c>
      <c r="R69" s="124">
        <f t="shared" si="8"/>
        <v>321193.98358871951</v>
      </c>
      <c r="Z69" s="2"/>
    </row>
    <row r="70" spans="13:26" x14ac:dyDescent="0.25">
      <c r="M70" s="2"/>
      <c r="N70" s="1">
        <f t="shared" si="9"/>
        <v>12</v>
      </c>
      <c r="O70" s="124">
        <f t="shared" si="10"/>
        <v>321193.98358871951</v>
      </c>
      <c r="P70" s="124">
        <f t="shared" si="11"/>
        <v>28881.176945282619</v>
      </c>
      <c r="Q70" s="124">
        <f t="shared" si="7"/>
        <v>703.28385106038218</v>
      </c>
      <c r="R70" s="124">
        <f t="shared" si="8"/>
        <v>350778.4443850625</v>
      </c>
      <c r="Z70" s="2"/>
    </row>
    <row r="71" spans="13:26" x14ac:dyDescent="0.25">
      <c r="M71" s="2"/>
      <c r="N71" s="1">
        <f t="shared" si="9"/>
        <v>13</v>
      </c>
      <c r="O71" s="124">
        <f t="shared" si="10"/>
        <v>350778.4443850625</v>
      </c>
      <c r="P71" s="124">
        <f t="shared" si="11"/>
        <v>28881.176945282619</v>
      </c>
      <c r="Q71" s="124">
        <f t="shared" si="7"/>
        <v>768.06175657382698</v>
      </c>
      <c r="R71" s="124">
        <f t="shared" si="8"/>
        <v>380427.68308691896</v>
      </c>
      <c r="Z71" s="2"/>
    </row>
    <row r="72" spans="13:26" x14ac:dyDescent="0.25">
      <c r="M72" s="2"/>
      <c r="N72" s="1">
        <f t="shared" si="9"/>
        <v>14</v>
      </c>
      <c r="O72" s="124">
        <f t="shared" si="10"/>
        <v>380427.68308691896</v>
      </c>
      <c r="P72" s="124">
        <f t="shared" si="11"/>
        <v>28881.176945282619</v>
      </c>
      <c r="Q72" s="124">
        <f t="shared" si="7"/>
        <v>832.98149928591442</v>
      </c>
      <c r="R72" s="124">
        <f t="shared" si="8"/>
        <v>410141.84153148747</v>
      </c>
      <c r="Z72" s="2"/>
    </row>
    <row r="73" spans="13:26" x14ac:dyDescent="0.25">
      <c r="M73" s="2"/>
      <c r="N73" s="1">
        <f t="shared" si="9"/>
        <v>15</v>
      </c>
      <c r="O73" s="124">
        <f t="shared" si="10"/>
        <v>410141.84153148747</v>
      </c>
      <c r="P73" s="124">
        <f t="shared" si="11"/>
        <v>28881.176945282619</v>
      </c>
      <c r="Q73" s="124">
        <f t="shared" si="7"/>
        <v>898.04338976227291</v>
      </c>
      <c r="R73" s="124">
        <f t="shared" si="8"/>
        <v>439921.06186653237</v>
      </c>
      <c r="Z73" s="2"/>
    </row>
    <row r="74" spans="13:26" x14ac:dyDescent="0.25">
      <c r="M74" s="2"/>
      <c r="N74" s="1">
        <f t="shared" si="9"/>
        <v>16</v>
      </c>
      <c r="O74" s="124">
        <f t="shared" si="10"/>
        <v>439921.06186653237</v>
      </c>
      <c r="P74" s="124">
        <f t="shared" si="11"/>
        <v>28881.176945282619</v>
      </c>
      <c r="Q74" s="124">
        <f t="shared" si="7"/>
        <v>963.24773924854253</v>
      </c>
      <c r="R74" s="124">
        <f t="shared" si="8"/>
        <v>469765.48655106354</v>
      </c>
      <c r="Z74" s="2"/>
    </row>
    <row r="75" spans="13:26" x14ac:dyDescent="0.25">
      <c r="M75" s="2"/>
      <c r="N75" s="1">
        <f t="shared" si="9"/>
        <v>17</v>
      </c>
      <c r="O75" s="124">
        <f t="shared" si="10"/>
        <v>469765.48655106354</v>
      </c>
      <c r="P75" s="124">
        <f t="shared" si="11"/>
        <v>28881.176945282619</v>
      </c>
      <c r="Q75" s="124">
        <f t="shared" si="7"/>
        <v>1028.5948596718647</v>
      </c>
      <c r="R75" s="124">
        <f t="shared" si="8"/>
        <v>499675.25835601799</v>
      </c>
      <c r="Z75" s="2"/>
    </row>
    <row r="76" spans="13:26" x14ac:dyDescent="0.25">
      <c r="M76" s="2"/>
      <c r="N76" s="1">
        <f t="shared" si="9"/>
        <v>18</v>
      </c>
      <c r="O76" s="124">
        <f t="shared" si="10"/>
        <v>499675.25835601799</v>
      </c>
      <c r="P76" s="124">
        <f t="shared" si="11"/>
        <v>28881.176945282619</v>
      </c>
      <c r="Q76" s="124">
        <f t="shared" si="7"/>
        <v>1094.0850636423738</v>
      </c>
      <c r="R76" s="124">
        <f t="shared" si="8"/>
        <v>529650.52036494296</v>
      </c>
      <c r="Z76" s="2"/>
    </row>
    <row r="77" spans="13:26" x14ac:dyDescent="0.25">
      <c r="M77" s="2"/>
      <c r="N77" s="1">
        <f t="shared" si="9"/>
        <v>19</v>
      </c>
      <c r="O77" s="124">
        <f t="shared" si="10"/>
        <v>529650.52036494296</v>
      </c>
      <c r="P77" s="124">
        <f t="shared" si="11"/>
        <v>28881.176945282619</v>
      </c>
      <c r="Q77" s="124">
        <f t="shared" si="7"/>
        <v>1159.7186644546932</v>
      </c>
      <c r="R77" s="124">
        <f t="shared" si="8"/>
        <v>559691.41597468022</v>
      </c>
      <c r="Z77" s="2"/>
    </row>
    <row r="78" spans="13:26" x14ac:dyDescent="0.25">
      <c r="M78" s="2"/>
      <c r="N78" s="1">
        <f t="shared" si="9"/>
        <v>20</v>
      </c>
      <c r="O78" s="124">
        <f t="shared" si="10"/>
        <v>559691.41597468022</v>
      </c>
      <c r="P78" s="124">
        <f t="shared" si="11"/>
        <v>28881.176945282619</v>
      </c>
      <c r="Q78" s="124">
        <f t="shared" si="7"/>
        <v>1225.4959760894337</v>
      </c>
      <c r="R78" s="124">
        <f t="shared" si="8"/>
        <v>589798.08889605221</v>
      </c>
      <c r="Z78" s="2"/>
    </row>
    <row r="79" spans="13:26" x14ac:dyDescent="0.25">
      <c r="M79" s="2"/>
      <c r="N79" s="1">
        <f t="shared" si="9"/>
        <v>21</v>
      </c>
      <c r="O79" s="124">
        <f t="shared" si="10"/>
        <v>589798.08889605221</v>
      </c>
      <c r="P79" s="124">
        <f t="shared" si="11"/>
        <v>28881.176945282619</v>
      </c>
      <c r="Q79" s="124">
        <f t="shared" si="7"/>
        <v>1291.4173132146957</v>
      </c>
      <c r="R79" s="124">
        <f t="shared" si="8"/>
        <v>619970.68315454957</v>
      </c>
      <c r="Z79" s="2"/>
    </row>
    <row r="80" spans="13:26" x14ac:dyDescent="0.25">
      <c r="M80" s="2"/>
      <c r="N80" s="1">
        <f t="shared" si="9"/>
        <v>22</v>
      </c>
      <c r="O80" s="124">
        <f t="shared" si="10"/>
        <v>619970.68315454957</v>
      </c>
      <c r="P80" s="124">
        <f t="shared" si="11"/>
        <v>28881.176945282619</v>
      </c>
      <c r="Q80" s="124">
        <f t="shared" si="7"/>
        <v>1357.4829911875743</v>
      </c>
      <c r="R80" s="124">
        <f t="shared" si="8"/>
        <v>650209.34309101978</v>
      </c>
      <c r="Z80" s="2"/>
    </row>
    <row r="81" spans="13:26" x14ac:dyDescent="0.25">
      <c r="M81" s="2"/>
      <c r="N81" s="1">
        <f t="shared" si="9"/>
        <v>23</v>
      </c>
      <c r="O81" s="124">
        <f t="shared" si="10"/>
        <v>650209.34309101978</v>
      </c>
      <c r="P81" s="124">
        <f t="shared" si="11"/>
        <v>28881.176945282619</v>
      </c>
      <c r="Q81" s="124">
        <f t="shared" si="7"/>
        <v>1423.693326055668</v>
      </c>
      <c r="R81" s="124">
        <f t="shared" si="8"/>
        <v>680514.21336235804</v>
      </c>
      <c r="Z81" s="2"/>
    </row>
    <row r="82" spans="13:26" x14ac:dyDescent="0.25">
      <c r="M82" s="2"/>
      <c r="N82" s="1">
        <f t="shared" si="9"/>
        <v>24</v>
      </c>
      <c r="O82" s="124">
        <f t="shared" si="10"/>
        <v>680514.21336235804</v>
      </c>
      <c r="P82" s="124">
        <f t="shared" si="11"/>
        <v>28881.176945282619</v>
      </c>
      <c r="Q82" s="124">
        <f t="shared" si="7"/>
        <v>1490.0486345585903</v>
      </c>
      <c r="R82" s="124">
        <f t="shared" si="8"/>
        <v>710885.43894219922</v>
      </c>
      <c r="Z82" s="2"/>
    </row>
    <row r="83" spans="13:26" x14ac:dyDescent="0.25">
      <c r="M83" s="2"/>
      <c r="N83" s="1">
        <f t="shared" si="9"/>
        <v>25</v>
      </c>
      <c r="O83" s="124">
        <f t="shared" si="10"/>
        <v>710885.43894219922</v>
      </c>
      <c r="P83" s="124">
        <f t="shared" si="11"/>
        <v>28881.176945282619</v>
      </c>
      <c r="Q83" s="124">
        <f t="shared" si="7"/>
        <v>1556.549234129486</v>
      </c>
      <c r="R83" s="124">
        <f t="shared" si="8"/>
        <v>741323.16512161132</v>
      </c>
      <c r="Z83" s="2"/>
    </row>
    <row r="84" spans="13:26" x14ac:dyDescent="0.25">
      <c r="M84" s="2"/>
      <c r="N84" s="1">
        <f t="shared" si="9"/>
        <v>26</v>
      </c>
      <c r="O84" s="124">
        <f t="shared" si="10"/>
        <v>741323.16512161132</v>
      </c>
      <c r="P84" s="124">
        <f t="shared" si="11"/>
        <v>28881.176945282619</v>
      </c>
      <c r="Q84" s="124">
        <f t="shared" si="7"/>
        <v>1623.1954428965489</v>
      </c>
      <c r="R84" s="124">
        <f t="shared" si="8"/>
        <v>771827.53750979051</v>
      </c>
      <c r="Z84" s="2"/>
    </row>
    <row r="85" spans="13:26" x14ac:dyDescent="0.25">
      <c r="M85" s="2"/>
      <c r="N85" s="1">
        <f t="shared" si="9"/>
        <v>27</v>
      </c>
      <c r="O85" s="124">
        <f t="shared" si="10"/>
        <v>771827.53750979051</v>
      </c>
      <c r="P85" s="124">
        <f t="shared" si="11"/>
        <v>28881.176945282619</v>
      </c>
      <c r="Q85" s="124">
        <f t="shared" si="7"/>
        <v>1689.9875796845433</v>
      </c>
      <c r="R85" s="124">
        <f t="shared" si="8"/>
        <v>802398.70203475771</v>
      </c>
      <c r="Z85" s="2"/>
    </row>
    <row r="86" spans="13:26" x14ac:dyDescent="0.25">
      <c r="M86" s="2"/>
      <c r="N86" s="1">
        <f t="shared" si="9"/>
        <v>28</v>
      </c>
      <c r="O86" s="124">
        <f t="shared" si="10"/>
        <v>802398.70203475771</v>
      </c>
      <c r="P86" s="124">
        <f t="shared" si="11"/>
        <v>28881.176945282619</v>
      </c>
      <c r="Q86" s="124">
        <f t="shared" si="7"/>
        <v>1756.9259640163307</v>
      </c>
      <c r="R86" s="124">
        <f t="shared" si="8"/>
        <v>833036.80494405667</v>
      </c>
      <c r="Z86" s="2"/>
    </row>
    <row r="87" spans="13:26" x14ac:dyDescent="0.25">
      <c r="M87" s="2"/>
      <c r="N87" s="1">
        <f t="shared" si="9"/>
        <v>29</v>
      </c>
      <c r="O87" s="124">
        <f t="shared" si="10"/>
        <v>833036.80494405667</v>
      </c>
      <c r="P87" s="124">
        <f t="shared" si="11"/>
        <v>28881.176945282619</v>
      </c>
      <c r="Q87" s="124">
        <f t="shared" si="7"/>
        <v>1824.0109161143962</v>
      </c>
      <c r="R87" s="124">
        <f t="shared" si="8"/>
        <v>863741.99280545372</v>
      </c>
      <c r="Z87" s="2"/>
    </row>
    <row r="88" spans="13:26" x14ac:dyDescent="0.25">
      <c r="M88" s="2"/>
      <c r="N88" s="1">
        <f t="shared" si="9"/>
        <v>30</v>
      </c>
      <c r="O88" s="124">
        <f t="shared" si="10"/>
        <v>863741.99280545372</v>
      </c>
      <c r="P88" s="124">
        <f t="shared" si="11"/>
        <v>28881.176945282619</v>
      </c>
      <c r="Q88" s="124">
        <f t="shared" si="7"/>
        <v>1891.2427569023823</v>
      </c>
      <c r="R88" s="124">
        <f t="shared" si="8"/>
        <v>894514.41250763868</v>
      </c>
      <c r="Z88" s="2"/>
    </row>
    <row r="89" spans="13:26" x14ac:dyDescent="0.25">
      <c r="M89" s="2"/>
      <c r="N89" s="1">
        <f t="shared" si="9"/>
        <v>31</v>
      </c>
      <c r="O89" s="124">
        <f t="shared" si="10"/>
        <v>894514.41250763868</v>
      </c>
      <c r="P89" s="124">
        <f t="shared" si="11"/>
        <v>28881.176945282619</v>
      </c>
      <c r="Q89" s="124">
        <f t="shared" si="7"/>
        <v>1958.621808006623</v>
      </c>
      <c r="R89" s="124">
        <f t="shared" si="8"/>
        <v>925354.21126092796</v>
      </c>
      <c r="Z89" s="2"/>
    </row>
    <row r="90" spans="13:26" x14ac:dyDescent="0.25">
      <c r="M90" s="2"/>
      <c r="N90" s="1">
        <f t="shared" si="9"/>
        <v>32</v>
      </c>
      <c r="O90" s="124">
        <f t="shared" ref="O90:O153" si="12">R89</f>
        <v>925354.21126092796</v>
      </c>
      <c r="P90" s="124">
        <f t="shared" si="11"/>
        <v>28881.176945282619</v>
      </c>
      <c r="Q90" s="124">
        <f t="shared" ref="Q90:Q153" si="13">O90*$P$53</f>
        <v>2026.1483917576836</v>
      </c>
      <c r="R90" s="124">
        <f t="shared" ref="R90:R153" si="14">O90+P90+Q90</f>
        <v>956261.5365979682</v>
      </c>
      <c r="Z90" s="2"/>
    </row>
    <row r="91" spans="13:26" x14ac:dyDescent="0.25">
      <c r="M91" s="2"/>
      <c r="N91" s="1">
        <f t="shared" si="9"/>
        <v>33</v>
      </c>
      <c r="O91" s="124">
        <f t="shared" si="12"/>
        <v>956261.5365979682</v>
      </c>
      <c r="P91" s="124">
        <f t="shared" si="11"/>
        <v>28881.176945282619</v>
      </c>
      <c r="Q91" s="124">
        <f t="shared" si="13"/>
        <v>2093.8228311919011</v>
      </c>
      <c r="R91" s="124">
        <f t="shared" si="14"/>
        <v>987236.53637444275</v>
      </c>
      <c r="Z91" s="2"/>
    </row>
    <row r="92" spans="13:26" x14ac:dyDescent="0.25">
      <c r="M92" s="2"/>
      <c r="N92" s="1">
        <f t="shared" si="9"/>
        <v>34</v>
      </c>
      <c r="O92" s="124">
        <f t="shared" si="12"/>
        <v>987236.53637444275</v>
      </c>
      <c r="P92" s="124">
        <f t="shared" si="11"/>
        <v>28881.176945282619</v>
      </c>
      <c r="Q92" s="124">
        <f t="shared" si="13"/>
        <v>2161.6454500529303</v>
      </c>
      <c r="R92" s="124">
        <f t="shared" si="14"/>
        <v>1018279.3587697783</v>
      </c>
      <c r="Z92" s="2"/>
    </row>
    <row r="93" spans="13:26" x14ac:dyDescent="0.25">
      <c r="M93" s="2"/>
      <c r="N93" s="1">
        <f t="shared" si="9"/>
        <v>35</v>
      </c>
      <c r="O93" s="124">
        <f t="shared" si="12"/>
        <v>1018279.3587697783</v>
      </c>
      <c r="P93" s="124">
        <f t="shared" si="11"/>
        <v>28881.176945282619</v>
      </c>
      <c r="Q93" s="124">
        <f t="shared" si="13"/>
        <v>2229.6165727932939</v>
      </c>
      <c r="R93" s="124">
        <f t="shared" si="14"/>
        <v>1049390.1522878541</v>
      </c>
      <c r="Z93" s="2"/>
    </row>
    <row r="94" spans="13:26" x14ac:dyDescent="0.25">
      <c r="M94" s="2"/>
      <c r="N94" s="1">
        <f t="shared" si="9"/>
        <v>36</v>
      </c>
      <c r="O94" s="124">
        <f t="shared" si="12"/>
        <v>1049390.1522878541</v>
      </c>
      <c r="P94" s="124">
        <f t="shared" si="11"/>
        <v>28881.176945282619</v>
      </c>
      <c r="Q94" s="124">
        <f t="shared" si="13"/>
        <v>2297.7365245759311</v>
      </c>
      <c r="R94" s="124">
        <f t="shared" si="14"/>
        <v>1080569.0657577126</v>
      </c>
      <c r="Z94" s="2"/>
    </row>
    <row r="95" spans="13:26" x14ac:dyDescent="0.25">
      <c r="M95" s="2"/>
      <c r="N95" s="1">
        <f t="shared" si="9"/>
        <v>37</v>
      </c>
      <c r="O95" s="124">
        <f t="shared" si="12"/>
        <v>1080569.0657577126</v>
      </c>
      <c r="P95" s="124">
        <f t="shared" si="11"/>
        <v>28881.176945282619</v>
      </c>
      <c r="Q95" s="124">
        <f t="shared" si="13"/>
        <v>2366.005631275757</v>
      </c>
      <c r="R95" s="124">
        <f t="shared" si="14"/>
        <v>1111816.2483342709</v>
      </c>
      <c r="Z95" s="2"/>
    </row>
    <row r="96" spans="13:26" x14ac:dyDescent="0.25">
      <c r="M96" s="2"/>
      <c r="N96" s="1">
        <f t="shared" si="9"/>
        <v>38</v>
      </c>
      <c r="O96" s="124">
        <f t="shared" si="12"/>
        <v>1111816.2483342709</v>
      </c>
      <c r="P96" s="124">
        <f t="shared" si="11"/>
        <v>28881.176945282619</v>
      </c>
      <c r="Q96" s="124">
        <f t="shared" si="13"/>
        <v>2434.42421948122</v>
      </c>
      <c r="R96" s="124">
        <f t="shared" si="14"/>
        <v>1143131.8494990347</v>
      </c>
      <c r="Z96" s="2"/>
    </row>
    <row r="97" spans="13:26" x14ac:dyDescent="0.25">
      <c r="M97" s="2"/>
      <c r="N97" s="1">
        <f t="shared" si="9"/>
        <v>39</v>
      </c>
      <c r="O97" s="124">
        <f t="shared" si="12"/>
        <v>1143131.8494990347</v>
      </c>
      <c r="P97" s="124">
        <f t="shared" si="11"/>
        <v>28881.176945282619</v>
      </c>
      <c r="Q97" s="124">
        <f t="shared" si="13"/>
        <v>2502.9926164958629</v>
      </c>
      <c r="R97" s="124">
        <f t="shared" si="14"/>
        <v>1174516.0190608131</v>
      </c>
      <c r="Z97" s="2"/>
    </row>
    <row r="98" spans="13:26" x14ac:dyDescent="0.25">
      <c r="M98" s="2"/>
      <c r="N98" s="1">
        <f t="shared" si="9"/>
        <v>40</v>
      </c>
      <c r="O98" s="124">
        <f t="shared" si="12"/>
        <v>1174516.0190608131</v>
      </c>
      <c r="P98" s="124">
        <f t="shared" si="11"/>
        <v>28881.176945282619</v>
      </c>
      <c r="Q98" s="124">
        <f t="shared" si="13"/>
        <v>2571.711150339891</v>
      </c>
      <c r="R98" s="124">
        <f t="shared" si="14"/>
        <v>1205968.9071564355</v>
      </c>
      <c r="Z98" s="2"/>
    </row>
    <row r="99" spans="13:26" x14ac:dyDescent="0.25">
      <c r="M99" s="2"/>
      <c r="N99" s="1">
        <f t="shared" si="9"/>
        <v>41</v>
      </c>
      <c r="O99" s="124">
        <f t="shared" si="12"/>
        <v>1205968.9071564355</v>
      </c>
      <c r="P99" s="124">
        <f t="shared" si="11"/>
        <v>28881.176945282619</v>
      </c>
      <c r="Q99" s="124">
        <f t="shared" si="13"/>
        <v>2640.5801497517386</v>
      </c>
      <c r="R99" s="124">
        <f t="shared" si="14"/>
        <v>1237490.66425147</v>
      </c>
      <c r="Z99" s="2"/>
    </row>
    <row r="100" spans="13:26" x14ac:dyDescent="0.25">
      <c r="M100" s="2"/>
      <c r="N100" s="1">
        <f t="shared" si="9"/>
        <v>42</v>
      </c>
      <c r="O100" s="124">
        <f t="shared" si="12"/>
        <v>1237490.66425147</v>
      </c>
      <c r="P100" s="124">
        <f t="shared" si="11"/>
        <v>28881.176945282619</v>
      </c>
      <c r="Q100" s="124">
        <f t="shared" si="13"/>
        <v>2709.5999441896452</v>
      </c>
      <c r="R100" s="124">
        <f t="shared" si="14"/>
        <v>1269081.4411409423</v>
      </c>
      <c r="Z100" s="2"/>
    </row>
    <row r="101" spans="13:26" x14ac:dyDescent="0.25">
      <c r="M101" s="2"/>
      <c r="N101" s="1">
        <f t="shared" si="9"/>
        <v>43</v>
      </c>
      <c r="O101" s="124">
        <f t="shared" si="12"/>
        <v>1269081.4411409423</v>
      </c>
      <c r="P101" s="124">
        <f t="shared" si="11"/>
        <v>28881.176945282619</v>
      </c>
      <c r="Q101" s="124">
        <f t="shared" si="13"/>
        <v>2778.7708638332274</v>
      </c>
      <c r="R101" s="124">
        <f t="shared" si="14"/>
        <v>1300741.388950058</v>
      </c>
      <c r="Z101" s="2"/>
    </row>
    <row r="102" spans="13:26" x14ac:dyDescent="0.25">
      <c r="M102" s="2"/>
      <c r="N102" s="1">
        <f t="shared" si="9"/>
        <v>44</v>
      </c>
      <c r="O102" s="124">
        <f t="shared" si="12"/>
        <v>1300741.388950058</v>
      </c>
      <c r="P102" s="124">
        <f t="shared" si="11"/>
        <v>28881.176945282619</v>
      </c>
      <c r="Q102" s="124">
        <f t="shared" si="13"/>
        <v>2848.0932395850614</v>
      </c>
      <c r="R102" s="124">
        <f t="shared" si="14"/>
        <v>1332470.6591349258</v>
      </c>
      <c r="Z102" s="2"/>
    </row>
    <row r="103" spans="13:26" x14ac:dyDescent="0.25">
      <c r="M103" s="2"/>
      <c r="N103" s="1">
        <f t="shared" si="9"/>
        <v>45</v>
      </c>
      <c r="O103" s="124">
        <f t="shared" si="12"/>
        <v>1332470.6591349258</v>
      </c>
      <c r="P103" s="124">
        <f t="shared" si="11"/>
        <v>28881.176945282619</v>
      </c>
      <c r="Q103" s="124">
        <f t="shared" si="13"/>
        <v>2917.5674030722662</v>
      </c>
      <c r="R103" s="124">
        <f t="shared" si="14"/>
        <v>1364269.4034832807</v>
      </c>
      <c r="Z103" s="2"/>
    </row>
    <row r="104" spans="13:26" x14ac:dyDescent="0.25">
      <c r="M104" s="2"/>
      <c r="N104" s="1">
        <f t="shared" si="9"/>
        <v>46</v>
      </c>
      <c r="O104" s="124">
        <f t="shared" si="12"/>
        <v>1364269.4034832807</v>
      </c>
      <c r="P104" s="124">
        <f t="shared" si="11"/>
        <v>28881.176945282619</v>
      </c>
      <c r="Q104" s="124">
        <f t="shared" si="13"/>
        <v>2987.1936866480864</v>
      </c>
      <c r="R104" s="124">
        <f t="shared" si="14"/>
        <v>1396137.7741152113</v>
      </c>
      <c r="Z104" s="2"/>
    </row>
    <row r="105" spans="13:26" x14ac:dyDescent="0.25">
      <c r="M105" s="2"/>
      <c r="N105" s="1">
        <f t="shared" si="9"/>
        <v>47</v>
      </c>
      <c r="O105" s="124">
        <f t="shared" si="12"/>
        <v>1396137.7741152113</v>
      </c>
      <c r="P105" s="124">
        <f t="shared" si="11"/>
        <v>28881.176945282619</v>
      </c>
      <c r="Q105" s="124">
        <f t="shared" si="13"/>
        <v>3056.9724233934871</v>
      </c>
      <c r="R105" s="124">
        <f t="shared" si="14"/>
        <v>1428075.9234838875</v>
      </c>
      <c r="Z105" s="2"/>
    </row>
    <row r="106" spans="13:26" x14ac:dyDescent="0.25">
      <c r="M106" s="2"/>
      <c r="N106" s="1">
        <f t="shared" si="9"/>
        <v>48</v>
      </c>
      <c r="O106" s="124">
        <f t="shared" si="12"/>
        <v>1428075.9234838875</v>
      </c>
      <c r="P106" s="124">
        <f t="shared" si="11"/>
        <v>28881.176945282619</v>
      </c>
      <c r="Q106" s="124">
        <f t="shared" si="13"/>
        <v>3126.9039471187439</v>
      </c>
      <c r="R106" s="124">
        <f t="shared" si="14"/>
        <v>1460084.0043762887</v>
      </c>
      <c r="Z106" s="2"/>
    </row>
    <row r="107" spans="13:26" x14ac:dyDescent="0.25">
      <c r="M107" s="2"/>
      <c r="N107" s="1">
        <f t="shared" si="9"/>
        <v>49</v>
      </c>
      <c r="O107" s="124">
        <f t="shared" si="12"/>
        <v>1460084.0043762887</v>
      </c>
      <c r="P107" s="124">
        <f t="shared" si="11"/>
        <v>28881.176945282619</v>
      </c>
      <c r="Q107" s="124">
        <f t="shared" si="13"/>
        <v>3196.9885923650404</v>
      </c>
      <c r="R107" s="124">
        <f t="shared" si="14"/>
        <v>1492162.1699139364</v>
      </c>
      <c r="Z107" s="2"/>
    </row>
    <row r="108" spans="13:26" x14ac:dyDescent="0.25">
      <c r="M108" s="2"/>
      <c r="N108" s="1">
        <f t="shared" si="9"/>
        <v>50</v>
      </c>
      <c r="O108" s="124">
        <f t="shared" si="12"/>
        <v>1492162.1699139364</v>
      </c>
      <c r="P108" s="124">
        <f t="shared" si="11"/>
        <v>28881.176945282619</v>
      </c>
      <c r="Q108" s="124">
        <f t="shared" si="13"/>
        <v>3267.2266944060698</v>
      </c>
      <c r="R108" s="124">
        <f t="shared" si="14"/>
        <v>1524310.573553625</v>
      </c>
      <c r="Z108" s="2"/>
    </row>
    <row r="109" spans="13:26" x14ac:dyDescent="0.25">
      <c r="M109" s="2"/>
      <c r="N109" s="1">
        <f t="shared" si="9"/>
        <v>51</v>
      </c>
      <c r="O109" s="124">
        <f t="shared" si="12"/>
        <v>1524310.573553625</v>
      </c>
      <c r="P109" s="124">
        <f t="shared" si="11"/>
        <v>28881.176945282619</v>
      </c>
      <c r="Q109" s="124">
        <f t="shared" si="13"/>
        <v>3337.6185892496378</v>
      </c>
      <c r="R109" s="124">
        <f t="shared" si="14"/>
        <v>1556529.3690881573</v>
      </c>
      <c r="Z109" s="2"/>
    </row>
    <row r="110" spans="13:26" x14ac:dyDescent="0.25">
      <c r="M110" s="2"/>
      <c r="N110" s="1">
        <f t="shared" si="9"/>
        <v>52</v>
      </c>
      <c r="O110" s="124">
        <f t="shared" si="12"/>
        <v>1556529.3690881573</v>
      </c>
      <c r="P110" s="124">
        <f t="shared" si="11"/>
        <v>28881.176945282619</v>
      </c>
      <c r="Q110" s="124">
        <f t="shared" si="13"/>
        <v>3408.1646136392701</v>
      </c>
      <c r="R110" s="124">
        <f t="shared" si="14"/>
        <v>1588818.7106470792</v>
      </c>
      <c r="Z110" s="2"/>
    </row>
    <row r="111" spans="13:26" x14ac:dyDescent="0.25">
      <c r="M111" s="2"/>
      <c r="N111" s="1">
        <f t="shared" si="9"/>
        <v>53</v>
      </c>
      <c r="O111" s="124">
        <f t="shared" si="12"/>
        <v>1588818.7106470792</v>
      </c>
      <c r="P111" s="124">
        <f t="shared" si="11"/>
        <v>28881.176945282619</v>
      </c>
      <c r="Q111" s="124">
        <f t="shared" si="13"/>
        <v>3478.8651050558228</v>
      </c>
      <c r="R111" s="124">
        <f t="shared" si="14"/>
        <v>1621178.7526974175</v>
      </c>
      <c r="Z111" s="2"/>
    </row>
    <row r="112" spans="13:26" x14ac:dyDescent="0.25">
      <c r="M112" s="2"/>
      <c r="N112" s="1">
        <f t="shared" si="9"/>
        <v>54</v>
      </c>
      <c r="O112" s="124">
        <f t="shared" si="12"/>
        <v>1621178.7526974175</v>
      </c>
      <c r="P112" s="124">
        <f t="shared" si="11"/>
        <v>28881.176945282619</v>
      </c>
      <c r="Q112" s="124">
        <f t="shared" si="13"/>
        <v>3549.7204017190979</v>
      </c>
      <c r="R112" s="124">
        <f t="shared" si="14"/>
        <v>1653609.6500444193</v>
      </c>
      <c r="Z112" s="2"/>
    </row>
    <row r="113" spans="13:26" x14ac:dyDescent="0.25">
      <c r="M113" s="2"/>
      <c r="N113" s="1">
        <f t="shared" si="9"/>
        <v>55</v>
      </c>
      <c r="O113" s="124">
        <f t="shared" si="12"/>
        <v>1653609.6500444193</v>
      </c>
      <c r="P113" s="124">
        <f t="shared" si="11"/>
        <v>28881.176945282619</v>
      </c>
      <c r="Q113" s="124">
        <f t="shared" si="13"/>
        <v>3620.7308425894616</v>
      </c>
      <c r="R113" s="124">
        <f t="shared" si="14"/>
        <v>1686111.5578322913</v>
      </c>
      <c r="Z113" s="2"/>
    </row>
    <row r="114" spans="13:26" x14ac:dyDescent="0.25">
      <c r="M114" s="2"/>
      <c r="N114" s="1">
        <f t="shared" si="9"/>
        <v>56</v>
      </c>
      <c r="O114" s="124">
        <f t="shared" si="12"/>
        <v>1686111.5578322913</v>
      </c>
      <c r="P114" s="124">
        <f t="shared" si="11"/>
        <v>28881.176945282619</v>
      </c>
      <c r="Q114" s="124">
        <f t="shared" si="13"/>
        <v>3691.8967673694638</v>
      </c>
      <c r="R114" s="124">
        <f t="shared" si="14"/>
        <v>1718684.6315449434</v>
      </c>
      <c r="Z114" s="2"/>
    </row>
    <row r="115" spans="13:26" x14ac:dyDescent="0.25">
      <c r="M115" s="2"/>
      <c r="N115" s="1">
        <f t="shared" si="9"/>
        <v>57</v>
      </c>
      <c r="O115" s="124">
        <f t="shared" si="12"/>
        <v>1718684.6315449434</v>
      </c>
      <c r="P115" s="124">
        <f t="shared" si="11"/>
        <v>28881.176945282619</v>
      </c>
      <c r="Q115" s="124">
        <f t="shared" si="13"/>
        <v>3763.2185165054652</v>
      </c>
      <c r="R115" s="124">
        <f t="shared" si="14"/>
        <v>1751329.0270067316</v>
      </c>
      <c r="Z115" s="2"/>
    </row>
    <row r="116" spans="13:26" x14ac:dyDescent="0.25">
      <c r="M116" s="2"/>
      <c r="N116" s="1">
        <f t="shared" si="9"/>
        <v>58</v>
      </c>
      <c r="O116" s="124">
        <f t="shared" si="12"/>
        <v>1751329.0270067316</v>
      </c>
      <c r="P116" s="124">
        <f t="shared" si="11"/>
        <v>28881.176945282619</v>
      </c>
      <c r="Q116" s="124">
        <f t="shared" si="13"/>
        <v>3834.6964311892657</v>
      </c>
      <c r="R116" s="124">
        <f t="shared" si="14"/>
        <v>1784044.9003832035</v>
      </c>
      <c r="Z116" s="2"/>
    </row>
    <row r="117" spans="13:26" x14ac:dyDescent="0.25">
      <c r="M117" s="2"/>
      <c r="N117" s="1">
        <f t="shared" si="9"/>
        <v>59</v>
      </c>
      <c r="O117" s="124">
        <f t="shared" si="12"/>
        <v>1784044.9003832035</v>
      </c>
      <c r="P117" s="124">
        <f t="shared" si="11"/>
        <v>28881.176945282619</v>
      </c>
      <c r="Q117" s="124">
        <f t="shared" si="13"/>
        <v>3906.3308533597346</v>
      </c>
      <c r="R117" s="124">
        <f t="shared" si="14"/>
        <v>1816832.4081818459</v>
      </c>
      <c r="Z117" s="2"/>
    </row>
    <row r="118" spans="13:26" x14ac:dyDescent="0.25">
      <c r="M118" s="2"/>
      <c r="N118" s="1">
        <f t="shared" si="9"/>
        <v>60</v>
      </c>
      <c r="O118" s="124">
        <f t="shared" si="12"/>
        <v>1816832.4081818459</v>
      </c>
      <c r="P118" s="124">
        <f t="shared" si="11"/>
        <v>28881.176945282619</v>
      </c>
      <c r="Q118" s="124">
        <f t="shared" si="13"/>
        <v>3978.122125704449</v>
      </c>
      <c r="R118" s="124">
        <f t="shared" si="14"/>
        <v>1849691.7072528331</v>
      </c>
      <c r="Z118" s="2"/>
    </row>
    <row r="119" spans="13:26" x14ac:dyDescent="0.25">
      <c r="M119" s="2"/>
      <c r="N119" s="1">
        <f t="shared" si="9"/>
        <v>61</v>
      </c>
      <c r="O119" s="124">
        <f t="shared" si="12"/>
        <v>1849691.7072528331</v>
      </c>
      <c r="P119" s="124">
        <f t="shared" si="11"/>
        <v>28881.176945282619</v>
      </c>
      <c r="Q119" s="124">
        <f t="shared" si="13"/>
        <v>4050.0705916613324</v>
      </c>
      <c r="R119" s="124">
        <f t="shared" si="14"/>
        <v>1882622.9547897771</v>
      </c>
      <c r="Z119" s="2"/>
    </row>
    <row r="120" spans="13:26" x14ac:dyDescent="0.25">
      <c r="M120" s="2"/>
      <c r="N120" s="1">
        <f t="shared" si="9"/>
        <v>62</v>
      </c>
      <c r="O120" s="124">
        <f t="shared" si="12"/>
        <v>1882622.9547897771</v>
      </c>
      <c r="P120" s="124">
        <f t="shared" si="11"/>
        <v>28881.176945282619</v>
      </c>
      <c r="Q120" s="124">
        <f t="shared" si="13"/>
        <v>4122.1765954202956</v>
      </c>
      <c r="R120" s="124">
        <f t="shared" si="14"/>
        <v>1915626.30833048</v>
      </c>
      <c r="Z120" s="2"/>
    </row>
    <row r="121" spans="13:26" x14ac:dyDescent="0.25">
      <c r="M121" s="2"/>
      <c r="N121" s="1">
        <f t="shared" si="9"/>
        <v>63</v>
      </c>
      <c r="O121" s="124">
        <f t="shared" si="12"/>
        <v>1915626.30833048</v>
      </c>
      <c r="P121" s="124">
        <f t="shared" si="11"/>
        <v>28881.176945282619</v>
      </c>
      <c r="Q121" s="124">
        <f t="shared" si="13"/>
        <v>4194.4404819248875</v>
      </c>
      <c r="R121" s="124">
        <f t="shared" si="14"/>
        <v>1948701.9257576875</v>
      </c>
      <c r="Z121" s="2"/>
    </row>
    <row r="122" spans="13:26" x14ac:dyDescent="0.25">
      <c r="M122" s="2"/>
      <c r="N122" s="1">
        <f t="shared" si="9"/>
        <v>64</v>
      </c>
      <c r="O122" s="124">
        <f t="shared" si="12"/>
        <v>1948701.9257576875</v>
      </c>
      <c r="P122" s="124">
        <f t="shared" si="11"/>
        <v>28881.176945282619</v>
      </c>
      <c r="Q122" s="124">
        <f t="shared" si="13"/>
        <v>4266.8625968739398</v>
      </c>
      <c r="R122" s="124">
        <f t="shared" si="14"/>
        <v>1981849.965299844</v>
      </c>
      <c r="Z122" s="2"/>
    </row>
    <row r="123" spans="13:26" x14ac:dyDescent="0.25">
      <c r="M123" s="2"/>
      <c r="N123" s="1">
        <f t="shared" si="9"/>
        <v>65</v>
      </c>
      <c r="O123" s="124">
        <f t="shared" si="12"/>
        <v>1981849.965299844</v>
      </c>
      <c r="P123" s="124">
        <f t="shared" si="11"/>
        <v>28881.176945282619</v>
      </c>
      <c r="Q123" s="124">
        <f t="shared" si="13"/>
        <v>4339.4432867232263</v>
      </c>
      <c r="R123" s="124">
        <f t="shared" si="14"/>
        <v>2015070.5855318499</v>
      </c>
      <c r="Z123" s="2"/>
    </row>
    <row r="124" spans="13:26" x14ac:dyDescent="0.25">
      <c r="M124" s="2"/>
      <c r="N124" s="1">
        <f t="shared" si="9"/>
        <v>66</v>
      </c>
      <c r="O124" s="124">
        <f t="shared" si="12"/>
        <v>2015070.5855318499</v>
      </c>
      <c r="P124" s="124">
        <f t="shared" si="11"/>
        <v>28881.176945282619</v>
      </c>
      <c r="Q124" s="124">
        <f t="shared" si="13"/>
        <v>4412.1828986871169</v>
      </c>
      <c r="R124" s="124">
        <f t="shared" si="14"/>
        <v>2048363.9453758197</v>
      </c>
      <c r="Z124" s="2"/>
    </row>
    <row r="125" spans="13:26" x14ac:dyDescent="0.25">
      <c r="M125" s="2"/>
      <c r="N125" s="1">
        <f t="shared" si="9"/>
        <v>67</v>
      </c>
      <c r="O125" s="124">
        <f t="shared" si="12"/>
        <v>2048363.9453758197</v>
      </c>
      <c r="P125" s="124">
        <f t="shared" si="11"/>
        <v>28881.176945282619</v>
      </c>
      <c r="Q125" s="124">
        <f t="shared" si="13"/>
        <v>4485.0817807402382</v>
      </c>
      <c r="R125" s="124">
        <f t="shared" si="14"/>
        <v>2081730.2041018426</v>
      </c>
      <c r="Z125" s="2"/>
    </row>
    <row r="126" spans="13:26" x14ac:dyDescent="0.25">
      <c r="M126" s="2"/>
      <c r="N126" s="1">
        <f t="shared" si="9"/>
        <v>68</v>
      </c>
      <c r="O126" s="124">
        <f t="shared" si="12"/>
        <v>2081730.2041018426</v>
      </c>
      <c r="P126" s="124">
        <f t="shared" si="11"/>
        <v>28881.176945282619</v>
      </c>
      <c r="Q126" s="124">
        <f t="shared" si="13"/>
        <v>4558.1402816191394</v>
      </c>
      <c r="R126" s="124">
        <f t="shared" si="14"/>
        <v>2115169.5213287445</v>
      </c>
      <c r="Z126" s="2"/>
    </row>
    <row r="127" spans="13:26" x14ac:dyDescent="0.25">
      <c r="M127" s="2"/>
      <c r="N127" s="1">
        <f t="shared" si="9"/>
        <v>69</v>
      </c>
      <c r="O127" s="124">
        <f t="shared" si="12"/>
        <v>2115169.5213287445</v>
      </c>
      <c r="P127" s="124">
        <f t="shared" si="11"/>
        <v>28881.176945282619</v>
      </c>
      <c r="Q127" s="124">
        <f t="shared" si="13"/>
        <v>4631.3587508239634</v>
      </c>
      <c r="R127" s="124">
        <f t="shared" si="14"/>
        <v>2148682.057024851</v>
      </c>
      <c r="Z127" s="2"/>
    </row>
    <row r="128" spans="13:26" x14ac:dyDescent="0.25">
      <c r="M128" s="2"/>
      <c r="N128" s="1">
        <f t="shared" si="9"/>
        <v>70</v>
      </c>
      <c r="O128" s="124">
        <f t="shared" si="12"/>
        <v>2148682.057024851</v>
      </c>
      <c r="P128" s="124">
        <f t="shared" si="11"/>
        <v>28881.176945282619</v>
      </c>
      <c r="Q128" s="124">
        <f t="shared" si="13"/>
        <v>4704.737538620112</v>
      </c>
      <c r="R128" s="124">
        <f t="shared" si="14"/>
        <v>2182267.9715087535</v>
      </c>
      <c r="Z128" s="2"/>
    </row>
    <row r="129" spans="13:26" x14ac:dyDescent="0.25">
      <c r="M129" s="2"/>
      <c r="N129" s="1">
        <f t="shared" si="9"/>
        <v>71</v>
      </c>
      <c r="O129" s="124">
        <f t="shared" si="12"/>
        <v>2182267.9715087535</v>
      </c>
      <c r="P129" s="124">
        <f t="shared" si="11"/>
        <v>28881.176945282619</v>
      </c>
      <c r="Q129" s="124">
        <f t="shared" si="13"/>
        <v>4778.2769960399282</v>
      </c>
      <c r="R129" s="124">
        <f t="shared" si="14"/>
        <v>2215927.4254500759</v>
      </c>
      <c r="Z129" s="2"/>
    </row>
    <row r="130" spans="13:26" x14ac:dyDescent="0.25">
      <c r="M130" s="2"/>
      <c r="N130" s="1">
        <f t="shared" si="9"/>
        <v>72</v>
      </c>
      <c r="O130" s="124">
        <f t="shared" si="12"/>
        <v>2215927.4254500759</v>
      </c>
      <c r="P130" s="124">
        <f t="shared" si="11"/>
        <v>28881.176945282619</v>
      </c>
      <c r="Q130" s="124">
        <f t="shared" si="13"/>
        <v>4851.9774748843711</v>
      </c>
      <c r="R130" s="124">
        <f t="shared" si="14"/>
        <v>2249660.5798702431</v>
      </c>
      <c r="Z130" s="2"/>
    </row>
    <row r="131" spans="13:26" x14ac:dyDescent="0.25">
      <c r="M131" s="2"/>
      <c r="N131" s="1">
        <f t="shared" si="9"/>
        <v>73</v>
      </c>
      <c r="O131" s="124">
        <f t="shared" si="12"/>
        <v>2249660.5798702431</v>
      </c>
      <c r="P131" s="124">
        <f t="shared" si="11"/>
        <v>28881.176945282619</v>
      </c>
      <c r="Q131" s="124">
        <f t="shared" si="13"/>
        <v>4925.8393277247023</v>
      </c>
      <c r="R131" s="124">
        <f t="shared" si="14"/>
        <v>2283467.5961432504</v>
      </c>
      <c r="Z131" s="2"/>
    </row>
    <row r="132" spans="13:26" x14ac:dyDescent="0.25">
      <c r="M132" s="2"/>
      <c r="N132" s="1">
        <f t="shared" si="9"/>
        <v>74</v>
      </c>
      <c r="O132" s="124">
        <f t="shared" si="12"/>
        <v>2283467.5961432504</v>
      </c>
      <c r="P132" s="124">
        <f t="shared" si="11"/>
        <v>28881.176945282619</v>
      </c>
      <c r="Q132" s="124">
        <f t="shared" si="13"/>
        <v>4999.8629079041675</v>
      </c>
      <c r="R132" s="124">
        <f t="shared" si="14"/>
        <v>2317348.6359964372</v>
      </c>
      <c r="Z132" s="2"/>
    </row>
    <row r="133" spans="13:26" x14ac:dyDescent="0.25">
      <c r="M133" s="2"/>
      <c r="N133" s="1">
        <f t="shared" si="9"/>
        <v>75</v>
      </c>
      <c r="O133" s="124">
        <f t="shared" si="12"/>
        <v>2317348.6359964372</v>
      </c>
      <c r="P133" s="124">
        <f t="shared" si="11"/>
        <v>28881.176945282619</v>
      </c>
      <c r="Q133" s="124">
        <f t="shared" si="13"/>
        <v>5074.0485695396937</v>
      </c>
      <c r="R133" s="124">
        <f t="shared" si="14"/>
        <v>2351303.8615112593</v>
      </c>
      <c r="Z133" s="2"/>
    </row>
    <row r="134" spans="13:26" x14ac:dyDescent="0.25">
      <c r="M134" s="2"/>
      <c r="N134" s="1">
        <f t="shared" si="9"/>
        <v>76</v>
      </c>
      <c r="O134" s="124">
        <f t="shared" si="12"/>
        <v>2351303.8615112593</v>
      </c>
      <c r="P134" s="124">
        <f t="shared" si="11"/>
        <v>28881.176945282619</v>
      </c>
      <c r="Q134" s="124">
        <f t="shared" si="13"/>
        <v>5148.396667523577</v>
      </c>
      <c r="R134" s="124">
        <f t="shared" si="14"/>
        <v>2385333.4351240657</v>
      </c>
      <c r="Z134" s="2"/>
    </row>
    <row r="135" spans="13:26" x14ac:dyDescent="0.25">
      <c r="M135" s="2"/>
      <c r="N135" s="1">
        <f t="shared" si="9"/>
        <v>77</v>
      </c>
      <c r="O135" s="124">
        <f t="shared" si="12"/>
        <v>2385333.4351240657</v>
      </c>
      <c r="P135" s="124">
        <f t="shared" si="11"/>
        <v>28881.176945282619</v>
      </c>
      <c r="Q135" s="124">
        <f t="shared" si="13"/>
        <v>5222.9075575251845</v>
      </c>
      <c r="R135" s="124">
        <f t="shared" si="14"/>
        <v>2419437.5196268735</v>
      </c>
      <c r="Z135" s="2"/>
    </row>
    <row r="136" spans="13:26" x14ac:dyDescent="0.25">
      <c r="M136" s="2"/>
      <c r="N136" s="1">
        <f t="shared" si="9"/>
        <v>78</v>
      </c>
      <c r="O136" s="124">
        <f t="shared" si="12"/>
        <v>2419437.5196268735</v>
      </c>
      <c r="P136" s="124">
        <f t="shared" si="11"/>
        <v>28881.176945282619</v>
      </c>
      <c r="Q136" s="124">
        <f t="shared" si="13"/>
        <v>5297.5815959926531</v>
      </c>
      <c r="R136" s="124">
        <f t="shared" si="14"/>
        <v>2453616.2781681488</v>
      </c>
      <c r="Z136" s="2"/>
    </row>
    <row r="137" spans="13:26" x14ac:dyDescent="0.25">
      <c r="M137" s="2"/>
      <c r="N137" s="1">
        <f t="shared" si="9"/>
        <v>79</v>
      </c>
      <c r="O137" s="124">
        <f t="shared" si="12"/>
        <v>2453616.2781681488</v>
      </c>
      <c r="P137" s="124">
        <f t="shared" si="11"/>
        <v>28881.176945282619</v>
      </c>
      <c r="Q137" s="124">
        <f t="shared" si="13"/>
        <v>5372.419140154595</v>
      </c>
      <c r="R137" s="124">
        <f t="shared" si="14"/>
        <v>2487869.8742535859</v>
      </c>
      <c r="Z137" s="2"/>
    </row>
    <row r="138" spans="13:26" x14ac:dyDescent="0.25">
      <c r="M138" s="2"/>
      <c r="N138" s="1">
        <f t="shared" si="9"/>
        <v>80</v>
      </c>
      <c r="O138" s="124">
        <f t="shared" si="12"/>
        <v>2487869.8742535859</v>
      </c>
      <c r="P138" s="124">
        <f t="shared" si="11"/>
        <v>28881.176945282619</v>
      </c>
      <c r="Q138" s="124">
        <f t="shared" si="13"/>
        <v>5447.4205480218097</v>
      </c>
      <c r="R138" s="124">
        <f t="shared" si="14"/>
        <v>2522198.4717468903</v>
      </c>
      <c r="Z138" s="2"/>
    </row>
    <row r="139" spans="13:26" x14ac:dyDescent="0.25">
      <c r="M139" s="2"/>
      <c r="N139" s="1">
        <f t="shared" si="9"/>
        <v>81</v>
      </c>
      <c r="O139" s="124">
        <f t="shared" si="12"/>
        <v>2522198.4717468903</v>
      </c>
      <c r="P139" s="124">
        <f t="shared" si="11"/>
        <v>28881.176945282619</v>
      </c>
      <c r="Q139" s="124">
        <f t="shared" si="13"/>
        <v>5522.5861783889932</v>
      </c>
      <c r="R139" s="124">
        <f t="shared" si="14"/>
        <v>2556602.2348705619</v>
      </c>
      <c r="Z139" s="2"/>
    </row>
    <row r="140" spans="13:26" x14ac:dyDescent="0.25">
      <c r="M140" s="2"/>
      <c r="N140" s="1">
        <f t="shared" si="9"/>
        <v>82</v>
      </c>
      <c r="O140" s="124">
        <f t="shared" si="12"/>
        <v>2556602.2348705619</v>
      </c>
      <c r="P140" s="124">
        <f t="shared" si="11"/>
        <v>28881.176945282619</v>
      </c>
      <c r="Q140" s="124">
        <f t="shared" si="13"/>
        <v>5597.9163908364553</v>
      </c>
      <c r="R140" s="124">
        <f t="shared" si="14"/>
        <v>2591081.3282066807</v>
      </c>
      <c r="Z140" s="2"/>
    </row>
    <row r="141" spans="13:26" x14ac:dyDescent="0.25">
      <c r="M141" s="2"/>
      <c r="N141" s="1">
        <f t="shared" si="9"/>
        <v>83</v>
      </c>
      <c r="O141" s="124">
        <f t="shared" si="12"/>
        <v>2591081.3282066807</v>
      </c>
      <c r="P141" s="124">
        <f t="shared" si="11"/>
        <v>28881.176945282619</v>
      </c>
      <c r="Q141" s="124">
        <f t="shared" si="13"/>
        <v>5673.4115457318403</v>
      </c>
      <c r="R141" s="124">
        <f t="shared" si="14"/>
        <v>2625635.9166976954</v>
      </c>
      <c r="Z141" s="2"/>
    </row>
    <row r="142" spans="13:26" x14ac:dyDescent="0.25">
      <c r="M142" s="2"/>
      <c r="N142" s="1">
        <f t="shared" si="9"/>
        <v>84</v>
      </c>
      <c r="O142" s="124">
        <f t="shared" si="12"/>
        <v>2625635.9166976954</v>
      </c>
      <c r="P142" s="124">
        <f t="shared" si="11"/>
        <v>28881.176945282619</v>
      </c>
      <c r="Q142" s="124">
        <f t="shared" si="13"/>
        <v>5749.0720042318517</v>
      </c>
      <c r="R142" s="124">
        <f t="shared" si="14"/>
        <v>2660266.1656472096</v>
      </c>
      <c r="Z142" s="2"/>
    </row>
    <row r="143" spans="13:26" x14ac:dyDescent="0.25">
      <c r="M143" s="2"/>
      <c r="N143" s="1">
        <f t="shared" si="9"/>
        <v>85</v>
      </c>
      <c r="O143" s="124">
        <f t="shared" si="12"/>
        <v>2660266.1656472096</v>
      </c>
      <c r="P143" s="124">
        <f t="shared" si="11"/>
        <v>28881.176945282619</v>
      </c>
      <c r="Q143" s="124">
        <f t="shared" si="13"/>
        <v>5824.898128283975</v>
      </c>
      <c r="R143" s="124">
        <f t="shared" si="14"/>
        <v>2694972.2407207764</v>
      </c>
      <c r="Z143" s="2"/>
    </row>
    <row r="144" spans="13:26" x14ac:dyDescent="0.25">
      <c r="M144" s="2"/>
      <c r="N144" s="1">
        <f t="shared" si="9"/>
        <v>86</v>
      </c>
      <c r="O144" s="124">
        <f t="shared" si="12"/>
        <v>2694972.2407207764</v>
      </c>
      <c r="P144" s="124">
        <f t="shared" si="11"/>
        <v>28881.176945282619</v>
      </c>
      <c r="Q144" s="124">
        <f t="shared" si="13"/>
        <v>5900.8902806282194</v>
      </c>
      <c r="R144" s="124">
        <f t="shared" si="14"/>
        <v>2729754.3079466871</v>
      </c>
      <c r="Z144" s="2"/>
    </row>
    <row r="145" spans="13:26" x14ac:dyDescent="0.25">
      <c r="M145" s="2"/>
      <c r="N145" s="1">
        <f t="shared" si="9"/>
        <v>87</v>
      </c>
      <c r="O145" s="124">
        <f t="shared" si="12"/>
        <v>2729754.3079466871</v>
      </c>
      <c r="P145" s="124">
        <f t="shared" si="11"/>
        <v>28881.176945282619</v>
      </c>
      <c r="Q145" s="124">
        <f t="shared" si="13"/>
        <v>5977.0488247988424</v>
      </c>
      <c r="R145" s="124">
        <f t="shared" si="14"/>
        <v>2764612.5337167685</v>
      </c>
      <c r="Z145" s="2"/>
    </row>
    <row r="146" spans="13:26" x14ac:dyDescent="0.25">
      <c r="M146" s="2"/>
      <c r="N146" s="1">
        <f t="shared" si="9"/>
        <v>88</v>
      </c>
      <c r="O146" s="124">
        <f t="shared" si="12"/>
        <v>2764612.5337167685</v>
      </c>
      <c r="P146" s="124">
        <f t="shared" si="11"/>
        <v>28881.176945282619</v>
      </c>
      <c r="Q146" s="124">
        <f t="shared" si="13"/>
        <v>6053.3741251260926</v>
      </c>
      <c r="R146" s="124">
        <f t="shared" si="14"/>
        <v>2799547.0847871774</v>
      </c>
      <c r="Z146" s="2"/>
    </row>
    <row r="147" spans="13:26" x14ac:dyDescent="0.25">
      <c r="M147" s="2"/>
      <c r="N147" s="1">
        <f t="shared" si="9"/>
        <v>89</v>
      </c>
      <c r="O147" s="124">
        <f t="shared" si="12"/>
        <v>2799547.0847871774</v>
      </c>
      <c r="P147" s="124">
        <f t="shared" si="11"/>
        <v>28881.176945282619</v>
      </c>
      <c r="Q147" s="124">
        <f t="shared" si="13"/>
        <v>6129.8665467379578</v>
      </c>
      <c r="R147" s="124">
        <f t="shared" si="14"/>
        <v>2834558.128279198</v>
      </c>
      <c r="Z147" s="2"/>
    </row>
    <row r="148" spans="13:26" x14ac:dyDescent="0.25">
      <c r="M148" s="2"/>
      <c r="N148" s="1">
        <f t="shared" si="9"/>
        <v>90</v>
      </c>
      <c r="O148" s="124">
        <f t="shared" si="12"/>
        <v>2834558.128279198</v>
      </c>
      <c r="P148" s="124">
        <f t="shared" si="11"/>
        <v>28881.176945282619</v>
      </c>
      <c r="Q148" s="124">
        <f t="shared" si="13"/>
        <v>6206.5264555619024</v>
      </c>
      <c r="R148" s="124">
        <f t="shared" si="14"/>
        <v>2869645.8316800427</v>
      </c>
      <c r="Z148" s="2"/>
    </row>
    <row r="149" spans="13:26" x14ac:dyDescent="0.25">
      <c r="M149" s="2"/>
      <c r="N149" s="1">
        <f t="shared" si="9"/>
        <v>91</v>
      </c>
      <c r="O149" s="124">
        <f t="shared" si="12"/>
        <v>2869645.8316800427</v>
      </c>
      <c r="P149" s="124">
        <f t="shared" si="11"/>
        <v>28881.176945282619</v>
      </c>
      <c r="Q149" s="124">
        <f t="shared" si="13"/>
        <v>6283.3542183266254</v>
      </c>
      <c r="R149" s="124">
        <f t="shared" si="14"/>
        <v>2904810.3628436518</v>
      </c>
      <c r="Z149" s="2"/>
    </row>
    <row r="150" spans="13:26" x14ac:dyDescent="0.25">
      <c r="M150" s="2"/>
      <c r="N150" s="1">
        <f t="shared" si="9"/>
        <v>92</v>
      </c>
      <c r="O150" s="124">
        <f t="shared" si="12"/>
        <v>2904810.3628436518</v>
      </c>
      <c r="P150" s="124">
        <f t="shared" si="11"/>
        <v>28881.176945282619</v>
      </c>
      <c r="Q150" s="124">
        <f t="shared" si="13"/>
        <v>6360.3502025638109</v>
      </c>
      <c r="R150" s="124">
        <f t="shared" si="14"/>
        <v>2940051.8899914981</v>
      </c>
      <c r="Z150" s="2"/>
    </row>
    <row r="151" spans="13:26" x14ac:dyDescent="0.25">
      <c r="M151" s="2"/>
      <c r="N151" s="1">
        <f t="shared" si="9"/>
        <v>93</v>
      </c>
      <c r="O151" s="124">
        <f t="shared" si="12"/>
        <v>2940051.8899914981</v>
      </c>
      <c r="P151" s="124">
        <f t="shared" si="11"/>
        <v>28881.176945282619</v>
      </c>
      <c r="Q151" s="124">
        <f t="shared" si="13"/>
        <v>6437.5147766098889</v>
      </c>
      <c r="R151" s="124">
        <f t="shared" si="14"/>
        <v>2975370.5817133905</v>
      </c>
      <c r="Z151" s="2"/>
    </row>
    <row r="152" spans="13:26" x14ac:dyDescent="0.25">
      <c r="M152" s="2"/>
      <c r="N152" s="1">
        <f t="shared" si="9"/>
        <v>94</v>
      </c>
      <c r="O152" s="124">
        <f t="shared" si="12"/>
        <v>2975370.5817133905</v>
      </c>
      <c r="P152" s="124">
        <f t="shared" si="11"/>
        <v>28881.176945282619</v>
      </c>
      <c r="Q152" s="124">
        <f t="shared" si="13"/>
        <v>6514.8483096077944</v>
      </c>
      <c r="R152" s="124">
        <f t="shared" si="14"/>
        <v>3010766.6069682809</v>
      </c>
      <c r="Z152" s="2"/>
    </row>
    <row r="153" spans="13:26" x14ac:dyDescent="0.25">
      <c r="M153" s="2"/>
      <c r="N153" s="1">
        <f t="shared" si="9"/>
        <v>95</v>
      </c>
      <c r="O153" s="124">
        <f t="shared" si="12"/>
        <v>3010766.6069682809</v>
      </c>
      <c r="P153" s="124">
        <f t="shared" si="11"/>
        <v>28881.176945282619</v>
      </c>
      <c r="Q153" s="124">
        <f t="shared" si="13"/>
        <v>6592.3511715087352</v>
      </c>
      <c r="R153" s="124">
        <f t="shared" si="14"/>
        <v>3046240.1350850724</v>
      </c>
      <c r="Z153" s="2"/>
    </row>
    <row r="154" spans="13:26" x14ac:dyDescent="0.25">
      <c r="M154" s="2"/>
      <c r="N154" s="1">
        <f t="shared" si="9"/>
        <v>96</v>
      </c>
      <c r="O154" s="124">
        <f t="shared" ref="O154:O217" si="15">R153</f>
        <v>3046240.1350850724</v>
      </c>
      <c r="P154" s="124">
        <f t="shared" si="11"/>
        <v>28881.176945282619</v>
      </c>
      <c r="Q154" s="124">
        <f t="shared" ref="Q154:Q217" si="16">O154*$P$53</f>
        <v>6670.0237330739646</v>
      </c>
      <c r="R154" s="124">
        <f t="shared" ref="R154:R217" si="17">O154+P154+Q154</f>
        <v>3081791.3357634288</v>
      </c>
      <c r="Z154" s="2"/>
    </row>
    <row r="155" spans="13:26" x14ac:dyDescent="0.25">
      <c r="M155" s="2"/>
      <c r="N155" s="1">
        <f t="shared" si="9"/>
        <v>97</v>
      </c>
      <c r="O155" s="124">
        <f t="shared" si="15"/>
        <v>3081791.3357634288</v>
      </c>
      <c r="P155" s="124">
        <f t="shared" si="11"/>
        <v>28881.176945282619</v>
      </c>
      <c r="Q155" s="124">
        <f t="shared" si="16"/>
        <v>6747.8663658765454</v>
      </c>
      <c r="R155" s="124">
        <f t="shared" si="17"/>
        <v>3117420.379074588</v>
      </c>
      <c r="Z155" s="2"/>
    </row>
    <row r="156" spans="13:26" x14ac:dyDescent="0.25">
      <c r="M156" s="2"/>
      <c r="N156" s="1">
        <f t="shared" si="9"/>
        <v>98</v>
      </c>
      <c r="O156" s="124">
        <f t="shared" si="15"/>
        <v>3117420.379074588</v>
      </c>
      <c r="P156" s="124">
        <f t="shared" si="11"/>
        <v>28881.176945282619</v>
      </c>
      <c r="Q156" s="124">
        <f t="shared" si="16"/>
        <v>6825.8794423031404</v>
      </c>
      <c r="R156" s="124">
        <f t="shared" si="17"/>
        <v>3153127.4354621735</v>
      </c>
      <c r="Z156" s="2"/>
    </row>
    <row r="157" spans="13:26" x14ac:dyDescent="0.25">
      <c r="M157" s="2"/>
      <c r="N157" s="1">
        <f t="shared" si="9"/>
        <v>99</v>
      </c>
      <c r="O157" s="124">
        <f t="shared" si="15"/>
        <v>3153127.4354621735</v>
      </c>
      <c r="P157" s="124">
        <f t="shared" si="11"/>
        <v>28881.176945282619</v>
      </c>
      <c r="Q157" s="124">
        <f t="shared" si="16"/>
        <v>6904.063335555782</v>
      </c>
      <c r="R157" s="124">
        <f t="shared" si="17"/>
        <v>3188912.6757430118</v>
      </c>
      <c r="Z157" s="2"/>
    </row>
    <row r="158" spans="13:26" x14ac:dyDescent="0.25">
      <c r="M158" s="2"/>
      <c r="N158" s="1">
        <f t="shared" si="9"/>
        <v>100</v>
      </c>
      <c r="O158" s="124">
        <f t="shared" si="15"/>
        <v>3188912.6757430118</v>
      </c>
      <c r="P158" s="124">
        <f t="shared" si="11"/>
        <v>28881.176945282619</v>
      </c>
      <c r="Q158" s="124">
        <f t="shared" si="16"/>
        <v>6982.418419653668</v>
      </c>
      <c r="R158" s="124">
        <f t="shared" si="17"/>
        <v>3224776.2711079479</v>
      </c>
      <c r="Z158" s="2"/>
    </row>
    <row r="159" spans="13:26" x14ac:dyDescent="0.25">
      <c r="M159" s="2"/>
      <c r="N159" s="1">
        <f t="shared" si="9"/>
        <v>101</v>
      </c>
      <c r="O159" s="124">
        <f t="shared" si="15"/>
        <v>3224776.2711079479</v>
      </c>
      <c r="P159" s="124">
        <f t="shared" si="11"/>
        <v>28881.176945282619</v>
      </c>
      <c r="Q159" s="124">
        <f t="shared" si="16"/>
        <v>7060.9450694349416</v>
      </c>
      <c r="R159" s="124">
        <f t="shared" si="17"/>
        <v>3260718.3931226656</v>
      </c>
      <c r="Z159" s="2"/>
    </row>
    <row r="160" spans="13:26" x14ac:dyDescent="0.25">
      <c r="M160" s="2"/>
      <c r="N160" s="1">
        <f t="shared" si="9"/>
        <v>102</v>
      </c>
      <c r="O160" s="124">
        <f t="shared" si="15"/>
        <v>3260718.3931226656</v>
      </c>
      <c r="P160" s="124">
        <f t="shared" si="11"/>
        <v>28881.176945282619</v>
      </c>
      <c r="Q160" s="124">
        <f t="shared" si="16"/>
        <v>7139.6436605584913</v>
      </c>
      <c r="R160" s="124">
        <f t="shared" si="17"/>
        <v>3296739.2137285066</v>
      </c>
      <c r="Z160" s="2"/>
    </row>
    <row r="161" spans="13:26" x14ac:dyDescent="0.25">
      <c r="M161" s="2"/>
      <c r="N161" s="1">
        <f t="shared" si="9"/>
        <v>103</v>
      </c>
      <c r="O161" s="124">
        <f t="shared" si="15"/>
        <v>3296739.2137285066</v>
      </c>
      <c r="P161" s="124">
        <f t="shared" si="11"/>
        <v>28881.176945282619</v>
      </c>
      <c r="Q161" s="124">
        <f t="shared" si="16"/>
        <v>7218.5145695057436</v>
      </c>
      <c r="R161" s="124">
        <f t="shared" si="17"/>
        <v>3332838.9052432948</v>
      </c>
      <c r="Z161" s="2"/>
    </row>
    <row r="162" spans="13:26" x14ac:dyDescent="0.25">
      <c r="M162" s="2"/>
      <c r="N162" s="1">
        <f t="shared" si="9"/>
        <v>104</v>
      </c>
      <c r="O162" s="124">
        <f t="shared" si="15"/>
        <v>3332838.9052432948</v>
      </c>
      <c r="P162" s="124">
        <f t="shared" si="11"/>
        <v>28881.176945282619</v>
      </c>
      <c r="Q162" s="124">
        <f t="shared" si="16"/>
        <v>7297.5581735824662</v>
      </c>
      <c r="R162" s="124">
        <f t="shared" si="17"/>
        <v>3369017.6403621598</v>
      </c>
      <c r="Z162" s="2"/>
    </row>
    <row r="163" spans="13:26" x14ac:dyDescent="0.25">
      <c r="M163" s="2"/>
      <c r="N163" s="1">
        <f t="shared" si="9"/>
        <v>105</v>
      </c>
      <c r="O163" s="124">
        <f t="shared" si="15"/>
        <v>3369017.6403621598</v>
      </c>
      <c r="P163" s="124">
        <f t="shared" si="11"/>
        <v>28881.176945282619</v>
      </c>
      <c r="Q163" s="124">
        <f t="shared" si="16"/>
        <v>7376.774850920573</v>
      </c>
      <c r="R163" s="124">
        <f t="shared" si="17"/>
        <v>3405275.5921583632</v>
      </c>
      <c r="Z163" s="2"/>
    </row>
    <row r="164" spans="13:26" x14ac:dyDescent="0.25">
      <c r="M164" s="2"/>
      <c r="N164" s="1">
        <f t="shared" si="9"/>
        <v>106</v>
      </c>
      <c r="O164" s="124">
        <f t="shared" si="15"/>
        <v>3405275.5921583632</v>
      </c>
      <c r="P164" s="124">
        <f t="shared" si="11"/>
        <v>28881.176945282619</v>
      </c>
      <c r="Q164" s="124">
        <f t="shared" si="16"/>
        <v>7456.1649804799335</v>
      </c>
      <c r="R164" s="124">
        <f t="shared" si="17"/>
        <v>3441612.9340841258</v>
      </c>
      <c r="Z164" s="2"/>
    </row>
    <row r="165" spans="13:26" x14ac:dyDescent="0.25">
      <c r="M165" s="2"/>
      <c r="N165" s="1">
        <f t="shared" si="9"/>
        <v>107</v>
      </c>
      <c r="O165" s="124">
        <f t="shared" si="15"/>
        <v>3441612.9340841258</v>
      </c>
      <c r="P165" s="124">
        <f t="shared" si="11"/>
        <v>28881.176945282619</v>
      </c>
      <c r="Q165" s="124">
        <f t="shared" si="16"/>
        <v>7535.7289420501829</v>
      </c>
      <c r="R165" s="124">
        <f t="shared" si="17"/>
        <v>3478029.8399714585</v>
      </c>
      <c r="Z165" s="2"/>
    </row>
    <row r="166" spans="13:26" x14ac:dyDescent="0.25">
      <c r="M166" s="2"/>
      <c r="N166" s="1">
        <f t="shared" si="9"/>
        <v>108</v>
      </c>
      <c r="O166" s="124">
        <f t="shared" si="15"/>
        <v>3478029.8399714585</v>
      </c>
      <c r="P166" s="124">
        <f t="shared" si="11"/>
        <v>28881.176945282619</v>
      </c>
      <c r="Q166" s="124">
        <f t="shared" si="16"/>
        <v>7615.4671162525419</v>
      </c>
      <c r="R166" s="124">
        <f t="shared" si="17"/>
        <v>3514526.4840329937</v>
      </c>
      <c r="Z166" s="2"/>
    </row>
    <row r="167" spans="13:26" x14ac:dyDescent="0.25">
      <c r="M167" s="2"/>
      <c r="N167" s="1">
        <f t="shared" si="9"/>
        <v>109</v>
      </c>
      <c r="O167" s="124">
        <f t="shared" si="15"/>
        <v>3514526.4840329937</v>
      </c>
      <c r="P167" s="124">
        <f t="shared" si="11"/>
        <v>28881.176945282619</v>
      </c>
      <c r="Q167" s="124">
        <f t="shared" si="16"/>
        <v>7695.3798845416359</v>
      </c>
      <c r="R167" s="124">
        <f t="shared" si="17"/>
        <v>3551103.0408628178</v>
      </c>
      <c r="Z167" s="2"/>
    </row>
    <row r="168" spans="13:26" x14ac:dyDescent="0.25">
      <c r="M168" s="2"/>
      <c r="N168" s="1">
        <f t="shared" si="9"/>
        <v>110</v>
      </c>
      <c r="O168" s="124">
        <f t="shared" si="15"/>
        <v>3551103.0408628178</v>
      </c>
      <c r="P168" s="124">
        <f t="shared" si="11"/>
        <v>28881.176945282619</v>
      </c>
      <c r="Q168" s="124">
        <f t="shared" si="16"/>
        <v>7775.4676292073218</v>
      </c>
      <c r="R168" s="124">
        <f t="shared" si="17"/>
        <v>3587759.6854373077</v>
      </c>
      <c r="Z168" s="2"/>
    </row>
    <row r="169" spans="13:26" x14ac:dyDescent="0.25">
      <c r="M169" s="2"/>
      <c r="N169" s="1">
        <f t="shared" si="9"/>
        <v>111</v>
      </c>
      <c r="O169" s="124">
        <f t="shared" si="15"/>
        <v>3587759.6854373077</v>
      </c>
      <c r="P169" s="124">
        <f t="shared" si="11"/>
        <v>28881.176945282619</v>
      </c>
      <c r="Q169" s="124">
        <f t="shared" si="16"/>
        <v>7855.7307333765129</v>
      </c>
      <c r="R169" s="124">
        <f t="shared" si="17"/>
        <v>3624496.5931159668</v>
      </c>
      <c r="Z169" s="2"/>
    </row>
    <row r="170" spans="13:26" x14ac:dyDescent="0.25">
      <c r="M170" s="2"/>
      <c r="N170" s="1">
        <f t="shared" si="9"/>
        <v>112</v>
      </c>
      <c r="O170" s="124">
        <f t="shared" si="15"/>
        <v>3624496.5931159668</v>
      </c>
      <c r="P170" s="124">
        <f t="shared" si="11"/>
        <v>28881.176945282619</v>
      </c>
      <c r="Q170" s="124">
        <f t="shared" si="16"/>
        <v>7936.1695810150168</v>
      </c>
      <c r="R170" s="124">
        <f t="shared" si="17"/>
        <v>3661313.9396422645</v>
      </c>
      <c r="Z170" s="2"/>
    </row>
    <row r="171" spans="13:26" x14ac:dyDescent="0.25">
      <c r="M171" s="2"/>
      <c r="N171" s="1">
        <f t="shared" si="9"/>
        <v>113</v>
      </c>
      <c r="O171" s="124">
        <f t="shared" si="15"/>
        <v>3661313.9396422645</v>
      </c>
      <c r="P171" s="124">
        <f t="shared" si="11"/>
        <v>28881.176945282619</v>
      </c>
      <c r="Q171" s="124">
        <f t="shared" si="16"/>
        <v>8016.7845569293677</v>
      </c>
      <c r="R171" s="124">
        <f t="shared" si="17"/>
        <v>3698211.9011444766</v>
      </c>
      <c r="Z171" s="2"/>
    </row>
    <row r="172" spans="13:26" x14ac:dyDescent="0.25">
      <c r="M172" s="2"/>
      <c r="N172" s="1">
        <f t="shared" si="9"/>
        <v>114</v>
      </c>
      <c r="O172" s="124">
        <f t="shared" si="15"/>
        <v>3698211.9011444766</v>
      </c>
      <c r="P172" s="124">
        <f t="shared" si="11"/>
        <v>28881.176945282619</v>
      </c>
      <c r="Q172" s="124">
        <f t="shared" si="16"/>
        <v>8097.5760467686714</v>
      </c>
      <c r="R172" s="124">
        <f t="shared" si="17"/>
        <v>3735190.6541365278</v>
      </c>
      <c r="Z172" s="2"/>
    </row>
    <row r="173" spans="13:26" x14ac:dyDescent="0.25">
      <c r="M173" s="2"/>
      <c r="N173" s="1">
        <f t="shared" si="9"/>
        <v>115</v>
      </c>
      <c r="O173" s="124">
        <f t="shared" si="15"/>
        <v>3735190.6541365278</v>
      </c>
      <c r="P173" s="124">
        <f t="shared" si="11"/>
        <v>28881.176945282619</v>
      </c>
      <c r="Q173" s="124">
        <f t="shared" si="16"/>
        <v>8178.5444370264449</v>
      </c>
      <c r="R173" s="124">
        <f t="shared" si="17"/>
        <v>3772250.375518837</v>
      </c>
      <c r="Z173" s="2"/>
    </row>
    <row r="174" spans="13:26" x14ac:dyDescent="0.25">
      <c r="M174" s="2"/>
      <c r="N174" s="1">
        <f t="shared" si="9"/>
        <v>116</v>
      </c>
      <c r="O174" s="124">
        <f t="shared" si="15"/>
        <v>3772250.375518837</v>
      </c>
      <c r="P174" s="124">
        <f t="shared" si="11"/>
        <v>28881.176945282619</v>
      </c>
      <c r="Q174" s="124">
        <f t="shared" si="16"/>
        <v>8259.6901150424728</v>
      </c>
      <c r="R174" s="124">
        <f t="shared" si="17"/>
        <v>3809391.2425791621</v>
      </c>
      <c r="Z174" s="2"/>
    </row>
    <row r="175" spans="13:26" x14ac:dyDescent="0.25">
      <c r="M175" s="2"/>
      <c r="N175" s="1">
        <f t="shared" si="9"/>
        <v>117</v>
      </c>
      <c r="O175" s="124">
        <f t="shared" si="15"/>
        <v>3809391.2425791621</v>
      </c>
      <c r="P175" s="124">
        <f t="shared" si="11"/>
        <v>28881.176945282619</v>
      </c>
      <c r="Q175" s="124">
        <f t="shared" si="16"/>
        <v>8341.0134690046489</v>
      </c>
      <c r="R175" s="124">
        <f t="shared" si="17"/>
        <v>3846613.4329934493</v>
      </c>
      <c r="Z175" s="2"/>
    </row>
    <row r="176" spans="13:26" x14ac:dyDescent="0.25">
      <c r="M176" s="2"/>
      <c r="N176" s="1">
        <f t="shared" si="9"/>
        <v>118</v>
      </c>
      <c r="O176" s="124">
        <f t="shared" si="15"/>
        <v>3846613.4329934493</v>
      </c>
      <c r="P176" s="124">
        <f t="shared" si="11"/>
        <v>28881.176945282619</v>
      </c>
      <c r="Q176" s="124">
        <f t="shared" si="16"/>
        <v>8422.514887950847</v>
      </c>
      <c r="R176" s="124">
        <f t="shared" si="17"/>
        <v>3883917.1248266827</v>
      </c>
      <c r="Z176" s="2"/>
    </row>
    <row r="177" spans="13:26" x14ac:dyDescent="0.25">
      <c r="M177" s="2"/>
      <c r="N177" s="1">
        <f t="shared" si="9"/>
        <v>119</v>
      </c>
      <c r="O177" s="124">
        <f t="shared" si="15"/>
        <v>3883917.1248266827</v>
      </c>
      <c r="P177" s="124">
        <f t="shared" si="11"/>
        <v>28881.176945282619</v>
      </c>
      <c r="Q177" s="124">
        <f t="shared" si="16"/>
        <v>8504.1947617707738</v>
      </c>
      <c r="R177" s="124">
        <f t="shared" si="17"/>
        <v>3921302.4965337361</v>
      </c>
      <c r="Z177" s="2"/>
    </row>
    <row r="178" spans="13:26" x14ac:dyDescent="0.25">
      <c r="M178" s="2"/>
      <c r="N178" s="1">
        <f t="shared" si="9"/>
        <v>120</v>
      </c>
      <c r="O178" s="124">
        <f t="shared" si="15"/>
        <v>3921302.4965337361</v>
      </c>
      <c r="P178" s="124">
        <f t="shared" si="11"/>
        <v>28881.176945282619</v>
      </c>
      <c r="Q178" s="124">
        <f t="shared" si="16"/>
        <v>8586.0534812078331</v>
      </c>
      <c r="R178" s="124">
        <f t="shared" si="17"/>
        <v>3958769.7269602264</v>
      </c>
      <c r="Z178" s="2"/>
    </row>
    <row r="179" spans="13:26" x14ac:dyDescent="0.25">
      <c r="M179" s="2"/>
      <c r="N179" s="1">
        <f t="shared" si="9"/>
        <v>121</v>
      </c>
      <c r="O179" s="124">
        <f t="shared" si="15"/>
        <v>3958769.7269602264</v>
      </c>
      <c r="P179" s="124">
        <f t="shared" si="11"/>
        <v>28881.176945282619</v>
      </c>
      <c r="Q179" s="124">
        <f t="shared" si="16"/>
        <v>8668.0914378609996</v>
      </c>
      <c r="R179" s="124">
        <f t="shared" si="17"/>
        <v>3996318.9953433699</v>
      </c>
      <c r="Z179" s="2"/>
    </row>
    <row r="180" spans="13:26" x14ac:dyDescent="0.25">
      <c r="M180" s="2"/>
      <c r="N180" s="1">
        <f t="shared" si="9"/>
        <v>122</v>
      </c>
      <c r="O180" s="124">
        <f t="shared" si="15"/>
        <v>3996318.9953433699</v>
      </c>
      <c r="P180" s="124">
        <f t="shared" si="11"/>
        <v>28881.176945282619</v>
      </c>
      <c r="Q180" s="124">
        <f t="shared" si="16"/>
        <v>8750.3090241866867</v>
      </c>
      <c r="R180" s="124">
        <f t="shared" si="17"/>
        <v>4033950.4813128393</v>
      </c>
      <c r="Z180" s="2"/>
    </row>
    <row r="181" spans="13:26" x14ac:dyDescent="0.25">
      <c r="M181" s="2"/>
      <c r="N181" s="1">
        <f t="shared" si="9"/>
        <v>123</v>
      </c>
      <c r="O181" s="124">
        <f t="shared" si="15"/>
        <v>4033950.4813128393</v>
      </c>
      <c r="P181" s="124">
        <f t="shared" si="11"/>
        <v>28881.176945282619</v>
      </c>
      <c r="Q181" s="124">
        <f t="shared" si="16"/>
        <v>8832.7066335006311</v>
      </c>
      <c r="R181" s="124">
        <f t="shared" si="17"/>
        <v>4071664.3648916227</v>
      </c>
      <c r="Z181" s="2"/>
    </row>
    <row r="182" spans="13:26" x14ac:dyDescent="0.25">
      <c r="M182" s="2"/>
      <c r="N182" s="1">
        <f t="shared" si="9"/>
        <v>124</v>
      </c>
      <c r="O182" s="124">
        <f t="shared" si="15"/>
        <v>4071664.3648916227</v>
      </c>
      <c r="P182" s="124">
        <f t="shared" si="11"/>
        <v>28881.176945282619</v>
      </c>
      <c r="Q182" s="124">
        <f t="shared" si="16"/>
        <v>8915.2846599797722</v>
      </c>
      <c r="R182" s="124">
        <f t="shared" si="17"/>
        <v>4109460.8264968852</v>
      </c>
      <c r="Z182" s="2"/>
    </row>
    <row r="183" spans="13:26" x14ac:dyDescent="0.25">
      <c r="M183" s="2"/>
      <c r="N183" s="1">
        <f t="shared" si="9"/>
        <v>125</v>
      </c>
      <c r="O183" s="124">
        <f t="shared" si="15"/>
        <v>4109460.8264968852</v>
      </c>
      <c r="P183" s="124">
        <f t="shared" si="11"/>
        <v>28881.176945282619</v>
      </c>
      <c r="Q183" s="124">
        <f t="shared" si="16"/>
        <v>8998.0434986641285</v>
      </c>
      <c r="R183" s="124">
        <f t="shared" si="17"/>
        <v>4147340.0469408319</v>
      </c>
      <c r="Z183" s="2"/>
    </row>
    <row r="184" spans="13:26" x14ac:dyDescent="0.25">
      <c r="M184" s="2"/>
      <c r="N184" s="1">
        <f t="shared" ref="N184:N247" si="18">N183+1</f>
        <v>126</v>
      </c>
      <c r="O184" s="124">
        <f t="shared" si="15"/>
        <v>4147340.0469408319</v>
      </c>
      <c r="P184" s="124">
        <f t="shared" ref="P184:P247" si="19">P183</f>
        <v>28881.176945282619</v>
      </c>
      <c r="Q184" s="124">
        <f t="shared" si="16"/>
        <v>9080.9835454587028</v>
      </c>
      <c r="R184" s="124">
        <f t="shared" si="17"/>
        <v>4185302.2074315734</v>
      </c>
      <c r="Z184" s="2"/>
    </row>
    <row r="185" spans="13:26" x14ac:dyDescent="0.25">
      <c r="M185" s="2"/>
      <c r="N185" s="1">
        <f t="shared" si="18"/>
        <v>127</v>
      </c>
      <c r="O185" s="124">
        <f t="shared" si="15"/>
        <v>4185302.2074315734</v>
      </c>
      <c r="P185" s="124">
        <f t="shared" si="19"/>
        <v>28881.176945282619</v>
      </c>
      <c r="Q185" s="124">
        <f t="shared" si="16"/>
        <v>9164.1051971353645</v>
      </c>
      <c r="R185" s="124">
        <f t="shared" si="17"/>
        <v>4223347.4895739919</v>
      </c>
      <c r="Z185" s="2"/>
    </row>
    <row r="186" spans="13:26" x14ac:dyDescent="0.25">
      <c r="M186" s="2"/>
      <c r="N186" s="1">
        <f t="shared" si="18"/>
        <v>128</v>
      </c>
      <c r="O186" s="124">
        <f t="shared" si="15"/>
        <v>4223347.4895739919</v>
      </c>
      <c r="P186" s="124">
        <f t="shared" si="19"/>
        <v>28881.176945282619</v>
      </c>
      <c r="Q186" s="124">
        <f t="shared" si="16"/>
        <v>9247.4088513347524</v>
      </c>
      <c r="R186" s="124">
        <f t="shared" si="17"/>
        <v>4261476.0753706098</v>
      </c>
      <c r="Z186" s="2"/>
    </row>
    <row r="187" spans="13:26" x14ac:dyDescent="0.25">
      <c r="M187" s="2"/>
      <c r="N187" s="1">
        <f t="shared" si="18"/>
        <v>129</v>
      </c>
      <c r="O187" s="124">
        <f t="shared" si="15"/>
        <v>4261476.0753706098</v>
      </c>
      <c r="P187" s="124">
        <f t="shared" si="19"/>
        <v>28881.176945282619</v>
      </c>
      <c r="Q187" s="124">
        <f t="shared" si="16"/>
        <v>9330.8949065681791</v>
      </c>
      <c r="R187" s="124">
        <f t="shared" si="17"/>
        <v>4299688.1472224612</v>
      </c>
      <c r="Z187" s="2"/>
    </row>
    <row r="188" spans="13:26" x14ac:dyDescent="0.25">
      <c r="M188" s="2"/>
      <c r="N188" s="1">
        <f t="shared" si="18"/>
        <v>130</v>
      </c>
      <c r="O188" s="124">
        <f t="shared" si="15"/>
        <v>4299688.1472224612</v>
      </c>
      <c r="P188" s="124">
        <f t="shared" si="19"/>
        <v>28881.176945282619</v>
      </c>
      <c r="Q188" s="124">
        <f t="shared" si="16"/>
        <v>9414.5637622195263</v>
      </c>
      <c r="R188" s="124">
        <f t="shared" si="17"/>
        <v>4337983.8879299639</v>
      </c>
      <c r="Z188" s="2"/>
    </row>
    <row r="189" spans="13:26" x14ac:dyDescent="0.25">
      <c r="M189" s="2"/>
      <c r="N189" s="1">
        <f t="shared" si="18"/>
        <v>131</v>
      </c>
      <c r="O189" s="124">
        <f t="shared" si="15"/>
        <v>4337983.8879299639</v>
      </c>
      <c r="P189" s="124">
        <f t="shared" si="19"/>
        <v>28881.176945282619</v>
      </c>
      <c r="Q189" s="124">
        <f t="shared" si="16"/>
        <v>9498.4158185471733</v>
      </c>
      <c r="R189" s="124">
        <f t="shared" si="17"/>
        <v>4376363.4806937939</v>
      </c>
      <c r="Z189" s="2"/>
    </row>
    <row r="190" spans="13:26" x14ac:dyDescent="0.25">
      <c r="M190" s="2"/>
      <c r="N190" s="1">
        <f t="shared" si="18"/>
        <v>132</v>
      </c>
      <c r="O190" s="124">
        <f t="shared" si="15"/>
        <v>4376363.4806937939</v>
      </c>
      <c r="P190" s="124">
        <f t="shared" si="19"/>
        <v>28881.176945282619</v>
      </c>
      <c r="Q190" s="124">
        <f t="shared" si="16"/>
        <v>9582.4514766858938</v>
      </c>
      <c r="R190" s="124">
        <f t="shared" si="17"/>
        <v>4414827.1091157626</v>
      </c>
      <c r="Z190" s="2"/>
    </row>
    <row r="191" spans="13:26" x14ac:dyDescent="0.25">
      <c r="M191" s="2"/>
      <c r="N191" s="1">
        <f t="shared" si="18"/>
        <v>133</v>
      </c>
      <c r="O191" s="124">
        <f t="shared" si="15"/>
        <v>4414827.1091157626</v>
      </c>
      <c r="P191" s="124">
        <f t="shared" si="19"/>
        <v>28881.176945282619</v>
      </c>
      <c r="Q191" s="124">
        <f t="shared" si="16"/>
        <v>9666.6711386487896</v>
      </c>
      <c r="R191" s="124">
        <f t="shared" si="17"/>
        <v>4453374.9571996946</v>
      </c>
      <c r="Z191" s="2"/>
    </row>
    <row r="192" spans="13:26" x14ac:dyDescent="0.25">
      <c r="M192" s="2"/>
      <c r="N192" s="1">
        <f t="shared" si="18"/>
        <v>134</v>
      </c>
      <c r="O192" s="124">
        <f t="shared" si="15"/>
        <v>4453374.9571996946</v>
      </c>
      <c r="P192" s="124">
        <f t="shared" si="19"/>
        <v>28881.176945282619</v>
      </c>
      <c r="Q192" s="124">
        <f t="shared" si="16"/>
        <v>9751.0752073292042</v>
      </c>
      <c r="R192" s="124">
        <f t="shared" si="17"/>
        <v>4492007.209352307</v>
      </c>
      <c r="Z192" s="2"/>
    </row>
    <row r="193" spans="13:26" x14ac:dyDescent="0.25">
      <c r="M193" s="2"/>
      <c r="N193" s="1">
        <f t="shared" si="18"/>
        <v>135</v>
      </c>
      <c r="O193" s="124">
        <f t="shared" si="15"/>
        <v>4492007.209352307</v>
      </c>
      <c r="P193" s="124">
        <f t="shared" si="19"/>
        <v>28881.176945282619</v>
      </c>
      <c r="Q193" s="124">
        <f t="shared" si="16"/>
        <v>9835.6640865026529</v>
      </c>
      <c r="R193" s="124">
        <f t="shared" si="17"/>
        <v>4530724.0503840931</v>
      </c>
      <c r="Z193" s="2"/>
    </row>
    <row r="194" spans="13:26" x14ac:dyDescent="0.25">
      <c r="M194" s="2"/>
      <c r="N194" s="1">
        <f t="shared" si="18"/>
        <v>136</v>
      </c>
      <c r="O194" s="124">
        <f t="shared" si="15"/>
        <v>4530724.0503840931</v>
      </c>
      <c r="P194" s="124">
        <f t="shared" si="19"/>
        <v>28881.176945282619</v>
      </c>
      <c r="Q194" s="124">
        <f t="shared" si="16"/>
        <v>9920.4381808287562</v>
      </c>
      <c r="R194" s="124">
        <f t="shared" si="17"/>
        <v>4569525.6655102046</v>
      </c>
      <c r="Z194" s="2"/>
    </row>
    <row r="195" spans="13:26" x14ac:dyDescent="0.25">
      <c r="M195" s="2"/>
      <c r="N195" s="1">
        <f t="shared" si="18"/>
        <v>137</v>
      </c>
      <c r="O195" s="124">
        <f t="shared" si="15"/>
        <v>4569525.6655102046</v>
      </c>
      <c r="P195" s="124">
        <f t="shared" si="19"/>
        <v>28881.176945282619</v>
      </c>
      <c r="Q195" s="124">
        <f t="shared" si="16"/>
        <v>10005.397895853172</v>
      </c>
      <c r="R195" s="124">
        <f t="shared" si="17"/>
        <v>4608412.2403513407</v>
      </c>
      <c r="Z195" s="2"/>
    </row>
    <row r="196" spans="13:26" x14ac:dyDescent="0.25">
      <c r="M196" s="2"/>
      <c r="N196" s="1">
        <f t="shared" si="18"/>
        <v>138</v>
      </c>
      <c r="O196" s="124">
        <f t="shared" si="15"/>
        <v>4608412.2403513407</v>
      </c>
      <c r="P196" s="124">
        <f t="shared" si="19"/>
        <v>28881.176945282619</v>
      </c>
      <c r="Q196" s="124">
        <f t="shared" si="16"/>
        <v>10090.54363800954</v>
      </c>
      <c r="R196" s="124">
        <f t="shared" si="17"/>
        <v>4647383.9609346334</v>
      </c>
      <c r="Z196" s="2"/>
    </row>
    <row r="197" spans="13:26" x14ac:dyDescent="0.25">
      <c r="M197" s="2"/>
      <c r="N197" s="1">
        <f t="shared" si="18"/>
        <v>139</v>
      </c>
      <c r="O197" s="124">
        <f t="shared" si="15"/>
        <v>4647383.9609346334</v>
      </c>
      <c r="P197" s="124">
        <f t="shared" si="19"/>
        <v>28881.176945282619</v>
      </c>
      <c r="Q197" s="124">
        <f t="shared" si="16"/>
        <v>10175.875814621424</v>
      </c>
      <c r="R197" s="124">
        <f t="shared" si="17"/>
        <v>4686441.0136945378</v>
      </c>
      <c r="Z197" s="2"/>
    </row>
    <row r="198" spans="13:26" x14ac:dyDescent="0.25">
      <c r="M198" s="2"/>
      <c r="N198" s="1">
        <f t="shared" si="18"/>
        <v>140</v>
      </c>
      <c r="O198" s="124">
        <f t="shared" si="15"/>
        <v>4686441.0136945378</v>
      </c>
      <c r="P198" s="124">
        <f t="shared" si="19"/>
        <v>28881.176945282619</v>
      </c>
      <c r="Q198" s="124">
        <f t="shared" si="16"/>
        <v>10261.39483390426</v>
      </c>
      <c r="R198" s="124">
        <f t="shared" si="17"/>
        <v>4725583.5854737256</v>
      </c>
      <c r="Z198" s="2"/>
    </row>
    <row r="199" spans="13:26" x14ac:dyDescent="0.25">
      <c r="M199" s="2"/>
      <c r="N199" s="1">
        <f t="shared" si="18"/>
        <v>141</v>
      </c>
      <c r="O199" s="124">
        <f t="shared" si="15"/>
        <v>4725583.5854737256</v>
      </c>
      <c r="P199" s="124">
        <f t="shared" si="19"/>
        <v>28881.176945282619</v>
      </c>
      <c r="Q199" s="124">
        <f t="shared" si="16"/>
        <v>10347.101104967305</v>
      </c>
      <c r="R199" s="124">
        <f t="shared" si="17"/>
        <v>4764811.8635239759</v>
      </c>
      <c r="Z199" s="2"/>
    </row>
    <row r="200" spans="13:26" x14ac:dyDescent="0.25">
      <c r="M200" s="2"/>
      <c r="N200" s="1">
        <f t="shared" si="18"/>
        <v>142</v>
      </c>
      <c r="O200" s="124">
        <f t="shared" si="15"/>
        <v>4764811.8635239759</v>
      </c>
      <c r="P200" s="124">
        <f t="shared" si="19"/>
        <v>28881.176945282619</v>
      </c>
      <c r="Q200" s="124">
        <f t="shared" si="16"/>
        <v>10432.995037815606</v>
      </c>
      <c r="R200" s="124">
        <f t="shared" si="17"/>
        <v>4804126.0355070746</v>
      </c>
      <c r="Z200" s="2"/>
    </row>
    <row r="201" spans="13:26" x14ac:dyDescent="0.25">
      <c r="M201" s="2"/>
      <c r="N201" s="1">
        <f t="shared" si="18"/>
        <v>143</v>
      </c>
      <c r="O201" s="124">
        <f t="shared" si="15"/>
        <v>4804126.0355070746</v>
      </c>
      <c r="P201" s="124">
        <f t="shared" si="19"/>
        <v>28881.176945282619</v>
      </c>
      <c r="Q201" s="124">
        <f t="shared" si="16"/>
        <v>10519.077043351948</v>
      </c>
      <c r="R201" s="124">
        <f t="shared" si="17"/>
        <v>4843526.2894957094</v>
      </c>
      <c r="Z201" s="2"/>
    </row>
    <row r="202" spans="13:26" x14ac:dyDescent="0.25">
      <c r="M202" s="2"/>
      <c r="N202" s="1">
        <f t="shared" si="18"/>
        <v>144</v>
      </c>
      <c r="O202" s="124">
        <f t="shared" si="15"/>
        <v>4843526.2894957094</v>
      </c>
      <c r="P202" s="124">
        <f t="shared" si="19"/>
        <v>28881.176945282619</v>
      </c>
      <c r="Q202" s="124">
        <f t="shared" si="16"/>
        <v>10605.347533378826</v>
      </c>
      <c r="R202" s="124">
        <f t="shared" si="17"/>
        <v>4883012.8139743712</v>
      </c>
      <c r="Z202" s="2"/>
    </row>
    <row r="203" spans="13:26" x14ac:dyDescent="0.25">
      <c r="M203" s="2"/>
      <c r="N203" s="1">
        <f t="shared" si="18"/>
        <v>145</v>
      </c>
      <c r="O203" s="124">
        <f t="shared" si="15"/>
        <v>4883012.8139743712</v>
      </c>
      <c r="P203" s="124">
        <f t="shared" si="19"/>
        <v>28881.176945282619</v>
      </c>
      <c r="Q203" s="124">
        <f t="shared" si="16"/>
        <v>10691.80692060042</v>
      </c>
      <c r="R203" s="124">
        <f t="shared" si="17"/>
        <v>4922585.7978402544</v>
      </c>
      <c r="Z203" s="2"/>
    </row>
    <row r="204" spans="13:26" x14ac:dyDescent="0.25">
      <c r="M204" s="2"/>
      <c r="N204" s="1">
        <f t="shared" si="18"/>
        <v>146</v>
      </c>
      <c r="O204" s="124">
        <f t="shared" si="15"/>
        <v>4922585.7978402544</v>
      </c>
      <c r="P204" s="124">
        <f t="shared" si="19"/>
        <v>28881.176945282619</v>
      </c>
      <c r="Q204" s="124">
        <f t="shared" si="16"/>
        <v>10778.455618624559</v>
      </c>
      <c r="R204" s="124">
        <f t="shared" si="17"/>
        <v>4962245.430404162</v>
      </c>
      <c r="Z204" s="2"/>
    </row>
    <row r="205" spans="13:26" x14ac:dyDescent="0.25">
      <c r="M205" s="2"/>
      <c r="N205" s="1">
        <f t="shared" si="18"/>
        <v>147</v>
      </c>
      <c r="O205" s="124">
        <f t="shared" si="15"/>
        <v>4962245.430404162</v>
      </c>
      <c r="P205" s="124">
        <f t="shared" si="19"/>
        <v>28881.176945282619</v>
      </c>
      <c r="Q205" s="124">
        <f t="shared" si="16"/>
        <v>10865.294041964704</v>
      </c>
      <c r="R205" s="124">
        <f t="shared" si="17"/>
        <v>5001991.9013914103</v>
      </c>
      <c r="Z205" s="2"/>
    </row>
    <row r="206" spans="13:26" x14ac:dyDescent="0.25">
      <c r="M206" s="2"/>
      <c r="N206" s="1">
        <f t="shared" si="18"/>
        <v>148</v>
      </c>
      <c r="O206" s="124">
        <f t="shared" si="15"/>
        <v>5001991.9013914103</v>
      </c>
      <c r="P206" s="124">
        <f t="shared" si="19"/>
        <v>28881.176945282619</v>
      </c>
      <c r="Q206" s="124">
        <f t="shared" si="16"/>
        <v>10952.322606041933</v>
      </c>
      <c r="R206" s="124">
        <f t="shared" si="17"/>
        <v>5041825.4009427354</v>
      </c>
      <c r="Z206" s="2"/>
    </row>
    <row r="207" spans="13:26" x14ac:dyDescent="0.25">
      <c r="M207" s="2"/>
      <c r="N207" s="1">
        <f t="shared" si="18"/>
        <v>149</v>
      </c>
      <c r="O207" s="124">
        <f t="shared" si="15"/>
        <v>5041825.4009427354</v>
      </c>
      <c r="P207" s="124">
        <f t="shared" si="19"/>
        <v>28881.176945282619</v>
      </c>
      <c r="Q207" s="124">
        <f t="shared" si="16"/>
        <v>11039.541727186928</v>
      </c>
      <c r="R207" s="124">
        <f t="shared" si="17"/>
        <v>5081746.1196152056</v>
      </c>
      <c r="Z207" s="2"/>
    </row>
    <row r="208" spans="13:26" x14ac:dyDescent="0.25">
      <c r="M208" s="2"/>
      <c r="N208" s="1">
        <f t="shared" si="18"/>
        <v>150</v>
      </c>
      <c r="O208" s="124">
        <f t="shared" si="15"/>
        <v>5081746.1196152056</v>
      </c>
      <c r="P208" s="124">
        <f t="shared" si="19"/>
        <v>28881.176945282619</v>
      </c>
      <c r="Q208" s="124">
        <f t="shared" si="16"/>
        <v>11126.951822641962</v>
      </c>
      <c r="R208" s="124">
        <f t="shared" si="17"/>
        <v>5121754.2483831309</v>
      </c>
      <c r="Z208" s="2"/>
    </row>
    <row r="209" spans="13:26" x14ac:dyDescent="0.25">
      <c r="M209" s="2"/>
      <c r="N209" s="1">
        <f t="shared" si="18"/>
        <v>151</v>
      </c>
      <c r="O209" s="124">
        <f t="shared" si="15"/>
        <v>5121754.2483831309</v>
      </c>
      <c r="P209" s="124">
        <f t="shared" si="19"/>
        <v>28881.176945282619</v>
      </c>
      <c r="Q209" s="124">
        <f t="shared" si="16"/>
        <v>11214.553310562904</v>
      </c>
      <c r="R209" s="124">
        <f t="shared" si="17"/>
        <v>5161849.9786389768</v>
      </c>
      <c r="Z209" s="2"/>
    </row>
    <row r="210" spans="13:26" x14ac:dyDescent="0.25">
      <c r="M210" s="2"/>
      <c r="N210" s="1">
        <f t="shared" si="18"/>
        <v>152</v>
      </c>
      <c r="O210" s="124">
        <f t="shared" si="15"/>
        <v>5161849.9786389768</v>
      </c>
      <c r="P210" s="124">
        <f t="shared" si="19"/>
        <v>28881.176945282619</v>
      </c>
      <c r="Q210" s="124">
        <f t="shared" si="16"/>
        <v>11302.346610021206</v>
      </c>
      <c r="R210" s="124">
        <f t="shared" si="17"/>
        <v>5202033.5021942807</v>
      </c>
      <c r="Z210" s="2"/>
    </row>
    <row r="211" spans="13:26" x14ac:dyDescent="0.25">
      <c r="M211" s="2"/>
      <c r="N211" s="1">
        <f t="shared" si="18"/>
        <v>153</v>
      </c>
      <c r="O211" s="124">
        <f t="shared" si="15"/>
        <v>5202033.5021942807</v>
      </c>
      <c r="P211" s="124">
        <f t="shared" si="19"/>
        <v>28881.176945282619</v>
      </c>
      <c r="Q211" s="124">
        <f t="shared" si="16"/>
        <v>11390.332141005923</v>
      </c>
      <c r="R211" s="124">
        <f t="shared" si="17"/>
        <v>5242305.0112805702</v>
      </c>
      <c r="Z211" s="2"/>
    </row>
    <row r="212" spans="13:26" x14ac:dyDescent="0.25">
      <c r="M212" s="2"/>
      <c r="N212" s="1">
        <f t="shared" si="18"/>
        <v>154</v>
      </c>
      <c r="O212" s="124">
        <f t="shared" si="15"/>
        <v>5242305.0112805702</v>
      </c>
      <c r="P212" s="124">
        <f t="shared" si="19"/>
        <v>28881.176945282619</v>
      </c>
      <c r="Q212" s="124">
        <f t="shared" si="16"/>
        <v>11478.510324425712</v>
      </c>
      <c r="R212" s="124">
        <f t="shared" si="17"/>
        <v>5282664.6985502793</v>
      </c>
      <c r="Z212" s="2"/>
    </row>
    <row r="213" spans="13:26" x14ac:dyDescent="0.25">
      <c r="M213" s="2"/>
      <c r="N213" s="1">
        <f t="shared" si="18"/>
        <v>155</v>
      </c>
      <c r="O213" s="124">
        <f t="shared" si="15"/>
        <v>5282664.6985502793</v>
      </c>
      <c r="P213" s="124">
        <f t="shared" si="19"/>
        <v>28881.176945282619</v>
      </c>
      <c r="Q213" s="124">
        <f t="shared" si="16"/>
        <v>11566.881582110847</v>
      </c>
      <c r="R213" s="124">
        <f t="shared" si="17"/>
        <v>5323112.7570776735</v>
      </c>
      <c r="Z213" s="2"/>
    </row>
    <row r="214" spans="13:26" x14ac:dyDescent="0.25">
      <c r="M214" s="2"/>
      <c r="N214" s="1">
        <f t="shared" si="18"/>
        <v>156</v>
      </c>
      <c r="O214" s="124">
        <f t="shared" si="15"/>
        <v>5323112.7570776735</v>
      </c>
      <c r="P214" s="124">
        <f t="shared" si="19"/>
        <v>28881.176945282619</v>
      </c>
      <c r="Q214" s="124">
        <f t="shared" si="16"/>
        <v>11655.446336815239</v>
      </c>
      <c r="R214" s="124">
        <f t="shared" si="17"/>
        <v>5363649.3803597717</v>
      </c>
      <c r="Z214" s="2"/>
    </row>
    <row r="215" spans="13:26" x14ac:dyDescent="0.25">
      <c r="M215" s="2"/>
      <c r="N215" s="1">
        <f t="shared" si="18"/>
        <v>157</v>
      </c>
      <c r="O215" s="124">
        <f t="shared" si="15"/>
        <v>5363649.3803597717</v>
      </c>
      <c r="P215" s="124">
        <f t="shared" si="19"/>
        <v>28881.176945282619</v>
      </c>
      <c r="Q215" s="124">
        <f t="shared" si="16"/>
        <v>11744.205012218457</v>
      </c>
      <c r="R215" s="124">
        <f t="shared" si="17"/>
        <v>5404274.7623172728</v>
      </c>
      <c r="Z215" s="2"/>
    </row>
    <row r="216" spans="13:26" x14ac:dyDescent="0.25">
      <c r="M216" s="2"/>
      <c r="N216" s="1">
        <f t="shared" si="18"/>
        <v>158</v>
      </c>
      <c r="O216" s="124">
        <f t="shared" si="15"/>
        <v>5404274.7623172728</v>
      </c>
      <c r="P216" s="124">
        <f t="shared" si="19"/>
        <v>28881.176945282619</v>
      </c>
      <c r="Q216" s="124">
        <f t="shared" si="16"/>
        <v>11833.158032927759</v>
      </c>
      <c r="R216" s="124">
        <f t="shared" si="17"/>
        <v>5444989.0972954836</v>
      </c>
      <c r="Z216" s="2"/>
    </row>
    <row r="217" spans="13:26" x14ac:dyDescent="0.25">
      <c r="M217" s="2"/>
      <c r="N217" s="1">
        <f t="shared" si="18"/>
        <v>159</v>
      </c>
      <c r="O217" s="124">
        <f t="shared" si="15"/>
        <v>5444989.0972954836</v>
      </c>
      <c r="P217" s="124">
        <f t="shared" si="19"/>
        <v>28881.176945282619</v>
      </c>
      <c r="Q217" s="124">
        <f t="shared" si="16"/>
        <v>11922.305824480118</v>
      </c>
      <c r="R217" s="124">
        <f t="shared" si="17"/>
        <v>5485792.5800652467</v>
      </c>
      <c r="Z217" s="2"/>
    </row>
    <row r="218" spans="13:26" x14ac:dyDescent="0.25">
      <c r="M218" s="2"/>
      <c r="N218" s="1">
        <f t="shared" si="18"/>
        <v>160</v>
      </c>
      <c r="O218" s="124">
        <f t="shared" ref="O218:O281" si="20">R217</f>
        <v>5485792.5800652467</v>
      </c>
      <c r="P218" s="124">
        <f t="shared" si="19"/>
        <v>28881.176945282619</v>
      </c>
      <c r="Q218" s="124">
        <f t="shared" ref="Q218:Q281" si="21">O218*$P$53</f>
        <v>12011.648813344254</v>
      </c>
      <c r="R218" s="124">
        <f t="shared" ref="R218:R281" si="22">O218+P218+Q218</f>
        <v>5526685.4058238743</v>
      </c>
      <c r="Z218" s="2"/>
    </row>
    <row r="219" spans="13:26" x14ac:dyDescent="0.25">
      <c r="M219" s="2"/>
      <c r="N219" s="1">
        <f t="shared" si="18"/>
        <v>161</v>
      </c>
      <c r="O219" s="124">
        <f t="shared" si="20"/>
        <v>5526685.4058238743</v>
      </c>
      <c r="P219" s="124">
        <f t="shared" si="19"/>
        <v>28881.176945282619</v>
      </c>
      <c r="Q219" s="124">
        <f t="shared" si="21"/>
        <v>12101.18742692269</v>
      </c>
      <c r="R219" s="124">
        <f t="shared" si="22"/>
        <v>5567667.7701960802</v>
      </c>
      <c r="Z219" s="2"/>
    </row>
    <row r="220" spans="13:26" x14ac:dyDescent="0.25">
      <c r="M220" s="2"/>
      <c r="N220" s="1">
        <f t="shared" si="18"/>
        <v>162</v>
      </c>
      <c r="O220" s="124">
        <f t="shared" si="20"/>
        <v>5567667.7701960802</v>
      </c>
      <c r="P220" s="124">
        <f t="shared" si="19"/>
        <v>28881.176945282619</v>
      </c>
      <c r="Q220" s="124">
        <f t="shared" si="21"/>
        <v>12190.922093553778</v>
      </c>
      <c r="R220" s="124">
        <f t="shared" si="22"/>
        <v>5608739.8692349168</v>
      </c>
      <c r="Z220" s="2"/>
    </row>
    <row r="221" spans="13:26" x14ac:dyDescent="0.25">
      <c r="M221" s="2"/>
      <c r="N221" s="1">
        <f t="shared" si="18"/>
        <v>163</v>
      </c>
      <c r="O221" s="124">
        <f t="shared" si="20"/>
        <v>5608739.8692349168</v>
      </c>
      <c r="P221" s="124">
        <f t="shared" si="19"/>
        <v>28881.176945282619</v>
      </c>
      <c r="Q221" s="124">
        <f t="shared" si="21"/>
        <v>12280.853242513758</v>
      </c>
      <c r="R221" s="124">
        <f t="shared" si="22"/>
        <v>5649901.8994227136</v>
      </c>
      <c r="Z221" s="2"/>
    </row>
    <row r="222" spans="13:26" x14ac:dyDescent="0.25">
      <c r="M222" s="2"/>
      <c r="N222" s="1">
        <f t="shared" si="18"/>
        <v>164</v>
      </c>
      <c r="O222" s="124">
        <f t="shared" si="20"/>
        <v>5649901.8994227136</v>
      </c>
      <c r="P222" s="124">
        <f t="shared" si="19"/>
        <v>28881.176945282619</v>
      </c>
      <c r="Q222" s="124">
        <f t="shared" si="21"/>
        <v>12370.981304018811</v>
      </c>
      <c r="R222" s="124">
        <f t="shared" si="22"/>
        <v>5691154.0576720154</v>
      </c>
      <c r="Z222" s="2"/>
    </row>
    <row r="223" spans="13:26" x14ac:dyDescent="0.25">
      <c r="M223" s="2"/>
      <c r="N223" s="1">
        <f t="shared" si="18"/>
        <v>165</v>
      </c>
      <c r="O223" s="124">
        <f t="shared" si="20"/>
        <v>5691154.0576720154</v>
      </c>
      <c r="P223" s="124">
        <f t="shared" si="19"/>
        <v>28881.176945282619</v>
      </c>
      <c r="Q223" s="124">
        <f t="shared" si="21"/>
        <v>12461.306709227118</v>
      </c>
      <c r="R223" s="124">
        <f t="shared" si="22"/>
        <v>5732496.5413265256</v>
      </c>
      <c r="Z223" s="2"/>
    </row>
    <row r="224" spans="13:26" x14ac:dyDescent="0.25">
      <c r="M224" s="2"/>
      <c r="N224" s="1">
        <f t="shared" si="18"/>
        <v>166</v>
      </c>
      <c r="O224" s="124">
        <f t="shared" si="20"/>
        <v>5732496.5413265256</v>
      </c>
      <c r="P224" s="124">
        <f t="shared" si="19"/>
        <v>28881.176945282619</v>
      </c>
      <c r="Q224" s="124">
        <f t="shared" si="21"/>
        <v>12551.829890240917</v>
      </c>
      <c r="R224" s="124">
        <f t="shared" si="22"/>
        <v>5773929.5481620496</v>
      </c>
      <c r="Z224" s="2"/>
    </row>
    <row r="225" spans="13:26" x14ac:dyDescent="0.25">
      <c r="M225" s="2"/>
      <c r="N225" s="1">
        <f t="shared" si="18"/>
        <v>167</v>
      </c>
      <c r="O225" s="124">
        <f t="shared" si="20"/>
        <v>5773929.5481620496</v>
      </c>
      <c r="P225" s="124">
        <f t="shared" si="19"/>
        <v>28881.176945282619</v>
      </c>
      <c r="Q225" s="124">
        <f t="shared" si="21"/>
        <v>12642.551280108575</v>
      </c>
      <c r="R225" s="124">
        <f t="shared" si="22"/>
        <v>5815453.276387441</v>
      </c>
      <c r="Z225" s="2"/>
    </row>
    <row r="226" spans="13:26" x14ac:dyDescent="0.25">
      <c r="M226" s="2"/>
      <c r="N226" s="1">
        <f t="shared" si="18"/>
        <v>168</v>
      </c>
      <c r="O226" s="124">
        <f t="shared" si="20"/>
        <v>5815453.276387441</v>
      </c>
      <c r="P226" s="124">
        <f t="shared" si="19"/>
        <v>28881.176945282619</v>
      </c>
      <c r="Q226" s="124">
        <f t="shared" si="21"/>
        <v>12733.471312826659</v>
      </c>
      <c r="R226" s="124">
        <f t="shared" si="22"/>
        <v>5857067.9246455505</v>
      </c>
      <c r="Z226" s="2"/>
    </row>
    <row r="227" spans="13:26" x14ac:dyDescent="0.25">
      <c r="M227" s="2"/>
      <c r="N227" s="1">
        <f t="shared" si="18"/>
        <v>169</v>
      </c>
      <c r="O227" s="124">
        <f t="shared" si="20"/>
        <v>5857067.9246455505</v>
      </c>
      <c r="P227" s="124">
        <f t="shared" si="19"/>
        <v>28881.176945282619</v>
      </c>
      <c r="Q227" s="124">
        <f t="shared" si="21"/>
        <v>12824.59042334201</v>
      </c>
      <c r="R227" s="124">
        <f t="shared" si="22"/>
        <v>5898773.6920141755</v>
      </c>
      <c r="Z227" s="2"/>
    </row>
    <row r="228" spans="13:26" x14ac:dyDescent="0.25">
      <c r="M228" s="2"/>
      <c r="N228" s="1">
        <f t="shared" si="18"/>
        <v>170</v>
      </c>
      <c r="O228" s="124">
        <f t="shared" si="20"/>
        <v>5898773.6920141755</v>
      </c>
      <c r="P228" s="124">
        <f t="shared" si="19"/>
        <v>28881.176945282619</v>
      </c>
      <c r="Q228" s="124">
        <f t="shared" si="21"/>
        <v>12915.909047553829</v>
      </c>
      <c r="R228" s="124">
        <f t="shared" si="22"/>
        <v>5940570.7780070128</v>
      </c>
      <c r="Z228" s="2"/>
    </row>
    <row r="229" spans="13:26" x14ac:dyDescent="0.25">
      <c r="M229" s="2"/>
      <c r="N229" s="1">
        <f t="shared" si="18"/>
        <v>171</v>
      </c>
      <c r="O229" s="124">
        <f t="shared" si="20"/>
        <v>5940570.7780070128</v>
      </c>
      <c r="P229" s="124">
        <f t="shared" si="19"/>
        <v>28881.176945282619</v>
      </c>
      <c r="Q229" s="124">
        <f t="shared" si="21"/>
        <v>13007.427622315752</v>
      </c>
      <c r="R229" s="124">
        <f t="shared" si="22"/>
        <v>5982459.3825746113</v>
      </c>
      <c r="Z229" s="2"/>
    </row>
    <row r="230" spans="13:26" x14ac:dyDescent="0.25">
      <c r="M230" s="2"/>
      <c r="N230" s="1">
        <f t="shared" si="18"/>
        <v>172</v>
      </c>
      <c r="O230" s="124">
        <f t="shared" si="20"/>
        <v>5982459.3825746113</v>
      </c>
      <c r="P230" s="124">
        <f t="shared" si="19"/>
        <v>28881.176945282619</v>
      </c>
      <c r="Q230" s="124">
        <f t="shared" si="21"/>
        <v>13099.146585437953</v>
      </c>
      <c r="R230" s="124">
        <f t="shared" si="22"/>
        <v>6024439.7061053328</v>
      </c>
      <c r="Z230" s="2"/>
    </row>
    <row r="231" spans="13:26" x14ac:dyDescent="0.25">
      <c r="M231" s="2"/>
      <c r="N231" s="1">
        <f t="shared" si="18"/>
        <v>173</v>
      </c>
      <c r="O231" s="124">
        <f t="shared" si="20"/>
        <v>6024439.7061053328</v>
      </c>
      <c r="P231" s="124">
        <f t="shared" si="19"/>
        <v>28881.176945282619</v>
      </c>
      <c r="Q231" s="124">
        <f t="shared" si="21"/>
        <v>13191.066375689228</v>
      </c>
      <c r="R231" s="124">
        <f t="shared" si="22"/>
        <v>6066511.9494263055</v>
      </c>
      <c r="Z231" s="2"/>
    </row>
    <row r="232" spans="13:26" x14ac:dyDescent="0.25">
      <c r="M232" s="2"/>
      <c r="N232" s="1">
        <f t="shared" si="18"/>
        <v>174</v>
      </c>
      <c r="O232" s="124">
        <f t="shared" si="20"/>
        <v>6066511.9494263055</v>
      </c>
      <c r="P232" s="124">
        <f t="shared" si="19"/>
        <v>28881.176945282619</v>
      </c>
      <c r="Q232" s="124">
        <f t="shared" si="21"/>
        <v>13283.187432799097</v>
      </c>
      <c r="R232" s="124">
        <f t="shared" si="22"/>
        <v>6108676.313804388</v>
      </c>
      <c r="Z232" s="2"/>
    </row>
    <row r="233" spans="13:26" x14ac:dyDescent="0.25">
      <c r="M233" s="2"/>
      <c r="N233" s="1">
        <f t="shared" si="18"/>
        <v>175</v>
      </c>
      <c r="O233" s="124">
        <f t="shared" si="20"/>
        <v>6108676.313804388</v>
      </c>
      <c r="P233" s="124">
        <f t="shared" si="19"/>
        <v>28881.176945282619</v>
      </c>
      <c r="Q233" s="124">
        <f t="shared" si="21"/>
        <v>13375.510197459913</v>
      </c>
      <c r="R233" s="124">
        <f t="shared" si="22"/>
        <v>6150933.0009471308</v>
      </c>
      <c r="Z233" s="2"/>
    </row>
    <row r="234" spans="13:26" x14ac:dyDescent="0.25">
      <c r="M234" s="2"/>
      <c r="N234" s="1">
        <f t="shared" si="18"/>
        <v>176</v>
      </c>
      <c r="O234" s="124">
        <f t="shared" si="20"/>
        <v>6150933.0009471308</v>
      </c>
      <c r="P234" s="124">
        <f t="shared" si="19"/>
        <v>28881.176945282619</v>
      </c>
      <c r="Q234" s="124">
        <f t="shared" si="21"/>
        <v>13468.035111328958</v>
      </c>
      <c r="R234" s="124">
        <f t="shared" si="22"/>
        <v>6193282.2130037425</v>
      </c>
      <c r="Z234" s="2"/>
    </row>
    <row r="235" spans="13:26" x14ac:dyDescent="0.25">
      <c r="M235" s="2"/>
      <c r="N235" s="1">
        <f t="shared" si="18"/>
        <v>177</v>
      </c>
      <c r="O235" s="124">
        <f t="shared" si="20"/>
        <v>6193282.2130037425</v>
      </c>
      <c r="P235" s="124">
        <f t="shared" si="19"/>
        <v>28881.176945282619</v>
      </c>
      <c r="Q235" s="124">
        <f t="shared" si="21"/>
        <v>13560.76261703057</v>
      </c>
      <c r="R235" s="124">
        <f t="shared" si="22"/>
        <v>6235724.1525660558</v>
      </c>
      <c r="Z235" s="2"/>
    </row>
    <row r="236" spans="13:26" x14ac:dyDescent="0.25">
      <c r="M236" s="2"/>
      <c r="N236" s="1">
        <f t="shared" si="18"/>
        <v>178</v>
      </c>
      <c r="O236" s="124">
        <f t="shared" si="20"/>
        <v>6235724.1525660558</v>
      </c>
      <c r="P236" s="124">
        <f t="shared" si="19"/>
        <v>28881.176945282619</v>
      </c>
      <c r="Q236" s="124">
        <f t="shared" si="21"/>
        <v>13653.693158158254</v>
      </c>
      <c r="R236" s="124">
        <f t="shared" si="22"/>
        <v>6278259.0226694969</v>
      </c>
      <c r="Z236" s="2"/>
    </row>
    <row r="237" spans="13:26" x14ac:dyDescent="0.25">
      <c r="M237" s="2"/>
      <c r="N237" s="1">
        <f t="shared" si="18"/>
        <v>179</v>
      </c>
      <c r="O237" s="124">
        <f t="shared" si="20"/>
        <v>6278259.0226694969</v>
      </c>
      <c r="P237" s="124">
        <f t="shared" si="19"/>
        <v>28881.176945282619</v>
      </c>
      <c r="Q237" s="124">
        <f t="shared" si="21"/>
        <v>13746.827179276797</v>
      </c>
      <c r="R237" s="124">
        <f t="shared" si="22"/>
        <v>6320887.0267940564</v>
      </c>
      <c r="Z237" s="2"/>
    </row>
    <row r="238" spans="13:26" x14ac:dyDescent="0.25">
      <c r="M238" s="2"/>
      <c r="N238" s="1">
        <f t="shared" si="18"/>
        <v>180</v>
      </c>
      <c r="O238" s="124">
        <f t="shared" si="20"/>
        <v>6320887.0267940564</v>
      </c>
      <c r="P238" s="124">
        <f t="shared" si="19"/>
        <v>28881.176945282619</v>
      </c>
      <c r="Q238" s="124">
        <f t="shared" si="21"/>
        <v>13840.16512592441</v>
      </c>
      <c r="R238" s="124">
        <f t="shared" si="22"/>
        <v>6363608.3688652636</v>
      </c>
      <c r="Z238" s="2"/>
    </row>
    <row r="239" spans="13:26" x14ac:dyDescent="0.25">
      <c r="M239" s="2"/>
      <c r="N239" s="1">
        <f t="shared" si="18"/>
        <v>181</v>
      </c>
      <c r="O239" s="124">
        <f t="shared" si="20"/>
        <v>6363608.3688652636</v>
      </c>
      <c r="P239" s="124">
        <f t="shared" si="19"/>
        <v>28881.176945282619</v>
      </c>
      <c r="Q239" s="124">
        <f t="shared" si="21"/>
        <v>13933.707444614845</v>
      </c>
      <c r="R239" s="124">
        <f t="shared" si="22"/>
        <v>6406423.2532551615</v>
      </c>
      <c r="Z239" s="2"/>
    </row>
    <row r="240" spans="13:26" x14ac:dyDescent="0.25">
      <c r="M240" s="2"/>
      <c r="N240" s="1">
        <f t="shared" si="18"/>
        <v>182</v>
      </c>
      <c r="O240" s="124">
        <f t="shared" si="20"/>
        <v>6406423.2532551615</v>
      </c>
      <c r="P240" s="124">
        <f t="shared" si="19"/>
        <v>28881.176945282619</v>
      </c>
      <c r="Q240" s="124">
        <f t="shared" si="21"/>
        <v>14027.454582839542</v>
      </c>
      <c r="R240" s="124">
        <f t="shared" si="22"/>
        <v>6449331.8847832838</v>
      </c>
      <c r="Z240" s="2"/>
    </row>
    <row r="241" spans="13:26" x14ac:dyDescent="0.25">
      <c r="M241" s="2"/>
      <c r="N241" s="1">
        <f t="shared" si="18"/>
        <v>183</v>
      </c>
      <c r="O241" s="124">
        <f t="shared" si="20"/>
        <v>6449331.8847832838</v>
      </c>
      <c r="P241" s="124">
        <f t="shared" si="19"/>
        <v>28881.176945282619</v>
      </c>
      <c r="Q241" s="124">
        <f t="shared" si="21"/>
        <v>14121.406989069757</v>
      </c>
      <c r="R241" s="124">
        <f t="shared" si="22"/>
        <v>6492334.4687176365</v>
      </c>
      <c r="Z241" s="2"/>
    </row>
    <row r="242" spans="13:26" x14ac:dyDescent="0.25">
      <c r="M242" s="2"/>
      <c r="N242" s="1">
        <f t="shared" si="18"/>
        <v>184</v>
      </c>
      <c r="O242" s="124">
        <f t="shared" si="20"/>
        <v>6492334.4687176365</v>
      </c>
      <c r="P242" s="124">
        <f t="shared" si="19"/>
        <v>28881.176945282619</v>
      </c>
      <c r="Q242" s="124">
        <f t="shared" si="21"/>
        <v>14215.565112758726</v>
      </c>
      <c r="R242" s="124">
        <f t="shared" si="22"/>
        <v>6535431.210775678</v>
      </c>
      <c r="Z242" s="2"/>
    </row>
    <row r="243" spans="13:26" x14ac:dyDescent="0.25">
      <c r="M243" s="2"/>
      <c r="N243" s="1">
        <f t="shared" si="18"/>
        <v>185</v>
      </c>
      <c r="O243" s="124">
        <f t="shared" si="20"/>
        <v>6535431.210775678</v>
      </c>
      <c r="P243" s="124">
        <f t="shared" si="19"/>
        <v>28881.176945282619</v>
      </c>
      <c r="Q243" s="124">
        <f t="shared" si="21"/>
        <v>14309.929404343793</v>
      </c>
      <c r="R243" s="124">
        <f t="shared" si="22"/>
        <v>6578622.3171253046</v>
      </c>
      <c r="Z243" s="2"/>
    </row>
    <row r="244" spans="13:26" x14ac:dyDescent="0.25">
      <c r="M244" s="2"/>
      <c r="N244" s="1">
        <f t="shared" si="18"/>
        <v>186</v>
      </c>
      <c r="O244" s="124">
        <f t="shared" si="20"/>
        <v>6578622.3171253046</v>
      </c>
      <c r="P244" s="124">
        <f t="shared" si="19"/>
        <v>28881.176945282619</v>
      </c>
      <c r="Q244" s="124">
        <f t="shared" si="21"/>
        <v>14404.500315248584</v>
      </c>
      <c r="R244" s="124">
        <f t="shared" si="22"/>
        <v>6621907.9943858366</v>
      </c>
      <c r="Z244" s="2"/>
    </row>
    <row r="245" spans="13:26" x14ac:dyDescent="0.25">
      <c r="M245" s="2"/>
      <c r="N245" s="1">
        <f t="shared" si="18"/>
        <v>187</v>
      </c>
      <c r="O245" s="124">
        <f t="shared" si="20"/>
        <v>6621907.9943858366</v>
      </c>
      <c r="P245" s="124">
        <f t="shared" si="19"/>
        <v>28881.176945282619</v>
      </c>
      <c r="Q245" s="124">
        <f t="shared" si="21"/>
        <v>14499.278297885159</v>
      </c>
      <c r="R245" s="124">
        <f t="shared" si="22"/>
        <v>6665288.449629005</v>
      </c>
      <c r="Z245" s="2"/>
    </row>
    <row r="246" spans="13:26" x14ac:dyDescent="0.25">
      <c r="M246" s="2"/>
      <c r="N246" s="1">
        <f t="shared" si="18"/>
        <v>188</v>
      </c>
      <c r="O246" s="124">
        <f t="shared" si="20"/>
        <v>6665288.449629005</v>
      </c>
      <c r="P246" s="124">
        <f t="shared" si="19"/>
        <v>28881.176945282619</v>
      </c>
      <c r="Q246" s="124">
        <f t="shared" si="21"/>
        <v>14594.26380565617</v>
      </c>
      <c r="R246" s="124">
        <f t="shared" si="22"/>
        <v>6708763.8903799439</v>
      </c>
      <c r="Z246" s="2"/>
    </row>
    <row r="247" spans="13:26" x14ac:dyDescent="0.25">
      <c r="M247" s="2"/>
      <c r="N247" s="1">
        <f t="shared" si="18"/>
        <v>189</v>
      </c>
      <c r="O247" s="124">
        <f t="shared" si="20"/>
        <v>6708763.8903799439</v>
      </c>
      <c r="P247" s="124">
        <f t="shared" si="19"/>
        <v>28881.176945282619</v>
      </c>
      <c r="Q247" s="124">
        <f t="shared" si="21"/>
        <v>14689.457292957037</v>
      </c>
      <c r="R247" s="124">
        <f t="shared" si="22"/>
        <v>6752334.5246181842</v>
      </c>
      <c r="Z247" s="2"/>
    </row>
    <row r="248" spans="13:26" x14ac:dyDescent="0.25">
      <c r="M248" s="2"/>
      <c r="N248" s="1">
        <f t="shared" ref="N248:N311" si="23">N247+1</f>
        <v>190</v>
      </c>
      <c r="O248" s="124">
        <f t="shared" si="20"/>
        <v>6752334.5246181842</v>
      </c>
      <c r="P248" s="124">
        <f t="shared" ref="P248:P311" si="24">P247</f>
        <v>28881.176945282619</v>
      </c>
      <c r="Q248" s="124">
        <f t="shared" si="21"/>
        <v>14784.859215178127</v>
      </c>
      <c r="R248" s="124">
        <f t="shared" si="22"/>
        <v>6796000.5607786458</v>
      </c>
      <c r="Z248" s="2"/>
    </row>
    <row r="249" spans="13:26" x14ac:dyDescent="0.25">
      <c r="M249" s="2"/>
      <c r="N249" s="1">
        <f t="shared" si="23"/>
        <v>191</v>
      </c>
      <c r="O249" s="124">
        <f t="shared" si="20"/>
        <v>6796000.5607786458</v>
      </c>
      <c r="P249" s="124">
        <f t="shared" si="24"/>
        <v>28881.176945282619</v>
      </c>
      <c r="Q249" s="124">
        <f t="shared" si="21"/>
        <v>14880.470028706919</v>
      </c>
      <c r="R249" s="124">
        <f t="shared" si="22"/>
        <v>6839762.2077526357</v>
      </c>
      <c r="Z249" s="2"/>
    </row>
    <row r="250" spans="13:26" x14ac:dyDescent="0.25">
      <c r="M250" s="2"/>
      <c r="N250" s="1">
        <f t="shared" si="23"/>
        <v>192</v>
      </c>
      <c r="O250" s="124">
        <f t="shared" si="20"/>
        <v>6839762.2077526357</v>
      </c>
      <c r="P250" s="124">
        <f t="shared" si="24"/>
        <v>28881.176945282619</v>
      </c>
      <c r="Q250" s="124">
        <f t="shared" si="21"/>
        <v>14976.2901909302</v>
      </c>
      <c r="R250" s="124">
        <f t="shared" si="22"/>
        <v>6883619.6748888493</v>
      </c>
      <c r="Z250" s="2"/>
    </row>
    <row r="251" spans="13:26" x14ac:dyDescent="0.25">
      <c r="M251" s="2"/>
      <c r="N251" s="1">
        <f t="shared" si="23"/>
        <v>193</v>
      </c>
      <c r="O251" s="124">
        <f t="shared" si="20"/>
        <v>6883619.6748888493</v>
      </c>
      <c r="P251" s="124">
        <f t="shared" si="24"/>
        <v>28881.176945282619</v>
      </c>
      <c r="Q251" s="124">
        <f t="shared" si="21"/>
        <v>15072.320160236242</v>
      </c>
      <c r="R251" s="124">
        <f t="shared" si="22"/>
        <v>6927573.1719943685</v>
      </c>
      <c r="Z251" s="2"/>
    </row>
    <row r="252" spans="13:26" x14ac:dyDescent="0.25">
      <c r="M252" s="2"/>
      <c r="N252" s="1">
        <f t="shared" si="23"/>
        <v>194</v>
      </c>
      <c r="O252" s="124">
        <f t="shared" si="20"/>
        <v>6927573.1719943685</v>
      </c>
      <c r="P252" s="124">
        <f t="shared" si="24"/>
        <v>28881.176945282619</v>
      </c>
      <c r="Q252" s="124">
        <f t="shared" si="21"/>
        <v>15168.560396017006</v>
      </c>
      <c r="R252" s="124">
        <f t="shared" si="22"/>
        <v>6971622.9093356682</v>
      </c>
      <c r="Z252" s="2"/>
    </row>
    <row r="253" spans="13:26" x14ac:dyDescent="0.25">
      <c r="M253" s="2"/>
      <c r="N253" s="1">
        <f t="shared" si="23"/>
        <v>195</v>
      </c>
      <c r="O253" s="124">
        <f t="shared" si="20"/>
        <v>6971622.9093356682</v>
      </c>
      <c r="P253" s="124">
        <f t="shared" si="24"/>
        <v>28881.176945282619</v>
      </c>
      <c r="Q253" s="124">
        <f t="shared" si="21"/>
        <v>15265.011358670328</v>
      </c>
      <c r="R253" s="124">
        <f t="shared" si="22"/>
        <v>7015769.0976396212</v>
      </c>
      <c r="Z253" s="2"/>
    </row>
    <row r="254" spans="13:26" x14ac:dyDescent="0.25">
      <c r="M254" s="2"/>
      <c r="N254" s="1">
        <f t="shared" si="23"/>
        <v>196</v>
      </c>
      <c r="O254" s="124">
        <f t="shared" si="20"/>
        <v>7015769.0976396212</v>
      </c>
      <c r="P254" s="124">
        <f t="shared" si="24"/>
        <v>28881.176945282619</v>
      </c>
      <c r="Q254" s="124">
        <f t="shared" si="21"/>
        <v>15361.673509602135</v>
      </c>
      <c r="R254" s="124">
        <f t="shared" si="22"/>
        <v>7060011.9480945067</v>
      </c>
      <c r="Z254" s="2"/>
    </row>
    <row r="255" spans="13:26" x14ac:dyDescent="0.25">
      <c r="M255" s="2"/>
      <c r="N255" s="1">
        <f t="shared" si="23"/>
        <v>197</v>
      </c>
      <c r="O255" s="124">
        <f t="shared" si="20"/>
        <v>7060011.9480945067</v>
      </c>
      <c r="P255" s="124">
        <f t="shared" si="24"/>
        <v>28881.176945282619</v>
      </c>
      <c r="Q255" s="124">
        <f t="shared" si="21"/>
        <v>15458.54731122864</v>
      </c>
      <c r="R255" s="124">
        <f t="shared" si="22"/>
        <v>7104351.6723510185</v>
      </c>
      <c r="Z255" s="2"/>
    </row>
    <row r="256" spans="13:26" x14ac:dyDescent="0.25">
      <c r="M256" s="2"/>
      <c r="N256" s="1">
        <f t="shared" si="23"/>
        <v>198</v>
      </c>
      <c r="O256" s="124">
        <f t="shared" si="20"/>
        <v>7104351.6723510185</v>
      </c>
      <c r="P256" s="124">
        <f t="shared" si="24"/>
        <v>28881.176945282619</v>
      </c>
      <c r="Q256" s="124">
        <f t="shared" si="21"/>
        <v>15555.633226978558</v>
      </c>
      <c r="R256" s="124">
        <f t="shared" si="22"/>
        <v>7148788.4825232802</v>
      </c>
      <c r="Z256" s="2"/>
    </row>
    <row r="257" spans="13:26" x14ac:dyDescent="0.25">
      <c r="M257" s="2"/>
      <c r="N257" s="1">
        <f t="shared" si="23"/>
        <v>199</v>
      </c>
      <c r="O257" s="124">
        <f t="shared" si="20"/>
        <v>7148788.4825232802</v>
      </c>
      <c r="P257" s="124">
        <f t="shared" si="24"/>
        <v>28881.176945282619</v>
      </c>
      <c r="Q257" s="124">
        <f t="shared" si="21"/>
        <v>15652.931721295326</v>
      </c>
      <c r="R257" s="124">
        <f t="shared" si="22"/>
        <v>7193322.5911898585</v>
      </c>
      <c r="Z257" s="2"/>
    </row>
    <row r="258" spans="13:26" x14ac:dyDescent="0.25">
      <c r="M258" s="2"/>
      <c r="N258" s="1">
        <f t="shared" si="23"/>
        <v>200</v>
      </c>
      <c r="O258" s="124">
        <f t="shared" si="20"/>
        <v>7193322.5911898585</v>
      </c>
      <c r="P258" s="124">
        <f t="shared" si="24"/>
        <v>28881.176945282619</v>
      </c>
      <c r="Q258" s="124">
        <f t="shared" si="21"/>
        <v>15750.443259639324</v>
      </c>
      <c r="R258" s="124">
        <f t="shared" si="22"/>
        <v>7237954.2113947812</v>
      </c>
      <c r="Z258" s="2"/>
    </row>
    <row r="259" spans="13:26" x14ac:dyDescent="0.25">
      <c r="M259" s="2"/>
      <c r="N259" s="1">
        <f t="shared" si="23"/>
        <v>201</v>
      </c>
      <c r="O259" s="124">
        <f t="shared" si="20"/>
        <v>7237954.2113947812</v>
      </c>
      <c r="P259" s="124">
        <f t="shared" si="24"/>
        <v>28881.176945282619</v>
      </c>
      <c r="Q259" s="124">
        <f t="shared" si="21"/>
        <v>15848.168308490098</v>
      </c>
      <c r="R259" s="124">
        <f t="shared" si="22"/>
        <v>7282683.5566485543</v>
      </c>
      <c r="Z259" s="2"/>
    </row>
    <row r="260" spans="13:26" x14ac:dyDescent="0.25">
      <c r="M260" s="2"/>
      <c r="N260" s="1">
        <f t="shared" si="23"/>
        <v>202</v>
      </c>
      <c r="O260" s="124">
        <f t="shared" si="20"/>
        <v>7282683.5566485543</v>
      </c>
      <c r="P260" s="124">
        <f t="shared" si="24"/>
        <v>28881.176945282619</v>
      </c>
      <c r="Q260" s="124">
        <f t="shared" si="21"/>
        <v>15946.107335348594</v>
      </c>
      <c r="R260" s="124">
        <f t="shared" si="22"/>
        <v>7327510.840929186</v>
      </c>
      <c r="Z260" s="2"/>
    </row>
    <row r="261" spans="13:26" x14ac:dyDescent="0.25">
      <c r="M261" s="2"/>
      <c r="N261" s="1">
        <f t="shared" si="23"/>
        <v>203</v>
      </c>
      <c r="O261" s="124">
        <f t="shared" si="20"/>
        <v>7327510.840929186</v>
      </c>
      <c r="P261" s="124">
        <f t="shared" si="24"/>
        <v>28881.176945282619</v>
      </c>
      <c r="Q261" s="124">
        <f t="shared" si="21"/>
        <v>16044.260808739396</v>
      </c>
      <c r="R261" s="124">
        <f t="shared" si="22"/>
        <v>7372436.2786832089</v>
      </c>
      <c r="Z261" s="2"/>
    </row>
    <row r="262" spans="13:26" x14ac:dyDescent="0.25">
      <c r="M262" s="2"/>
      <c r="N262" s="1">
        <f t="shared" si="23"/>
        <v>204</v>
      </c>
      <c r="O262" s="124">
        <f t="shared" si="20"/>
        <v>7372436.2786832089</v>
      </c>
      <c r="P262" s="124">
        <f t="shared" si="24"/>
        <v>28881.176945282619</v>
      </c>
      <c r="Q262" s="124">
        <f t="shared" si="21"/>
        <v>16142.629198212968</v>
      </c>
      <c r="R262" s="124">
        <f t="shared" si="22"/>
        <v>7417460.084826705</v>
      </c>
      <c r="Z262" s="2"/>
    </row>
    <row r="263" spans="13:26" x14ac:dyDescent="0.25">
      <c r="M263" s="2"/>
      <c r="N263" s="1">
        <f t="shared" si="23"/>
        <v>205</v>
      </c>
      <c r="O263" s="124">
        <f t="shared" si="20"/>
        <v>7417460.084826705</v>
      </c>
      <c r="P263" s="124">
        <f t="shared" si="24"/>
        <v>28881.176945282619</v>
      </c>
      <c r="Q263" s="124">
        <f t="shared" si="21"/>
        <v>16241.212974347889</v>
      </c>
      <c r="R263" s="124">
        <f t="shared" si="22"/>
        <v>7462582.4747463362</v>
      </c>
      <c r="Z263" s="2"/>
    </row>
    <row r="264" spans="13:26" x14ac:dyDescent="0.25">
      <c r="M264" s="2"/>
      <c r="N264" s="1">
        <f t="shared" si="23"/>
        <v>206</v>
      </c>
      <c r="O264" s="124">
        <f t="shared" si="20"/>
        <v>7462582.4747463362</v>
      </c>
      <c r="P264" s="124">
        <f t="shared" si="24"/>
        <v>28881.176945282619</v>
      </c>
      <c r="Q264" s="124">
        <f t="shared" si="21"/>
        <v>16340.012608753123</v>
      </c>
      <c r="R264" s="124">
        <f t="shared" si="22"/>
        <v>7507803.6643003728</v>
      </c>
      <c r="Z264" s="2"/>
    </row>
    <row r="265" spans="13:26" x14ac:dyDescent="0.25">
      <c r="M265" s="2"/>
      <c r="N265" s="1">
        <f t="shared" si="23"/>
        <v>207</v>
      </c>
      <c r="O265" s="124">
        <f t="shared" si="20"/>
        <v>7507803.6643003728</v>
      </c>
      <c r="P265" s="124">
        <f t="shared" si="24"/>
        <v>28881.176945282619</v>
      </c>
      <c r="Q265" s="124">
        <f t="shared" si="21"/>
        <v>16439.028574070264</v>
      </c>
      <c r="R265" s="124">
        <f t="shared" si="22"/>
        <v>7553123.8698197259</v>
      </c>
      <c r="Z265" s="2"/>
    </row>
    <row r="266" spans="13:26" x14ac:dyDescent="0.25">
      <c r="M266" s="2"/>
      <c r="N266" s="1">
        <f t="shared" si="23"/>
        <v>208</v>
      </c>
      <c r="O266" s="124">
        <f t="shared" si="20"/>
        <v>7553123.8698197259</v>
      </c>
      <c r="P266" s="124">
        <f t="shared" si="24"/>
        <v>28881.176945282619</v>
      </c>
      <c r="Q266" s="124">
        <f t="shared" si="21"/>
        <v>16538.261343975788</v>
      </c>
      <c r="R266" s="124">
        <f t="shared" si="22"/>
        <v>7598543.3081089845</v>
      </c>
      <c r="Z266" s="2"/>
    </row>
    <row r="267" spans="13:26" x14ac:dyDescent="0.25">
      <c r="M267" s="2"/>
      <c r="N267" s="1">
        <f t="shared" si="23"/>
        <v>209</v>
      </c>
      <c r="O267" s="124">
        <f t="shared" si="20"/>
        <v>7598543.3081089845</v>
      </c>
      <c r="P267" s="124">
        <f t="shared" si="24"/>
        <v>28881.176945282619</v>
      </c>
      <c r="Q267" s="124">
        <f t="shared" si="21"/>
        <v>16637.711393183345</v>
      </c>
      <c r="R267" s="124">
        <f t="shared" si="22"/>
        <v>7644062.1964474507</v>
      </c>
      <c r="Z267" s="2"/>
    </row>
    <row r="268" spans="13:26" x14ac:dyDescent="0.25">
      <c r="M268" s="2"/>
      <c r="N268" s="1">
        <f t="shared" si="23"/>
        <v>210</v>
      </c>
      <c r="O268" s="124">
        <f t="shared" si="20"/>
        <v>7644062.1964474507</v>
      </c>
      <c r="P268" s="124">
        <f t="shared" si="24"/>
        <v>28881.176945282619</v>
      </c>
      <c r="Q268" s="124">
        <f t="shared" si="21"/>
        <v>16737.379197446004</v>
      </c>
      <c r="R268" s="124">
        <f t="shared" si="22"/>
        <v>7689680.7525901794</v>
      </c>
      <c r="Z268" s="2"/>
    </row>
    <row r="269" spans="13:26" x14ac:dyDescent="0.25">
      <c r="M269" s="2"/>
      <c r="N269" s="1">
        <f t="shared" si="23"/>
        <v>211</v>
      </c>
      <c r="O269" s="124">
        <f t="shared" si="20"/>
        <v>7689680.7525901794</v>
      </c>
      <c r="P269" s="124">
        <f t="shared" si="24"/>
        <v>28881.176945282619</v>
      </c>
      <c r="Q269" s="124">
        <f t="shared" si="21"/>
        <v>16837.265233558541</v>
      </c>
      <c r="R269" s="124">
        <f t="shared" si="22"/>
        <v>7735399.1947690211</v>
      </c>
      <c r="Z269" s="2"/>
    </row>
    <row r="270" spans="13:26" x14ac:dyDescent="0.25">
      <c r="M270" s="2"/>
      <c r="N270" s="1">
        <f t="shared" si="23"/>
        <v>212</v>
      </c>
      <c r="O270" s="124">
        <f t="shared" si="20"/>
        <v>7735399.1947690211</v>
      </c>
      <c r="P270" s="124">
        <f t="shared" si="24"/>
        <v>28881.176945282619</v>
      </c>
      <c r="Q270" s="124">
        <f t="shared" si="21"/>
        <v>16937.369979359719</v>
      </c>
      <c r="R270" s="124">
        <f t="shared" si="22"/>
        <v>7781217.7416936643</v>
      </c>
      <c r="Z270" s="2"/>
    </row>
    <row r="271" spans="13:26" x14ac:dyDescent="0.25">
      <c r="M271" s="2"/>
      <c r="N271" s="1">
        <f t="shared" si="23"/>
        <v>213</v>
      </c>
      <c r="O271" s="124">
        <f t="shared" si="20"/>
        <v>7781217.7416936643</v>
      </c>
      <c r="P271" s="124">
        <f t="shared" si="24"/>
        <v>28881.176945282619</v>
      </c>
      <c r="Q271" s="124">
        <f t="shared" si="21"/>
        <v>17037.69391373458</v>
      </c>
      <c r="R271" s="124">
        <f t="shared" si="22"/>
        <v>7827136.6125526819</v>
      </c>
      <c r="Z271" s="2"/>
    </row>
    <row r="272" spans="13:26" x14ac:dyDescent="0.25">
      <c r="M272" s="2"/>
      <c r="N272" s="1">
        <f t="shared" si="23"/>
        <v>214</v>
      </c>
      <c r="O272" s="124">
        <f t="shared" si="20"/>
        <v>7827136.6125526819</v>
      </c>
      <c r="P272" s="124">
        <f t="shared" si="24"/>
        <v>28881.176945282619</v>
      </c>
      <c r="Q272" s="124">
        <f t="shared" si="21"/>
        <v>17138.237516616711</v>
      </c>
      <c r="R272" s="124">
        <f t="shared" si="22"/>
        <v>7873156.0270145815</v>
      </c>
      <c r="Z272" s="2"/>
    </row>
    <row r="273" spans="13:26" x14ac:dyDescent="0.25">
      <c r="M273" s="2"/>
      <c r="N273" s="1">
        <f t="shared" si="23"/>
        <v>215</v>
      </c>
      <c r="O273" s="124">
        <f t="shared" si="20"/>
        <v>7873156.0270145815</v>
      </c>
      <c r="P273" s="124">
        <f t="shared" si="24"/>
        <v>28881.176945282619</v>
      </c>
      <c r="Q273" s="124">
        <f t="shared" si="21"/>
        <v>17239.001268990574</v>
      </c>
      <c r="R273" s="124">
        <f t="shared" si="22"/>
        <v>7919276.2052288549</v>
      </c>
      <c r="Z273" s="2"/>
    </row>
    <row r="274" spans="13:26" x14ac:dyDescent="0.25">
      <c r="M274" s="2"/>
      <c r="N274" s="1">
        <f t="shared" si="23"/>
        <v>216</v>
      </c>
      <c r="O274" s="124">
        <f t="shared" si="20"/>
        <v>7919276.2052288549</v>
      </c>
      <c r="P274" s="124">
        <f t="shared" si="24"/>
        <v>28881.176945282619</v>
      </c>
      <c r="Q274" s="124">
        <f t="shared" si="21"/>
        <v>17339.985652893785</v>
      </c>
      <c r="R274" s="124">
        <f t="shared" si="22"/>
        <v>7965497.3678270318</v>
      </c>
      <c r="Z274" s="2"/>
    </row>
    <row r="275" spans="13:26" x14ac:dyDescent="0.25">
      <c r="M275" s="2"/>
      <c r="N275" s="1">
        <f t="shared" si="23"/>
        <v>217</v>
      </c>
      <c r="O275" s="124">
        <f t="shared" si="20"/>
        <v>7965497.3678270318</v>
      </c>
      <c r="P275" s="124">
        <f t="shared" si="24"/>
        <v>28881.176945282619</v>
      </c>
      <c r="Q275" s="124">
        <f t="shared" si="21"/>
        <v>17441.191151419429</v>
      </c>
      <c r="R275" s="124">
        <f t="shared" si="22"/>
        <v>8011819.7359237345</v>
      </c>
      <c r="Z275" s="2"/>
    </row>
    <row r="276" spans="13:26" x14ac:dyDescent="0.25">
      <c r="M276" s="2"/>
      <c r="N276" s="1">
        <f t="shared" si="23"/>
        <v>218</v>
      </c>
      <c r="O276" s="124">
        <f t="shared" si="20"/>
        <v>8011819.7359237345</v>
      </c>
      <c r="P276" s="124">
        <f t="shared" si="24"/>
        <v>28881.176945282619</v>
      </c>
      <c r="Q276" s="124">
        <f t="shared" si="21"/>
        <v>17542.618248718365</v>
      </c>
      <c r="R276" s="124">
        <f t="shared" si="22"/>
        <v>8058243.5311177364</v>
      </c>
      <c r="Z276" s="2"/>
    </row>
    <row r="277" spans="13:26" x14ac:dyDescent="0.25">
      <c r="M277" s="2"/>
      <c r="N277" s="1">
        <f t="shared" si="23"/>
        <v>219</v>
      </c>
      <c r="O277" s="124">
        <f t="shared" si="20"/>
        <v>8058243.5311177364</v>
      </c>
      <c r="P277" s="124">
        <f t="shared" si="24"/>
        <v>28881.176945282619</v>
      </c>
      <c r="Q277" s="124">
        <f t="shared" si="21"/>
        <v>17644.267430001546</v>
      </c>
      <c r="R277" s="124">
        <f t="shared" si="22"/>
        <v>8104768.9754930213</v>
      </c>
      <c r="Z277" s="2"/>
    </row>
    <row r="278" spans="13:26" x14ac:dyDescent="0.25">
      <c r="M278" s="2"/>
      <c r="N278" s="1">
        <f t="shared" si="23"/>
        <v>220</v>
      </c>
      <c r="O278" s="124">
        <f t="shared" si="20"/>
        <v>8104768.9754930213</v>
      </c>
      <c r="P278" s="124">
        <f t="shared" si="24"/>
        <v>28881.176945282619</v>
      </c>
      <c r="Q278" s="124">
        <f t="shared" si="21"/>
        <v>17746.139181542334</v>
      </c>
      <c r="R278" s="124">
        <f t="shared" si="22"/>
        <v>8151396.2916198466</v>
      </c>
      <c r="Z278" s="2"/>
    </row>
    <row r="279" spans="13:26" x14ac:dyDescent="0.25">
      <c r="M279" s="2"/>
      <c r="N279" s="1">
        <f t="shared" si="23"/>
        <v>221</v>
      </c>
      <c r="O279" s="124">
        <f t="shared" si="20"/>
        <v>8151396.2916198466</v>
      </c>
      <c r="P279" s="124">
        <f t="shared" si="24"/>
        <v>28881.176945282619</v>
      </c>
      <c r="Q279" s="124">
        <f t="shared" si="21"/>
        <v>17848.233990678837</v>
      </c>
      <c r="R279" s="124">
        <f t="shared" si="22"/>
        <v>8198125.7025558082</v>
      </c>
      <c r="Z279" s="2"/>
    </row>
    <row r="280" spans="13:26" x14ac:dyDescent="0.25">
      <c r="M280" s="2"/>
      <c r="N280" s="1">
        <f t="shared" si="23"/>
        <v>222</v>
      </c>
      <c r="O280" s="124">
        <f t="shared" si="20"/>
        <v>8198125.7025558082</v>
      </c>
      <c r="P280" s="124">
        <f t="shared" si="24"/>
        <v>28881.176945282619</v>
      </c>
      <c r="Q280" s="124">
        <f t="shared" si="21"/>
        <v>17950.552345816235</v>
      </c>
      <c r="R280" s="124">
        <f t="shared" si="22"/>
        <v>8244957.4318469074</v>
      </c>
      <c r="Z280" s="2"/>
    </row>
    <row r="281" spans="13:26" x14ac:dyDescent="0.25">
      <c r="M281" s="2"/>
      <c r="N281" s="1">
        <f t="shared" si="23"/>
        <v>223</v>
      </c>
      <c r="O281" s="124">
        <f t="shared" si="20"/>
        <v>8244957.4318469074</v>
      </c>
      <c r="P281" s="124">
        <f t="shared" si="24"/>
        <v>28881.176945282619</v>
      </c>
      <c r="Q281" s="124">
        <f t="shared" si="21"/>
        <v>18053.094736429113</v>
      </c>
      <c r="R281" s="124">
        <f t="shared" si="22"/>
        <v>8291891.7035286194</v>
      </c>
      <c r="Z281" s="2"/>
    </row>
    <row r="282" spans="13:26" x14ac:dyDescent="0.25">
      <c r="M282" s="2"/>
      <c r="N282" s="1">
        <f t="shared" si="23"/>
        <v>224</v>
      </c>
      <c r="O282" s="124">
        <f t="shared" ref="O282:O345" si="25">R281</f>
        <v>8291891.7035286194</v>
      </c>
      <c r="P282" s="124">
        <f t="shared" si="24"/>
        <v>28881.176945282619</v>
      </c>
      <c r="Q282" s="124">
        <f t="shared" ref="Q282:Q345" si="26">O282*$P$53</f>
        <v>18155.861653063814</v>
      </c>
      <c r="R282" s="124">
        <f t="shared" ref="R282:R345" si="27">O282+P282+Q282</f>
        <v>8338928.7421269659</v>
      </c>
      <c r="Z282" s="2"/>
    </row>
    <row r="283" spans="13:26" x14ac:dyDescent="0.25">
      <c r="M283" s="2"/>
      <c r="N283" s="1">
        <f t="shared" si="23"/>
        <v>225</v>
      </c>
      <c r="O283" s="124">
        <f t="shared" si="25"/>
        <v>8338928.7421269659</v>
      </c>
      <c r="P283" s="124">
        <f t="shared" si="24"/>
        <v>28881.176945282619</v>
      </c>
      <c r="Q283" s="124">
        <f t="shared" si="26"/>
        <v>18258.853587340764</v>
      </c>
      <c r="R283" s="124">
        <f t="shared" si="27"/>
        <v>8386068.7726595895</v>
      </c>
      <c r="Z283" s="2"/>
    </row>
    <row r="284" spans="13:26" x14ac:dyDescent="0.25">
      <c r="M284" s="2"/>
      <c r="N284" s="1">
        <f t="shared" si="23"/>
        <v>226</v>
      </c>
      <c r="O284" s="124">
        <f t="shared" si="25"/>
        <v>8386068.7726595895</v>
      </c>
      <c r="P284" s="124">
        <f t="shared" si="24"/>
        <v>28881.176945282619</v>
      </c>
      <c r="Q284" s="124">
        <f t="shared" si="26"/>
        <v>18362.071031956846</v>
      </c>
      <c r="R284" s="124">
        <f t="shared" si="27"/>
        <v>8433312.0206368286</v>
      </c>
      <c r="Z284" s="2"/>
    </row>
    <row r="285" spans="13:26" x14ac:dyDescent="0.25">
      <c r="M285" s="2"/>
      <c r="N285" s="1">
        <f t="shared" si="23"/>
        <v>227</v>
      </c>
      <c r="O285" s="124">
        <f t="shared" si="25"/>
        <v>8433312.0206368286</v>
      </c>
      <c r="P285" s="124">
        <f t="shared" si="24"/>
        <v>28881.176945282619</v>
      </c>
      <c r="Q285" s="124">
        <f t="shared" si="26"/>
        <v>18465.514480687743</v>
      </c>
      <c r="R285" s="124">
        <f t="shared" si="27"/>
        <v>8480658.7120627984</v>
      </c>
      <c r="Z285" s="2"/>
    </row>
    <row r="286" spans="13:26" x14ac:dyDescent="0.25">
      <c r="M286" s="2"/>
      <c r="N286" s="1">
        <f t="shared" si="23"/>
        <v>228</v>
      </c>
      <c r="O286" s="124">
        <f t="shared" si="25"/>
        <v>8480658.7120627984</v>
      </c>
      <c r="P286" s="124">
        <f t="shared" si="24"/>
        <v>28881.176945282619</v>
      </c>
      <c r="Q286" s="124">
        <f t="shared" si="26"/>
        <v>18569.184428390319</v>
      </c>
      <c r="R286" s="124">
        <f t="shared" si="27"/>
        <v>8528109.0734364707</v>
      </c>
      <c r="Z286" s="2"/>
    </row>
    <row r="287" spans="13:26" x14ac:dyDescent="0.25">
      <c r="M287" s="2"/>
      <c r="N287" s="1">
        <f t="shared" si="23"/>
        <v>229</v>
      </c>
      <c r="O287" s="124">
        <f t="shared" si="25"/>
        <v>8528109.0734364707</v>
      </c>
      <c r="P287" s="124">
        <f t="shared" si="24"/>
        <v>28881.176945282619</v>
      </c>
      <c r="Q287" s="124">
        <f t="shared" si="26"/>
        <v>18673.081371004952</v>
      </c>
      <c r="R287" s="124">
        <f t="shared" si="27"/>
        <v>8575663.3317527585</v>
      </c>
      <c r="Z287" s="2"/>
    </row>
    <row r="288" spans="13:26" x14ac:dyDescent="0.25">
      <c r="M288" s="2"/>
      <c r="N288" s="1">
        <f t="shared" si="23"/>
        <v>230</v>
      </c>
      <c r="O288" s="124">
        <f t="shared" si="25"/>
        <v>8575663.3317527585</v>
      </c>
      <c r="P288" s="124">
        <f t="shared" si="24"/>
        <v>28881.176945282619</v>
      </c>
      <c r="Q288" s="124">
        <f t="shared" si="26"/>
        <v>18777.205805557947</v>
      </c>
      <c r="R288" s="124">
        <f t="shared" si="27"/>
        <v>8623321.7145035993</v>
      </c>
      <c r="Z288" s="2"/>
    </row>
    <row r="289" spans="13:26" x14ac:dyDescent="0.25">
      <c r="M289" s="2"/>
      <c r="N289" s="1">
        <f t="shared" si="23"/>
        <v>231</v>
      </c>
      <c r="O289" s="124">
        <f t="shared" si="25"/>
        <v>8623321.7145035993</v>
      </c>
      <c r="P289" s="124">
        <f t="shared" si="24"/>
        <v>28881.176945282619</v>
      </c>
      <c r="Q289" s="124">
        <f t="shared" si="26"/>
        <v>18881.558230163879</v>
      </c>
      <c r="R289" s="124">
        <f t="shared" si="27"/>
        <v>8671084.449679045</v>
      </c>
      <c r="Z289" s="2"/>
    </row>
    <row r="290" spans="13:26" x14ac:dyDescent="0.25">
      <c r="M290" s="2"/>
      <c r="N290" s="1">
        <f t="shared" si="23"/>
        <v>232</v>
      </c>
      <c r="O290" s="124">
        <f t="shared" si="25"/>
        <v>8671084.449679045</v>
      </c>
      <c r="P290" s="124">
        <f t="shared" si="24"/>
        <v>28881.176945282619</v>
      </c>
      <c r="Q290" s="124">
        <f t="shared" si="26"/>
        <v>18986.139144027995</v>
      </c>
      <c r="R290" s="124">
        <f t="shared" si="27"/>
        <v>8718951.7657683548</v>
      </c>
      <c r="Z290" s="2"/>
    </row>
    <row r="291" spans="13:26" x14ac:dyDescent="0.25">
      <c r="M291" s="2"/>
      <c r="N291" s="1">
        <f t="shared" si="23"/>
        <v>233</v>
      </c>
      <c r="O291" s="124">
        <f t="shared" si="25"/>
        <v>8718951.7657683548</v>
      </c>
      <c r="P291" s="124">
        <f t="shared" si="24"/>
        <v>28881.176945282619</v>
      </c>
      <c r="Q291" s="124">
        <f t="shared" si="26"/>
        <v>19090.949047448605</v>
      </c>
      <c r="R291" s="124">
        <f t="shared" si="27"/>
        <v>8766923.891761085</v>
      </c>
      <c r="Z291" s="2"/>
    </row>
    <row r="292" spans="13:26" x14ac:dyDescent="0.25">
      <c r="M292" s="2"/>
      <c r="N292" s="1">
        <f t="shared" si="23"/>
        <v>234</v>
      </c>
      <c r="O292" s="124">
        <f t="shared" si="25"/>
        <v>8766923.891761085</v>
      </c>
      <c r="P292" s="124">
        <f t="shared" si="24"/>
        <v>28881.176945282619</v>
      </c>
      <c r="Q292" s="124">
        <f t="shared" si="26"/>
        <v>19195.98844181946</v>
      </c>
      <c r="R292" s="124">
        <f t="shared" si="27"/>
        <v>8815001.0571481865</v>
      </c>
      <c r="Z292" s="2"/>
    </row>
    <row r="293" spans="13:26" x14ac:dyDescent="0.25">
      <c r="M293" s="2"/>
      <c r="N293" s="1">
        <f t="shared" si="23"/>
        <v>235</v>
      </c>
      <c r="O293" s="124">
        <f t="shared" si="25"/>
        <v>8815001.0571481865</v>
      </c>
      <c r="P293" s="124">
        <f t="shared" si="24"/>
        <v>28881.176945282619</v>
      </c>
      <c r="Q293" s="124">
        <f t="shared" si="26"/>
        <v>19301.257829632163</v>
      </c>
      <c r="R293" s="124">
        <f t="shared" si="27"/>
        <v>8863183.4919231012</v>
      </c>
      <c r="Z293" s="2"/>
    </row>
    <row r="294" spans="13:26" x14ac:dyDescent="0.25">
      <c r="M294" s="2"/>
      <c r="N294" s="1">
        <f t="shared" si="23"/>
        <v>236</v>
      </c>
      <c r="O294" s="124">
        <f t="shared" si="25"/>
        <v>8863183.4919231012</v>
      </c>
      <c r="P294" s="124">
        <f t="shared" si="24"/>
        <v>28881.176945282619</v>
      </c>
      <c r="Q294" s="124">
        <f t="shared" si="26"/>
        <v>19406.757714478565</v>
      </c>
      <c r="R294" s="124">
        <f t="shared" si="27"/>
        <v>8911471.4265828617</v>
      </c>
      <c r="Z294" s="2"/>
    </row>
    <row r="295" spans="13:26" x14ac:dyDescent="0.25">
      <c r="M295" s="2"/>
      <c r="N295" s="1">
        <f t="shared" si="23"/>
        <v>237</v>
      </c>
      <c r="O295" s="124">
        <f t="shared" si="25"/>
        <v>8911471.4265828617</v>
      </c>
      <c r="P295" s="124">
        <f t="shared" si="24"/>
        <v>28881.176945282619</v>
      </c>
      <c r="Q295" s="124">
        <f t="shared" si="26"/>
        <v>19512.488601053185</v>
      </c>
      <c r="R295" s="124">
        <f t="shared" si="27"/>
        <v>8959865.092129197</v>
      </c>
      <c r="Z295" s="2"/>
    </row>
    <row r="296" spans="13:26" x14ac:dyDescent="0.25">
      <c r="M296" s="2"/>
      <c r="N296" s="1">
        <f t="shared" si="23"/>
        <v>238</v>
      </c>
      <c r="O296" s="124">
        <f t="shared" si="25"/>
        <v>8959865.092129197</v>
      </c>
      <c r="P296" s="124">
        <f t="shared" si="24"/>
        <v>28881.176945282619</v>
      </c>
      <c r="Q296" s="124">
        <f t="shared" si="26"/>
        <v>19618.450995155607</v>
      </c>
      <c r="R296" s="124">
        <f t="shared" si="27"/>
        <v>9008364.7200696338</v>
      </c>
      <c r="Z296" s="2"/>
    </row>
    <row r="297" spans="13:26" x14ac:dyDescent="0.25">
      <c r="M297" s="2"/>
      <c r="N297" s="1">
        <f t="shared" si="23"/>
        <v>239</v>
      </c>
      <c r="O297" s="124">
        <f t="shared" si="25"/>
        <v>9008364.7200696338</v>
      </c>
      <c r="P297" s="124">
        <f t="shared" si="24"/>
        <v>28881.176945282619</v>
      </c>
      <c r="Q297" s="124">
        <f t="shared" si="26"/>
        <v>19724.645403692914</v>
      </c>
      <c r="R297" s="124">
        <f t="shared" si="27"/>
        <v>9056970.5424186084</v>
      </c>
      <c r="Z297" s="2"/>
    </row>
    <row r="298" spans="13:26" x14ac:dyDescent="0.25">
      <c r="M298" s="2"/>
      <c r="N298" s="1">
        <f t="shared" si="23"/>
        <v>240</v>
      </c>
      <c r="O298" s="124">
        <f t="shared" si="25"/>
        <v>9056970.5424186084</v>
      </c>
      <c r="P298" s="124">
        <f t="shared" si="24"/>
        <v>28881.176945282619</v>
      </c>
      <c r="Q298" s="124">
        <f t="shared" si="26"/>
        <v>19831.072334682118</v>
      </c>
      <c r="R298" s="124">
        <f t="shared" si="27"/>
        <v>9105682.7916985732</v>
      </c>
      <c r="Z298" s="2"/>
    </row>
    <row r="299" spans="13:26" x14ac:dyDescent="0.25">
      <c r="M299" s="2"/>
      <c r="N299" s="1">
        <f t="shared" si="23"/>
        <v>241</v>
      </c>
      <c r="O299" s="124">
        <f t="shared" si="25"/>
        <v>9105682.7916985732</v>
      </c>
      <c r="P299" s="124">
        <f t="shared" si="24"/>
        <v>28881.176945282619</v>
      </c>
      <c r="Q299" s="124">
        <f t="shared" si="26"/>
        <v>19937.732297252569</v>
      </c>
      <c r="R299" s="124">
        <f t="shared" si="27"/>
        <v>9154501.7009411082</v>
      </c>
      <c r="Z299" s="2"/>
    </row>
    <row r="300" spans="13:26" x14ac:dyDescent="0.25">
      <c r="M300" s="2"/>
      <c r="N300" s="1">
        <f t="shared" si="23"/>
        <v>242</v>
      </c>
      <c r="O300" s="124">
        <f t="shared" si="25"/>
        <v>9154501.7009411082</v>
      </c>
      <c r="P300" s="124">
        <f t="shared" si="24"/>
        <v>28881.176945282619</v>
      </c>
      <c r="Q300" s="124">
        <f t="shared" si="26"/>
        <v>20044.625801648406</v>
      </c>
      <c r="R300" s="124">
        <f t="shared" si="27"/>
        <v>9203427.5036880393</v>
      </c>
      <c r="Z300" s="2"/>
    </row>
    <row r="301" spans="13:26" x14ac:dyDescent="0.25">
      <c r="M301" s="2"/>
      <c r="N301" s="1">
        <f t="shared" si="23"/>
        <v>243</v>
      </c>
      <c r="O301" s="124">
        <f t="shared" si="25"/>
        <v>9203427.5036880393</v>
      </c>
      <c r="P301" s="124">
        <f t="shared" si="24"/>
        <v>28881.176945282619</v>
      </c>
      <c r="Q301" s="124">
        <f t="shared" si="26"/>
        <v>20151.753359230996</v>
      </c>
      <c r="R301" s="124">
        <f t="shared" si="27"/>
        <v>9252460.4339925516</v>
      </c>
      <c r="Z301" s="2"/>
    </row>
    <row r="302" spans="13:26" x14ac:dyDescent="0.25">
      <c r="M302" s="2"/>
      <c r="N302" s="1">
        <f t="shared" si="23"/>
        <v>244</v>
      </c>
      <c r="O302" s="124">
        <f t="shared" si="25"/>
        <v>9252460.4339925516</v>
      </c>
      <c r="P302" s="124">
        <f t="shared" si="24"/>
        <v>28881.176945282619</v>
      </c>
      <c r="Q302" s="124">
        <f t="shared" si="26"/>
        <v>20259.115482481378</v>
      </c>
      <c r="R302" s="124">
        <f t="shared" si="27"/>
        <v>9301600.726420315</v>
      </c>
      <c r="Z302" s="2"/>
    </row>
    <row r="303" spans="13:26" x14ac:dyDescent="0.25">
      <c r="M303" s="2"/>
      <c r="N303" s="1">
        <f t="shared" si="23"/>
        <v>245</v>
      </c>
      <c r="O303" s="124">
        <f t="shared" si="25"/>
        <v>9301600.726420315</v>
      </c>
      <c r="P303" s="124">
        <f t="shared" si="24"/>
        <v>28881.176945282619</v>
      </c>
      <c r="Q303" s="124">
        <f t="shared" si="26"/>
        <v>20366.712685002716</v>
      </c>
      <c r="R303" s="124">
        <f t="shared" si="27"/>
        <v>9350848.6160505991</v>
      </c>
      <c r="Z303" s="2"/>
    </row>
    <row r="304" spans="13:26" x14ac:dyDescent="0.25">
      <c r="M304" s="2"/>
      <c r="N304" s="1">
        <f t="shared" si="23"/>
        <v>246</v>
      </c>
      <c r="O304" s="124">
        <f t="shared" si="25"/>
        <v>9350848.6160505991</v>
      </c>
      <c r="P304" s="124">
        <f t="shared" si="24"/>
        <v>28881.176945282619</v>
      </c>
      <c r="Q304" s="124">
        <f t="shared" si="26"/>
        <v>20474.545481522753</v>
      </c>
      <c r="R304" s="124">
        <f t="shared" si="27"/>
        <v>9400204.3384774048</v>
      </c>
      <c r="Z304" s="2"/>
    </row>
    <row r="305" spans="13:26" x14ac:dyDescent="0.25">
      <c r="M305" s="2"/>
      <c r="N305" s="1">
        <f t="shared" si="23"/>
        <v>247</v>
      </c>
      <c r="O305" s="124">
        <f t="shared" si="25"/>
        <v>9400204.3384774048</v>
      </c>
      <c r="P305" s="124">
        <f t="shared" si="24"/>
        <v>28881.176945282619</v>
      </c>
      <c r="Q305" s="124">
        <f t="shared" si="26"/>
        <v>20582.614387896287</v>
      </c>
      <c r="R305" s="124">
        <f t="shared" si="27"/>
        <v>9449668.1298105828</v>
      </c>
      <c r="Z305" s="2"/>
    </row>
    <row r="306" spans="13:26" x14ac:dyDescent="0.25">
      <c r="M306" s="2"/>
      <c r="N306" s="1">
        <f t="shared" si="23"/>
        <v>248</v>
      </c>
      <c r="O306" s="124">
        <f t="shared" si="25"/>
        <v>9449668.1298105828</v>
      </c>
      <c r="P306" s="124">
        <f t="shared" si="24"/>
        <v>28881.176945282619</v>
      </c>
      <c r="Q306" s="124">
        <f t="shared" si="26"/>
        <v>20690.919921107605</v>
      </c>
      <c r="R306" s="124">
        <f t="shared" si="27"/>
        <v>9499240.2266769726</v>
      </c>
      <c r="Z306" s="2"/>
    </row>
    <row r="307" spans="13:26" x14ac:dyDescent="0.25">
      <c r="M307" s="2"/>
      <c r="N307" s="1">
        <f t="shared" si="23"/>
        <v>249</v>
      </c>
      <c r="O307" s="124">
        <f t="shared" si="25"/>
        <v>9499240.2266769726</v>
      </c>
      <c r="P307" s="124">
        <f t="shared" si="24"/>
        <v>28881.176945282619</v>
      </c>
      <c r="Q307" s="124">
        <f t="shared" si="26"/>
        <v>20799.462599273007</v>
      </c>
      <c r="R307" s="124">
        <f t="shared" si="27"/>
        <v>9548920.8662215285</v>
      </c>
      <c r="Z307" s="2"/>
    </row>
    <row r="308" spans="13:26" x14ac:dyDescent="0.25">
      <c r="M308" s="2"/>
      <c r="N308" s="1">
        <f t="shared" si="23"/>
        <v>250</v>
      </c>
      <c r="O308" s="124">
        <f t="shared" si="25"/>
        <v>9548920.8662215285</v>
      </c>
      <c r="P308" s="124">
        <f t="shared" si="24"/>
        <v>28881.176945282619</v>
      </c>
      <c r="Q308" s="124">
        <f t="shared" si="26"/>
        <v>20908.242941643231</v>
      </c>
      <c r="R308" s="124">
        <f t="shared" si="27"/>
        <v>9598710.2861084547</v>
      </c>
      <c r="Z308" s="2"/>
    </row>
    <row r="309" spans="13:26" x14ac:dyDescent="0.25">
      <c r="M309" s="2"/>
      <c r="N309" s="1">
        <f t="shared" si="23"/>
        <v>251</v>
      </c>
      <c r="O309" s="124">
        <f t="shared" si="25"/>
        <v>9598710.2861084547</v>
      </c>
      <c r="P309" s="124">
        <f t="shared" si="24"/>
        <v>28881.176945282619</v>
      </c>
      <c r="Q309" s="124">
        <f t="shared" si="26"/>
        <v>21017.261468605982</v>
      </c>
      <c r="R309" s="124">
        <f t="shared" si="27"/>
        <v>9648608.7245223429</v>
      </c>
      <c r="Z309" s="2"/>
    </row>
    <row r="310" spans="13:26" x14ac:dyDescent="0.25">
      <c r="M310" s="2"/>
      <c r="N310" s="1">
        <f t="shared" si="23"/>
        <v>252</v>
      </c>
      <c r="O310" s="124">
        <f t="shared" si="25"/>
        <v>9648608.7245223429</v>
      </c>
      <c r="P310" s="124">
        <f t="shared" si="24"/>
        <v>28881.176945282619</v>
      </c>
      <c r="Q310" s="124">
        <f t="shared" si="26"/>
        <v>21126.518701688386</v>
      </c>
      <c r="R310" s="124">
        <f t="shared" si="27"/>
        <v>9698616.4201693125</v>
      </c>
      <c r="Z310" s="2"/>
    </row>
    <row r="311" spans="13:26" x14ac:dyDescent="0.25">
      <c r="M311" s="2"/>
      <c r="N311" s="1">
        <f t="shared" si="23"/>
        <v>253</v>
      </c>
      <c r="O311" s="124">
        <f t="shared" si="25"/>
        <v>9698616.4201693125</v>
      </c>
      <c r="P311" s="124">
        <f t="shared" si="24"/>
        <v>28881.176945282619</v>
      </c>
      <c r="Q311" s="124">
        <f t="shared" si="26"/>
        <v>21236.01516355951</v>
      </c>
      <c r="R311" s="124">
        <f t="shared" si="27"/>
        <v>9748733.6122781541</v>
      </c>
      <c r="Z311" s="2"/>
    </row>
    <row r="312" spans="13:26" x14ac:dyDescent="0.25">
      <c r="M312" s="2"/>
      <c r="N312" s="1">
        <f t="shared" ref="N312:N375" si="28">N311+1</f>
        <v>254</v>
      </c>
      <c r="O312" s="124">
        <f t="shared" si="25"/>
        <v>9748733.6122781541</v>
      </c>
      <c r="P312" s="124">
        <f t="shared" ref="P312:P375" si="29">P311</f>
        <v>28881.176945282619</v>
      </c>
      <c r="Q312" s="124">
        <f t="shared" si="26"/>
        <v>21345.751378032852</v>
      </c>
      <c r="R312" s="124">
        <f t="shared" si="27"/>
        <v>9798960.5406014696</v>
      </c>
      <c r="Z312" s="2"/>
    </row>
    <row r="313" spans="13:26" x14ac:dyDescent="0.25">
      <c r="M313" s="2"/>
      <c r="N313" s="1">
        <f t="shared" si="28"/>
        <v>255</v>
      </c>
      <c r="O313" s="124">
        <f t="shared" si="25"/>
        <v>9798960.5406014696</v>
      </c>
      <c r="P313" s="124">
        <f t="shared" si="29"/>
        <v>28881.176945282619</v>
      </c>
      <c r="Q313" s="124">
        <f t="shared" si="26"/>
        <v>21455.727870068851</v>
      </c>
      <c r="R313" s="124">
        <f t="shared" si="27"/>
        <v>9849297.4454168212</v>
      </c>
      <c r="Z313" s="2"/>
    </row>
    <row r="314" spans="13:26" x14ac:dyDescent="0.25">
      <c r="M314" s="2"/>
      <c r="N314" s="1">
        <f t="shared" si="28"/>
        <v>256</v>
      </c>
      <c r="O314" s="124">
        <f t="shared" si="25"/>
        <v>9849297.4454168212</v>
      </c>
      <c r="P314" s="124">
        <f t="shared" si="29"/>
        <v>28881.176945282619</v>
      </c>
      <c r="Q314" s="124">
        <f t="shared" si="26"/>
        <v>21565.945165777386</v>
      </c>
      <c r="R314" s="124">
        <f t="shared" si="27"/>
        <v>9899744.5675278809</v>
      </c>
      <c r="Z314" s="2"/>
    </row>
    <row r="315" spans="13:26" x14ac:dyDescent="0.25">
      <c r="M315" s="2"/>
      <c r="N315" s="1">
        <f t="shared" si="28"/>
        <v>257</v>
      </c>
      <c r="O315" s="124">
        <f t="shared" si="25"/>
        <v>9899744.5675278809</v>
      </c>
      <c r="P315" s="124">
        <f t="shared" si="29"/>
        <v>28881.176945282619</v>
      </c>
      <c r="Q315" s="124">
        <f t="shared" si="26"/>
        <v>21676.403792420308</v>
      </c>
      <c r="R315" s="124">
        <f t="shared" si="27"/>
        <v>9950302.1482655834</v>
      </c>
      <c r="Z315" s="2"/>
    </row>
    <row r="316" spans="13:26" x14ac:dyDescent="0.25">
      <c r="M316" s="2"/>
      <c r="N316" s="1">
        <f t="shared" si="28"/>
        <v>258</v>
      </c>
      <c r="O316" s="124">
        <f t="shared" si="25"/>
        <v>9950302.1482655834</v>
      </c>
      <c r="P316" s="124">
        <f t="shared" si="29"/>
        <v>28881.176945282619</v>
      </c>
      <c r="Q316" s="124">
        <f t="shared" si="26"/>
        <v>21787.104278413957</v>
      </c>
      <c r="R316" s="124">
        <f t="shared" si="27"/>
        <v>10000970.429489279</v>
      </c>
      <c r="Z316" s="2"/>
    </row>
    <row r="317" spans="13:26" x14ac:dyDescent="0.25">
      <c r="M317" s="2"/>
      <c r="N317" s="1">
        <f t="shared" si="28"/>
        <v>259</v>
      </c>
      <c r="O317" s="124">
        <f t="shared" si="25"/>
        <v>10000970.429489279</v>
      </c>
      <c r="P317" s="124">
        <f t="shared" si="29"/>
        <v>28881.176945282619</v>
      </c>
      <c r="Q317" s="124">
        <f t="shared" si="26"/>
        <v>21898.047153331689</v>
      </c>
      <c r="R317" s="124">
        <f t="shared" si="27"/>
        <v>10051749.653587893</v>
      </c>
      <c r="Z317" s="2"/>
    </row>
    <row r="318" spans="13:26" x14ac:dyDescent="0.25">
      <c r="M318" s="2"/>
      <c r="N318" s="1">
        <f t="shared" si="28"/>
        <v>260</v>
      </c>
      <c r="O318" s="124">
        <f t="shared" si="25"/>
        <v>10051749.653587893</v>
      </c>
      <c r="P318" s="124">
        <f t="shared" si="29"/>
        <v>28881.176945282619</v>
      </c>
      <c r="Q318" s="124">
        <f t="shared" si="26"/>
        <v>22009.23294790641</v>
      </c>
      <c r="R318" s="124">
        <f t="shared" si="27"/>
        <v>10102640.063481081</v>
      </c>
      <c r="Z318" s="2"/>
    </row>
    <row r="319" spans="13:26" x14ac:dyDescent="0.25">
      <c r="M319" s="2"/>
      <c r="N319" s="1">
        <f t="shared" si="28"/>
        <v>261</v>
      </c>
      <c r="O319" s="124">
        <f t="shared" si="25"/>
        <v>10102640.063481081</v>
      </c>
      <c r="P319" s="124">
        <f t="shared" si="29"/>
        <v>28881.176945282619</v>
      </c>
      <c r="Q319" s="124">
        <f t="shared" si="26"/>
        <v>22120.66219403311</v>
      </c>
      <c r="R319" s="124">
        <f t="shared" si="27"/>
        <v>10153641.902620396</v>
      </c>
      <c r="Z319" s="2"/>
    </row>
    <row r="320" spans="13:26" x14ac:dyDescent="0.25">
      <c r="M320" s="2"/>
      <c r="N320" s="1">
        <f t="shared" si="28"/>
        <v>262</v>
      </c>
      <c r="O320" s="124">
        <f t="shared" si="25"/>
        <v>10153641.902620396</v>
      </c>
      <c r="P320" s="124">
        <f t="shared" si="29"/>
        <v>28881.176945282619</v>
      </c>
      <c r="Q320" s="124">
        <f t="shared" si="26"/>
        <v>22232.335424771416</v>
      </c>
      <c r="R320" s="124">
        <f t="shared" si="27"/>
        <v>10204755.414990449</v>
      </c>
      <c r="Z320" s="2"/>
    </row>
    <row r="321" spans="13:26" x14ac:dyDescent="0.25">
      <c r="M321" s="2"/>
      <c r="N321" s="1">
        <f t="shared" si="28"/>
        <v>263</v>
      </c>
      <c r="O321" s="124">
        <f t="shared" si="25"/>
        <v>10204755.414990449</v>
      </c>
      <c r="P321" s="124">
        <f t="shared" si="29"/>
        <v>28881.176945282619</v>
      </c>
      <c r="Q321" s="124">
        <f t="shared" si="26"/>
        <v>22344.253174348145</v>
      </c>
      <c r="R321" s="124">
        <f t="shared" si="27"/>
        <v>10255980.845110079</v>
      </c>
      <c r="Z321" s="2"/>
    </row>
    <row r="322" spans="13:26" x14ac:dyDescent="0.25">
      <c r="M322" s="2"/>
      <c r="N322" s="1">
        <f t="shared" si="28"/>
        <v>264</v>
      </c>
      <c r="O322" s="124">
        <f t="shared" si="25"/>
        <v>10255980.845110079</v>
      </c>
      <c r="P322" s="124">
        <f t="shared" si="29"/>
        <v>28881.176945282619</v>
      </c>
      <c r="Q322" s="124">
        <f t="shared" si="26"/>
        <v>22456.415978159839</v>
      </c>
      <c r="R322" s="124">
        <f t="shared" si="27"/>
        <v>10307318.438033521</v>
      </c>
      <c r="Z322" s="2"/>
    </row>
    <row r="323" spans="13:26" x14ac:dyDescent="0.25">
      <c r="M323" s="2"/>
      <c r="N323" s="1">
        <f t="shared" si="28"/>
        <v>265</v>
      </c>
      <c r="O323" s="124">
        <f t="shared" si="25"/>
        <v>10307318.438033521</v>
      </c>
      <c r="P323" s="124">
        <f t="shared" si="29"/>
        <v>28881.176945282619</v>
      </c>
      <c r="Q323" s="124">
        <f t="shared" si="26"/>
        <v>22568.824372775347</v>
      </c>
      <c r="R323" s="124">
        <f t="shared" si="27"/>
        <v>10358768.439351579</v>
      </c>
      <c r="Z323" s="2"/>
    </row>
    <row r="324" spans="13:26" x14ac:dyDescent="0.25">
      <c r="M324" s="2"/>
      <c r="N324" s="1">
        <f t="shared" si="28"/>
        <v>266</v>
      </c>
      <c r="O324" s="124">
        <f t="shared" si="25"/>
        <v>10358768.439351579</v>
      </c>
      <c r="P324" s="124">
        <f t="shared" si="29"/>
        <v>28881.176945282619</v>
      </c>
      <c r="Q324" s="124">
        <f t="shared" si="26"/>
        <v>22681.478895938391</v>
      </c>
      <c r="R324" s="124">
        <f t="shared" si="27"/>
        <v>10410331.095192799</v>
      </c>
      <c r="Z324" s="2"/>
    </row>
    <row r="325" spans="13:26" x14ac:dyDescent="0.25">
      <c r="M325" s="2"/>
      <c r="N325" s="1">
        <f t="shared" si="28"/>
        <v>267</v>
      </c>
      <c r="O325" s="124">
        <f t="shared" si="25"/>
        <v>10410331.095192799</v>
      </c>
      <c r="P325" s="124">
        <f t="shared" si="29"/>
        <v>28881.176945282619</v>
      </c>
      <c r="Q325" s="124">
        <f t="shared" si="26"/>
        <v>22794.38008657012</v>
      </c>
      <c r="R325" s="124">
        <f t="shared" si="27"/>
        <v>10462006.652224652</v>
      </c>
      <c r="Z325" s="2"/>
    </row>
    <row r="326" spans="13:26" x14ac:dyDescent="0.25">
      <c r="M326" s="2"/>
      <c r="N326" s="1">
        <f t="shared" si="28"/>
        <v>268</v>
      </c>
      <c r="O326" s="124">
        <f t="shared" si="25"/>
        <v>10462006.652224652</v>
      </c>
      <c r="P326" s="124">
        <f t="shared" si="29"/>
        <v>28881.176945282619</v>
      </c>
      <c r="Q326" s="124">
        <f t="shared" si="26"/>
        <v>22907.528484771712</v>
      </c>
      <c r="R326" s="124">
        <f t="shared" si="27"/>
        <v>10513795.357654706</v>
      </c>
      <c r="Z326" s="2"/>
    </row>
    <row r="327" spans="13:26" x14ac:dyDescent="0.25">
      <c r="M327" s="2"/>
      <c r="N327" s="1">
        <f t="shared" si="28"/>
        <v>269</v>
      </c>
      <c r="O327" s="124">
        <f t="shared" si="25"/>
        <v>10513795.357654706</v>
      </c>
      <c r="P327" s="124">
        <f t="shared" si="29"/>
        <v>28881.176945282619</v>
      </c>
      <c r="Q327" s="124">
        <f t="shared" si="26"/>
        <v>23020.924631826936</v>
      </c>
      <c r="R327" s="124">
        <f t="shared" si="27"/>
        <v>10565697.459231814</v>
      </c>
      <c r="Z327" s="2"/>
    </row>
    <row r="328" spans="13:26" x14ac:dyDescent="0.25">
      <c r="M328" s="2"/>
      <c r="N328" s="1">
        <f t="shared" si="28"/>
        <v>270</v>
      </c>
      <c r="O328" s="124">
        <f t="shared" si="25"/>
        <v>10565697.459231814</v>
      </c>
      <c r="P328" s="124">
        <f t="shared" si="29"/>
        <v>28881.176945282619</v>
      </c>
      <c r="Q328" s="124">
        <f t="shared" si="26"/>
        <v>23134.569070204761</v>
      </c>
      <c r="R328" s="124">
        <f t="shared" si="27"/>
        <v>10617713.205247302</v>
      </c>
      <c r="Z328" s="2"/>
    </row>
    <row r="329" spans="13:26" x14ac:dyDescent="0.25">
      <c r="M329" s="2"/>
      <c r="N329" s="1">
        <f t="shared" si="28"/>
        <v>271</v>
      </c>
      <c r="O329" s="124">
        <f t="shared" si="25"/>
        <v>10617713.205247302</v>
      </c>
      <c r="P329" s="124">
        <f t="shared" si="29"/>
        <v>28881.176945282619</v>
      </c>
      <c r="Q329" s="124">
        <f t="shared" si="26"/>
        <v>23248.462343561936</v>
      </c>
      <c r="R329" s="124">
        <f t="shared" si="27"/>
        <v>10669842.844536146</v>
      </c>
      <c r="Z329" s="2"/>
    </row>
    <row r="330" spans="13:26" x14ac:dyDescent="0.25">
      <c r="M330" s="2"/>
      <c r="N330" s="1">
        <f t="shared" si="28"/>
        <v>272</v>
      </c>
      <c r="O330" s="124">
        <f t="shared" si="25"/>
        <v>10669842.844536146</v>
      </c>
      <c r="P330" s="124">
        <f t="shared" si="29"/>
        <v>28881.176945282619</v>
      </c>
      <c r="Q330" s="124">
        <f t="shared" si="26"/>
        <v>23362.604996745602</v>
      </c>
      <c r="R330" s="124">
        <f t="shared" si="27"/>
        <v>10722086.626478175</v>
      </c>
      <c r="Z330" s="2"/>
    </row>
    <row r="331" spans="13:26" x14ac:dyDescent="0.25">
      <c r="M331" s="2"/>
      <c r="N331" s="1">
        <f t="shared" si="28"/>
        <v>273</v>
      </c>
      <c r="O331" s="124">
        <f t="shared" si="25"/>
        <v>10722086.626478175</v>
      </c>
      <c r="P331" s="124">
        <f t="shared" si="29"/>
        <v>28881.176945282619</v>
      </c>
      <c r="Q331" s="124">
        <f t="shared" si="26"/>
        <v>23476.997575795889</v>
      </c>
      <c r="R331" s="124">
        <f t="shared" si="27"/>
        <v>10774444.800999252</v>
      </c>
      <c r="Z331" s="2"/>
    </row>
    <row r="332" spans="13:26" x14ac:dyDescent="0.25">
      <c r="M332" s="2"/>
      <c r="N332" s="1">
        <f t="shared" si="28"/>
        <v>274</v>
      </c>
      <c r="O332" s="124">
        <f t="shared" si="25"/>
        <v>10774444.800999252</v>
      </c>
      <c r="P332" s="124">
        <f t="shared" si="29"/>
        <v>28881.176945282619</v>
      </c>
      <c r="Q332" s="124">
        <f t="shared" si="26"/>
        <v>23591.640627948527</v>
      </c>
      <c r="R332" s="124">
        <f t="shared" si="27"/>
        <v>10826917.618572483</v>
      </c>
      <c r="Z332" s="2"/>
    </row>
    <row r="333" spans="13:26" x14ac:dyDescent="0.25">
      <c r="M333" s="2"/>
      <c r="N333" s="1">
        <f t="shared" si="28"/>
        <v>275</v>
      </c>
      <c r="O333" s="124">
        <f t="shared" si="25"/>
        <v>10826917.618572483</v>
      </c>
      <c r="P333" s="124">
        <f t="shared" si="29"/>
        <v>28881.176945282619</v>
      </c>
      <c r="Q333" s="124">
        <f t="shared" si="26"/>
        <v>23706.53470163748</v>
      </c>
      <c r="R333" s="124">
        <f t="shared" si="27"/>
        <v>10879505.330219403</v>
      </c>
      <c r="Z333" s="2"/>
    </row>
    <row r="334" spans="13:26" x14ac:dyDescent="0.25">
      <c r="M334" s="2"/>
      <c r="N334" s="1">
        <f t="shared" si="28"/>
        <v>276</v>
      </c>
      <c r="O334" s="124">
        <f t="shared" si="25"/>
        <v>10879505.330219403</v>
      </c>
      <c r="P334" s="124">
        <f t="shared" si="29"/>
        <v>28881.176945282619</v>
      </c>
      <c r="Q334" s="124">
        <f t="shared" si="26"/>
        <v>23821.680346497553</v>
      </c>
      <c r="R334" s="124">
        <f t="shared" si="27"/>
        <v>10932208.187511183</v>
      </c>
      <c r="Z334" s="2"/>
    </row>
    <row r="335" spans="13:26" x14ac:dyDescent="0.25">
      <c r="M335" s="2"/>
      <c r="N335" s="1">
        <f t="shared" si="28"/>
        <v>277</v>
      </c>
      <c r="O335" s="124">
        <f t="shared" si="25"/>
        <v>10932208.187511183</v>
      </c>
      <c r="P335" s="124">
        <f t="shared" si="29"/>
        <v>28881.176945282619</v>
      </c>
      <c r="Q335" s="124">
        <f t="shared" si="26"/>
        <v>23937.078113367028</v>
      </c>
      <c r="R335" s="124">
        <f t="shared" si="27"/>
        <v>10985026.442569833</v>
      </c>
      <c r="Z335" s="2"/>
    </row>
    <row r="336" spans="13:26" x14ac:dyDescent="0.25">
      <c r="M336" s="2"/>
      <c r="N336" s="1">
        <f t="shared" si="28"/>
        <v>278</v>
      </c>
      <c r="O336" s="124">
        <f t="shared" si="25"/>
        <v>10985026.442569833</v>
      </c>
      <c r="P336" s="124">
        <f t="shared" si="29"/>
        <v>28881.176945282619</v>
      </c>
      <c r="Q336" s="124">
        <f t="shared" si="26"/>
        <v>24052.728554290297</v>
      </c>
      <c r="R336" s="124">
        <f t="shared" si="27"/>
        <v>11037960.348069405</v>
      </c>
      <c r="Z336" s="2"/>
    </row>
    <row r="337" spans="13:26" x14ac:dyDescent="0.25">
      <c r="M337" s="2"/>
      <c r="N337" s="1">
        <f t="shared" si="28"/>
        <v>279</v>
      </c>
      <c r="O337" s="124">
        <f t="shared" si="25"/>
        <v>11037960.348069405</v>
      </c>
      <c r="P337" s="124">
        <f t="shared" si="29"/>
        <v>28881.176945282619</v>
      </c>
      <c r="Q337" s="124">
        <f t="shared" si="26"/>
        <v>24168.632222520504</v>
      </c>
      <c r="R337" s="124">
        <f t="shared" si="27"/>
        <v>11091010.157237208</v>
      </c>
      <c r="Z337" s="2"/>
    </row>
    <row r="338" spans="13:26" x14ac:dyDescent="0.25">
      <c r="M338" s="2"/>
      <c r="N338" s="1">
        <f t="shared" si="28"/>
        <v>280</v>
      </c>
      <c r="O338" s="124">
        <f t="shared" si="25"/>
        <v>11091010.157237208</v>
      </c>
      <c r="P338" s="124">
        <f t="shared" si="29"/>
        <v>28881.176945282619</v>
      </c>
      <c r="Q338" s="124">
        <f t="shared" si="26"/>
        <v>24284.789672522191</v>
      </c>
      <c r="R338" s="124">
        <f t="shared" si="27"/>
        <v>11144176.123855012</v>
      </c>
      <c r="Z338" s="2"/>
    </row>
    <row r="339" spans="13:26" x14ac:dyDescent="0.25">
      <c r="M339" s="2"/>
      <c r="N339" s="1">
        <f t="shared" si="28"/>
        <v>281</v>
      </c>
      <c r="O339" s="124">
        <f t="shared" si="25"/>
        <v>11144176.123855012</v>
      </c>
      <c r="P339" s="124">
        <f t="shared" si="29"/>
        <v>28881.176945282619</v>
      </c>
      <c r="Q339" s="124">
        <f t="shared" si="26"/>
        <v>24401.201459973963</v>
      </c>
      <c r="R339" s="124">
        <f t="shared" si="27"/>
        <v>11197458.502260268</v>
      </c>
      <c r="Z339" s="2"/>
    </row>
    <row r="340" spans="13:26" x14ac:dyDescent="0.25">
      <c r="M340" s="2"/>
      <c r="N340" s="1">
        <f t="shared" si="28"/>
        <v>282</v>
      </c>
      <c r="O340" s="124">
        <f t="shared" si="25"/>
        <v>11197458.502260268</v>
      </c>
      <c r="P340" s="124">
        <f t="shared" si="29"/>
        <v>28881.176945282619</v>
      </c>
      <c r="Q340" s="124">
        <f t="shared" si="26"/>
        <v>24517.868141771116</v>
      </c>
      <c r="R340" s="124">
        <f t="shared" si="27"/>
        <v>11250857.54734732</v>
      </c>
      <c r="Z340" s="2"/>
    </row>
    <row r="341" spans="13:26" x14ac:dyDescent="0.25">
      <c r="M341" s="2"/>
      <c r="N341" s="1">
        <f t="shared" si="28"/>
        <v>283</v>
      </c>
      <c r="O341" s="124">
        <f t="shared" si="25"/>
        <v>11250857.54734732</v>
      </c>
      <c r="P341" s="124">
        <f t="shared" si="29"/>
        <v>28881.176945282619</v>
      </c>
      <c r="Q341" s="124">
        <f t="shared" si="26"/>
        <v>24634.790276028329</v>
      </c>
      <c r="R341" s="124">
        <f t="shared" si="27"/>
        <v>11304373.514568631</v>
      </c>
      <c r="Z341" s="2"/>
    </row>
    <row r="342" spans="13:26" x14ac:dyDescent="0.25">
      <c r="M342" s="2"/>
      <c r="N342" s="1">
        <f t="shared" si="28"/>
        <v>284</v>
      </c>
      <c r="O342" s="124">
        <f t="shared" si="25"/>
        <v>11304373.514568631</v>
      </c>
      <c r="P342" s="124">
        <f t="shared" si="29"/>
        <v>28881.176945282619</v>
      </c>
      <c r="Q342" s="124">
        <f t="shared" si="26"/>
        <v>24751.968422082326</v>
      </c>
      <c r="R342" s="124">
        <f t="shared" si="27"/>
        <v>11358006.659935996</v>
      </c>
      <c r="Z342" s="2"/>
    </row>
    <row r="343" spans="13:26" x14ac:dyDescent="0.25">
      <c r="M343" s="2"/>
      <c r="N343" s="1">
        <f t="shared" si="28"/>
        <v>285</v>
      </c>
      <c r="O343" s="124">
        <f t="shared" si="25"/>
        <v>11358006.659935996</v>
      </c>
      <c r="P343" s="124">
        <f t="shared" si="29"/>
        <v>28881.176945282619</v>
      </c>
      <c r="Q343" s="124">
        <f t="shared" si="26"/>
        <v>24869.403140494549</v>
      </c>
      <c r="R343" s="124">
        <f t="shared" si="27"/>
        <v>11411757.240021773</v>
      </c>
      <c r="Z343" s="2"/>
    </row>
    <row r="344" spans="13:26" x14ac:dyDescent="0.25">
      <c r="M344" s="2"/>
      <c r="N344" s="1">
        <f t="shared" si="28"/>
        <v>286</v>
      </c>
      <c r="O344" s="124">
        <f t="shared" si="25"/>
        <v>11411757.240021773</v>
      </c>
      <c r="P344" s="124">
        <f t="shared" si="29"/>
        <v>28881.176945282619</v>
      </c>
      <c r="Q344" s="124">
        <f t="shared" si="26"/>
        <v>24987.094993053841</v>
      </c>
      <c r="R344" s="124">
        <f t="shared" si="27"/>
        <v>11465625.511960108</v>
      </c>
      <c r="Z344" s="2"/>
    </row>
    <row r="345" spans="13:26" x14ac:dyDescent="0.25">
      <c r="M345" s="2"/>
      <c r="N345" s="1">
        <f t="shared" si="28"/>
        <v>287</v>
      </c>
      <c r="O345" s="124">
        <f t="shared" si="25"/>
        <v>11465625.511960108</v>
      </c>
      <c r="P345" s="124">
        <f t="shared" si="29"/>
        <v>28881.176945282619</v>
      </c>
      <c r="Q345" s="124">
        <f t="shared" si="26"/>
        <v>25105.044542779124</v>
      </c>
      <c r="R345" s="124">
        <f t="shared" si="27"/>
        <v>11519611.733448168</v>
      </c>
      <c r="Z345" s="2"/>
    </row>
    <row r="346" spans="13:26" x14ac:dyDescent="0.25">
      <c r="M346" s="2"/>
      <c r="N346" s="1">
        <f t="shared" si="28"/>
        <v>288</v>
      </c>
      <c r="O346" s="124">
        <f t="shared" ref="O346:O406" si="30">R345</f>
        <v>11519611.733448168</v>
      </c>
      <c r="P346" s="124">
        <f t="shared" si="29"/>
        <v>28881.176945282619</v>
      </c>
      <c r="Q346" s="124">
        <f t="shared" ref="Q346:Q406" si="31">O346*$P$53</f>
        <v>25223.252353922122</v>
      </c>
      <c r="R346" s="124">
        <f t="shared" ref="R346:R406" si="32">O346+P346+Q346</f>
        <v>11573716.162747372</v>
      </c>
      <c r="Z346" s="2"/>
    </row>
    <row r="347" spans="13:26" x14ac:dyDescent="0.25">
      <c r="M347" s="2"/>
      <c r="N347" s="1">
        <f t="shared" si="28"/>
        <v>289</v>
      </c>
      <c r="O347" s="124">
        <f t="shared" si="30"/>
        <v>11573716.162747372</v>
      </c>
      <c r="P347" s="124">
        <f t="shared" si="29"/>
        <v>28881.176945282619</v>
      </c>
      <c r="Q347" s="124">
        <f t="shared" si="31"/>
        <v>25341.718991970021</v>
      </c>
      <c r="R347" s="124">
        <f t="shared" si="32"/>
        <v>11627939.058684625</v>
      </c>
      <c r="Z347" s="2"/>
    </row>
    <row r="348" spans="13:26" x14ac:dyDescent="0.25">
      <c r="M348" s="2"/>
      <c r="N348" s="1">
        <f t="shared" si="28"/>
        <v>290</v>
      </c>
      <c r="O348" s="124">
        <f t="shared" si="30"/>
        <v>11627939.058684625</v>
      </c>
      <c r="P348" s="124">
        <f t="shared" si="29"/>
        <v>28881.176945282619</v>
      </c>
      <c r="Q348" s="124">
        <f t="shared" si="31"/>
        <v>25460.445023648208</v>
      </c>
      <c r="R348" s="124">
        <f t="shared" si="32"/>
        <v>11682280.680653555</v>
      </c>
      <c r="Z348" s="2"/>
    </row>
    <row r="349" spans="13:26" x14ac:dyDescent="0.25">
      <c r="M349" s="2"/>
      <c r="N349" s="1">
        <f t="shared" si="28"/>
        <v>291</v>
      </c>
      <c r="O349" s="124">
        <f t="shared" si="30"/>
        <v>11682280.680653555</v>
      </c>
      <c r="P349" s="124">
        <f t="shared" si="29"/>
        <v>28881.176945282619</v>
      </c>
      <c r="Q349" s="124">
        <f t="shared" si="31"/>
        <v>25579.431016922957</v>
      </c>
      <c r="R349" s="124">
        <f t="shared" si="32"/>
        <v>11736741.288615761</v>
      </c>
      <c r="Z349" s="2"/>
    </row>
    <row r="350" spans="13:26" x14ac:dyDescent="0.25">
      <c r="M350" s="2"/>
      <c r="N350" s="1">
        <f t="shared" si="28"/>
        <v>292</v>
      </c>
      <c r="O350" s="124">
        <f t="shared" si="30"/>
        <v>11736741.288615761</v>
      </c>
      <c r="P350" s="124">
        <f t="shared" si="29"/>
        <v>28881.176945282619</v>
      </c>
      <c r="Q350" s="124">
        <f t="shared" si="31"/>
        <v>25698.677541004159</v>
      </c>
      <c r="R350" s="124">
        <f t="shared" si="32"/>
        <v>11791321.143102048</v>
      </c>
      <c r="Z350" s="2"/>
    </row>
    <row r="351" spans="13:26" x14ac:dyDescent="0.25">
      <c r="M351" s="2"/>
      <c r="N351" s="1">
        <f t="shared" si="28"/>
        <v>293</v>
      </c>
      <c r="O351" s="124">
        <f t="shared" si="30"/>
        <v>11791321.143102048</v>
      </c>
      <c r="P351" s="124">
        <f t="shared" si="29"/>
        <v>28881.176945282619</v>
      </c>
      <c r="Q351" s="124">
        <f t="shared" si="31"/>
        <v>25818.185166348048</v>
      </c>
      <c r="R351" s="124">
        <f t="shared" si="32"/>
        <v>11846020.505213678</v>
      </c>
      <c r="Z351" s="2"/>
    </row>
    <row r="352" spans="13:26" x14ac:dyDescent="0.25">
      <c r="M352" s="2"/>
      <c r="N352" s="1">
        <f t="shared" si="28"/>
        <v>294</v>
      </c>
      <c r="O352" s="124">
        <f t="shared" si="30"/>
        <v>11846020.505213678</v>
      </c>
      <c r="P352" s="124">
        <f t="shared" si="29"/>
        <v>28881.176945282619</v>
      </c>
      <c r="Q352" s="124">
        <f t="shared" si="31"/>
        <v>25937.95446465991</v>
      </c>
      <c r="R352" s="124">
        <f t="shared" si="32"/>
        <v>11900839.636623619</v>
      </c>
      <c r="Z352" s="2"/>
    </row>
    <row r="353" spans="13:26" x14ac:dyDescent="0.25">
      <c r="M353" s="2"/>
      <c r="N353" s="1">
        <f t="shared" si="28"/>
        <v>295</v>
      </c>
      <c r="O353" s="124">
        <f t="shared" si="30"/>
        <v>11900839.636623619</v>
      </c>
      <c r="P353" s="124">
        <f t="shared" si="29"/>
        <v>28881.176945282619</v>
      </c>
      <c r="Q353" s="124">
        <f t="shared" si="31"/>
        <v>26057.986008896853</v>
      </c>
      <c r="R353" s="124">
        <f t="shared" si="32"/>
        <v>11955778.799577799</v>
      </c>
      <c r="Z353" s="2"/>
    </row>
    <row r="354" spans="13:26" x14ac:dyDescent="0.25">
      <c r="M354" s="2"/>
      <c r="N354" s="1">
        <f t="shared" si="28"/>
        <v>296</v>
      </c>
      <c r="O354" s="124">
        <f t="shared" si="30"/>
        <v>11955778.799577799</v>
      </c>
      <c r="P354" s="124">
        <f t="shared" si="29"/>
        <v>28881.176945282619</v>
      </c>
      <c r="Q354" s="124">
        <f t="shared" si="31"/>
        <v>26178.280373270514</v>
      </c>
      <c r="R354" s="124">
        <f t="shared" si="32"/>
        <v>12010838.256896351</v>
      </c>
      <c r="Z354" s="2"/>
    </row>
    <row r="355" spans="13:26" x14ac:dyDescent="0.25">
      <c r="M355" s="2"/>
      <c r="N355" s="1">
        <f t="shared" si="28"/>
        <v>297</v>
      </c>
      <c r="O355" s="124">
        <f t="shared" si="30"/>
        <v>12010838.256896351</v>
      </c>
      <c r="P355" s="124">
        <f t="shared" si="29"/>
        <v>28881.176945282619</v>
      </c>
      <c r="Q355" s="124">
        <f t="shared" si="31"/>
        <v>26298.838133249817</v>
      </c>
      <c r="R355" s="124">
        <f t="shared" si="32"/>
        <v>12066018.271974882</v>
      </c>
      <c r="Z355" s="2"/>
    </row>
    <row r="356" spans="13:26" x14ac:dyDescent="0.25">
      <c r="M356" s="2"/>
      <c r="N356" s="1">
        <f t="shared" si="28"/>
        <v>298</v>
      </c>
      <c r="O356" s="124">
        <f t="shared" si="30"/>
        <v>12066018.271974882</v>
      </c>
      <c r="P356" s="124">
        <f t="shared" si="29"/>
        <v>28881.176945282619</v>
      </c>
      <c r="Q356" s="124">
        <f t="shared" si="31"/>
        <v>26419.659865563746</v>
      </c>
      <c r="R356" s="124">
        <f t="shared" si="32"/>
        <v>12121319.108785728</v>
      </c>
      <c r="Z356" s="2"/>
    </row>
    <row r="357" spans="13:26" x14ac:dyDescent="0.25">
      <c r="M357" s="2"/>
      <c r="N357" s="1">
        <f t="shared" si="28"/>
        <v>299</v>
      </c>
      <c r="O357" s="124">
        <f t="shared" si="30"/>
        <v>12121319.108785728</v>
      </c>
      <c r="P357" s="124">
        <f t="shared" si="29"/>
        <v>28881.176945282619</v>
      </c>
      <c r="Q357" s="124">
        <f t="shared" si="31"/>
        <v>26540.746148204064</v>
      </c>
      <c r="R357" s="124">
        <f t="shared" si="32"/>
        <v>12176741.031879215</v>
      </c>
      <c r="Z357" s="2"/>
    </row>
    <row r="358" spans="13:26" x14ac:dyDescent="0.25">
      <c r="M358" s="2"/>
      <c r="N358" s="1">
        <f t="shared" si="28"/>
        <v>300</v>
      </c>
      <c r="O358" s="124">
        <f t="shared" si="30"/>
        <v>12176741.031879215</v>
      </c>
      <c r="P358" s="124">
        <f t="shared" si="29"/>
        <v>28881.176945282619</v>
      </c>
      <c r="Q358" s="124">
        <f t="shared" si="31"/>
        <v>26662.097560428112</v>
      </c>
      <c r="R358" s="124">
        <f t="shared" si="32"/>
        <v>12232284.306384925</v>
      </c>
      <c r="Z358" s="2"/>
    </row>
    <row r="359" spans="13:26" x14ac:dyDescent="0.25">
      <c r="M359" s="2"/>
      <c r="N359" s="1">
        <f t="shared" si="28"/>
        <v>301</v>
      </c>
      <c r="O359" s="124">
        <f t="shared" si="30"/>
        <v>12232284.306384925</v>
      </c>
      <c r="P359" s="124">
        <f t="shared" si="29"/>
        <v>28881.176945282619</v>
      </c>
      <c r="Q359" s="124">
        <f t="shared" si="31"/>
        <v>26783.714682761572</v>
      </c>
      <c r="R359" s="124">
        <f t="shared" si="32"/>
        <v>12287949.198012969</v>
      </c>
      <c r="Z359" s="2"/>
    </row>
    <row r="360" spans="13:26" x14ac:dyDescent="0.25">
      <c r="M360" s="2"/>
      <c r="N360" s="1">
        <f t="shared" si="28"/>
        <v>302</v>
      </c>
      <c r="O360" s="124">
        <f t="shared" si="30"/>
        <v>12287949.198012969</v>
      </c>
      <c r="P360" s="124">
        <f t="shared" si="29"/>
        <v>28881.176945282619</v>
      </c>
      <c r="Q360" s="124">
        <f t="shared" si="31"/>
        <v>26905.598097001228</v>
      </c>
      <c r="R360" s="124">
        <f t="shared" si="32"/>
        <v>12343735.973055253</v>
      </c>
      <c r="Z360" s="2"/>
    </row>
    <row r="361" spans="13:26" x14ac:dyDescent="0.25">
      <c r="M361" s="2"/>
      <c r="N361" s="1">
        <f t="shared" si="28"/>
        <v>303</v>
      </c>
      <c r="O361" s="124">
        <f t="shared" si="30"/>
        <v>12343735.973055253</v>
      </c>
      <c r="P361" s="124">
        <f t="shared" si="29"/>
        <v>28881.176945282619</v>
      </c>
      <c r="Q361" s="124">
        <f t="shared" si="31"/>
        <v>27027.748386217776</v>
      </c>
      <c r="R361" s="124">
        <f t="shared" si="32"/>
        <v>12399644.898386752</v>
      </c>
      <c r="Z361" s="2"/>
    </row>
    <row r="362" spans="13:26" x14ac:dyDescent="0.25">
      <c r="M362" s="2"/>
      <c r="N362" s="1">
        <f t="shared" si="28"/>
        <v>304</v>
      </c>
      <c r="O362" s="124">
        <f t="shared" si="30"/>
        <v>12399644.898386752</v>
      </c>
      <c r="P362" s="124">
        <f t="shared" si="29"/>
        <v>28881.176945282619</v>
      </c>
      <c r="Q362" s="124">
        <f t="shared" si="31"/>
        <v>27150.166134758583</v>
      </c>
      <c r="R362" s="124">
        <f t="shared" si="32"/>
        <v>12455676.241466792</v>
      </c>
      <c r="Z362" s="2"/>
    </row>
    <row r="363" spans="13:26" x14ac:dyDescent="0.25">
      <c r="M363" s="2"/>
      <c r="N363" s="1">
        <f t="shared" si="28"/>
        <v>305</v>
      </c>
      <c r="O363" s="124">
        <f t="shared" si="30"/>
        <v>12455676.241466792</v>
      </c>
      <c r="P363" s="124">
        <f t="shared" si="29"/>
        <v>28881.176945282619</v>
      </c>
      <c r="Q363" s="124">
        <f t="shared" si="31"/>
        <v>27272.851928250511</v>
      </c>
      <c r="R363" s="124">
        <f t="shared" si="32"/>
        <v>12511830.270340325</v>
      </c>
      <c r="Z363" s="2"/>
    </row>
    <row r="364" spans="13:26" x14ac:dyDescent="0.25">
      <c r="M364" s="2"/>
      <c r="N364" s="1">
        <f t="shared" si="28"/>
        <v>306</v>
      </c>
      <c r="O364" s="124">
        <f t="shared" si="30"/>
        <v>12511830.270340325</v>
      </c>
      <c r="P364" s="124">
        <f t="shared" si="29"/>
        <v>28881.176945282619</v>
      </c>
      <c r="Q364" s="124">
        <f t="shared" si="31"/>
        <v>27395.806353602711</v>
      </c>
      <c r="R364" s="124">
        <f t="shared" si="32"/>
        <v>12568107.25363921</v>
      </c>
      <c r="Z364" s="2"/>
    </row>
    <row r="365" spans="13:26" x14ac:dyDescent="0.25">
      <c r="M365" s="2"/>
      <c r="N365" s="1">
        <f t="shared" si="28"/>
        <v>307</v>
      </c>
      <c r="O365" s="124">
        <f t="shared" si="30"/>
        <v>12568107.25363921</v>
      </c>
      <c r="P365" s="124">
        <f t="shared" si="29"/>
        <v>28881.176945282619</v>
      </c>
      <c r="Q365" s="124">
        <f t="shared" si="31"/>
        <v>27519.029999009406</v>
      </c>
      <c r="R365" s="124">
        <f t="shared" si="32"/>
        <v>12624507.460583502</v>
      </c>
      <c r="Z365" s="2"/>
    </row>
    <row r="366" spans="13:26" x14ac:dyDescent="0.25">
      <c r="M366" s="2"/>
      <c r="N366" s="1">
        <f t="shared" si="28"/>
        <v>308</v>
      </c>
      <c r="O366" s="124">
        <f t="shared" si="30"/>
        <v>12624507.460583502</v>
      </c>
      <c r="P366" s="124">
        <f t="shared" si="29"/>
        <v>28881.176945282619</v>
      </c>
      <c r="Q366" s="124">
        <f t="shared" si="31"/>
        <v>27642.523453952745</v>
      </c>
      <c r="R366" s="124">
        <f t="shared" si="32"/>
        <v>12681031.160982737</v>
      </c>
      <c r="Z366" s="2"/>
    </row>
    <row r="367" spans="13:26" x14ac:dyDescent="0.25">
      <c r="M367" s="2"/>
      <c r="N367" s="1">
        <f t="shared" si="28"/>
        <v>309</v>
      </c>
      <c r="O367" s="124">
        <f t="shared" si="30"/>
        <v>12681031.160982737</v>
      </c>
      <c r="P367" s="124">
        <f t="shared" si="29"/>
        <v>28881.176945282619</v>
      </c>
      <c r="Q367" s="124">
        <f t="shared" si="31"/>
        <v>27766.287309205582</v>
      </c>
      <c r="R367" s="124">
        <f t="shared" si="32"/>
        <v>12737678.625237225</v>
      </c>
      <c r="Z367" s="2"/>
    </row>
    <row r="368" spans="13:26" x14ac:dyDescent="0.25">
      <c r="M368" s="2"/>
      <c r="N368" s="1">
        <f t="shared" si="28"/>
        <v>310</v>
      </c>
      <c r="O368" s="124">
        <f t="shared" si="30"/>
        <v>12737678.625237225</v>
      </c>
      <c r="P368" s="124">
        <f t="shared" si="29"/>
        <v>28881.176945282619</v>
      </c>
      <c r="Q368" s="124">
        <f t="shared" si="31"/>
        <v>27890.322156834343</v>
      </c>
      <c r="R368" s="124">
        <f t="shared" si="32"/>
        <v>12794450.12433934</v>
      </c>
      <c r="Z368" s="2"/>
    </row>
    <row r="369" spans="13:26" x14ac:dyDescent="0.25">
      <c r="M369" s="2"/>
      <c r="N369" s="1">
        <f t="shared" si="28"/>
        <v>311</v>
      </c>
      <c r="O369" s="124">
        <f t="shared" si="30"/>
        <v>12794450.12433934</v>
      </c>
      <c r="P369" s="124">
        <f t="shared" si="29"/>
        <v>28881.176945282619</v>
      </c>
      <c r="Q369" s="124">
        <f t="shared" si="31"/>
        <v>28014.628590201824</v>
      </c>
      <c r="R369" s="124">
        <f t="shared" si="32"/>
        <v>12851345.929874824</v>
      </c>
      <c r="Z369" s="2"/>
    </row>
    <row r="370" spans="13:26" x14ac:dyDescent="0.25">
      <c r="M370" s="2"/>
      <c r="N370" s="1">
        <f t="shared" si="28"/>
        <v>312</v>
      </c>
      <c r="O370" s="124">
        <f t="shared" si="30"/>
        <v>12851345.929874824</v>
      </c>
      <c r="P370" s="124">
        <f t="shared" si="29"/>
        <v>28881.176945282619</v>
      </c>
      <c r="Q370" s="124">
        <f t="shared" si="31"/>
        <v>28139.207203970051</v>
      </c>
      <c r="R370" s="124">
        <f t="shared" si="32"/>
        <v>12908366.314024076</v>
      </c>
      <c r="Z370" s="2"/>
    </row>
    <row r="371" spans="13:26" x14ac:dyDescent="0.25">
      <c r="M371" s="2"/>
      <c r="N371" s="1">
        <f t="shared" si="28"/>
        <v>313</v>
      </c>
      <c r="O371" s="124">
        <f t="shared" si="30"/>
        <v>12908366.314024076</v>
      </c>
      <c r="P371" s="124">
        <f t="shared" si="29"/>
        <v>28881.176945282619</v>
      </c>
      <c r="Q371" s="124">
        <f t="shared" si="31"/>
        <v>28264.058594103117</v>
      </c>
      <c r="R371" s="124">
        <f t="shared" si="32"/>
        <v>12965511.549563462</v>
      </c>
      <c r="Z371" s="2"/>
    </row>
    <row r="372" spans="13:26" x14ac:dyDescent="0.25">
      <c r="M372" s="2"/>
      <c r="N372" s="1">
        <f t="shared" si="28"/>
        <v>314</v>
      </c>
      <c r="O372" s="124">
        <f t="shared" si="30"/>
        <v>12965511.549563462</v>
      </c>
      <c r="P372" s="124">
        <f t="shared" si="29"/>
        <v>28881.176945282619</v>
      </c>
      <c r="Q372" s="124">
        <f t="shared" si="31"/>
        <v>28389.183357870028</v>
      </c>
      <c r="R372" s="124">
        <f t="shared" si="32"/>
        <v>13022781.909866614</v>
      </c>
      <c r="Z372" s="2"/>
    </row>
    <row r="373" spans="13:26" x14ac:dyDescent="0.25">
      <c r="M373" s="2"/>
      <c r="N373" s="1">
        <f t="shared" si="28"/>
        <v>315</v>
      </c>
      <c r="O373" s="124">
        <f t="shared" si="30"/>
        <v>13022781.909866614</v>
      </c>
      <c r="P373" s="124">
        <f t="shared" si="29"/>
        <v>28881.176945282619</v>
      </c>
      <c r="Q373" s="124">
        <f t="shared" si="31"/>
        <v>28514.58209384757</v>
      </c>
      <c r="R373" s="124">
        <f t="shared" si="32"/>
        <v>13080177.668905744</v>
      </c>
      <c r="Z373" s="2"/>
    </row>
    <row r="374" spans="13:26" x14ac:dyDescent="0.25">
      <c r="M374" s="2"/>
      <c r="N374" s="1">
        <f t="shared" si="28"/>
        <v>316</v>
      </c>
      <c r="O374" s="124">
        <f t="shared" si="30"/>
        <v>13080177.668905744</v>
      </c>
      <c r="P374" s="124">
        <f t="shared" si="29"/>
        <v>28881.176945282619</v>
      </c>
      <c r="Q374" s="124">
        <f t="shared" si="31"/>
        <v>28640.255401923165</v>
      </c>
      <c r="R374" s="124">
        <f t="shared" si="32"/>
        <v>13137699.101252949</v>
      </c>
      <c r="Z374" s="2"/>
    </row>
    <row r="375" spans="13:26" x14ac:dyDescent="0.25">
      <c r="M375" s="2"/>
      <c r="N375" s="1">
        <f t="shared" si="28"/>
        <v>317</v>
      </c>
      <c r="O375" s="124">
        <f t="shared" si="30"/>
        <v>13137699.101252949</v>
      </c>
      <c r="P375" s="124">
        <f t="shared" si="29"/>
        <v>28881.176945282619</v>
      </c>
      <c r="Q375" s="124">
        <f t="shared" si="31"/>
        <v>28766.203883297745</v>
      </c>
      <c r="R375" s="124">
        <f t="shared" si="32"/>
        <v>13195346.482081529</v>
      </c>
      <c r="Z375" s="2"/>
    </row>
    <row r="376" spans="13:26" x14ac:dyDescent="0.25">
      <c r="M376" s="2"/>
      <c r="N376" s="1">
        <f t="shared" ref="N376:N406" si="33">N375+1</f>
        <v>318</v>
      </c>
      <c r="O376" s="124">
        <f t="shared" si="30"/>
        <v>13195346.482081529</v>
      </c>
      <c r="P376" s="124">
        <f t="shared" ref="P376:P406" si="34">P375</f>
        <v>28881.176945282619</v>
      </c>
      <c r="Q376" s="124">
        <f t="shared" si="31"/>
        <v>28892.428140488631</v>
      </c>
      <c r="R376" s="124">
        <f t="shared" si="32"/>
        <v>13253120.0871673</v>
      </c>
      <c r="Z376" s="2"/>
    </row>
    <row r="377" spans="13:26" x14ac:dyDescent="0.25">
      <c r="M377" s="2"/>
      <c r="N377" s="1">
        <f t="shared" si="33"/>
        <v>319</v>
      </c>
      <c r="O377" s="124">
        <f t="shared" si="30"/>
        <v>13253120.0871673</v>
      </c>
      <c r="P377" s="124">
        <f t="shared" si="34"/>
        <v>28881.176945282619</v>
      </c>
      <c r="Q377" s="124">
        <f t="shared" si="31"/>
        <v>29018.92877733241</v>
      </c>
      <c r="R377" s="124">
        <f t="shared" si="32"/>
        <v>13311020.192889914</v>
      </c>
      <c r="Z377" s="2"/>
    </row>
    <row r="378" spans="13:26" x14ac:dyDescent="0.25">
      <c r="M378" s="2"/>
      <c r="N378" s="1">
        <f t="shared" si="33"/>
        <v>320</v>
      </c>
      <c r="O378" s="124">
        <f t="shared" si="30"/>
        <v>13311020.192889914</v>
      </c>
      <c r="P378" s="124">
        <f t="shared" si="34"/>
        <v>28881.176945282619</v>
      </c>
      <c r="Q378" s="124">
        <f t="shared" si="31"/>
        <v>29145.706398987815</v>
      </c>
      <c r="R378" s="124">
        <f t="shared" si="32"/>
        <v>13369047.076234184</v>
      </c>
      <c r="Z378" s="2"/>
    </row>
    <row r="379" spans="13:26" x14ac:dyDescent="0.25">
      <c r="M379" s="2"/>
      <c r="N379" s="1">
        <f t="shared" si="33"/>
        <v>321</v>
      </c>
      <c r="O379" s="124">
        <f t="shared" si="30"/>
        <v>13369047.076234184</v>
      </c>
      <c r="P379" s="124">
        <f t="shared" si="34"/>
        <v>28881.176945282619</v>
      </c>
      <c r="Q379" s="124">
        <f t="shared" si="31"/>
        <v>29272.761611938644</v>
      </c>
      <c r="R379" s="124">
        <f t="shared" si="32"/>
        <v>13427201.014791405</v>
      </c>
      <c r="Z379" s="2"/>
    </row>
    <row r="380" spans="13:26" x14ac:dyDescent="0.25">
      <c r="M380" s="2"/>
      <c r="N380" s="1">
        <f t="shared" si="33"/>
        <v>322</v>
      </c>
      <c r="O380" s="124">
        <f t="shared" si="30"/>
        <v>13427201.014791405</v>
      </c>
      <c r="P380" s="124">
        <f t="shared" si="34"/>
        <v>28881.176945282619</v>
      </c>
      <c r="Q380" s="124">
        <f t="shared" si="31"/>
        <v>29400.095023996641</v>
      </c>
      <c r="R380" s="124">
        <f t="shared" si="32"/>
        <v>13485482.286760684</v>
      </c>
      <c r="Z380" s="2"/>
    </row>
    <row r="381" spans="13:26" x14ac:dyDescent="0.25">
      <c r="M381" s="2"/>
      <c r="N381" s="1">
        <f t="shared" si="33"/>
        <v>323</v>
      </c>
      <c r="O381" s="124">
        <f t="shared" si="30"/>
        <v>13485482.286760684</v>
      </c>
      <c r="P381" s="124">
        <f t="shared" si="34"/>
        <v>28881.176945282619</v>
      </c>
      <c r="Q381" s="124">
        <f t="shared" si="31"/>
        <v>29527.707244304405</v>
      </c>
      <c r="R381" s="124">
        <f t="shared" si="32"/>
        <v>13543891.170950271</v>
      </c>
      <c r="Z381" s="2"/>
    </row>
    <row r="382" spans="13:26" x14ac:dyDescent="0.25">
      <c r="M382" s="2"/>
      <c r="N382" s="1">
        <f t="shared" si="33"/>
        <v>324</v>
      </c>
      <c r="O382" s="124">
        <f t="shared" si="30"/>
        <v>13543891.170950271</v>
      </c>
      <c r="P382" s="124">
        <f t="shared" si="34"/>
        <v>28881.176945282619</v>
      </c>
      <c r="Q382" s="124">
        <f t="shared" si="31"/>
        <v>29655.598883338316</v>
      </c>
      <c r="R382" s="124">
        <f t="shared" si="32"/>
        <v>13602427.946778892</v>
      </c>
      <c r="Z382" s="2"/>
    </row>
    <row r="383" spans="13:26" x14ac:dyDescent="0.25">
      <c r="M383" s="2"/>
      <c r="N383" s="1">
        <f t="shared" si="33"/>
        <v>325</v>
      </c>
      <c r="O383" s="124">
        <f t="shared" si="30"/>
        <v>13602427.946778892</v>
      </c>
      <c r="P383" s="124">
        <f t="shared" si="34"/>
        <v>28881.176945282619</v>
      </c>
      <c r="Q383" s="124">
        <f t="shared" si="31"/>
        <v>29783.770552911446</v>
      </c>
      <c r="R383" s="124">
        <f t="shared" si="32"/>
        <v>13661092.894277085</v>
      </c>
      <c r="Z383" s="2"/>
    </row>
    <row r="384" spans="13:26" x14ac:dyDescent="0.25">
      <c r="M384" s="2"/>
      <c r="N384" s="1">
        <f t="shared" si="33"/>
        <v>326</v>
      </c>
      <c r="O384" s="124">
        <f t="shared" si="30"/>
        <v>13661092.894277085</v>
      </c>
      <c r="P384" s="124">
        <f t="shared" si="34"/>
        <v>28881.176945282619</v>
      </c>
      <c r="Q384" s="124">
        <f t="shared" si="31"/>
        <v>29912.222866176486</v>
      </c>
      <c r="R384" s="124">
        <f t="shared" si="32"/>
        <v>13719886.294088542</v>
      </c>
      <c r="Z384" s="2"/>
    </row>
    <row r="385" spans="13:26" x14ac:dyDescent="0.25">
      <c r="M385" s="2"/>
      <c r="N385" s="1">
        <f t="shared" si="33"/>
        <v>327</v>
      </c>
      <c r="O385" s="124">
        <f t="shared" si="30"/>
        <v>13719886.294088542</v>
      </c>
      <c r="P385" s="124">
        <f t="shared" si="34"/>
        <v>28881.176945282619</v>
      </c>
      <c r="Q385" s="124">
        <f t="shared" si="31"/>
        <v>30040.956437628683</v>
      </c>
      <c r="R385" s="124">
        <f t="shared" si="32"/>
        <v>13778808.427471453</v>
      </c>
      <c r="Z385" s="2"/>
    </row>
    <row r="386" spans="13:26" x14ac:dyDescent="0.25">
      <c r="M386" s="2"/>
      <c r="N386" s="1">
        <f t="shared" si="33"/>
        <v>328</v>
      </c>
      <c r="O386" s="124">
        <f t="shared" si="30"/>
        <v>13778808.427471453</v>
      </c>
      <c r="P386" s="124">
        <f t="shared" si="34"/>
        <v>28881.176945282619</v>
      </c>
      <c r="Q386" s="124">
        <f t="shared" si="31"/>
        <v>30169.971883108785</v>
      </c>
      <c r="R386" s="124">
        <f t="shared" si="32"/>
        <v>13837859.576299844</v>
      </c>
      <c r="Z386" s="2"/>
    </row>
    <row r="387" spans="13:26" x14ac:dyDescent="0.25">
      <c r="M387" s="2"/>
      <c r="N387" s="1">
        <f t="shared" si="33"/>
        <v>329</v>
      </c>
      <c r="O387" s="124">
        <f t="shared" si="30"/>
        <v>13837859.576299844</v>
      </c>
      <c r="P387" s="124">
        <f t="shared" si="34"/>
        <v>28881.176945282619</v>
      </c>
      <c r="Q387" s="124">
        <f t="shared" si="31"/>
        <v>30299.26981980597</v>
      </c>
      <c r="R387" s="124">
        <f t="shared" si="32"/>
        <v>13897040.023064932</v>
      </c>
      <c r="Z387" s="2"/>
    </row>
    <row r="388" spans="13:26" x14ac:dyDescent="0.25">
      <c r="M388" s="2"/>
      <c r="N388" s="1">
        <f t="shared" si="33"/>
        <v>330</v>
      </c>
      <c r="O388" s="124">
        <f t="shared" si="30"/>
        <v>13897040.023064932</v>
      </c>
      <c r="P388" s="124">
        <f t="shared" si="34"/>
        <v>28881.176945282619</v>
      </c>
      <c r="Q388" s="124">
        <f t="shared" si="31"/>
        <v>30428.850866260807</v>
      </c>
      <c r="R388" s="124">
        <f t="shared" si="32"/>
        <v>13956350.050876474</v>
      </c>
      <c r="Z388" s="2"/>
    </row>
    <row r="389" spans="13:26" x14ac:dyDescent="0.25">
      <c r="M389" s="2"/>
      <c r="N389" s="1">
        <f t="shared" si="33"/>
        <v>331</v>
      </c>
      <c r="O389" s="124">
        <f t="shared" si="30"/>
        <v>13956350.050876474</v>
      </c>
      <c r="P389" s="124">
        <f t="shared" si="34"/>
        <v>28881.176945282619</v>
      </c>
      <c r="Q389" s="124">
        <f t="shared" si="31"/>
        <v>30558.715642368228</v>
      </c>
      <c r="R389" s="124">
        <f t="shared" si="32"/>
        <v>14015789.943464125</v>
      </c>
      <c r="Z389" s="2"/>
    </row>
    <row r="390" spans="13:26" x14ac:dyDescent="0.25">
      <c r="M390" s="2"/>
      <c r="N390" s="1">
        <f t="shared" si="33"/>
        <v>332</v>
      </c>
      <c r="O390" s="124">
        <f t="shared" si="30"/>
        <v>14015789.943464125</v>
      </c>
      <c r="P390" s="124">
        <f t="shared" si="34"/>
        <v>28881.176945282619</v>
      </c>
      <c r="Q390" s="124">
        <f t="shared" si="31"/>
        <v>30688.864769380478</v>
      </c>
      <c r="R390" s="124">
        <f t="shared" si="32"/>
        <v>14075359.985178787</v>
      </c>
      <c r="Z390" s="2"/>
    </row>
    <row r="391" spans="13:26" x14ac:dyDescent="0.25">
      <c r="M391" s="2"/>
      <c r="N391" s="1">
        <f t="shared" si="33"/>
        <v>333</v>
      </c>
      <c r="O391" s="124">
        <f t="shared" si="30"/>
        <v>14075359.985178787</v>
      </c>
      <c r="P391" s="124">
        <f t="shared" si="34"/>
        <v>28881.176945282619</v>
      </c>
      <c r="Q391" s="124">
        <f t="shared" si="31"/>
        <v>30819.298869910082</v>
      </c>
      <c r="R391" s="124">
        <f t="shared" si="32"/>
        <v>14135060.460993979</v>
      </c>
      <c r="Z391" s="2"/>
    </row>
    <row r="392" spans="13:26" x14ac:dyDescent="0.25">
      <c r="M392" s="2"/>
      <c r="N392" s="1">
        <f t="shared" si="33"/>
        <v>334</v>
      </c>
      <c r="O392" s="124">
        <f t="shared" si="30"/>
        <v>14135060.460993979</v>
      </c>
      <c r="P392" s="124">
        <f t="shared" si="34"/>
        <v>28881.176945282619</v>
      </c>
      <c r="Q392" s="124">
        <f t="shared" si="31"/>
        <v>30950.018567932846</v>
      </c>
      <c r="R392" s="124">
        <f t="shared" si="32"/>
        <v>14194891.656507194</v>
      </c>
      <c r="Z392" s="2"/>
    </row>
    <row r="393" spans="13:26" x14ac:dyDescent="0.25">
      <c r="M393" s="2"/>
      <c r="N393" s="1">
        <f t="shared" si="33"/>
        <v>335</v>
      </c>
      <c r="O393" s="124">
        <f t="shared" si="30"/>
        <v>14194891.656507194</v>
      </c>
      <c r="P393" s="124">
        <f t="shared" si="34"/>
        <v>28881.176945282619</v>
      </c>
      <c r="Q393" s="124">
        <f t="shared" si="31"/>
        <v>31081.024488790819</v>
      </c>
      <c r="R393" s="124">
        <f t="shared" si="32"/>
        <v>14254853.857941266</v>
      </c>
      <c r="Z393" s="2"/>
    </row>
    <row r="394" spans="13:26" x14ac:dyDescent="0.25">
      <c r="M394" s="2"/>
      <c r="N394" s="1">
        <f t="shared" si="33"/>
        <v>336</v>
      </c>
      <c r="O394" s="124">
        <f t="shared" si="30"/>
        <v>14254853.857941266</v>
      </c>
      <c r="P394" s="124">
        <f t="shared" si="34"/>
        <v>28881.176945282619</v>
      </c>
      <c r="Q394" s="124">
        <f t="shared" si="31"/>
        <v>31212.317259195293</v>
      </c>
      <c r="R394" s="124">
        <f t="shared" si="32"/>
        <v>14314947.352145744</v>
      </c>
      <c r="Z394" s="2"/>
    </row>
    <row r="395" spans="13:26" x14ac:dyDescent="0.25">
      <c r="M395" s="2"/>
      <c r="N395" s="1">
        <f t="shared" si="33"/>
        <v>337</v>
      </c>
      <c r="O395" s="124">
        <f t="shared" si="30"/>
        <v>14314947.352145744</v>
      </c>
      <c r="P395" s="124">
        <f t="shared" si="34"/>
        <v>28881.176945282619</v>
      </c>
      <c r="Q395" s="124">
        <f t="shared" si="31"/>
        <v>31343.897507229816</v>
      </c>
      <c r="R395" s="124">
        <f t="shared" si="32"/>
        <v>14375172.426598256</v>
      </c>
      <c r="Z395" s="2"/>
    </row>
    <row r="396" spans="13:26" x14ac:dyDescent="0.25">
      <c r="M396" s="2"/>
      <c r="N396" s="1">
        <f t="shared" si="33"/>
        <v>338</v>
      </c>
      <c r="O396" s="124">
        <f t="shared" si="30"/>
        <v>14375172.426598256</v>
      </c>
      <c r="P396" s="124">
        <f t="shared" si="34"/>
        <v>28881.176945282619</v>
      </c>
      <c r="Q396" s="124">
        <f t="shared" si="31"/>
        <v>31475.765862353168</v>
      </c>
      <c r="R396" s="124">
        <f t="shared" si="32"/>
        <v>14435529.369405892</v>
      </c>
      <c r="Z396" s="2"/>
    </row>
    <row r="397" spans="13:26" x14ac:dyDescent="0.25">
      <c r="M397" s="2"/>
      <c r="N397" s="1">
        <f t="shared" si="33"/>
        <v>339</v>
      </c>
      <c r="O397" s="124">
        <f t="shared" si="30"/>
        <v>14435529.369405892</v>
      </c>
      <c r="P397" s="124">
        <f t="shared" si="34"/>
        <v>28881.176945282619</v>
      </c>
      <c r="Q397" s="124">
        <f t="shared" si="31"/>
        <v>31607.922955402391</v>
      </c>
      <c r="R397" s="124">
        <f t="shared" si="32"/>
        <v>14496018.469306577</v>
      </c>
      <c r="Z397" s="2"/>
    </row>
    <row r="398" spans="13:26" x14ac:dyDescent="0.25">
      <c r="M398" s="2"/>
      <c r="N398" s="1">
        <f t="shared" si="33"/>
        <v>340</v>
      </c>
      <c r="O398" s="124">
        <f t="shared" si="30"/>
        <v>14496018.469306577</v>
      </c>
      <c r="P398" s="124">
        <f t="shared" si="34"/>
        <v>28881.176945282619</v>
      </c>
      <c r="Q398" s="124">
        <f t="shared" si="31"/>
        <v>31740.369418595805</v>
      </c>
      <c r="R398" s="124">
        <f t="shared" si="32"/>
        <v>14556640.015670454</v>
      </c>
      <c r="Z398" s="2"/>
    </row>
    <row r="399" spans="13:26" x14ac:dyDescent="0.25">
      <c r="M399" s="2"/>
      <c r="N399" s="1">
        <f t="shared" si="33"/>
        <v>341</v>
      </c>
      <c r="O399" s="124">
        <f t="shared" si="30"/>
        <v>14556640.015670454</v>
      </c>
      <c r="P399" s="124">
        <f t="shared" si="34"/>
        <v>28881.176945282619</v>
      </c>
      <c r="Q399" s="124">
        <f t="shared" si="31"/>
        <v>31873.105885536032</v>
      </c>
      <c r="R399" s="124">
        <f t="shared" si="32"/>
        <v>14617394.298501272</v>
      </c>
      <c r="Z399" s="2"/>
    </row>
    <row r="400" spans="13:26" x14ac:dyDescent="0.25">
      <c r="M400" s="2"/>
      <c r="N400" s="1">
        <f t="shared" si="33"/>
        <v>342</v>
      </c>
      <c r="O400" s="124">
        <f t="shared" si="30"/>
        <v>14617394.298501272</v>
      </c>
      <c r="P400" s="124">
        <f t="shared" si="34"/>
        <v>28881.176945282619</v>
      </c>
      <c r="Q400" s="124">
        <f t="shared" si="31"/>
        <v>32006.132991213017</v>
      </c>
      <c r="R400" s="124">
        <f t="shared" si="32"/>
        <v>14678281.608437767</v>
      </c>
      <c r="Z400" s="2"/>
    </row>
    <row r="401" spans="13:26" x14ac:dyDescent="0.25">
      <c r="M401" s="2"/>
      <c r="N401" s="1">
        <f t="shared" si="33"/>
        <v>343</v>
      </c>
      <c r="O401" s="124">
        <f t="shared" si="30"/>
        <v>14678281.608437767</v>
      </c>
      <c r="P401" s="124">
        <f t="shared" si="34"/>
        <v>28881.176945282619</v>
      </c>
      <c r="Q401" s="124">
        <f t="shared" si="31"/>
        <v>32139.45137200709</v>
      </c>
      <c r="R401" s="124">
        <f t="shared" si="32"/>
        <v>14739302.236755056</v>
      </c>
      <c r="Z401" s="2"/>
    </row>
    <row r="402" spans="13:26" x14ac:dyDescent="0.25">
      <c r="M402" s="2"/>
      <c r="N402" s="1">
        <f t="shared" si="33"/>
        <v>344</v>
      </c>
      <c r="O402" s="124">
        <f t="shared" si="30"/>
        <v>14739302.236755056</v>
      </c>
      <c r="P402" s="124">
        <f t="shared" si="34"/>
        <v>28881.176945282619</v>
      </c>
      <c r="Q402" s="124">
        <f t="shared" si="31"/>
        <v>32273.061665691974</v>
      </c>
      <c r="R402" s="124">
        <f t="shared" si="32"/>
        <v>14800456.47536603</v>
      </c>
      <c r="Z402" s="2"/>
    </row>
    <row r="403" spans="13:26" x14ac:dyDescent="0.25">
      <c r="M403" s="2"/>
      <c r="N403" s="1">
        <f t="shared" si="33"/>
        <v>345</v>
      </c>
      <c r="O403" s="124">
        <f t="shared" si="30"/>
        <v>14800456.47536603</v>
      </c>
      <c r="P403" s="124">
        <f t="shared" si="34"/>
        <v>28881.176945282619</v>
      </c>
      <c r="Q403" s="124">
        <f t="shared" si="31"/>
        <v>32406.964511437873</v>
      </c>
      <c r="R403" s="124">
        <f t="shared" si="32"/>
        <v>14861744.616822749</v>
      </c>
      <c r="Z403" s="2"/>
    </row>
    <row r="404" spans="13:26" x14ac:dyDescent="0.25">
      <c r="M404" s="2"/>
      <c r="N404" s="1">
        <f t="shared" si="33"/>
        <v>346</v>
      </c>
      <c r="O404" s="124">
        <f t="shared" si="30"/>
        <v>14861744.616822749</v>
      </c>
      <c r="P404" s="124">
        <f t="shared" si="34"/>
        <v>28881.176945282619</v>
      </c>
      <c r="Q404" s="124">
        <f t="shared" si="31"/>
        <v>32541.160549814507</v>
      </c>
      <c r="R404" s="124">
        <f t="shared" si="32"/>
        <v>14923166.954317845</v>
      </c>
      <c r="Z404" s="2"/>
    </row>
    <row r="405" spans="13:26" x14ac:dyDescent="0.25">
      <c r="M405" s="2"/>
      <c r="N405" s="1">
        <f t="shared" si="33"/>
        <v>347</v>
      </c>
      <c r="O405" s="124">
        <f t="shared" si="30"/>
        <v>14923166.954317845</v>
      </c>
      <c r="P405" s="124">
        <f t="shared" si="34"/>
        <v>28881.176945282619</v>
      </c>
      <c r="Q405" s="124">
        <f t="shared" si="31"/>
        <v>32675.650422794177</v>
      </c>
      <c r="R405" s="124">
        <f t="shared" si="32"/>
        <v>14984723.781685922</v>
      </c>
      <c r="Z405" s="2"/>
    </row>
    <row r="406" spans="13:26" x14ac:dyDescent="0.25">
      <c r="M406" s="2"/>
      <c r="N406" s="1">
        <f t="shared" si="33"/>
        <v>348</v>
      </c>
      <c r="O406" s="124">
        <f t="shared" si="30"/>
        <v>14984723.781685922</v>
      </c>
      <c r="P406" s="124">
        <f t="shared" si="34"/>
        <v>28881.176945282619</v>
      </c>
      <c r="Q406" s="124">
        <f t="shared" si="31"/>
        <v>32810.434773754852</v>
      </c>
      <c r="R406" s="124">
        <f t="shared" si="32"/>
        <v>15046415.393404959</v>
      </c>
      <c r="Z406" s="2"/>
    </row>
    <row r="407" spans="13:26" x14ac:dyDescent="0.25">
      <c r="M407" s="2"/>
      <c r="N407" s="163" t="s">
        <v>216</v>
      </c>
      <c r="O407" s="163" t="s">
        <v>216</v>
      </c>
      <c r="P407" s="163" t="s">
        <v>216</v>
      </c>
      <c r="Q407" s="163" t="s">
        <v>216</v>
      </c>
      <c r="R407" s="163" t="s">
        <v>216</v>
      </c>
      <c r="Z407" s="2"/>
    </row>
    <row r="408" spans="13:26" x14ac:dyDescent="0.25">
      <c r="M408" s="2"/>
      <c r="N408" s="134"/>
      <c r="O408" s="134" t="s">
        <v>231</v>
      </c>
      <c r="P408" s="196">
        <f>SUM(P59:P406)</f>
        <v>10050649.57695839</v>
      </c>
      <c r="Q408" s="196">
        <f>SUM(Q59:Q406)</f>
        <v>4995765.8164466303</v>
      </c>
      <c r="R408" s="196">
        <f>P408+Q408</f>
        <v>15046415.39340502</v>
      </c>
      <c r="S408" s="124">
        <f>R408-P54</f>
        <v>-2.1979212760925293E-7</v>
      </c>
      <c r="Z408" s="2"/>
    </row>
    <row r="409" spans="13:26" x14ac:dyDescent="0.25"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</sheetData>
  <mergeCells count="1">
    <mergeCell ref="AF7:AF8"/>
  </mergeCells>
  <printOptions horizontalCentered="1"/>
  <pageMargins left="0.75" right="0.75" top="0.75" bottom="0.75" header="1" footer="1"/>
  <pageSetup scale="70" orientation="portrait" blackAndWhite="1" r:id="rId1"/>
  <headerFooter alignWithMargins="0"/>
  <customProperties>
    <customPr name="EpmWorksheetKeyString_GU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8DD4A-4DBD-4D3F-ACEC-7F2F381F9CDD}">
  <sheetPr>
    <tabColor theme="2" tint="-0.499984740745262"/>
    <pageSetUpPr fitToPage="1"/>
  </sheetPr>
  <dimension ref="A1:AH409"/>
  <sheetViews>
    <sheetView zoomScaleNormal="100" workbookViewId="0">
      <pane ySplit="15" topLeftCell="A16" activePane="bottomLeft" state="frozen"/>
      <selection activeCell="D37" sqref="D37"/>
      <selection pane="bottomLeft" activeCell="A16" sqref="A16"/>
    </sheetView>
  </sheetViews>
  <sheetFormatPr defaultColWidth="9.109375" defaultRowHeight="13.2" x14ac:dyDescent="0.25"/>
  <cols>
    <col min="1" max="1" width="12.66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12.66406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Lithia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2054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11791999.20263483</v>
      </c>
      <c r="Q8" s="184">
        <f>G10</f>
        <v>6028395.2092179302</v>
      </c>
      <c r="R8" s="184">
        <f>G11</f>
        <v>6036903.2453152929</v>
      </c>
      <c r="S8" s="184">
        <f>G12</f>
        <v>4057877.4731483748</v>
      </c>
      <c r="T8" s="184">
        <f>G13</f>
        <v>-4331176.7250467688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24935422.046836309</v>
      </c>
      <c r="Q9" s="184">
        <f>L10</f>
        <v>13561354.936663449</v>
      </c>
      <c r="R9" s="184">
        <f>L11</f>
        <v>13774719.612731667</v>
      </c>
      <c r="S9" s="184">
        <f>L12</f>
        <v>7482021.2055225838</v>
      </c>
      <c r="T9" s="184">
        <f>L13</f>
        <v>-9882673.7080813851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46</v>
      </c>
      <c r="B10" s="170">
        <f>'Escalation Factors'!$A$10</f>
        <v>2023</v>
      </c>
      <c r="C10" s="201">
        <f>C17+5*1</f>
        <v>2054</v>
      </c>
      <c r="D10" s="10" t="s">
        <v>155</v>
      </c>
      <c r="E10" s="184">
        <f>VLOOKUP($A$10,'Cost Estimates in 2023'!$A:$F,2,FALSE)</f>
        <v>5716765</v>
      </c>
      <c r="F10" s="164">
        <f>VLOOKUP(G$7,Multiplier_Labor,3,FALSE)</f>
        <v>1.0545116353773385</v>
      </c>
      <c r="G10" s="185">
        <f>E10*F10</f>
        <v>6028395.2092179302</v>
      </c>
      <c r="H10" s="137"/>
      <c r="J10" s="165">
        <f>C10+1</f>
        <v>2055</v>
      </c>
      <c r="K10" s="164">
        <f>VLOOKUP(J$10,Multiplier_Labor,4,FALSE)</f>
        <v>2.2495796088363584</v>
      </c>
      <c r="L10" s="185">
        <f>G10*K10</f>
        <v>13561354.936663449</v>
      </c>
      <c r="M10" s="2"/>
      <c r="O10" s="134" t="s">
        <v>235</v>
      </c>
      <c r="P10" s="184">
        <f>SUM(Q10:T10)</f>
        <v>23361688.086836308</v>
      </c>
      <c r="Q10" s="184">
        <f>Q9-Q16</f>
        <v>12730330.976663448</v>
      </c>
      <c r="R10" s="184">
        <f>R9-R16</f>
        <v>12966888.612731667</v>
      </c>
      <c r="S10" s="184">
        <f>S9-S16</f>
        <v>7056444.2055225838</v>
      </c>
      <c r="T10" s="184">
        <f>T9-T16</f>
        <v>-9391975.7080813851</v>
      </c>
      <c r="Z10" s="2"/>
      <c r="AA10" s="186" t="str">
        <f>A10</f>
        <v>Lithia Solar</v>
      </c>
      <c r="AB10" s="182">
        <f>P12</f>
        <v>29</v>
      </c>
      <c r="AC10" s="187">
        <f>G7</f>
        <v>2025</v>
      </c>
      <c r="AD10" s="187">
        <f>C10</f>
        <v>2054</v>
      </c>
      <c r="AE10" s="182">
        <f>G15</f>
        <v>11791999.20263483</v>
      </c>
      <c r="AF10" s="182">
        <f>P16</f>
        <v>1573733.96</v>
      </c>
      <c r="AG10" s="182">
        <f>L15</f>
        <v>24935422.046836309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5954700</v>
      </c>
      <c r="F11" s="164">
        <f>VLOOKUP(G$7,Multiplier_Materials,3,FALSE)</f>
        <v>1.0138047668757943</v>
      </c>
      <c r="G11" s="185">
        <f>E11*F11</f>
        <v>6036903.2453152929</v>
      </c>
      <c r="H11" s="137"/>
      <c r="K11" s="164">
        <f>VLOOKUP(J$10,Multiplier_Materials,4,FALSE)</f>
        <v>2.2817525895285815</v>
      </c>
      <c r="L11" s="185">
        <f>G11*K11</f>
        <v>13774719.612731667</v>
      </c>
      <c r="M11" s="2"/>
      <c r="O11" s="134" t="s">
        <v>234</v>
      </c>
      <c r="P11" s="184">
        <f>SUM(Q11:T11)</f>
        <v>11052787.742118146</v>
      </c>
      <c r="Q11" s="184">
        <f>Q10/((1+Q13)^(P12))</f>
        <v>5658982.2056790842</v>
      </c>
      <c r="R11" s="184">
        <f>R10/((1+R13)^(P12))</f>
        <v>5682863.5463105431</v>
      </c>
      <c r="S11" s="184">
        <f>S10/((1+S13)^(P12))</f>
        <v>3827065.6010682113</v>
      </c>
      <c r="T11" s="184">
        <f>T10/((1+T13)^(P12))</f>
        <v>-4116123.6109396927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3895510</v>
      </c>
      <c r="F12" s="164">
        <f>VLOOKUP(G$7,Multiplier_GDP,3,FALSE)</f>
        <v>1.0416806716317952</v>
      </c>
      <c r="G12" s="185">
        <f>E12*F12</f>
        <v>4057877.4731483748</v>
      </c>
      <c r="H12" s="137"/>
      <c r="K12" s="164">
        <f>VLOOKUP(J$10,Multiplier_GDP,4,FALSE)</f>
        <v>1.8438262995943857</v>
      </c>
      <c r="L12" s="185">
        <f>G12*K12</f>
        <v>7482021.2055225838</v>
      </c>
      <c r="M12" s="2"/>
      <c r="O12" s="134" t="s">
        <v>244</v>
      </c>
      <c r="P12" s="184">
        <f>(P7-P6)</f>
        <v>29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-4272200</v>
      </c>
      <c r="F13" s="164">
        <f>F11</f>
        <v>1.0138047668757943</v>
      </c>
      <c r="G13" s="185">
        <f>E13*F13</f>
        <v>-4331176.7250467688</v>
      </c>
      <c r="H13" s="137"/>
      <c r="K13" s="164">
        <f>K11</f>
        <v>2.2817525895285815</v>
      </c>
      <c r="L13" s="185">
        <f>G13*K13</f>
        <v>-9882673.7080813851</v>
      </c>
      <c r="M13" s="2"/>
      <c r="O13" s="180" t="s">
        <v>237</v>
      </c>
      <c r="P13" s="189">
        <f>IF(P8=0,0,((P9/P8)^(1/($P7-$P6))-1))</f>
        <v>2.6159341015598248E-2</v>
      </c>
      <c r="Q13" s="189">
        <f>IF(Q8=0,0,((Q9/Q8)^(1/($P7-$P6))-1))</f>
        <v>2.8351122457249911E-2</v>
      </c>
      <c r="R13" s="189">
        <f>IF(R8=0,0,((R9/R8)^(1/($P7-$P6))-1))</f>
        <v>2.8854799844558521E-2</v>
      </c>
      <c r="S13" s="189">
        <f>IF(S8=0,0,((S9/S8)^(1/($P7-$P6))-1))</f>
        <v>2.1322168811715114E-2</v>
      </c>
      <c r="T13" s="189">
        <f>IF(T8=0,0,((T9/T8)^(1/($P7-$P6))-1))</f>
        <v>2.8854799844558521E-2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547616.16683359514</v>
      </c>
      <c r="Q14" s="185">
        <f>PMT(Q13,$P12,-Q11)</f>
        <v>288832.47604912968</v>
      </c>
      <c r="R14" s="185">
        <f>PMT(R13,$P12,-R11)</f>
        <v>291910.45025676</v>
      </c>
      <c r="S14" s="185">
        <f>PMT(S13,$P12,-S11)</f>
        <v>178305.29177974656</v>
      </c>
      <c r="T14" s="185">
        <f>PMT(T13,$P12,-T11)</f>
        <v>-211432.05125204104</v>
      </c>
      <c r="U14" s="190"/>
      <c r="Z14" s="2"/>
    </row>
    <row r="15" spans="1:34" x14ac:dyDescent="0.25">
      <c r="E15" s="185">
        <f>SUM(E10:E13)</f>
        <v>11294775</v>
      </c>
      <c r="F15" s="124"/>
      <c r="G15" s="185">
        <f>SUM(G10:G13)</f>
        <v>11791999.20263483</v>
      </c>
      <c r="H15" s="137"/>
      <c r="L15" s="185">
        <f>SUM(L10:L13)</f>
        <v>24935422.046836309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1573733.96</v>
      </c>
      <c r="Q16" s="185">
        <f>VLOOKUP($A$10,'Reserves Dec 31, 2024'!$A:$F,2,FALSE)</f>
        <v>831023.96</v>
      </c>
      <c r="R16" s="185">
        <f>VLOOKUP($A$10,'Reserves Dec 31, 2024'!$A:$F,3,FALSE)</f>
        <v>807831</v>
      </c>
      <c r="S16" s="185">
        <f>VLOOKUP($A$10,'Reserves Dec 31, 2024'!$A:$F,4,FALSE)</f>
        <v>425577</v>
      </c>
      <c r="T16" s="185">
        <f>VLOOKUP($A$10,'Reserves Dec 31, 2024'!$A:$F,5,FALSE)</f>
        <v>-490698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2049</v>
      </c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547616.16683359514</v>
      </c>
      <c r="Q17" s="124">
        <f>IF($N17&lt;=TRUNC($P$12),Q14*(1+0),0)</f>
        <v>288832.47604912968</v>
      </c>
      <c r="R17" s="124">
        <f>IF($N17&lt;=TRUNC($P$12),R14*(1+0),0)</f>
        <v>291910.45025676</v>
      </c>
      <c r="S17" s="124">
        <f>IF($N17&lt;=TRUNC($P$12),S14*(1+0),0)</f>
        <v>178305.29177974656</v>
      </c>
      <c r="T17" s="124">
        <f>IF($N17&lt;=TRUNC($P$12),T14*(1+0),0)</f>
        <v>-211432.05125204104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561928.93535813631</v>
      </c>
      <c r="Q18" s="124">
        <f t="shared" ref="Q18:Q48" si="3">IF($N18&lt;=TRUNC($P$12),Q17*(1+Q$13),0)</f>
        <v>297021.20094722923</v>
      </c>
      <c r="R18" s="124">
        <f t="shared" ref="R18:R48" si="4">IF($N18&lt;=TRUNC($P$12),R17*(1+R$13),0)</f>
        <v>300333.46787145379</v>
      </c>
      <c r="S18" s="124">
        <f t="shared" ref="S18:S48" si="5">IF($N18&lt;=TRUNC($P$12),S17*(1+S$13),0)</f>
        <v>182107.14731109643</v>
      </c>
      <c r="T18" s="124">
        <f t="shared" ref="T18:T48" si="6">IF($N18&lt;=TRUNC($P$12),T17*(1+T$13),0)</f>
        <v>-217532.88077164313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576621.93350315467</v>
      </c>
      <c r="Q19" s="124">
        <f t="shared" si="3"/>
        <v>305442.08538768353</v>
      </c>
      <c r="R19" s="124">
        <f t="shared" si="4"/>
        <v>308999.52997350675</v>
      </c>
      <c r="S19" s="124">
        <f t="shared" si="5"/>
        <v>185990.0666478835</v>
      </c>
      <c r="T19" s="124">
        <f t="shared" si="6"/>
        <v>-223809.74850591909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591705.40516099602</v>
      </c>
      <c r="Q20" s="124">
        <f t="shared" si="3"/>
        <v>314101.71135410754</v>
      </c>
      <c r="R20" s="124">
        <f t="shared" si="4"/>
        <v>317915.64956295496</v>
      </c>
      <c r="S20" s="124">
        <f t="shared" si="5"/>
        <v>189955.77824625181</v>
      </c>
      <c r="T20" s="124">
        <f t="shared" si="6"/>
        <v>-230267.73400231838</v>
      </c>
      <c r="U20" s="196">
        <f>SUM(Q17:T20)/4</f>
        <v>569468.11021397065</v>
      </c>
      <c r="V20" s="124">
        <f>SUM(Q17:Q20)/4</f>
        <v>301349.36843453749</v>
      </c>
      <c r="W20" s="124">
        <f>SUM(R17:R20)/4</f>
        <v>304789.77441616886</v>
      </c>
      <c r="X20" s="124">
        <f>SUM(S17:S20)/4</f>
        <v>184089.57099624455</v>
      </c>
      <c r="Y20" s="124">
        <f>SUM(T17:T20)/4</f>
        <v>-220760.6036329804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607189.8734744502</v>
      </c>
      <c r="Q21" s="124">
        <f t="shared" si="3"/>
        <v>323006.8474367396</v>
      </c>
      <c r="R21" s="124">
        <f t="shared" si="4"/>
        <v>327089.04199854686</v>
      </c>
      <c r="S21" s="124">
        <f t="shared" si="5"/>
        <v>194006.0474167791</v>
      </c>
      <c r="T21" s="124">
        <f t="shared" si="6"/>
        <v>-236912.06337761533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623086.14852286759</v>
      </c>
      <c r="Q22" s="124">
        <f t="shared" si="3"/>
        <v>332164.45412294887</v>
      </c>
      <c r="R22" s="124">
        <f t="shared" si="4"/>
        <v>336527.1308367633</v>
      </c>
      <c r="S22" s="124">
        <f t="shared" si="5"/>
        <v>198142.67711029327</v>
      </c>
      <c r="T22" s="124">
        <f t="shared" si="6"/>
        <v>-243748.11354713779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639405.33522147068</v>
      </c>
      <c r="Q23" s="124">
        <f t="shared" si="3"/>
        <v>341581.68923773419</v>
      </c>
      <c r="R23" s="124">
        <f t="shared" si="4"/>
        <v>346237.55383932166</v>
      </c>
      <c r="S23" s="124">
        <f t="shared" si="5"/>
        <v>202367.50872044411</v>
      </c>
      <c r="T23" s="124">
        <f t="shared" si="6"/>
        <v>-250781.41657602918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656158.84143981466</v>
      </c>
      <c r="Q24" s="124">
        <f t="shared" si="3"/>
        <v>351265.91353846749</v>
      </c>
      <c r="R24" s="124">
        <f t="shared" si="4"/>
        <v>356228.16915402486</v>
      </c>
      <c r="S24" s="124">
        <f t="shared" si="5"/>
        <v>206682.42290338766</v>
      </c>
      <c r="T24" s="124">
        <f t="shared" si="6"/>
        <v>-258017.66415606535</v>
      </c>
      <c r="U24" s="196">
        <f>SUM(Q21:T24)/4</f>
        <v>631460.04966465081</v>
      </c>
      <c r="V24" s="124">
        <f>SUM(Q21:Q24)/4</f>
        <v>337004.72608397255</v>
      </c>
      <c r="W24" s="124">
        <f>SUM(R21:R24)/4</f>
        <v>341520.47395716421</v>
      </c>
      <c r="X24" s="124">
        <f>SUM(S21:S24)/4</f>
        <v>200299.66403772603</v>
      </c>
      <c r="Y24" s="124">
        <f>SUM(T21:T24)/4</f>
        <v>-247364.8144142119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673358.38634551095</v>
      </c>
      <c r="Q25" s="124">
        <f t="shared" si="3"/>
        <v>361224.69646825432</v>
      </c>
      <c r="R25" s="124">
        <f t="shared" si="4"/>
        <v>366507.0616739578</v>
      </c>
      <c r="S25" s="124">
        <f t="shared" si="5"/>
        <v>211089.34041494798</v>
      </c>
      <c r="T25" s="124">
        <f t="shared" si="6"/>
        <v>-265462.71221164917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691016.00897950504</v>
      </c>
      <c r="Q26" s="124">
        <f t="shared" si="3"/>
        <v>371465.82207240874</v>
      </c>
      <c r="R26" s="124">
        <f t="shared" si="4"/>
        <v>377082.54958017712</v>
      </c>
      <c r="S26" s="124">
        <f t="shared" si="5"/>
        <v>215590.2229656291</v>
      </c>
      <c r="T26" s="124">
        <f t="shared" si="6"/>
        <v>-273122.58563870995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709144.07706936984</v>
      </c>
      <c r="Q27" s="124">
        <f t="shared" si="3"/>
        <v>381997.29508266662</v>
      </c>
      <c r="R27" s="124">
        <f t="shared" si="4"/>
        <v>387963.19107318897</v>
      </c>
      <c r="S27" s="124">
        <f t="shared" si="5"/>
        <v>220187.07409385755</v>
      </c>
      <c r="T27" s="124">
        <f t="shared" si="6"/>
        <v>-281003.48318034323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727755.29608726408</v>
      </c>
      <c r="Q28" s="124">
        <f t="shared" si="3"/>
        <v>392827.34717389353</v>
      </c>
      <c r="R28" s="124">
        <f t="shared" si="4"/>
        <v>399157.79129866202</v>
      </c>
      <c r="S28" s="124">
        <f t="shared" si="5"/>
        <v>224881.94005784439</v>
      </c>
      <c r="T28" s="124">
        <f t="shared" si="6"/>
        <v>-289111.7824431358</v>
      </c>
      <c r="U28" s="196">
        <f>SUM(Q25:T28)/4</f>
        <v>700318.44212041225</v>
      </c>
      <c r="V28" s="124">
        <f>SUM(Q25:Q28)/4</f>
        <v>376878.7901993058</v>
      </c>
      <c r="W28" s="124">
        <f>SUM(R25:R28)/4</f>
        <v>382677.6484064965</v>
      </c>
      <c r="X28" s="124">
        <f>SUM(S25:S28)/4</f>
        <v>217937.14438306977</v>
      </c>
      <c r="Y28" s="124">
        <f>SUM(T25:T28)/4</f>
        <v>-277175.14086845954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746862.71855938598</v>
      </c>
      <c r="Q29" s="124">
        <f t="shared" si="3"/>
        <v>403964.44339817722</v>
      </c>
      <c r="R29" s="124">
        <f t="shared" si="4"/>
        <v>410675.409472981</v>
      </c>
      <c r="S29" s="124">
        <f t="shared" si="5"/>
        <v>229676.91074646375</v>
      </c>
      <c r="T29" s="124">
        <f t="shared" si="6"/>
        <v>-297454.04505823605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766479.75363394688</v>
      </c>
      <c r="Q30" s="124">
        <f t="shared" si="3"/>
        <v>415417.28880133375</v>
      </c>
      <c r="R30" s="124">
        <f t="shared" si="4"/>
        <v>422525.36621440598</v>
      </c>
      <c r="S30" s="124">
        <f t="shared" si="5"/>
        <v>234574.12060955307</v>
      </c>
      <c r="T30" s="124">
        <f t="shared" si="6"/>
        <v>-306037.02199134574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786620.17691488948</v>
      </c>
      <c r="Q31" s="124">
        <f t="shared" si="3"/>
        <v>427194.83522699913</v>
      </c>
      <c r="R31" s="124">
        <f t="shared" si="4"/>
        <v>434717.25108577148</v>
      </c>
      <c r="S31" s="124">
        <f t="shared" si="5"/>
        <v>239575.74960804958</v>
      </c>
      <c r="T31" s="124">
        <f t="shared" si="6"/>
        <v>-314867.65900593076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807298.14056876663</v>
      </c>
      <c r="Q32" s="124">
        <f t="shared" si="3"/>
        <v>439306.28831362451</v>
      </c>
      <c r="R32" s="124">
        <f t="shared" si="4"/>
        <v>447260.93035482813</v>
      </c>
      <c r="S32" s="124">
        <f t="shared" si="5"/>
        <v>244684.02418438561</v>
      </c>
      <c r="T32" s="124">
        <f t="shared" si="6"/>
        <v>-323953.10228407162</v>
      </c>
      <c r="U32" s="196">
        <f>SUM(Q29:T32)/4</f>
        <v>776815.19741924724</v>
      </c>
      <c r="V32" s="124">
        <f>SUM(Q29:Q32)/4</f>
        <v>421470.71393503365</v>
      </c>
      <c r="W32" s="124">
        <f>SUM(R29:R32)/4</f>
        <v>428794.73928199662</v>
      </c>
      <c r="X32" s="124">
        <f>SUM(S29:S32)/4</f>
        <v>237127.70128711301</v>
      </c>
      <c r="Y32" s="124">
        <f>SUM(T29:T32)/4</f>
        <v>-310577.95708489604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828528.18371242424</v>
      </c>
      <c r="Q33" s="124">
        <f t="shared" si="3"/>
        <v>451761.11468984402</v>
      </c>
      <c r="R33" s="124">
        <f t="shared" si="4"/>
        <v>460166.55497850775</v>
      </c>
      <c r="S33" s="124">
        <f t="shared" si="5"/>
        <v>249901.21825357486</v>
      </c>
      <c r="T33" s="124">
        <f t="shared" si="6"/>
        <v>-333300.70420950232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850325.24308932503</v>
      </c>
      <c r="Q34" s="124">
        <f t="shared" si="3"/>
        <v>464569.04937383952</v>
      </c>
      <c r="R34" s="124">
        <f t="shared" si="4"/>
        <v>473444.56881757261</v>
      </c>
      <c r="S34" s="124">
        <f t="shared" si="5"/>
        <v>255229.65421543084</v>
      </c>
      <c r="T34" s="124">
        <f t="shared" si="6"/>
        <v>-342918.02931751794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872704.66404258483</v>
      </c>
      <c r="Q35" s="124">
        <f t="shared" si="3"/>
        <v>477740.10338248539</v>
      </c>
      <c r="R35" s="124">
        <f t="shared" si="4"/>
        <v>487105.71708829695</v>
      </c>
      <c r="S35" s="124">
        <f t="shared" si="5"/>
        <v>260671.70398836792</v>
      </c>
      <c r="T35" s="124">
        <f t="shared" si="6"/>
        <v>-352812.86041656538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895682.21179301501</v>
      </c>
      <c r="Q36" s="124">
        <f t="shared" si="3"/>
        <v>491284.57155622146</v>
      </c>
      <c r="R36" s="124">
        <f t="shared" si="4"/>
        <v>501161.05505801993</v>
      </c>
      <c r="S36" s="124">
        <f t="shared" si="5"/>
        <v>266229.79006524535</v>
      </c>
      <c r="T36" s="124">
        <f t="shared" si="6"/>
        <v>-362993.20488647156</v>
      </c>
      <c r="U36" s="196">
        <f>SUM(Q33:T36)/4</f>
        <v>861810.07565933722</v>
      </c>
      <c r="V36" s="124">
        <f>SUM(Q33:Q36)/4</f>
        <v>471338.7097505976</v>
      </c>
      <c r="W36" s="124">
        <f>SUM(R33:R36)/4</f>
        <v>480469.4739855993</v>
      </c>
      <c r="X36" s="124">
        <f>SUM(S33:S36)/4</f>
        <v>258008.09163065473</v>
      </c>
      <c r="Y36" s="124">
        <f>SUM(T33:T36)/4</f>
        <v>-348006.19970751432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919274.08303069486</v>
      </c>
      <c r="Q37" s="124">
        <f t="shared" si="3"/>
        <v>505213.04060576943</v>
      </c>
      <c r="R37" s="124">
        <f t="shared" si="4"/>
        <v>515621.95699160686</v>
      </c>
      <c r="S37" s="124">
        <f t="shared" si="5"/>
        <v>271906.386591724</v>
      </c>
      <c r="T37" s="124">
        <f t="shared" si="6"/>
        <v>-373467.30115840555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943496.91782883997</v>
      </c>
      <c r="Q38" s="124">
        <f t="shared" si="3"/>
        <v>519536.39738698315</v>
      </c>
      <c r="R38" s="124">
        <f t="shared" si="4"/>
        <v>530500.12535605929</v>
      </c>
      <c r="S38" s="124">
        <f t="shared" si="5"/>
        <v>277704.02046761621</v>
      </c>
      <c r="T38" s="124">
        <f t="shared" si="6"/>
        <v>-384243.6253818188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968367.81188898161</v>
      </c>
      <c r="Q39" s="124">
        <f t="shared" si="3"/>
        <v>534265.83741029992</v>
      </c>
      <c r="R39" s="124">
        <f t="shared" si="4"/>
        <v>545807.60029072163</v>
      </c>
      <c r="S39" s="124">
        <f t="shared" si="5"/>
        <v>283625.27247171872</v>
      </c>
      <c r="T39" s="124">
        <f t="shared" si="6"/>
        <v>-395330.89828375872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993904.32912671694</v>
      </c>
      <c r="Q40" s="124">
        <f t="shared" si="3"/>
        <v>549412.87359144446</v>
      </c>
      <c r="R40" s="124">
        <f t="shared" si="4"/>
        <v>561556.76935074921</v>
      </c>
      <c r="S40" s="124">
        <f t="shared" si="5"/>
        <v>289672.77841062943</v>
      </c>
      <c r="T40" s="124">
        <f t="shared" si="6"/>
        <v>-406738.09222610609</v>
      </c>
      <c r="U40" s="196">
        <f>SUM(Q37:T40)/4</f>
        <v>956260.78546880826</v>
      </c>
      <c r="V40" s="124">
        <f>SUM(Q37:Q40)/4</f>
        <v>527107.03724862426</v>
      </c>
      <c r="W40" s="124">
        <f>SUM(R37:R40)/4</f>
        <v>538371.61299728416</v>
      </c>
      <c r="X40" s="124">
        <f>SUM(S37:S40)/4</f>
        <v>280727.11448542209</v>
      </c>
      <c r="Y40" s="124">
        <f>SUM(T37:T40)/4</f>
        <v>-389944.97926252231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1020124.5146075584</v>
      </c>
      <c r="Q41" s="124">
        <f t="shared" si="3"/>
        <v>564989.34525022504</v>
      </c>
      <c r="R41" s="124">
        <f t="shared" si="4"/>
        <v>577760.37753172196</v>
      </c>
      <c r="S41" s="124">
        <f t="shared" si="5"/>
        <v>295849.23029205942</v>
      </c>
      <c r="T41" s="124">
        <f t="shared" si="6"/>
        <v>-418474.43846644799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1047046.9078426732</v>
      </c>
      <c r="Q42" s="124">
        <f t="shared" si="3"/>
        <v>581007.42736445565</v>
      </c>
      <c r="R42" s="124">
        <f t="shared" si="4"/>
        <v>594431.53758351633</v>
      </c>
      <c r="S42" s="124">
        <f t="shared" si="5"/>
        <v>302157.37752316269</v>
      </c>
      <c r="T42" s="124">
        <f t="shared" si="6"/>
        <v>-430549.43462846137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1074690.5564545824</v>
      </c>
      <c r="Q43" s="124">
        <f t="shared" si="3"/>
        <v>597479.64008623711</v>
      </c>
      <c r="R43" s="124">
        <f t="shared" si="4"/>
        <v>611583.74062178191</v>
      </c>
      <c r="S43" s="124">
        <f t="shared" si="5"/>
        <v>308600.02813441673</v>
      </c>
      <c r="T43" s="124">
        <f t="shared" si="6"/>
        <v>-442972.85238785343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1103075.0302231661</v>
      </c>
      <c r="Q44" s="124">
        <f t="shared" si="3"/>
        <v>614418.85852803558</v>
      </c>
      <c r="R44" s="124">
        <f t="shared" si="4"/>
        <v>629230.86704560986</v>
      </c>
      <c r="S44" s="124">
        <f t="shared" si="5"/>
        <v>315180.05002959882</v>
      </c>
      <c r="T44" s="124">
        <f t="shared" si="6"/>
        <v>-455754.74538007809</v>
      </c>
      <c r="U44" s="196">
        <f>SUM(Q41:T44)/4</f>
        <v>1061234.252281995</v>
      </c>
      <c r="V44" s="124">
        <f>SUM(Q41:Q44)/4</f>
        <v>589473.81780723832</v>
      </c>
      <c r="W44" s="124">
        <f>SUM(R41:R44)/4</f>
        <v>603251.63069565746</v>
      </c>
      <c r="X44" s="124">
        <f>SUM(S41:S44)/4</f>
        <v>305446.67149480944</v>
      </c>
      <c r="Y44" s="124">
        <f>SUM(T41:T44)/4</f>
        <v>-436937.86771571019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1132220.4355226234</v>
      </c>
      <c r="Q45" s="124">
        <f t="shared" si="3"/>
        <v>631838.32282620762</v>
      </c>
      <c r="R45" s="124">
        <f t="shared" si="4"/>
        <v>647387.19777022896</v>
      </c>
      <c r="S45" s="124">
        <f t="shared" si="5"/>
        <v>321900.37226241472</v>
      </c>
      <c r="T45" s="124">
        <f t="shared" si="6"/>
        <v>-468905.45733622799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283055.10888065584</v>
      </c>
      <c r="V48" s="124">
        <f>SUM(Q45:Q48)/4</f>
        <v>157959.5807065519</v>
      </c>
      <c r="W48" s="124">
        <f>SUM(R45:R48)/4</f>
        <v>161846.79944255724</v>
      </c>
      <c r="X48" s="124">
        <f>SUM(S45:S48)/4</f>
        <v>80475.09306560368</v>
      </c>
      <c r="Y48" s="124">
        <f>SUM(T45:T48)/4</f>
        <v>-117226.364334057</v>
      </c>
      <c r="Z48" s="188">
        <f>SUM(Q48:T48)-P48</f>
        <v>0</v>
      </c>
    </row>
    <row r="49" spans="13:26" x14ac:dyDescent="0.25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5">
      <c r="M50" s="2"/>
      <c r="O50" s="134" t="s">
        <v>231</v>
      </c>
      <c r="P50" s="196">
        <f>SUM(Q50:T50)</f>
        <v>23361688.086836308</v>
      </c>
      <c r="Q50" s="196">
        <f>SUM(Q$17:Q$48)</f>
        <v>12730330.976663444</v>
      </c>
      <c r="R50" s="196">
        <f>SUM(R$17:R$48)</f>
        <v>12966888.612731695</v>
      </c>
      <c r="S50" s="196">
        <f>SUM(S$17:S$48)</f>
        <v>7056444.2055225736</v>
      </c>
      <c r="T50" s="196">
        <f>SUM(T$17:T$48)</f>
        <v>-9391975.7080814075</v>
      </c>
      <c r="U50" s="124"/>
      <c r="V50" s="196"/>
      <c r="W50" s="196"/>
      <c r="X50" s="196"/>
      <c r="Y50" s="196"/>
      <c r="Z50" s="2"/>
    </row>
    <row r="51" spans="13:26" x14ac:dyDescent="0.25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2.7939677238464355E-8</v>
      </c>
      <c r="S51" s="188">
        <f>S50-S$10</f>
        <v>-1.0244548320770264E-8</v>
      </c>
      <c r="T51" s="188">
        <f>T50-T$10</f>
        <v>-2.2351741790771484E-8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5">
      <c r="M52" s="2"/>
      <c r="O52" s="180" t="s">
        <v>279</v>
      </c>
      <c r="P52" s="197">
        <f>$P$13</f>
        <v>2.6159341015598248E-2</v>
      </c>
      <c r="Z52" s="2"/>
    </row>
    <row r="53" spans="13:26" x14ac:dyDescent="0.25">
      <c r="M53" s="2"/>
      <c r="O53" s="134" t="s">
        <v>236</v>
      </c>
      <c r="P53" s="197">
        <f>((1+P52)^(1/12))-1</f>
        <v>2.154236859884362E-3</v>
      </c>
      <c r="Z53" s="2"/>
    </row>
    <row r="54" spans="13:26" x14ac:dyDescent="0.25">
      <c r="M54" s="2"/>
      <c r="O54" s="134" t="s">
        <v>235</v>
      </c>
      <c r="P54" s="196">
        <f>P10</f>
        <v>23361688.086836308</v>
      </c>
      <c r="Z54" s="2"/>
    </row>
    <row r="55" spans="13:26" x14ac:dyDescent="0.25">
      <c r="M55" s="2"/>
      <c r="O55" s="134" t="s">
        <v>234</v>
      </c>
      <c r="P55" s="196">
        <f>P54/(1+P53)^P56</f>
        <v>11047778.00731606</v>
      </c>
      <c r="Z55" s="2"/>
    </row>
    <row r="56" spans="13:26" x14ac:dyDescent="0.25">
      <c r="M56" s="2"/>
      <c r="O56" s="134" t="s">
        <v>233</v>
      </c>
      <c r="P56" s="124">
        <f>$P$12*12</f>
        <v>348</v>
      </c>
      <c r="Q56" s="198"/>
      <c r="Z56" s="2"/>
    </row>
    <row r="57" spans="13:26" x14ac:dyDescent="0.25">
      <c r="M57" s="2"/>
      <c r="O57" s="134" t="s">
        <v>232</v>
      </c>
      <c r="P57" s="196">
        <f>PMT(P53,P56,-P55)</f>
        <v>45151.962859409585</v>
      </c>
      <c r="Z57" s="2"/>
    </row>
    <row r="58" spans="13:26" x14ac:dyDescent="0.25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5">
      <c r="M59" s="2"/>
      <c r="N59" s="1">
        <v>1</v>
      </c>
      <c r="O59" s="124">
        <v>0</v>
      </c>
      <c r="P59" s="124">
        <f>P57</f>
        <v>45151.962859409585</v>
      </c>
      <c r="Q59" s="124">
        <f t="shared" ref="Q59:Q87" si="7">O59*$P$53</f>
        <v>0</v>
      </c>
      <c r="R59" s="124">
        <f t="shared" ref="R59:R87" si="8">O59+P59+Q59</f>
        <v>45151.962859409585</v>
      </c>
      <c r="Z59" s="2"/>
    </row>
    <row r="60" spans="13:26" x14ac:dyDescent="0.25">
      <c r="M60" s="2"/>
      <c r="N60" s="1">
        <f t="shared" ref="N60:N183" si="9">N59+1</f>
        <v>2</v>
      </c>
      <c r="O60" s="124">
        <f t="shared" ref="O60:O87" si="10">R59</f>
        <v>45151.962859409585</v>
      </c>
      <c r="P60" s="124">
        <f t="shared" ref="P60:P183" si="11">P59</f>
        <v>45151.962859409585</v>
      </c>
      <c r="Q60" s="124">
        <f t="shared" si="7"/>
        <v>97.268022687869845</v>
      </c>
      <c r="R60" s="124">
        <f t="shared" si="8"/>
        <v>90401.193741507042</v>
      </c>
      <c r="Z60" s="2"/>
    </row>
    <row r="61" spans="13:26" x14ac:dyDescent="0.25">
      <c r="M61" s="2"/>
      <c r="N61" s="1">
        <f t="shared" si="9"/>
        <v>3</v>
      </c>
      <c r="O61" s="124">
        <f t="shared" si="10"/>
        <v>90401.193741507042</v>
      </c>
      <c r="P61" s="124">
        <f t="shared" si="11"/>
        <v>45151.962859409585</v>
      </c>
      <c r="Q61" s="124">
        <f t="shared" si="7"/>
        <v>194.74558373550198</v>
      </c>
      <c r="R61" s="124">
        <f t="shared" si="8"/>
        <v>135747.90218465214</v>
      </c>
      <c r="Z61" s="2"/>
    </row>
    <row r="62" spans="13:26" x14ac:dyDescent="0.25">
      <c r="M62" s="2"/>
      <c r="N62" s="1">
        <f t="shared" si="9"/>
        <v>4</v>
      </c>
      <c r="O62" s="124">
        <f t="shared" si="10"/>
        <v>135747.90218465214</v>
      </c>
      <c r="P62" s="124">
        <f t="shared" si="11"/>
        <v>45151.962859409585</v>
      </c>
      <c r="Q62" s="124">
        <f t="shared" si="7"/>
        <v>292.43313453815455</v>
      </c>
      <c r="R62" s="124">
        <f t="shared" si="8"/>
        <v>181192.29817859989</v>
      </c>
      <c r="Z62" s="2"/>
    </row>
    <row r="63" spans="13:26" x14ac:dyDescent="0.25">
      <c r="M63" s="2"/>
      <c r="N63" s="1">
        <f t="shared" si="9"/>
        <v>5</v>
      </c>
      <c r="O63" s="124">
        <f t="shared" si="10"/>
        <v>181192.29817859989</v>
      </c>
      <c r="P63" s="124">
        <f t="shared" si="11"/>
        <v>45151.962859409585</v>
      </c>
      <c r="Q63" s="124">
        <f t="shared" si="7"/>
        <v>390.33112746349804</v>
      </c>
      <c r="R63" s="124">
        <f t="shared" si="8"/>
        <v>226734.59216547298</v>
      </c>
      <c r="Z63" s="2"/>
    </row>
    <row r="64" spans="13:26" x14ac:dyDescent="0.25">
      <c r="M64" s="2"/>
      <c r="N64" s="1">
        <f t="shared" si="9"/>
        <v>6</v>
      </c>
      <c r="O64" s="124">
        <f t="shared" si="10"/>
        <v>226734.59216547298</v>
      </c>
      <c r="P64" s="124">
        <f t="shared" si="11"/>
        <v>45151.962859409585</v>
      </c>
      <c r="Q64" s="124">
        <f t="shared" si="7"/>
        <v>488.44001585370995</v>
      </c>
      <c r="R64" s="124">
        <f t="shared" si="8"/>
        <v>272374.99504073628</v>
      </c>
      <c r="Z64" s="2"/>
    </row>
    <row r="65" spans="13:26" x14ac:dyDescent="0.25">
      <c r="M65" s="2"/>
      <c r="N65" s="1">
        <f t="shared" si="9"/>
        <v>7</v>
      </c>
      <c r="O65" s="124">
        <f t="shared" si="10"/>
        <v>272374.99504073628</v>
      </c>
      <c r="P65" s="124">
        <f t="shared" si="11"/>
        <v>45151.962859409585</v>
      </c>
      <c r="Q65" s="124">
        <f t="shared" si="7"/>
        <v>586.76025402757443</v>
      </c>
      <c r="R65" s="124">
        <f t="shared" si="8"/>
        <v>318113.7181541734</v>
      </c>
      <c r="Z65" s="2"/>
    </row>
    <row r="66" spans="13:26" x14ac:dyDescent="0.25">
      <c r="M66" s="2"/>
      <c r="N66" s="1">
        <f t="shared" si="9"/>
        <v>8</v>
      </c>
      <c r="O66" s="124">
        <f t="shared" si="10"/>
        <v>318113.7181541734</v>
      </c>
      <c r="P66" s="124">
        <f t="shared" si="11"/>
        <v>45151.962859409585</v>
      </c>
      <c r="Q66" s="124">
        <f t="shared" si="7"/>
        <v>685.29229728258542</v>
      </c>
      <c r="R66" s="124">
        <f t="shared" si="8"/>
        <v>363950.97331086558</v>
      </c>
      <c r="Z66" s="2"/>
    </row>
    <row r="67" spans="13:26" x14ac:dyDescent="0.25">
      <c r="M67" s="2"/>
      <c r="N67" s="1">
        <f t="shared" si="9"/>
        <v>9</v>
      </c>
      <c r="O67" s="124">
        <f t="shared" si="10"/>
        <v>363950.97331086558</v>
      </c>
      <c r="P67" s="124">
        <f t="shared" si="11"/>
        <v>45151.962859409585</v>
      </c>
      <c r="Q67" s="124">
        <f t="shared" si="7"/>
        <v>784.03660189705624</v>
      </c>
      <c r="R67" s="124">
        <f t="shared" si="8"/>
        <v>409886.97277217219</v>
      </c>
      <c r="Z67" s="2"/>
    </row>
    <row r="68" spans="13:26" x14ac:dyDescent="0.25">
      <c r="M68" s="2"/>
      <c r="N68" s="1">
        <f t="shared" si="9"/>
        <v>10</v>
      </c>
      <c r="O68" s="124">
        <f t="shared" si="10"/>
        <v>409886.97277217219</v>
      </c>
      <c r="P68" s="124">
        <f t="shared" si="11"/>
        <v>45151.962859409585</v>
      </c>
      <c r="Q68" s="124">
        <f t="shared" si="7"/>
        <v>882.99362513223116</v>
      </c>
      <c r="R68" s="124">
        <f t="shared" si="8"/>
        <v>455921.92925671401</v>
      </c>
      <c r="Z68" s="2"/>
    </row>
    <row r="69" spans="13:26" x14ac:dyDescent="0.25">
      <c r="M69" s="2"/>
      <c r="N69" s="1">
        <f t="shared" si="9"/>
        <v>11</v>
      </c>
      <c r="O69" s="124">
        <f t="shared" si="10"/>
        <v>455921.92925671401</v>
      </c>
      <c r="P69" s="124">
        <f t="shared" si="11"/>
        <v>45151.962859409585</v>
      </c>
      <c r="Q69" s="124">
        <f t="shared" si="7"/>
        <v>982.16382523440382</v>
      </c>
      <c r="R69" s="124">
        <f t="shared" si="8"/>
        <v>502056.05594135798</v>
      </c>
      <c r="Z69" s="2"/>
    </row>
    <row r="70" spans="13:26" x14ac:dyDescent="0.25">
      <c r="M70" s="2"/>
      <c r="N70" s="1">
        <f t="shared" si="9"/>
        <v>12</v>
      </c>
      <c r="O70" s="124">
        <f t="shared" si="10"/>
        <v>502056.05594135798</v>
      </c>
      <c r="P70" s="124">
        <f t="shared" si="11"/>
        <v>45151.962859409585</v>
      </c>
      <c r="Q70" s="124">
        <f t="shared" si="7"/>
        <v>1081.5476614370386</v>
      </c>
      <c r="R70" s="124">
        <f t="shared" si="8"/>
        <v>548289.56646220468</v>
      </c>
      <c r="Z70" s="2"/>
    </row>
    <row r="71" spans="13:26" x14ac:dyDescent="0.25">
      <c r="M71" s="2"/>
      <c r="N71" s="1">
        <f t="shared" si="9"/>
        <v>13</v>
      </c>
      <c r="O71" s="124">
        <f t="shared" si="10"/>
        <v>548289.56646220468</v>
      </c>
      <c r="P71" s="124">
        <f t="shared" si="11"/>
        <v>45151.962859409585</v>
      </c>
      <c r="Q71" s="124">
        <f t="shared" si="7"/>
        <v>1181.1455939628979</v>
      </c>
      <c r="R71" s="124">
        <f t="shared" si="8"/>
        <v>594622.67491557717</v>
      </c>
      <c r="Z71" s="2"/>
    </row>
    <row r="72" spans="13:26" x14ac:dyDescent="0.25">
      <c r="M72" s="2"/>
      <c r="N72" s="1">
        <f t="shared" si="9"/>
        <v>14</v>
      </c>
      <c r="O72" s="124">
        <f t="shared" si="10"/>
        <v>594622.67491557717</v>
      </c>
      <c r="P72" s="124">
        <f t="shared" si="11"/>
        <v>45151.962859409585</v>
      </c>
      <c r="Q72" s="124">
        <f t="shared" si="7"/>
        <v>1280.9580840261726</v>
      </c>
      <c r="R72" s="124">
        <f t="shared" si="8"/>
        <v>641055.59585901292</v>
      </c>
      <c r="Z72" s="2"/>
    </row>
    <row r="73" spans="13:26" x14ac:dyDescent="0.25">
      <c r="M73" s="2"/>
      <c r="N73" s="1">
        <f t="shared" si="9"/>
        <v>15</v>
      </c>
      <c r="O73" s="124">
        <f t="shared" si="10"/>
        <v>641055.59585901292</v>
      </c>
      <c r="P73" s="124">
        <f t="shared" si="11"/>
        <v>45151.962859409585</v>
      </c>
      <c r="Q73" s="124">
        <f t="shared" si="7"/>
        <v>1380.9855938346186</v>
      </c>
      <c r="R73" s="124">
        <f t="shared" si="8"/>
        <v>687588.5443122572</v>
      </c>
      <c r="Z73" s="2"/>
    </row>
    <row r="74" spans="13:26" x14ac:dyDescent="0.25">
      <c r="M74" s="2"/>
      <c r="N74" s="1">
        <f t="shared" si="9"/>
        <v>16</v>
      </c>
      <c r="O74" s="124">
        <f t="shared" si="10"/>
        <v>687588.5443122572</v>
      </c>
      <c r="P74" s="124">
        <f t="shared" si="11"/>
        <v>45151.962859409585</v>
      </c>
      <c r="Q74" s="124">
        <f t="shared" si="7"/>
        <v>1481.2285865916965</v>
      </c>
      <c r="R74" s="124">
        <f t="shared" si="8"/>
        <v>734221.7357582585</v>
      </c>
      <c r="Z74" s="2"/>
    </row>
    <row r="75" spans="13:26" x14ac:dyDescent="0.25">
      <c r="M75" s="2"/>
      <c r="N75" s="1">
        <f t="shared" si="9"/>
        <v>17</v>
      </c>
      <c r="O75" s="124">
        <f t="shared" si="10"/>
        <v>734221.7357582585</v>
      </c>
      <c r="P75" s="124">
        <f t="shared" si="11"/>
        <v>45151.962859409585</v>
      </c>
      <c r="Q75" s="124">
        <f t="shared" si="7"/>
        <v>1581.6875264987166</v>
      </c>
      <c r="R75" s="124">
        <f t="shared" si="8"/>
        <v>780955.38614416681</v>
      </c>
      <c r="Z75" s="2"/>
    </row>
    <row r="76" spans="13:26" x14ac:dyDescent="0.25">
      <c r="M76" s="2"/>
      <c r="N76" s="1">
        <f t="shared" si="9"/>
        <v>18</v>
      </c>
      <c r="O76" s="124">
        <f t="shared" si="10"/>
        <v>780955.38614416681</v>
      </c>
      <c r="P76" s="124">
        <f t="shared" si="11"/>
        <v>45151.962859409585</v>
      </c>
      <c r="Q76" s="124">
        <f t="shared" si="7"/>
        <v>1682.3628787569892</v>
      </c>
      <c r="R76" s="124">
        <f t="shared" si="8"/>
        <v>827789.71188233339</v>
      </c>
      <c r="Z76" s="2"/>
    </row>
    <row r="77" spans="13:26" x14ac:dyDescent="0.25">
      <c r="M77" s="2"/>
      <c r="N77" s="1">
        <f t="shared" si="9"/>
        <v>19</v>
      </c>
      <c r="O77" s="124">
        <f t="shared" si="10"/>
        <v>827789.71188233339</v>
      </c>
      <c r="P77" s="124">
        <f t="shared" si="11"/>
        <v>45151.962859409585</v>
      </c>
      <c r="Q77" s="124">
        <f t="shared" si="7"/>
        <v>1783.2551095699787</v>
      </c>
      <c r="R77" s="124">
        <f t="shared" si="8"/>
        <v>874724.92985131301</v>
      </c>
      <c r="Z77" s="2"/>
    </row>
    <row r="78" spans="13:26" x14ac:dyDescent="0.25">
      <c r="M78" s="2"/>
      <c r="N78" s="1">
        <f t="shared" si="9"/>
        <v>20</v>
      </c>
      <c r="O78" s="124">
        <f t="shared" si="10"/>
        <v>874724.92985131301</v>
      </c>
      <c r="P78" s="124">
        <f t="shared" si="11"/>
        <v>45151.962859409585</v>
      </c>
      <c r="Q78" s="124">
        <f t="shared" si="7"/>
        <v>1884.3646861454613</v>
      </c>
      <c r="R78" s="124">
        <f t="shared" si="8"/>
        <v>921761.25739686808</v>
      </c>
      <c r="Z78" s="2"/>
    </row>
    <row r="79" spans="13:26" x14ac:dyDescent="0.25">
      <c r="M79" s="2"/>
      <c r="N79" s="1">
        <f t="shared" si="9"/>
        <v>21</v>
      </c>
      <c r="O79" s="124">
        <f t="shared" si="10"/>
        <v>921761.25739686808</v>
      </c>
      <c r="P79" s="124">
        <f t="shared" si="11"/>
        <v>45151.962859409585</v>
      </c>
      <c r="Q79" s="124">
        <f t="shared" si="7"/>
        <v>1985.6920766976903</v>
      </c>
      <c r="R79" s="124">
        <f t="shared" si="8"/>
        <v>968898.91233297542</v>
      </c>
      <c r="Z79" s="2"/>
    </row>
    <row r="80" spans="13:26" x14ac:dyDescent="0.25">
      <c r="M80" s="2"/>
      <c r="N80" s="1">
        <f t="shared" si="9"/>
        <v>22</v>
      </c>
      <c r="O80" s="124">
        <f t="shared" si="10"/>
        <v>968898.91233297542</v>
      </c>
      <c r="P80" s="124">
        <f t="shared" si="11"/>
        <v>45151.962859409585</v>
      </c>
      <c r="Q80" s="124">
        <f t="shared" si="7"/>
        <v>2087.2377504495626</v>
      </c>
      <c r="R80" s="124">
        <f t="shared" si="8"/>
        <v>1016138.1129428346</v>
      </c>
      <c r="Z80" s="2"/>
    </row>
    <row r="81" spans="13:26" x14ac:dyDescent="0.25">
      <c r="M81" s="2"/>
      <c r="N81" s="1">
        <f t="shared" si="9"/>
        <v>23</v>
      </c>
      <c r="O81" s="124">
        <f t="shared" si="10"/>
        <v>1016138.1129428346</v>
      </c>
      <c r="P81" s="124">
        <f t="shared" si="11"/>
        <v>45151.962859409585</v>
      </c>
      <c r="Q81" s="124">
        <f t="shared" si="7"/>
        <v>2189.002177634793</v>
      </c>
      <c r="R81" s="124">
        <f t="shared" si="8"/>
        <v>1063479.077979879</v>
      </c>
      <c r="Z81" s="2"/>
    </row>
    <row r="82" spans="13:26" x14ac:dyDescent="0.25">
      <c r="M82" s="2"/>
      <c r="N82" s="1">
        <f t="shared" si="9"/>
        <v>24</v>
      </c>
      <c r="O82" s="124">
        <f t="shared" si="10"/>
        <v>1063479.077979879</v>
      </c>
      <c r="P82" s="124">
        <f t="shared" si="11"/>
        <v>45151.962859409585</v>
      </c>
      <c r="Q82" s="124">
        <f t="shared" si="7"/>
        <v>2290.9858295000909</v>
      </c>
      <c r="R82" s="124">
        <f t="shared" si="8"/>
        <v>1110922.0266687886</v>
      </c>
      <c r="Z82" s="2"/>
    </row>
    <row r="83" spans="13:26" x14ac:dyDescent="0.25">
      <c r="M83" s="2"/>
      <c r="N83" s="1">
        <f t="shared" si="9"/>
        <v>25</v>
      </c>
      <c r="O83" s="124">
        <f t="shared" si="10"/>
        <v>1110922.0266687886</v>
      </c>
      <c r="P83" s="124">
        <f t="shared" si="11"/>
        <v>45151.962859409585</v>
      </c>
      <c r="Q83" s="124">
        <f t="shared" si="7"/>
        <v>2393.1891783073424</v>
      </c>
      <c r="R83" s="124">
        <f t="shared" si="8"/>
        <v>1158467.1787065056</v>
      </c>
      <c r="Z83" s="2"/>
    </row>
    <row r="84" spans="13:26" x14ac:dyDescent="0.25">
      <c r="M84" s="2"/>
      <c r="N84" s="1">
        <f t="shared" si="9"/>
        <v>26</v>
      </c>
      <c r="O84" s="124">
        <f t="shared" si="10"/>
        <v>1158467.1787065056</v>
      </c>
      <c r="P84" s="124">
        <f t="shared" si="11"/>
        <v>45151.962859409585</v>
      </c>
      <c r="Q84" s="124">
        <f t="shared" si="7"/>
        <v>2495.6126973357987</v>
      </c>
      <c r="R84" s="124">
        <f t="shared" si="8"/>
        <v>1206114.7542632511</v>
      </c>
      <c r="Z84" s="2"/>
    </row>
    <row r="85" spans="13:26" x14ac:dyDescent="0.25">
      <c r="M85" s="2"/>
      <c r="N85" s="1">
        <f t="shared" si="9"/>
        <v>27</v>
      </c>
      <c r="O85" s="124">
        <f t="shared" si="10"/>
        <v>1206114.7542632511</v>
      </c>
      <c r="P85" s="124">
        <f t="shared" si="11"/>
        <v>45151.962859409585</v>
      </c>
      <c r="Q85" s="124">
        <f t="shared" si="7"/>
        <v>2598.2568608842648</v>
      </c>
      <c r="R85" s="124">
        <f t="shared" si="8"/>
        <v>1253864.9739835451</v>
      </c>
      <c r="Z85" s="2"/>
    </row>
    <row r="86" spans="13:26" x14ac:dyDescent="0.25">
      <c r="M86" s="2"/>
      <c r="N86" s="1">
        <f t="shared" si="9"/>
        <v>28</v>
      </c>
      <c r="O86" s="124">
        <f t="shared" si="10"/>
        <v>1253864.9739835451</v>
      </c>
      <c r="P86" s="124">
        <f t="shared" si="11"/>
        <v>45151.962859409585</v>
      </c>
      <c r="Q86" s="124">
        <f t="shared" si="7"/>
        <v>2701.1221442732995</v>
      </c>
      <c r="R86" s="124">
        <f t="shared" si="8"/>
        <v>1301718.058987228</v>
      </c>
      <c r="Z86" s="2"/>
    </row>
    <row r="87" spans="13:26" x14ac:dyDescent="0.25">
      <c r="M87" s="2"/>
      <c r="N87" s="1">
        <f t="shared" si="9"/>
        <v>29</v>
      </c>
      <c r="O87" s="124">
        <f t="shared" si="10"/>
        <v>1301718.058987228</v>
      </c>
      <c r="P87" s="124">
        <f t="shared" si="11"/>
        <v>45151.962859409585</v>
      </c>
      <c r="Q87" s="124">
        <f t="shared" si="7"/>
        <v>2804.2090238474125</v>
      </c>
      <c r="R87" s="124">
        <f t="shared" si="8"/>
        <v>1349674.2308704851</v>
      </c>
      <c r="Z87" s="2"/>
    </row>
    <row r="88" spans="13:26" x14ac:dyDescent="0.25">
      <c r="M88" s="2"/>
      <c r="N88" s="1">
        <f t="shared" si="9"/>
        <v>30</v>
      </c>
      <c r="O88" s="124">
        <f t="shared" ref="O88:O151" si="12">R87</f>
        <v>1349674.2308704851</v>
      </c>
      <c r="P88" s="124">
        <f t="shared" si="11"/>
        <v>45151.962859409585</v>
      </c>
      <c r="Q88" s="124">
        <f t="shared" ref="Q88:Q151" si="13">O88*$P$53</f>
        <v>2907.5179769772753</v>
      </c>
      <c r="R88" s="124">
        <f t="shared" ref="R88:R151" si="14">O88+P88+Q88</f>
        <v>1397733.7117068719</v>
      </c>
      <c r="Z88" s="2"/>
    </row>
    <row r="89" spans="13:26" x14ac:dyDescent="0.25">
      <c r="M89" s="2"/>
      <c r="N89" s="1">
        <f t="shared" si="9"/>
        <v>31</v>
      </c>
      <c r="O89" s="124">
        <f t="shared" si="12"/>
        <v>1397733.7117068719</v>
      </c>
      <c r="P89" s="124">
        <f t="shared" si="11"/>
        <v>45151.962859409585</v>
      </c>
      <c r="Q89" s="124">
        <f t="shared" si="13"/>
        <v>3011.0494820619256</v>
      </c>
      <c r="R89" s="124">
        <f t="shared" si="14"/>
        <v>1445896.7240483435</v>
      </c>
      <c r="Z89" s="2"/>
    </row>
    <row r="90" spans="13:26" x14ac:dyDescent="0.25">
      <c r="M90" s="2"/>
      <c r="N90" s="1">
        <f t="shared" si="9"/>
        <v>32</v>
      </c>
      <c r="O90" s="124">
        <f t="shared" si="12"/>
        <v>1445896.7240483435</v>
      </c>
      <c r="P90" s="124">
        <f t="shared" si="11"/>
        <v>45151.962859409585</v>
      </c>
      <c r="Q90" s="124">
        <f t="shared" si="13"/>
        <v>3114.8040185309892</v>
      </c>
      <c r="R90" s="124">
        <f t="shared" si="14"/>
        <v>1494163.4909262841</v>
      </c>
      <c r="Z90" s="2"/>
    </row>
    <row r="91" spans="13:26" x14ac:dyDescent="0.25">
      <c r="M91" s="2"/>
      <c r="N91" s="1">
        <f t="shared" si="9"/>
        <v>33</v>
      </c>
      <c r="O91" s="124">
        <f t="shared" si="12"/>
        <v>1494163.4909262841</v>
      </c>
      <c r="P91" s="124">
        <f t="shared" si="11"/>
        <v>45151.962859409585</v>
      </c>
      <c r="Q91" s="124">
        <f t="shared" si="13"/>
        <v>3218.7820668468948</v>
      </c>
      <c r="R91" s="124">
        <f t="shared" si="14"/>
        <v>1542534.2358525407</v>
      </c>
      <c r="Z91" s="2"/>
    </row>
    <row r="92" spans="13:26" x14ac:dyDescent="0.25">
      <c r="M92" s="2"/>
      <c r="N92" s="1">
        <f t="shared" si="9"/>
        <v>34</v>
      </c>
      <c r="O92" s="124">
        <f t="shared" si="12"/>
        <v>1542534.2358525407</v>
      </c>
      <c r="P92" s="124">
        <f t="shared" si="11"/>
        <v>45151.962859409585</v>
      </c>
      <c r="Q92" s="124">
        <f t="shared" si="13"/>
        <v>3322.9841085071012</v>
      </c>
      <c r="R92" s="124">
        <f t="shared" si="14"/>
        <v>1591009.1828204575</v>
      </c>
      <c r="Z92" s="2"/>
    </row>
    <row r="93" spans="13:26" x14ac:dyDescent="0.25">
      <c r="M93" s="2"/>
      <c r="N93" s="1">
        <f t="shared" si="9"/>
        <v>35</v>
      </c>
      <c r="O93" s="124">
        <f t="shared" si="12"/>
        <v>1591009.1828204575</v>
      </c>
      <c r="P93" s="124">
        <f t="shared" si="11"/>
        <v>45151.962859409585</v>
      </c>
      <c r="Q93" s="124">
        <f t="shared" si="13"/>
        <v>3427.4106260463273</v>
      </c>
      <c r="R93" s="124">
        <f t="shared" si="14"/>
        <v>1639588.5563059135</v>
      </c>
      <c r="Z93" s="2"/>
    </row>
    <row r="94" spans="13:26" x14ac:dyDescent="0.25">
      <c r="M94" s="2"/>
      <c r="N94" s="1">
        <f t="shared" si="9"/>
        <v>36</v>
      </c>
      <c r="O94" s="124">
        <f t="shared" si="12"/>
        <v>1639588.5563059135</v>
      </c>
      <c r="P94" s="124">
        <f t="shared" si="11"/>
        <v>45151.962859409585</v>
      </c>
      <c r="Q94" s="124">
        <f t="shared" si="13"/>
        <v>3532.0621030387856</v>
      </c>
      <c r="R94" s="124">
        <f t="shared" si="14"/>
        <v>1688272.581268362</v>
      </c>
      <c r="Z94" s="2"/>
    </row>
    <row r="95" spans="13:26" x14ac:dyDescent="0.25">
      <c r="M95" s="2"/>
      <c r="N95" s="1">
        <f t="shared" si="9"/>
        <v>37</v>
      </c>
      <c r="O95" s="124">
        <f t="shared" si="12"/>
        <v>1688272.581268362</v>
      </c>
      <c r="P95" s="124">
        <f t="shared" si="11"/>
        <v>45151.962859409585</v>
      </c>
      <c r="Q95" s="124">
        <f t="shared" si="13"/>
        <v>3636.9390241004226</v>
      </c>
      <c r="R95" s="124">
        <f t="shared" si="14"/>
        <v>1737061.4831518719</v>
      </c>
      <c r="Z95" s="2"/>
    </row>
    <row r="96" spans="13:26" x14ac:dyDescent="0.25">
      <c r="M96" s="2"/>
      <c r="N96" s="1">
        <f t="shared" si="9"/>
        <v>38</v>
      </c>
      <c r="O96" s="124">
        <f t="shared" si="12"/>
        <v>1737061.4831518719</v>
      </c>
      <c r="P96" s="124">
        <f t="shared" si="11"/>
        <v>45151.962859409585</v>
      </c>
      <c r="Q96" s="124">
        <f t="shared" si="13"/>
        <v>3742.0418748911611</v>
      </c>
      <c r="R96" s="124">
        <f t="shared" si="14"/>
        <v>1785955.4878861727</v>
      </c>
      <c r="Z96" s="2"/>
    </row>
    <row r="97" spans="13:26" x14ac:dyDescent="0.25">
      <c r="M97" s="2"/>
      <c r="N97" s="1">
        <f t="shared" si="9"/>
        <v>39</v>
      </c>
      <c r="O97" s="124">
        <f t="shared" si="12"/>
        <v>1785955.4878861727</v>
      </c>
      <c r="P97" s="124">
        <f t="shared" si="11"/>
        <v>45151.962859409585</v>
      </c>
      <c r="Q97" s="124">
        <f t="shared" si="13"/>
        <v>3847.3711421171524</v>
      </c>
      <c r="R97" s="124">
        <f t="shared" si="14"/>
        <v>1834954.8218876994</v>
      </c>
      <c r="Z97" s="2"/>
    </row>
    <row r="98" spans="13:26" x14ac:dyDescent="0.25">
      <c r="M98" s="2"/>
      <c r="N98" s="1">
        <f t="shared" si="9"/>
        <v>40</v>
      </c>
      <c r="O98" s="124">
        <f t="shared" si="12"/>
        <v>1834954.8218876994</v>
      </c>
      <c r="P98" s="124">
        <f t="shared" si="11"/>
        <v>45151.962859409585</v>
      </c>
      <c r="Q98" s="124">
        <f t="shared" si="13"/>
        <v>3952.9273135330263</v>
      </c>
      <c r="R98" s="124">
        <f t="shared" si="14"/>
        <v>1884059.712060642</v>
      </c>
      <c r="Z98" s="2"/>
    </row>
    <row r="99" spans="13:26" x14ac:dyDescent="0.25">
      <c r="M99" s="2"/>
      <c r="N99" s="1">
        <f t="shared" si="9"/>
        <v>41</v>
      </c>
      <c r="O99" s="124">
        <f t="shared" si="12"/>
        <v>1884059.712060642</v>
      </c>
      <c r="P99" s="124">
        <f t="shared" si="11"/>
        <v>45151.962859409585</v>
      </c>
      <c r="Q99" s="124">
        <f t="shared" si="13"/>
        <v>4058.7108779441523</v>
      </c>
      <c r="R99" s="124">
        <f t="shared" si="14"/>
        <v>1933270.3857979958</v>
      </c>
      <c r="Z99" s="2"/>
    </row>
    <row r="100" spans="13:26" x14ac:dyDescent="0.25">
      <c r="M100" s="2"/>
      <c r="N100" s="1">
        <f t="shared" si="9"/>
        <v>42</v>
      </c>
      <c r="O100" s="124">
        <f t="shared" si="12"/>
        <v>1933270.3857979958</v>
      </c>
      <c r="P100" s="124">
        <f t="shared" si="11"/>
        <v>45151.962859409585</v>
      </c>
      <c r="Q100" s="124">
        <f t="shared" si="13"/>
        <v>4164.7223252089034</v>
      </c>
      <c r="R100" s="124">
        <f t="shared" si="14"/>
        <v>1982587.0709826143</v>
      </c>
      <c r="Z100" s="2"/>
    </row>
    <row r="101" spans="13:26" x14ac:dyDescent="0.25">
      <c r="M101" s="2"/>
      <c r="N101" s="1">
        <f t="shared" si="9"/>
        <v>43</v>
      </c>
      <c r="O101" s="124">
        <f t="shared" si="12"/>
        <v>1982587.0709826143</v>
      </c>
      <c r="P101" s="124">
        <f t="shared" si="11"/>
        <v>45151.962859409585</v>
      </c>
      <c r="Q101" s="124">
        <f t="shared" si="13"/>
        <v>4270.9621462409214</v>
      </c>
      <c r="R101" s="124">
        <f t="shared" si="14"/>
        <v>2032009.9959882649</v>
      </c>
      <c r="Z101" s="2"/>
    </row>
    <row r="102" spans="13:26" x14ac:dyDescent="0.25">
      <c r="M102" s="2"/>
      <c r="N102" s="1">
        <f t="shared" si="9"/>
        <v>44</v>
      </c>
      <c r="O102" s="124">
        <f t="shared" si="12"/>
        <v>2032009.9959882649</v>
      </c>
      <c r="P102" s="124">
        <f t="shared" si="11"/>
        <v>45151.962859409585</v>
      </c>
      <c r="Q102" s="124">
        <f t="shared" si="13"/>
        <v>4377.4308330113945</v>
      </c>
      <c r="R102" s="124">
        <f t="shared" si="14"/>
        <v>2081539.3896806859</v>
      </c>
      <c r="Z102" s="2"/>
    </row>
    <row r="103" spans="13:26" x14ac:dyDescent="0.25">
      <c r="M103" s="2"/>
      <c r="N103" s="1">
        <f t="shared" si="9"/>
        <v>45</v>
      </c>
      <c r="O103" s="124">
        <f t="shared" si="12"/>
        <v>2081539.3896806859</v>
      </c>
      <c r="P103" s="124">
        <f t="shared" si="11"/>
        <v>45151.962859409585</v>
      </c>
      <c r="Q103" s="124">
        <f t="shared" si="13"/>
        <v>4484.1288785513325</v>
      </c>
      <c r="R103" s="124">
        <f t="shared" si="14"/>
        <v>2131175.4814186469</v>
      </c>
      <c r="Z103" s="2"/>
    </row>
    <row r="104" spans="13:26" x14ac:dyDescent="0.25">
      <c r="M104" s="2"/>
      <c r="N104" s="1">
        <f t="shared" si="9"/>
        <v>46</v>
      </c>
      <c r="O104" s="124">
        <f t="shared" si="12"/>
        <v>2131175.4814186469</v>
      </c>
      <c r="P104" s="124">
        <f t="shared" si="11"/>
        <v>45151.962859409585</v>
      </c>
      <c r="Q104" s="124">
        <f t="shared" si="13"/>
        <v>4591.0567769538493</v>
      </c>
      <c r="R104" s="124">
        <f t="shared" si="14"/>
        <v>2180918.5010550101</v>
      </c>
      <c r="Z104" s="2"/>
    </row>
    <row r="105" spans="13:26" x14ac:dyDescent="0.25">
      <c r="M105" s="2"/>
      <c r="N105" s="1">
        <f t="shared" si="9"/>
        <v>47</v>
      </c>
      <c r="O105" s="124">
        <f t="shared" si="12"/>
        <v>2180918.5010550101</v>
      </c>
      <c r="P105" s="124">
        <f t="shared" si="11"/>
        <v>45151.962859409585</v>
      </c>
      <c r="Q105" s="124">
        <f t="shared" si="13"/>
        <v>4698.2150233764542</v>
      </c>
      <c r="R105" s="124">
        <f t="shared" si="14"/>
        <v>2230768.678937796</v>
      </c>
      <c r="Z105" s="2"/>
    </row>
    <row r="106" spans="13:26" x14ac:dyDescent="0.25">
      <c r="M106" s="2"/>
      <c r="N106" s="1">
        <f t="shared" si="9"/>
        <v>48</v>
      </c>
      <c r="O106" s="124">
        <f t="shared" si="12"/>
        <v>2230768.678937796</v>
      </c>
      <c r="P106" s="124">
        <f t="shared" si="11"/>
        <v>45151.962859409585</v>
      </c>
      <c r="Q106" s="124">
        <f t="shared" si="13"/>
        <v>4805.6041140433445</v>
      </c>
      <c r="R106" s="124">
        <f t="shared" si="14"/>
        <v>2280726.245911249</v>
      </c>
      <c r="Z106" s="2"/>
    </row>
    <row r="107" spans="13:26" x14ac:dyDescent="0.25">
      <c r="M107" s="2"/>
      <c r="N107" s="1">
        <f t="shared" si="9"/>
        <v>49</v>
      </c>
      <c r="O107" s="124">
        <f t="shared" si="12"/>
        <v>2280726.245911249</v>
      </c>
      <c r="P107" s="124">
        <f t="shared" si="11"/>
        <v>45151.962859409585</v>
      </c>
      <c r="Q107" s="124">
        <f t="shared" si="13"/>
        <v>4913.2245462476985</v>
      </c>
      <c r="R107" s="124">
        <f t="shared" si="14"/>
        <v>2330791.433316906</v>
      </c>
      <c r="Z107" s="2"/>
    </row>
    <row r="108" spans="13:26" x14ac:dyDescent="0.25">
      <c r="M108" s="2"/>
      <c r="N108" s="1">
        <f t="shared" si="9"/>
        <v>50</v>
      </c>
      <c r="O108" s="124">
        <f t="shared" si="12"/>
        <v>2330791.433316906</v>
      </c>
      <c r="P108" s="124">
        <f t="shared" si="11"/>
        <v>45151.962859409585</v>
      </c>
      <c r="Q108" s="124">
        <f t="shared" si="13"/>
        <v>5021.0768183539831</v>
      </c>
      <c r="R108" s="124">
        <f t="shared" si="14"/>
        <v>2380964.4729946693</v>
      </c>
      <c r="Z108" s="2"/>
    </row>
    <row r="109" spans="13:26" x14ac:dyDescent="0.25">
      <c r="M109" s="2"/>
      <c r="N109" s="1">
        <f t="shared" si="9"/>
        <v>51</v>
      </c>
      <c r="O109" s="124">
        <f t="shared" si="12"/>
        <v>2380964.4729946693</v>
      </c>
      <c r="P109" s="124">
        <f t="shared" si="11"/>
        <v>45151.962859409585</v>
      </c>
      <c r="Q109" s="124">
        <f t="shared" si="13"/>
        <v>5129.1614298002614</v>
      </c>
      <c r="R109" s="124">
        <f t="shared" si="14"/>
        <v>2431245.5972838788</v>
      </c>
      <c r="Z109" s="2"/>
    </row>
    <row r="110" spans="13:26" x14ac:dyDescent="0.25">
      <c r="M110" s="2"/>
      <c r="N110" s="1">
        <f t="shared" si="9"/>
        <v>52</v>
      </c>
      <c r="O110" s="124">
        <f t="shared" si="12"/>
        <v>2431245.5972838788</v>
      </c>
      <c r="P110" s="124">
        <f t="shared" si="11"/>
        <v>45151.962859409585</v>
      </c>
      <c r="Q110" s="124">
        <f t="shared" si="13"/>
        <v>5237.4788811005028</v>
      </c>
      <c r="R110" s="124">
        <f t="shared" si="14"/>
        <v>2481635.0390243889</v>
      </c>
      <c r="Z110" s="2"/>
    </row>
    <row r="111" spans="13:26" x14ac:dyDescent="0.25">
      <c r="M111" s="2"/>
      <c r="N111" s="1">
        <f t="shared" si="9"/>
        <v>53</v>
      </c>
      <c r="O111" s="124">
        <f t="shared" si="12"/>
        <v>2481635.0390243889</v>
      </c>
      <c r="P111" s="124">
        <f t="shared" si="11"/>
        <v>45151.962859409585</v>
      </c>
      <c r="Q111" s="124">
        <f t="shared" si="13"/>
        <v>5346.029673846906</v>
      </c>
      <c r="R111" s="124">
        <f t="shared" si="14"/>
        <v>2532133.0315576452</v>
      </c>
      <c r="Z111" s="2"/>
    </row>
    <row r="112" spans="13:26" x14ac:dyDescent="0.25">
      <c r="M112" s="2"/>
      <c r="N112" s="1">
        <f t="shared" si="9"/>
        <v>54</v>
      </c>
      <c r="O112" s="124">
        <f t="shared" si="12"/>
        <v>2532133.0315576452</v>
      </c>
      <c r="P112" s="124">
        <f t="shared" si="11"/>
        <v>45151.962859409585</v>
      </c>
      <c r="Q112" s="124">
        <f t="shared" si="13"/>
        <v>5454.8143107122114</v>
      </c>
      <c r="R112" s="124">
        <f t="shared" si="14"/>
        <v>2582739.8087277669</v>
      </c>
      <c r="Z112" s="2"/>
    </row>
    <row r="113" spans="13:26" x14ac:dyDescent="0.25">
      <c r="M113" s="2"/>
      <c r="N113" s="1">
        <f t="shared" si="9"/>
        <v>55</v>
      </c>
      <c r="O113" s="124">
        <f t="shared" si="12"/>
        <v>2582739.8087277669</v>
      </c>
      <c r="P113" s="124">
        <f t="shared" si="11"/>
        <v>45151.962859409585</v>
      </c>
      <c r="Q113" s="124">
        <f t="shared" si="13"/>
        <v>5563.833295452042</v>
      </c>
      <c r="R113" s="124">
        <f t="shared" si="14"/>
        <v>2633455.6048826282</v>
      </c>
      <c r="Z113" s="2"/>
    </row>
    <row r="114" spans="13:26" x14ac:dyDescent="0.25">
      <c r="M114" s="2"/>
      <c r="N114" s="1">
        <f t="shared" si="9"/>
        <v>56</v>
      </c>
      <c r="O114" s="124">
        <f t="shared" si="12"/>
        <v>2633455.6048826282</v>
      </c>
      <c r="P114" s="124">
        <f t="shared" si="11"/>
        <v>45151.962859409585</v>
      </c>
      <c r="Q114" s="124">
        <f t="shared" si="13"/>
        <v>5673.0871329072261</v>
      </c>
      <c r="R114" s="124">
        <f t="shared" si="14"/>
        <v>2684280.6548749446</v>
      </c>
      <c r="Z114" s="2"/>
    </row>
    <row r="115" spans="13:26" x14ac:dyDescent="0.25">
      <c r="M115" s="2"/>
      <c r="N115" s="1">
        <f t="shared" si="9"/>
        <v>57</v>
      </c>
      <c r="O115" s="124">
        <f t="shared" si="12"/>
        <v>2684280.6548749446</v>
      </c>
      <c r="P115" s="124">
        <f t="shared" si="11"/>
        <v>45151.962859409585</v>
      </c>
      <c r="Q115" s="124">
        <f t="shared" si="13"/>
        <v>5782.5763290061395</v>
      </c>
      <c r="R115" s="124">
        <f t="shared" si="14"/>
        <v>2735215.1940633603</v>
      </c>
      <c r="Z115" s="2"/>
    </row>
    <row r="116" spans="13:26" x14ac:dyDescent="0.25">
      <c r="M116" s="2"/>
      <c r="N116" s="1">
        <f t="shared" si="9"/>
        <v>58</v>
      </c>
      <c r="O116" s="124">
        <f t="shared" si="12"/>
        <v>2735215.1940633603</v>
      </c>
      <c r="P116" s="124">
        <f t="shared" si="11"/>
        <v>45151.962859409585</v>
      </c>
      <c r="Q116" s="124">
        <f t="shared" si="13"/>
        <v>5892.3013907670493</v>
      </c>
      <c r="R116" s="124">
        <f t="shared" si="14"/>
        <v>2786259.4583135368</v>
      </c>
      <c r="Z116" s="2"/>
    </row>
    <row r="117" spans="13:26" x14ac:dyDescent="0.25">
      <c r="M117" s="2"/>
      <c r="N117" s="1">
        <f t="shared" si="9"/>
        <v>59</v>
      </c>
      <c r="O117" s="124">
        <f t="shared" si="12"/>
        <v>2786259.4583135368</v>
      </c>
      <c r="P117" s="124">
        <f t="shared" si="11"/>
        <v>45151.962859409585</v>
      </c>
      <c r="Q117" s="124">
        <f t="shared" si="13"/>
        <v>6002.2628263004572</v>
      </c>
      <c r="R117" s="124">
        <f t="shared" si="14"/>
        <v>2837413.6839992465</v>
      </c>
      <c r="Z117" s="2"/>
    </row>
    <row r="118" spans="13:26" x14ac:dyDescent="0.25">
      <c r="M118" s="2"/>
      <c r="N118" s="1">
        <f t="shared" si="9"/>
        <v>60</v>
      </c>
      <c r="O118" s="124">
        <f t="shared" si="12"/>
        <v>2837413.6839992465</v>
      </c>
      <c r="P118" s="124">
        <f t="shared" si="11"/>
        <v>45151.962859409585</v>
      </c>
      <c r="Q118" s="124">
        <f t="shared" si="13"/>
        <v>6112.4611448114556</v>
      </c>
      <c r="R118" s="124">
        <f t="shared" si="14"/>
        <v>2888678.1080034673</v>
      </c>
      <c r="Z118" s="2"/>
    </row>
    <row r="119" spans="13:26" x14ac:dyDescent="0.25">
      <c r="M119" s="2"/>
      <c r="N119" s="1">
        <f t="shared" si="9"/>
        <v>61</v>
      </c>
      <c r="O119" s="124">
        <f t="shared" si="12"/>
        <v>2888678.1080034673</v>
      </c>
      <c r="P119" s="124">
        <f t="shared" si="11"/>
        <v>45151.962859409585</v>
      </c>
      <c r="Q119" s="124">
        <f t="shared" si="13"/>
        <v>6222.8968566020894</v>
      </c>
      <c r="R119" s="124">
        <f t="shared" si="14"/>
        <v>2940052.967719479</v>
      </c>
      <c r="Z119" s="2"/>
    </row>
    <row r="120" spans="13:26" x14ac:dyDescent="0.25">
      <c r="M120" s="2"/>
      <c r="N120" s="1">
        <f t="shared" si="9"/>
        <v>62</v>
      </c>
      <c r="O120" s="124">
        <f t="shared" si="12"/>
        <v>2940052.967719479</v>
      </c>
      <c r="P120" s="124">
        <f t="shared" si="11"/>
        <v>45151.962859409585</v>
      </c>
      <c r="Q120" s="124">
        <f t="shared" si="13"/>
        <v>6333.5704730737098</v>
      </c>
      <c r="R120" s="124">
        <f t="shared" si="14"/>
        <v>2991538.5010519619</v>
      </c>
      <c r="Z120" s="2"/>
    </row>
    <row r="121" spans="13:26" x14ac:dyDescent="0.25">
      <c r="M121" s="2"/>
      <c r="N121" s="1">
        <f t="shared" si="9"/>
        <v>63</v>
      </c>
      <c r="O121" s="124">
        <f t="shared" si="12"/>
        <v>2991538.5010519619</v>
      </c>
      <c r="P121" s="124">
        <f t="shared" si="11"/>
        <v>45151.962859409585</v>
      </c>
      <c r="Q121" s="124">
        <f t="shared" si="13"/>
        <v>6444.4825067293496</v>
      </c>
      <c r="R121" s="124">
        <f t="shared" si="14"/>
        <v>3043134.9464181005</v>
      </c>
      <c r="Z121" s="2"/>
    </row>
    <row r="122" spans="13:26" x14ac:dyDescent="0.25">
      <c r="M122" s="2"/>
      <c r="N122" s="1">
        <f t="shared" si="9"/>
        <v>64</v>
      </c>
      <c r="O122" s="124">
        <f t="shared" si="12"/>
        <v>3043134.9464181005</v>
      </c>
      <c r="P122" s="124">
        <f t="shared" si="11"/>
        <v>45151.962859409585</v>
      </c>
      <c r="Q122" s="124">
        <f t="shared" si="13"/>
        <v>6555.6334711760946</v>
      </c>
      <c r="R122" s="124">
        <f t="shared" si="14"/>
        <v>3094842.5427486859</v>
      </c>
      <c r="Z122" s="2"/>
    </row>
    <row r="123" spans="13:26" x14ac:dyDescent="0.25">
      <c r="M123" s="2"/>
      <c r="N123" s="1">
        <f t="shared" si="9"/>
        <v>65</v>
      </c>
      <c r="O123" s="124">
        <f t="shared" si="12"/>
        <v>3094842.5427486859</v>
      </c>
      <c r="P123" s="124">
        <f t="shared" si="11"/>
        <v>45151.962859409585</v>
      </c>
      <c r="Q123" s="124">
        <f t="shared" si="13"/>
        <v>6667.023881127463</v>
      </c>
      <c r="R123" s="124">
        <f t="shared" si="14"/>
        <v>3146661.5294892229</v>
      </c>
      <c r="Z123" s="2"/>
    </row>
    <row r="124" spans="13:26" x14ac:dyDescent="0.25">
      <c r="M124" s="2"/>
      <c r="N124" s="1">
        <f t="shared" si="9"/>
        <v>66</v>
      </c>
      <c r="O124" s="124">
        <f t="shared" si="12"/>
        <v>3146661.5294892229</v>
      </c>
      <c r="P124" s="124">
        <f t="shared" si="11"/>
        <v>45151.962859409585</v>
      </c>
      <c r="Q124" s="124">
        <f t="shared" si="13"/>
        <v>6778.6542524057877</v>
      </c>
      <c r="R124" s="124">
        <f t="shared" si="14"/>
        <v>3198592.1466010381</v>
      </c>
      <c r="Z124" s="2"/>
    </row>
    <row r="125" spans="13:26" x14ac:dyDescent="0.25">
      <c r="M125" s="2"/>
      <c r="N125" s="1">
        <f t="shared" si="9"/>
        <v>67</v>
      </c>
      <c r="O125" s="124">
        <f t="shared" si="12"/>
        <v>3198592.1466010381</v>
      </c>
      <c r="P125" s="124">
        <f t="shared" si="11"/>
        <v>45151.962859409585</v>
      </c>
      <c r="Q125" s="124">
        <f t="shared" si="13"/>
        <v>6890.5251019446014</v>
      </c>
      <c r="R125" s="124">
        <f t="shared" si="14"/>
        <v>3250634.6345623923</v>
      </c>
      <c r="Z125" s="2"/>
    </row>
    <row r="126" spans="13:26" x14ac:dyDescent="0.25">
      <c r="M126" s="2"/>
      <c r="N126" s="1">
        <f t="shared" si="9"/>
        <v>68</v>
      </c>
      <c r="O126" s="124">
        <f t="shared" si="12"/>
        <v>3250634.6345623923</v>
      </c>
      <c r="P126" s="124">
        <f t="shared" si="11"/>
        <v>45151.962859409585</v>
      </c>
      <c r="Q126" s="124">
        <f t="shared" si="13"/>
        <v>7002.6369477910384</v>
      </c>
      <c r="R126" s="124">
        <f t="shared" si="14"/>
        <v>3302789.2343695927</v>
      </c>
      <c r="Z126" s="2"/>
    </row>
    <row r="127" spans="13:26" x14ac:dyDescent="0.25">
      <c r="M127" s="2"/>
      <c r="N127" s="1">
        <f t="shared" si="9"/>
        <v>69</v>
      </c>
      <c r="O127" s="124">
        <f t="shared" si="12"/>
        <v>3302789.2343695927</v>
      </c>
      <c r="P127" s="124">
        <f t="shared" si="11"/>
        <v>45151.962859409585</v>
      </c>
      <c r="Q127" s="124">
        <f t="shared" si="13"/>
        <v>7114.9903091082278</v>
      </c>
      <c r="R127" s="124">
        <f t="shared" si="14"/>
        <v>3355056.1875381102</v>
      </c>
      <c r="Z127" s="2"/>
    </row>
    <row r="128" spans="13:26" x14ac:dyDescent="0.25">
      <c r="M128" s="2"/>
      <c r="N128" s="1">
        <f t="shared" si="9"/>
        <v>70</v>
      </c>
      <c r="O128" s="124">
        <f t="shared" si="12"/>
        <v>3355056.1875381102</v>
      </c>
      <c r="P128" s="124">
        <f t="shared" si="11"/>
        <v>45151.962859409585</v>
      </c>
      <c r="Q128" s="124">
        <f t="shared" si="13"/>
        <v>7227.5857061776978</v>
      </c>
      <c r="R128" s="124">
        <f t="shared" si="14"/>
        <v>3407435.7361036972</v>
      </c>
      <c r="Z128" s="2"/>
    </row>
    <row r="129" spans="13:26" x14ac:dyDescent="0.25">
      <c r="M129" s="2"/>
      <c r="N129" s="1">
        <f t="shared" si="9"/>
        <v>71</v>
      </c>
      <c r="O129" s="124">
        <f t="shared" si="12"/>
        <v>3407435.7361036972</v>
      </c>
      <c r="P129" s="124">
        <f t="shared" si="11"/>
        <v>45151.962859409585</v>
      </c>
      <c r="Q129" s="124">
        <f t="shared" si="13"/>
        <v>7340.4236604017879</v>
      </c>
      <c r="R129" s="124">
        <f t="shared" si="14"/>
        <v>3459928.1226235083</v>
      </c>
      <c r="Z129" s="2"/>
    </row>
    <row r="130" spans="13:26" x14ac:dyDescent="0.25">
      <c r="M130" s="2"/>
      <c r="N130" s="1">
        <f t="shared" si="9"/>
        <v>72</v>
      </c>
      <c r="O130" s="124">
        <f t="shared" si="12"/>
        <v>3459928.1226235083</v>
      </c>
      <c r="P130" s="124">
        <f t="shared" si="11"/>
        <v>45151.962859409585</v>
      </c>
      <c r="Q130" s="124">
        <f t="shared" si="13"/>
        <v>7453.5046943060624</v>
      </c>
      <c r="R130" s="124">
        <f t="shared" si="14"/>
        <v>3512533.590177224</v>
      </c>
      <c r="Z130" s="2"/>
    </row>
    <row r="131" spans="13:26" x14ac:dyDescent="0.25">
      <c r="M131" s="2"/>
      <c r="N131" s="1">
        <f t="shared" si="9"/>
        <v>73</v>
      </c>
      <c r="O131" s="124">
        <f t="shared" si="12"/>
        <v>3512533.590177224</v>
      </c>
      <c r="P131" s="124">
        <f t="shared" si="11"/>
        <v>45151.962859409585</v>
      </c>
      <c r="Q131" s="124">
        <f t="shared" si="13"/>
        <v>7566.8293315417277</v>
      </c>
      <c r="R131" s="124">
        <f t="shared" si="14"/>
        <v>3565252.3823681753</v>
      </c>
      <c r="Z131" s="2"/>
    </row>
    <row r="132" spans="13:26" x14ac:dyDescent="0.25">
      <c r="M132" s="2"/>
      <c r="N132" s="1">
        <f t="shared" si="9"/>
        <v>74</v>
      </c>
      <c r="O132" s="124">
        <f t="shared" si="12"/>
        <v>3565252.3823681753</v>
      </c>
      <c r="P132" s="124">
        <f t="shared" si="11"/>
        <v>45151.962859409585</v>
      </c>
      <c r="Q132" s="124">
        <f t="shared" si="13"/>
        <v>7680.3980968880587</v>
      </c>
      <c r="R132" s="124">
        <f t="shared" si="14"/>
        <v>3618084.7433244726</v>
      </c>
      <c r="Z132" s="2"/>
    </row>
    <row r="133" spans="13:26" x14ac:dyDescent="0.25">
      <c r="M133" s="2"/>
      <c r="N133" s="1">
        <f t="shared" si="9"/>
        <v>75</v>
      </c>
      <c r="O133" s="124">
        <f t="shared" si="12"/>
        <v>3618084.7433244726</v>
      </c>
      <c r="P133" s="124">
        <f t="shared" si="11"/>
        <v>45151.962859409585</v>
      </c>
      <c r="Q133" s="124">
        <f t="shared" si="13"/>
        <v>7794.2115162548298</v>
      </c>
      <c r="R133" s="124">
        <f t="shared" si="14"/>
        <v>3671030.917700137</v>
      </c>
      <c r="Z133" s="2"/>
    </row>
    <row r="134" spans="13:26" x14ac:dyDescent="0.25">
      <c r="M134" s="2"/>
      <c r="N134" s="1">
        <f t="shared" si="9"/>
        <v>76</v>
      </c>
      <c r="O134" s="124">
        <f t="shared" si="12"/>
        <v>3671030.917700137</v>
      </c>
      <c r="P134" s="124">
        <f t="shared" si="11"/>
        <v>45151.962859409585</v>
      </c>
      <c r="Q134" s="124">
        <f t="shared" si="13"/>
        <v>7908.270116684751</v>
      </c>
      <c r="R134" s="124">
        <f t="shared" si="14"/>
        <v>3724091.1506762314</v>
      </c>
      <c r="Z134" s="2"/>
    </row>
    <row r="135" spans="13:26" x14ac:dyDescent="0.25">
      <c r="M135" s="2"/>
      <c r="N135" s="1">
        <f t="shared" si="9"/>
        <v>77</v>
      </c>
      <c r="O135" s="124">
        <f t="shared" si="12"/>
        <v>3724091.1506762314</v>
      </c>
      <c r="P135" s="124">
        <f t="shared" si="11"/>
        <v>45151.962859409585</v>
      </c>
      <c r="Q135" s="124">
        <f t="shared" si="13"/>
        <v>8022.5744263559054</v>
      </c>
      <c r="R135" s="124">
        <f t="shared" si="14"/>
        <v>3777265.6879619965</v>
      </c>
      <c r="Z135" s="2"/>
    </row>
    <row r="136" spans="13:26" x14ac:dyDescent="0.25">
      <c r="M136" s="2"/>
      <c r="N136" s="1">
        <f t="shared" si="9"/>
        <v>78</v>
      </c>
      <c r="O136" s="124">
        <f t="shared" si="12"/>
        <v>3777265.6879619965</v>
      </c>
      <c r="P136" s="124">
        <f t="shared" si="11"/>
        <v>45151.962859409585</v>
      </c>
      <c r="Q136" s="124">
        <f t="shared" si="13"/>
        <v>8137.124974584196</v>
      </c>
      <c r="R136" s="124">
        <f t="shared" si="14"/>
        <v>3830554.7757959901</v>
      </c>
      <c r="Z136" s="2"/>
    </row>
    <row r="137" spans="13:26" x14ac:dyDescent="0.25">
      <c r="M137" s="2"/>
      <c r="N137" s="1">
        <f t="shared" si="9"/>
        <v>79</v>
      </c>
      <c r="O137" s="124">
        <f t="shared" si="12"/>
        <v>3830554.7757959901</v>
      </c>
      <c r="P137" s="124">
        <f t="shared" si="11"/>
        <v>45151.962859409585</v>
      </c>
      <c r="Q137" s="124">
        <f t="shared" si="13"/>
        <v>8251.9222918258001</v>
      </c>
      <c r="R137" s="124">
        <f t="shared" si="14"/>
        <v>3883958.6609472255</v>
      </c>
      <c r="Z137" s="2"/>
    </row>
    <row r="138" spans="13:26" x14ac:dyDescent="0.25">
      <c r="M138" s="2"/>
      <c r="N138" s="1">
        <f t="shared" si="9"/>
        <v>80</v>
      </c>
      <c r="O138" s="124">
        <f t="shared" si="12"/>
        <v>3883958.6609472255</v>
      </c>
      <c r="P138" s="124">
        <f t="shared" si="11"/>
        <v>45151.962859409585</v>
      </c>
      <c r="Q138" s="124">
        <f t="shared" si="13"/>
        <v>8366.9669096796224</v>
      </c>
      <c r="R138" s="124">
        <f t="shared" si="14"/>
        <v>3937477.5907163145</v>
      </c>
      <c r="Z138" s="2"/>
    </row>
    <row r="139" spans="13:26" x14ac:dyDescent="0.25">
      <c r="M139" s="2"/>
      <c r="N139" s="1">
        <f t="shared" si="9"/>
        <v>81</v>
      </c>
      <c r="O139" s="124">
        <f t="shared" si="12"/>
        <v>3937477.5907163145</v>
      </c>
      <c r="P139" s="124">
        <f t="shared" si="11"/>
        <v>45151.962859409585</v>
      </c>
      <c r="Q139" s="124">
        <f t="shared" si="13"/>
        <v>8482.2593608897569</v>
      </c>
      <c r="R139" s="124">
        <f t="shared" si="14"/>
        <v>3991111.8129366138</v>
      </c>
      <c r="Z139" s="2"/>
    </row>
    <row r="140" spans="13:26" x14ac:dyDescent="0.25">
      <c r="M140" s="2"/>
      <c r="N140" s="1">
        <f t="shared" si="9"/>
        <v>82</v>
      </c>
      <c r="O140" s="124">
        <f t="shared" si="12"/>
        <v>3991111.8129366138</v>
      </c>
      <c r="P140" s="124">
        <f t="shared" si="11"/>
        <v>45151.962859409585</v>
      </c>
      <c r="Q140" s="124">
        <f t="shared" si="13"/>
        <v>8597.8001793479543</v>
      </c>
      <c r="R140" s="124">
        <f t="shared" si="14"/>
        <v>4044861.5759753711</v>
      </c>
      <c r="Z140" s="2"/>
    </row>
    <row r="141" spans="13:26" x14ac:dyDescent="0.25">
      <c r="M141" s="2"/>
      <c r="N141" s="1">
        <f t="shared" si="9"/>
        <v>83</v>
      </c>
      <c r="O141" s="124">
        <f t="shared" si="12"/>
        <v>4044861.5759753711</v>
      </c>
      <c r="P141" s="124">
        <f t="shared" si="11"/>
        <v>45151.962859409585</v>
      </c>
      <c r="Q141" s="124">
        <f t="shared" si="13"/>
        <v>8713.5899000960944</v>
      </c>
      <c r="R141" s="124">
        <f t="shared" si="14"/>
        <v>4098727.1287348764</v>
      </c>
      <c r="Z141" s="2"/>
    </row>
    <row r="142" spans="13:26" x14ac:dyDescent="0.25">
      <c r="M142" s="2"/>
      <c r="N142" s="1">
        <f t="shared" si="9"/>
        <v>84</v>
      </c>
      <c r="O142" s="124">
        <f t="shared" si="12"/>
        <v>4098727.1287348764</v>
      </c>
      <c r="P142" s="124">
        <f t="shared" si="11"/>
        <v>45151.962859409585</v>
      </c>
      <c r="Q142" s="124">
        <f t="shared" si="13"/>
        <v>8829.6290593286667</v>
      </c>
      <c r="R142" s="124">
        <f t="shared" si="14"/>
        <v>4152708.7206536145</v>
      </c>
      <c r="Z142" s="2"/>
    </row>
    <row r="143" spans="13:26" x14ac:dyDescent="0.25">
      <c r="M143" s="2"/>
      <c r="N143" s="1">
        <f t="shared" si="9"/>
        <v>85</v>
      </c>
      <c r="O143" s="124">
        <f t="shared" si="12"/>
        <v>4152708.7206536145</v>
      </c>
      <c r="P143" s="124">
        <f t="shared" si="11"/>
        <v>45151.962859409585</v>
      </c>
      <c r="Q143" s="124">
        <f t="shared" si="13"/>
        <v>8945.9181943952481</v>
      </c>
      <c r="R143" s="124">
        <f t="shared" si="14"/>
        <v>4206806.6017074194</v>
      </c>
      <c r="Z143" s="2"/>
    </row>
    <row r="144" spans="13:26" x14ac:dyDescent="0.25">
      <c r="M144" s="2"/>
      <c r="N144" s="1">
        <f t="shared" si="9"/>
        <v>86</v>
      </c>
      <c r="O144" s="124">
        <f t="shared" si="12"/>
        <v>4206806.6017074194</v>
      </c>
      <c r="P144" s="124">
        <f t="shared" si="11"/>
        <v>45151.962859409585</v>
      </c>
      <c r="Q144" s="124">
        <f t="shared" si="13"/>
        <v>9062.4578438029948</v>
      </c>
      <c r="R144" s="124">
        <f t="shared" si="14"/>
        <v>4261021.0224106321</v>
      </c>
      <c r="Z144" s="2"/>
    </row>
    <row r="145" spans="13:26" x14ac:dyDescent="0.25">
      <c r="M145" s="2"/>
      <c r="N145" s="1">
        <f t="shared" si="9"/>
        <v>87</v>
      </c>
      <c r="O145" s="124">
        <f t="shared" si="12"/>
        <v>4261021.0224106321</v>
      </c>
      <c r="P145" s="124">
        <f t="shared" si="11"/>
        <v>45151.962859409585</v>
      </c>
      <c r="Q145" s="124">
        <f t="shared" si="13"/>
        <v>9179.2485472191329</v>
      </c>
      <c r="R145" s="124">
        <f t="shared" si="14"/>
        <v>4315352.2338172607</v>
      </c>
      <c r="Z145" s="2"/>
    </row>
    <row r="146" spans="13:26" x14ac:dyDescent="0.25">
      <c r="M146" s="2"/>
      <c r="N146" s="1">
        <f t="shared" si="9"/>
        <v>88</v>
      </c>
      <c r="O146" s="124">
        <f t="shared" si="12"/>
        <v>4315352.2338172607</v>
      </c>
      <c r="P146" s="124">
        <f t="shared" si="11"/>
        <v>45151.962859409585</v>
      </c>
      <c r="Q146" s="124">
        <f t="shared" si="13"/>
        <v>9296.2908454734625</v>
      </c>
      <c r="R146" s="124">
        <f t="shared" si="14"/>
        <v>4369800.4875221439</v>
      </c>
      <c r="Z146" s="2"/>
    </row>
    <row r="147" spans="13:26" x14ac:dyDescent="0.25">
      <c r="M147" s="2"/>
      <c r="N147" s="1">
        <f t="shared" si="9"/>
        <v>89</v>
      </c>
      <c r="O147" s="124">
        <f t="shared" si="12"/>
        <v>4369800.4875221439</v>
      </c>
      <c r="P147" s="124">
        <f t="shared" si="11"/>
        <v>45151.962859409585</v>
      </c>
      <c r="Q147" s="124">
        <f t="shared" si="13"/>
        <v>9413.5852805608574</v>
      </c>
      <c r="R147" s="124">
        <f t="shared" si="14"/>
        <v>4424366.0356621146</v>
      </c>
      <c r="Z147" s="2"/>
    </row>
    <row r="148" spans="13:26" x14ac:dyDescent="0.25">
      <c r="M148" s="2"/>
      <c r="N148" s="1">
        <f t="shared" si="9"/>
        <v>90</v>
      </c>
      <c r="O148" s="124">
        <f t="shared" si="12"/>
        <v>4424366.0356621146</v>
      </c>
      <c r="P148" s="124">
        <f t="shared" si="11"/>
        <v>45151.962859409585</v>
      </c>
      <c r="Q148" s="124">
        <f t="shared" si="13"/>
        <v>9531.1323956437773</v>
      </c>
      <c r="R148" s="124">
        <f t="shared" si="14"/>
        <v>4479049.1309171682</v>
      </c>
      <c r="Z148" s="2"/>
    </row>
    <row r="149" spans="13:26" x14ac:dyDescent="0.25">
      <c r="M149" s="2"/>
      <c r="N149" s="1">
        <f t="shared" si="9"/>
        <v>91</v>
      </c>
      <c r="O149" s="124">
        <f t="shared" si="12"/>
        <v>4479049.1309171682</v>
      </c>
      <c r="P149" s="124">
        <f t="shared" si="11"/>
        <v>45151.962859409585</v>
      </c>
      <c r="Q149" s="124">
        <f t="shared" si="13"/>
        <v>9648.932735054781</v>
      </c>
      <c r="R149" s="124">
        <f t="shared" si="14"/>
        <v>4533850.0265116328</v>
      </c>
      <c r="Z149" s="2"/>
    </row>
    <row r="150" spans="13:26" x14ac:dyDescent="0.25">
      <c r="M150" s="2"/>
      <c r="N150" s="1">
        <f t="shared" si="9"/>
        <v>92</v>
      </c>
      <c r="O150" s="124">
        <f t="shared" si="12"/>
        <v>4533850.0265116328</v>
      </c>
      <c r="P150" s="124">
        <f t="shared" si="11"/>
        <v>45151.962859409585</v>
      </c>
      <c r="Q150" s="124">
        <f t="shared" si="13"/>
        <v>9766.9868442990519</v>
      </c>
      <c r="R150" s="124">
        <f t="shared" si="14"/>
        <v>4588768.9762153421</v>
      </c>
      <c r="Z150" s="2"/>
    </row>
    <row r="151" spans="13:26" x14ac:dyDescent="0.25">
      <c r="M151" s="2"/>
      <c r="N151" s="1">
        <f t="shared" si="9"/>
        <v>93</v>
      </c>
      <c r="O151" s="124">
        <f t="shared" si="12"/>
        <v>4588768.9762153421</v>
      </c>
      <c r="P151" s="124">
        <f t="shared" si="11"/>
        <v>45151.962859409585</v>
      </c>
      <c r="Q151" s="124">
        <f t="shared" si="13"/>
        <v>9885.2952700569167</v>
      </c>
      <c r="R151" s="124">
        <f t="shared" si="14"/>
        <v>4643806.2343448084</v>
      </c>
      <c r="Z151" s="2"/>
    </row>
    <row r="152" spans="13:26" x14ac:dyDescent="0.25">
      <c r="M152" s="2"/>
      <c r="N152" s="1">
        <f t="shared" si="9"/>
        <v>94</v>
      </c>
      <c r="O152" s="124">
        <f t="shared" ref="O152:O215" si="15">R151</f>
        <v>4643806.2343448084</v>
      </c>
      <c r="P152" s="124">
        <f t="shared" si="11"/>
        <v>45151.962859409585</v>
      </c>
      <c r="Q152" s="124">
        <f t="shared" ref="Q152:Q215" si="16">O152*$P$53</f>
        <v>10003.858560186383</v>
      </c>
      <c r="R152" s="124">
        <f t="shared" ref="R152:R215" si="17">O152+P152+Q152</f>
        <v>4698962.0557644051</v>
      </c>
      <c r="Z152" s="2"/>
    </row>
    <row r="153" spans="13:26" x14ac:dyDescent="0.25">
      <c r="M153" s="2"/>
      <c r="N153" s="1">
        <f t="shared" si="9"/>
        <v>95</v>
      </c>
      <c r="O153" s="124">
        <f t="shared" si="15"/>
        <v>4698962.0557644051</v>
      </c>
      <c r="P153" s="124">
        <f t="shared" si="11"/>
        <v>45151.962859409585</v>
      </c>
      <c r="Q153" s="124">
        <f t="shared" si="16"/>
        <v>10122.677263725678</v>
      </c>
      <c r="R153" s="124">
        <f t="shared" si="17"/>
        <v>4754236.6958875405</v>
      </c>
      <c r="Z153" s="2"/>
    </row>
    <row r="154" spans="13:26" x14ac:dyDescent="0.25">
      <c r="M154" s="2"/>
      <c r="N154" s="1">
        <f t="shared" si="9"/>
        <v>96</v>
      </c>
      <c r="O154" s="124">
        <f t="shared" si="15"/>
        <v>4754236.6958875405</v>
      </c>
      <c r="P154" s="124">
        <f t="shared" si="11"/>
        <v>45151.962859409585</v>
      </c>
      <c r="Q154" s="124">
        <f t="shared" si="16"/>
        <v>10241.75193089578</v>
      </c>
      <c r="R154" s="124">
        <f t="shared" si="17"/>
        <v>4809630.4106778465</v>
      </c>
      <c r="Z154" s="2"/>
    </row>
    <row r="155" spans="13:26" x14ac:dyDescent="0.25">
      <c r="M155" s="2"/>
      <c r="N155" s="1">
        <f t="shared" si="9"/>
        <v>97</v>
      </c>
      <c r="O155" s="124">
        <f t="shared" si="15"/>
        <v>4809630.4106778465</v>
      </c>
      <c r="P155" s="124">
        <f t="shared" si="11"/>
        <v>45151.962859409585</v>
      </c>
      <c r="Q155" s="124">
        <f t="shared" si="16"/>
        <v>10361.083113102979</v>
      </c>
      <c r="R155" s="124">
        <f t="shared" si="17"/>
        <v>4865143.4566503596</v>
      </c>
      <c r="Z155" s="2"/>
    </row>
    <row r="156" spans="13:26" x14ac:dyDescent="0.25">
      <c r="M156" s="2"/>
      <c r="N156" s="1">
        <f t="shared" si="9"/>
        <v>98</v>
      </c>
      <c r="O156" s="124">
        <f t="shared" si="15"/>
        <v>4865143.4566503596</v>
      </c>
      <c r="P156" s="124">
        <f t="shared" si="11"/>
        <v>45151.962859409585</v>
      </c>
      <c r="Q156" s="124">
        <f t="shared" si="16"/>
        <v>10480.671362941421</v>
      </c>
      <c r="R156" s="124">
        <f t="shared" si="17"/>
        <v>4920776.0908727106</v>
      </c>
      <c r="Z156" s="2"/>
    </row>
    <row r="157" spans="13:26" x14ac:dyDescent="0.25">
      <c r="M157" s="2"/>
      <c r="N157" s="1">
        <f t="shared" si="9"/>
        <v>99</v>
      </c>
      <c r="O157" s="124">
        <f t="shared" si="15"/>
        <v>4920776.0908727106</v>
      </c>
      <c r="P157" s="124">
        <f t="shared" si="11"/>
        <v>45151.962859409585</v>
      </c>
      <c r="Q157" s="124">
        <f t="shared" si="16"/>
        <v>10600.517234195673</v>
      </c>
      <c r="R157" s="124">
        <f t="shared" si="17"/>
        <v>4976528.5709663164</v>
      </c>
      <c r="Z157" s="2"/>
    </row>
    <row r="158" spans="13:26" x14ac:dyDescent="0.25">
      <c r="M158" s="2"/>
      <c r="N158" s="1">
        <f t="shared" si="9"/>
        <v>100</v>
      </c>
      <c r="O158" s="124">
        <f t="shared" si="15"/>
        <v>4976528.5709663164</v>
      </c>
      <c r="P158" s="124">
        <f t="shared" si="11"/>
        <v>45151.962859409585</v>
      </c>
      <c r="Q158" s="124">
        <f t="shared" si="16"/>
        <v>10720.621281843289</v>
      </c>
      <c r="R158" s="124">
        <f t="shared" si="17"/>
        <v>5032401.1551075699</v>
      </c>
      <c r="Z158" s="2"/>
    </row>
    <row r="159" spans="13:26" x14ac:dyDescent="0.25">
      <c r="M159" s="2"/>
      <c r="N159" s="1">
        <f t="shared" si="9"/>
        <v>101</v>
      </c>
      <c r="O159" s="124">
        <f t="shared" si="15"/>
        <v>5032401.1551075699</v>
      </c>
      <c r="P159" s="124">
        <f t="shared" si="11"/>
        <v>45151.962859409585</v>
      </c>
      <c r="Q159" s="124">
        <f t="shared" si="16"/>
        <v>10840.984062057367</v>
      </c>
      <c r="R159" s="124">
        <f t="shared" si="17"/>
        <v>5088394.1020290367</v>
      </c>
      <c r="Z159" s="2"/>
    </row>
    <row r="160" spans="13:26" x14ac:dyDescent="0.25">
      <c r="M160" s="2"/>
      <c r="N160" s="1">
        <f t="shared" si="9"/>
        <v>102</v>
      </c>
      <c r="O160" s="124">
        <f t="shared" si="15"/>
        <v>5088394.1020290367</v>
      </c>
      <c r="P160" s="124">
        <f t="shared" si="11"/>
        <v>45151.962859409585</v>
      </c>
      <c r="Q160" s="124">
        <f t="shared" si="16"/>
        <v>10961.606132209139</v>
      </c>
      <c r="R160" s="124">
        <f t="shared" si="17"/>
        <v>5144507.6710206559</v>
      </c>
      <c r="Z160" s="2"/>
    </row>
    <row r="161" spans="13:26" x14ac:dyDescent="0.25">
      <c r="M161" s="2"/>
      <c r="N161" s="1">
        <f t="shared" si="9"/>
        <v>103</v>
      </c>
      <c r="O161" s="124">
        <f t="shared" si="15"/>
        <v>5144507.6710206559</v>
      </c>
      <c r="P161" s="124">
        <f t="shared" si="11"/>
        <v>45151.962859409585</v>
      </c>
      <c r="Q161" s="124">
        <f t="shared" si="16"/>
        <v>11082.48805087055</v>
      </c>
      <c r="R161" s="124">
        <f t="shared" si="17"/>
        <v>5200742.1219309364</v>
      </c>
      <c r="Z161" s="2"/>
    </row>
    <row r="162" spans="13:26" x14ac:dyDescent="0.25">
      <c r="M162" s="2"/>
      <c r="N162" s="1">
        <f t="shared" si="9"/>
        <v>104</v>
      </c>
      <c r="O162" s="124">
        <f t="shared" si="15"/>
        <v>5200742.1219309364</v>
      </c>
      <c r="P162" s="124">
        <f t="shared" si="11"/>
        <v>45151.962859409585</v>
      </c>
      <c r="Q162" s="124">
        <f t="shared" si="16"/>
        <v>11203.630377816833</v>
      </c>
      <c r="R162" s="124">
        <f t="shared" si="17"/>
        <v>5257097.7151681632</v>
      </c>
      <c r="Z162" s="2"/>
    </row>
    <row r="163" spans="13:26" x14ac:dyDescent="0.25">
      <c r="M163" s="2"/>
      <c r="N163" s="1">
        <f t="shared" si="9"/>
        <v>105</v>
      </c>
      <c r="O163" s="124">
        <f t="shared" si="15"/>
        <v>5257097.7151681632</v>
      </c>
      <c r="P163" s="124">
        <f t="shared" si="11"/>
        <v>45151.962859409585</v>
      </c>
      <c r="Q163" s="124">
        <f t="shared" si="16"/>
        <v>11325.033674029119</v>
      </c>
      <c r="R163" s="124">
        <f t="shared" si="17"/>
        <v>5313574.7117016017</v>
      </c>
      <c r="Z163" s="2"/>
    </row>
    <row r="164" spans="13:26" x14ac:dyDescent="0.25">
      <c r="M164" s="2"/>
      <c r="N164" s="1">
        <f t="shared" si="9"/>
        <v>106</v>
      </c>
      <c r="O164" s="124">
        <f t="shared" si="15"/>
        <v>5313574.7117016017</v>
      </c>
      <c r="P164" s="124">
        <f t="shared" si="11"/>
        <v>45151.962859409585</v>
      </c>
      <c r="Q164" s="124">
        <f t="shared" si="16"/>
        <v>11446.698501697012</v>
      </c>
      <c r="R164" s="124">
        <f t="shared" si="17"/>
        <v>5370173.3730627084</v>
      </c>
      <c r="Z164" s="2"/>
    </row>
    <row r="165" spans="13:26" x14ac:dyDescent="0.25">
      <c r="M165" s="2"/>
      <c r="N165" s="1">
        <f t="shared" si="9"/>
        <v>107</v>
      </c>
      <c r="O165" s="124">
        <f t="shared" si="15"/>
        <v>5370173.3730627084</v>
      </c>
      <c r="P165" s="124">
        <f t="shared" si="11"/>
        <v>45151.962859409585</v>
      </c>
      <c r="Q165" s="124">
        <f t="shared" si="16"/>
        <v>11568.625424221222</v>
      </c>
      <c r="R165" s="124">
        <f t="shared" si="17"/>
        <v>5426893.9613463394</v>
      </c>
      <c r="Z165" s="2"/>
    </row>
    <row r="166" spans="13:26" x14ac:dyDescent="0.25">
      <c r="M166" s="2"/>
      <c r="N166" s="1">
        <f t="shared" si="9"/>
        <v>108</v>
      </c>
      <c r="O166" s="124">
        <f t="shared" si="15"/>
        <v>5426893.9613463394</v>
      </c>
      <c r="P166" s="124">
        <f t="shared" si="11"/>
        <v>45151.962859409585</v>
      </c>
      <c r="Q166" s="124">
        <f t="shared" si="16"/>
        <v>11690.815006216144</v>
      </c>
      <c r="R166" s="124">
        <f t="shared" si="17"/>
        <v>5483736.7392119654</v>
      </c>
      <c r="Z166" s="2"/>
    </row>
    <row r="167" spans="13:26" x14ac:dyDescent="0.25">
      <c r="M167" s="2"/>
      <c r="N167" s="1">
        <f t="shared" si="9"/>
        <v>109</v>
      </c>
      <c r="O167" s="124">
        <f t="shared" si="15"/>
        <v>5483736.7392119654</v>
      </c>
      <c r="P167" s="124">
        <f t="shared" si="11"/>
        <v>45151.962859409585</v>
      </c>
      <c r="Q167" s="124">
        <f t="shared" si="16"/>
        <v>11813.267813512495</v>
      </c>
      <c r="R167" s="124">
        <f t="shared" si="17"/>
        <v>5540701.9698848873</v>
      </c>
      <c r="Z167" s="2"/>
    </row>
    <row r="168" spans="13:26" x14ac:dyDescent="0.25">
      <c r="M168" s="2"/>
      <c r="N168" s="1">
        <f t="shared" si="9"/>
        <v>110</v>
      </c>
      <c r="O168" s="124">
        <f t="shared" si="15"/>
        <v>5540701.9698848873</v>
      </c>
      <c r="P168" s="124">
        <f t="shared" si="11"/>
        <v>45151.962859409585</v>
      </c>
      <c r="Q168" s="124">
        <f t="shared" si="16"/>
        <v>11935.984413159918</v>
      </c>
      <c r="R168" s="124">
        <f t="shared" si="17"/>
        <v>5597789.9171574572</v>
      </c>
      <c r="Z168" s="2"/>
    </row>
    <row r="169" spans="13:26" x14ac:dyDescent="0.25">
      <c r="M169" s="2"/>
      <c r="N169" s="1">
        <f t="shared" si="9"/>
        <v>111</v>
      </c>
      <c r="O169" s="124">
        <f t="shared" si="15"/>
        <v>5597789.9171574572</v>
      </c>
      <c r="P169" s="124">
        <f t="shared" si="11"/>
        <v>45151.962859409585</v>
      </c>
      <c r="Q169" s="124">
        <f t="shared" si="16"/>
        <v>12058.965373429623</v>
      </c>
      <c r="R169" s="124">
        <f t="shared" si="17"/>
        <v>5655000.8453902965</v>
      </c>
      <c r="Z169" s="2"/>
    </row>
    <row r="170" spans="13:26" x14ac:dyDescent="0.25">
      <c r="M170" s="2"/>
      <c r="N170" s="1">
        <f t="shared" si="9"/>
        <v>112</v>
      </c>
      <c r="O170" s="124">
        <f t="shared" si="15"/>
        <v>5655000.8453902965</v>
      </c>
      <c r="P170" s="124">
        <f t="shared" si="11"/>
        <v>45151.962859409585</v>
      </c>
      <c r="Q170" s="124">
        <f t="shared" si="16"/>
        <v>12182.211263817006</v>
      </c>
      <c r="R170" s="124">
        <f t="shared" si="17"/>
        <v>5712335.0195135232</v>
      </c>
      <c r="Z170" s="2"/>
    </row>
    <row r="171" spans="13:26" x14ac:dyDescent="0.25">
      <c r="M171" s="2"/>
      <c r="N171" s="1">
        <f t="shared" si="9"/>
        <v>113</v>
      </c>
      <c r="O171" s="124">
        <f t="shared" si="15"/>
        <v>5712335.0195135232</v>
      </c>
      <c r="P171" s="124">
        <f t="shared" si="11"/>
        <v>45151.962859409585</v>
      </c>
      <c r="Q171" s="124">
        <f t="shared" si="16"/>
        <v>12305.722655044288</v>
      </c>
      <c r="R171" s="124">
        <f t="shared" si="17"/>
        <v>5769792.705027977</v>
      </c>
      <c r="Z171" s="2"/>
    </row>
    <row r="172" spans="13:26" x14ac:dyDescent="0.25">
      <c r="M172" s="2"/>
      <c r="N172" s="1">
        <f t="shared" si="9"/>
        <v>114</v>
      </c>
      <c r="O172" s="124">
        <f t="shared" si="15"/>
        <v>5769792.705027977</v>
      </c>
      <c r="P172" s="124">
        <f t="shared" si="11"/>
        <v>45151.962859409585</v>
      </c>
      <c r="Q172" s="124">
        <f t="shared" si="16"/>
        <v>12429.500119063168</v>
      </c>
      <c r="R172" s="124">
        <f t="shared" si="17"/>
        <v>5827374.1680064499</v>
      </c>
      <c r="Z172" s="2"/>
    </row>
    <row r="173" spans="13:26" x14ac:dyDescent="0.25">
      <c r="M173" s="2"/>
      <c r="N173" s="1">
        <f t="shared" si="9"/>
        <v>115</v>
      </c>
      <c r="O173" s="124">
        <f t="shared" si="15"/>
        <v>5827374.1680064499</v>
      </c>
      <c r="P173" s="124">
        <f t="shared" si="11"/>
        <v>45151.962859409585</v>
      </c>
      <c r="Q173" s="124">
        <f t="shared" si="16"/>
        <v>12553.544229057461</v>
      </c>
      <c r="R173" s="124">
        <f t="shared" si="17"/>
        <v>5885079.6750949174</v>
      </c>
      <c r="Z173" s="2"/>
    </row>
    <row r="174" spans="13:26" x14ac:dyDescent="0.25">
      <c r="M174" s="2"/>
      <c r="N174" s="1">
        <f t="shared" si="9"/>
        <v>116</v>
      </c>
      <c r="O174" s="124">
        <f t="shared" si="15"/>
        <v>5885079.6750949174</v>
      </c>
      <c r="P174" s="124">
        <f t="shared" si="11"/>
        <v>45151.962859409585</v>
      </c>
      <c r="Q174" s="124">
        <f t="shared" si="16"/>
        <v>12677.855559445756</v>
      </c>
      <c r="R174" s="124">
        <f t="shared" si="17"/>
        <v>5942909.4935137732</v>
      </c>
      <c r="Z174" s="2"/>
    </row>
    <row r="175" spans="13:26" x14ac:dyDescent="0.25">
      <c r="M175" s="2"/>
      <c r="N175" s="1">
        <f t="shared" si="9"/>
        <v>117</v>
      </c>
      <c r="O175" s="124">
        <f t="shared" si="15"/>
        <v>5942909.4935137732</v>
      </c>
      <c r="P175" s="124">
        <f t="shared" si="11"/>
        <v>45151.962859409585</v>
      </c>
      <c r="Q175" s="124">
        <f t="shared" si="16"/>
        <v>12802.434685884074</v>
      </c>
      <c r="R175" s="124">
        <f t="shared" si="17"/>
        <v>6000863.8910590671</v>
      </c>
      <c r="Z175" s="2"/>
    </row>
    <row r="176" spans="13:26" x14ac:dyDescent="0.25">
      <c r="M176" s="2"/>
      <c r="N176" s="1">
        <f t="shared" si="9"/>
        <v>118</v>
      </c>
      <c r="O176" s="124">
        <f t="shared" si="15"/>
        <v>6000863.8910590671</v>
      </c>
      <c r="P176" s="124">
        <f t="shared" si="11"/>
        <v>45151.962859409585</v>
      </c>
      <c r="Q176" s="124">
        <f t="shared" si="16"/>
        <v>12927.282185268539</v>
      </c>
      <c r="R176" s="124">
        <f t="shared" si="17"/>
        <v>6058943.1361037455</v>
      </c>
      <c r="Z176" s="2"/>
    </row>
    <row r="177" spans="13:26" x14ac:dyDescent="0.25">
      <c r="M177" s="2"/>
      <c r="N177" s="1">
        <f t="shared" si="9"/>
        <v>119</v>
      </c>
      <c r="O177" s="124">
        <f t="shared" si="15"/>
        <v>6058943.1361037455</v>
      </c>
      <c r="P177" s="124">
        <f t="shared" si="11"/>
        <v>45151.962859409585</v>
      </c>
      <c r="Q177" s="124">
        <f t="shared" si="16"/>
        <v>13052.398635738042</v>
      </c>
      <c r="R177" s="124">
        <f t="shared" si="17"/>
        <v>6117147.497598893</v>
      </c>
      <c r="Z177" s="2"/>
    </row>
    <row r="178" spans="13:26" x14ac:dyDescent="0.25">
      <c r="M178" s="2"/>
      <c r="N178" s="1">
        <f t="shared" si="9"/>
        <v>120</v>
      </c>
      <c r="O178" s="124">
        <f t="shared" si="15"/>
        <v>6117147.497598893</v>
      </c>
      <c r="P178" s="124">
        <f t="shared" si="11"/>
        <v>45151.962859409585</v>
      </c>
      <c r="Q178" s="124">
        <f t="shared" si="16"/>
        <v>13177.784616676921</v>
      </c>
      <c r="R178" s="124">
        <f t="shared" si="17"/>
        <v>6175477.24507498</v>
      </c>
      <c r="Z178" s="2"/>
    </row>
    <row r="179" spans="13:26" x14ac:dyDescent="0.25">
      <c r="M179" s="2"/>
      <c r="N179" s="1">
        <f t="shared" si="9"/>
        <v>121</v>
      </c>
      <c r="O179" s="124">
        <f t="shared" si="15"/>
        <v>6175477.24507498</v>
      </c>
      <c r="P179" s="124">
        <f t="shared" si="11"/>
        <v>45151.962859409585</v>
      </c>
      <c r="Q179" s="124">
        <f t="shared" si="16"/>
        <v>13303.440708717655</v>
      </c>
      <c r="R179" s="124">
        <f t="shared" si="17"/>
        <v>6233932.6486431072</v>
      </c>
      <c r="Z179" s="2"/>
    </row>
    <row r="180" spans="13:26" x14ac:dyDescent="0.25">
      <c r="M180" s="2"/>
      <c r="N180" s="1">
        <f t="shared" si="9"/>
        <v>122</v>
      </c>
      <c r="O180" s="124">
        <f t="shared" si="15"/>
        <v>6233932.6486431072</v>
      </c>
      <c r="P180" s="124">
        <f t="shared" si="11"/>
        <v>45151.962859409585</v>
      </c>
      <c r="Q180" s="124">
        <f t="shared" si="16"/>
        <v>13429.367493743532</v>
      </c>
      <c r="R180" s="124">
        <f t="shared" si="17"/>
        <v>6292513.9789962601</v>
      </c>
      <c r="Z180" s="2"/>
    </row>
    <row r="181" spans="13:26" x14ac:dyDescent="0.25">
      <c r="M181" s="2"/>
      <c r="N181" s="1">
        <f t="shared" si="9"/>
        <v>123</v>
      </c>
      <c r="O181" s="124">
        <f t="shared" si="15"/>
        <v>6292513.9789962601</v>
      </c>
      <c r="P181" s="124">
        <f t="shared" si="11"/>
        <v>45151.962859409585</v>
      </c>
      <c r="Q181" s="124">
        <f t="shared" si="16"/>
        <v>13555.565554891355</v>
      </c>
      <c r="R181" s="124">
        <f t="shared" si="17"/>
        <v>6351221.5074105617</v>
      </c>
      <c r="Z181" s="2"/>
    </row>
    <row r="182" spans="13:26" x14ac:dyDescent="0.25">
      <c r="M182" s="2"/>
      <c r="N182" s="1">
        <f t="shared" si="9"/>
        <v>124</v>
      </c>
      <c r="O182" s="124">
        <f t="shared" si="15"/>
        <v>6351221.5074105617</v>
      </c>
      <c r="P182" s="124">
        <f t="shared" si="11"/>
        <v>45151.962859409585</v>
      </c>
      <c r="Q182" s="124">
        <f t="shared" si="16"/>
        <v>13682.035476554152</v>
      </c>
      <c r="R182" s="124">
        <f t="shared" si="17"/>
        <v>6410055.5057465257</v>
      </c>
      <c r="Z182" s="2"/>
    </row>
    <row r="183" spans="13:26" x14ac:dyDescent="0.25">
      <c r="M183" s="2"/>
      <c r="N183" s="1">
        <f t="shared" si="9"/>
        <v>125</v>
      </c>
      <c r="O183" s="124">
        <f t="shared" si="15"/>
        <v>6410055.5057465257</v>
      </c>
      <c r="P183" s="124">
        <f t="shared" si="11"/>
        <v>45151.962859409585</v>
      </c>
      <c r="Q183" s="124">
        <f t="shared" si="16"/>
        <v>13808.777844383862</v>
      </c>
      <c r="R183" s="124">
        <f t="shared" si="17"/>
        <v>6469016.2464503199</v>
      </c>
      <c r="Z183" s="2"/>
    </row>
    <row r="184" spans="13:26" x14ac:dyDescent="0.25">
      <c r="M184" s="2"/>
      <c r="N184" s="1">
        <f t="shared" ref="N184:N247" si="18">N183+1</f>
        <v>126</v>
      </c>
      <c r="O184" s="124">
        <f t="shared" si="15"/>
        <v>6469016.2464503199</v>
      </c>
      <c r="P184" s="124">
        <f t="shared" ref="P184:P247" si="19">P183</f>
        <v>45151.962859409585</v>
      </c>
      <c r="Q184" s="124">
        <f t="shared" si="16"/>
        <v>13935.793245294059</v>
      </c>
      <c r="R184" s="124">
        <f t="shared" si="17"/>
        <v>6528104.0025550239</v>
      </c>
      <c r="Z184" s="2"/>
    </row>
    <row r="185" spans="13:26" x14ac:dyDescent="0.25">
      <c r="M185" s="2"/>
      <c r="N185" s="1">
        <f t="shared" si="18"/>
        <v>127</v>
      </c>
      <c r="O185" s="124">
        <f t="shared" si="15"/>
        <v>6528104.0025550239</v>
      </c>
      <c r="P185" s="124">
        <f t="shared" si="19"/>
        <v>45151.962859409585</v>
      </c>
      <c r="Q185" s="124">
        <f t="shared" si="16"/>
        <v>14063.082267462669</v>
      </c>
      <c r="R185" s="124">
        <f t="shared" si="17"/>
        <v>6587319.047681896</v>
      </c>
      <c r="Z185" s="2"/>
    </row>
    <row r="186" spans="13:26" x14ac:dyDescent="0.25">
      <c r="M186" s="2"/>
      <c r="N186" s="1">
        <f t="shared" si="18"/>
        <v>128</v>
      </c>
      <c r="O186" s="124">
        <f t="shared" si="15"/>
        <v>6587319.047681896</v>
      </c>
      <c r="P186" s="124">
        <f t="shared" si="19"/>
        <v>45151.962859409585</v>
      </c>
      <c r="Q186" s="124">
        <f t="shared" si="16"/>
        <v>14190.645500334693</v>
      </c>
      <c r="R186" s="124">
        <f t="shared" si="17"/>
        <v>6646661.6560416408</v>
      </c>
      <c r="Z186" s="2"/>
    </row>
    <row r="187" spans="13:26" x14ac:dyDescent="0.25">
      <c r="M187" s="2"/>
      <c r="N187" s="1">
        <f t="shared" si="18"/>
        <v>129</v>
      </c>
      <c r="O187" s="124">
        <f t="shared" si="15"/>
        <v>6646661.6560416408</v>
      </c>
      <c r="P187" s="124">
        <f t="shared" si="19"/>
        <v>45151.962859409585</v>
      </c>
      <c r="Q187" s="124">
        <f t="shared" si="16"/>
        <v>14318.483534624938</v>
      </c>
      <c r="R187" s="124">
        <f t="shared" si="17"/>
        <v>6706132.1024356754</v>
      </c>
      <c r="Z187" s="2"/>
    </row>
    <row r="188" spans="13:26" x14ac:dyDescent="0.25">
      <c r="M188" s="2"/>
      <c r="N188" s="1">
        <f t="shared" si="18"/>
        <v>130</v>
      </c>
      <c r="O188" s="124">
        <f t="shared" si="15"/>
        <v>6706132.1024356754</v>
      </c>
      <c r="P188" s="124">
        <f t="shared" si="19"/>
        <v>45151.962859409585</v>
      </c>
      <c r="Q188" s="124">
        <f t="shared" si="16"/>
        <v>14446.596962320744</v>
      </c>
      <c r="R188" s="124">
        <f t="shared" si="17"/>
        <v>6765730.6622574059</v>
      </c>
      <c r="Z188" s="2"/>
    </row>
    <row r="189" spans="13:26" x14ac:dyDescent="0.25">
      <c r="M189" s="2"/>
      <c r="N189" s="1">
        <f t="shared" si="18"/>
        <v>131</v>
      </c>
      <c r="O189" s="124">
        <f t="shared" si="15"/>
        <v>6765730.6622574059</v>
      </c>
      <c r="P189" s="124">
        <f t="shared" si="19"/>
        <v>45151.962859409585</v>
      </c>
      <c r="Q189" s="124">
        <f t="shared" si="16"/>
        <v>14574.986376684739</v>
      </c>
      <c r="R189" s="124">
        <f t="shared" si="17"/>
        <v>6825457.6114935009</v>
      </c>
      <c r="Z189" s="2"/>
    </row>
    <row r="190" spans="13:26" x14ac:dyDescent="0.25">
      <c r="M190" s="2"/>
      <c r="N190" s="1">
        <f t="shared" si="18"/>
        <v>132</v>
      </c>
      <c r="O190" s="124">
        <f t="shared" si="15"/>
        <v>6825457.6114935009</v>
      </c>
      <c r="P190" s="124">
        <f t="shared" si="19"/>
        <v>45151.962859409585</v>
      </c>
      <c r="Q190" s="124">
        <f t="shared" si="16"/>
        <v>14703.652372257577</v>
      </c>
      <c r="R190" s="124">
        <f t="shared" si="17"/>
        <v>6885313.2267251685</v>
      </c>
      <c r="Z190" s="2"/>
    </row>
    <row r="191" spans="13:26" x14ac:dyDescent="0.25">
      <c r="M191" s="2"/>
      <c r="N191" s="1">
        <f t="shared" si="18"/>
        <v>133</v>
      </c>
      <c r="O191" s="124">
        <f t="shared" si="15"/>
        <v>6885313.2267251685</v>
      </c>
      <c r="P191" s="124">
        <f t="shared" si="19"/>
        <v>45151.962859409585</v>
      </c>
      <c r="Q191" s="124">
        <f t="shared" si="16"/>
        <v>14832.595544860691</v>
      </c>
      <c r="R191" s="124">
        <f t="shared" si="17"/>
        <v>6945297.7851294391</v>
      </c>
      <c r="Z191" s="2"/>
    </row>
    <row r="192" spans="13:26" x14ac:dyDescent="0.25">
      <c r="M192" s="2"/>
      <c r="N192" s="1">
        <f t="shared" si="18"/>
        <v>134</v>
      </c>
      <c r="O192" s="124">
        <f t="shared" si="15"/>
        <v>6945297.7851294391</v>
      </c>
      <c r="P192" s="124">
        <f t="shared" si="19"/>
        <v>45151.962859409585</v>
      </c>
      <c r="Q192" s="124">
        <f t="shared" si="16"/>
        <v>14961.816491599056</v>
      </c>
      <c r="R192" s="124">
        <f t="shared" si="17"/>
        <v>7005411.5644804481</v>
      </c>
      <c r="Z192" s="2"/>
    </row>
    <row r="193" spans="13:26" x14ac:dyDescent="0.25">
      <c r="M193" s="2"/>
      <c r="N193" s="1">
        <f t="shared" si="18"/>
        <v>135</v>
      </c>
      <c r="O193" s="124">
        <f t="shared" si="15"/>
        <v>7005411.5644804481</v>
      </c>
      <c r="P193" s="124">
        <f t="shared" si="19"/>
        <v>45151.962859409585</v>
      </c>
      <c r="Q193" s="124">
        <f t="shared" si="16"/>
        <v>15091.315810863956</v>
      </c>
      <c r="R193" s="124">
        <f t="shared" si="17"/>
        <v>7065654.8431507219</v>
      </c>
      <c r="Z193" s="2"/>
    </row>
    <row r="194" spans="13:26" x14ac:dyDescent="0.25">
      <c r="M194" s="2"/>
      <c r="N194" s="1">
        <f t="shared" si="18"/>
        <v>136</v>
      </c>
      <c r="O194" s="124">
        <f t="shared" si="15"/>
        <v>7065654.8431507219</v>
      </c>
      <c r="P194" s="124">
        <f t="shared" si="19"/>
        <v>45151.962859409585</v>
      </c>
      <c r="Q194" s="124">
        <f t="shared" si="16"/>
        <v>15221.094102335745</v>
      </c>
      <c r="R194" s="124">
        <f t="shared" si="17"/>
        <v>7126027.9001124678</v>
      </c>
      <c r="Z194" s="2"/>
    </row>
    <row r="195" spans="13:26" x14ac:dyDescent="0.25">
      <c r="M195" s="2"/>
      <c r="N195" s="1">
        <f t="shared" si="18"/>
        <v>137</v>
      </c>
      <c r="O195" s="124">
        <f t="shared" si="15"/>
        <v>7126027.9001124678</v>
      </c>
      <c r="P195" s="124">
        <f t="shared" si="19"/>
        <v>45151.962859409585</v>
      </c>
      <c r="Q195" s="124">
        <f t="shared" si="16"/>
        <v>15351.151966986636</v>
      </c>
      <c r="R195" s="124">
        <f t="shared" si="17"/>
        <v>7186531.0149388639</v>
      </c>
      <c r="Z195" s="2"/>
    </row>
    <row r="196" spans="13:26" x14ac:dyDescent="0.25">
      <c r="M196" s="2"/>
      <c r="N196" s="1">
        <f t="shared" si="18"/>
        <v>138</v>
      </c>
      <c r="O196" s="124">
        <f t="shared" si="15"/>
        <v>7186531.0149388639</v>
      </c>
      <c r="P196" s="124">
        <f t="shared" si="19"/>
        <v>45151.962859409585</v>
      </c>
      <c r="Q196" s="124">
        <f t="shared" si="16"/>
        <v>15481.490007083476</v>
      </c>
      <c r="R196" s="124">
        <f t="shared" si="17"/>
        <v>7247164.4678053576</v>
      </c>
      <c r="Z196" s="2"/>
    </row>
    <row r="197" spans="13:26" x14ac:dyDescent="0.25">
      <c r="M197" s="2"/>
      <c r="N197" s="1">
        <f t="shared" si="18"/>
        <v>139</v>
      </c>
      <c r="O197" s="124">
        <f t="shared" si="15"/>
        <v>7247164.4678053576</v>
      </c>
      <c r="P197" s="124">
        <f t="shared" si="19"/>
        <v>45151.962859409585</v>
      </c>
      <c r="Q197" s="124">
        <f t="shared" si="16"/>
        <v>15612.108826190537</v>
      </c>
      <c r="R197" s="124">
        <f t="shared" si="17"/>
        <v>7307928.5394909577</v>
      </c>
      <c r="Z197" s="2"/>
    </row>
    <row r="198" spans="13:26" x14ac:dyDescent="0.25">
      <c r="M198" s="2"/>
      <c r="N198" s="1">
        <f t="shared" si="18"/>
        <v>140</v>
      </c>
      <c r="O198" s="124">
        <f t="shared" si="15"/>
        <v>7307928.5394909577</v>
      </c>
      <c r="P198" s="124">
        <f t="shared" si="19"/>
        <v>45151.962859409585</v>
      </c>
      <c r="Q198" s="124">
        <f t="shared" si="16"/>
        <v>15743.009029172312</v>
      </c>
      <c r="R198" s="124">
        <f t="shared" si="17"/>
        <v>7368823.51137954</v>
      </c>
      <c r="Z198" s="2"/>
    </row>
    <row r="199" spans="13:26" x14ac:dyDescent="0.25">
      <c r="M199" s="2"/>
      <c r="N199" s="1">
        <f t="shared" si="18"/>
        <v>141</v>
      </c>
      <c r="O199" s="124">
        <f t="shared" si="15"/>
        <v>7368823.51137954</v>
      </c>
      <c r="P199" s="124">
        <f t="shared" si="19"/>
        <v>45151.962859409585</v>
      </c>
      <c r="Q199" s="124">
        <f t="shared" si="16"/>
        <v>15874.191222196318</v>
      </c>
      <c r="R199" s="124">
        <f t="shared" si="17"/>
        <v>7429849.6654611463</v>
      </c>
      <c r="Z199" s="2"/>
    </row>
    <row r="200" spans="13:26" x14ac:dyDescent="0.25">
      <c r="M200" s="2"/>
      <c r="N200" s="1">
        <f t="shared" si="18"/>
        <v>142</v>
      </c>
      <c r="O200" s="124">
        <f t="shared" si="15"/>
        <v>7429849.6654611463</v>
      </c>
      <c r="P200" s="124">
        <f t="shared" si="19"/>
        <v>45151.962859409585</v>
      </c>
      <c r="Q200" s="124">
        <f t="shared" si="16"/>
        <v>16005.656012735897</v>
      </c>
      <c r="R200" s="124">
        <f t="shared" si="17"/>
        <v>7491007.2843332924</v>
      </c>
      <c r="Z200" s="2"/>
    </row>
    <row r="201" spans="13:26" x14ac:dyDescent="0.25">
      <c r="M201" s="2"/>
      <c r="N201" s="1">
        <f t="shared" si="18"/>
        <v>143</v>
      </c>
      <c r="O201" s="124">
        <f t="shared" si="15"/>
        <v>7491007.2843332924</v>
      </c>
      <c r="P201" s="124">
        <f t="shared" si="19"/>
        <v>45151.962859409585</v>
      </c>
      <c r="Q201" s="124">
        <f t="shared" si="16"/>
        <v>16137.404009573034</v>
      </c>
      <c r="R201" s="124">
        <f t="shared" si="17"/>
        <v>7552296.6512022754</v>
      </c>
      <c r="Z201" s="2"/>
    </row>
    <row r="202" spans="13:26" x14ac:dyDescent="0.25">
      <c r="M202" s="2"/>
      <c r="N202" s="1">
        <f t="shared" si="18"/>
        <v>144</v>
      </c>
      <c r="O202" s="124">
        <f t="shared" si="15"/>
        <v>7552296.6512022754</v>
      </c>
      <c r="P202" s="124">
        <f t="shared" si="19"/>
        <v>45151.962859409585</v>
      </c>
      <c r="Q202" s="124">
        <f t="shared" si="16"/>
        <v>16269.435822801172</v>
      </c>
      <c r="R202" s="124">
        <f t="shared" si="17"/>
        <v>7613718.049884486</v>
      </c>
      <c r="Z202" s="2"/>
    </row>
    <row r="203" spans="13:26" x14ac:dyDescent="0.25">
      <c r="M203" s="2"/>
      <c r="N203" s="1">
        <f t="shared" si="18"/>
        <v>145</v>
      </c>
      <c r="O203" s="124">
        <f t="shared" si="15"/>
        <v>7613718.049884486</v>
      </c>
      <c r="P203" s="124">
        <f t="shared" si="19"/>
        <v>45151.962859409585</v>
      </c>
      <c r="Q203" s="124">
        <f t="shared" si="16"/>
        <v>16401.752063828044</v>
      </c>
      <c r="R203" s="124">
        <f t="shared" si="17"/>
        <v>7675271.7648077235</v>
      </c>
      <c r="Z203" s="2"/>
    </row>
    <row r="204" spans="13:26" x14ac:dyDescent="0.25">
      <c r="M204" s="2"/>
      <c r="N204" s="1">
        <f t="shared" si="18"/>
        <v>146</v>
      </c>
      <c r="O204" s="124">
        <f t="shared" si="15"/>
        <v>7675271.7648077235</v>
      </c>
      <c r="P204" s="124">
        <f t="shared" si="19"/>
        <v>45151.962859409585</v>
      </c>
      <c r="Q204" s="124">
        <f t="shared" si="16"/>
        <v>16534.353345378495</v>
      </c>
      <c r="R204" s="124">
        <f t="shared" si="17"/>
        <v>7736958.0810125116</v>
      </c>
      <c r="Z204" s="2"/>
    </row>
    <row r="205" spans="13:26" x14ac:dyDescent="0.25">
      <c r="M205" s="2"/>
      <c r="N205" s="1">
        <f t="shared" si="18"/>
        <v>147</v>
      </c>
      <c r="O205" s="124">
        <f t="shared" si="15"/>
        <v>7736958.0810125116</v>
      </c>
      <c r="P205" s="124">
        <f t="shared" si="19"/>
        <v>45151.962859409585</v>
      </c>
      <c r="Q205" s="124">
        <f t="shared" si="16"/>
        <v>16667.240281497332</v>
      </c>
      <c r="R205" s="124">
        <f t="shared" si="17"/>
        <v>7798777.2841534186</v>
      </c>
      <c r="Z205" s="2"/>
    </row>
    <row r="206" spans="13:26" x14ac:dyDescent="0.25">
      <c r="M206" s="2"/>
      <c r="N206" s="1">
        <f t="shared" si="18"/>
        <v>148</v>
      </c>
      <c r="O206" s="124">
        <f t="shared" si="15"/>
        <v>7798777.2841534186</v>
      </c>
      <c r="P206" s="124">
        <f t="shared" si="19"/>
        <v>45151.962859409585</v>
      </c>
      <c r="Q206" s="124">
        <f t="shared" si="16"/>
        <v>16800.413487552152</v>
      </c>
      <c r="R206" s="124">
        <f t="shared" si="17"/>
        <v>7860729.6605003802</v>
      </c>
      <c r="Z206" s="2"/>
    </row>
    <row r="207" spans="13:26" x14ac:dyDescent="0.25">
      <c r="M207" s="2"/>
      <c r="N207" s="1">
        <f t="shared" si="18"/>
        <v>149</v>
      </c>
      <c r="O207" s="124">
        <f t="shared" si="15"/>
        <v>7860729.6605003802</v>
      </c>
      <c r="P207" s="124">
        <f t="shared" si="19"/>
        <v>45151.962859409585</v>
      </c>
      <c r="Q207" s="124">
        <f t="shared" si="16"/>
        <v>16933.873580236206</v>
      </c>
      <c r="R207" s="124">
        <f t="shared" si="17"/>
        <v>7922815.4969400261</v>
      </c>
      <c r="Z207" s="2"/>
    </row>
    <row r="208" spans="13:26" x14ac:dyDescent="0.25">
      <c r="M208" s="2"/>
      <c r="N208" s="1">
        <f t="shared" si="18"/>
        <v>150</v>
      </c>
      <c r="O208" s="124">
        <f t="shared" si="15"/>
        <v>7922815.4969400261</v>
      </c>
      <c r="P208" s="124">
        <f t="shared" si="19"/>
        <v>45151.962859409585</v>
      </c>
      <c r="Q208" s="124">
        <f t="shared" si="16"/>
        <v>17067.621177571244</v>
      </c>
      <c r="R208" s="124">
        <f t="shared" si="17"/>
        <v>7985035.0809770068</v>
      </c>
      <c r="Z208" s="2"/>
    </row>
    <row r="209" spans="13:26" x14ac:dyDescent="0.25">
      <c r="M209" s="2"/>
      <c r="N209" s="1">
        <f t="shared" si="18"/>
        <v>151</v>
      </c>
      <c r="O209" s="124">
        <f t="shared" si="15"/>
        <v>7985035.0809770068</v>
      </c>
      <c r="P209" s="124">
        <f t="shared" si="19"/>
        <v>45151.962859409585</v>
      </c>
      <c r="Q209" s="124">
        <f t="shared" si="16"/>
        <v>17201.65689891038</v>
      </c>
      <c r="R209" s="124">
        <f t="shared" si="17"/>
        <v>8047388.7007353269</v>
      </c>
      <c r="Z209" s="2"/>
    </row>
    <row r="210" spans="13:26" x14ac:dyDescent="0.25">
      <c r="M210" s="2"/>
      <c r="N210" s="1">
        <f t="shared" si="18"/>
        <v>152</v>
      </c>
      <c r="O210" s="124">
        <f t="shared" si="15"/>
        <v>8047388.7007353269</v>
      </c>
      <c r="P210" s="124">
        <f t="shared" si="19"/>
        <v>45151.962859409585</v>
      </c>
      <c r="Q210" s="124">
        <f t="shared" si="16"/>
        <v>17335.981364940966</v>
      </c>
      <c r="R210" s="124">
        <f t="shared" si="17"/>
        <v>8109876.6449596779</v>
      </c>
      <c r="Z210" s="2"/>
    </row>
    <row r="211" spans="13:26" x14ac:dyDescent="0.25">
      <c r="M211" s="2"/>
      <c r="N211" s="1">
        <f t="shared" si="18"/>
        <v>153</v>
      </c>
      <c r="O211" s="124">
        <f t="shared" si="15"/>
        <v>8109876.6449596779</v>
      </c>
      <c r="P211" s="124">
        <f t="shared" si="19"/>
        <v>45151.962859409585</v>
      </c>
      <c r="Q211" s="124">
        <f t="shared" si="16"/>
        <v>17470.59519768746</v>
      </c>
      <c r="R211" s="124">
        <f t="shared" si="17"/>
        <v>8172499.2030167757</v>
      </c>
      <c r="Z211" s="2"/>
    </row>
    <row r="212" spans="13:26" x14ac:dyDescent="0.25">
      <c r="M212" s="2"/>
      <c r="N212" s="1">
        <f t="shared" si="18"/>
        <v>154</v>
      </c>
      <c r="O212" s="124">
        <f t="shared" si="15"/>
        <v>8172499.2030167757</v>
      </c>
      <c r="P212" s="124">
        <f t="shared" si="19"/>
        <v>45151.962859409585</v>
      </c>
      <c r="Q212" s="124">
        <f t="shared" si="16"/>
        <v>17605.499020514311</v>
      </c>
      <c r="R212" s="124">
        <f t="shared" si="17"/>
        <v>8235256.6648966996</v>
      </c>
      <c r="Z212" s="2"/>
    </row>
    <row r="213" spans="13:26" x14ac:dyDescent="0.25">
      <c r="M213" s="2"/>
      <c r="N213" s="1">
        <f t="shared" si="18"/>
        <v>155</v>
      </c>
      <c r="O213" s="124">
        <f t="shared" si="15"/>
        <v>8235256.6648966996</v>
      </c>
      <c r="P213" s="124">
        <f t="shared" si="19"/>
        <v>45151.962859409585</v>
      </c>
      <c r="Q213" s="124">
        <f t="shared" si="16"/>
        <v>17740.69345812883</v>
      </c>
      <c r="R213" s="124">
        <f t="shared" si="17"/>
        <v>8298149.3212142382</v>
      </c>
      <c r="Z213" s="2"/>
    </row>
    <row r="214" spans="13:26" x14ac:dyDescent="0.25">
      <c r="M214" s="2"/>
      <c r="N214" s="1">
        <f t="shared" si="18"/>
        <v>156</v>
      </c>
      <c r="O214" s="124">
        <f t="shared" si="15"/>
        <v>8298149.3212142382</v>
      </c>
      <c r="P214" s="124">
        <f t="shared" si="19"/>
        <v>45151.962859409585</v>
      </c>
      <c r="Q214" s="124">
        <f t="shared" si="16"/>
        <v>17876.179136584109</v>
      </c>
      <c r="R214" s="124">
        <f t="shared" si="17"/>
        <v>8361177.4632102326</v>
      </c>
      <c r="Z214" s="2"/>
    </row>
    <row r="215" spans="13:26" x14ac:dyDescent="0.25">
      <c r="M215" s="2"/>
      <c r="N215" s="1">
        <f t="shared" si="18"/>
        <v>157</v>
      </c>
      <c r="O215" s="124">
        <f t="shared" si="15"/>
        <v>8361177.4632102326</v>
      </c>
      <c r="P215" s="124">
        <f t="shared" si="19"/>
        <v>45151.962859409585</v>
      </c>
      <c r="Q215" s="124">
        <f t="shared" si="16"/>
        <v>18011.956683281907</v>
      </c>
      <c r="R215" s="124">
        <f t="shared" si="17"/>
        <v>8424341.3827529233</v>
      </c>
      <c r="Z215" s="2"/>
    </row>
    <row r="216" spans="13:26" x14ac:dyDescent="0.25">
      <c r="M216" s="2"/>
      <c r="N216" s="1">
        <f t="shared" si="18"/>
        <v>158</v>
      </c>
      <c r="O216" s="124">
        <f t="shared" ref="O216:O279" si="20">R215</f>
        <v>8424341.3827529233</v>
      </c>
      <c r="P216" s="124">
        <f t="shared" si="19"/>
        <v>45151.962859409585</v>
      </c>
      <c r="Q216" s="124">
        <f t="shared" ref="Q216:Q279" si="21">O216*$P$53</f>
        <v>18148.026726975542</v>
      </c>
      <c r="R216" s="124">
        <f t="shared" ref="R216:R279" si="22">O216+P216+Q216</f>
        <v>8487641.3723393083</v>
      </c>
      <c r="Z216" s="2"/>
    </row>
    <row r="217" spans="13:26" x14ac:dyDescent="0.25">
      <c r="M217" s="2"/>
      <c r="N217" s="1">
        <f t="shared" si="18"/>
        <v>159</v>
      </c>
      <c r="O217" s="124">
        <f t="shared" si="20"/>
        <v>8487641.3723393083</v>
      </c>
      <c r="P217" s="124">
        <f t="shared" si="19"/>
        <v>45151.962859409585</v>
      </c>
      <c r="Q217" s="124">
        <f t="shared" si="21"/>
        <v>18284.389897772828</v>
      </c>
      <c r="R217" s="124">
        <f t="shared" si="22"/>
        <v>8551077.7250964902</v>
      </c>
      <c r="Z217" s="2"/>
    </row>
    <row r="218" spans="13:26" x14ac:dyDescent="0.25">
      <c r="M218" s="2"/>
      <c r="N218" s="1">
        <f t="shared" si="18"/>
        <v>160</v>
      </c>
      <c r="O218" s="124">
        <f t="shared" si="20"/>
        <v>8551077.7250964902</v>
      </c>
      <c r="P218" s="124">
        <f t="shared" si="19"/>
        <v>45151.962859409585</v>
      </c>
      <c r="Q218" s="124">
        <f t="shared" si="21"/>
        <v>18421.046827138976</v>
      </c>
      <c r="R218" s="124">
        <f t="shared" si="22"/>
        <v>8614650.7347830385</v>
      </c>
      <c r="Z218" s="2"/>
    </row>
    <row r="219" spans="13:26" x14ac:dyDescent="0.25">
      <c r="M219" s="2"/>
      <c r="N219" s="1">
        <f t="shared" si="18"/>
        <v>161</v>
      </c>
      <c r="O219" s="124">
        <f t="shared" si="20"/>
        <v>8614650.7347830385</v>
      </c>
      <c r="P219" s="124">
        <f t="shared" si="19"/>
        <v>45151.962859409585</v>
      </c>
      <c r="Q219" s="124">
        <f t="shared" si="21"/>
        <v>18557.998147899525</v>
      </c>
      <c r="R219" s="124">
        <f t="shared" si="22"/>
        <v>8678360.6957903467</v>
      </c>
      <c r="Z219" s="2"/>
    </row>
    <row r="220" spans="13:26" x14ac:dyDescent="0.25">
      <c r="M220" s="2"/>
      <c r="N220" s="1">
        <f t="shared" si="18"/>
        <v>162</v>
      </c>
      <c r="O220" s="124">
        <f t="shared" si="20"/>
        <v>8678360.6957903467</v>
      </c>
      <c r="P220" s="124">
        <f t="shared" si="19"/>
        <v>45151.962859409585</v>
      </c>
      <c r="Q220" s="124">
        <f t="shared" si="21"/>
        <v>18695.244494243263</v>
      </c>
      <c r="R220" s="124">
        <f t="shared" si="22"/>
        <v>8742207.9031439982</v>
      </c>
      <c r="Z220" s="2"/>
    </row>
    <row r="221" spans="13:26" x14ac:dyDescent="0.25">
      <c r="M221" s="2"/>
      <c r="N221" s="1">
        <f t="shared" si="18"/>
        <v>163</v>
      </c>
      <c r="O221" s="124">
        <f t="shared" si="20"/>
        <v>8742207.9031439982</v>
      </c>
      <c r="P221" s="124">
        <f t="shared" si="19"/>
        <v>45151.962859409585</v>
      </c>
      <c r="Q221" s="124">
        <f t="shared" si="21"/>
        <v>18832.786501725179</v>
      </c>
      <c r="R221" s="124">
        <f t="shared" si="22"/>
        <v>8806192.6525051314</v>
      </c>
      <c r="Z221" s="2"/>
    </row>
    <row r="222" spans="13:26" x14ac:dyDescent="0.25">
      <c r="M222" s="2"/>
      <c r="N222" s="1">
        <f t="shared" si="18"/>
        <v>164</v>
      </c>
      <c r="O222" s="124">
        <f t="shared" si="20"/>
        <v>8806192.6525051314</v>
      </c>
      <c r="P222" s="124">
        <f t="shared" si="19"/>
        <v>45151.962859409585</v>
      </c>
      <c r="Q222" s="124">
        <f t="shared" si="21"/>
        <v>18970.624807269396</v>
      </c>
      <c r="R222" s="124">
        <f t="shared" si="22"/>
        <v>8870315.2401718106</v>
      </c>
      <c r="Z222" s="2"/>
    </row>
    <row r="223" spans="13:26" x14ac:dyDescent="0.25">
      <c r="M223" s="2"/>
      <c r="N223" s="1">
        <f t="shared" si="18"/>
        <v>165</v>
      </c>
      <c r="O223" s="124">
        <f t="shared" si="20"/>
        <v>8870315.2401718106</v>
      </c>
      <c r="P223" s="124">
        <f t="shared" si="19"/>
        <v>45151.962859409585</v>
      </c>
      <c r="Q223" s="124">
        <f t="shared" si="21"/>
        <v>19108.76004917212</v>
      </c>
      <c r="R223" s="124">
        <f t="shared" si="22"/>
        <v>8934575.9630803913</v>
      </c>
      <c r="Z223" s="2"/>
    </row>
    <row r="224" spans="13:26" x14ac:dyDescent="0.25">
      <c r="M224" s="2"/>
      <c r="N224" s="1">
        <f t="shared" si="18"/>
        <v>166</v>
      </c>
      <c r="O224" s="124">
        <f t="shared" si="20"/>
        <v>8934575.9630803913</v>
      </c>
      <c r="P224" s="124">
        <f t="shared" si="19"/>
        <v>45151.962859409585</v>
      </c>
      <c r="Q224" s="124">
        <f t="shared" si="21"/>
        <v>19247.192867104601</v>
      </c>
      <c r="R224" s="124">
        <f t="shared" si="22"/>
        <v>8998975.1188069042</v>
      </c>
      <c r="Z224" s="2"/>
    </row>
    <row r="225" spans="13:26" x14ac:dyDescent="0.25">
      <c r="M225" s="2"/>
      <c r="N225" s="1">
        <f t="shared" si="18"/>
        <v>167</v>
      </c>
      <c r="O225" s="124">
        <f t="shared" si="20"/>
        <v>8998975.1188069042</v>
      </c>
      <c r="P225" s="124">
        <f t="shared" si="19"/>
        <v>45151.962859409585</v>
      </c>
      <c r="Q225" s="124">
        <f t="shared" si="21"/>
        <v>19385.92390211609</v>
      </c>
      <c r="R225" s="124">
        <f t="shared" si="22"/>
        <v>9063513.0055684298</v>
      </c>
      <c r="Z225" s="2"/>
    </row>
    <row r="226" spans="13:26" x14ac:dyDescent="0.25">
      <c r="M226" s="2"/>
      <c r="N226" s="1">
        <f t="shared" si="18"/>
        <v>168</v>
      </c>
      <c r="O226" s="124">
        <f t="shared" si="20"/>
        <v>9063513.0055684298</v>
      </c>
      <c r="P226" s="124">
        <f t="shared" si="19"/>
        <v>45151.962859409585</v>
      </c>
      <c r="Q226" s="124">
        <f t="shared" si="21"/>
        <v>19524.953796636812</v>
      </c>
      <c r="R226" s="124">
        <f t="shared" si="22"/>
        <v>9128189.9222244751</v>
      </c>
      <c r="Z226" s="2"/>
    </row>
    <row r="227" spans="13:26" x14ac:dyDescent="0.25">
      <c r="M227" s="2"/>
      <c r="N227" s="1">
        <f t="shared" si="18"/>
        <v>169</v>
      </c>
      <c r="O227" s="124">
        <f t="shared" si="20"/>
        <v>9128189.9222244751</v>
      </c>
      <c r="P227" s="124">
        <f t="shared" si="19"/>
        <v>45151.962859409585</v>
      </c>
      <c r="Q227" s="124">
        <f t="shared" si="21"/>
        <v>19664.283194480933</v>
      </c>
      <c r="R227" s="124">
        <f t="shared" si="22"/>
        <v>9193006.1682783645</v>
      </c>
      <c r="Z227" s="2"/>
    </row>
    <row r="228" spans="13:26" x14ac:dyDescent="0.25">
      <c r="M228" s="2"/>
      <c r="N228" s="1">
        <f t="shared" si="18"/>
        <v>170</v>
      </c>
      <c r="O228" s="124">
        <f t="shared" si="20"/>
        <v>9193006.1682783645</v>
      </c>
      <c r="P228" s="124">
        <f t="shared" si="19"/>
        <v>45151.962859409585</v>
      </c>
      <c r="Q228" s="124">
        <f t="shared" si="21"/>
        <v>19803.912740849555</v>
      </c>
      <c r="R228" s="124">
        <f t="shared" si="22"/>
        <v>9257962.0438786224</v>
      </c>
      <c r="Z228" s="2"/>
    </row>
    <row r="229" spans="13:26" x14ac:dyDescent="0.25">
      <c r="M229" s="2"/>
      <c r="N229" s="1">
        <f t="shared" si="18"/>
        <v>171</v>
      </c>
      <c r="O229" s="124">
        <f t="shared" si="20"/>
        <v>9257962.0438786224</v>
      </c>
      <c r="P229" s="124">
        <f t="shared" si="19"/>
        <v>45151.962859409585</v>
      </c>
      <c r="Q229" s="124">
        <f t="shared" si="21"/>
        <v>19943.843082333693</v>
      </c>
      <c r="R229" s="124">
        <f t="shared" si="22"/>
        <v>9323057.8498203643</v>
      </c>
      <c r="Z229" s="2"/>
    </row>
    <row r="230" spans="13:26" x14ac:dyDescent="0.25">
      <c r="M230" s="2"/>
      <c r="N230" s="1">
        <f t="shared" si="18"/>
        <v>172</v>
      </c>
      <c r="O230" s="124">
        <f t="shared" si="20"/>
        <v>9323057.8498203643</v>
      </c>
      <c r="P230" s="124">
        <f t="shared" si="19"/>
        <v>45151.962859409585</v>
      </c>
      <c r="Q230" s="124">
        <f t="shared" si="21"/>
        <v>20084.074866917272</v>
      </c>
      <c r="R230" s="124">
        <f t="shared" si="22"/>
        <v>9388293.8875466902</v>
      </c>
      <c r="Z230" s="2"/>
    </row>
    <row r="231" spans="13:26" x14ac:dyDescent="0.25">
      <c r="M231" s="2"/>
      <c r="N231" s="1">
        <f t="shared" si="18"/>
        <v>173</v>
      </c>
      <c r="O231" s="124">
        <f t="shared" si="20"/>
        <v>9388293.8875466902</v>
      </c>
      <c r="P231" s="124">
        <f t="shared" si="19"/>
        <v>45151.962859409585</v>
      </c>
      <c r="Q231" s="124">
        <f t="shared" si="21"/>
        <v>20224.60874398013</v>
      </c>
      <c r="R231" s="124">
        <f t="shared" si="22"/>
        <v>9453670.4591500796</v>
      </c>
      <c r="Z231" s="2"/>
    </row>
    <row r="232" spans="13:26" x14ac:dyDescent="0.25">
      <c r="M232" s="2"/>
      <c r="N232" s="1">
        <f t="shared" si="18"/>
        <v>174</v>
      </c>
      <c r="O232" s="124">
        <f t="shared" si="20"/>
        <v>9453670.4591500796</v>
      </c>
      <c r="P232" s="124">
        <f t="shared" si="19"/>
        <v>45151.962859409585</v>
      </c>
      <c r="Q232" s="124">
        <f t="shared" si="21"/>
        <v>20365.445364301024</v>
      </c>
      <c r="R232" s="124">
        <f t="shared" si="22"/>
        <v>9519187.8673737887</v>
      </c>
      <c r="Z232" s="2"/>
    </row>
    <row r="233" spans="13:26" x14ac:dyDescent="0.25">
      <c r="M233" s="2"/>
      <c r="N233" s="1">
        <f t="shared" si="18"/>
        <v>175</v>
      </c>
      <c r="O233" s="124">
        <f t="shared" si="20"/>
        <v>9519187.8673737887</v>
      </c>
      <c r="P233" s="124">
        <f t="shared" si="19"/>
        <v>45151.962859409585</v>
      </c>
      <c r="Q233" s="124">
        <f t="shared" si="21"/>
        <v>20506.585380060627</v>
      </c>
      <c r="R233" s="124">
        <f t="shared" si="22"/>
        <v>9584846.4156132583</v>
      </c>
      <c r="Z233" s="2"/>
    </row>
    <row r="234" spans="13:26" x14ac:dyDescent="0.25">
      <c r="M234" s="2"/>
      <c r="N234" s="1">
        <f t="shared" si="18"/>
        <v>176</v>
      </c>
      <c r="O234" s="124">
        <f t="shared" si="20"/>
        <v>9584846.4156132583</v>
      </c>
      <c r="P234" s="124">
        <f t="shared" si="19"/>
        <v>45151.962859409585</v>
      </c>
      <c r="Q234" s="124">
        <f t="shared" si="21"/>
        <v>20648.029444844589</v>
      </c>
      <c r="R234" s="124">
        <f t="shared" si="22"/>
        <v>9650646.4079175126</v>
      </c>
      <c r="Z234" s="2"/>
    </row>
    <row r="235" spans="13:26" x14ac:dyDescent="0.25">
      <c r="M235" s="2"/>
      <c r="N235" s="1">
        <f t="shared" si="18"/>
        <v>177</v>
      </c>
      <c r="O235" s="124">
        <f t="shared" si="20"/>
        <v>9650646.4079175126</v>
      </c>
      <c r="P235" s="124">
        <f t="shared" si="19"/>
        <v>45151.962859409585</v>
      </c>
      <c r="Q235" s="124">
        <f t="shared" si="21"/>
        <v>20789.778213646521</v>
      </c>
      <c r="R235" s="124">
        <f t="shared" si="22"/>
        <v>9716588.1489905678</v>
      </c>
      <c r="Z235" s="2"/>
    </row>
    <row r="236" spans="13:26" x14ac:dyDescent="0.25">
      <c r="M236" s="2"/>
      <c r="N236" s="1">
        <f t="shared" si="18"/>
        <v>178</v>
      </c>
      <c r="O236" s="124">
        <f t="shared" si="20"/>
        <v>9716588.1489905678</v>
      </c>
      <c r="P236" s="124">
        <f t="shared" si="19"/>
        <v>45151.962859409585</v>
      </c>
      <c r="Q236" s="124">
        <f t="shared" si="21"/>
        <v>20931.832342871046</v>
      </c>
      <c r="R236" s="124">
        <f t="shared" si="22"/>
        <v>9782671.9441928472</v>
      </c>
      <c r="Z236" s="2"/>
    </row>
    <row r="237" spans="13:26" x14ac:dyDescent="0.25">
      <c r="M237" s="2"/>
      <c r="N237" s="1">
        <f t="shared" si="18"/>
        <v>179</v>
      </c>
      <c r="O237" s="124">
        <f t="shared" si="20"/>
        <v>9782671.9441928472</v>
      </c>
      <c r="P237" s="124">
        <f t="shared" si="19"/>
        <v>45151.962859409585</v>
      </c>
      <c r="Q237" s="124">
        <f t="shared" si="21"/>
        <v>21074.192490336845</v>
      </c>
      <c r="R237" s="124">
        <f t="shared" si="22"/>
        <v>9848898.0995425936</v>
      </c>
      <c r="Z237" s="2"/>
    </row>
    <row r="238" spans="13:26" x14ac:dyDescent="0.25">
      <c r="M238" s="2"/>
      <c r="N238" s="1">
        <f t="shared" si="18"/>
        <v>180</v>
      </c>
      <c r="O238" s="124">
        <f t="shared" si="20"/>
        <v>9848898.0995425936</v>
      </c>
      <c r="P238" s="124">
        <f t="shared" si="19"/>
        <v>45151.962859409585</v>
      </c>
      <c r="Q238" s="124">
        <f t="shared" si="21"/>
        <v>21216.859315279697</v>
      </c>
      <c r="R238" s="124">
        <f t="shared" si="22"/>
        <v>9915266.9217172824</v>
      </c>
      <c r="Z238" s="2"/>
    </row>
    <row r="239" spans="13:26" x14ac:dyDescent="0.25">
      <c r="M239" s="2"/>
      <c r="N239" s="1">
        <f t="shared" si="18"/>
        <v>181</v>
      </c>
      <c r="O239" s="124">
        <f t="shared" si="20"/>
        <v>9915266.9217172824</v>
      </c>
      <c r="P239" s="124">
        <f t="shared" si="19"/>
        <v>45151.962859409585</v>
      </c>
      <c r="Q239" s="124">
        <f t="shared" si="21"/>
        <v>21359.833478355522</v>
      </c>
      <c r="R239" s="124">
        <f t="shared" si="22"/>
        <v>9981778.7180550471</v>
      </c>
      <c r="Z239" s="2"/>
    </row>
    <row r="240" spans="13:26" x14ac:dyDescent="0.25">
      <c r="M240" s="2"/>
      <c r="N240" s="1">
        <f t="shared" si="18"/>
        <v>182</v>
      </c>
      <c r="O240" s="124">
        <f t="shared" si="20"/>
        <v>9981778.7180550471</v>
      </c>
      <c r="P240" s="124">
        <f t="shared" si="19"/>
        <v>45151.962859409585</v>
      </c>
      <c r="Q240" s="124">
        <f t="shared" si="21"/>
        <v>21503.115641643457</v>
      </c>
      <c r="R240" s="124">
        <f t="shared" si="22"/>
        <v>10048433.7965561</v>
      </c>
      <c r="Z240" s="2"/>
    </row>
    <row r="241" spans="13:26" x14ac:dyDescent="0.25">
      <c r="M241" s="2"/>
      <c r="N241" s="1">
        <f t="shared" si="18"/>
        <v>183</v>
      </c>
      <c r="O241" s="124">
        <f t="shared" si="20"/>
        <v>10048433.7965561</v>
      </c>
      <c r="P241" s="124">
        <f t="shared" si="19"/>
        <v>45151.962859409585</v>
      </c>
      <c r="Q241" s="124">
        <f t="shared" si="21"/>
        <v>21646.70646864891</v>
      </c>
      <c r="R241" s="124">
        <f t="shared" si="22"/>
        <v>10115232.465884158</v>
      </c>
      <c r="Z241" s="2"/>
    </row>
    <row r="242" spans="13:26" x14ac:dyDescent="0.25">
      <c r="M242" s="2"/>
      <c r="N242" s="1">
        <f t="shared" si="18"/>
        <v>184</v>
      </c>
      <c r="O242" s="124">
        <f t="shared" si="20"/>
        <v>10115232.465884158</v>
      </c>
      <c r="P242" s="124">
        <f t="shared" si="19"/>
        <v>45151.962859409585</v>
      </c>
      <c r="Q242" s="124">
        <f t="shared" si="21"/>
        <v>21790.606624306642</v>
      </c>
      <c r="R242" s="124">
        <f t="shared" si="22"/>
        <v>10182175.035367874</v>
      </c>
      <c r="Z242" s="2"/>
    </row>
    <row r="243" spans="13:26" x14ac:dyDescent="0.25">
      <c r="M243" s="2"/>
      <c r="N243" s="1">
        <f t="shared" si="18"/>
        <v>185</v>
      </c>
      <c r="O243" s="124">
        <f t="shared" si="20"/>
        <v>10182175.035367874</v>
      </c>
      <c r="P243" s="124">
        <f t="shared" si="19"/>
        <v>45151.962859409585</v>
      </c>
      <c r="Q243" s="124">
        <f t="shared" si="21"/>
        <v>21934.816774983832</v>
      </c>
      <c r="R243" s="124">
        <f t="shared" si="22"/>
        <v>10249261.815002266</v>
      </c>
      <c r="Z243" s="2"/>
    </row>
    <row r="244" spans="13:26" x14ac:dyDescent="0.25">
      <c r="M244" s="2"/>
      <c r="N244" s="1">
        <f t="shared" si="18"/>
        <v>186</v>
      </c>
      <c r="O244" s="124">
        <f t="shared" si="20"/>
        <v>10249261.815002266</v>
      </c>
      <c r="P244" s="124">
        <f t="shared" si="19"/>
        <v>45151.962859409585</v>
      </c>
      <c r="Q244" s="124">
        <f t="shared" si="21"/>
        <v>22079.33758848318</v>
      </c>
      <c r="R244" s="124">
        <f t="shared" si="22"/>
        <v>10316493.115450159</v>
      </c>
      <c r="Z244" s="2"/>
    </row>
    <row r="245" spans="13:26" x14ac:dyDescent="0.25">
      <c r="M245" s="2"/>
      <c r="N245" s="1">
        <f t="shared" si="18"/>
        <v>187</v>
      </c>
      <c r="O245" s="124">
        <f t="shared" si="20"/>
        <v>10316493.115450159</v>
      </c>
      <c r="P245" s="124">
        <f t="shared" si="19"/>
        <v>45151.962859409585</v>
      </c>
      <c r="Q245" s="124">
        <f t="shared" si="21"/>
        <v>22224.169734045987</v>
      </c>
      <c r="R245" s="124">
        <f t="shared" si="22"/>
        <v>10383869.248043614</v>
      </c>
      <c r="Z245" s="2"/>
    </row>
    <row r="246" spans="13:26" x14ac:dyDescent="0.25">
      <c r="M246" s="2"/>
      <c r="N246" s="1">
        <f t="shared" si="18"/>
        <v>188</v>
      </c>
      <c r="O246" s="124">
        <f t="shared" si="20"/>
        <v>10383869.248043614</v>
      </c>
      <c r="P246" s="124">
        <f t="shared" si="19"/>
        <v>45151.962859409585</v>
      </c>
      <c r="Q246" s="124">
        <f t="shared" si="21"/>
        <v>22369.313882355265</v>
      </c>
      <c r="R246" s="124">
        <f t="shared" si="22"/>
        <v>10451390.524785377</v>
      </c>
      <c r="Z246" s="2"/>
    </row>
    <row r="247" spans="13:26" x14ac:dyDescent="0.25">
      <c r="M247" s="2"/>
      <c r="N247" s="1">
        <f t="shared" si="18"/>
        <v>189</v>
      </c>
      <c r="O247" s="124">
        <f t="shared" si="20"/>
        <v>10451390.524785377</v>
      </c>
      <c r="P247" s="124">
        <f t="shared" si="19"/>
        <v>45151.962859409585</v>
      </c>
      <c r="Q247" s="124">
        <f t="shared" si="21"/>
        <v>22514.770705538824</v>
      </c>
      <c r="R247" s="124">
        <f t="shared" si="22"/>
        <v>10519057.258350326</v>
      </c>
      <c r="Z247" s="2"/>
    </row>
    <row r="248" spans="13:26" x14ac:dyDescent="0.25">
      <c r="M248" s="2"/>
      <c r="N248" s="1">
        <f t="shared" ref="N248:N311" si="23">N247+1</f>
        <v>190</v>
      </c>
      <c r="O248" s="124">
        <f t="shared" si="20"/>
        <v>10519057.258350326</v>
      </c>
      <c r="P248" s="124">
        <f t="shared" ref="P248:P311" si="24">P247</f>
        <v>45151.962859409585</v>
      </c>
      <c r="Q248" s="124">
        <f t="shared" si="21"/>
        <v>22660.540877172411</v>
      </c>
      <c r="R248" s="124">
        <f t="shared" si="22"/>
        <v>10586869.762086907</v>
      </c>
      <c r="Z248" s="2"/>
    </row>
    <row r="249" spans="13:26" x14ac:dyDescent="0.25">
      <c r="M249" s="2"/>
      <c r="N249" s="1">
        <f t="shared" si="23"/>
        <v>191</v>
      </c>
      <c r="O249" s="124">
        <f t="shared" si="20"/>
        <v>10586869.762086907</v>
      </c>
      <c r="P249" s="124">
        <f t="shared" si="24"/>
        <v>45151.962859409585</v>
      </c>
      <c r="Q249" s="124">
        <f t="shared" si="21"/>
        <v>22806.625072282801</v>
      </c>
      <c r="R249" s="124">
        <f t="shared" si="22"/>
        <v>10654828.3500186</v>
      </c>
      <c r="Z249" s="2"/>
    </row>
    <row r="250" spans="13:26" x14ac:dyDescent="0.25">
      <c r="M250" s="2"/>
      <c r="N250" s="1">
        <f t="shared" si="23"/>
        <v>192</v>
      </c>
      <c r="O250" s="124">
        <f t="shared" si="20"/>
        <v>10654828.3500186</v>
      </c>
      <c r="P250" s="124">
        <f t="shared" si="24"/>
        <v>45151.962859409585</v>
      </c>
      <c r="Q250" s="124">
        <f t="shared" si="21"/>
        <v>22953.023967350946</v>
      </c>
      <c r="R250" s="124">
        <f t="shared" si="22"/>
        <v>10722933.336845361</v>
      </c>
      <c r="Z250" s="2"/>
    </row>
    <row r="251" spans="13:26" x14ac:dyDescent="0.25">
      <c r="M251" s="2"/>
      <c r="N251" s="1">
        <f t="shared" si="23"/>
        <v>193</v>
      </c>
      <c r="O251" s="124">
        <f t="shared" si="20"/>
        <v>10722933.336845361</v>
      </c>
      <c r="P251" s="124">
        <f t="shared" si="24"/>
        <v>45151.962859409585</v>
      </c>
      <c r="Q251" s="124">
        <f t="shared" si="21"/>
        <v>23099.738240315095</v>
      </c>
      <c r="R251" s="124">
        <f t="shared" si="22"/>
        <v>10791185.037945084</v>
      </c>
      <c r="Z251" s="2"/>
    </row>
    <row r="252" spans="13:26" x14ac:dyDescent="0.25">
      <c r="M252" s="2"/>
      <c r="N252" s="1">
        <f t="shared" si="23"/>
        <v>194</v>
      </c>
      <c r="O252" s="124">
        <f t="shared" si="20"/>
        <v>10791185.037945084</v>
      </c>
      <c r="P252" s="124">
        <f t="shared" si="24"/>
        <v>45151.962859409585</v>
      </c>
      <c r="Q252" s="124">
        <f t="shared" si="21"/>
        <v>23246.768570573928</v>
      </c>
      <c r="R252" s="124">
        <f t="shared" si="22"/>
        <v>10859583.769375067</v>
      </c>
      <c r="Z252" s="2"/>
    </row>
    <row r="253" spans="13:26" x14ac:dyDescent="0.25">
      <c r="M253" s="2"/>
      <c r="N253" s="1">
        <f t="shared" si="23"/>
        <v>195</v>
      </c>
      <c r="O253" s="124">
        <f t="shared" si="20"/>
        <v>10859583.769375067</v>
      </c>
      <c r="P253" s="124">
        <f t="shared" si="24"/>
        <v>45151.962859409585</v>
      </c>
      <c r="Q253" s="124">
        <f t="shared" si="21"/>
        <v>23394.11563898973</v>
      </c>
      <c r="R253" s="124">
        <f t="shared" si="22"/>
        <v>10928129.847873466</v>
      </c>
      <c r="Z253" s="2"/>
    </row>
    <row r="254" spans="13:26" x14ac:dyDescent="0.25">
      <c r="M254" s="2"/>
      <c r="N254" s="1">
        <f t="shared" si="23"/>
        <v>196</v>
      </c>
      <c r="O254" s="124">
        <f t="shared" si="20"/>
        <v>10928129.847873466</v>
      </c>
      <c r="P254" s="124">
        <f t="shared" si="24"/>
        <v>45151.962859409585</v>
      </c>
      <c r="Q254" s="124">
        <f t="shared" si="21"/>
        <v>23541.780127891507</v>
      </c>
      <c r="R254" s="124">
        <f t="shared" si="22"/>
        <v>10996823.590860767</v>
      </c>
      <c r="Z254" s="2"/>
    </row>
    <row r="255" spans="13:26" x14ac:dyDescent="0.25">
      <c r="M255" s="2"/>
      <c r="N255" s="1">
        <f t="shared" si="23"/>
        <v>197</v>
      </c>
      <c r="O255" s="124">
        <f t="shared" si="20"/>
        <v>10996823.590860767</v>
      </c>
      <c r="P255" s="124">
        <f t="shared" si="24"/>
        <v>45151.962859409585</v>
      </c>
      <c r="Q255" s="124">
        <f t="shared" si="21"/>
        <v>23689.762721078172</v>
      </c>
      <c r="R255" s="124">
        <f t="shared" si="22"/>
        <v>11065665.316441255</v>
      </c>
      <c r="Z255" s="2"/>
    </row>
    <row r="256" spans="13:26" x14ac:dyDescent="0.25">
      <c r="M256" s="2"/>
      <c r="N256" s="1">
        <f t="shared" si="23"/>
        <v>198</v>
      </c>
      <c r="O256" s="124">
        <f t="shared" si="20"/>
        <v>11065665.316441255</v>
      </c>
      <c r="P256" s="124">
        <f t="shared" si="24"/>
        <v>45151.962859409585</v>
      </c>
      <c r="Q256" s="124">
        <f t="shared" si="21"/>
        <v>23838.064103821704</v>
      </c>
      <c r="R256" s="124">
        <f t="shared" si="22"/>
        <v>11134655.343404485</v>
      </c>
      <c r="Z256" s="2"/>
    </row>
    <row r="257" spans="13:26" x14ac:dyDescent="0.25">
      <c r="M257" s="2"/>
      <c r="N257" s="1">
        <f t="shared" si="23"/>
        <v>199</v>
      </c>
      <c r="O257" s="124">
        <f t="shared" si="20"/>
        <v>11134655.343404485</v>
      </c>
      <c r="P257" s="124">
        <f t="shared" si="24"/>
        <v>45151.962859409585</v>
      </c>
      <c r="Q257" s="124">
        <f t="shared" si="21"/>
        <v>23986.684962870309</v>
      </c>
      <c r="R257" s="124">
        <f t="shared" si="22"/>
        <v>11203793.991226764</v>
      </c>
      <c r="Z257" s="2"/>
    </row>
    <row r="258" spans="13:26" x14ac:dyDescent="0.25">
      <c r="M258" s="2"/>
      <c r="N258" s="1">
        <f t="shared" si="23"/>
        <v>200</v>
      </c>
      <c r="O258" s="124">
        <f t="shared" si="20"/>
        <v>11203793.991226764</v>
      </c>
      <c r="P258" s="124">
        <f t="shared" si="24"/>
        <v>45151.962859409585</v>
      </c>
      <c r="Q258" s="124">
        <f t="shared" si="21"/>
        <v>24135.625986451629</v>
      </c>
      <c r="R258" s="124">
        <f t="shared" si="22"/>
        <v>11273081.580072625</v>
      </c>
      <c r="Z258" s="2"/>
    </row>
    <row r="259" spans="13:26" x14ac:dyDescent="0.25">
      <c r="M259" s="2"/>
      <c r="N259" s="1">
        <f t="shared" si="23"/>
        <v>201</v>
      </c>
      <c r="O259" s="124">
        <f t="shared" si="20"/>
        <v>11273081.580072625</v>
      </c>
      <c r="P259" s="124">
        <f t="shared" si="24"/>
        <v>45151.962859409585</v>
      </c>
      <c r="Q259" s="124">
        <f t="shared" si="21"/>
        <v>24284.887864275894</v>
      </c>
      <c r="R259" s="124">
        <f t="shared" si="22"/>
        <v>11342518.43079631</v>
      </c>
      <c r="Z259" s="2"/>
    </row>
    <row r="260" spans="13:26" x14ac:dyDescent="0.25">
      <c r="M260" s="2"/>
      <c r="N260" s="1">
        <f t="shared" si="23"/>
        <v>202</v>
      </c>
      <c r="O260" s="124">
        <f t="shared" si="20"/>
        <v>11342518.43079631</v>
      </c>
      <c r="P260" s="124">
        <f t="shared" si="24"/>
        <v>45151.962859409585</v>
      </c>
      <c r="Q260" s="124">
        <f t="shared" si="21"/>
        <v>24434.471287539145</v>
      </c>
      <c r="R260" s="124">
        <f t="shared" si="22"/>
        <v>11412104.864943258</v>
      </c>
      <c r="Z260" s="2"/>
    </row>
    <row r="261" spans="13:26" x14ac:dyDescent="0.25">
      <c r="M261" s="2"/>
      <c r="N261" s="1">
        <f t="shared" si="23"/>
        <v>203</v>
      </c>
      <c r="O261" s="124">
        <f t="shared" si="20"/>
        <v>11412104.864943258</v>
      </c>
      <c r="P261" s="124">
        <f t="shared" si="24"/>
        <v>45151.962859409585</v>
      </c>
      <c r="Q261" s="124">
        <f t="shared" si="21"/>
        <v>24584.376948926416</v>
      </c>
      <c r="R261" s="124">
        <f t="shared" si="22"/>
        <v>11481841.204751594</v>
      </c>
      <c r="Z261" s="2"/>
    </row>
    <row r="262" spans="13:26" x14ac:dyDescent="0.25">
      <c r="M262" s="2"/>
      <c r="N262" s="1">
        <f t="shared" si="23"/>
        <v>204</v>
      </c>
      <c r="O262" s="124">
        <f t="shared" si="20"/>
        <v>11481841.204751594</v>
      </c>
      <c r="P262" s="124">
        <f t="shared" si="24"/>
        <v>45151.962859409585</v>
      </c>
      <c r="Q262" s="124">
        <f t="shared" si="21"/>
        <v>24734.605542614954</v>
      </c>
      <c r="R262" s="124">
        <f t="shared" si="22"/>
        <v>11551727.773153618</v>
      </c>
      <c r="Z262" s="2"/>
    </row>
    <row r="263" spans="13:26" x14ac:dyDescent="0.25">
      <c r="M263" s="2"/>
      <c r="N263" s="1">
        <f t="shared" si="23"/>
        <v>205</v>
      </c>
      <c r="O263" s="124">
        <f t="shared" si="20"/>
        <v>11551727.773153618</v>
      </c>
      <c r="P263" s="124">
        <f t="shared" si="24"/>
        <v>45151.962859409585</v>
      </c>
      <c r="Q263" s="124">
        <f t="shared" si="21"/>
        <v>24885.157764277425</v>
      </c>
      <c r="R263" s="124">
        <f t="shared" si="22"/>
        <v>11621764.893777305</v>
      </c>
      <c r="Z263" s="2"/>
    </row>
    <row r="264" spans="13:26" x14ac:dyDescent="0.25">
      <c r="M264" s="2"/>
      <c r="N264" s="1">
        <f t="shared" si="23"/>
        <v>206</v>
      </c>
      <c r="O264" s="124">
        <f t="shared" si="20"/>
        <v>11621764.893777305</v>
      </c>
      <c r="P264" s="124">
        <f t="shared" si="24"/>
        <v>45151.962859409585</v>
      </c>
      <c r="Q264" s="124">
        <f t="shared" si="21"/>
        <v>25036.034311085139</v>
      </c>
      <c r="R264" s="124">
        <f t="shared" si="22"/>
        <v>11691952.8909478</v>
      </c>
      <c r="Z264" s="2"/>
    </row>
    <row r="265" spans="13:26" x14ac:dyDescent="0.25">
      <c r="M265" s="2"/>
      <c r="N265" s="1">
        <f t="shared" si="23"/>
        <v>207</v>
      </c>
      <c r="O265" s="124">
        <f t="shared" si="20"/>
        <v>11691952.8909478</v>
      </c>
      <c r="P265" s="124">
        <f t="shared" si="24"/>
        <v>45151.962859409585</v>
      </c>
      <c r="Q265" s="124">
        <f t="shared" si="21"/>
        <v>25187.235881711276</v>
      </c>
      <c r="R265" s="124">
        <f t="shared" si="22"/>
        <v>11762292.089688919</v>
      </c>
      <c r="Z265" s="2"/>
    </row>
    <row r="266" spans="13:26" x14ac:dyDescent="0.25">
      <c r="M266" s="2"/>
      <c r="N266" s="1">
        <f t="shared" si="23"/>
        <v>208</v>
      </c>
      <c r="O266" s="124">
        <f t="shared" si="20"/>
        <v>11762292.089688919</v>
      </c>
      <c r="P266" s="124">
        <f t="shared" si="24"/>
        <v>45151.962859409585</v>
      </c>
      <c r="Q266" s="124">
        <f t="shared" si="21"/>
        <v>25338.763176334127</v>
      </c>
      <c r="R266" s="124">
        <f t="shared" si="22"/>
        <v>11832782.815724663</v>
      </c>
      <c r="Z266" s="2"/>
    </row>
    <row r="267" spans="13:26" x14ac:dyDescent="0.25">
      <c r="M267" s="2"/>
      <c r="N267" s="1">
        <f t="shared" si="23"/>
        <v>209</v>
      </c>
      <c r="O267" s="124">
        <f t="shared" si="20"/>
        <v>11832782.815724663</v>
      </c>
      <c r="P267" s="124">
        <f t="shared" si="24"/>
        <v>45151.962859409585</v>
      </c>
      <c r="Q267" s="124">
        <f t="shared" si="21"/>
        <v>25490.616896640338</v>
      </c>
      <c r="R267" s="124">
        <f t="shared" si="22"/>
        <v>11903425.395480713</v>
      </c>
      <c r="Z267" s="2"/>
    </row>
    <row r="268" spans="13:26" x14ac:dyDescent="0.25">
      <c r="M268" s="2"/>
      <c r="N268" s="1">
        <f t="shared" si="23"/>
        <v>210</v>
      </c>
      <c r="O268" s="124">
        <f t="shared" si="20"/>
        <v>11903425.395480713</v>
      </c>
      <c r="P268" s="124">
        <f t="shared" si="24"/>
        <v>45151.962859409585</v>
      </c>
      <c r="Q268" s="124">
        <f t="shared" si="21"/>
        <v>25642.797745828142</v>
      </c>
      <c r="R268" s="124">
        <f t="shared" si="22"/>
        <v>11974220.156085949</v>
      </c>
      <c r="Z268" s="2"/>
    </row>
    <row r="269" spans="13:26" x14ac:dyDescent="0.25">
      <c r="M269" s="2"/>
      <c r="N269" s="1">
        <f t="shared" si="23"/>
        <v>211</v>
      </c>
      <c r="O269" s="124">
        <f t="shared" si="20"/>
        <v>11974220.156085949</v>
      </c>
      <c r="P269" s="124">
        <f t="shared" si="24"/>
        <v>45151.962859409585</v>
      </c>
      <c r="Q269" s="124">
        <f t="shared" si="21"/>
        <v>25795.306428610631</v>
      </c>
      <c r="R269" s="124">
        <f t="shared" si="22"/>
        <v>12045167.42537397</v>
      </c>
      <c r="Z269" s="2"/>
    </row>
    <row r="270" spans="13:26" x14ac:dyDescent="0.25">
      <c r="M270" s="2"/>
      <c r="N270" s="1">
        <f t="shared" si="23"/>
        <v>212</v>
      </c>
      <c r="O270" s="124">
        <f t="shared" si="20"/>
        <v>12045167.42537397</v>
      </c>
      <c r="P270" s="124">
        <f t="shared" si="24"/>
        <v>45151.962859409585</v>
      </c>
      <c r="Q270" s="124">
        <f t="shared" si="21"/>
        <v>25948.143651219027</v>
      </c>
      <c r="R270" s="124">
        <f t="shared" si="22"/>
        <v>12116267.531884598</v>
      </c>
      <c r="Z270" s="2"/>
    </row>
    <row r="271" spans="13:26" x14ac:dyDescent="0.25">
      <c r="M271" s="2"/>
      <c r="N271" s="1">
        <f t="shared" si="23"/>
        <v>213</v>
      </c>
      <c r="O271" s="124">
        <f t="shared" si="20"/>
        <v>12116267.531884598</v>
      </c>
      <c r="P271" s="124">
        <f t="shared" si="24"/>
        <v>45151.962859409585</v>
      </c>
      <c r="Q271" s="124">
        <f t="shared" si="21"/>
        <v>26101.310121405924</v>
      </c>
      <c r="R271" s="124">
        <f t="shared" si="22"/>
        <v>12187520.804865412</v>
      </c>
      <c r="Z271" s="2"/>
    </row>
    <row r="272" spans="13:26" x14ac:dyDescent="0.25">
      <c r="M272" s="2"/>
      <c r="N272" s="1">
        <f t="shared" si="23"/>
        <v>214</v>
      </c>
      <c r="O272" s="124">
        <f t="shared" si="20"/>
        <v>12187520.804865412</v>
      </c>
      <c r="P272" s="124">
        <f t="shared" si="24"/>
        <v>45151.962859409585</v>
      </c>
      <c r="Q272" s="124">
        <f t="shared" si="21"/>
        <v>26254.8065484486</v>
      </c>
      <c r="R272" s="124">
        <f t="shared" si="22"/>
        <v>12258927.57427327</v>
      </c>
      <c r="Z272" s="2"/>
    </row>
    <row r="273" spans="13:26" x14ac:dyDescent="0.25">
      <c r="M273" s="2"/>
      <c r="N273" s="1">
        <f t="shared" si="23"/>
        <v>215</v>
      </c>
      <c r="O273" s="124">
        <f t="shared" si="20"/>
        <v>12258927.57427327</v>
      </c>
      <c r="P273" s="124">
        <f t="shared" si="24"/>
        <v>45151.962859409585</v>
      </c>
      <c r="Q273" s="124">
        <f t="shared" si="21"/>
        <v>26408.633643152269</v>
      </c>
      <c r="R273" s="124">
        <f t="shared" si="22"/>
        <v>12330488.170775831</v>
      </c>
      <c r="Z273" s="2"/>
    </row>
    <row r="274" spans="13:26" x14ac:dyDescent="0.25">
      <c r="M274" s="2"/>
      <c r="N274" s="1">
        <f t="shared" si="23"/>
        <v>216</v>
      </c>
      <c r="O274" s="124">
        <f t="shared" si="20"/>
        <v>12330488.170775831</v>
      </c>
      <c r="P274" s="124">
        <f t="shared" si="24"/>
        <v>45151.962859409585</v>
      </c>
      <c r="Q274" s="124">
        <f t="shared" si="21"/>
        <v>26562.792117853394</v>
      </c>
      <c r="R274" s="124">
        <f t="shared" si="22"/>
        <v>12402202.925753092</v>
      </c>
      <c r="Z274" s="2"/>
    </row>
    <row r="275" spans="13:26" x14ac:dyDescent="0.25">
      <c r="M275" s="2"/>
      <c r="N275" s="1">
        <f t="shared" si="23"/>
        <v>217</v>
      </c>
      <c r="O275" s="124">
        <f t="shared" si="20"/>
        <v>12402202.925753092</v>
      </c>
      <c r="P275" s="124">
        <f t="shared" si="24"/>
        <v>45151.962859409585</v>
      </c>
      <c r="Q275" s="124">
        <f t="shared" si="21"/>
        <v>26717.28268642299</v>
      </c>
      <c r="R275" s="124">
        <f t="shared" si="22"/>
        <v>12474072.171298925</v>
      </c>
      <c r="Z275" s="2"/>
    </row>
    <row r="276" spans="13:26" x14ac:dyDescent="0.25">
      <c r="M276" s="2"/>
      <c r="N276" s="1">
        <f t="shared" si="23"/>
        <v>218</v>
      </c>
      <c r="O276" s="124">
        <f t="shared" si="20"/>
        <v>12474072.171298925</v>
      </c>
      <c r="P276" s="124">
        <f t="shared" si="24"/>
        <v>45151.962859409585</v>
      </c>
      <c r="Q276" s="124">
        <f t="shared" si="21"/>
        <v>26872.106064269901</v>
      </c>
      <c r="R276" s="124">
        <f t="shared" si="22"/>
        <v>12546096.240222603</v>
      </c>
      <c r="Z276" s="2"/>
    </row>
    <row r="277" spans="13:26" x14ac:dyDescent="0.25">
      <c r="M277" s="2"/>
      <c r="N277" s="1">
        <f t="shared" si="23"/>
        <v>219</v>
      </c>
      <c r="O277" s="124">
        <f t="shared" si="20"/>
        <v>12546096.240222603</v>
      </c>
      <c r="P277" s="124">
        <f t="shared" si="24"/>
        <v>45151.962859409585</v>
      </c>
      <c r="Q277" s="124">
        <f t="shared" si="21"/>
        <v>27027.262968344141</v>
      </c>
      <c r="R277" s="124">
        <f t="shared" si="22"/>
        <v>12618275.466050357</v>
      </c>
      <c r="Z277" s="2"/>
    </row>
    <row r="278" spans="13:26" x14ac:dyDescent="0.25">
      <c r="M278" s="2"/>
      <c r="N278" s="1">
        <f t="shared" si="23"/>
        <v>220</v>
      </c>
      <c r="O278" s="124">
        <f t="shared" si="20"/>
        <v>12618275.466050357</v>
      </c>
      <c r="P278" s="124">
        <f t="shared" si="24"/>
        <v>45151.962859409585</v>
      </c>
      <c r="Q278" s="124">
        <f t="shared" si="21"/>
        <v>27182.754117140204</v>
      </c>
      <c r="R278" s="124">
        <f t="shared" si="22"/>
        <v>12690610.183026906</v>
      </c>
      <c r="Z278" s="2"/>
    </row>
    <row r="279" spans="13:26" x14ac:dyDescent="0.25">
      <c r="M279" s="2"/>
      <c r="N279" s="1">
        <f t="shared" si="23"/>
        <v>221</v>
      </c>
      <c r="O279" s="124">
        <f t="shared" si="20"/>
        <v>12690610.183026906</v>
      </c>
      <c r="P279" s="124">
        <f t="shared" si="24"/>
        <v>45151.962859409585</v>
      </c>
      <c r="Q279" s="124">
        <f t="shared" si="21"/>
        <v>27338.580230700391</v>
      </c>
      <c r="R279" s="124">
        <f t="shared" si="22"/>
        <v>12763100.726117015</v>
      </c>
      <c r="Z279" s="2"/>
    </row>
    <row r="280" spans="13:26" x14ac:dyDescent="0.25">
      <c r="M280" s="2"/>
      <c r="N280" s="1">
        <f t="shared" si="23"/>
        <v>222</v>
      </c>
      <c r="O280" s="124">
        <f t="shared" ref="O280:O343" si="25">R279</f>
        <v>12763100.726117015</v>
      </c>
      <c r="P280" s="124">
        <f t="shared" si="24"/>
        <v>45151.962859409585</v>
      </c>
      <c r="Q280" s="124">
        <f t="shared" ref="Q280:Q343" si="26">O280*$P$53</f>
        <v>27494.742030618138</v>
      </c>
      <c r="R280" s="124">
        <f t="shared" ref="R280:R343" si="27">O280+P280+Q280</f>
        <v>12835747.431007043</v>
      </c>
      <c r="Z280" s="2"/>
    </row>
    <row r="281" spans="13:26" x14ac:dyDescent="0.25">
      <c r="M281" s="2"/>
      <c r="N281" s="1">
        <f t="shared" si="23"/>
        <v>223</v>
      </c>
      <c r="O281" s="124">
        <f t="shared" si="25"/>
        <v>12835747.431007043</v>
      </c>
      <c r="P281" s="124">
        <f t="shared" si="24"/>
        <v>45151.962859409585</v>
      </c>
      <c r="Q281" s="124">
        <f t="shared" si="26"/>
        <v>27651.240240041378</v>
      </c>
      <c r="R281" s="124">
        <f t="shared" si="27"/>
        <v>12908550.634106493</v>
      </c>
      <c r="Z281" s="2"/>
    </row>
    <row r="282" spans="13:26" x14ac:dyDescent="0.25">
      <c r="M282" s="2"/>
      <c r="N282" s="1">
        <f t="shared" si="23"/>
        <v>224</v>
      </c>
      <c r="O282" s="124">
        <f t="shared" si="25"/>
        <v>12908550.634106493</v>
      </c>
      <c r="P282" s="124">
        <f t="shared" si="24"/>
        <v>45151.962859409585</v>
      </c>
      <c r="Q282" s="124">
        <f t="shared" si="26"/>
        <v>27808.075583675862</v>
      </c>
      <c r="R282" s="124">
        <f t="shared" si="27"/>
        <v>12981510.672549577</v>
      </c>
      <c r="Z282" s="2"/>
    </row>
    <row r="283" spans="13:26" x14ac:dyDescent="0.25">
      <c r="M283" s="2"/>
      <c r="N283" s="1">
        <f t="shared" si="23"/>
        <v>225</v>
      </c>
      <c r="O283" s="124">
        <f t="shared" si="25"/>
        <v>12981510.672549577</v>
      </c>
      <c r="P283" s="124">
        <f t="shared" si="24"/>
        <v>45151.962859409585</v>
      </c>
      <c r="Q283" s="124">
        <f t="shared" si="26"/>
        <v>27965.248787788532</v>
      </c>
      <c r="R283" s="124">
        <f t="shared" si="27"/>
        <v>13054627.884196775</v>
      </c>
      <c r="Z283" s="2"/>
    </row>
    <row r="284" spans="13:26" x14ac:dyDescent="0.25">
      <c r="M284" s="2"/>
      <c r="N284" s="1">
        <f t="shared" si="23"/>
        <v>226</v>
      </c>
      <c r="O284" s="124">
        <f t="shared" si="25"/>
        <v>13054627.884196775</v>
      </c>
      <c r="P284" s="124">
        <f t="shared" si="24"/>
        <v>45151.962859409585</v>
      </c>
      <c r="Q284" s="124">
        <f t="shared" si="26"/>
        <v>28122.760580210892</v>
      </c>
      <c r="R284" s="124">
        <f t="shared" si="27"/>
        <v>13127902.607636394</v>
      </c>
      <c r="Z284" s="2"/>
    </row>
    <row r="285" spans="13:26" x14ac:dyDescent="0.25">
      <c r="M285" s="2"/>
      <c r="N285" s="1">
        <f t="shared" si="23"/>
        <v>227</v>
      </c>
      <c r="O285" s="124">
        <f t="shared" si="25"/>
        <v>13127902.607636394</v>
      </c>
      <c r="P285" s="124">
        <f t="shared" si="24"/>
        <v>45151.962859409585</v>
      </c>
      <c r="Q285" s="124">
        <f t="shared" si="26"/>
        <v>28280.611690342354</v>
      </c>
      <c r="R285" s="124">
        <f t="shared" si="27"/>
        <v>13201335.182186145</v>
      </c>
      <c r="Z285" s="2"/>
    </row>
    <row r="286" spans="13:26" x14ac:dyDescent="0.25">
      <c r="M286" s="2"/>
      <c r="N286" s="1">
        <f t="shared" si="23"/>
        <v>228</v>
      </c>
      <c r="O286" s="124">
        <f t="shared" si="25"/>
        <v>13201335.182186145</v>
      </c>
      <c r="P286" s="124">
        <f t="shared" si="24"/>
        <v>45151.962859409585</v>
      </c>
      <c r="Q286" s="124">
        <f t="shared" si="26"/>
        <v>28438.802849153632</v>
      </c>
      <c r="R286" s="124">
        <f t="shared" si="27"/>
        <v>13274925.947894707</v>
      </c>
      <c r="Z286" s="2"/>
    </row>
    <row r="287" spans="13:26" x14ac:dyDescent="0.25">
      <c r="M287" s="2"/>
      <c r="N287" s="1">
        <f t="shared" si="23"/>
        <v>229</v>
      </c>
      <c r="O287" s="124">
        <f t="shared" si="25"/>
        <v>13274925.947894707</v>
      </c>
      <c r="P287" s="124">
        <f t="shared" si="24"/>
        <v>45151.962859409585</v>
      </c>
      <c r="Q287" s="124">
        <f t="shared" si="26"/>
        <v>28597.334789190132</v>
      </c>
      <c r="R287" s="124">
        <f t="shared" si="27"/>
        <v>13348675.245543307</v>
      </c>
      <c r="Z287" s="2"/>
    </row>
    <row r="288" spans="13:26" x14ac:dyDescent="0.25">
      <c r="M288" s="2"/>
      <c r="N288" s="1">
        <f t="shared" si="23"/>
        <v>230</v>
      </c>
      <c r="O288" s="124">
        <f t="shared" si="25"/>
        <v>13348675.245543307</v>
      </c>
      <c r="P288" s="124">
        <f t="shared" si="24"/>
        <v>45151.962859409585</v>
      </c>
      <c r="Q288" s="124">
        <f t="shared" si="26"/>
        <v>28756.208244575326</v>
      </c>
      <c r="R288" s="124">
        <f t="shared" si="27"/>
        <v>13422583.416647291</v>
      </c>
      <c r="Z288" s="2"/>
    </row>
    <row r="289" spans="13:26" x14ac:dyDescent="0.25">
      <c r="M289" s="2"/>
      <c r="N289" s="1">
        <f t="shared" si="23"/>
        <v>231</v>
      </c>
      <c r="O289" s="124">
        <f t="shared" si="25"/>
        <v>13422583.416647291</v>
      </c>
      <c r="P289" s="124">
        <f t="shared" si="24"/>
        <v>45151.962859409585</v>
      </c>
      <c r="Q289" s="124">
        <f t="shared" si="26"/>
        <v>28915.423951014171</v>
      </c>
      <c r="R289" s="124">
        <f t="shared" si="27"/>
        <v>13496650.803457715</v>
      </c>
      <c r="Z289" s="2"/>
    </row>
    <row r="290" spans="13:26" x14ac:dyDescent="0.25">
      <c r="M290" s="2"/>
      <c r="N290" s="1">
        <f t="shared" si="23"/>
        <v>232</v>
      </c>
      <c r="O290" s="124">
        <f t="shared" si="25"/>
        <v>13496650.803457715</v>
      </c>
      <c r="P290" s="124">
        <f t="shared" si="24"/>
        <v>45151.962859409585</v>
      </c>
      <c r="Q290" s="124">
        <f t="shared" si="26"/>
        <v>29074.982645796499</v>
      </c>
      <c r="R290" s="124">
        <f t="shared" si="27"/>
        <v>13570877.74896292</v>
      </c>
      <c r="Z290" s="2"/>
    </row>
    <row r="291" spans="13:26" x14ac:dyDescent="0.25">
      <c r="M291" s="2"/>
      <c r="N291" s="1">
        <f t="shared" si="23"/>
        <v>233</v>
      </c>
      <c r="O291" s="124">
        <f t="shared" si="25"/>
        <v>13570877.74896292</v>
      </c>
      <c r="P291" s="124">
        <f t="shared" si="24"/>
        <v>45151.962859409585</v>
      </c>
      <c r="Q291" s="124">
        <f t="shared" si="26"/>
        <v>29234.885067800438</v>
      </c>
      <c r="R291" s="124">
        <f t="shared" si="27"/>
        <v>13645264.596890129</v>
      </c>
      <c r="Z291" s="2"/>
    </row>
    <row r="292" spans="13:26" x14ac:dyDescent="0.25">
      <c r="M292" s="2"/>
      <c r="N292" s="1">
        <f t="shared" si="23"/>
        <v>234</v>
      </c>
      <c r="O292" s="124">
        <f t="shared" si="25"/>
        <v>13645264.596890129</v>
      </c>
      <c r="P292" s="124">
        <f t="shared" si="24"/>
        <v>45151.962859409585</v>
      </c>
      <c r="Q292" s="124">
        <f t="shared" si="26"/>
        <v>29395.131957495847</v>
      </c>
      <c r="R292" s="124">
        <f t="shared" si="27"/>
        <v>13719811.691707034</v>
      </c>
      <c r="Z292" s="2"/>
    </row>
    <row r="293" spans="13:26" x14ac:dyDescent="0.25">
      <c r="M293" s="2"/>
      <c r="N293" s="1">
        <f t="shared" si="23"/>
        <v>235</v>
      </c>
      <c r="O293" s="124">
        <f t="shared" si="25"/>
        <v>13719811.691707034</v>
      </c>
      <c r="P293" s="124">
        <f t="shared" si="24"/>
        <v>45151.962859409585</v>
      </c>
      <c r="Q293" s="124">
        <f t="shared" si="26"/>
        <v>29555.724056947718</v>
      </c>
      <c r="R293" s="124">
        <f t="shared" si="27"/>
        <v>13794519.378623391</v>
      </c>
      <c r="Z293" s="2"/>
    </row>
    <row r="294" spans="13:26" x14ac:dyDescent="0.25">
      <c r="M294" s="2"/>
      <c r="N294" s="1">
        <f t="shared" si="23"/>
        <v>236</v>
      </c>
      <c r="O294" s="124">
        <f t="shared" si="25"/>
        <v>13794519.378623391</v>
      </c>
      <c r="P294" s="124">
        <f t="shared" si="24"/>
        <v>45151.962859409585</v>
      </c>
      <c r="Q294" s="124">
        <f t="shared" si="26"/>
        <v>29716.662109819634</v>
      </c>
      <c r="R294" s="124">
        <f t="shared" si="27"/>
        <v>13869388.00359262</v>
      </c>
      <c r="Z294" s="2"/>
    </row>
    <row r="295" spans="13:26" x14ac:dyDescent="0.25">
      <c r="M295" s="2"/>
      <c r="N295" s="1">
        <f t="shared" si="23"/>
        <v>237</v>
      </c>
      <c r="O295" s="124">
        <f t="shared" si="25"/>
        <v>13869388.00359262</v>
      </c>
      <c r="P295" s="124">
        <f t="shared" si="24"/>
        <v>45151.962859409585</v>
      </c>
      <c r="Q295" s="124">
        <f t="shared" si="26"/>
        <v>29877.946861377204</v>
      </c>
      <c r="R295" s="124">
        <f t="shared" si="27"/>
        <v>13944417.913313406</v>
      </c>
      <c r="Z295" s="2"/>
    </row>
    <row r="296" spans="13:26" x14ac:dyDescent="0.25">
      <c r="M296" s="2"/>
      <c r="N296" s="1">
        <f t="shared" si="23"/>
        <v>238</v>
      </c>
      <c r="O296" s="124">
        <f t="shared" si="25"/>
        <v>13944417.913313406</v>
      </c>
      <c r="P296" s="124">
        <f t="shared" si="24"/>
        <v>45151.962859409585</v>
      </c>
      <c r="Q296" s="124">
        <f t="shared" si="26"/>
        <v>30039.579058491519</v>
      </c>
      <c r="R296" s="124">
        <f t="shared" si="27"/>
        <v>14019609.455231305</v>
      </c>
      <c r="Z296" s="2"/>
    </row>
    <row r="297" spans="13:26" x14ac:dyDescent="0.25">
      <c r="M297" s="2"/>
      <c r="N297" s="1">
        <f t="shared" si="23"/>
        <v>239</v>
      </c>
      <c r="O297" s="124">
        <f t="shared" si="25"/>
        <v>14019609.455231305</v>
      </c>
      <c r="P297" s="124">
        <f t="shared" si="24"/>
        <v>45151.962859409585</v>
      </c>
      <c r="Q297" s="124">
        <f t="shared" si="26"/>
        <v>30201.559449642598</v>
      </c>
      <c r="R297" s="124">
        <f t="shared" si="27"/>
        <v>14094962.977540357</v>
      </c>
      <c r="Z297" s="2"/>
    </row>
    <row r="298" spans="13:26" x14ac:dyDescent="0.25">
      <c r="M298" s="2"/>
      <c r="N298" s="1">
        <f t="shared" si="23"/>
        <v>240</v>
      </c>
      <c r="O298" s="124">
        <f t="shared" si="25"/>
        <v>14094962.977540357</v>
      </c>
      <c r="P298" s="124">
        <f t="shared" si="24"/>
        <v>45151.962859409585</v>
      </c>
      <c r="Q298" s="124">
        <f t="shared" si="26"/>
        <v>30363.888784922874</v>
      </c>
      <c r="R298" s="124">
        <f t="shared" si="27"/>
        <v>14170478.829184689</v>
      </c>
      <c r="Z298" s="2"/>
    </row>
    <row r="299" spans="13:26" x14ac:dyDescent="0.25">
      <c r="M299" s="2"/>
      <c r="N299" s="1">
        <f t="shared" si="23"/>
        <v>241</v>
      </c>
      <c r="O299" s="124">
        <f t="shared" si="25"/>
        <v>14170478.829184689</v>
      </c>
      <c r="P299" s="124">
        <f t="shared" si="24"/>
        <v>45151.962859409585</v>
      </c>
      <c r="Q299" s="124">
        <f t="shared" si="26"/>
        <v>30526.567816040653</v>
      </c>
      <c r="R299" s="124">
        <f t="shared" si="27"/>
        <v>14246157.359860139</v>
      </c>
      <c r="Z299" s="2"/>
    </row>
    <row r="300" spans="13:26" x14ac:dyDescent="0.25">
      <c r="M300" s="2"/>
      <c r="N300" s="1">
        <f t="shared" si="23"/>
        <v>242</v>
      </c>
      <c r="O300" s="124">
        <f t="shared" si="25"/>
        <v>14246157.359860139</v>
      </c>
      <c r="P300" s="124">
        <f t="shared" si="24"/>
        <v>45151.962859409585</v>
      </c>
      <c r="Q300" s="124">
        <f t="shared" si="26"/>
        <v>30689.597296323598</v>
      </c>
      <c r="R300" s="124">
        <f t="shared" si="27"/>
        <v>14321998.920015872</v>
      </c>
      <c r="Z300" s="2"/>
    </row>
    <row r="301" spans="13:26" x14ac:dyDescent="0.25">
      <c r="M301" s="2"/>
      <c r="N301" s="1">
        <f t="shared" si="23"/>
        <v>243</v>
      </c>
      <c r="O301" s="124">
        <f t="shared" si="25"/>
        <v>14321998.920015872</v>
      </c>
      <c r="P301" s="124">
        <f t="shared" si="24"/>
        <v>45151.962859409585</v>
      </c>
      <c r="Q301" s="124">
        <f t="shared" si="26"/>
        <v>30852.977980722215</v>
      </c>
      <c r="R301" s="124">
        <f t="shared" si="27"/>
        <v>14398003.860856002</v>
      </c>
      <c r="Z301" s="2"/>
    </row>
    <row r="302" spans="13:26" x14ac:dyDescent="0.25">
      <c r="M302" s="2"/>
      <c r="N302" s="1">
        <f t="shared" si="23"/>
        <v>244</v>
      </c>
      <c r="O302" s="124">
        <f t="shared" si="25"/>
        <v>14398003.860856002</v>
      </c>
      <c r="P302" s="124">
        <f t="shared" si="24"/>
        <v>45151.962859409585</v>
      </c>
      <c r="Q302" s="124">
        <f t="shared" si="26"/>
        <v>31016.710625813354</v>
      </c>
      <c r="R302" s="124">
        <f t="shared" si="27"/>
        <v>14474172.534341225</v>
      </c>
      <c r="Z302" s="2"/>
    </row>
    <row r="303" spans="13:26" x14ac:dyDescent="0.25">
      <c r="M303" s="2"/>
      <c r="N303" s="1">
        <f t="shared" si="23"/>
        <v>245</v>
      </c>
      <c r="O303" s="124">
        <f t="shared" si="25"/>
        <v>14474172.534341225</v>
      </c>
      <c r="P303" s="124">
        <f t="shared" si="24"/>
        <v>45151.962859409585</v>
      </c>
      <c r="Q303" s="124">
        <f t="shared" si="26"/>
        <v>31180.795989803719</v>
      </c>
      <c r="R303" s="124">
        <f t="shared" si="27"/>
        <v>14550505.293190438</v>
      </c>
      <c r="Z303" s="2"/>
    </row>
    <row r="304" spans="13:26" x14ac:dyDescent="0.25">
      <c r="M304" s="2"/>
      <c r="N304" s="1">
        <f t="shared" si="23"/>
        <v>246</v>
      </c>
      <c r="O304" s="124">
        <f t="shared" si="25"/>
        <v>14550505.293190438</v>
      </c>
      <c r="P304" s="124">
        <f t="shared" si="24"/>
        <v>45151.962859409585</v>
      </c>
      <c r="Q304" s="124">
        <f t="shared" si="26"/>
        <v>31345.234832533359</v>
      </c>
      <c r="R304" s="124">
        <f t="shared" si="27"/>
        <v>14627002.49088238</v>
      </c>
      <c r="Z304" s="2"/>
    </row>
    <row r="305" spans="13:26" x14ac:dyDescent="0.25">
      <c r="M305" s="2"/>
      <c r="N305" s="1">
        <f t="shared" si="23"/>
        <v>247</v>
      </c>
      <c r="O305" s="124">
        <f t="shared" si="25"/>
        <v>14627002.49088238</v>
      </c>
      <c r="P305" s="124">
        <f t="shared" si="24"/>
        <v>45151.962859409585</v>
      </c>
      <c r="Q305" s="124">
        <f t="shared" si="26"/>
        <v>31510.027915479201</v>
      </c>
      <c r="R305" s="124">
        <f t="shared" si="27"/>
        <v>14703664.481657268</v>
      </c>
      <c r="Z305" s="2"/>
    </row>
    <row r="306" spans="13:26" x14ac:dyDescent="0.25">
      <c r="M306" s="2"/>
      <c r="N306" s="1">
        <f t="shared" si="23"/>
        <v>248</v>
      </c>
      <c r="O306" s="124">
        <f t="shared" si="25"/>
        <v>14703664.481657268</v>
      </c>
      <c r="P306" s="124">
        <f t="shared" si="24"/>
        <v>45151.962859409585</v>
      </c>
      <c r="Q306" s="124">
        <f t="shared" si="26"/>
        <v>31675.17600175858</v>
      </c>
      <c r="R306" s="124">
        <f t="shared" si="27"/>
        <v>14780491.620518437</v>
      </c>
      <c r="Z306" s="2"/>
    </row>
    <row r="307" spans="13:26" x14ac:dyDescent="0.25">
      <c r="M307" s="2"/>
      <c r="N307" s="1">
        <f t="shared" si="23"/>
        <v>249</v>
      </c>
      <c r="O307" s="124">
        <f t="shared" si="25"/>
        <v>14780491.620518437</v>
      </c>
      <c r="P307" s="124">
        <f t="shared" si="24"/>
        <v>45151.962859409585</v>
      </c>
      <c r="Q307" s="124">
        <f t="shared" si="26"/>
        <v>31840.679856132763</v>
      </c>
      <c r="R307" s="124">
        <f t="shared" si="27"/>
        <v>14857484.263233978</v>
      </c>
      <c r="Z307" s="2"/>
    </row>
    <row r="308" spans="13:26" x14ac:dyDescent="0.25">
      <c r="M308" s="2"/>
      <c r="N308" s="1">
        <f t="shared" si="23"/>
        <v>250</v>
      </c>
      <c r="O308" s="124">
        <f t="shared" si="25"/>
        <v>14857484.263233978</v>
      </c>
      <c r="P308" s="124">
        <f t="shared" si="24"/>
        <v>45151.962859409585</v>
      </c>
      <c r="Q308" s="124">
        <f t="shared" si="26"/>
        <v>32006.540245010488</v>
      </c>
      <c r="R308" s="124">
        <f t="shared" si="27"/>
        <v>14934642.766338397</v>
      </c>
      <c r="Z308" s="2"/>
    </row>
    <row r="309" spans="13:26" x14ac:dyDescent="0.25">
      <c r="M309" s="2"/>
      <c r="N309" s="1">
        <f t="shared" si="23"/>
        <v>251</v>
      </c>
      <c r="O309" s="124">
        <f t="shared" si="25"/>
        <v>14934642.766338397</v>
      </c>
      <c r="P309" s="124">
        <f t="shared" si="24"/>
        <v>45151.962859409585</v>
      </c>
      <c r="Q309" s="124">
        <f t="shared" si="26"/>
        <v>32172.75793645153</v>
      </c>
      <c r="R309" s="124">
        <f t="shared" si="27"/>
        <v>15011967.487134257</v>
      </c>
      <c r="Z309" s="2"/>
    </row>
    <row r="310" spans="13:26" x14ac:dyDescent="0.25">
      <c r="M310" s="2"/>
      <c r="N310" s="1">
        <f t="shared" si="23"/>
        <v>252</v>
      </c>
      <c r="O310" s="124">
        <f t="shared" si="25"/>
        <v>15011967.487134257</v>
      </c>
      <c r="P310" s="124">
        <f t="shared" si="24"/>
        <v>45151.962859409585</v>
      </c>
      <c r="Q310" s="124">
        <f t="shared" si="26"/>
        <v>32339.333700170238</v>
      </c>
      <c r="R310" s="124">
        <f t="shared" si="27"/>
        <v>15089458.783693837</v>
      </c>
      <c r="Z310" s="2"/>
    </row>
    <row r="311" spans="13:26" x14ac:dyDescent="0.25">
      <c r="M311" s="2"/>
      <c r="N311" s="1">
        <f t="shared" si="23"/>
        <v>253</v>
      </c>
      <c r="O311" s="124">
        <f t="shared" si="25"/>
        <v>15089458.783693837</v>
      </c>
      <c r="P311" s="124">
        <f t="shared" si="24"/>
        <v>45151.962859409585</v>
      </c>
      <c r="Q311" s="124">
        <f t="shared" si="26"/>
        <v>32506.268307539114</v>
      </c>
      <c r="R311" s="124">
        <f t="shared" si="27"/>
        <v>15167117.014860785</v>
      </c>
      <c r="Z311" s="2"/>
    </row>
    <row r="312" spans="13:26" x14ac:dyDescent="0.25">
      <c r="M312" s="2"/>
      <c r="N312" s="1">
        <f t="shared" ref="N312:N375" si="28">N311+1</f>
        <v>254</v>
      </c>
      <c r="O312" s="124">
        <f t="shared" si="25"/>
        <v>15167117.014860785</v>
      </c>
      <c r="P312" s="124">
        <f t="shared" ref="P312:P375" si="29">P311</f>
        <v>45151.962859409585</v>
      </c>
      <c r="Q312" s="124">
        <f t="shared" si="26"/>
        <v>32673.562531592375</v>
      </c>
      <c r="R312" s="124">
        <f t="shared" si="27"/>
        <v>15244942.540251786</v>
      </c>
      <c r="Z312" s="2"/>
    </row>
    <row r="313" spans="13:26" x14ac:dyDescent="0.25">
      <c r="M313" s="2"/>
      <c r="N313" s="1">
        <f t="shared" si="28"/>
        <v>255</v>
      </c>
      <c r="O313" s="124">
        <f t="shared" si="25"/>
        <v>15244942.540251786</v>
      </c>
      <c r="P313" s="124">
        <f t="shared" si="29"/>
        <v>45151.962859409585</v>
      </c>
      <c r="Q313" s="124">
        <f t="shared" si="26"/>
        <v>32841.217147029536</v>
      </c>
      <c r="R313" s="124">
        <f t="shared" si="27"/>
        <v>15322935.720258225</v>
      </c>
      <c r="Z313" s="2"/>
    </row>
    <row r="314" spans="13:26" x14ac:dyDescent="0.25">
      <c r="M314" s="2"/>
      <c r="N314" s="1">
        <f t="shared" si="28"/>
        <v>256</v>
      </c>
      <c r="O314" s="124">
        <f t="shared" si="25"/>
        <v>15322935.720258225</v>
      </c>
      <c r="P314" s="124">
        <f t="shared" si="29"/>
        <v>45151.962859409585</v>
      </c>
      <c r="Q314" s="124">
        <f t="shared" si="26"/>
        <v>33009.232930219005</v>
      </c>
      <c r="R314" s="124">
        <f t="shared" si="27"/>
        <v>15401096.916047852</v>
      </c>
      <c r="Z314" s="2"/>
    </row>
    <row r="315" spans="13:26" x14ac:dyDescent="0.25">
      <c r="M315" s="2"/>
      <c r="N315" s="1">
        <f t="shared" si="28"/>
        <v>257</v>
      </c>
      <c r="O315" s="124">
        <f t="shared" si="25"/>
        <v>15401096.916047852</v>
      </c>
      <c r="P315" s="124">
        <f t="shared" si="29"/>
        <v>45151.962859409585</v>
      </c>
      <c r="Q315" s="124">
        <f t="shared" si="26"/>
        <v>33177.610659201659</v>
      </c>
      <c r="R315" s="124">
        <f t="shared" si="27"/>
        <v>15479426.489566464</v>
      </c>
      <c r="Z315" s="2"/>
    </row>
    <row r="316" spans="13:26" x14ac:dyDescent="0.25">
      <c r="M316" s="2"/>
      <c r="N316" s="1">
        <f t="shared" si="28"/>
        <v>258</v>
      </c>
      <c r="O316" s="124">
        <f t="shared" si="25"/>
        <v>15479426.489566464</v>
      </c>
      <c r="P316" s="124">
        <f t="shared" si="29"/>
        <v>45151.962859409585</v>
      </c>
      <c r="Q316" s="124">
        <f t="shared" si="26"/>
        <v>33346.351113694473</v>
      </c>
      <c r="R316" s="124">
        <f t="shared" si="27"/>
        <v>15557924.803539567</v>
      </c>
      <c r="Z316" s="2"/>
    </row>
    <row r="317" spans="13:26" x14ac:dyDescent="0.25">
      <c r="M317" s="2"/>
      <c r="N317" s="1">
        <f t="shared" si="28"/>
        <v>259</v>
      </c>
      <c r="O317" s="124">
        <f t="shared" si="25"/>
        <v>15557924.803539567</v>
      </c>
      <c r="P317" s="124">
        <f t="shared" si="29"/>
        <v>45151.962859409585</v>
      </c>
      <c r="Q317" s="124">
        <f t="shared" si="26"/>
        <v>33515.455075094105</v>
      </c>
      <c r="R317" s="124">
        <f t="shared" si="27"/>
        <v>15636592.22147407</v>
      </c>
      <c r="Z317" s="2"/>
    </row>
    <row r="318" spans="13:26" x14ac:dyDescent="0.25">
      <c r="M318" s="2"/>
      <c r="N318" s="1">
        <f t="shared" si="28"/>
        <v>260</v>
      </c>
      <c r="O318" s="124">
        <f t="shared" si="25"/>
        <v>15636592.22147407</v>
      </c>
      <c r="P318" s="124">
        <f t="shared" si="29"/>
        <v>45151.962859409585</v>
      </c>
      <c r="Q318" s="124">
        <f t="shared" si="26"/>
        <v>33684.923326480544</v>
      </c>
      <c r="R318" s="124">
        <f t="shared" si="27"/>
        <v>15715429.10765996</v>
      </c>
      <c r="Z318" s="2"/>
    </row>
    <row r="319" spans="13:26" x14ac:dyDescent="0.25">
      <c r="M319" s="2"/>
      <c r="N319" s="1">
        <f t="shared" si="28"/>
        <v>261</v>
      </c>
      <c r="O319" s="124">
        <f t="shared" si="25"/>
        <v>15715429.10765996</v>
      </c>
      <c r="P319" s="124">
        <f t="shared" si="29"/>
        <v>45151.962859409585</v>
      </c>
      <c r="Q319" s="124">
        <f t="shared" si="26"/>
        <v>33854.756652620694</v>
      </c>
      <c r="R319" s="124">
        <f t="shared" si="27"/>
        <v>15794435.827171991</v>
      </c>
      <c r="Z319" s="2"/>
    </row>
    <row r="320" spans="13:26" x14ac:dyDescent="0.25">
      <c r="M320" s="2"/>
      <c r="N320" s="1">
        <f t="shared" si="28"/>
        <v>262</v>
      </c>
      <c r="O320" s="124">
        <f t="shared" si="25"/>
        <v>15794435.827171991</v>
      </c>
      <c r="P320" s="124">
        <f t="shared" si="29"/>
        <v>45151.962859409585</v>
      </c>
      <c r="Q320" s="124">
        <f t="shared" si="26"/>
        <v>34024.955839972055</v>
      </c>
      <c r="R320" s="124">
        <f t="shared" si="27"/>
        <v>15873612.745871373</v>
      </c>
      <c r="Z320" s="2"/>
    </row>
    <row r="321" spans="13:26" x14ac:dyDescent="0.25">
      <c r="M321" s="2"/>
      <c r="N321" s="1">
        <f t="shared" si="28"/>
        <v>263</v>
      </c>
      <c r="O321" s="124">
        <f t="shared" si="25"/>
        <v>15873612.745871373</v>
      </c>
      <c r="P321" s="124">
        <f t="shared" si="29"/>
        <v>45151.962859409585</v>
      </c>
      <c r="Q321" s="124">
        <f t="shared" si="26"/>
        <v>34195.52167668633</v>
      </c>
      <c r="R321" s="124">
        <f t="shared" si="27"/>
        <v>15952960.230407467</v>
      </c>
      <c r="Z321" s="2"/>
    </row>
    <row r="322" spans="13:26" x14ac:dyDescent="0.25">
      <c r="M322" s="2"/>
      <c r="N322" s="1">
        <f t="shared" si="28"/>
        <v>264</v>
      </c>
      <c r="O322" s="124">
        <f t="shared" si="25"/>
        <v>15952960.230407467</v>
      </c>
      <c r="P322" s="124">
        <f t="shared" si="29"/>
        <v>45151.962859409585</v>
      </c>
      <c r="Q322" s="124">
        <f t="shared" si="26"/>
        <v>34366.454952613087</v>
      </c>
      <c r="R322" s="124">
        <f t="shared" si="27"/>
        <v>16032478.648219489</v>
      </c>
      <c r="Z322" s="2"/>
    </row>
    <row r="323" spans="13:26" x14ac:dyDescent="0.25">
      <c r="M323" s="2"/>
      <c r="N323" s="1">
        <f t="shared" si="28"/>
        <v>265</v>
      </c>
      <c r="O323" s="124">
        <f t="shared" si="25"/>
        <v>16032478.648219489</v>
      </c>
      <c r="P323" s="124">
        <f t="shared" si="29"/>
        <v>45151.962859409585</v>
      </c>
      <c r="Q323" s="124">
        <f t="shared" si="26"/>
        <v>34537.756459303433</v>
      </c>
      <c r="R323" s="124">
        <f t="shared" si="27"/>
        <v>16112168.367538201</v>
      </c>
      <c r="Z323" s="2"/>
    </row>
    <row r="324" spans="13:26" x14ac:dyDescent="0.25">
      <c r="M324" s="2"/>
      <c r="N324" s="1">
        <f t="shared" si="28"/>
        <v>266</v>
      </c>
      <c r="O324" s="124">
        <f t="shared" si="25"/>
        <v>16112168.367538201</v>
      </c>
      <c r="P324" s="124">
        <f t="shared" si="29"/>
        <v>45151.962859409585</v>
      </c>
      <c r="Q324" s="124">
        <f t="shared" si="26"/>
        <v>34709.426990013642</v>
      </c>
      <c r="R324" s="124">
        <f t="shared" si="27"/>
        <v>16192029.757387623</v>
      </c>
      <c r="Z324" s="2"/>
    </row>
    <row r="325" spans="13:26" x14ac:dyDescent="0.25">
      <c r="M325" s="2"/>
      <c r="N325" s="1">
        <f t="shared" si="28"/>
        <v>267</v>
      </c>
      <c r="O325" s="124">
        <f t="shared" si="25"/>
        <v>16192029.757387623</v>
      </c>
      <c r="P325" s="124">
        <f t="shared" si="29"/>
        <v>45151.962859409585</v>
      </c>
      <c r="Q325" s="124">
        <f t="shared" si="26"/>
        <v>34881.467339708863</v>
      </c>
      <c r="R325" s="124">
        <f t="shared" si="27"/>
        <v>16272063.187586742</v>
      </c>
      <c r="Z325" s="2"/>
    </row>
    <row r="326" spans="13:26" x14ac:dyDescent="0.25">
      <c r="M326" s="2"/>
      <c r="N326" s="1">
        <f t="shared" si="28"/>
        <v>268</v>
      </c>
      <c r="O326" s="124">
        <f t="shared" si="25"/>
        <v>16272063.187586742</v>
      </c>
      <c r="P326" s="124">
        <f t="shared" si="29"/>
        <v>45151.962859409585</v>
      </c>
      <c r="Q326" s="124">
        <f t="shared" si="26"/>
        <v>35053.878305066784</v>
      </c>
      <c r="R326" s="124">
        <f t="shared" si="27"/>
        <v>16352269.028751217</v>
      </c>
      <c r="Z326" s="2"/>
    </row>
    <row r="327" spans="13:26" x14ac:dyDescent="0.25">
      <c r="M327" s="2"/>
      <c r="N327" s="1">
        <f t="shared" si="28"/>
        <v>269</v>
      </c>
      <c r="O327" s="124">
        <f t="shared" si="25"/>
        <v>16352269.028751217</v>
      </c>
      <c r="P327" s="124">
        <f t="shared" si="29"/>
        <v>45151.962859409585</v>
      </c>
      <c r="Q327" s="124">
        <f t="shared" si="26"/>
        <v>35226.660684481329</v>
      </c>
      <c r="R327" s="124">
        <f t="shared" si="27"/>
        <v>16432647.652295107</v>
      </c>
      <c r="Z327" s="2"/>
    </row>
    <row r="328" spans="13:26" x14ac:dyDescent="0.25">
      <c r="M328" s="2"/>
      <c r="N328" s="1">
        <f t="shared" si="28"/>
        <v>270</v>
      </c>
      <c r="O328" s="124">
        <f t="shared" si="25"/>
        <v>16432647.652295107</v>
      </c>
      <c r="P328" s="124">
        <f t="shared" si="29"/>
        <v>45151.962859409585</v>
      </c>
      <c r="Q328" s="124">
        <f t="shared" si="26"/>
        <v>35399.815278066344</v>
      </c>
      <c r="R328" s="124">
        <f t="shared" si="27"/>
        <v>16513199.430432582</v>
      </c>
      <c r="Z328" s="2"/>
    </row>
    <row r="329" spans="13:26" x14ac:dyDescent="0.25">
      <c r="M329" s="2"/>
      <c r="N329" s="1">
        <f t="shared" si="28"/>
        <v>271</v>
      </c>
      <c r="O329" s="124">
        <f t="shared" si="25"/>
        <v>16513199.430432582</v>
      </c>
      <c r="P329" s="124">
        <f t="shared" si="29"/>
        <v>45151.962859409585</v>
      </c>
      <c r="Q329" s="124">
        <f t="shared" si="26"/>
        <v>35573.342887659324</v>
      </c>
      <c r="R329" s="124">
        <f t="shared" si="27"/>
        <v>16593924.73617965</v>
      </c>
      <c r="Z329" s="2"/>
    </row>
    <row r="330" spans="13:26" x14ac:dyDescent="0.25">
      <c r="M330" s="2"/>
      <c r="N330" s="1">
        <f t="shared" si="28"/>
        <v>272</v>
      </c>
      <c r="O330" s="124">
        <f t="shared" si="25"/>
        <v>16593924.73617965</v>
      </c>
      <c r="P330" s="124">
        <f t="shared" si="29"/>
        <v>45151.962859409585</v>
      </c>
      <c r="Q330" s="124">
        <f t="shared" si="26"/>
        <v>35747.24431682509</v>
      </c>
      <c r="R330" s="124">
        <f t="shared" si="27"/>
        <v>16674823.943355884</v>
      </c>
      <c r="Z330" s="2"/>
    </row>
    <row r="331" spans="13:26" x14ac:dyDescent="0.25">
      <c r="M331" s="2"/>
      <c r="N331" s="1">
        <f t="shared" si="28"/>
        <v>273</v>
      </c>
      <c r="O331" s="124">
        <f t="shared" si="25"/>
        <v>16674823.943355884</v>
      </c>
      <c r="P331" s="124">
        <f t="shared" si="29"/>
        <v>45151.962859409585</v>
      </c>
      <c r="Q331" s="124">
        <f t="shared" si="26"/>
        <v>35921.520370859558</v>
      </c>
      <c r="R331" s="124">
        <f t="shared" si="27"/>
        <v>16755897.426586153</v>
      </c>
      <c r="Z331" s="2"/>
    </row>
    <row r="332" spans="13:26" x14ac:dyDescent="0.25">
      <c r="M332" s="2"/>
      <c r="N332" s="1">
        <f t="shared" si="28"/>
        <v>274</v>
      </c>
      <c r="O332" s="124">
        <f t="shared" si="25"/>
        <v>16755897.426586153</v>
      </c>
      <c r="P332" s="124">
        <f t="shared" si="29"/>
        <v>45151.962859409585</v>
      </c>
      <c r="Q332" s="124">
        <f t="shared" si="26"/>
        <v>36096.171856793415</v>
      </c>
      <c r="R332" s="124">
        <f t="shared" si="27"/>
        <v>16837145.561302356</v>
      </c>
      <c r="Z332" s="2"/>
    </row>
    <row r="333" spans="13:26" x14ac:dyDescent="0.25">
      <c r="M333" s="2"/>
      <c r="N333" s="1">
        <f t="shared" si="28"/>
        <v>275</v>
      </c>
      <c r="O333" s="124">
        <f t="shared" si="25"/>
        <v>16837145.561302356</v>
      </c>
      <c r="P333" s="124">
        <f t="shared" si="29"/>
        <v>45151.962859409585</v>
      </c>
      <c r="Q333" s="124">
        <f t="shared" si="26"/>
        <v>36271.199583395908</v>
      </c>
      <c r="R333" s="124">
        <f t="shared" si="27"/>
        <v>16918568.723745164</v>
      </c>
      <c r="Z333" s="2"/>
    </row>
    <row r="334" spans="13:26" x14ac:dyDescent="0.25">
      <c r="M334" s="2"/>
      <c r="N334" s="1">
        <f t="shared" si="28"/>
        <v>276</v>
      </c>
      <c r="O334" s="124">
        <f t="shared" si="25"/>
        <v>16918568.723745164</v>
      </c>
      <c r="P334" s="124">
        <f t="shared" si="29"/>
        <v>45151.962859409585</v>
      </c>
      <c r="Q334" s="124">
        <f t="shared" si="26"/>
        <v>36446.604361178557</v>
      </c>
      <c r="R334" s="124">
        <f t="shared" si="27"/>
        <v>17000167.290965755</v>
      </c>
      <c r="Z334" s="2"/>
    </row>
    <row r="335" spans="13:26" x14ac:dyDescent="0.25">
      <c r="M335" s="2"/>
      <c r="N335" s="1">
        <f t="shared" si="28"/>
        <v>277</v>
      </c>
      <c r="O335" s="124">
        <f t="shared" si="25"/>
        <v>17000167.290965755</v>
      </c>
      <c r="P335" s="124">
        <f t="shared" si="29"/>
        <v>45151.962859409585</v>
      </c>
      <c r="Q335" s="124">
        <f t="shared" si="26"/>
        <v>36622.387002398907</v>
      </c>
      <c r="R335" s="124">
        <f t="shared" si="27"/>
        <v>17081941.640827563</v>
      </c>
      <c r="Z335" s="2"/>
    </row>
    <row r="336" spans="13:26" x14ac:dyDescent="0.25">
      <c r="M336" s="2"/>
      <c r="N336" s="1">
        <f t="shared" si="28"/>
        <v>278</v>
      </c>
      <c r="O336" s="124">
        <f t="shared" si="25"/>
        <v>17081941.640827563</v>
      </c>
      <c r="P336" s="124">
        <f t="shared" si="29"/>
        <v>45151.962859409585</v>
      </c>
      <c r="Q336" s="124">
        <f t="shared" si="26"/>
        <v>36798.548321064292</v>
      </c>
      <c r="R336" s="124">
        <f t="shared" si="27"/>
        <v>17163892.152008038</v>
      </c>
      <c r="Z336" s="2"/>
    </row>
    <row r="337" spans="13:26" x14ac:dyDescent="0.25">
      <c r="M337" s="2"/>
      <c r="N337" s="1">
        <f t="shared" si="28"/>
        <v>279</v>
      </c>
      <c r="O337" s="124">
        <f t="shared" si="25"/>
        <v>17163892.152008038</v>
      </c>
      <c r="P337" s="124">
        <f t="shared" si="29"/>
        <v>45151.962859409585</v>
      </c>
      <c r="Q337" s="124">
        <f t="shared" si="26"/>
        <v>36975.089132935638</v>
      </c>
      <c r="R337" s="124">
        <f t="shared" si="27"/>
        <v>17246019.204000384</v>
      </c>
      <c r="Z337" s="2"/>
    </row>
    <row r="338" spans="13:26" x14ac:dyDescent="0.25">
      <c r="M338" s="2"/>
      <c r="N338" s="1">
        <f t="shared" si="28"/>
        <v>280</v>
      </c>
      <c r="O338" s="124">
        <f t="shared" si="25"/>
        <v>17246019.204000384</v>
      </c>
      <c r="P338" s="124">
        <f t="shared" si="29"/>
        <v>45151.962859409585</v>
      </c>
      <c r="Q338" s="124">
        <f t="shared" si="26"/>
        <v>37152.01025553119</v>
      </c>
      <c r="R338" s="124">
        <f t="shared" si="27"/>
        <v>17328323.177115325</v>
      </c>
      <c r="Z338" s="2"/>
    </row>
    <row r="339" spans="13:26" x14ac:dyDescent="0.25">
      <c r="M339" s="2"/>
      <c r="N339" s="1">
        <f t="shared" si="28"/>
        <v>281</v>
      </c>
      <c r="O339" s="124">
        <f t="shared" si="25"/>
        <v>17328323.177115325</v>
      </c>
      <c r="P339" s="124">
        <f t="shared" si="29"/>
        <v>45151.962859409585</v>
      </c>
      <c r="Q339" s="124">
        <f t="shared" si="26"/>
        <v>37329.31250813033</v>
      </c>
      <c r="R339" s="124">
        <f t="shared" si="27"/>
        <v>17410804.452482864</v>
      </c>
      <c r="Z339" s="2"/>
    </row>
    <row r="340" spans="13:26" x14ac:dyDescent="0.25">
      <c r="M340" s="2"/>
      <c r="N340" s="1">
        <f t="shared" si="28"/>
        <v>282</v>
      </c>
      <c r="O340" s="124">
        <f t="shared" si="25"/>
        <v>17410804.452482864</v>
      </c>
      <c r="P340" s="124">
        <f t="shared" si="29"/>
        <v>45151.962859409585</v>
      </c>
      <c r="Q340" s="124">
        <f t="shared" si="26"/>
        <v>37506.996711777356</v>
      </c>
      <c r="R340" s="124">
        <f t="shared" si="27"/>
        <v>17493463.412054051</v>
      </c>
      <c r="Z340" s="2"/>
    </row>
    <row r="341" spans="13:26" x14ac:dyDescent="0.25">
      <c r="M341" s="2"/>
      <c r="N341" s="1">
        <f t="shared" si="28"/>
        <v>283</v>
      </c>
      <c r="O341" s="124">
        <f t="shared" si="25"/>
        <v>17493463.412054051</v>
      </c>
      <c r="P341" s="124">
        <f t="shared" si="29"/>
        <v>45151.962859409585</v>
      </c>
      <c r="Q341" s="124">
        <f t="shared" si="26"/>
        <v>37685.063689285293</v>
      </c>
      <c r="R341" s="124">
        <f t="shared" si="27"/>
        <v>17576300.438602746</v>
      </c>
      <c r="Z341" s="2"/>
    </row>
    <row r="342" spans="13:26" x14ac:dyDescent="0.25">
      <c r="M342" s="2"/>
      <c r="N342" s="1">
        <f t="shared" si="28"/>
        <v>284</v>
      </c>
      <c r="O342" s="124">
        <f t="shared" si="25"/>
        <v>17576300.438602746</v>
      </c>
      <c r="P342" s="124">
        <f t="shared" si="29"/>
        <v>45151.962859409585</v>
      </c>
      <c r="Q342" s="124">
        <f t="shared" si="26"/>
        <v>37863.514265239712</v>
      </c>
      <c r="R342" s="124">
        <f t="shared" si="27"/>
        <v>17659315.915727396</v>
      </c>
      <c r="Z342" s="2"/>
    </row>
    <row r="343" spans="13:26" x14ac:dyDescent="0.25">
      <c r="M343" s="2"/>
      <c r="N343" s="1">
        <f t="shared" si="28"/>
        <v>285</v>
      </c>
      <c r="O343" s="124">
        <f t="shared" si="25"/>
        <v>17659315.915727396</v>
      </c>
      <c r="P343" s="124">
        <f t="shared" si="29"/>
        <v>45151.962859409585</v>
      </c>
      <c r="Q343" s="124">
        <f t="shared" si="26"/>
        <v>38042.349266002522</v>
      </c>
      <c r="R343" s="124">
        <f t="shared" si="27"/>
        <v>17742510.22785281</v>
      </c>
      <c r="Z343" s="2"/>
    </row>
    <row r="344" spans="13:26" x14ac:dyDescent="0.25">
      <c r="M344" s="2"/>
      <c r="N344" s="1">
        <f t="shared" si="28"/>
        <v>286</v>
      </c>
      <c r="O344" s="124">
        <f t="shared" ref="O344:O406" si="30">R343</f>
        <v>17742510.22785281</v>
      </c>
      <c r="P344" s="124">
        <f t="shared" si="29"/>
        <v>45151.962859409585</v>
      </c>
      <c r="Q344" s="124">
        <f t="shared" ref="Q344:Q406" si="31">O344*$P$53</f>
        <v>38221.569519715813</v>
      </c>
      <c r="R344" s="124">
        <f t="shared" ref="R344:R406" si="32">O344+P344+Q344</f>
        <v>17825883.760231938</v>
      </c>
      <c r="Z344" s="2"/>
    </row>
    <row r="345" spans="13:26" x14ac:dyDescent="0.25">
      <c r="M345" s="2"/>
      <c r="N345" s="1">
        <f t="shared" si="28"/>
        <v>287</v>
      </c>
      <c r="O345" s="124">
        <f t="shared" si="30"/>
        <v>17825883.760231938</v>
      </c>
      <c r="P345" s="124">
        <f t="shared" si="29"/>
        <v>45151.962859409585</v>
      </c>
      <c r="Q345" s="124">
        <f t="shared" si="31"/>
        <v>38401.175856305694</v>
      </c>
      <c r="R345" s="124">
        <f t="shared" si="32"/>
        <v>17909436.898947656</v>
      </c>
      <c r="Z345" s="2"/>
    </row>
    <row r="346" spans="13:26" x14ac:dyDescent="0.25">
      <c r="M346" s="2"/>
      <c r="N346" s="1">
        <f t="shared" si="28"/>
        <v>288</v>
      </c>
      <c r="O346" s="124">
        <f t="shared" si="30"/>
        <v>17909436.898947656</v>
      </c>
      <c r="P346" s="124">
        <f t="shared" si="29"/>
        <v>45151.962859409585</v>
      </c>
      <c r="Q346" s="124">
        <f t="shared" si="31"/>
        <v>38581.169107486123</v>
      </c>
      <c r="R346" s="124">
        <f t="shared" si="32"/>
        <v>17993170.030914553</v>
      </c>
      <c r="Z346" s="2"/>
    </row>
    <row r="347" spans="13:26" x14ac:dyDescent="0.25">
      <c r="M347" s="2"/>
      <c r="N347" s="1">
        <f t="shared" si="28"/>
        <v>289</v>
      </c>
      <c r="O347" s="124">
        <f t="shared" si="30"/>
        <v>17993170.030914553</v>
      </c>
      <c r="P347" s="124">
        <f t="shared" si="29"/>
        <v>45151.962859409585</v>
      </c>
      <c r="Q347" s="124">
        <f t="shared" si="31"/>
        <v>38761.550106762777</v>
      </c>
      <c r="R347" s="124">
        <f t="shared" si="32"/>
        <v>18077083.543880727</v>
      </c>
      <c r="Z347" s="2"/>
    </row>
    <row r="348" spans="13:26" x14ac:dyDescent="0.25">
      <c r="M348" s="2"/>
      <c r="N348" s="1">
        <f t="shared" si="28"/>
        <v>290</v>
      </c>
      <c r="O348" s="124">
        <f t="shared" si="30"/>
        <v>18077083.543880727</v>
      </c>
      <c r="P348" s="124">
        <f t="shared" si="29"/>
        <v>45151.962859409585</v>
      </c>
      <c r="Q348" s="124">
        <f t="shared" si="31"/>
        <v>38942.319689436888</v>
      </c>
      <c r="R348" s="124">
        <f t="shared" si="32"/>
        <v>18161177.826429576</v>
      </c>
      <c r="Z348" s="2"/>
    </row>
    <row r="349" spans="13:26" x14ac:dyDescent="0.25">
      <c r="M349" s="2"/>
      <c r="N349" s="1">
        <f t="shared" si="28"/>
        <v>291</v>
      </c>
      <c r="O349" s="124">
        <f t="shared" si="30"/>
        <v>18161177.826429576</v>
      </c>
      <c r="P349" s="124">
        <f t="shared" si="29"/>
        <v>45151.962859409585</v>
      </c>
      <c r="Q349" s="124">
        <f t="shared" si="31"/>
        <v>39123.478692609155</v>
      </c>
      <c r="R349" s="124">
        <f t="shared" si="32"/>
        <v>18245453.267981596</v>
      </c>
      <c r="Z349" s="2"/>
    </row>
    <row r="350" spans="13:26" x14ac:dyDescent="0.25">
      <c r="M350" s="2"/>
      <c r="N350" s="1">
        <f t="shared" si="28"/>
        <v>292</v>
      </c>
      <c r="O350" s="124">
        <f t="shared" si="30"/>
        <v>18245453.267981596</v>
      </c>
      <c r="P350" s="124">
        <f t="shared" si="29"/>
        <v>45151.962859409585</v>
      </c>
      <c r="Q350" s="124">
        <f t="shared" si="31"/>
        <v>39305.027955183541</v>
      </c>
      <c r="R350" s="124">
        <f t="shared" si="32"/>
        <v>18329910.258796189</v>
      </c>
      <c r="Z350" s="2"/>
    </row>
    <row r="351" spans="13:26" x14ac:dyDescent="0.25">
      <c r="M351" s="2"/>
      <c r="N351" s="1">
        <f t="shared" si="28"/>
        <v>293</v>
      </c>
      <c r="O351" s="124">
        <f t="shared" si="30"/>
        <v>18329910.258796189</v>
      </c>
      <c r="P351" s="124">
        <f t="shared" si="29"/>
        <v>45151.962859409585</v>
      </c>
      <c r="Q351" s="124">
        <f t="shared" si="31"/>
        <v>39486.968317871258</v>
      </c>
      <c r="R351" s="124">
        <f t="shared" si="32"/>
        <v>18414549.18997347</v>
      </c>
      <c r="Z351" s="2"/>
    </row>
    <row r="352" spans="13:26" x14ac:dyDescent="0.25">
      <c r="M352" s="2"/>
      <c r="N352" s="1">
        <f t="shared" si="28"/>
        <v>294</v>
      </c>
      <c r="O352" s="124">
        <f t="shared" si="30"/>
        <v>18414549.18997347</v>
      </c>
      <c r="P352" s="124">
        <f t="shared" si="29"/>
        <v>45151.962859409585</v>
      </c>
      <c r="Q352" s="124">
        <f t="shared" si="31"/>
        <v>39669.300623194569</v>
      </c>
      <c r="R352" s="124">
        <f t="shared" si="32"/>
        <v>18499370.453456074</v>
      </c>
      <c r="Z352" s="2"/>
    </row>
    <row r="353" spans="13:26" x14ac:dyDescent="0.25">
      <c r="M353" s="2"/>
      <c r="N353" s="1">
        <f t="shared" si="28"/>
        <v>295</v>
      </c>
      <c r="O353" s="124">
        <f t="shared" si="30"/>
        <v>18499370.453456074</v>
      </c>
      <c r="P353" s="124">
        <f t="shared" si="29"/>
        <v>45151.962859409585</v>
      </c>
      <c r="Q353" s="124">
        <f t="shared" si="31"/>
        <v>39852.025715490759</v>
      </c>
      <c r="R353" s="124">
        <f t="shared" si="32"/>
        <v>18584374.442030974</v>
      </c>
      <c r="Z353" s="2"/>
    </row>
    <row r="354" spans="13:26" x14ac:dyDescent="0.25">
      <c r="M354" s="2"/>
      <c r="N354" s="1">
        <f t="shared" si="28"/>
        <v>296</v>
      </c>
      <c r="O354" s="124">
        <f t="shared" si="30"/>
        <v>18584374.442030974</v>
      </c>
      <c r="P354" s="124">
        <f t="shared" si="29"/>
        <v>45151.962859409585</v>
      </c>
      <c r="Q354" s="124">
        <f t="shared" si="31"/>
        <v>40035.144440915996</v>
      </c>
      <c r="R354" s="124">
        <f t="shared" si="32"/>
        <v>18669561.5493313</v>
      </c>
      <c r="Z354" s="2"/>
    </row>
    <row r="355" spans="13:26" x14ac:dyDescent="0.25">
      <c r="M355" s="2"/>
      <c r="N355" s="1">
        <f t="shared" si="28"/>
        <v>297</v>
      </c>
      <c r="O355" s="124">
        <f t="shared" si="30"/>
        <v>18669561.5493313</v>
      </c>
      <c r="P355" s="124">
        <f t="shared" si="29"/>
        <v>45151.962859409585</v>
      </c>
      <c r="Q355" s="124">
        <f t="shared" si="31"/>
        <v>40218.657647449283</v>
      </c>
      <c r="R355" s="124">
        <f t="shared" si="32"/>
        <v>18754932.16983816</v>
      </c>
      <c r="Z355" s="2"/>
    </row>
    <row r="356" spans="13:26" x14ac:dyDescent="0.25">
      <c r="M356" s="2"/>
      <c r="N356" s="1">
        <f t="shared" si="28"/>
        <v>298</v>
      </c>
      <c r="O356" s="124">
        <f t="shared" si="30"/>
        <v>18754932.16983816</v>
      </c>
      <c r="P356" s="124">
        <f t="shared" si="29"/>
        <v>45151.962859409585</v>
      </c>
      <c r="Q356" s="124">
        <f t="shared" si="31"/>
        <v>40402.566184896365</v>
      </c>
      <c r="R356" s="124">
        <f t="shared" si="32"/>
        <v>18840486.698882468</v>
      </c>
      <c r="Z356" s="2"/>
    </row>
    <row r="357" spans="13:26" x14ac:dyDescent="0.25">
      <c r="M357" s="2"/>
      <c r="N357" s="1">
        <f t="shared" si="28"/>
        <v>299</v>
      </c>
      <c r="O357" s="124">
        <f t="shared" si="30"/>
        <v>18840486.698882468</v>
      </c>
      <c r="P357" s="124">
        <f t="shared" si="29"/>
        <v>45151.962859409585</v>
      </c>
      <c r="Q357" s="124">
        <f t="shared" si="31"/>
        <v>40586.870904893658</v>
      </c>
      <c r="R357" s="124">
        <f t="shared" si="32"/>
        <v>18926225.532646772</v>
      </c>
      <c r="Z357" s="2"/>
    </row>
    <row r="358" spans="13:26" x14ac:dyDescent="0.25">
      <c r="M358" s="2"/>
      <c r="N358" s="1">
        <f t="shared" si="28"/>
        <v>300</v>
      </c>
      <c r="O358" s="124">
        <f t="shared" si="30"/>
        <v>18926225.532646772</v>
      </c>
      <c r="P358" s="124">
        <f t="shared" si="29"/>
        <v>45151.962859409585</v>
      </c>
      <c r="Q358" s="124">
        <f t="shared" si="31"/>
        <v>40771.572660912214</v>
      </c>
      <c r="R358" s="124">
        <f t="shared" si="32"/>
        <v>19012149.068167094</v>
      </c>
      <c r="Z358" s="2"/>
    </row>
    <row r="359" spans="13:26" x14ac:dyDescent="0.25">
      <c r="M359" s="2"/>
      <c r="N359" s="1">
        <f t="shared" si="28"/>
        <v>301</v>
      </c>
      <c r="O359" s="124">
        <f t="shared" si="30"/>
        <v>19012149.068167094</v>
      </c>
      <c r="P359" s="124">
        <f t="shared" si="29"/>
        <v>45151.962859409585</v>
      </c>
      <c r="Q359" s="124">
        <f t="shared" si="31"/>
        <v>40956.672308261681</v>
      </c>
      <c r="R359" s="124">
        <f t="shared" si="32"/>
        <v>19098257.703334767</v>
      </c>
      <c r="Z359" s="2"/>
    </row>
    <row r="360" spans="13:26" x14ac:dyDescent="0.25">
      <c r="M360" s="2"/>
      <c r="N360" s="1">
        <f t="shared" si="28"/>
        <v>302</v>
      </c>
      <c r="O360" s="124">
        <f t="shared" si="30"/>
        <v>19098257.703334767</v>
      </c>
      <c r="P360" s="124">
        <f t="shared" si="29"/>
        <v>45151.962859409585</v>
      </c>
      <c r="Q360" s="124">
        <f t="shared" si="31"/>
        <v>41142.170704094213</v>
      </c>
      <c r="R360" s="124">
        <f t="shared" si="32"/>
        <v>19184551.836898271</v>
      </c>
      <c r="Z360" s="2"/>
    </row>
    <row r="361" spans="13:26" x14ac:dyDescent="0.25">
      <c r="M361" s="2"/>
      <c r="N361" s="1">
        <f t="shared" si="28"/>
        <v>303</v>
      </c>
      <c r="O361" s="124">
        <f t="shared" si="30"/>
        <v>19184551.836898271</v>
      </c>
      <c r="P361" s="124">
        <f t="shared" si="29"/>
        <v>45151.962859409585</v>
      </c>
      <c r="Q361" s="124">
        <f t="shared" si="31"/>
        <v>41328.0687074085</v>
      </c>
      <c r="R361" s="124">
        <f t="shared" si="32"/>
        <v>19271031.868465092</v>
      </c>
      <c r="Z361" s="2"/>
    </row>
    <row r="362" spans="13:26" x14ac:dyDescent="0.25">
      <c r="M362" s="2"/>
      <c r="N362" s="1">
        <f t="shared" si="28"/>
        <v>304</v>
      </c>
      <c r="O362" s="124">
        <f t="shared" si="30"/>
        <v>19271031.868465092</v>
      </c>
      <c r="P362" s="124">
        <f t="shared" si="29"/>
        <v>45151.962859409585</v>
      </c>
      <c r="Q362" s="124">
        <f t="shared" si="31"/>
        <v>41514.367179053712</v>
      </c>
      <c r="R362" s="124">
        <f t="shared" si="32"/>
        <v>19357698.198503558</v>
      </c>
      <c r="Z362" s="2"/>
    </row>
    <row r="363" spans="13:26" x14ac:dyDescent="0.25">
      <c r="M363" s="2"/>
      <c r="N363" s="1">
        <f t="shared" si="28"/>
        <v>305</v>
      </c>
      <c r="O363" s="124">
        <f t="shared" si="30"/>
        <v>19357698.198503558</v>
      </c>
      <c r="P363" s="124">
        <f t="shared" si="29"/>
        <v>45151.962859409585</v>
      </c>
      <c r="Q363" s="124">
        <f t="shared" si="31"/>
        <v>41701.066981733471</v>
      </c>
      <c r="R363" s="124">
        <f t="shared" si="32"/>
        <v>19444551.228344701</v>
      </c>
      <c r="Z363" s="2"/>
    </row>
    <row r="364" spans="13:26" x14ac:dyDescent="0.25">
      <c r="M364" s="2"/>
      <c r="N364" s="1">
        <f t="shared" si="28"/>
        <v>306</v>
      </c>
      <c r="O364" s="124">
        <f t="shared" si="30"/>
        <v>19444551.228344701</v>
      </c>
      <c r="P364" s="124">
        <f t="shared" si="29"/>
        <v>45151.962859409585</v>
      </c>
      <c r="Q364" s="124">
        <f t="shared" si="31"/>
        <v>41888.168980009905</v>
      </c>
      <c r="R364" s="124">
        <f t="shared" si="32"/>
        <v>19531591.360184122</v>
      </c>
      <c r="Z364" s="2"/>
    </row>
    <row r="365" spans="13:26" x14ac:dyDescent="0.25">
      <c r="M365" s="2"/>
      <c r="N365" s="1">
        <f t="shared" si="28"/>
        <v>307</v>
      </c>
      <c r="O365" s="124">
        <f t="shared" si="30"/>
        <v>19531591.360184122</v>
      </c>
      <c r="P365" s="124">
        <f t="shared" si="29"/>
        <v>45151.962859409585</v>
      </c>
      <c r="Q365" s="124">
        <f t="shared" si="31"/>
        <v>42075.674040307575</v>
      </c>
      <c r="R365" s="124">
        <f t="shared" si="32"/>
        <v>19618818.997083839</v>
      </c>
      <c r="Z365" s="2"/>
    </row>
    <row r="366" spans="13:26" x14ac:dyDescent="0.25">
      <c r="M366" s="2"/>
      <c r="N366" s="1">
        <f t="shared" si="28"/>
        <v>308</v>
      </c>
      <c r="O366" s="124">
        <f t="shared" si="30"/>
        <v>19618818.997083839</v>
      </c>
      <c r="P366" s="124">
        <f t="shared" si="29"/>
        <v>45151.962859409585</v>
      </c>
      <c r="Q366" s="124">
        <f t="shared" si="31"/>
        <v>42263.583030917558</v>
      </c>
      <c r="R366" s="124">
        <f t="shared" si="32"/>
        <v>19706234.542974167</v>
      </c>
      <c r="Z366" s="2"/>
    </row>
    <row r="367" spans="13:26" x14ac:dyDescent="0.25">
      <c r="M367" s="2"/>
      <c r="N367" s="1">
        <f t="shared" si="28"/>
        <v>309</v>
      </c>
      <c r="O367" s="124">
        <f t="shared" si="30"/>
        <v>19706234.542974167</v>
      </c>
      <c r="P367" s="124">
        <f t="shared" si="29"/>
        <v>45151.962859409585</v>
      </c>
      <c r="Q367" s="124">
        <f t="shared" si="31"/>
        <v>42451.896822001414</v>
      </c>
      <c r="R367" s="124">
        <f t="shared" si="32"/>
        <v>19793838.402655579</v>
      </c>
      <c r="Z367" s="2"/>
    </row>
    <row r="368" spans="13:26" x14ac:dyDescent="0.25">
      <c r="M368" s="2"/>
      <c r="N368" s="1">
        <f t="shared" si="28"/>
        <v>310</v>
      </c>
      <c r="O368" s="124">
        <f t="shared" si="30"/>
        <v>19793838.402655579</v>
      </c>
      <c r="P368" s="124">
        <f t="shared" si="29"/>
        <v>45151.962859409585</v>
      </c>
      <c r="Q368" s="124">
        <f t="shared" si="31"/>
        <v>42640.61628559525</v>
      </c>
      <c r="R368" s="124">
        <f t="shared" si="32"/>
        <v>19881630.981800586</v>
      </c>
      <c r="Z368" s="2"/>
    </row>
    <row r="369" spans="13:26" x14ac:dyDescent="0.25">
      <c r="M369" s="2"/>
      <c r="N369" s="1">
        <f t="shared" si="28"/>
        <v>311</v>
      </c>
      <c r="O369" s="124">
        <f t="shared" si="30"/>
        <v>19881630.981800586</v>
      </c>
      <c r="P369" s="124">
        <f t="shared" si="29"/>
        <v>45151.962859409585</v>
      </c>
      <c r="Q369" s="124">
        <f t="shared" si="31"/>
        <v>42829.742295613738</v>
      </c>
      <c r="R369" s="124">
        <f t="shared" si="32"/>
        <v>19969612.686955612</v>
      </c>
      <c r="Z369" s="2"/>
    </row>
    <row r="370" spans="13:26" x14ac:dyDescent="0.25">
      <c r="M370" s="2"/>
      <c r="N370" s="1">
        <f t="shared" si="28"/>
        <v>312</v>
      </c>
      <c r="O370" s="124">
        <f t="shared" si="30"/>
        <v>19969612.686955612</v>
      </c>
      <c r="P370" s="124">
        <f t="shared" si="29"/>
        <v>45151.962859409585</v>
      </c>
      <c r="Q370" s="124">
        <f t="shared" si="31"/>
        <v>43019.275727854176</v>
      </c>
      <c r="R370" s="124">
        <f t="shared" si="32"/>
        <v>20057783.925542876</v>
      </c>
      <c r="Z370" s="2"/>
    </row>
    <row r="371" spans="13:26" x14ac:dyDescent="0.25">
      <c r="M371" s="2"/>
      <c r="N371" s="1">
        <f t="shared" si="28"/>
        <v>313</v>
      </c>
      <c r="O371" s="124">
        <f t="shared" si="30"/>
        <v>20057783.925542876</v>
      </c>
      <c r="P371" s="124">
        <f t="shared" si="29"/>
        <v>45151.962859409585</v>
      </c>
      <c r="Q371" s="124">
        <f t="shared" si="31"/>
        <v>43209.217460000516</v>
      </c>
      <c r="R371" s="124">
        <f t="shared" si="32"/>
        <v>20146145.105862286</v>
      </c>
      <c r="Z371" s="2"/>
    </row>
    <row r="372" spans="13:26" x14ac:dyDescent="0.25">
      <c r="M372" s="2"/>
      <c r="N372" s="1">
        <f t="shared" si="28"/>
        <v>314</v>
      </c>
      <c r="O372" s="124">
        <f t="shared" si="30"/>
        <v>20146145.105862286</v>
      </c>
      <c r="P372" s="124">
        <f t="shared" si="29"/>
        <v>45151.962859409585</v>
      </c>
      <c r="Q372" s="124">
        <f t="shared" si="31"/>
        <v>43399.56837162748</v>
      </c>
      <c r="R372" s="124">
        <f t="shared" si="32"/>
        <v>20234696.637093324</v>
      </c>
      <c r="Z372" s="2"/>
    </row>
    <row r="373" spans="13:26" x14ac:dyDescent="0.25">
      <c r="M373" s="2"/>
      <c r="N373" s="1">
        <f t="shared" si="28"/>
        <v>315</v>
      </c>
      <c r="O373" s="124">
        <f t="shared" si="30"/>
        <v>20234696.637093324</v>
      </c>
      <c r="P373" s="124">
        <f t="shared" si="29"/>
        <v>45151.962859409585</v>
      </c>
      <c r="Q373" s="124">
        <f t="shared" si="31"/>
        <v>43590.329344204583</v>
      </c>
      <c r="R373" s="124">
        <f t="shared" si="32"/>
        <v>20323438.929296941</v>
      </c>
      <c r="Z373" s="2"/>
    </row>
    <row r="374" spans="13:26" x14ac:dyDescent="0.25">
      <c r="M374" s="2"/>
      <c r="N374" s="1">
        <f t="shared" si="28"/>
        <v>316</v>
      </c>
      <c r="O374" s="124">
        <f t="shared" si="30"/>
        <v>20323438.929296941</v>
      </c>
      <c r="P374" s="124">
        <f t="shared" si="29"/>
        <v>45151.962859409585</v>
      </c>
      <c r="Q374" s="124">
        <f t="shared" si="31"/>
        <v>43781.501261100238</v>
      </c>
      <c r="R374" s="124">
        <f t="shared" si="32"/>
        <v>20412372.393417452</v>
      </c>
      <c r="Z374" s="2"/>
    </row>
    <row r="375" spans="13:26" x14ac:dyDescent="0.25">
      <c r="M375" s="2"/>
      <c r="N375" s="1">
        <f t="shared" si="28"/>
        <v>317</v>
      </c>
      <c r="O375" s="124">
        <f t="shared" si="30"/>
        <v>20412372.393417452</v>
      </c>
      <c r="P375" s="124">
        <f t="shared" si="29"/>
        <v>45151.962859409585</v>
      </c>
      <c r="Q375" s="124">
        <f t="shared" si="31"/>
        <v>43973.085007585847</v>
      </c>
      <c r="R375" s="124">
        <f t="shared" si="32"/>
        <v>20501497.441284448</v>
      </c>
      <c r="Z375" s="2"/>
    </row>
    <row r="376" spans="13:26" x14ac:dyDescent="0.25">
      <c r="M376" s="2"/>
      <c r="N376" s="1">
        <f t="shared" ref="N376:N406" si="33">N375+1</f>
        <v>318</v>
      </c>
      <c r="O376" s="124">
        <f t="shared" si="30"/>
        <v>20501497.441284448</v>
      </c>
      <c r="P376" s="124">
        <f t="shared" ref="P376:P406" si="34">P375</f>
        <v>45151.962859409585</v>
      </c>
      <c r="Q376" s="124">
        <f t="shared" si="31"/>
        <v>44165.08147083989</v>
      </c>
      <c r="R376" s="124">
        <f t="shared" si="32"/>
        <v>20590814.485614698</v>
      </c>
      <c r="Z376" s="2"/>
    </row>
    <row r="377" spans="13:26" x14ac:dyDescent="0.25">
      <c r="M377" s="2"/>
      <c r="N377" s="1">
        <f t="shared" si="33"/>
        <v>319</v>
      </c>
      <c r="O377" s="124">
        <f t="shared" si="30"/>
        <v>20590814.485614698</v>
      </c>
      <c r="P377" s="124">
        <f t="shared" si="34"/>
        <v>45151.962859409585</v>
      </c>
      <c r="Q377" s="124">
        <f t="shared" si="31"/>
        <v>44357.49153995204</v>
      </c>
      <c r="R377" s="124">
        <f t="shared" si="32"/>
        <v>20680323.940014061</v>
      </c>
      <c r="Z377" s="2"/>
    </row>
    <row r="378" spans="13:26" x14ac:dyDescent="0.25">
      <c r="M378" s="2"/>
      <c r="N378" s="1">
        <f t="shared" si="33"/>
        <v>320</v>
      </c>
      <c r="O378" s="124">
        <f t="shared" si="30"/>
        <v>20680323.940014061</v>
      </c>
      <c r="P378" s="124">
        <f t="shared" si="34"/>
        <v>45151.962859409585</v>
      </c>
      <c r="Q378" s="124">
        <f t="shared" si="31"/>
        <v>44550.31610592729</v>
      </c>
      <c r="R378" s="124">
        <f t="shared" si="32"/>
        <v>20770026.2189794</v>
      </c>
      <c r="Z378" s="2"/>
    </row>
    <row r="379" spans="13:26" x14ac:dyDescent="0.25">
      <c r="M379" s="2"/>
      <c r="N379" s="1">
        <f t="shared" si="33"/>
        <v>321</v>
      </c>
      <c r="O379" s="124">
        <f t="shared" si="30"/>
        <v>20770026.2189794</v>
      </c>
      <c r="P379" s="124">
        <f t="shared" si="34"/>
        <v>45151.962859409585</v>
      </c>
      <c r="Q379" s="124">
        <f t="shared" si="31"/>
        <v>44743.556061690047</v>
      </c>
      <c r="R379" s="124">
        <f t="shared" si="32"/>
        <v>20859921.737900499</v>
      </c>
      <c r="Z379" s="2"/>
    </row>
    <row r="380" spans="13:26" x14ac:dyDescent="0.25">
      <c r="M380" s="2"/>
      <c r="N380" s="1">
        <f t="shared" si="33"/>
        <v>322</v>
      </c>
      <c r="O380" s="124">
        <f t="shared" si="30"/>
        <v>20859921.737900499</v>
      </c>
      <c r="P380" s="124">
        <f t="shared" si="34"/>
        <v>45151.962859409585</v>
      </c>
      <c r="Q380" s="124">
        <f t="shared" si="31"/>
        <v>44937.212302088315</v>
      </c>
      <c r="R380" s="124">
        <f t="shared" si="32"/>
        <v>20950010.913061999</v>
      </c>
      <c r="Z380" s="2"/>
    </row>
    <row r="381" spans="13:26" x14ac:dyDescent="0.25">
      <c r="M381" s="2"/>
      <c r="N381" s="1">
        <f t="shared" si="33"/>
        <v>323</v>
      </c>
      <c r="O381" s="124">
        <f t="shared" si="30"/>
        <v>20950010.913061999</v>
      </c>
      <c r="P381" s="124">
        <f t="shared" si="34"/>
        <v>45151.962859409585</v>
      </c>
      <c r="Q381" s="124">
        <f t="shared" si="31"/>
        <v>45131.285723897796</v>
      </c>
      <c r="R381" s="124">
        <f t="shared" si="32"/>
        <v>21040294.161645308</v>
      </c>
      <c r="Z381" s="2"/>
    </row>
    <row r="382" spans="13:26" x14ac:dyDescent="0.25">
      <c r="M382" s="2"/>
      <c r="N382" s="1">
        <f t="shared" si="33"/>
        <v>324</v>
      </c>
      <c r="O382" s="124">
        <f t="shared" si="30"/>
        <v>21040294.161645308</v>
      </c>
      <c r="P382" s="124">
        <f t="shared" si="34"/>
        <v>45151.962859409585</v>
      </c>
      <c r="Q382" s="124">
        <f t="shared" si="31"/>
        <v>45325.777225826067</v>
      </c>
      <c r="R382" s="124">
        <f t="shared" si="32"/>
        <v>21130771.901730545</v>
      </c>
      <c r="Z382" s="2"/>
    </row>
    <row r="383" spans="13:26" x14ac:dyDescent="0.25">
      <c r="M383" s="2"/>
      <c r="N383" s="1">
        <f t="shared" si="33"/>
        <v>325</v>
      </c>
      <c r="O383" s="124">
        <f t="shared" si="30"/>
        <v>21130771.901730545</v>
      </c>
      <c r="P383" s="124">
        <f t="shared" si="34"/>
        <v>45151.962859409585</v>
      </c>
      <c r="Q383" s="124">
        <f t="shared" si="31"/>
        <v>45520.687708516714</v>
      </c>
      <c r="R383" s="124">
        <f t="shared" si="32"/>
        <v>21221444.552298471</v>
      </c>
      <c r="Z383" s="2"/>
    </row>
    <row r="384" spans="13:26" x14ac:dyDescent="0.25">
      <c r="M384" s="2"/>
      <c r="N384" s="1">
        <f t="shared" si="33"/>
        <v>326</v>
      </c>
      <c r="O384" s="124">
        <f t="shared" si="30"/>
        <v>21221444.552298471</v>
      </c>
      <c r="P384" s="124">
        <f t="shared" si="34"/>
        <v>45151.962859409585</v>
      </c>
      <c r="Q384" s="124">
        <f t="shared" si="31"/>
        <v>45716.018074553562</v>
      </c>
      <c r="R384" s="124">
        <f t="shared" si="32"/>
        <v>21312312.533232436</v>
      </c>
      <c r="Z384" s="2"/>
    </row>
    <row r="385" spans="13:26" x14ac:dyDescent="0.25">
      <c r="M385" s="2"/>
      <c r="N385" s="1">
        <f t="shared" si="33"/>
        <v>327</v>
      </c>
      <c r="O385" s="124">
        <f t="shared" si="30"/>
        <v>21312312.533232436</v>
      </c>
      <c r="P385" s="124">
        <f t="shared" si="34"/>
        <v>45151.962859409585</v>
      </c>
      <c r="Q385" s="124">
        <f t="shared" si="31"/>
        <v>45911.769228464771</v>
      </c>
      <c r="R385" s="124">
        <f t="shared" si="32"/>
        <v>21403376.265320312</v>
      </c>
      <c r="Z385" s="2"/>
    </row>
    <row r="386" spans="13:26" x14ac:dyDescent="0.25">
      <c r="M386" s="2"/>
      <c r="N386" s="1">
        <f t="shared" si="33"/>
        <v>328</v>
      </c>
      <c r="O386" s="124">
        <f t="shared" si="30"/>
        <v>21403376.265320312</v>
      </c>
      <c r="P386" s="124">
        <f t="shared" si="34"/>
        <v>45151.962859409585</v>
      </c>
      <c r="Q386" s="124">
        <f t="shared" si="31"/>
        <v>46107.942076727115</v>
      </c>
      <c r="R386" s="124">
        <f t="shared" si="32"/>
        <v>21494636.170256451</v>
      </c>
      <c r="Z386" s="2"/>
    </row>
    <row r="387" spans="13:26" x14ac:dyDescent="0.25">
      <c r="M387" s="2"/>
      <c r="N387" s="1">
        <f t="shared" si="33"/>
        <v>329</v>
      </c>
      <c r="O387" s="124">
        <f t="shared" si="30"/>
        <v>21494636.170256451</v>
      </c>
      <c r="P387" s="124">
        <f t="shared" si="34"/>
        <v>45151.962859409585</v>
      </c>
      <c r="Q387" s="124">
        <f t="shared" si="31"/>
        <v>46304.537527770088</v>
      </c>
      <c r="R387" s="124">
        <f t="shared" si="32"/>
        <v>21586092.670643631</v>
      </c>
      <c r="Z387" s="2"/>
    </row>
    <row r="388" spans="13:26" x14ac:dyDescent="0.25">
      <c r="M388" s="2"/>
      <c r="N388" s="1">
        <f t="shared" si="33"/>
        <v>330</v>
      </c>
      <c r="O388" s="124">
        <f t="shared" si="30"/>
        <v>21586092.670643631</v>
      </c>
      <c r="P388" s="124">
        <f t="shared" si="34"/>
        <v>45151.962859409585</v>
      </c>
      <c r="Q388" s="124">
        <f t="shared" si="31"/>
        <v>46501.556491980176</v>
      </c>
      <c r="R388" s="124">
        <f t="shared" si="32"/>
        <v>21677746.189995021</v>
      </c>
      <c r="Z388" s="2"/>
    </row>
    <row r="389" spans="13:26" x14ac:dyDescent="0.25">
      <c r="M389" s="2"/>
      <c r="N389" s="1">
        <f t="shared" si="33"/>
        <v>331</v>
      </c>
      <c r="O389" s="124">
        <f t="shared" si="30"/>
        <v>21677746.189995021</v>
      </c>
      <c r="P389" s="124">
        <f t="shared" si="34"/>
        <v>45151.962859409585</v>
      </c>
      <c r="Q389" s="124">
        <f t="shared" si="31"/>
        <v>46698.999881705065</v>
      </c>
      <c r="R389" s="124">
        <f t="shared" si="32"/>
        <v>21769597.152736135</v>
      </c>
      <c r="Z389" s="2"/>
    </row>
    <row r="390" spans="13:26" x14ac:dyDescent="0.25">
      <c r="M390" s="2"/>
      <c r="N390" s="1">
        <f t="shared" si="33"/>
        <v>332</v>
      </c>
      <c r="O390" s="124">
        <f t="shared" si="30"/>
        <v>21769597.152736135</v>
      </c>
      <c r="P390" s="124">
        <f t="shared" si="34"/>
        <v>45151.962859409585</v>
      </c>
      <c r="Q390" s="124">
        <f t="shared" si="31"/>
        <v>46896.868611257836</v>
      </c>
      <c r="R390" s="124">
        <f t="shared" si="32"/>
        <v>21861645.984206803</v>
      </c>
      <c r="Z390" s="2"/>
    </row>
    <row r="391" spans="13:26" x14ac:dyDescent="0.25">
      <c r="M391" s="2"/>
      <c r="N391" s="1">
        <f t="shared" si="33"/>
        <v>333</v>
      </c>
      <c r="O391" s="124">
        <f t="shared" si="30"/>
        <v>21861645.984206803</v>
      </c>
      <c r="P391" s="124">
        <f t="shared" si="34"/>
        <v>45151.962859409585</v>
      </c>
      <c r="Q391" s="124">
        <f t="shared" si="31"/>
        <v>47095.163596921237</v>
      </c>
      <c r="R391" s="124">
        <f t="shared" si="32"/>
        <v>21953893.110663135</v>
      </c>
      <c r="Z391" s="2"/>
    </row>
    <row r="392" spans="13:26" x14ac:dyDescent="0.25">
      <c r="M392" s="2"/>
      <c r="N392" s="1">
        <f t="shared" si="33"/>
        <v>334</v>
      </c>
      <c r="O392" s="124">
        <f t="shared" si="30"/>
        <v>21953893.110663135</v>
      </c>
      <c r="P392" s="124">
        <f t="shared" si="34"/>
        <v>45151.962859409585</v>
      </c>
      <c r="Q392" s="124">
        <f t="shared" si="31"/>
        <v>47293.88575695188</v>
      </c>
      <c r="R392" s="124">
        <f t="shared" si="32"/>
        <v>22046338.959279496</v>
      </c>
      <c r="Z392" s="2"/>
    </row>
    <row r="393" spans="13:26" x14ac:dyDescent="0.25">
      <c r="M393" s="2"/>
      <c r="N393" s="1">
        <f t="shared" si="33"/>
        <v>335</v>
      </c>
      <c r="O393" s="124">
        <f t="shared" si="30"/>
        <v>22046338.959279496</v>
      </c>
      <c r="P393" s="124">
        <f t="shared" si="34"/>
        <v>45151.962859409585</v>
      </c>
      <c r="Q393" s="124">
        <f t="shared" si="31"/>
        <v>47493.036011584532</v>
      </c>
      <c r="R393" s="124">
        <f t="shared" si="32"/>
        <v>22138983.958150491</v>
      </c>
      <c r="Z393" s="2"/>
    </row>
    <row r="394" spans="13:26" x14ac:dyDescent="0.25">
      <c r="M394" s="2"/>
      <c r="N394" s="1">
        <f t="shared" si="33"/>
        <v>336</v>
      </c>
      <c r="O394" s="124">
        <f t="shared" si="30"/>
        <v>22138983.958150491</v>
      </c>
      <c r="P394" s="124">
        <f t="shared" si="34"/>
        <v>45151.962859409585</v>
      </c>
      <c r="Q394" s="124">
        <f t="shared" si="31"/>
        <v>47692.615283036379</v>
      </c>
      <c r="R394" s="124">
        <f t="shared" si="32"/>
        <v>22231828.536292937</v>
      </c>
      <c r="Z394" s="2"/>
    </row>
    <row r="395" spans="13:26" x14ac:dyDescent="0.25">
      <c r="M395" s="2"/>
      <c r="N395" s="1">
        <f t="shared" si="33"/>
        <v>337</v>
      </c>
      <c r="O395" s="124">
        <f t="shared" si="30"/>
        <v>22231828.536292937</v>
      </c>
      <c r="P395" s="124">
        <f t="shared" si="34"/>
        <v>45151.962859409585</v>
      </c>
      <c r="Q395" s="124">
        <f t="shared" si="31"/>
        <v>47892.624495511249</v>
      </c>
      <c r="R395" s="124">
        <f t="shared" si="32"/>
        <v>22324873.123647857</v>
      </c>
      <c r="Z395" s="2"/>
    </row>
    <row r="396" spans="13:26" x14ac:dyDescent="0.25">
      <c r="M396" s="2"/>
      <c r="N396" s="1">
        <f t="shared" si="33"/>
        <v>338</v>
      </c>
      <c r="O396" s="124">
        <f t="shared" si="30"/>
        <v>22324873.123647857</v>
      </c>
      <c r="P396" s="124">
        <f t="shared" si="34"/>
        <v>45151.962859409585</v>
      </c>
      <c r="Q396" s="124">
        <f t="shared" si="31"/>
        <v>48093.064575203949</v>
      </c>
      <c r="R396" s="124">
        <f t="shared" si="32"/>
        <v>22418118.151082471</v>
      </c>
      <c r="Z396" s="2"/>
    </row>
    <row r="397" spans="13:26" x14ac:dyDescent="0.25">
      <c r="M397" s="2"/>
      <c r="N397" s="1">
        <f t="shared" si="33"/>
        <v>339</v>
      </c>
      <c r="O397" s="124">
        <f t="shared" si="30"/>
        <v>22418118.151082471</v>
      </c>
      <c r="P397" s="124">
        <f t="shared" si="34"/>
        <v>45151.962859409585</v>
      </c>
      <c r="Q397" s="124">
        <f t="shared" si="31"/>
        <v>48293.936450304522</v>
      </c>
      <c r="R397" s="124">
        <f t="shared" si="32"/>
        <v>22511564.050392188</v>
      </c>
      <c r="Z397" s="2"/>
    </row>
    <row r="398" spans="13:26" x14ac:dyDescent="0.25">
      <c r="M398" s="2"/>
      <c r="N398" s="1">
        <f t="shared" si="33"/>
        <v>340</v>
      </c>
      <c r="O398" s="124">
        <f t="shared" si="30"/>
        <v>22511564.050392188</v>
      </c>
      <c r="P398" s="124">
        <f t="shared" si="34"/>
        <v>45151.962859409585</v>
      </c>
      <c r="Q398" s="124">
        <f t="shared" si="31"/>
        <v>48495.241051002558</v>
      </c>
      <c r="R398" s="124">
        <f t="shared" si="32"/>
        <v>22605211.254302602</v>
      </c>
      <c r="Z398" s="2"/>
    </row>
    <row r="399" spans="13:26" x14ac:dyDescent="0.25">
      <c r="M399" s="2"/>
      <c r="N399" s="1">
        <f t="shared" si="33"/>
        <v>341</v>
      </c>
      <c r="O399" s="124">
        <f t="shared" si="30"/>
        <v>22605211.254302602</v>
      </c>
      <c r="P399" s="124">
        <f t="shared" si="34"/>
        <v>45151.962859409585</v>
      </c>
      <c r="Q399" s="124">
        <f t="shared" si="31"/>
        <v>48696.979309491478</v>
      </c>
      <c r="R399" s="124">
        <f t="shared" si="32"/>
        <v>22699060.196471505</v>
      </c>
      <c r="Z399" s="2"/>
    </row>
    <row r="400" spans="13:26" x14ac:dyDescent="0.25">
      <c r="M400" s="2"/>
      <c r="N400" s="1">
        <f t="shared" si="33"/>
        <v>342</v>
      </c>
      <c r="O400" s="124">
        <f t="shared" si="30"/>
        <v>22699060.196471505</v>
      </c>
      <c r="P400" s="124">
        <f t="shared" si="34"/>
        <v>45151.962859409585</v>
      </c>
      <c r="Q400" s="124">
        <f t="shared" si="31"/>
        <v>48899.15215997288</v>
      </c>
      <c r="R400" s="124">
        <f t="shared" si="32"/>
        <v>22793111.31149089</v>
      </c>
      <c r="Z400" s="2"/>
    </row>
    <row r="401" spans="13:26" x14ac:dyDescent="0.25">
      <c r="M401" s="2"/>
      <c r="N401" s="1">
        <f t="shared" si="33"/>
        <v>343</v>
      </c>
      <c r="O401" s="124">
        <f t="shared" si="30"/>
        <v>22793111.31149089</v>
      </c>
      <c r="P401" s="124">
        <f t="shared" si="34"/>
        <v>45151.962859409585</v>
      </c>
      <c r="Q401" s="124">
        <f t="shared" si="31"/>
        <v>49101.760538660863</v>
      </c>
      <c r="R401" s="124">
        <f t="shared" si="32"/>
        <v>22887365.03488896</v>
      </c>
      <c r="Z401" s="2"/>
    </row>
    <row r="402" spans="13:26" x14ac:dyDescent="0.25">
      <c r="M402" s="2"/>
      <c r="N402" s="1">
        <f t="shared" si="33"/>
        <v>344</v>
      </c>
      <c r="O402" s="124">
        <f t="shared" si="30"/>
        <v>22887365.03488896</v>
      </c>
      <c r="P402" s="124">
        <f t="shared" si="34"/>
        <v>45151.962859409585</v>
      </c>
      <c r="Q402" s="124">
        <f t="shared" si="31"/>
        <v>49304.805383786334</v>
      </c>
      <c r="R402" s="124">
        <f t="shared" si="32"/>
        <v>22981821.803132158</v>
      </c>
      <c r="Z402" s="2"/>
    </row>
    <row r="403" spans="13:26" x14ac:dyDescent="0.25">
      <c r="M403" s="2"/>
      <c r="N403" s="1">
        <f t="shared" si="33"/>
        <v>345</v>
      </c>
      <c r="O403" s="124">
        <f t="shared" si="30"/>
        <v>22981821.803132158</v>
      </c>
      <c r="P403" s="124">
        <f t="shared" si="34"/>
        <v>45151.962859409585</v>
      </c>
      <c r="Q403" s="124">
        <f t="shared" si="31"/>
        <v>49508.287635601388</v>
      </c>
      <c r="R403" s="124">
        <f t="shared" si="32"/>
        <v>23076482.053627171</v>
      </c>
      <c r="Z403" s="2"/>
    </row>
    <row r="404" spans="13:26" x14ac:dyDescent="0.25">
      <c r="M404" s="2"/>
      <c r="N404" s="1">
        <f t="shared" si="33"/>
        <v>346</v>
      </c>
      <c r="O404" s="124">
        <f t="shared" si="30"/>
        <v>23076482.053627171</v>
      </c>
      <c r="P404" s="124">
        <f t="shared" si="34"/>
        <v>45151.962859409585</v>
      </c>
      <c r="Q404" s="124">
        <f t="shared" si="31"/>
        <v>49712.208236383631</v>
      </c>
      <c r="R404" s="124">
        <f t="shared" si="32"/>
        <v>23171346.224722967</v>
      </c>
      <c r="Z404" s="2"/>
    </row>
    <row r="405" spans="13:26" x14ac:dyDescent="0.25">
      <c r="M405" s="2"/>
      <c r="N405" s="1">
        <f t="shared" si="33"/>
        <v>347</v>
      </c>
      <c r="O405" s="124">
        <f t="shared" si="30"/>
        <v>23171346.224722967</v>
      </c>
      <c r="P405" s="124">
        <f t="shared" si="34"/>
        <v>45151.962859409585</v>
      </c>
      <c r="Q405" s="124">
        <f t="shared" si="31"/>
        <v>49916.568130440566</v>
      </c>
      <c r="R405" s="124">
        <f t="shared" si="32"/>
        <v>23266414.755712818</v>
      </c>
      <c r="Z405" s="2"/>
    </row>
    <row r="406" spans="13:26" x14ac:dyDescent="0.25">
      <c r="M406" s="2"/>
      <c r="N406" s="1">
        <f t="shared" si="33"/>
        <v>348</v>
      </c>
      <c r="O406" s="124">
        <f t="shared" si="30"/>
        <v>23266414.755712818</v>
      </c>
      <c r="P406" s="124">
        <f t="shared" si="34"/>
        <v>45151.962859409585</v>
      </c>
      <c r="Q406" s="124">
        <f t="shared" si="31"/>
        <v>50121.368264113968</v>
      </c>
      <c r="R406" s="124">
        <f t="shared" si="32"/>
        <v>23361688.086836342</v>
      </c>
      <c r="Z406" s="2"/>
    </row>
    <row r="407" spans="13:26" x14ac:dyDescent="0.25">
      <c r="M407" s="2"/>
      <c r="N407" s="163" t="s">
        <v>216</v>
      </c>
      <c r="O407" s="163" t="s">
        <v>216</v>
      </c>
      <c r="P407" s="163" t="s">
        <v>216</v>
      </c>
      <c r="Q407" s="163" t="s">
        <v>216</v>
      </c>
      <c r="R407" s="163" t="s">
        <v>216</v>
      </c>
      <c r="Z407" s="2"/>
    </row>
    <row r="408" spans="13:26" x14ac:dyDescent="0.25">
      <c r="M408" s="2"/>
      <c r="N408" s="134"/>
      <c r="O408" s="134" t="s">
        <v>231</v>
      </c>
      <c r="P408" s="196">
        <f>SUM(P59:P406)</f>
        <v>15712883.075074447</v>
      </c>
      <c r="Q408" s="196">
        <f>SUM(Q59:Q406)</f>
        <v>7648805.0117617836</v>
      </c>
      <c r="R408" s="196">
        <f>P408+Q408</f>
        <v>23361688.08683623</v>
      </c>
      <c r="S408" s="124">
        <f>R408-P54</f>
        <v>-7.8231096267700195E-8</v>
      </c>
      <c r="Z408" s="2"/>
    </row>
    <row r="409" spans="13:26" x14ac:dyDescent="0.25"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</sheetData>
  <mergeCells count="1">
    <mergeCell ref="AF7:AF8"/>
  </mergeCells>
  <printOptions horizontalCentered="1"/>
  <pageMargins left="0.75" right="0.75" top="0.75" bottom="0.75" header="1" footer="1"/>
  <pageSetup scale="74" orientation="portrait" blackAndWhite="1" r:id="rId1"/>
  <headerFooter alignWithMargins="0"/>
  <customProperties>
    <customPr name="EpmWorksheetKeyString_GU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15227-E0A4-4C14-BF26-9575C40D4F65}">
  <sheetPr>
    <tabColor theme="2" tint="-0.499984740745262"/>
    <pageSetUpPr fitToPage="1"/>
  </sheetPr>
  <dimension ref="A1:AH421"/>
  <sheetViews>
    <sheetView topLeftCell="A5" zoomScaleNormal="100" workbookViewId="0">
      <pane ySplit="11" topLeftCell="A16" activePane="bottomLeft" state="frozen"/>
      <selection activeCell="D37" sqref="D37"/>
      <selection pane="bottomLeft" activeCell="A16" sqref="A16"/>
    </sheetView>
  </sheetViews>
  <sheetFormatPr defaultColWidth="9.109375" defaultRowHeight="13.2" x14ac:dyDescent="0.25"/>
  <cols>
    <col min="1" max="1" width="26.441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6.441406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Little Manatee River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2055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12207420.75263546</v>
      </c>
      <c r="Q8" s="184">
        <f>G10</f>
        <v>6392080.4545850437</v>
      </c>
      <c r="R8" s="184">
        <f>G11</f>
        <v>6401355.9209594717</v>
      </c>
      <c r="S8" s="184">
        <f>G12</f>
        <v>4079919.4361601034</v>
      </c>
      <c r="T8" s="184">
        <f>G13</f>
        <v>-4665935.0590691557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26617576.87791609</v>
      </c>
      <c r="Q9" s="184">
        <f>L10</f>
        <v>14846346.885769311</v>
      </c>
      <c r="R9" s="184">
        <f>L11</f>
        <v>15065750.225872893</v>
      </c>
      <c r="S9" s="184">
        <f>L12</f>
        <v>7686873.8705940638</v>
      </c>
      <c r="T9" s="184">
        <f>L13</f>
        <v>-10981394.104320174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45</v>
      </c>
      <c r="B10" s="170">
        <f>'Escalation Factors'!$A$10</f>
        <v>2023</v>
      </c>
      <c r="C10" s="201">
        <f>C17+5*1</f>
        <v>2055</v>
      </c>
      <c r="D10" s="10" t="s">
        <v>155</v>
      </c>
      <c r="E10" s="184">
        <f>VLOOKUP($A$10,'Cost Estimates in 2023'!$A:$F,2,FALSE)</f>
        <v>6061650</v>
      </c>
      <c r="F10" s="164">
        <f>VLOOKUP(G$7,Multiplier_Labor,3,FALSE)</f>
        <v>1.0545116353773385</v>
      </c>
      <c r="G10" s="185">
        <f>E10*F10</f>
        <v>6392080.4545850437</v>
      </c>
      <c r="H10" s="137"/>
      <c r="J10" s="165">
        <f>C10+1</f>
        <v>2056</v>
      </c>
      <c r="K10" s="164">
        <f>VLOOKUP(J$10,Multiplier_Labor,4,FALSE)</f>
        <v>2.3226157729476036</v>
      </c>
      <c r="L10" s="185">
        <f>G10*K10</f>
        <v>14846346.885769311</v>
      </c>
      <c r="M10" s="2"/>
      <c r="O10" s="134" t="s">
        <v>235</v>
      </c>
      <c r="P10" s="184">
        <f>SUM(Q10:T10)</f>
        <v>25008256.797916092</v>
      </c>
      <c r="Q10" s="184">
        <f>Q9-Q16</f>
        <v>13983726.805769311</v>
      </c>
      <c r="R10" s="184">
        <f>R9-R16</f>
        <v>14228213.225872893</v>
      </c>
      <c r="S10" s="184">
        <f>S9-S16</f>
        <v>7261548.8705940638</v>
      </c>
      <c r="T10" s="184">
        <f>T9-T16</f>
        <v>-10465232.104320174</v>
      </c>
      <c r="Z10" s="2"/>
      <c r="AA10" s="186" t="str">
        <f>A10</f>
        <v>Little Manatee River Solar</v>
      </c>
      <c r="AB10" s="182">
        <f>P12</f>
        <v>30</v>
      </c>
      <c r="AC10" s="187">
        <f>G7</f>
        <v>2025</v>
      </c>
      <c r="AD10" s="187">
        <f>C10</f>
        <v>2055</v>
      </c>
      <c r="AE10" s="182">
        <f>G15</f>
        <v>12207420.75263546</v>
      </c>
      <c r="AF10" s="182">
        <f>P16</f>
        <v>1609320.08</v>
      </c>
      <c r="AG10" s="182">
        <f>L15</f>
        <v>26617576.87791609</v>
      </c>
      <c r="AH10" s="188">
        <f>AG10-P10-P16</f>
        <v>-1.862645149230957E-9</v>
      </c>
    </row>
    <row r="11" spans="1:34" x14ac:dyDescent="0.25">
      <c r="D11" s="161" t="s">
        <v>245</v>
      </c>
      <c r="E11" s="184">
        <f>VLOOKUP($A$10,'Cost Estimates in 2023'!$A:$F,3,FALSE)</f>
        <v>6314190</v>
      </c>
      <c r="F11" s="164">
        <f>VLOOKUP(G$7,Multiplier_Materials,3,FALSE)</f>
        <v>1.0138047668757943</v>
      </c>
      <c r="G11" s="185">
        <f>E11*F11</f>
        <v>6401355.9209594717</v>
      </c>
      <c r="H11" s="137"/>
      <c r="K11" s="164">
        <f>VLOOKUP(J$10,Multiplier_Materials,4,FALSE)</f>
        <v>2.3535248487815301</v>
      </c>
      <c r="L11" s="185">
        <f>G11*K11</f>
        <v>15065750.225872893</v>
      </c>
      <c r="M11" s="2"/>
      <c r="O11" s="134" t="s">
        <v>234</v>
      </c>
      <c r="P11" s="184">
        <f>SUM(Q11:T11)</f>
        <v>11473722.607219815</v>
      </c>
      <c r="Q11" s="184">
        <f>Q10/((1+Q13)^(P12))</f>
        <v>6020680.2040368151</v>
      </c>
      <c r="R11" s="184">
        <f>R10/((1+R13)^(P12))</f>
        <v>6045490.9720792286</v>
      </c>
      <c r="S11" s="184">
        <f>S10/((1+S13)^(P12))</f>
        <v>3854172.0434751376</v>
      </c>
      <c r="T11" s="184">
        <f>T10/((1+T13)^(P12))</f>
        <v>-4446620.6123713674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3916670</v>
      </c>
      <c r="F12" s="164">
        <f>VLOOKUP(G$7,Multiplier_GDP,3,FALSE)</f>
        <v>1.0416806716317952</v>
      </c>
      <c r="G12" s="185">
        <f>E12*F12</f>
        <v>4079919.4361601034</v>
      </c>
      <c r="H12" s="137"/>
      <c r="K12" s="164">
        <f>VLOOKUP(J$10,Multiplier_GDP,4,FALSE)</f>
        <v>1.8840749163980348</v>
      </c>
      <c r="L12" s="185">
        <f>G12*K12</f>
        <v>7686873.8705940638</v>
      </c>
      <c r="M12" s="2"/>
      <c r="O12" s="134" t="s">
        <v>244</v>
      </c>
      <c r="P12" s="184">
        <f>(P7-P6)</f>
        <v>30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-4602400</v>
      </c>
      <c r="F13" s="164">
        <f>F11</f>
        <v>1.0138047668757943</v>
      </c>
      <c r="G13" s="185">
        <f>E13*F13</f>
        <v>-4665935.0590691557</v>
      </c>
      <c r="H13" s="137"/>
      <c r="K13" s="164">
        <f>K11</f>
        <v>2.3535248487815301</v>
      </c>
      <c r="L13" s="185">
        <f>G13*K13</f>
        <v>-10981394.104320174</v>
      </c>
      <c r="M13" s="2"/>
      <c r="O13" s="180" t="s">
        <v>237</v>
      </c>
      <c r="P13" s="189">
        <f>IF(P8=0,0,((P9/P8)^(1/($P7-$P6))-1))</f>
        <v>2.6324792530227015E-2</v>
      </c>
      <c r="Q13" s="189">
        <f>IF(Q8=0,0,((Q9/Q8)^(1/($P7-$P6))-1))</f>
        <v>2.8488039833445722E-2</v>
      </c>
      <c r="R13" s="189">
        <f>IF(R8=0,0,((R9/R8)^(1/($P7-$P6))-1))</f>
        <v>2.8941363573068202E-2</v>
      </c>
      <c r="S13" s="189">
        <f>IF(S8=0,0,((S9/S8)^(1/($P7-$P6))-1))</f>
        <v>2.1339054300326898E-2</v>
      </c>
      <c r="T13" s="189">
        <f>IF(T8=0,0,((T9/T8)^(1/($P7-$P6))-1))</f>
        <v>2.8941363573068202E-2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556931.82606822089</v>
      </c>
      <c r="Q14" s="185">
        <f>PMT(Q13,$P12,-Q11)</f>
        <v>301197.80393588252</v>
      </c>
      <c r="R14" s="185">
        <f>PMT(R13,$P12,-R11)</f>
        <v>304230.7589223946</v>
      </c>
      <c r="S14" s="185">
        <f>PMT(S13,$P12,-S11)</f>
        <v>175273.13893873594</v>
      </c>
      <c r="T14" s="185">
        <f>PMT(T13,$P12,-T11)</f>
        <v>-223769.87572879219</v>
      </c>
      <c r="U14" s="190"/>
      <c r="Z14" s="2"/>
    </row>
    <row r="15" spans="1:34" x14ac:dyDescent="0.25">
      <c r="E15" s="185">
        <f>SUM(E10:E13)</f>
        <v>11690110</v>
      </c>
      <c r="F15" s="124"/>
      <c r="G15" s="185">
        <f>SUM(G10:G13)</f>
        <v>12207420.75263546</v>
      </c>
      <c r="H15" s="137"/>
      <c r="L15" s="185">
        <f>SUM(L10:L13)</f>
        <v>26617576.87791609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1609320.08</v>
      </c>
      <c r="Q16" s="185">
        <f>VLOOKUP($A$10,'Reserves Dec 31, 2024'!$A:$F,2,FALSE)</f>
        <v>862620.08000000007</v>
      </c>
      <c r="R16" s="185">
        <f>VLOOKUP($A$10,'Reserves Dec 31, 2024'!$A:$F,3,FALSE)</f>
        <v>837537</v>
      </c>
      <c r="S16" s="185">
        <f>VLOOKUP($A$10,'Reserves Dec 31, 2024'!$A:$F,4,FALSE)</f>
        <v>425325</v>
      </c>
      <c r="T16" s="185">
        <f>VLOOKUP($A$10,'Reserves Dec 31, 2024'!$A:$F,5,FALSE)</f>
        <v>-516162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2050</v>
      </c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556931.82606822089</v>
      </c>
      <c r="Q17" s="124">
        <f>IF($N17&lt;=TRUNC($P$12),Q14*(1+0),0)</f>
        <v>301197.80393588252</v>
      </c>
      <c r="R17" s="124">
        <f>IF($N17&lt;=TRUNC($P$12),R14*(1+0),0)</f>
        <v>304230.7589223946</v>
      </c>
      <c r="S17" s="124">
        <f>IF($N17&lt;=TRUNC($P$12),S14*(1+0),0)</f>
        <v>175273.13893873594</v>
      </c>
      <c r="T17" s="124">
        <f>IF($N17&lt;=TRUNC($P$12),T14*(1+0),0)</f>
        <v>-223769.87572879219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571581.17180761136</v>
      </c>
      <c r="Q18" s="124">
        <f t="shared" ref="Q18:Q48" si="3">IF($N18&lt;=TRUNC($P$12),Q17*(1+Q$13),0)</f>
        <v>309778.33897215431</v>
      </c>
      <c r="R18" s="124">
        <f t="shared" ref="R18:R48" si="4">IF($N18&lt;=TRUNC($P$12),R17*(1+R$13),0)</f>
        <v>313035.6119264781</v>
      </c>
      <c r="S18" s="124">
        <f t="shared" ref="S18:S48" si="5">IF($N18&lt;=TRUNC($P$12),S17*(1+S$13),0)</f>
        <v>179013.30196793837</v>
      </c>
      <c r="T18" s="124">
        <f t="shared" ref="T18:T48" si="6">IF($N18&lt;=TRUNC($P$12),T17*(1+T$13),0)</f>
        <v>-230246.08105895945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586622.16595184396</v>
      </c>
      <c r="Q19" s="124">
        <f t="shared" si="3"/>
        <v>318603.3166323317</v>
      </c>
      <c r="R19" s="124">
        <f t="shared" si="4"/>
        <v>322095.28938256018</v>
      </c>
      <c r="S19" s="124">
        <f t="shared" si="5"/>
        <v>182833.27653911302</v>
      </c>
      <c r="T19" s="124">
        <f t="shared" si="6"/>
        <v>-236909.71660216092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602065.4257761261</v>
      </c>
      <c r="Q20" s="124">
        <f t="shared" si="3"/>
        <v>327679.70060762146</v>
      </c>
      <c r="R20" s="124">
        <f t="shared" si="4"/>
        <v>331417.16625775344</v>
      </c>
      <c r="S20" s="124">
        <f t="shared" si="5"/>
        <v>186734.76575508784</v>
      </c>
      <c r="T20" s="124">
        <f t="shared" si="6"/>
        <v>-243766.20684433662</v>
      </c>
      <c r="U20" s="196">
        <f>SUM(Q17:T20)/4</f>
        <v>579300.14740095043</v>
      </c>
      <c r="V20" s="124">
        <f>SUM(Q17:Q20)/4</f>
        <v>314314.79003699753</v>
      </c>
      <c r="W20" s="124">
        <f>SUM(R17:R20)/4</f>
        <v>317694.7066222966</v>
      </c>
      <c r="X20" s="124">
        <f>SUM(S17:S20)/4</f>
        <v>180963.62080021878</v>
      </c>
      <c r="Y20" s="124">
        <f>SUM(T17:T20)/4</f>
        <v>-233672.97005856229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617921.85972976626</v>
      </c>
      <c r="Q21" s="124">
        <f t="shared" si="3"/>
        <v>337014.65297114296</v>
      </c>
      <c r="R21" s="124">
        <f t="shared" si="4"/>
        <v>341008.83096077509</v>
      </c>
      <c r="S21" s="124">
        <f t="shared" si="5"/>
        <v>190719.50906129449</v>
      </c>
      <c r="T21" s="124">
        <f t="shared" si="6"/>
        <v>-250821.1332634463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634202.67549693014</v>
      </c>
      <c r="Q22" s="124">
        <f t="shared" si="3"/>
        <v>346615.53982943977</v>
      </c>
      <c r="R22" s="124">
        <f t="shared" si="4"/>
        <v>350878.09151923785</v>
      </c>
      <c r="S22" s="124">
        <f t="shared" si="5"/>
        <v>194789.28302128514</v>
      </c>
      <c r="T22" s="124">
        <f t="shared" si="6"/>
        <v>-258080.23887303271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650919.38828222919</v>
      </c>
      <c r="Q23" s="124">
        <f t="shared" si="3"/>
        <v>356489.93713499216</v>
      </c>
      <c r="R23" s="124">
        <f t="shared" si="4"/>
        <v>361032.98193572043</v>
      </c>
      <c r="S23" s="124">
        <f t="shared" si="5"/>
        <v>198945.90210879809</v>
      </c>
      <c r="T23" s="124">
        <f t="shared" si="6"/>
        <v>-265549.43289728143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668083.82932744897</v>
      </c>
      <c r="Q24" s="124">
        <f t="shared" si="3"/>
        <v>366645.63666431635</v>
      </c>
      <c r="R24" s="124">
        <f t="shared" si="4"/>
        <v>371481.76872779109</v>
      </c>
      <c r="S24" s="124">
        <f t="shared" si="5"/>
        <v>203191.21951672525</v>
      </c>
      <c r="T24" s="124">
        <f t="shared" si="6"/>
        <v>-273234.79558138375</v>
      </c>
      <c r="U24" s="196">
        <f>SUM(Q21:T24)/4</f>
        <v>642781.93820909376</v>
      </c>
      <c r="V24" s="124">
        <f>SUM(Q21:Q24)/4</f>
        <v>351691.44164997281</v>
      </c>
      <c r="W24" s="124">
        <f>SUM(R21:R24)/4</f>
        <v>356100.41828588111</v>
      </c>
      <c r="X24" s="124">
        <f>SUM(S21:S24)/4</f>
        <v>196911.47842702575</v>
      </c>
      <c r="Y24" s="124">
        <f>SUM(T21:T24)/4</f>
        <v>-261921.40015378603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685708.15466590179</v>
      </c>
      <c r="Q25" s="124">
        <f t="shared" si="3"/>
        <v>377090.65216636844</v>
      </c>
      <c r="R25" s="124">
        <f t="shared" si="4"/>
        <v>382232.95765730855</v>
      </c>
      <c r="S25" s="124">
        <f t="shared" si="5"/>
        <v>207527.1279833423</v>
      </c>
      <c r="T25" s="124">
        <f t="shared" si="6"/>
        <v>-281142.58314111753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703804.85412107548</v>
      </c>
      <c r="Q26" s="124">
        <f t="shared" si="3"/>
        <v>387833.22568610398</v>
      </c>
      <c r="R26" s="124">
        <f t="shared" si="4"/>
        <v>393295.30065447791</v>
      </c>
      <c r="S26" s="124">
        <f t="shared" si="5"/>
        <v>211955.56063616974</v>
      </c>
      <c r="T26" s="124">
        <f t="shared" si="6"/>
        <v>-289279.23285567615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722386.76055643242</v>
      </c>
      <c r="Q27" s="124">
        <f t="shared" si="3"/>
        <v>398881.83406818344</v>
      </c>
      <c r="R27" s="124">
        <f t="shared" si="4"/>
        <v>404677.80294229829</v>
      </c>
      <c r="S27" s="124">
        <f t="shared" si="5"/>
        <v>216478.4918538412</v>
      </c>
      <c r="T27" s="124">
        <f t="shared" si="6"/>
        <v>-297651.36830789055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741467.05938341026</v>
      </c>
      <c r="Q28" s="124">
        <f t="shared" si="3"/>
        <v>410245.19564595574</v>
      </c>
      <c r="R28" s="124">
        <f t="shared" si="4"/>
        <v>416389.73036720179</v>
      </c>
      <c r="S28" s="124">
        <f t="shared" si="5"/>
        <v>221097.93814636319</v>
      </c>
      <c r="T28" s="124">
        <f t="shared" si="6"/>
        <v>-306265.80477611045</v>
      </c>
      <c r="U28" s="196">
        <f>SUM(Q25:T28)/4</f>
        <v>713341.70718170493</v>
      </c>
      <c r="V28" s="124">
        <f>SUM(Q25:Q28)/4</f>
        <v>393512.72689165291</v>
      </c>
      <c r="W28" s="124">
        <f>SUM(R25:R28)/4</f>
        <v>399148.94790532166</v>
      </c>
      <c r="X28" s="124">
        <f>SUM(S25:S28)/4</f>
        <v>214264.77965492912</v>
      </c>
      <c r="Y28" s="124">
        <f>SUM(T25:T28)/4</f>
        <v>-293584.74727019866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761059.29833487282</v>
      </c>
      <c r="Q29" s="124">
        <f t="shared" si="3"/>
        <v>421932.27712099749</v>
      </c>
      <c r="R29" s="124">
        <f t="shared" si="4"/>
        <v>428440.61694185081</v>
      </c>
      <c r="S29" s="124">
        <f t="shared" si="5"/>
        <v>225815.95905415874</v>
      </c>
      <c r="T29" s="124">
        <f t="shared" si="6"/>
        <v>-315129.55478213419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781177.39751146431</v>
      </c>
      <c r="Q30" s="124">
        <f t="shared" si="3"/>
        <v>433952.30063863692</v>
      </c>
      <c r="R30" s="124">
        <f t="shared" si="4"/>
        <v>440840.27260623453</v>
      </c>
      <c r="S30" s="124">
        <f t="shared" si="5"/>
        <v>230634.65806629581</v>
      </c>
      <c r="T30" s="124">
        <f t="shared" si="6"/>
        <v>-324249.83379970305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801835.65970853064</v>
      </c>
      <c r="Q31" s="124">
        <f t="shared" si="3"/>
        <v>446314.75106504583</v>
      </c>
      <c r="R31" s="124">
        <f t="shared" si="4"/>
        <v>453598.79121338204</v>
      </c>
      <c r="S31" s="124">
        <f t="shared" si="5"/>
        <v>235556.18355830983</v>
      </c>
      <c r="T31" s="124">
        <f t="shared" si="6"/>
        <v>-333634.0661282072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823048.78103148774</v>
      </c>
      <c r="Q32" s="124">
        <f t="shared" si="3"/>
        <v>459029.38347164128</v>
      </c>
      <c r="R32" s="124">
        <f t="shared" si="4"/>
        <v>466726.55874619278</v>
      </c>
      <c r="S32" s="124">
        <f t="shared" si="5"/>
        <v>240582.72975003839</v>
      </c>
      <c r="T32" s="124">
        <f t="shared" si="6"/>
        <v>-343289.89093638473</v>
      </c>
      <c r="U32" s="196">
        <f>SUM(Q29:T32)/4</f>
        <v>791780.28414658876</v>
      </c>
      <c r="V32" s="124">
        <f>SUM(Q29:Q32)/4</f>
        <v>440307.17807408038</v>
      </c>
      <c r="W32" s="124">
        <f>SUM(R29:R32)/4</f>
        <v>447401.55987691507</v>
      </c>
      <c r="X32" s="124">
        <f>SUM(S29:S32)/4</f>
        <v>233147.38260720068</v>
      </c>
      <c r="Y32" s="124">
        <f>SUM(T29:T32)/4</f>
        <v>-329075.83641160728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844831.86180773843</v>
      </c>
      <c r="Q33" s="124">
        <f t="shared" si="3"/>
        <v>472106.23083270341</v>
      </c>
      <c r="R33" s="124">
        <f t="shared" si="4"/>
        <v>480234.26177207334</v>
      </c>
      <c r="S33" s="124">
        <f t="shared" si="5"/>
        <v>245716.53768389532</v>
      </c>
      <c r="T33" s="124">
        <f t="shared" si="6"/>
        <v>-353225.16848093359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867200.41780346795</v>
      </c>
      <c r="Q34" s="124">
        <f t="shared" si="3"/>
        <v>485555.6119422834</v>
      </c>
      <c r="R34" s="124">
        <f t="shared" si="4"/>
        <v>494132.89614226291</v>
      </c>
      <c r="S34" s="124">
        <f t="shared" si="5"/>
        <v>250959.89622402028</v>
      </c>
      <c r="T34" s="124">
        <f t="shared" si="6"/>
        <v>-363447.98650509858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890170.39175388438</v>
      </c>
      <c r="Q35" s="124">
        <f t="shared" si="3"/>
        <v>499388.13955664827</v>
      </c>
      <c r="R35" s="124">
        <f t="shared" si="4"/>
        <v>508433.77594292926</v>
      </c>
      <c r="S35" s="124">
        <f t="shared" si="5"/>
        <v>256315.14307674905</v>
      </c>
      <c r="T35" s="124">
        <f t="shared" si="6"/>
        <v>-373966.6668224422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913758.16521571088</v>
      </c>
      <c r="Q36" s="124">
        <f t="shared" si="3"/>
        <v>513614.72876868839</v>
      </c>
      <c r="R36" s="124">
        <f t="shared" si="4"/>
        <v>523148.54270532145</v>
      </c>
      <c r="S36" s="124">
        <f t="shared" si="5"/>
        <v>261784.66583285987</v>
      </c>
      <c r="T36" s="124">
        <f t="shared" si="6"/>
        <v>-384789.77209115896</v>
      </c>
      <c r="U36" s="196">
        <f>SUM(Q33:T36)/4</f>
        <v>878990.20914520044</v>
      </c>
      <c r="V36" s="124">
        <f>SUM(Q33:Q36)/4</f>
        <v>492666.17777508084</v>
      </c>
      <c r="W36" s="124">
        <f>SUM(R33:R36)/4</f>
        <v>501487.36914064677</v>
      </c>
      <c r="X36" s="124">
        <f>SUM(S33:S36)/4</f>
        <v>253694.06070438115</v>
      </c>
      <c r="Y36" s="124">
        <f>SUM(T33:T36)/4</f>
        <v>-368857.39847490832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937980.57075098518</v>
      </c>
      <c r="Q37" s="124">
        <f t="shared" si="3"/>
        <v>528246.60562089516</v>
      </c>
      <c r="R37" s="124">
        <f t="shared" si="4"/>
        <v>538289.17488247692</v>
      </c>
      <c r="S37" s="124">
        <f t="shared" si="5"/>
        <v>267370.90303206019</v>
      </c>
      <c r="T37" s="124">
        <f t="shared" si="6"/>
        <v>-395926.11278444726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962854.90445147862</v>
      </c>
      <c r="Q38" s="124">
        <f t="shared" si="3"/>
        <v>543295.31596370577</v>
      </c>
      <c r="R38" s="124">
        <f t="shared" si="4"/>
        <v>553867.99760019756</v>
      </c>
      <c r="S38" s="124">
        <f t="shared" si="5"/>
        <v>273076.34525018878</v>
      </c>
      <c r="T38" s="124">
        <f t="shared" si="6"/>
        <v>-407384.75436261354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988398.93881330686</v>
      </c>
      <c r="Q39" s="124">
        <f t="shared" si="3"/>
        <v>558772.73456620425</v>
      </c>
      <c r="R39" s="124">
        <f t="shared" si="4"/>
        <v>569897.69269023219</v>
      </c>
      <c r="S39" s="124">
        <f t="shared" si="5"/>
        <v>278903.53620961739</v>
      </c>
      <c r="T39" s="124">
        <f t="shared" si="6"/>
        <v>-419175.02465274703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1014630.9359715782</v>
      </c>
      <c r="Q40" s="124">
        <f t="shared" si="3"/>
        <v>574691.07448636962</v>
      </c>
      <c r="R40" s="124">
        <f t="shared" si="4"/>
        <v>586391.30901383294</v>
      </c>
      <c r="S40" s="124">
        <f t="shared" si="5"/>
        <v>284855.07391334762</v>
      </c>
      <c r="T40" s="124">
        <f t="shared" si="6"/>
        <v>-431306.521441972</v>
      </c>
      <c r="U40" s="196">
        <f>SUM(Q37:T40)/4</f>
        <v>975966.33749683714</v>
      </c>
      <c r="V40" s="124">
        <f>SUM(Q37:Q40)/4</f>
        <v>551251.43265929376</v>
      </c>
      <c r="W40" s="124">
        <f>SUM(R37:R40)/4</f>
        <v>562111.5435466849</v>
      </c>
      <c r="X40" s="124">
        <f>SUM(S37:S40)/4</f>
        <v>276051.46460130351</v>
      </c>
      <c r="Y40" s="124">
        <f>SUM(T37:T40)/4</f>
        <v>-413448.10331044497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1041569.6613052015</v>
      </c>
      <c r="Q41" s="124">
        <f t="shared" si="3"/>
        <v>591062.89670826308</v>
      </c>
      <c r="R41" s="124">
        <f t="shared" si="4"/>
        <v>603362.27308408963</v>
      </c>
      <c r="S41" s="124">
        <f t="shared" si="5"/>
        <v>290933.61180330819</v>
      </c>
      <c r="T41" s="124">
        <f t="shared" si="6"/>
        <v>-443789.12029045942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1069234.3974222606</v>
      </c>
      <c r="Q42" s="124">
        <f t="shared" si="3"/>
        <v>607901.12005375989</v>
      </c>
      <c r="R42" s="124">
        <f t="shared" si="4"/>
        <v>620824.39999568916</v>
      </c>
      <c r="S42" s="124">
        <f t="shared" si="5"/>
        <v>297141.85994336923</v>
      </c>
      <c r="T42" s="124">
        <f t="shared" si="6"/>
        <v>-456632.98257055768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1097644.958536658</v>
      </c>
      <c r="Q43" s="124">
        <f t="shared" si="3"/>
        <v>625219.03137664765</v>
      </c>
      <c r="R43" s="124">
        <f t="shared" si="4"/>
        <v>638791.90467099636</v>
      </c>
      <c r="S43" s="124">
        <f t="shared" si="5"/>
        <v>303482.58622760093</v>
      </c>
      <c r="T43" s="124">
        <f t="shared" si="6"/>
        <v>-469848.56373858673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1126821.7052470327</v>
      </c>
      <c r="Q44" s="124">
        <f t="shared" si="3"/>
        <v>643030.29604713398</v>
      </c>
      <c r="R44" s="124">
        <f t="shared" si="4"/>
        <v>657279.41343161243</v>
      </c>
      <c r="S44" s="124">
        <f t="shared" si="5"/>
        <v>309958.61761431536</v>
      </c>
      <c r="T44" s="124">
        <f t="shared" si="6"/>
        <v>-483446.62184602907</v>
      </c>
      <c r="U44" s="196">
        <f>SUM(Q41:T44)/4</f>
        <v>1083817.680627788</v>
      </c>
      <c r="V44" s="124">
        <f>SUM(Q41:Q44)/4</f>
        <v>616803.33604645112</v>
      </c>
      <c r="W44" s="124">
        <f>SUM(R41:R44)/4</f>
        <v>630064.49779559695</v>
      </c>
      <c r="X44" s="124">
        <f>SUM(S41:S44)/4</f>
        <v>300379.16889714845</v>
      </c>
      <c r="Y44" s="124">
        <f>SUM(T41:T44)/4</f>
        <v>-463429.32211140823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1156785.5597292618</v>
      </c>
      <c r="Q45" s="124">
        <f t="shared" si="3"/>
        <v>661348.96873503714</v>
      </c>
      <c r="R45" s="124">
        <f t="shared" si="4"/>
        <v>676301.97590482968</v>
      </c>
      <c r="S45" s="124">
        <f t="shared" si="5"/>
        <v>316572.84138644149</v>
      </c>
      <c r="T45" s="124">
        <f t="shared" si="6"/>
        <v>-497438.22629704664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1187558.0213541887</v>
      </c>
      <c r="Q46" s="124">
        <f t="shared" si="3"/>
        <v>680189.50450016907</v>
      </c>
      <c r="R46" s="124">
        <f t="shared" si="4"/>
        <v>695875.07727467571</v>
      </c>
      <c r="S46" s="124">
        <f t="shared" si="5"/>
        <v>323328.20643879555</v>
      </c>
      <c r="T46" s="124">
        <f t="shared" si="6"/>
        <v>-511834.76685945166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586085.89527086262</v>
      </c>
      <c r="V48" s="124">
        <f>SUM(Q45:Q48)/4</f>
        <v>335384.61830880155</v>
      </c>
      <c r="W48" s="124">
        <f>SUM(R45:R48)/4</f>
        <v>343044.26329487632</v>
      </c>
      <c r="X48" s="124">
        <f>SUM(S45:S48)/4</f>
        <v>159975.26195630926</v>
      </c>
      <c r="Y48" s="124">
        <f>SUM(T45:T48)/4</f>
        <v>-252318.24828912457</v>
      </c>
      <c r="Z48" s="188">
        <f>SUM(Q48:T48)-P48</f>
        <v>0</v>
      </c>
    </row>
    <row r="49" spans="13:26" x14ac:dyDescent="0.25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5">
      <c r="M50" s="2"/>
      <c r="O50" s="134" t="s">
        <v>231</v>
      </c>
      <c r="P50" s="196">
        <f>SUM(Q50:T50)</f>
        <v>25008256.797916107</v>
      </c>
      <c r="Q50" s="196">
        <f>SUM(Q$17:Q$48)</f>
        <v>13983726.805769324</v>
      </c>
      <c r="R50" s="196">
        <f>SUM(R$17:R$48)</f>
        <v>14228213.225872878</v>
      </c>
      <c r="S50" s="196">
        <f>SUM(S$17:S$48)</f>
        <v>7261548.8705940666</v>
      </c>
      <c r="T50" s="196">
        <f>SUM(T$17:T$48)</f>
        <v>-10465232.104320161</v>
      </c>
      <c r="U50" s="124"/>
      <c r="V50" s="196"/>
      <c r="W50" s="196"/>
      <c r="X50" s="196"/>
      <c r="Y50" s="196"/>
      <c r="Z50" s="2"/>
    </row>
    <row r="51" spans="13:26" x14ac:dyDescent="0.25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-1.4901161193847656E-8</v>
      </c>
      <c r="S51" s="188">
        <f>S50-S$10</f>
        <v>0</v>
      </c>
      <c r="T51" s="188">
        <f>T50-T$10</f>
        <v>0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5">
      <c r="M52" s="2"/>
      <c r="O52" s="180" t="s">
        <v>279</v>
      </c>
      <c r="P52" s="197">
        <f>$P$13</f>
        <v>2.6324792530227015E-2</v>
      </c>
      <c r="Z52" s="2"/>
    </row>
    <row r="53" spans="13:26" x14ac:dyDescent="0.25">
      <c r="M53" s="2"/>
      <c r="O53" s="134" t="s">
        <v>236</v>
      </c>
      <c r="P53" s="197">
        <f>((1+P52)^(1/12))-1</f>
        <v>2.1677009550795656E-3</v>
      </c>
      <c r="Z53" s="2"/>
    </row>
    <row r="54" spans="13:26" x14ac:dyDescent="0.25">
      <c r="M54" s="2"/>
      <c r="O54" s="134" t="s">
        <v>235</v>
      </c>
      <c r="P54" s="196">
        <f>P10</f>
        <v>25008256.797916092</v>
      </c>
      <c r="Z54" s="2"/>
    </row>
    <row r="55" spans="13:26" x14ac:dyDescent="0.25">
      <c r="M55" s="2"/>
      <c r="O55" s="134" t="s">
        <v>234</v>
      </c>
      <c r="P55" s="196">
        <f>P54/(1+P53)^P56</f>
        <v>11469350.287681837</v>
      </c>
      <c r="Z55" s="2"/>
    </row>
    <row r="56" spans="13:26" x14ac:dyDescent="0.25">
      <c r="M56" s="2"/>
      <c r="O56" s="134" t="s">
        <v>233</v>
      </c>
      <c r="P56" s="124">
        <f>$P$12*12</f>
        <v>360</v>
      </c>
      <c r="Q56" s="198"/>
      <c r="Z56" s="2"/>
    </row>
    <row r="57" spans="13:26" x14ac:dyDescent="0.25">
      <c r="M57" s="2"/>
      <c r="O57" s="134" t="s">
        <v>232</v>
      </c>
      <c r="P57" s="196">
        <f>PMT(P53,P56,-P55)</f>
        <v>45923.821127086565</v>
      </c>
      <c r="Z57" s="2"/>
    </row>
    <row r="58" spans="13:26" x14ac:dyDescent="0.25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5">
      <c r="M59" s="2"/>
      <c r="N59" s="1">
        <v>1</v>
      </c>
      <c r="O59" s="124">
        <v>0</v>
      </c>
      <c r="P59" s="124">
        <f>P57</f>
        <v>45923.821127086565</v>
      </c>
      <c r="Q59" s="124">
        <f t="shared" ref="Q59:Q90" si="7">O59*$P$53</f>
        <v>0</v>
      </c>
      <c r="R59" s="124">
        <f t="shared" ref="R59:R90" si="8">O59+P59+Q59</f>
        <v>45923.821127086565</v>
      </c>
      <c r="Z59" s="2"/>
    </row>
    <row r="60" spans="13:26" x14ac:dyDescent="0.25">
      <c r="M60" s="2"/>
      <c r="N60" s="1">
        <f t="shared" ref="N60:N183" si="9">N59+1</f>
        <v>2</v>
      </c>
      <c r="O60" s="124">
        <f t="shared" ref="O60:O90" si="10">R59</f>
        <v>45923.821127086565</v>
      </c>
      <c r="P60" s="124">
        <f t="shared" ref="P60:P183" si="11">P59</f>
        <v>45923.821127086565</v>
      </c>
      <c r="Q60" s="124">
        <f t="shared" si="7"/>
        <v>99.549110918088687</v>
      </c>
      <c r="R60" s="124">
        <f t="shared" si="8"/>
        <v>91947.191365091217</v>
      </c>
      <c r="Z60" s="2"/>
    </row>
    <row r="61" spans="13:26" x14ac:dyDescent="0.25">
      <c r="M61" s="2"/>
      <c r="N61" s="1">
        <f t="shared" si="9"/>
        <v>3</v>
      </c>
      <c r="O61" s="124">
        <f t="shared" si="10"/>
        <v>91947.191365091217</v>
      </c>
      <c r="P61" s="124">
        <f t="shared" si="11"/>
        <v>45923.821127086565</v>
      </c>
      <c r="Q61" s="124">
        <f t="shared" si="7"/>
        <v>199.31401453899181</v>
      </c>
      <c r="R61" s="124">
        <f t="shared" si="8"/>
        <v>138070.32650671678</v>
      </c>
      <c r="Z61" s="2"/>
    </row>
    <row r="62" spans="13:26" x14ac:dyDescent="0.25">
      <c r="M62" s="2"/>
      <c r="N62" s="1">
        <f t="shared" si="9"/>
        <v>4</v>
      </c>
      <c r="O62" s="124">
        <f t="shared" si="10"/>
        <v>138070.32650671678</v>
      </c>
      <c r="P62" s="124">
        <f t="shared" si="11"/>
        <v>45923.821127086565</v>
      </c>
      <c r="Q62" s="124">
        <f t="shared" si="7"/>
        <v>299.29517863675744</v>
      </c>
      <c r="R62" s="124">
        <f t="shared" si="8"/>
        <v>184293.4428124401</v>
      </c>
      <c r="Z62" s="2"/>
    </row>
    <row r="63" spans="13:26" x14ac:dyDescent="0.25">
      <c r="M63" s="2"/>
      <c r="N63" s="1">
        <f t="shared" si="9"/>
        <v>5</v>
      </c>
      <c r="O63" s="124">
        <f t="shared" si="10"/>
        <v>184293.4428124401</v>
      </c>
      <c r="P63" s="124">
        <f t="shared" si="11"/>
        <v>45923.821127086565</v>
      </c>
      <c r="Q63" s="124">
        <f t="shared" si="7"/>
        <v>399.49307199942774</v>
      </c>
      <c r="R63" s="124">
        <f t="shared" si="8"/>
        <v>230616.75701152609</v>
      </c>
      <c r="Z63" s="2"/>
    </row>
    <row r="64" spans="13:26" x14ac:dyDescent="0.25">
      <c r="M64" s="2"/>
      <c r="N64" s="1">
        <f t="shared" si="9"/>
        <v>6</v>
      </c>
      <c r="O64" s="124">
        <f t="shared" si="10"/>
        <v>230616.75701152609</v>
      </c>
      <c r="P64" s="124">
        <f t="shared" si="11"/>
        <v>45923.821127086565</v>
      </c>
      <c r="Q64" s="124">
        <f t="shared" si="7"/>
        <v>499.9081644312372</v>
      </c>
      <c r="R64" s="124">
        <f t="shared" si="8"/>
        <v>277040.4863030439</v>
      </c>
      <c r="Z64" s="2"/>
    </row>
    <row r="65" spans="13:26" x14ac:dyDescent="0.25">
      <c r="M65" s="2"/>
      <c r="N65" s="1">
        <f t="shared" si="9"/>
        <v>7</v>
      </c>
      <c r="O65" s="124">
        <f t="shared" si="10"/>
        <v>277040.4863030439</v>
      </c>
      <c r="P65" s="124">
        <f t="shared" si="11"/>
        <v>45923.821127086565</v>
      </c>
      <c r="Q65" s="124">
        <f t="shared" si="7"/>
        <v>600.54092675481559</v>
      </c>
      <c r="R65" s="124">
        <f t="shared" si="8"/>
        <v>323564.84835688531</v>
      </c>
      <c r="Z65" s="2"/>
    </row>
    <row r="66" spans="13:26" x14ac:dyDescent="0.25">
      <c r="M66" s="2"/>
      <c r="N66" s="1">
        <f t="shared" si="9"/>
        <v>8</v>
      </c>
      <c r="O66" s="124">
        <f t="shared" si="10"/>
        <v>323564.84835688531</v>
      </c>
      <c r="P66" s="124">
        <f t="shared" si="11"/>
        <v>45923.821127086565</v>
      </c>
      <c r="Q66" s="124">
        <f t="shared" si="7"/>
        <v>701.39183081339513</v>
      </c>
      <c r="R66" s="124">
        <f t="shared" si="8"/>
        <v>370190.06131478527</v>
      </c>
      <c r="Z66" s="2"/>
    </row>
    <row r="67" spans="13:26" x14ac:dyDescent="0.25">
      <c r="M67" s="2"/>
      <c r="N67" s="1">
        <f t="shared" si="9"/>
        <v>9</v>
      </c>
      <c r="O67" s="124">
        <f t="shared" si="10"/>
        <v>370190.06131478527</v>
      </c>
      <c r="P67" s="124">
        <f t="shared" si="11"/>
        <v>45923.821127086565</v>
      </c>
      <c r="Q67" s="124">
        <f t="shared" si="7"/>
        <v>802.46134947302301</v>
      </c>
      <c r="R67" s="124">
        <f t="shared" si="8"/>
        <v>416916.3437913449</v>
      </c>
      <c r="Z67" s="2"/>
    </row>
    <row r="68" spans="13:26" x14ac:dyDescent="0.25">
      <c r="M68" s="2"/>
      <c r="N68" s="1">
        <f t="shared" si="9"/>
        <v>10</v>
      </c>
      <c r="O68" s="124">
        <f t="shared" si="10"/>
        <v>416916.3437913449</v>
      </c>
      <c r="P68" s="124">
        <f t="shared" si="11"/>
        <v>45923.821127086565</v>
      </c>
      <c r="Q68" s="124">
        <f t="shared" si="7"/>
        <v>903.74995662477886</v>
      </c>
      <c r="R68" s="124">
        <f t="shared" si="8"/>
        <v>463743.91487505625</v>
      </c>
      <c r="Z68" s="2"/>
    </row>
    <row r="69" spans="13:26" x14ac:dyDescent="0.25">
      <c r="M69" s="2"/>
      <c r="N69" s="1">
        <f t="shared" si="9"/>
        <v>11</v>
      </c>
      <c r="O69" s="124">
        <f t="shared" si="10"/>
        <v>463743.91487505625</v>
      </c>
      <c r="P69" s="124">
        <f t="shared" si="11"/>
        <v>45923.821127086565</v>
      </c>
      <c r="Q69" s="124">
        <f t="shared" si="7"/>
        <v>1005.2581271869961</v>
      </c>
      <c r="R69" s="124">
        <f t="shared" si="8"/>
        <v>510672.9941293298</v>
      </c>
      <c r="Z69" s="2"/>
    </row>
    <row r="70" spans="13:26" x14ac:dyDescent="0.25">
      <c r="M70" s="2"/>
      <c r="N70" s="1">
        <f t="shared" si="9"/>
        <v>12</v>
      </c>
      <c r="O70" s="124">
        <f t="shared" si="10"/>
        <v>510672.9941293298</v>
      </c>
      <c r="P70" s="124">
        <f t="shared" si="11"/>
        <v>45923.821127086565</v>
      </c>
      <c r="Q70" s="124">
        <f t="shared" si="7"/>
        <v>1106.9863371074896</v>
      </c>
      <c r="R70" s="124">
        <f t="shared" si="8"/>
        <v>557703.80159352382</v>
      </c>
      <c r="Z70" s="2"/>
    </row>
    <row r="71" spans="13:26" x14ac:dyDescent="0.25">
      <c r="M71" s="2"/>
      <c r="N71" s="1">
        <f t="shared" si="9"/>
        <v>13</v>
      </c>
      <c r="O71" s="124">
        <f t="shared" si="10"/>
        <v>557703.80159352382</v>
      </c>
      <c r="P71" s="124">
        <f t="shared" si="11"/>
        <v>45923.821127086565</v>
      </c>
      <c r="Q71" s="124">
        <f t="shared" si="7"/>
        <v>1208.9350633657862</v>
      </c>
      <c r="R71" s="124">
        <f t="shared" si="8"/>
        <v>604836.55778397608</v>
      </c>
      <c r="Z71" s="2"/>
    </row>
    <row r="72" spans="13:26" x14ac:dyDescent="0.25">
      <c r="M72" s="2"/>
      <c r="N72" s="1">
        <f t="shared" si="9"/>
        <v>14</v>
      </c>
      <c r="O72" s="124">
        <f t="shared" si="10"/>
        <v>604836.55778397608</v>
      </c>
      <c r="P72" s="124">
        <f t="shared" si="11"/>
        <v>45923.821127086565</v>
      </c>
      <c r="Q72" s="124">
        <f t="shared" si="7"/>
        <v>1311.1047839753619</v>
      </c>
      <c r="R72" s="124">
        <f t="shared" si="8"/>
        <v>652071.48369503801</v>
      </c>
      <c r="Z72" s="2"/>
    </row>
    <row r="73" spans="13:26" x14ac:dyDescent="0.25">
      <c r="M73" s="2"/>
      <c r="N73" s="1">
        <f t="shared" si="9"/>
        <v>15</v>
      </c>
      <c r="O73" s="124">
        <f t="shared" si="10"/>
        <v>652071.48369503801</v>
      </c>
      <c r="P73" s="124">
        <f t="shared" si="11"/>
        <v>45923.821127086565</v>
      </c>
      <c r="Q73" s="124">
        <f t="shared" si="7"/>
        <v>1413.4959779858832</v>
      </c>
      <c r="R73" s="124">
        <f t="shared" si="8"/>
        <v>699408.80080011045</v>
      </c>
      <c r="Z73" s="2"/>
    </row>
    <row r="74" spans="13:26" x14ac:dyDescent="0.25">
      <c r="M74" s="2"/>
      <c r="N74" s="1">
        <f t="shared" si="9"/>
        <v>16</v>
      </c>
      <c r="O74" s="124">
        <f t="shared" si="10"/>
        <v>699408.80080011045</v>
      </c>
      <c r="P74" s="124">
        <f t="shared" si="11"/>
        <v>45923.821127086565</v>
      </c>
      <c r="Q74" s="124">
        <f t="shared" si="7"/>
        <v>1516.109125485453</v>
      </c>
      <c r="R74" s="124">
        <f t="shared" si="8"/>
        <v>746848.73105268239</v>
      </c>
      <c r="Z74" s="2"/>
    </row>
    <row r="75" spans="13:26" x14ac:dyDescent="0.25">
      <c r="M75" s="2"/>
      <c r="N75" s="1">
        <f t="shared" si="9"/>
        <v>17</v>
      </c>
      <c r="O75" s="124">
        <f t="shared" si="10"/>
        <v>746848.73105268239</v>
      </c>
      <c r="P75" s="124">
        <f t="shared" si="11"/>
        <v>45923.821127086565</v>
      </c>
      <c r="Q75" s="124">
        <f t="shared" si="7"/>
        <v>1618.9447076028612</v>
      </c>
      <c r="R75" s="124">
        <f t="shared" si="8"/>
        <v>794391.49688737176</v>
      </c>
      <c r="Z75" s="2"/>
    </row>
    <row r="76" spans="13:26" x14ac:dyDescent="0.25">
      <c r="M76" s="2"/>
      <c r="N76" s="1">
        <f t="shared" si="9"/>
        <v>18</v>
      </c>
      <c r="O76" s="124">
        <f t="shared" si="10"/>
        <v>794391.49688737176</v>
      </c>
      <c r="P76" s="124">
        <f t="shared" si="11"/>
        <v>45923.821127086565</v>
      </c>
      <c r="Q76" s="124">
        <f t="shared" si="7"/>
        <v>1722.0032065098414</v>
      </c>
      <c r="R76" s="124">
        <f t="shared" si="8"/>
        <v>842037.32122096815</v>
      </c>
      <c r="Z76" s="2"/>
    </row>
    <row r="77" spans="13:26" x14ac:dyDescent="0.25">
      <c r="M77" s="2"/>
      <c r="N77" s="1">
        <f t="shared" si="9"/>
        <v>19</v>
      </c>
      <c r="O77" s="124">
        <f t="shared" si="10"/>
        <v>842037.32122096815</v>
      </c>
      <c r="P77" s="124">
        <f t="shared" si="11"/>
        <v>45923.821127086565</v>
      </c>
      <c r="Q77" s="124">
        <f t="shared" si="7"/>
        <v>1825.2851054233317</v>
      </c>
      <c r="R77" s="124">
        <f t="shared" si="8"/>
        <v>889786.42745347798</v>
      </c>
      <c r="Z77" s="2"/>
    </row>
    <row r="78" spans="13:26" x14ac:dyDescent="0.25">
      <c r="M78" s="2"/>
      <c r="N78" s="1">
        <f t="shared" si="9"/>
        <v>20</v>
      </c>
      <c r="O78" s="124">
        <f t="shared" si="10"/>
        <v>889786.42745347798</v>
      </c>
      <c r="P78" s="124">
        <f t="shared" si="11"/>
        <v>45923.821127086565</v>
      </c>
      <c r="Q78" s="124">
        <f t="shared" si="7"/>
        <v>1928.7908886077389</v>
      </c>
      <c r="R78" s="124">
        <f t="shared" si="8"/>
        <v>937639.03946917225</v>
      </c>
      <c r="Z78" s="2"/>
    </row>
    <row r="79" spans="13:26" x14ac:dyDescent="0.25">
      <c r="M79" s="2"/>
      <c r="N79" s="1">
        <f t="shared" si="9"/>
        <v>21</v>
      </c>
      <c r="O79" s="124">
        <f t="shared" si="10"/>
        <v>937639.03946917225</v>
      </c>
      <c r="P79" s="124">
        <f t="shared" si="11"/>
        <v>45923.821127086565</v>
      </c>
      <c r="Q79" s="124">
        <f t="shared" si="7"/>
        <v>2032.5210413772113</v>
      </c>
      <c r="R79" s="124">
        <f t="shared" si="8"/>
        <v>985595.38163763599</v>
      </c>
      <c r="Z79" s="2"/>
    </row>
    <row r="80" spans="13:26" x14ac:dyDescent="0.25">
      <c r="M80" s="2"/>
      <c r="N80" s="1">
        <f t="shared" si="9"/>
        <v>22</v>
      </c>
      <c r="O80" s="124">
        <f t="shared" si="10"/>
        <v>985595.38163763599</v>
      </c>
      <c r="P80" s="124">
        <f t="shared" si="11"/>
        <v>45923.821127086565</v>
      </c>
      <c r="Q80" s="124">
        <f t="shared" si="7"/>
        <v>2136.4760500979123</v>
      </c>
      <c r="R80" s="124">
        <f t="shared" si="8"/>
        <v>1033655.6788148205</v>
      </c>
      <c r="Z80" s="2"/>
    </row>
    <row r="81" spans="13:26" x14ac:dyDescent="0.25">
      <c r="M81" s="2"/>
      <c r="N81" s="1">
        <f t="shared" si="9"/>
        <v>23</v>
      </c>
      <c r="O81" s="124">
        <f t="shared" si="10"/>
        <v>1033655.6788148205</v>
      </c>
      <c r="P81" s="124">
        <f t="shared" si="11"/>
        <v>45923.821127086565</v>
      </c>
      <c r="Q81" s="124">
        <f t="shared" si="7"/>
        <v>2240.6564021903032</v>
      </c>
      <c r="R81" s="124">
        <f t="shared" si="8"/>
        <v>1081820.1563440973</v>
      </c>
      <c r="Z81" s="2"/>
    </row>
    <row r="82" spans="13:26" x14ac:dyDescent="0.25">
      <c r="M82" s="2"/>
      <c r="N82" s="1">
        <f t="shared" si="9"/>
        <v>24</v>
      </c>
      <c r="O82" s="124">
        <f t="shared" si="10"/>
        <v>1081820.1563440973</v>
      </c>
      <c r="P82" s="124">
        <f t="shared" si="11"/>
        <v>45923.821127086565</v>
      </c>
      <c r="Q82" s="124">
        <f t="shared" si="7"/>
        <v>2345.0625861314247</v>
      </c>
      <c r="R82" s="124">
        <f t="shared" si="8"/>
        <v>1130089.0400573155</v>
      </c>
      <c r="Z82" s="2"/>
    </row>
    <row r="83" spans="13:26" x14ac:dyDescent="0.25">
      <c r="M83" s="2"/>
      <c r="N83" s="1">
        <f t="shared" si="9"/>
        <v>25</v>
      </c>
      <c r="O83" s="124">
        <f t="shared" si="10"/>
        <v>1130089.0400573155</v>
      </c>
      <c r="P83" s="124">
        <f t="shared" si="11"/>
        <v>45923.821127086565</v>
      </c>
      <c r="Q83" s="124">
        <f t="shared" si="7"/>
        <v>2449.6950914571921</v>
      </c>
      <c r="R83" s="124">
        <f t="shared" si="8"/>
        <v>1178462.5562758592</v>
      </c>
      <c r="Z83" s="2"/>
    </row>
    <row r="84" spans="13:26" x14ac:dyDescent="0.25">
      <c r="M84" s="2"/>
      <c r="N84" s="1">
        <f t="shared" si="9"/>
        <v>26</v>
      </c>
      <c r="O84" s="124">
        <f t="shared" si="10"/>
        <v>1178462.5562758592</v>
      </c>
      <c r="P84" s="124">
        <f t="shared" si="11"/>
        <v>45923.821127086565</v>
      </c>
      <c r="Q84" s="124">
        <f t="shared" si="7"/>
        <v>2554.5544087646863</v>
      </c>
      <c r="R84" s="124">
        <f t="shared" si="8"/>
        <v>1226940.9318117106</v>
      </c>
      <c r="Z84" s="2"/>
    </row>
    <row r="85" spans="13:26" x14ac:dyDescent="0.25">
      <c r="M85" s="2"/>
      <c r="N85" s="1">
        <f t="shared" si="9"/>
        <v>27</v>
      </c>
      <c r="O85" s="124">
        <f t="shared" si="10"/>
        <v>1226940.9318117106</v>
      </c>
      <c r="P85" s="124">
        <f t="shared" si="11"/>
        <v>45923.821127086565</v>
      </c>
      <c r="Q85" s="124">
        <f t="shared" si="7"/>
        <v>2659.6410297144571</v>
      </c>
      <c r="R85" s="124">
        <f t="shared" si="8"/>
        <v>1275524.3939685116</v>
      </c>
      <c r="Z85" s="2"/>
    </row>
    <row r="86" spans="13:26" x14ac:dyDescent="0.25">
      <c r="M86" s="2"/>
      <c r="N86" s="1">
        <f t="shared" si="9"/>
        <v>28</v>
      </c>
      <c r="O86" s="124">
        <f t="shared" si="10"/>
        <v>1275524.3939685116</v>
      </c>
      <c r="P86" s="124">
        <f t="shared" si="11"/>
        <v>45923.821127086565</v>
      </c>
      <c r="Q86" s="124">
        <f t="shared" si="7"/>
        <v>2764.9554470328267</v>
      </c>
      <c r="R86" s="124">
        <f t="shared" si="8"/>
        <v>1324213.1705426311</v>
      </c>
      <c r="Z86" s="2"/>
    </row>
    <row r="87" spans="13:26" x14ac:dyDescent="0.25">
      <c r="M87" s="2"/>
      <c r="N87" s="1">
        <f t="shared" si="9"/>
        <v>29</v>
      </c>
      <c r="O87" s="124">
        <f t="shared" si="10"/>
        <v>1324213.1705426311</v>
      </c>
      <c r="P87" s="124">
        <f t="shared" si="11"/>
        <v>45923.821127086565</v>
      </c>
      <c r="Q87" s="124">
        <f t="shared" si="7"/>
        <v>2870.4981545142009</v>
      </c>
      <c r="R87" s="124">
        <f t="shared" si="8"/>
        <v>1373007.4898242319</v>
      </c>
      <c r="Z87" s="2"/>
    </row>
    <row r="88" spans="13:26" x14ac:dyDescent="0.25">
      <c r="M88" s="2"/>
      <c r="N88" s="1">
        <f t="shared" si="9"/>
        <v>30</v>
      </c>
      <c r="O88" s="124">
        <f t="shared" si="10"/>
        <v>1373007.4898242319</v>
      </c>
      <c r="P88" s="124">
        <f t="shared" si="11"/>
        <v>45923.821127086565</v>
      </c>
      <c r="Q88" s="124">
        <f t="shared" si="7"/>
        <v>2976.2696470233846</v>
      </c>
      <c r="R88" s="124">
        <f t="shared" si="8"/>
        <v>1421907.580598342</v>
      </c>
      <c r="Z88" s="2"/>
    </row>
    <row r="89" spans="13:26" x14ac:dyDescent="0.25">
      <c r="M89" s="2"/>
      <c r="N89" s="1">
        <f t="shared" si="9"/>
        <v>31</v>
      </c>
      <c r="O89" s="124">
        <f t="shared" si="10"/>
        <v>1421907.580598342</v>
      </c>
      <c r="P89" s="124">
        <f t="shared" si="11"/>
        <v>45923.821127086565</v>
      </c>
      <c r="Q89" s="124">
        <f t="shared" si="7"/>
        <v>3082.2704204979004</v>
      </c>
      <c r="R89" s="124">
        <f t="shared" si="8"/>
        <v>1470913.6721459266</v>
      </c>
      <c r="Z89" s="2"/>
    </row>
    <row r="90" spans="13:26" x14ac:dyDescent="0.25">
      <c r="M90" s="2"/>
      <c r="N90" s="1">
        <f t="shared" si="9"/>
        <v>32</v>
      </c>
      <c r="O90" s="124">
        <f t="shared" si="10"/>
        <v>1470913.6721459266</v>
      </c>
      <c r="P90" s="124">
        <f t="shared" si="11"/>
        <v>45923.821127086565</v>
      </c>
      <c r="Q90" s="124">
        <f t="shared" si="7"/>
        <v>3188.5009719503164</v>
      </c>
      <c r="R90" s="124">
        <f t="shared" si="8"/>
        <v>1520025.9942449636</v>
      </c>
      <c r="Z90" s="2"/>
    </row>
    <row r="91" spans="13:26" x14ac:dyDescent="0.25">
      <c r="M91" s="2"/>
      <c r="N91" s="1">
        <f t="shared" si="9"/>
        <v>33</v>
      </c>
      <c r="O91" s="124">
        <f t="shared" ref="O91:O154" si="12">R90</f>
        <v>1520025.9942449636</v>
      </c>
      <c r="P91" s="124">
        <f t="shared" si="11"/>
        <v>45923.821127086565</v>
      </c>
      <c r="Q91" s="124">
        <f t="shared" ref="Q91:Q154" si="13">O91*$P$53</f>
        <v>3294.9617994705741</v>
      </c>
      <c r="R91" s="124">
        <f t="shared" ref="R91:R154" si="14">O91+P91+Q91</f>
        <v>1569244.7771715207</v>
      </c>
      <c r="Z91" s="2"/>
    </row>
    <row r="92" spans="13:26" x14ac:dyDescent="0.25">
      <c r="M92" s="2"/>
      <c r="N92" s="1">
        <f t="shared" si="9"/>
        <v>34</v>
      </c>
      <c r="O92" s="124">
        <f t="shared" si="12"/>
        <v>1569244.7771715207</v>
      </c>
      <c r="P92" s="124">
        <f t="shared" si="11"/>
        <v>45923.821127086565</v>
      </c>
      <c r="Q92" s="124">
        <f t="shared" si="13"/>
        <v>3401.6534022283258</v>
      </c>
      <c r="R92" s="124">
        <f t="shared" si="14"/>
        <v>1618570.2517008358</v>
      </c>
      <c r="Z92" s="2"/>
    </row>
    <row r="93" spans="13:26" x14ac:dyDescent="0.25">
      <c r="M93" s="2"/>
      <c r="N93" s="1">
        <f t="shared" si="9"/>
        <v>35</v>
      </c>
      <c r="O93" s="124">
        <f t="shared" si="12"/>
        <v>1618570.2517008358</v>
      </c>
      <c r="P93" s="124">
        <f t="shared" si="11"/>
        <v>45923.821127086565</v>
      </c>
      <c r="Q93" s="124">
        <f t="shared" si="13"/>
        <v>3508.5762804752744</v>
      </c>
      <c r="R93" s="124">
        <f t="shared" si="14"/>
        <v>1668002.6491083978</v>
      </c>
      <c r="Z93" s="2"/>
    </row>
    <row r="94" spans="13:26" x14ac:dyDescent="0.25">
      <c r="M94" s="2"/>
      <c r="N94" s="1">
        <f t="shared" si="9"/>
        <v>36</v>
      </c>
      <c r="O94" s="124">
        <f t="shared" si="12"/>
        <v>1668002.6491083978</v>
      </c>
      <c r="P94" s="124">
        <f t="shared" si="11"/>
        <v>45923.821127086565</v>
      </c>
      <c r="Q94" s="124">
        <f t="shared" si="13"/>
        <v>3615.7309355475195</v>
      </c>
      <c r="R94" s="124">
        <f t="shared" si="14"/>
        <v>1717542.2011710319</v>
      </c>
      <c r="Z94" s="2"/>
    </row>
    <row r="95" spans="13:26" x14ac:dyDescent="0.25">
      <c r="M95" s="2"/>
      <c r="N95" s="1">
        <f t="shared" si="9"/>
        <v>37</v>
      </c>
      <c r="O95" s="124">
        <f t="shared" si="12"/>
        <v>1717542.2011710319</v>
      </c>
      <c r="P95" s="124">
        <f t="shared" si="11"/>
        <v>45923.821127086565</v>
      </c>
      <c r="Q95" s="124">
        <f t="shared" si="13"/>
        <v>3723.1178698679055</v>
      </c>
      <c r="R95" s="124">
        <f t="shared" si="14"/>
        <v>1767189.1401679865</v>
      </c>
      <c r="Z95" s="2"/>
    </row>
    <row r="96" spans="13:26" x14ac:dyDescent="0.25">
      <c r="M96" s="2"/>
      <c r="N96" s="1">
        <f t="shared" si="9"/>
        <v>38</v>
      </c>
      <c r="O96" s="124">
        <f t="shared" si="12"/>
        <v>1767189.1401679865</v>
      </c>
      <c r="P96" s="124">
        <f t="shared" si="11"/>
        <v>45923.821127086565</v>
      </c>
      <c r="Q96" s="124">
        <f t="shared" si="13"/>
        <v>3830.7375869483808</v>
      </c>
      <c r="R96" s="124">
        <f t="shared" si="14"/>
        <v>1816943.6988820215</v>
      </c>
      <c r="Z96" s="2"/>
    </row>
    <row r="97" spans="13:26" x14ac:dyDescent="0.25">
      <c r="M97" s="2"/>
      <c r="N97" s="1">
        <f t="shared" si="9"/>
        <v>39</v>
      </c>
      <c r="O97" s="124">
        <f t="shared" si="12"/>
        <v>1816943.6988820215</v>
      </c>
      <c r="P97" s="124">
        <f t="shared" si="11"/>
        <v>45923.821127086565</v>
      </c>
      <c r="Q97" s="124">
        <f t="shared" si="13"/>
        <v>3938.5905913923566</v>
      </c>
      <c r="R97" s="124">
        <f t="shared" si="14"/>
        <v>1866806.1106005004</v>
      </c>
      <c r="Z97" s="2"/>
    </row>
    <row r="98" spans="13:26" x14ac:dyDescent="0.25">
      <c r="M98" s="2"/>
      <c r="N98" s="1">
        <f t="shared" si="9"/>
        <v>40</v>
      </c>
      <c r="O98" s="124">
        <f t="shared" si="12"/>
        <v>1866806.1106005004</v>
      </c>
      <c r="P98" s="124">
        <f t="shared" si="11"/>
        <v>45923.821127086565</v>
      </c>
      <c r="Q98" s="124">
        <f t="shared" si="13"/>
        <v>4046.6773888970738</v>
      </c>
      <c r="R98" s="124">
        <f t="shared" si="14"/>
        <v>1916776.6091164842</v>
      </c>
      <c r="Z98" s="2"/>
    </row>
    <row r="99" spans="13:26" x14ac:dyDescent="0.25">
      <c r="M99" s="2"/>
      <c r="N99" s="1">
        <f t="shared" si="9"/>
        <v>41</v>
      </c>
      <c r="O99" s="124">
        <f t="shared" si="12"/>
        <v>1916776.6091164842</v>
      </c>
      <c r="P99" s="124">
        <f t="shared" si="11"/>
        <v>45923.821127086565</v>
      </c>
      <c r="Q99" s="124">
        <f t="shared" si="13"/>
        <v>4154.9984862559741</v>
      </c>
      <c r="R99" s="124">
        <f t="shared" si="14"/>
        <v>1966855.4287298268</v>
      </c>
      <c r="Z99" s="2"/>
    </row>
    <row r="100" spans="13:26" x14ac:dyDescent="0.25">
      <c r="M100" s="2"/>
      <c r="N100" s="1">
        <f t="shared" si="9"/>
        <v>42</v>
      </c>
      <c r="O100" s="124">
        <f t="shared" si="12"/>
        <v>1966855.4287298268</v>
      </c>
      <c r="P100" s="124">
        <f t="shared" si="11"/>
        <v>45923.821127086565</v>
      </c>
      <c r="Q100" s="124">
        <f t="shared" si="13"/>
        <v>4263.5543913610745</v>
      </c>
      <c r="R100" s="124">
        <f t="shared" si="14"/>
        <v>2017042.8042482745</v>
      </c>
      <c r="Z100" s="2"/>
    </row>
    <row r="101" spans="13:26" x14ac:dyDescent="0.25">
      <c r="M101" s="2"/>
      <c r="N101" s="1">
        <f t="shared" si="9"/>
        <v>43</v>
      </c>
      <c r="O101" s="124">
        <f t="shared" si="12"/>
        <v>2017042.8042482745</v>
      </c>
      <c r="P101" s="124">
        <f t="shared" si="11"/>
        <v>45923.821127086565</v>
      </c>
      <c r="Q101" s="124">
        <f t="shared" si="13"/>
        <v>4372.3456132053498</v>
      </c>
      <c r="R101" s="124">
        <f t="shared" si="14"/>
        <v>2067338.9709885665</v>
      </c>
      <c r="Z101" s="2"/>
    </row>
    <row r="102" spans="13:26" x14ac:dyDescent="0.25">
      <c r="M102" s="2"/>
      <c r="N102" s="1">
        <f t="shared" si="9"/>
        <v>44</v>
      </c>
      <c r="O102" s="124">
        <f t="shared" si="12"/>
        <v>2067338.9709885665</v>
      </c>
      <c r="P102" s="124">
        <f t="shared" si="11"/>
        <v>45923.821127086565</v>
      </c>
      <c r="Q102" s="124">
        <f t="shared" si="13"/>
        <v>4481.3726618851224</v>
      </c>
      <c r="R102" s="124">
        <f t="shared" si="14"/>
        <v>2117744.1647775383</v>
      </c>
      <c r="Z102" s="2"/>
    </row>
    <row r="103" spans="13:26" x14ac:dyDescent="0.25">
      <c r="M103" s="2"/>
      <c r="N103" s="1">
        <f t="shared" si="9"/>
        <v>45</v>
      </c>
      <c r="O103" s="124">
        <f t="shared" si="12"/>
        <v>2117744.1647775383</v>
      </c>
      <c r="P103" s="124">
        <f t="shared" si="11"/>
        <v>45923.821127086565</v>
      </c>
      <c r="Q103" s="124">
        <f t="shared" si="13"/>
        <v>4590.6360486024469</v>
      </c>
      <c r="R103" s="124">
        <f t="shared" si="14"/>
        <v>2168258.6219532271</v>
      </c>
      <c r="Z103" s="2"/>
    </row>
    <row r="104" spans="13:26" x14ac:dyDescent="0.25">
      <c r="M104" s="2"/>
      <c r="N104" s="1">
        <f t="shared" si="9"/>
        <v>46</v>
      </c>
      <c r="O104" s="124">
        <f t="shared" si="12"/>
        <v>2168258.6219532271</v>
      </c>
      <c r="P104" s="124">
        <f t="shared" si="11"/>
        <v>45923.821127086565</v>
      </c>
      <c r="Q104" s="124">
        <f t="shared" si="13"/>
        <v>4700.1362856675132</v>
      </c>
      <c r="R104" s="124">
        <f t="shared" si="14"/>
        <v>2218882.5793659808</v>
      </c>
      <c r="Z104" s="2"/>
    </row>
    <row r="105" spans="13:26" x14ac:dyDescent="0.25">
      <c r="M105" s="2"/>
      <c r="N105" s="1">
        <f t="shared" si="9"/>
        <v>47</v>
      </c>
      <c r="O105" s="124">
        <f t="shared" si="12"/>
        <v>2218882.5793659808</v>
      </c>
      <c r="P105" s="124">
        <f t="shared" si="11"/>
        <v>45923.821127086565</v>
      </c>
      <c r="Q105" s="124">
        <f t="shared" si="13"/>
        <v>4809.8738865010464</v>
      </c>
      <c r="R105" s="124">
        <f t="shared" si="14"/>
        <v>2269616.2743795682</v>
      </c>
      <c r="Z105" s="2"/>
    </row>
    <row r="106" spans="13:26" x14ac:dyDescent="0.25">
      <c r="M106" s="2"/>
      <c r="N106" s="1">
        <f t="shared" si="9"/>
        <v>48</v>
      </c>
      <c r="O106" s="124">
        <f t="shared" si="12"/>
        <v>2269616.2743795682</v>
      </c>
      <c r="P106" s="124">
        <f t="shared" si="11"/>
        <v>45923.821127086565</v>
      </c>
      <c r="Q106" s="124">
        <f t="shared" si="13"/>
        <v>4919.8493656367154</v>
      </c>
      <c r="R106" s="124">
        <f t="shared" si="14"/>
        <v>2320459.9448722913</v>
      </c>
      <c r="Z106" s="2"/>
    </row>
    <row r="107" spans="13:26" x14ac:dyDescent="0.25">
      <c r="M107" s="2"/>
      <c r="N107" s="1">
        <f t="shared" si="9"/>
        <v>49</v>
      </c>
      <c r="O107" s="124">
        <f t="shared" si="12"/>
        <v>2320459.9448722913</v>
      </c>
      <c r="P107" s="124">
        <f t="shared" si="11"/>
        <v>45923.821127086565</v>
      </c>
      <c r="Q107" s="124">
        <f t="shared" si="13"/>
        <v>5030.0632387235419</v>
      </c>
      <c r="R107" s="124">
        <f t="shared" si="14"/>
        <v>2371413.8292381014</v>
      </c>
      <c r="Z107" s="2"/>
    </row>
    <row r="108" spans="13:26" x14ac:dyDescent="0.25">
      <c r="M108" s="2"/>
      <c r="N108" s="1">
        <f t="shared" si="9"/>
        <v>50</v>
      </c>
      <c r="O108" s="124">
        <f t="shared" si="12"/>
        <v>2371413.8292381014</v>
      </c>
      <c r="P108" s="124">
        <f t="shared" si="11"/>
        <v>45923.821127086565</v>
      </c>
      <c r="Q108" s="124">
        <f t="shared" si="13"/>
        <v>5140.5160225283225</v>
      </c>
      <c r="R108" s="124">
        <f t="shared" si="14"/>
        <v>2422478.1663877163</v>
      </c>
      <c r="Z108" s="2"/>
    </row>
    <row r="109" spans="13:26" x14ac:dyDescent="0.25">
      <c r="M109" s="2"/>
      <c r="N109" s="1">
        <f t="shared" si="9"/>
        <v>51</v>
      </c>
      <c r="O109" s="124">
        <f t="shared" si="12"/>
        <v>2422478.1663877163</v>
      </c>
      <c r="P109" s="124">
        <f t="shared" si="11"/>
        <v>45923.821127086565</v>
      </c>
      <c r="Q109" s="124">
        <f t="shared" si="13"/>
        <v>5251.2082349380471</v>
      </c>
      <c r="R109" s="124">
        <f t="shared" si="14"/>
        <v>2473653.1957497406</v>
      </c>
      <c r="Z109" s="2"/>
    </row>
    <row r="110" spans="13:26" x14ac:dyDescent="0.25">
      <c r="M110" s="2"/>
      <c r="N110" s="1">
        <f t="shared" si="9"/>
        <v>52</v>
      </c>
      <c r="O110" s="124">
        <f t="shared" si="12"/>
        <v>2473653.1957497406</v>
      </c>
      <c r="P110" s="124">
        <f t="shared" si="11"/>
        <v>45923.821127086565</v>
      </c>
      <c r="Q110" s="124">
        <f t="shared" si="13"/>
        <v>5362.1403949623327</v>
      </c>
      <c r="R110" s="124">
        <f t="shared" si="14"/>
        <v>2524939.1572717894</v>
      </c>
      <c r="Z110" s="2"/>
    </row>
    <row r="111" spans="13:26" x14ac:dyDescent="0.25">
      <c r="M111" s="2"/>
      <c r="N111" s="1">
        <f t="shared" si="9"/>
        <v>53</v>
      </c>
      <c r="O111" s="124">
        <f t="shared" si="12"/>
        <v>2524939.1572717894</v>
      </c>
      <c r="P111" s="124">
        <f t="shared" si="11"/>
        <v>45923.821127086565</v>
      </c>
      <c r="Q111" s="124">
        <f t="shared" si="13"/>
        <v>5473.3130227358515</v>
      </c>
      <c r="R111" s="124">
        <f t="shared" si="14"/>
        <v>2576336.2914216118</v>
      </c>
      <c r="Z111" s="2"/>
    </row>
    <row r="112" spans="13:26" x14ac:dyDescent="0.25">
      <c r="M112" s="2"/>
      <c r="N112" s="1">
        <f t="shared" si="9"/>
        <v>54</v>
      </c>
      <c r="O112" s="124">
        <f t="shared" si="12"/>
        <v>2576336.2914216118</v>
      </c>
      <c r="P112" s="124">
        <f t="shared" si="11"/>
        <v>45923.821127086565</v>
      </c>
      <c r="Q112" s="124">
        <f t="shared" si="13"/>
        <v>5584.7266395207744</v>
      </c>
      <c r="R112" s="124">
        <f t="shared" si="14"/>
        <v>2627844.839188219</v>
      </c>
      <c r="Z112" s="2"/>
    </row>
    <row r="113" spans="13:26" x14ac:dyDescent="0.25">
      <c r="M113" s="2"/>
      <c r="N113" s="1">
        <f t="shared" si="9"/>
        <v>55</v>
      </c>
      <c r="O113" s="124">
        <f t="shared" si="12"/>
        <v>2627844.839188219</v>
      </c>
      <c r="P113" s="124">
        <f t="shared" si="11"/>
        <v>45923.821127086565</v>
      </c>
      <c r="Q113" s="124">
        <f t="shared" si="13"/>
        <v>5696.3817677092102</v>
      </c>
      <c r="R113" s="124">
        <f t="shared" si="14"/>
        <v>2679465.0420830147</v>
      </c>
      <c r="Z113" s="2"/>
    </row>
    <row r="114" spans="13:26" x14ac:dyDescent="0.25">
      <c r="M114" s="2"/>
      <c r="N114" s="1">
        <f t="shared" si="9"/>
        <v>56</v>
      </c>
      <c r="O114" s="124">
        <f t="shared" si="12"/>
        <v>2679465.0420830147</v>
      </c>
      <c r="P114" s="124">
        <f t="shared" si="11"/>
        <v>45923.821127086565</v>
      </c>
      <c r="Q114" s="124">
        <f t="shared" si="13"/>
        <v>5808.2789308256597</v>
      </c>
      <c r="R114" s="124">
        <f t="shared" si="14"/>
        <v>2731197.1421409268</v>
      </c>
      <c r="Z114" s="2"/>
    </row>
    <row r="115" spans="13:26" x14ac:dyDescent="0.25">
      <c r="M115" s="2"/>
      <c r="N115" s="1">
        <f t="shared" si="9"/>
        <v>57</v>
      </c>
      <c r="O115" s="124">
        <f t="shared" si="12"/>
        <v>2731197.1421409268</v>
      </c>
      <c r="P115" s="124">
        <f t="shared" si="11"/>
        <v>45923.821127086565</v>
      </c>
      <c r="Q115" s="124">
        <f t="shared" si="13"/>
        <v>5920.4186535294675</v>
      </c>
      <c r="R115" s="124">
        <f t="shared" si="14"/>
        <v>2783041.3819215428</v>
      </c>
      <c r="Z115" s="2"/>
    </row>
    <row r="116" spans="13:26" x14ac:dyDescent="0.25">
      <c r="M116" s="2"/>
      <c r="N116" s="1">
        <f t="shared" si="9"/>
        <v>58</v>
      </c>
      <c r="O116" s="124">
        <f t="shared" si="12"/>
        <v>2783041.3819215428</v>
      </c>
      <c r="P116" s="124">
        <f t="shared" si="11"/>
        <v>45923.821127086565</v>
      </c>
      <c r="Q116" s="124">
        <f t="shared" si="13"/>
        <v>6032.8014616172823</v>
      </c>
      <c r="R116" s="124">
        <f t="shared" si="14"/>
        <v>2834998.0045102467</v>
      </c>
      <c r="Z116" s="2"/>
    </row>
    <row r="117" spans="13:26" x14ac:dyDescent="0.25">
      <c r="M117" s="2"/>
      <c r="N117" s="1">
        <f t="shared" si="9"/>
        <v>59</v>
      </c>
      <c r="O117" s="124">
        <f t="shared" si="12"/>
        <v>2834998.0045102467</v>
      </c>
      <c r="P117" s="124">
        <f t="shared" si="11"/>
        <v>45923.821127086565</v>
      </c>
      <c r="Q117" s="124">
        <f t="shared" si="13"/>
        <v>6145.427882025524</v>
      </c>
      <c r="R117" s="124">
        <f t="shared" si="14"/>
        <v>2887067.2535193586</v>
      </c>
      <c r="Z117" s="2"/>
    </row>
    <row r="118" spans="13:26" x14ac:dyDescent="0.25">
      <c r="M118" s="2"/>
      <c r="N118" s="1">
        <f t="shared" si="9"/>
        <v>60</v>
      </c>
      <c r="O118" s="124">
        <f t="shared" si="12"/>
        <v>2887067.2535193586</v>
      </c>
      <c r="P118" s="124">
        <f t="shared" si="11"/>
        <v>45923.821127086565</v>
      </c>
      <c r="Q118" s="124">
        <f t="shared" si="13"/>
        <v>6258.2984428328518</v>
      </c>
      <c r="R118" s="124">
        <f t="shared" si="14"/>
        <v>2939249.3730892777</v>
      </c>
      <c r="Z118" s="2"/>
    </row>
    <row r="119" spans="13:26" x14ac:dyDescent="0.25">
      <c r="M119" s="2"/>
      <c r="N119" s="1">
        <f t="shared" si="9"/>
        <v>61</v>
      </c>
      <c r="O119" s="124">
        <f t="shared" si="12"/>
        <v>2939249.3730892777</v>
      </c>
      <c r="P119" s="124">
        <f t="shared" si="11"/>
        <v>45923.821127086565</v>
      </c>
      <c r="Q119" s="124">
        <f t="shared" si="13"/>
        <v>6371.4136732626421</v>
      </c>
      <c r="R119" s="124">
        <f t="shared" si="14"/>
        <v>2991544.6078896266</v>
      </c>
      <c r="Z119" s="2"/>
    </row>
    <row r="120" spans="13:26" x14ac:dyDescent="0.25">
      <c r="M120" s="2"/>
      <c r="N120" s="1">
        <f t="shared" si="9"/>
        <v>62</v>
      </c>
      <c r="O120" s="124">
        <f t="shared" si="12"/>
        <v>2991544.6078896266</v>
      </c>
      <c r="P120" s="124">
        <f t="shared" si="11"/>
        <v>45923.821127086565</v>
      </c>
      <c r="Q120" s="124">
        <f t="shared" si="13"/>
        <v>6484.7741036854686</v>
      </c>
      <c r="R120" s="124">
        <f t="shared" si="14"/>
        <v>3043953.2031203983</v>
      </c>
      <c r="Z120" s="2"/>
    </row>
    <row r="121" spans="13:26" x14ac:dyDescent="0.25">
      <c r="M121" s="2"/>
      <c r="N121" s="1">
        <f t="shared" si="9"/>
        <v>63</v>
      </c>
      <c r="O121" s="124">
        <f t="shared" si="12"/>
        <v>3043953.2031203983</v>
      </c>
      <c r="P121" s="124">
        <f t="shared" si="11"/>
        <v>45923.821127086565</v>
      </c>
      <c r="Q121" s="124">
        <f t="shared" si="13"/>
        <v>6598.3802656215903</v>
      </c>
      <c r="R121" s="124">
        <f t="shared" si="14"/>
        <v>3096475.4045131062</v>
      </c>
      <c r="Z121" s="2"/>
    </row>
    <row r="122" spans="13:26" x14ac:dyDescent="0.25">
      <c r="M122" s="2"/>
      <c r="N122" s="1">
        <f t="shared" si="9"/>
        <v>64</v>
      </c>
      <c r="O122" s="124">
        <f t="shared" si="12"/>
        <v>3096475.4045131062</v>
      </c>
      <c r="P122" s="124">
        <f t="shared" si="11"/>
        <v>45923.821127086565</v>
      </c>
      <c r="Q122" s="124">
        <f t="shared" si="13"/>
        <v>6712.2326917434448</v>
      </c>
      <c r="R122" s="124">
        <f t="shared" si="14"/>
        <v>3149111.458331936</v>
      </c>
      <c r="Z122" s="2"/>
    </row>
    <row r="123" spans="13:26" x14ac:dyDescent="0.25">
      <c r="M123" s="2"/>
      <c r="N123" s="1">
        <f t="shared" si="9"/>
        <v>65</v>
      </c>
      <c r="O123" s="124">
        <f t="shared" si="12"/>
        <v>3149111.458331936</v>
      </c>
      <c r="P123" s="124">
        <f t="shared" si="11"/>
        <v>45923.821127086565</v>
      </c>
      <c r="Q123" s="124">
        <f t="shared" si="13"/>
        <v>6826.3319158781414</v>
      </c>
      <c r="R123" s="124">
        <f t="shared" si="14"/>
        <v>3201861.6113749007</v>
      </c>
      <c r="Z123" s="2"/>
    </row>
    <row r="124" spans="13:26" x14ac:dyDescent="0.25">
      <c r="M124" s="2"/>
      <c r="N124" s="1">
        <f t="shared" si="9"/>
        <v>66</v>
      </c>
      <c r="O124" s="124">
        <f t="shared" si="12"/>
        <v>3201861.6113749007</v>
      </c>
      <c r="P124" s="124">
        <f t="shared" si="11"/>
        <v>45923.821127086565</v>
      </c>
      <c r="Q124" s="124">
        <f t="shared" si="13"/>
        <v>6940.6784730099689</v>
      </c>
      <c r="R124" s="124">
        <f t="shared" si="14"/>
        <v>3254726.1109749973</v>
      </c>
      <c r="Z124" s="2"/>
    </row>
    <row r="125" spans="13:26" x14ac:dyDescent="0.25">
      <c r="M125" s="2"/>
      <c r="N125" s="1">
        <f t="shared" si="9"/>
        <v>67</v>
      </c>
      <c r="O125" s="124">
        <f t="shared" si="12"/>
        <v>3254726.1109749973</v>
      </c>
      <c r="P125" s="124">
        <f t="shared" si="11"/>
        <v>45923.821127086565</v>
      </c>
      <c r="Q125" s="124">
        <f t="shared" si="13"/>
        <v>7055.2728992829016</v>
      </c>
      <c r="R125" s="124">
        <f t="shared" si="14"/>
        <v>3307705.2050013668</v>
      </c>
      <c r="Z125" s="2"/>
    </row>
    <row r="126" spans="13:26" x14ac:dyDescent="0.25">
      <c r="M126" s="2"/>
      <c r="N126" s="1">
        <f t="shared" si="9"/>
        <v>68</v>
      </c>
      <c r="O126" s="124">
        <f t="shared" si="12"/>
        <v>3307705.2050013668</v>
      </c>
      <c r="P126" s="124">
        <f t="shared" si="11"/>
        <v>45923.821127086565</v>
      </c>
      <c r="Q126" s="124">
        <f t="shared" si="13"/>
        <v>7170.1157320031134</v>
      </c>
      <c r="R126" s="124">
        <f t="shared" si="14"/>
        <v>3360799.1418604562</v>
      </c>
      <c r="Z126" s="2"/>
    </row>
    <row r="127" spans="13:26" x14ac:dyDescent="0.25">
      <c r="M127" s="2"/>
      <c r="N127" s="1">
        <f t="shared" si="9"/>
        <v>69</v>
      </c>
      <c r="O127" s="124">
        <f t="shared" si="12"/>
        <v>3360799.1418604562</v>
      </c>
      <c r="P127" s="124">
        <f t="shared" si="11"/>
        <v>45923.821127086565</v>
      </c>
      <c r="Q127" s="124">
        <f t="shared" si="13"/>
        <v>7285.2075096414956</v>
      </c>
      <c r="R127" s="124">
        <f t="shared" si="14"/>
        <v>3414008.1704971842</v>
      </c>
      <c r="Z127" s="2"/>
    </row>
    <row r="128" spans="13:26" x14ac:dyDescent="0.25">
      <c r="M128" s="2"/>
      <c r="N128" s="1">
        <f t="shared" si="9"/>
        <v>70</v>
      </c>
      <c r="O128" s="124">
        <f t="shared" si="12"/>
        <v>3414008.1704971842</v>
      </c>
      <c r="P128" s="124">
        <f t="shared" si="11"/>
        <v>45923.821127086565</v>
      </c>
      <c r="Q128" s="124">
        <f t="shared" si="13"/>
        <v>7400.5487718361865</v>
      </c>
      <c r="R128" s="124">
        <f t="shared" si="14"/>
        <v>3467332.5403961069</v>
      </c>
      <c r="Z128" s="2"/>
    </row>
    <row r="129" spans="13:26" x14ac:dyDescent="0.25">
      <c r="M129" s="2"/>
      <c r="N129" s="1">
        <f t="shared" si="9"/>
        <v>71</v>
      </c>
      <c r="O129" s="124">
        <f t="shared" si="12"/>
        <v>3467332.5403961069</v>
      </c>
      <c r="P129" s="124">
        <f t="shared" si="11"/>
        <v>45923.821127086565</v>
      </c>
      <c r="Q129" s="124">
        <f t="shared" si="13"/>
        <v>7516.1400593950975</v>
      </c>
      <c r="R129" s="124">
        <f t="shared" si="14"/>
        <v>3520772.5015825885</v>
      </c>
      <c r="Z129" s="2"/>
    </row>
    <row r="130" spans="13:26" x14ac:dyDescent="0.25">
      <c r="M130" s="2"/>
      <c r="N130" s="1">
        <f t="shared" si="9"/>
        <v>72</v>
      </c>
      <c r="O130" s="124">
        <f t="shared" si="12"/>
        <v>3520772.5015825885</v>
      </c>
      <c r="P130" s="124">
        <f t="shared" si="11"/>
        <v>45923.821127086565</v>
      </c>
      <c r="Q130" s="124">
        <f t="shared" si="13"/>
        <v>7631.9819142984488</v>
      </c>
      <c r="R130" s="124">
        <f t="shared" si="14"/>
        <v>3574328.3046239736</v>
      </c>
      <c r="Z130" s="2"/>
    </row>
    <row r="131" spans="13:26" x14ac:dyDescent="0.25">
      <c r="M131" s="2"/>
      <c r="N131" s="1">
        <f t="shared" si="9"/>
        <v>73</v>
      </c>
      <c r="O131" s="124">
        <f t="shared" si="12"/>
        <v>3574328.3046239736</v>
      </c>
      <c r="P131" s="124">
        <f t="shared" si="11"/>
        <v>45923.821127086565</v>
      </c>
      <c r="Q131" s="124">
        <f t="shared" si="13"/>
        <v>7748.0748797013121</v>
      </c>
      <c r="R131" s="124">
        <f t="shared" si="14"/>
        <v>3628000.2006307612</v>
      </c>
      <c r="Z131" s="2"/>
    </row>
    <row r="132" spans="13:26" x14ac:dyDescent="0.25">
      <c r="M132" s="2"/>
      <c r="N132" s="1">
        <f t="shared" si="9"/>
        <v>74</v>
      </c>
      <c r="O132" s="124">
        <f t="shared" si="12"/>
        <v>3628000.2006307612</v>
      </c>
      <c r="P132" s="124">
        <f t="shared" si="11"/>
        <v>45923.821127086565</v>
      </c>
      <c r="Q132" s="124">
        <f t="shared" si="13"/>
        <v>7864.4194999361571</v>
      </c>
      <c r="R132" s="124">
        <f t="shared" si="14"/>
        <v>3681788.4412577837</v>
      </c>
      <c r="Z132" s="2"/>
    </row>
    <row r="133" spans="13:26" x14ac:dyDescent="0.25">
      <c r="M133" s="2"/>
      <c r="N133" s="1">
        <f t="shared" si="9"/>
        <v>75</v>
      </c>
      <c r="O133" s="124">
        <f t="shared" si="12"/>
        <v>3681788.4412577837</v>
      </c>
      <c r="P133" s="124">
        <f t="shared" si="11"/>
        <v>45923.821127086565</v>
      </c>
      <c r="Q133" s="124">
        <f t="shared" si="13"/>
        <v>7981.0163205154031</v>
      </c>
      <c r="R133" s="124">
        <f t="shared" si="14"/>
        <v>3735693.2787053855</v>
      </c>
      <c r="Z133" s="2"/>
    </row>
    <row r="134" spans="13:26" x14ac:dyDescent="0.25">
      <c r="M134" s="2"/>
      <c r="N134" s="1">
        <f t="shared" si="9"/>
        <v>76</v>
      </c>
      <c r="O134" s="124">
        <f t="shared" si="12"/>
        <v>3735693.2787053855</v>
      </c>
      <c r="P134" s="124">
        <f t="shared" si="11"/>
        <v>45923.821127086565</v>
      </c>
      <c r="Q134" s="124">
        <f t="shared" si="13"/>
        <v>8097.8658881339779</v>
      </c>
      <c r="R134" s="124">
        <f t="shared" si="14"/>
        <v>3789714.965720606</v>
      </c>
      <c r="Z134" s="2"/>
    </row>
    <row r="135" spans="13:26" x14ac:dyDescent="0.25">
      <c r="M135" s="2"/>
      <c r="N135" s="1">
        <f t="shared" si="9"/>
        <v>77</v>
      </c>
      <c r="O135" s="124">
        <f t="shared" si="12"/>
        <v>3789714.965720606</v>
      </c>
      <c r="P135" s="124">
        <f t="shared" si="11"/>
        <v>45923.821127086565</v>
      </c>
      <c r="Q135" s="124">
        <f t="shared" si="13"/>
        <v>8214.9687506718801</v>
      </c>
      <c r="R135" s="124">
        <f t="shared" si="14"/>
        <v>3843853.7555983644</v>
      </c>
      <c r="Z135" s="2"/>
    </row>
    <row r="136" spans="13:26" x14ac:dyDescent="0.25">
      <c r="M136" s="2"/>
      <c r="N136" s="1">
        <f t="shared" si="9"/>
        <v>78</v>
      </c>
      <c r="O136" s="124">
        <f t="shared" si="12"/>
        <v>3843853.7555983644</v>
      </c>
      <c r="P136" s="124">
        <f t="shared" si="11"/>
        <v>45923.821127086565</v>
      </c>
      <c r="Q136" s="124">
        <f t="shared" si="13"/>
        <v>8332.32545719675</v>
      </c>
      <c r="R136" s="124">
        <f t="shared" si="14"/>
        <v>3898109.9021826475</v>
      </c>
      <c r="Z136" s="2"/>
    </row>
    <row r="137" spans="13:26" x14ac:dyDescent="0.25">
      <c r="M137" s="2"/>
      <c r="N137" s="1">
        <f t="shared" si="9"/>
        <v>79</v>
      </c>
      <c r="O137" s="124">
        <f t="shared" si="12"/>
        <v>3898109.9021826475</v>
      </c>
      <c r="P137" s="124">
        <f t="shared" si="11"/>
        <v>45923.821127086565</v>
      </c>
      <c r="Q137" s="124">
        <f t="shared" si="13"/>
        <v>8449.9365579664372</v>
      </c>
      <c r="R137" s="124">
        <f t="shared" si="14"/>
        <v>3952483.6598677002</v>
      </c>
      <c r="Z137" s="2"/>
    </row>
    <row r="138" spans="13:26" x14ac:dyDescent="0.25">
      <c r="M138" s="2"/>
      <c r="N138" s="1">
        <f t="shared" si="9"/>
        <v>80</v>
      </c>
      <c r="O138" s="124">
        <f t="shared" si="12"/>
        <v>3952483.6598677002</v>
      </c>
      <c r="P138" s="124">
        <f t="shared" si="11"/>
        <v>45923.821127086565</v>
      </c>
      <c r="Q138" s="124">
        <f t="shared" si="13"/>
        <v>8567.8026044315902</v>
      </c>
      <c r="R138" s="124">
        <f t="shared" si="14"/>
        <v>4006975.2835992184</v>
      </c>
      <c r="Z138" s="2"/>
    </row>
    <row r="139" spans="13:26" x14ac:dyDescent="0.25">
      <c r="M139" s="2"/>
      <c r="N139" s="1">
        <f t="shared" si="9"/>
        <v>81</v>
      </c>
      <c r="O139" s="124">
        <f t="shared" si="12"/>
        <v>4006975.2835992184</v>
      </c>
      <c r="P139" s="124">
        <f t="shared" si="11"/>
        <v>45923.821127086565</v>
      </c>
      <c r="Q139" s="124">
        <f t="shared" si="13"/>
        <v>8685.9241492382389</v>
      </c>
      <c r="R139" s="124">
        <f t="shared" si="14"/>
        <v>4061585.0288755428</v>
      </c>
      <c r="Z139" s="2"/>
    </row>
    <row r="140" spans="13:26" x14ac:dyDescent="0.25">
      <c r="M140" s="2"/>
      <c r="N140" s="1">
        <f t="shared" si="9"/>
        <v>82</v>
      </c>
      <c r="O140" s="124">
        <f t="shared" si="12"/>
        <v>4061585.0288755428</v>
      </c>
      <c r="P140" s="124">
        <f t="shared" si="11"/>
        <v>45923.821127086565</v>
      </c>
      <c r="Q140" s="124">
        <f t="shared" si="13"/>
        <v>8804.3017462303796</v>
      </c>
      <c r="R140" s="124">
        <f t="shared" si="14"/>
        <v>4116313.1517488598</v>
      </c>
      <c r="Z140" s="2"/>
    </row>
    <row r="141" spans="13:26" x14ac:dyDescent="0.25">
      <c r="M141" s="2"/>
      <c r="N141" s="1">
        <f t="shared" si="9"/>
        <v>83</v>
      </c>
      <c r="O141" s="124">
        <f t="shared" si="12"/>
        <v>4116313.1517488598</v>
      </c>
      <c r="P141" s="124">
        <f t="shared" si="11"/>
        <v>45923.821127086565</v>
      </c>
      <c r="Q141" s="124">
        <f t="shared" si="13"/>
        <v>8922.9359504525801</v>
      </c>
      <c r="R141" s="124">
        <f t="shared" si="14"/>
        <v>4171159.9088263987</v>
      </c>
      <c r="Z141" s="2"/>
    </row>
    <row r="142" spans="13:26" x14ac:dyDescent="0.25">
      <c r="M142" s="2"/>
      <c r="N142" s="1">
        <f t="shared" si="9"/>
        <v>84</v>
      </c>
      <c r="O142" s="124">
        <f t="shared" si="12"/>
        <v>4171159.9088263987</v>
      </c>
      <c r="P142" s="124">
        <f t="shared" si="11"/>
        <v>45923.821127086565</v>
      </c>
      <c r="Q142" s="124">
        <f t="shared" si="13"/>
        <v>9041.8273181525783</v>
      </c>
      <c r="R142" s="124">
        <f t="shared" si="14"/>
        <v>4226125.557271638</v>
      </c>
      <c r="Z142" s="2"/>
    </row>
    <row r="143" spans="13:26" x14ac:dyDescent="0.25">
      <c r="M143" s="2"/>
      <c r="N143" s="1">
        <f t="shared" si="9"/>
        <v>85</v>
      </c>
      <c r="O143" s="124">
        <f t="shared" si="12"/>
        <v>4226125.557271638</v>
      </c>
      <c r="P143" s="124">
        <f t="shared" si="11"/>
        <v>45923.821127086565</v>
      </c>
      <c r="Q143" s="124">
        <f t="shared" si="13"/>
        <v>9160.9764067838914</v>
      </c>
      <c r="R143" s="124">
        <f t="shared" si="14"/>
        <v>4281210.3548055086</v>
      </c>
      <c r="Z143" s="2"/>
    </row>
    <row r="144" spans="13:26" x14ac:dyDescent="0.25">
      <c r="M144" s="2"/>
      <c r="N144" s="1">
        <f t="shared" si="9"/>
        <v>86</v>
      </c>
      <c r="O144" s="124">
        <f t="shared" si="12"/>
        <v>4281210.3548055086</v>
      </c>
      <c r="P144" s="124">
        <f t="shared" si="11"/>
        <v>45923.821127086565</v>
      </c>
      <c r="Q144" s="124">
        <f t="shared" si="13"/>
        <v>9280.3837750084276</v>
      </c>
      <c r="R144" s="124">
        <f t="shared" si="14"/>
        <v>4336414.5597076043</v>
      </c>
      <c r="Z144" s="2"/>
    </row>
    <row r="145" spans="13:26" x14ac:dyDescent="0.25">
      <c r="M145" s="2"/>
      <c r="N145" s="1">
        <f t="shared" si="9"/>
        <v>87</v>
      </c>
      <c r="O145" s="124">
        <f t="shared" si="12"/>
        <v>4336414.5597076043</v>
      </c>
      <c r="P145" s="124">
        <f t="shared" si="11"/>
        <v>45923.821127086565</v>
      </c>
      <c r="Q145" s="124">
        <f t="shared" si="13"/>
        <v>9400.0499826991072</v>
      </c>
      <c r="R145" s="124">
        <f t="shared" si="14"/>
        <v>4391738.4308173908</v>
      </c>
      <c r="Z145" s="2"/>
    </row>
    <row r="146" spans="13:26" x14ac:dyDescent="0.25">
      <c r="M146" s="2"/>
      <c r="N146" s="1">
        <f t="shared" si="9"/>
        <v>88</v>
      </c>
      <c r="O146" s="124">
        <f t="shared" si="12"/>
        <v>4391738.4308173908</v>
      </c>
      <c r="P146" s="124">
        <f t="shared" si="11"/>
        <v>45923.821127086565</v>
      </c>
      <c r="Q146" s="124">
        <f t="shared" si="13"/>
        <v>9519.9755909424912</v>
      </c>
      <c r="R146" s="124">
        <f t="shared" si="14"/>
        <v>4447182.2275354201</v>
      </c>
      <c r="Z146" s="2"/>
    </row>
    <row r="147" spans="13:26" x14ac:dyDescent="0.25">
      <c r="M147" s="2"/>
      <c r="N147" s="1">
        <f t="shared" si="9"/>
        <v>89</v>
      </c>
      <c r="O147" s="124">
        <f t="shared" si="12"/>
        <v>4447182.2275354201</v>
      </c>
      <c r="P147" s="124">
        <f t="shared" si="11"/>
        <v>45923.821127086565</v>
      </c>
      <c r="Q147" s="124">
        <f t="shared" si="13"/>
        <v>9640.1611620414005</v>
      </c>
      <c r="R147" s="124">
        <f t="shared" si="14"/>
        <v>4502746.2098245481</v>
      </c>
      <c r="Z147" s="2"/>
    </row>
    <row r="148" spans="13:26" x14ac:dyDescent="0.25">
      <c r="M148" s="2"/>
      <c r="N148" s="1">
        <f t="shared" si="9"/>
        <v>90</v>
      </c>
      <c r="O148" s="124">
        <f t="shared" si="12"/>
        <v>4502746.2098245481</v>
      </c>
      <c r="P148" s="124">
        <f t="shared" si="11"/>
        <v>45923.821127086565</v>
      </c>
      <c r="Q148" s="124">
        <f t="shared" si="13"/>
        <v>9760.6072595175665</v>
      </c>
      <c r="R148" s="124">
        <f t="shared" si="14"/>
        <v>4558430.6382111525</v>
      </c>
      <c r="Z148" s="2"/>
    </row>
    <row r="149" spans="13:26" x14ac:dyDescent="0.25">
      <c r="M149" s="2"/>
      <c r="N149" s="1">
        <f t="shared" si="9"/>
        <v>91</v>
      </c>
      <c r="O149" s="124">
        <f t="shared" si="12"/>
        <v>4558430.6382111525</v>
      </c>
      <c r="P149" s="124">
        <f t="shared" si="11"/>
        <v>45923.821127086565</v>
      </c>
      <c r="Q149" s="124">
        <f t="shared" si="13"/>
        <v>9881.3144481142699</v>
      </c>
      <c r="R149" s="124">
        <f t="shared" si="14"/>
        <v>4614235.7737863539</v>
      </c>
      <c r="Z149" s="2"/>
    </row>
    <row r="150" spans="13:26" x14ac:dyDescent="0.25">
      <c r="M150" s="2"/>
      <c r="N150" s="1">
        <f t="shared" si="9"/>
        <v>92</v>
      </c>
      <c r="O150" s="124">
        <f t="shared" si="12"/>
        <v>4614235.7737863539</v>
      </c>
      <c r="P150" s="124">
        <f t="shared" si="11"/>
        <v>45923.821127086565</v>
      </c>
      <c r="Q150" s="124">
        <f t="shared" si="13"/>
        <v>10002.283293798977</v>
      </c>
      <c r="R150" s="124">
        <f t="shared" si="14"/>
        <v>4670161.8782072393</v>
      </c>
      <c r="Z150" s="2"/>
    </row>
    <row r="151" spans="13:26" x14ac:dyDescent="0.25">
      <c r="M151" s="2"/>
      <c r="N151" s="1">
        <f t="shared" si="9"/>
        <v>93</v>
      </c>
      <c r="O151" s="124">
        <f t="shared" si="12"/>
        <v>4670161.8782072393</v>
      </c>
      <c r="P151" s="124">
        <f t="shared" si="11"/>
        <v>45923.821127086565</v>
      </c>
      <c r="Q151" s="124">
        <f t="shared" si="13"/>
        <v>10123.514363766011</v>
      </c>
      <c r="R151" s="124">
        <f t="shared" si="14"/>
        <v>4726209.2136980919</v>
      </c>
      <c r="Z151" s="2"/>
    </row>
    <row r="152" spans="13:26" x14ac:dyDescent="0.25">
      <c r="M152" s="2"/>
      <c r="N152" s="1">
        <f t="shared" si="9"/>
        <v>94</v>
      </c>
      <c r="O152" s="124">
        <f t="shared" si="12"/>
        <v>4726209.2136980919</v>
      </c>
      <c r="P152" s="124">
        <f t="shared" si="11"/>
        <v>45923.821127086565</v>
      </c>
      <c r="Q152" s="124">
        <f t="shared" si="13"/>
        <v>10245.008226439197</v>
      </c>
      <c r="R152" s="124">
        <f t="shared" si="14"/>
        <v>4782378.0430516182</v>
      </c>
      <c r="Z152" s="2"/>
    </row>
    <row r="153" spans="13:26" x14ac:dyDescent="0.25">
      <c r="M153" s="2"/>
      <c r="N153" s="1">
        <f t="shared" si="9"/>
        <v>95</v>
      </c>
      <c r="O153" s="124">
        <f t="shared" si="12"/>
        <v>4782378.0430516182</v>
      </c>
      <c r="P153" s="124">
        <f t="shared" si="11"/>
        <v>45923.821127086565</v>
      </c>
      <c r="Q153" s="124">
        <f t="shared" si="13"/>
        <v>10366.765451474537</v>
      </c>
      <c r="R153" s="124">
        <f t="shared" si="14"/>
        <v>4838668.6296301791</v>
      </c>
      <c r="Z153" s="2"/>
    </row>
    <row r="154" spans="13:26" x14ac:dyDescent="0.25">
      <c r="M154" s="2"/>
      <c r="N154" s="1">
        <f t="shared" si="9"/>
        <v>96</v>
      </c>
      <c r="O154" s="124">
        <f t="shared" si="12"/>
        <v>4838668.6296301791</v>
      </c>
      <c r="P154" s="124">
        <f t="shared" si="11"/>
        <v>45923.821127086565</v>
      </c>
      <c r="Q154" s="124">
        <f t="shared" si="13"/>
        <v>10488.786609762872</v>
      </c>
      <c r="R154" s="124">
        <f t="shared" si="14"/>
        <v>4895081.2373670293</v>
      </c>
      <c r="Z154" s="2"/>
    </row>
    <row r="155" spans="13:26" x14ac:dyDescent="0.25">
      <c r="M155" s="2"/>
      <c r="N155" s="1">
        <f t="shared" si="9"/>
        <v>97</v>
      </c>
      <c r="O155" s="124">
        <f t="shared" ref="O155:O218" si="15">R154</f>
        <v>4895081.2373670293</v>
      </c>
      <c r="P155" s="124">
        <f t="shared" si="11"/>
        <v>45923.821127086565</v>
      </c>
      <c r="Q155" s="124">
        <f t="shared" ref="Q155:Q218" si="16">O155*$P$53</f>
        <v>10611.072273432572</v>
      </c>
      <c r="R155" s="124">
        <f t="shared" ref="R155:R218" si="17">O155+P155+Q155</f>
        <v>4951616.1307675485</v>
      </c>
      <c r="Z155" s="2"/>
    </row>
    <row r="156" spans="13:26" x14ac:dyDescent="0.25">
      <c r="M156" s="2"/>
      <c r="N156" s="1">
        <f t="shared" si="9"/>
        <v>98</v>
      </c>
      <c r="O156" s="124">
        <f t="shared" si="15"/>
        <v>4951616.1307675485</v>
      </c>
      <c r="P156" s="124">
        <f t="shared" si="11"/>
        <v>45923.821127086565</v>
      </c>
      <c r="Q156" s="124">
        <f t="shared" si="16"/>
        <v>10733.623015852198</v>
      </c>
      <c r="R156" s="124">
        <f t="shared" si="17"/>
        <v>5008273.574910488</v>
      </c>
      <c r="Z156" s="2"/>
    </row>
    <row r="157" spans="13:26" x14ac:dyDescent="0.25">
      <c r="M157" s="2"/>
      <c r="N157" s="1">
        <f t="shared" si="9"/>
        <v>99</v>
      </c>
      <c r="O157" s="124">
        <f t="shared" si="15"/>
        <v>5008273.574910488</v>
      </c>
      <c r="P157" s="124">
        <f t="shared" si="11"/>
        <v>45923.821127086565</v>
      </c>
      <c r="Q157" s="124">
        <f t="shared" si="16"/>
        <v>10856.439411633215</v>
      </c>
      <c r="R157" s="124">
        <f t="shared" si="17"/>
        <v>5065053.8354492085</v>
      </c>
      <c r="Z157" s="2"/>
    </row>
    <row r="158" spans="13:26" x14ac:dyDescent="0.25">
      <c r="M158" s="2"/>
      <c r="N158" s="1">
        <f t="shared" si="9"/>
        <v>100</v>
      </c>
      <c r="O158" s="124">
        <f t="shared" si="15"/>
        <v>5065053.8354492085</v>
      </c>
      <c r="P158" s="124">
        <f t="shared" si="11"/>
        <v>45923.821127086565</v>
      </c>
      <c r="Q158" s="124">
        <f t="shared" si="16"/>
        <v>10979.522036632667</v>
      </c>
      <c r="R158" s="124">
        <f t="shared" si="17"/>
        <v>5121957.1786129279</v>
      </c>
      <c r="Z158" s="2"/>
    </row>
    <row r="159" spans="13:26" x14ac:dyDescent="0.25">
      <c r="M159" s="2"/>
      <c r="N159" s="1">
        <f t="shared" si="9"/>
        <v>101</v>
      </c>
      <c r="O159" s="124">
        <f t="shared" si="15"/>
        <v>5121957.1786129279</v>
      </c>
      <c r="P159" s="124">
        <f t="shared" si="11"/>
        <v>45923.821127086565</v>
      </c>
      <c r="Q159" s="124">
        <f t="shared" si="16"/>
        <v>11102.871467955882</v>
      </c>
      <c r="R159" s="124">
        <f t="shared" si="17"/>
        <v>5178983.8712079711</v>
      </c>
      <c r="Z159" s="2"/>
    </row>
    <row r="160" spans="13:26" x14ac:dyDescent="0.25">
      <c r="M160" s="2"/>
      <c r="N160" s="1">
        <f t="shared" si="9"/>
        <v>102</v>
      </c>
      <c r="O160" s="124">
        <f t="shared" si="15"/>
        <v>5178983.8712079711</v>
      </c>
      <c r="P160" s="124">
        <f t="shared" si="11"/>
        <v>45923.821127086565</v>
      </c>
      <c r="Q160" s="124">
        <f t="shared" si="16"/>
        <v>11226.488283959185</v>
      </c>
      <c r="R160" s="124">
        <f t="shared" si="17"/>
        <v>5236134.1806190172</v>
      </c>
      <c r="Z160" s="2"/>
    </row>
    <row r="161" spans="13:26" x14ac:dyDescent="0.25">
      <c r="M161" s="2"/>
      <c r="N161" s="1">
        <f t="shared" si="9"/>
        <v>103</v>
      </c>
      <c r="O161" s="124">
        <f t="shared" si="15"/>
        <v>5236134.1806190172</v>
      </c>
      <c r="P161" s="124">
        <f t="shared" si="11"/>
        <v>45923.821127086565</v>
      </c>
      <c r="Q161" s="124">
        <f t="shared" si="16"/>
        <v>11350.373064252602</v>
      </c>
      <c r="R161" s="124">
        <f t="shared" si="17"/>
        <v>5293408.3748103566</v>
      </c>
      <c r="Z161" s="2"/>
    </row>
    <row r="162" spans="13:26" x14ac:dyDescent="0.25">
      <c r="M162" s="2"/>
      <c r="N162" s="1">
        <f t="shared" si="9"/>
        <v>104</v>
      </c>
      <c r="O162" s="124">
        <f t="shared" si="15"/>
        <v>5293408.3748103566</v>
      </c>
      <c r="P162" s="124">
        <f t="shared" si="11"/>
        <v>45923.821127086565</v>
      </c>
      <c r="Q162" s="124">
        <f t="shared" si="16"/>
        <v>11474.526389702582</v>
      </c>
      <c r="R162" s="124">
        <f t="shared" si="17"/>
        <v>5350806.7223271457</v>
      </c>
      <c r="Z162" s="2"/>
    </row>
    <row r="163" spans="13:26" x14ac:dyDescent="0.25">
      <c r="M163" s="2"/>
      <c r="N163" s="1">
        <f t="shared" si="9"/>
        <v>105</v>
      </c>
      <c r="O163" s="124">
        <f t="shared" si="15"/>
        <v>5350806.7223271457</v>
      </c>
      <c r="P163" s="124">
        <f t="shared" si="11"/>
        <v>45923.821127086565</v>
      </c>
      <c r="Q163" s="124">
        <f t="shared" si="16"/>
        <v>11598.948842434715</v>
      </c>
      <c r="R163" s="124">
        <f t="shared" si="17"/>
        <v>5408329.4922966678</v>
      </c>
      <c r="Z163" s="2"/>
    </row>
    <row r="164" spans="13:26" x14ac:dyDescent="0.25">
      <c r="M164" s="2"/>
      <c r="N164" s="1">
        <f t="shared" si="9"/>
        <v>106</v>
      </c>
      <c r="O164" s="124">
        <f t="shared" si="15"/>
        <v>5408329.4922966678</v>
      </c>
      <c r="P164" s="124">
        <f t="shared" si="11"/>
        <v>45923.821127086565</v>
      </c>
      <c r="Q164" s="124">
        <f t="shared" si="16"/>
        <v>11723.641005836469</v>
      </c>
      <c r="R164" s="124">
        <f t="shared" si="17"/>
        <v>5465976.9544295911</v>
      </c>
      <c r="Z164" s="2"/>
    </row>
    <row r="165" spans="13:26" x14ac:dyDescent="0.25">
      <c r="M165" s="2"/>
      <c r="N165" s="1">
        <f t="shared" si="9"/>
        <v>107</v>
      </c>
      <c r="O165" s="124">
        <f t="shared" si="15"/>
        <v>5465976.9544295911</v>
      </c>
      <c r="P165" s="124">
        <f t="shared" si="11"/>
        <v>45923.821127086565</v>
      </c>
      <c r="Q165" s="124">
        <f t="shared" si="16"/>
        <v>11848.603464559919</v>
      </c>
      <c r="R165" s="124">
        <f t="shared" si="17"/>
        <v>5523749.3790212376</v>
      </c>
      <c r="Z165" s="2"/>
    </row>
    <row r="166" spans="13:26" x14ac:dyDescent="0.25">
      <c r="M166" s="2"/>
      <c r="N166" s="1">
        <f t="shared" si="9"/>
        <v>108</v>
      </c>
      <c r="O166" s="124">
        <f t="shared" si="15"/>
        <v>5523749.3790212376</v>
      </c>
      <c r="P166" s="124">
        <f t="shared" si="11"/>
        <v>45923.821127086565</v>
      </c>
      <c r="Q166" s="124">
        <f t="shared" si="16"/>
        <v>11973.836804524493</v>
      </c>
      <c r="R166" s="124">
        <f t="shared" si="17"/>
        <v>5581647.0369528485</v>
      </c>
      <c r="Z166" s="2"/>
    </row>
    <row r="167" spans="13:26" x14ac:dyDescent="0.25">
      <c r="M167" s="2"/>
      <c r="N167" s="1">
        <f t="shared" si="9"/>
        <v>109</v>
      </c>
      <c r="O167" s="124">
        <f t="shared" si="15"/>
        <v>5581647.0369528485</v>
      </c>
      <c r="P167" s="124">
        <f t="shared" si="11"/>
        <v>45923.821127086565</v>
      </c>
      <c r="Q167" s="124">
        <f t="shared" si="16"/>
        <v>12099.341612919718</v>
      </c>
      <c r="R167" s="124">
        <f t="shared" si="17"/>
        <v>5639670.1996928556</v>
      </c>
      <c r="Z167" s="2"/>
    </row>
    <row r="168" spans="13:26" x14ac:dyDescent="0.25">
      <c r="M168" s="2"/>
      <c r="N168" s="1">
        <f t="shared" si="9"/>
        <v>110</v>
      </c>
      <c r="O168" s="124">
        <f t="shared" si="15"/>
        <v>5639670.1996928556</v>
      </c>
      <c r="P168" s="124">
        <f t="shared" si="11"/>
        <v>45923.821127086565</v>
      </c>
      <c r="Q168" s="124">
        <f t="shared" si="16"/>
        <v>12225.118478207967</v>
      </c>
      <c r="R168" s="124">
        <f t="shared" si="17"/>
        <v>5697819.1392981503</v>
      </c>
      <c r="Z168" s="2"/>
    </row>
    <row r="169" spans="13:26" x14ac:dyDescent="0.25">
      <c r="M169" s="2"/>
      <c r="N169" s="1">
        <f t="shared" si="9"/>
        <v>111</v>
      </c>
      <c r="O169" s="124">
        <f t="shared" si="15"/>
        <v>5697819.1392981503</v>
      </c>
      <c r="P169" s="124">
        <f t="shared" si="11"/>
        <v>45923.821127086565</v>
      </c>
      <c r="Q169" s="124">
        <f t="shared" si="16"/>
        <v>12351.167990127229</v>
      </c>
      <c r="R169" s="124">
        <f t="shared" si="17"/>
        <v>5756094.1284153648</v>
      </c>
      <c r="Z169" s="2"/>
    </row>
    <row r="170" spans="13:26" x14ac:dyDescent="0.25">
      <c r="M170" s="2"/>
      <c r="N170" s="1">
        <f t="shared" si="9"/>
        <v>112</v>
      </c>
      <c r="O170" s="124">
        <f t="shared" si="15"/>
        <v>5756094.1284153648</v>
      </c>
      <c r="P170" s="124">
        <f t="shared" si="11"/>
        <v>45923.821127086565</v>
      </c>
      <c r="Q170" s="124">
        <f t="shared" si="16"/>
        <v>12477.490739693865</v>
      </c>
      <c r="R170" s="124">
        <f t="shared" si="17"/>
        <v>5814495.4402821455</v>
      </c>
      <c r="Z170" s="2"/>
    </row>
    <row r="171" spans="13:26" x14ac:dyDescent="0.25">
      <c r="M171" s="2"/>
      <c r="N171" s="1">
        <f t="shared" si="9"/>
        <v>113</v>
      </c>
      <c r="O171" s="124">
        <f t="shared" si="15"/>
        <v>5814495.4402821455</v>
      </c>
      <c r="P171" s="124">
        <f t="shared" si="11"/>
        <v>45923.821127086565</v>
      </c>
      <c r="Q171" s="124">
        <f t="shared" si="16"/>
        <v>12604.087319205386</v>
      </c>
      <c r="R171" s="124">
        <f t="shared" si="17"/>
        <v>5873023.3487284379</v>
      </c>
      <c r="Z171" s="2"/>
    </row>
    <row r="172" spans="13:26" x14ac:dyDescent="0.25">
      <c r="M172" s="2"/>
      <c r="N172" s="1">
        <f t="shared" si="9"/>
        <v>114</v>
      </c>
      <c r="O172" s="124">
        <f t="shared" si="15"/>
        <v>5873023.3487284379</v>
      </c>
      <c r="P172" s="124">
        <f t="shared" si="11"/>
        <v>45923.821127086565</v>
      </c>
      <c r="Q172" s="124">
        <f t="shared" si="16"/>
        <v>12730.958322243223</v>
      </c>
      <c r="R172" s="124">
        <f t="shared" si="17"/>
        <v>5931678.1281777676</v>
      </c>
      <c r="Z172" s="2"/>
    </row>
    <row r="173" spans="13:26" x14ac:dyDescent="0.25">
      <c r="M173" s="2"/>
      <c r="N173" s="1">
        <f t="shared" si="9"/>
        <v>115</v>
      </c>
      <c r="O173" s="124">
        <f t="shared" si="15"/>
        <v>5931678.1281777676</v>
      </c>
      <c r="P173" s="124">
        <f t="shared" si="11"/>
        <v>45923.821127086565</v>
      </c>
      <c r="Q173" s="124">
        <f t="shared" si="16"/>
        <v>12858.104343675517</v>
      </c>
      <c r="R173" s="124">
        <f t="shared" si="17"/>
        <v>5990460.0536485296</v>
      </c>
      <c r="Z173" s="2"/>
    </row>
    <row r="174" spans="13:26" x14ac:dyDescent="0.25">
      <c r="M174" s="2"/>
      <c r="N174" s="1">
        <f t="shared" si="9"/>
        <v>116</v>
      </c>
      <c r="O174" s="124">
        <f t="shared" si="15"/>
        <v>5990460.0536485296</v>
      </c>
      <c r="P174" s="124">
        <f t="shared" si="11"/>
        <v>45923.821127086565</v>
      </c>
      <c r="Q174" s="124">
        <f t="shared" si="16"/>
        <v>12985.525979659904</v>
      </c>
      <c r="R174" s="124">
        <f t="shared" si="17"/>
        <v>6049369.400755276</v>
      </c>
      <c r="Z174" s="2"/>
    </row>
    <row r="175" spans="13:26" x14ac:dyDescent="0.25">
      <c r="M175" s="2"/>
      <c r="N175" s="1">
        <f t="shared" si="9"/>
        <v>117</v>
      </c>
      <c r="O175" s="124">
        <f t="shared" si="15"/>
        <v>6049369.400755276</v>
      </c>
      <c r="P175" s="124">
        <f t="shared" si="11"/>
        <v>45923.821127086565</v>
      </c>
      <c r="Q175" s="124">
        <f t="shared" si="16"/>
        <v>13113.22382764631</v>
      </c>
      <c r="R175" s="124">
        <f t="shared" si="17"/>
        <v>6108406.445710009</v>
      </c>
      <c r="Z175" s="2"/>
    </row>
    <row r="176" spans="13:26" x14ac:dyDescent="0.25">
      <c r="M176" s="2"/>
      <c r="N176" s="1">
        <f t="shared" si="9"/>
        <v>118</v>
      </c>
      <c r="O176" s="124">
        <f t="shared" si="15"/>
        <v>6108406.445710009</v>
      </c>
      <c r="P176" s="124">
        <f t="shared" si="11"/>
        <v>45923.821127086565</v>
      </c>
      <c r="Q176" s="124">
        <f t="shared" si="16"/>
        <v>13241.198486379761</v>
      </c>
      <c r="R176" s="124">
        <f t="shared" si="17"/>
        <v>6167571.4653234752</v>
      </c>
      <c r="Z176" s="2"/>
    </row>
    <row r="177" spans="13:26" x14ac:dyDescent="0.25">
      <c r="M177" s="2"/>
      <c r="N177" s="1">
        <f t="shared" si="9"/>
        <v>119</v>
      </c>
      <c r="O177" s="124">
        <f t="shared" si="15"/>
        <v>6167571.4653234752</v>
      </c>
      <c r="P177" s="124">
        <f t="shared" si="11"/>
        <v>45923.821127086565</v>
      </c>
      <c r="Q177" s="124">
        <f t="shared" si="16"/>
        <v>13369.450555903173</v>
      </c>
      <c r="R177" s="124">
        <f t="shared" si="17"/>
        <v>6226864.737006465</v>
      </c>
      <c r="Z177" s="2"/>
    </row>
    <row r="178" spans="13:26" x14ac:dyDescent="0.25">
      <c r="M178" s="2"/>
      <c r="N178" s="1">
        <f t="shared" si="9"/>
        <v>120</v>
      </c>
      <c r="O178" s="124">
        <f t="shared" si="15"/>
        <v>6226864.737006465</v>
      </c>
      <c r="P178" s="124">
        <f t="shared" si="11"/>
        <v>45923.821127086565</v>
      </c>
      <c r="Q178" s="124">
        <f t="shared" si="16"/>
        <v>13497.980637560182</v>
      </c>
      <c r="R178" s="124">
        <f t="shared" si="17"/>
        <v>6286286.5387711124</v>
      </c>
      <c r="Z178" s="2"/>
    </row>
    <row r="179" spans="13:26" x14ac:dyDescent="0.25">
      <c r="M179" s="2"/>
      <c r="N179" s="1">
        <f t="shared" si="9"/>
        <v>121</v>
      </c>
      <c r="O179" s="124">
        <f t="shared" si="15"/>
        <v>6286286.5387711124</v>
      </c>
      <c r="P179" s="124">
        <f t="shared" si="11"/>
        <v>45923.821127086565</v>
      </c>
      <c r="Q179" s="124">
        <f t="shared" si="16"/>
        <v>13626.789333997956</v>
      </c>
      <c r="R179" s="124">
        <f t="shared" si="17"/>
        <v>6345837.1492321976</v>
      </c>
      <c r="Z179" s="2"/>
    </row>
    <row r="180" spans="13:26" x14ac:dyDescent="0.25">
      <c r="M180" s="2"/>
      <c r="N180" s="1">
        <f t="shared" si="9"/>
        <v>122</v>
      </c>
      <c r="O180" s="124">
        <f t="shared" si="15"/>
        <v>6345837.1492321976</v>
      </c>
      <c r="P180" s="124">
        <f t="shared" si="11"/>
        <v>45923.821127086565</v>
      </c>
      <c r="Q180" s="124">
        <f t="shared" si="16"/>
        <v>13755.877249170022</v>
      </c>
      <c r="R180" s="124">
        <f t="shared" si="17"/>
        <v>6405516.8476084545</v>
      </c>
      <c r="Z180" s="2"/>
    </row>
    <row r="181" spans="13:26" x14ac:dyDescent="0.25">
      <c r="M181" s="2"/>
      <c r="N181" s="1">
        <f t="shared" si="9"/>
        <v>123</v>
      </c>
      <c r="O181" s="124">
        <f t="shared" si="15"/>
        <v>6405516.8476084545</v>
      </c>
      <c r="P181" s="124">
        <f t="shared" si="11"/>
        <v>45923.821127086565</v>
      </c>
      <c r="Q181" s="124">
        <f t="shared" si="16"/>
        <v>13885.244988339095</v>
      </c>
      <c r="R181" s="124">
        <f t="shared" si="17"/>
        <v>6465325.9137238804</v>
      </c>
      <c r="Z181" s="2"/>
    </row>
    <row r="182" spans="13:26" x14ac:dyDescent="0.25">
      <c r="M182" s="2"/>
      <c r="N182" s="1">
        <f t="shared" si="9"/>
        <v>124</v>
      </c>
      <c r="O182" s="124">
        <f t="shared" si="15"/>
        <v>6465325.9137238804</v>
      </c>
      <c r="P182" s="124">
        <f t="shared" si="11"/>
        <v>45923.821127086565</v>
      </c>
      <c r="Q182" s="124">
        <f t="shared" si="16"/>
        <v>14014.893158079922</v>
      </c>
      <c r="R182" s="124">
        <f t="shared" si="17"/>
        <v>6525264.6280090474</v>
      </c>
      <c r="Z182" s="2"/>
    </row>
    <row r="183" spans="13:26" x14ac:dyDescent="0.25">
      <c r="M183" s="2"/>
      <c r="N183" s="1">
        <f t="shared" si="9"/>
        <v>125</v>
      </c>
      <c r="O183" s="124">
        <f t="shared" si="15"/>
        <v>6525264.6280090474</v>
      </c>
      <c r="P183" s="124">
        <f t="shared" si="11"/>
        <v>45923.821127086565</v>
      </c>
      <c r="Q183" s="124">
        <f t="shared" si="16"/>
        <v>14144.822366282118</v>
      </c>
      <c r="R183" s="124">
        <f t="shared" si="17"/>
        <v>6585333.2715024166</v>
      </c>
      <c r="Z183" s="2"/>
    </row>
    <row r="184" spans="13:26" x14ac:dyDescent="0.25">
      <c r="M184" s="2"/>
      <c r="N184" s="1">
        <f t="shared" ref="N184:N247" si="18">N183+1</f>
        <v>126</v>
      </c>
      <c r="O184" s="124">
        <f t="shared" si="15"/>
        <v>6585333.2715024166</v>
      </c>
      <c r="P184" s="124">
        <f t="shared" ref="P184:P247" si="19">P183</f>
        <v>45923.821127086565</v>
      </c>
      <c r="Q184" s="124">
        <f t="shared" si="16"/>
        <v>14275.033222153028</v>
      </c>
      <c r="R184" s="124">
        <f t="shared" si="17"/>
        <v>6645532.1258516563</v>
      </c>
      <c r="Z184" s="2"/>
    </row>
    <row r="185" spans="13:26" x14ac:dyDescent="0.25">
      <c r="M185" s="2"/>
      <c r="N185" s="1">
        <f t="shared" si="18"/>
        <v>127</v>
      </c>
      <c r="O185" s="124">
        <f t="shared" si="15"/>
        <v>6645532.1258516563</v>
      </c>
      <c r="P185" s="124">
        <f t="shared" si="19"/>
        <v>45923.821127086565</v>
      </c>
      <c r="Q185" s="124">
        <f t="shared" si="16"/>
        <v>14405.526336220571</v>
      </c>
      <c r="R185" s="124">
        <f t="shared" si="17"/>
        <v>6705861.4733149642</v>
      </c>
      <c r="Z185" s="2"/>
    </row>
    <row r="186" spans="13:26" x14ac:dyDescent="0.25">
      <c r="M186" s="2"/>
      <c r="N186" s="1">
        <f t="shared" si="18"/>
        <v>128</v>
      </c>
      <c r="O186" s="124">
        <f t="shared" si="15"/>
        <v>6705861.4733149642</v>
      </c>
      <c r="P186" s="124">
        <f t="shared" si="19"/>
        <v>45923.821127086565</v>
      </c>
      <c r="Q186" s="124">
        <f t="shared" si="16"/>
        <v>14536.302320336112</v>
      </c>
      <c r="R186" s="124">
        <f t="shared" si="17"/>
        <v>6766321.5967623871</v>
      </c>
      <c r="Z186" s="2"/>
    </row>
    <row r="187" spans="13:26" x14ac:dyDescent="0.25">
      <c r="M187" s="2"/>
      <c r="N187" s="1">
        <f t="shared" si="18"/>
        <v>129</v>
      </c>
      <c r="O187" s="124">
        <f t="shared" si="15"/>
        <v>6766321.5967623871</v>
      </c>
      <c r="P187" s="124">
        <f t="shared" si="19"/>
        <v>45923.821127086565</v>
      </c>
      <c r="Q187" s="124">
        <f t="shared" si="16"/>
        <v>14667.361787677319</v>
      </c>
      <c r="R187" s="124">
        <f t="shared" si="17"/>
        <v>6826912.7796771517</v>
      </c>
      <c r="Z187" s="2"/>
    </row>
    <row r="188" spans="13:26" x14ac:dyDescent="0.25">
      <c r="M188" s="2"/>
      <c r="N188" s="1">
        <f t="shared" si="18"/>
        <v>130</v>
      </c>
      <c r="O188" s="124">
        <f t="shared" si="15"/>
        <v>6826912.7796771517</v>
      </c>
      <c r="P188" s="124">
        <f t="shared" si="19"/>
        <v>45923.821127086565</v>
      </c>
      <c r="Q188" s="124">
        <f t="shared" si="16"/>
        <v>14798.705352751054</v>
      </c>
      <c r="R188" s="124">
        <f t="shared" si="17"/>
        <v>6887635.3061569892</v>
      </c>
      <c r="Z188" s="2"/>
    </row>
    <row r="189" spans="13:26" x14ac:dyDescent="0.25">
      <c r="M189" s="2"/>
      <c r="N189" s="1">
        <f t="shared" si="18"/>
        <v>131</v>
      </c>
      <c r="O189" s="124">
        <f t="shared" si="15"/>
        <v>6887635.3061569892</v>
      </c>
      <c r="P189" s="124">
        <f t="shared" si="19"/>
        <v>45923.821127086565</v>
      </c>
      <c r="Q189" s="124">
        <f t="shared" si="16"/>
        <v>14930.333631396241</v>
      </c>
      <c r="R189" s="124">
        <f t="shared" si="17"/>
        <v>6948489.4609154724</v>
      </c>
      <c r="Z189" s="2"/>
    </row>
    <row r="190" spans="13:26" x14ac:dyDescent="0.25">
      <c r="M190" s="2"/>
      <c r="N190" s="1">
        <f t="shared" si="18"/>
        <v>132</v>
      </c>
      <c r="O190" s="124">
        <f t="shared" si="15"/>
        <v>6948489.4609154724</v>
      </c>
      <c r="P190" s="124">
        <f t="shared" si="19"/>
        <v>45923.821127086565</v>
      </c>
      <c r="Q190" s="124">
        <f t="shared" si="16"/>
        <v>15062.247240786766</v>
      </c>
      <c r="R190" s="124">
        <f t="shared" si="17"/>
        <v>7009475.5292833457</v>
      </c>
      <c r="Z190" s="2"/>
    </row>
    <row r="191" spans="13:26" x14ac:dyDescent="0.25">
      <c r="M191" s="2"/>
      <c r="N191" s="1">
        <f t="shared" si="18"/>
        <v>133</v>
      </c>
      <c r="O191" s="124">
        <f t="shared" si="15"/>
        <v>7009475.5292833457</v>
      </c>
      <c r="P191" s="124">
        <f t="shared" si="19"/>
        <v>45923.821127086565</v>
      </c>
      <c r="Q191" s="124">
        <f t="shared" si="16"/>
        <v>15194.446799434352</v>
      </c>
      <c r="R191" s="124">
        <f t="shared" si="17"/>
        <v>7070593.7972098673</v>
      </c>
      <c r="Z191" s="2"/>
    </row>
    <row r="192" spans="13:26" x14ac:dyDescent="0.25">
      <c r="M192" s="2"/>
      <c r="N192" s="1">
        <f t="shared" si="18"/>
        <v>134</v>
      </c>
      <c r="O192" s="124">
        <f t="shared" si="15"/>
        <v>7070593.7972098673</v>
      </c>
      <c r="P192" s="124">
        <f t="shared" si="19"/>
        <v>45923.821127086565</v>
      </c>
      <c r="Q192" s="124">
        <f t="shared" si="16"/>
        <v>15326.932927191481</v>
      </c>
      <c r="R192" s="124">
        <f t="shared" si="17"/>
        <v>7131844.5512641454</v>
      </c>
      <c r="Z192" s="2"/>
    </row>
    <row r="193" spans="13:26" x14ac:dyDescent="0.25">
      <c r="M193" s="2"/>
      <c r="N193" s="1">
        <f t="shared" si="18"/>
        <v>135</v>
      </c>
      <c r="O193" s="124">
        <f t="shared" si="15"/>
        <v>7131844.5512641454</v>
      </c>
      <c r="P193" s="124">
        <f t="shared" si="19"/>
        <v>45923.821127086565</v>
      </c>
      <c r="Q193" s="124">
        <f t="shared" si="16"/>
        <v>15459.706245254283</v>
      </c>
      <c r="R193" s="124">
        <f t="shared" si="17"/>
        <v>7193228.078636487</v>
      </c>
      <c r="Z193" s="2"/>
    </row>
    <row r="194" spans="13:26" x14ac:dyDescent="0.25">
      <c r="M194" s="2"/>
      <c r="N194" s="1">
        <f t="shared" si="18"/>
        <v>136</v>
      </c>
      <c r="O194" s="124">
        <f t="shared" si="15"/>
        <v>7193228.078636487</v>
      </c>
      <c r="P194" s="124">
        <f t="shared" si="19"/>
        <v>45923.821127086565</v>
      </c>
      <c r="Q194" s="124">
        <f t="shared" si="16"/>
        <v>15592.767376165462</v>
      </c>
      <c r="R194" s="124">
        <f t="shared" si="17"/>
        <v>7254744.6671397397</v>
      </c>
      <c r="Z194" s="2"/>
    </row>
    <row r="195" spans="13:26" x14ac:dyDescent="0.25">
      <c r="M195" s="2"/>
      <c r="N195" s="1">
        <f t="shared" si="18"/>
        <v>137</v>
      </c>
      <c r="O195" s="124">
        <f t="shared" si="15"/>
        <v>7254744.6671397397</v>
      </c>
      <c r="P195" s="124">
        <f t="shared" si="19"/>
        <v>45923.821127086565</v>
      </c>
      <c r="Q195" s="124">
        <f t="shared" si="16"/>
        <v>15726.116943817198</v>
      </c>
      <c r="R195" s="124">
        <f t="shared" si="17"/>
        <v>7316394.6052106442</v>
      </c>
      <c r="Z195" s="2"/>
    </row>
    <row r="196" spans="13:26" x14ac:dyDescent="0.25">
      <c r="M196" s="2"/>
      <c r="N196" s="1">
        <f t="shared" si="18"/>
        <v>138</v>
      </c>
      <c r="O196" s="124">
        <f t="shared" si="15"/>
        <v>7316394.6052106442</v>
      </c>
      <c r="P196" s="124">
        <f t="shared" si="19"/>
        <v>45923.821127086565</v>
      </c>
      <c r="Q196" s="124">
        <f t="shared" si="16"/>
        <v>15859.755573454095</v>
      </c>
      <c r="R196" s="124">
        <f t="shared" si="17"/>
        <v>7378178.1819111854</v>
      </c>
      <c r="Z196" s="2"/>
    </row>
    <row r="197" spans="13:26" x14ac:dyDescent="0.25">
      <c r="M197" s="2"/>
      <c r="N197" s="1">
        <f t="shared" si="18"/>
        <v>139</v>
      </c>
      <c r="O197" s="124">
        <f t="shared" si="15"/>
        <v>7378178.1819111854</v>
      </c>
      <c r="P197" s="124">
        <f t="shared" si="19"/>
        <v>45923.821127086565</v>
      </c>
      <c r="Q197" s="124">
        <f t="shared" si="16"/>
        <v>15993.68389167609</v>
      </c>
      <c r="R197" s="124">
        <f t="shared" si="17"/>
        <v>7440095.6869299486</v>
      </c>
      <c r="Z197" s="2"/>
    </row>
    <row r="198" spans="13:26" x14ac:dyDescent="0.25">
      <c r="M198" s="2"/>
      <c r="N198" s="1">
        <f t="shared" si="18"/>
        <v>140</v>
      </c>
      <c r="O198" s="124">
        <f t="shared" si="15"/>
        <v>7440095.6869299486</v>
      </c>
      <c r="P198" s="124">
        <f t="shared" si="19"/>
        <v>45923.821127086565</v>
      </c>
      <c r="Q198" s="124">
        <f t="shared" si="16"/>
        <v>16127.902526441407</v>
      </c>
      <c r="R198" s="124">
        <f t="shared" si="17"/>
        <v>7502147.4105834765</v>
      </c>
      <c r="Z198" s="2"/>
    </row>
    <row r="199" spans="13:26" x14ac:dyDescent="0.25">
      <c r="M199" s="2"/>
      <c r="N199" s="1">
        <f t="shared" si="18"/>
        <v>141</v>
      </c>
      <c r="O199" s="124">
        <f t="shared" si="15"/>
        <v>7502147.4105834765</v>
      </c>
      <c r="P199" s="124">
        <f t="shared" si="19"/>
        <v>45923.821127086565</v>
      </c>
      <c r="Q199" s="124">
        <f t="shared" si="16"/>
        <v>16262.412107069493</v>
      </c>
      <c r="R199" s="124">
        <f t="shared" si="17"/>
        <v>7564333.6438176325</v>
      </c>
      <c r="Z199" s="2"/>
    </row>
    <row r="200" spans="13:26" x14ac:dyDescent="0.25">
      <c r="M200" s="2"/>
      <c r="N200" s="1">
        <f t="shared" si="18"/>
        <v>142</v>
      </c>
      <c r="O200" s="124">
        <f t="shared" si="15"/>
        <v>7564333.6438176325</v>
      </c>
      <c r="P200" s="124">
        <f t="shared" si="19"/>
        <v>45923.821127086565</v>
      </c>
      <c r="Q200" s="124">
        <f t="shared" si="16"/>
        <v>16397.213264243972</v>
      </c>
      <c r="R200" s="124">
        <f t="shared" si="17"/>
        <v>7626654.678208963</v>
      </c>
      <c r="Z200" s="2"/>
    </row>
    <row r="201" spans="13:26" x14ac:dyDescent="0.25">
      <c r="M201" s="2"/>
      <c r="N201" s="1">
        <f t="shared" si="18"/>
        <v>143</v>
      </c>
      <c r="O201" s="124">
        <f t="shared" si="15"/>
        <v>7626654.678208963</v>
      </c>
      <c r="P201" s="124">
        <f t="shared" si="19"/>
        <v>45923.821127086565</v>
      </c>
      <c r="Q201" s="124">
        <f t="shared" si="16"/>
        <v>16532.306630015606</v>
      </c>
      <c r="R201" s="124">
        <f t="shared" si="17"/>
        <v>7689110.8059660653</v>
      </c>
      <c r="Z201" s="2"/>
    </row>
    <row r="202" spans="13:26" x14ac:dyDescent="0.25">
      <c r="M202" s="2"/>
      <c r="N202" s="1">
        <f t="shared" si="18"/>
        <v>144</v>
      </c>
      <c r="O202" s="124">
        <f t="shared" si="15"/>
        <v>7689110.8059660653</v>
      </c>
      <c r="P202" s="124">
        <f t="shared" si="19"/>
        <v>45923.821127086565</v>
      </c>
      <c r="Q202" s="124">
        <f t="shared" si="16"/>
        <v>16667.692837805247</v>
      </c>
      <c r="R202" s="124">
        <f t="shared" si="17"/>
        <v>7751702.3199309576</v>
      </c>
      <c r="Z202" s="2"/>
    </row>
    <row r="203" spans="13:26" x14ac:dyDescent="0.25">
      <c r="M203" s="2"/>
      <c r="N203" s="1">
        <f t="shared" si="18"/>
        <v>145</v>
      </c>
      <c r="O203" s="124">
        <f t="shared" si="15"/>
        <v>7751702.3199309576</v>
      </c>
      <c r="P203" s="124">
        <f t="shared" si="19"/>
        <v>45923.821127086565</v>
      </c>
      <c r="Q203" s="124">
        <f t="shared" si="16"/>
        <v>16803.372522406822</v>
      </c>
      <c r="R203" s="124">
        <f t="shared" si="17"/>
        <v>7814429.5135804517</v>
      </c>
      <c r="Z203" s="2"/>
    </row>
    <row r="204" spans="13:26" x14ac:dyDescent="0.25">
      <c r="M204" s="2"/>
      <c r="N204" s="1">
        <f t="shared" si="18"/>
        <v>146</v>
      </c>
      <c r="O204" s="124">
        <f t="shared" si="15"/>
        <v>7814429.5135804517</v>
      </c>
      <c r="P204" s="124">
        <f t="shared" si="19"/>
        <v>45923.821127086565</v>
      </c>
      <c r="Q204" s="124">
        <f t="shared" si="16"/>
        <v>16939.346319990291</v>
      </c>
      <c r="R204" s="124">
        <f t="shared" si="17"/>
        <v>7877292.6810275288</v>
      </c>
      <c r="Z204" s="2"/>
    </row>
    <row r="205" spans="13:26" x14ac:dyDescent="0.25">
      <c r="M205" s="2"/>
      <c r="N205" s="1">
        <f t="shared" si="18"/>
        <v>147</v>
      </c>
      <c r="O205" s="124">
        <f t="shared" si="15"/>
        <v>7877292.6810275288</v>
      </c>
      <c r="P205" s="124">
        <f t="shared" si="19"/>
        <v>45923.821127086565</v>
      </c>
      <c r="Q205" s="124">
        <f t="shared" si="16"/>
        <v>17075.614868104647</v>
      </c>
      <c r="R205" s="124">
        <f t="shared" si="17"/>
        <v>7940292.1170227202</v>
      </c>
      <c r="Z205" s="2"/>
    </row>
    <row r="206" spans="13:26" x14ac:dyDescent="0.25">
      <c r="M206" s="2"/>
      <c r="N206" s="1">
        <f t="shared" si="18"/>
        <v>148</v>
      </c>
      <c r="O206" s="124">
        <f t="shared" si="15"/>
        <v>7940292.1170227202</v>
      </c>
      <c r="P206" s="124">
        <f t="shared" si="19"/>
        <v>45923.821127086565</v>
      </c>
      <c r="Q206" s="124">
        <f t="shared" si="16"/>
        <v>17212.178805680898</v>
      </c>
      <c r="R206" s="124">
        <f t="shared" si="17"/>
        <v>8003428.116955488</v>
      </c>
      <c r="Z206" s="2"/>
    </row>
    <row r="207" spans="13:26" x14ac:dyDescent="0.25">
      <c r="M207" s="2"/>
      <c r="N207" s="1">
        <f t="shared" si="18"/>
        <v>149</v>
      </c>
      <c r="O207" s="124">
        <f t="shared" si="15"/>
        <v>8003428.116955488</v>
      </c>
      <c r="P207" s="124">
        <f t="shared" si="19"/>
        <v>45923.821127086565</v>
      </c>
      <c r="Q207" s="124">
        <f t="shared" si="16"/>
        <v>17349.038773035059</v>
      </c>
      <c r="R207" s="124">
        <f t="shared" si="17"/>
        <v>8066700.9768556096</v>
      </c>
      <c r="Z207" s="2"/>
    </row>
    <row r="208" spans="13:26" x14ac:dyDescent="0.25">
      <c r="M208" s="2"/>
      <c r="N208" s="1">
        <f t="shared" si="18"/>
        <v>150</v>
      </c>
      <c r="O208" s="124">
        <f t="shared" si="15"/>
        <v>8066700.9768556096</v>
      </c>
      <c r="P208" s="124">
        <f t="shared" si="19"/>
        <v>45923.821127086565</v>
      </c>
      <c r="Q208" s="124">
        <f t="shared" si="16"/>
        <v>17486.195411871169</v>
      </c>
      <c r="R208" s="124">
        <f t="shared" si="17"/>
        <v>8130110.9933945676</v>
      </c>
      <c r="Z208" s="2"/>
    </row>
    <row r="209" spans="13:26" x14ac:dyDescent="0.25">
      <c r="M209" s="2"/>
      <c r="N209" s="1">
        <f t="shared" si="18"/>
        <v>151</v>
      </c>
      <c r="O209" s="124">
        <f t="shared" si="15"/>
        <v>8130110.9933945676</v>
      </c>
      <c r="P209" s="124">
        <f t="shared" si="19"/>
        <v>45923.821127086565</v>
      </c>
      <c r="Q209" s="124">
        <f t="shared" si="16"/>
        <v>17623.64936528428</v>
      </c>
      <c r="R209" s="124">
        <f t="shared" si="17"/>
        <v>8193658.463886939</v>
      </c>
      <c r="Z209" s="2"/>
    </row>
    <row r="210" spans="13:26" x14ac:dyDescent="0.25">
      <c r="M210" s="2"/>
      <c r="N210" s="1">
        <f t="shared" si="18"/>
        <v>152</v>
      </c>
      <c r="O210" s="124">
        <f t="shared" si="15"/>
        <v>8193658.463886939</v>
      </c>
      <c r="P210" s="124">
        <f t="shared" si="19"/>
        <v>45923.821127086565</v>
      </c>
      <c r="Q210" s="124">
        <f t="shared" si="16"/>
        <v>17761.401277763485</v>
      </c>
      <c r="R210" s="124">
        <f t="shared" si="17"/>
        <v>8257343.6862917896</v>
      </c>
      <c r="Z210" s="2"/>
    </row>
    <row r="211" spans="13:26" x14ac:dyDescent="0.25">
      <c r="M211" s="2"/>
      <c r="N211" s="1">
        <f t="shared" si="18"/>
        <v>153</v>
      </c>
      <c r="O211" s="124">
        <f t="shared" si="15"/>
        <v>8257343.6862917896</v>
      </c>
      <c r="P211" s="124">
        <f t="shared" si="19"/>
        <v>45923.821127086565</v>
      </c>
      <c r="Q211" s="124">
        <f t="shared" si="16"/>
        <v>17899.451795194935</v>
      </c>
      <c r="R211" s="124">
        <f t="shared" si="17"/>
        <v>8321166.9592140717</v>
      </c>
      <c r="Z211" s="2"/>
    </row>
    <row r="212" spans="13:26" x14ac:dyDescent="0.25">
      <c r="M212" s="2"/>
      <c r="N212" s="1">
        <f t="shared" si="18"/>
        <v>154</v>
      </c>
      <c r="O212" s="124">
        <f t="shared" si="15"/>
        <v>8321166.9592140717</v>
      </c>
      <c r="P212" s="124">
        <f t="shared" si="19"/>
        <v>45923.821127086565</v>
      </c>
      <c r="Q212" s="124">
        <f t="shared" si="16"/>
        <v>18037.801564864869</v>
      </c>
      <c r="R212" s="124">
        <f t="shared" si="17"/>
        <v>8385128.5819060234</v>
      </c>
      <c r="Z212" s="2"/>
    </row>
    <row r="213" spans="13:26" x14ac:dyDescent="0.25">
      <c r="M213" s="2"/>
      <c r="N213" s="1">
        <f t="shared" si="18"/>
        <v>155</v>
      </c>
      <c r="O213" s="124">
        <f t="shared" si="15"/>
        <v>8385128.5819060234</v>
      </c>
      <c r="P213" s="124">
        <f t="shared" si="19"/>
        <v>45923.821127086565</v>
      </c>
      <c r="Q213" s="124">
        <f t="shared" si="16"/>
        <v>18176.451235462649</v>
      </c>
      <c r="R213" s="124">
        <f t="shared" si="17"/>
        <v>8449228.8542685714</v>
      </c>
      <c r="Z213" s="2"/>
    </row>
    <row r="214" spans="13:26" x14ac:dyDescent="0.25">
      <c r="M214" s="2"/>
      <c r="N214" s="1">
        <f t="shared" si="18"/>
        <v>156</v>
      </c>
      <c r="O214" s="124">
        <f t="shared" si="15"/>
        <v>8449228.8542685714</v>
      </c>
      <c r="P214" s="124">
        <f t="shared" si="19"/>
        <v>45923.821127086565</v>
      </c>
      <c r="Q214" s="124">
        <f t="shared" si="16"/>
        <v>18315.401457083804</v>
      </c>
      <c r="R214" s="124">
        <f t="shared" si="17"/>
        <v>8513468.0768527426</v>
      </c>
      <c r="Z214" s="2"/>
    </row>
    <row r="215" spans="13:26" x14ac:dyDescent="0.25">
      <c r="M215" s="2"/>
      <c r="N215" s="1">
        <f t="shared" si="18"/>
        <v>157</v>
      </c>
      <c r="O215" s="124">
        <f t="shared" si="15"/>
        <v>8513468.0768527426</v>
      </c>
      <c r="P215" s="124">
        <f t="shared" si="19"/>
        <v>45923.821127086565</v>
      </c>
      <c r="Q215" s="124">
        <f t="shared" si="16"/>
        <v>18454.652881233083</v>
      </c>
      <c r="R215" s="124">
        <f t="shared" si="17"/>
        <v>8577846.5508610625</v>
      </c>
      <c r="Z215" s="2"/>
    </row>
    <row r="216" spans="13:26" x14ac:dyDescent="0.25">
      <c r="M216" s="2"/>
      <c r="N216" s="1">
        <f t="shared" si="18"/>
        <v>158</v>
      </c>
      <c r="O216" s="124">
        <f t="shared" si="15"/>
        <v>8577846.5508610625</v>
      </c>
      <c r="P216" s="124">
        <f t="shared" si="19"/>
        <v>45923.821127086565</v>
      </c>
      <c r="Q216" s="124">
        <f t="shared" si="16"/>
        <v>18594.206160827482</v>
      </c>
      <c r="R216" s="124">
        <f t="shared" si="17"/>
        <v>8642364.578148976</v>
      </c>
      <c r="Z216" s="2"/>
    </row>
    <row r="217" spans="13:26" x14ac:dyDescent="0.25">
      <c r="M217" s="2"/>
      <c r="N217" s="1">
        <f t="shared" si="18"/>
        <v>159</v>
      </c>
      <c r="O217" s="124">
        <f t="shared" si="15"/>
        <v>8642364.578148976</v>
      </c>
      <c r="P217" s="124">
        <f t="shared" si="19"/>
        <v>45923.821127086565</v>
      </c>
      <c r="Q217" s="124">
        <f t="shared" si="16"/>
        <v>18734.061950199342</v>
      </c>
      <c r="R217" s="124">
        <f t="shared" si="17"/>
        <v>8707022.4612262622</v>
      </c>
      <c r="Z217" s="2"/>
    </row>
    <row r="218" spans="13:26" x14ac:dyDescent="0.25">
      <c r="M218" s="2"/>
      <c r="N218" s="1">
        <f t="shared" si="18"/>
        <v>160</v>
      </c>
      <c r="O218" s="124">
        <f t="shared" si="15"/>
        <v>8707022.4612262622</v>
      </c>
      <c r="P218" s="124">
        <f t="shared" si="19"/>
        <v>45923.821127086565</v>
      </c>
      <c r="Q218" s="124">
        <f t="shared" si="16"/>
        <v>18874.220905099399</v>
      </c>
      <c r="R218" s="124">
        <f t="shared" si="17"/>
        <v>8771820.5032584481</v>
      </c>
      <c r="Z218" s="2"/>
    </row>
    <row r="219" spans="13:26" x14ac:dyDescent="0.25">
      <c r="M219" s="2"/>
      <c r="N219" s="1">
        <f t="shared" si="18"/>
        <v>161</v>
      </c>
      <c r="O219" s="124">
        <f t="shared" ref="O219:O282" si="20">R218</f>
        <v>8771820.5032584481</v>
      </c>
      <c r="P219" s="124">
        <f t="shared" si="19"/>
        <v>45923.821127086565</v>
      </c>
      <c r="Q219" s="124">
        <f t="shared" ref="Q219:Q282" si="21">O219*$P$53</f>
        <v>19014.683682699855</v>
      </c>
      <c r="R219" s="124">
        <f t="shared" ref="R219:R282" si="22">O219+P219+Q219</f>
        <v>8836759.0080682356</v>
      </c>
      <c r="Z219" s="2"/>
    </row>
    <row r="220" spans="13:26" x14ac:dyDescent="0.25">
      <c r="M220" s="2"/>
      <c r="N220" s="1">
        <f t="shared" si="18"/>
        <v>162</v>
      </c>
      <c r="O220" s="124">
        <f t="shared" si="20"/>
        <v>8836759.0080682356</v>
      </c>
      <c r="P220" s="124">
        <f t="shared" si="19"/>
        <v>45923.821127086565</v>
      </c>
      <c r="Q220" s="124">
        <f t="shared" si="21"/>
        <v>19155.450941597468</v>
      </c>
      <c r="R220" s="124">
        <f t="shared" si="22"/>
        <v>8901838.2801369205</v>
      </c>
      <c r="Z220" s="2"/>
    </row>
    <row r="221" spans="13:26" x14ac:dyDescent="0.25">
      <c r="M221" s="2"/>
      <c r="N221" s="1">
        <f t="shared" si="18"/>
        <v>163</v>
      </c>
      <c r="O221" s="124">
        <f t="shared" si="20"/>
        <v>8901838.2801369205</v>
      </c>
      <c r="P221" s="124">
        <f t="shared" si="19"/>
        <v>45923.821127086565</v>
      </c>
      <c r="Q221" s="124">
        <f t="shared" si="21"/>
        <v>19296.523341816639</v>
      </c>
      <c r="R221" s="124">
        <f t="shared" si="22"/>
        <v>8967058.6246058233</v>
      </c>
      <c r="Z221" s="2"/>
    </row>
    <row r="222" spans="13:26" x14ac:dyDescent="0.25">
      <c r="M222" s="2"/>
      <c r="N222" s="1">
        <f t="shared" si="18"/>
        <v>164</v>
      </c>
      <c r="O222" s="124">
        <f t="shared" si="20"/>
        <v>8967058.6246058233</v>
      </c>
      <c r="P222" s="124">
        <f t="shared" si="19"/>
        <v>45923.821127086565</v>
      </c>
      <c r="Q222" s="124">
        <f t="shared" si="21"/>
        <v>19437.901544812499</v>
      </c>
      <c r="R222" s="124">
        <f t="shared" si="22"/>
        <v>9032420.3472777233</v>
      </c>
      <c r="Z222" s="2"/>
    </row>
    <row r="223" spans="13:26" x14ac:dyDescent="0.25">
      <c r="M223" s="2"/>
      <c r="N223" s="1">
        <f t="shared" si="18"/>
        <v>165</v>
      </c>
      <c r="O223" s="124">
        <f t="shared" si="20"/>
        <v>9032420.3472777233</v>
      </c>
      <c r="P223" s="124">
        <f t="shared" si="19"/>
        <v>45923.821127086565</v>
      </c>
      <c r="Q223" s="124">
        <f t="shared" si="21"/>
        <v>19579.586213474024</v>
      </c>
      <c r="R223" s="124">
        <f t="shared" si="22"/>
        <v>9097923.7546182834</v>
      </c>
      <c r="Z223" s="2"/>
    </row>
    <row r="224" spans="13:26" x14ac:dyDescent="0.25">
      <c r="M224" s="2"/>
      <c r="N224" s="1">
        <f t="shared" si="18"/>
        <v>166</v>
      </c>
      <c r="O224" s="124">
        <f t="shared" si="20"/>
        <v>9097923.7546182834</v>
      </c>
      <c r="P224" s="124">
        <f t="shared" si="19"/>
        <v>45923.821127086565</v>
      </c>
      <c r="Q224" s="124">
        <f t="shared" si="21"/>
        <v>19721.57801212712</v>
      </c>
      <c r="R224" s="124">
        <f t="shared" si="22"/>
        <v>9163569.1537574977</v>
      </c>
      <c r="Z224" s="2"/>
    </row>
    <row r="225" spans="13:26" x14ac:dyDescent="0.25">
      <c r="M225" s="2"/>
      <c r="N225" s="1">
        <f t="shared" si="18"/>
        <v>167</v>
      </c>
      <c r="O225" s="124">
        <f t="shared" si="20"/>
        <v>9163569.1537574977</v>
      </c>
      <c r="P225" s="124">
        <f t="shared" si="19"/>
        <v>45923.821127086565</v>
      </c>
      <c r="Q225" s="124">
        <f t="shared" si="21"/>
        <v>19863.877606537775</v>
      </c>
      <c r="R225" s="124">
        <f t="shared" si="22"/>
        <v>9229356.8524911217</v>
      </c>
      <c r="Z225" s="2"/>
    </row>
    <row r="226" spans="13:26" x14ac:dyDescent="0.25">
      <c r="M226" s="2"/>
      <c r="N226" s="1">
        <f t="shared" si="18"/>
        <v>168</v>
      </c>
      <c r="O226" s="124">
        <f t="shared" si="20"/>
        <v>9229356.8524911217</v>
      </c>
      <c r="P226" s="124">
        <f t="shared" si="19"/>
        <v>45923.821127086565</v>
      </c>
      <c r="Q226" s="124">
        <f t="shared" si="21"/>
        <v>20006.485663915137</v>
      </c>
      <c r="R226" s="124">
        <f t="shared" si="22"/>
        <v>9295287.1592821237</v>
      </c>
      <c r="Z226" s="2"/>
    </row>
    <row r="227" spans="13:26" x14ac:dyDescent="0.25">
      <c r="M227" s="2"/>
      <c r="N227" s="1">
        <f t="shared" si="18"/>
        <v>169</v>
      </c>
      <c r="O227" s="124">
        <f t="shared" si="20"/>
        <v>9295287.1592821237</v>
      </c>
      <c r="P227" s="124">
        <f t="shared" si="19"/>
        <v>45923.821127086565</v>
      </c>
      <c r="Q227" s="124">
        <f t="shared" si="21"/>
        <v>20149.402852914682</v>
      </c>
      <c r="R227" s="124">
        <f t="shared" si="22"/>
        <v>9361360.3832621258</v>
      </c>
      <c r="Z227" s="2"/>
    </row>
    <row r="228" spans="13:26" x14ac:dyDescent="0.25">
      <c r="M228" s="2"/>
      <c r="N228" s="1">
        <f t="shared" si="18"/>
        <v>170</v>
      </c>
      <c r="O228" s="124">
        <f t="shared" si="20"/>
        <v>9361360.3832621258</v>
      </c>
      <c r="P228" s="124">
        <f t="shared" si="19"/>
        <v>45923.821127086565</v>
      </c>
      <c r="Q228" s="124">
        <f t="shared" si="21"/>
        <v>20292.62984364132</v>
      </c>
      <c r="R228" s="124">
        <f t="shared" si="22"/>
        <v>9427576.8342328537</v>
      </c>
      <c r="Z228" s="2"/>
    </row>
    <row r="229" spans="13:26" x14ac:dyDescent="0.25">
      <c r="M229" s="2"/>
      <c r="N229" s="1">
        <f t="shared" si="18"/>
        <v>171</v>
      </c>
      <c r="O229" s="124">
        <f t="shared" si="20"/>
        <v>9427576.8342328537</v>
      </c>
      <c r="P229" s="124">
        <f t="shared" si="19"/>
        <v>45923.821127086565</v>
      </c>
      <c r="Q229" s="124">
        <f t="shared" si="21"/>
        <v>20436.167307652544</v>
      </c>
      <c r="R229" s="124">
        <f t="shared" si="22"/>
        <v>9493936.8226675931</v>
      </c>
      <c r="Z229" s="2"/>
    </row>
    <row r="230" spans="13:26" x14ac:dyDescent="0.25">
      <c r="M230" s="2"/>
      <c r="N230" s="1">
        <f t="shared" si="18"/>
        <v>172</v>
      </c>
      <c r="O230" s="124">
        <f t="shared" si="20"/>
        <v>9493936.8226675931</v>
      </c>
      <c r="P230" s="124">
        <f t="shared" si="19"/>
        <v>45923.821127086565</v>
      </c>
      <c r="Q230" s="124">
        <f t="shared" si="21"/>
        <v>20580.015917961598</v>
      </c>
      <c r="R230" s="124">
        <f t="shared" si="22"/>
        <v>9560440.6597126424</v>
      </c>
      <c r="Z230" s="2"/>
    </row>
    <row r="231" spans="13:26" x14ac:dyDescent="0.25">
      <c r="M231" s="2"/>
      <c r="N231" s="1">
        <f t="shared" si="18"/>
        <v>173</v>
      </c>
      <c r="O231" s="124">
        <f t="shared" si="20"/>
        <v>9560440.6597126424</v>
      </c>
      <c r="P231" s="124">
        <f t="shared" si="19"/>
        <v>45923.821127086565</v>
      </c>
      <c r="Q231" s="124">
        <f t="shared" si="21"/>
        <v>20724.176349040608</v>
      </c>
      <c r="R231" s="124">
        <f t="shared" si="22"/>
        <v>9627088.6571887694</v>
      </c>
      <c r="Z231" s="2"/>
    </row>
    <row r="232" spans="13:26" x14ac:dyDescent="0.25">
      <c r="M232" s="2"/>
      <c r="N232" s="1">
        <f t="shared" si="18"/>
        <v>174</v>
      </c>
      <c r="O232" s="124">
        <f t="shared" si="20"/>
        <v>9627088.6571887694</v>
      </c>
      <c r="P232" s="124">
        <f t="shared" si="19"/>
        <v>45923.821127086565</v>
      </c>
      <c r="Q232" s="124">
        <f t="shared" si="21"/>
        <v>20868.649276823748</v>
      </c>
      <c r="R232" s="124">
        <f t="shared" si="22"/>
        <v>9693881.127592681</v>
      </c>
      <c r="Z232" s="2"/>
    </row>
    <row r="233" spans="13:26" x14ac:dyDescent="0.25">
      <c r="M233" s="2"/>
      <c r="N233" s="1">
        <f t="shared" si="18"/>
        <v>175</v>
      </c>
      <c r="O233" s="124">
        <f t="shared" si="20"/>
        <v>9693881.127592681</v>
      </c>
      <c r="P233" s="124">
        <f t="shared" si="19"/>
        <v>45923.821127086565</v>
      </c>
      <c r="Q233" s="124">
        <f t="shared" si="21"/>
        <v>21013.43537871043</v>
      </c>
      <c r="R233" s="124">
        <f t="shared" si="22"/>
        <v>9760818.3840984777</v>
      </c>
      <c r="Z233" s="2"/>
    </row>
    <row r="234" spans="13:26" x14ac:dyDescent="0.25">
      <c r="M234" s="2"/>
      <c r="N234" s="1">
        <f t="shared" si="18"/>
        <v>176</v>
      </c>
      <c r="O234" s="124">
        <f t="shared" si="20"/>
        <v>9760818.3840984777</v>
      </c>
      <c r="P234" s="124">
        <f t="shared" si="19"/>
        <v>45923.821127086565</v>
      </c>
      <c r="Q234" s="124">
        <f t="shared" si="21"/>
        <v>21158.535333568452</v>
      </c>
      <c r="R234" s="124">
        <f t="shared" si="22"/>
        <v>9827900.7405591328</v>
      </c>
      <c r="Z234" s="2"/>
    </row>
    <row r="235" spans="13:26" x14ac:dyDescent="0.25">
      <c r="M235" s="2"/>
      <c r="N235" s="1">
        <f t="shared" si="18"/>
        <v>177</v>
      </c>
      <c r="O235" s="124">
        <f t="shared" si="20"/>
        <v>9827900.7405591328</v>
      </c>
      <c r="P235" s="124">
        <f t="shared" si="19"/>
        <v>45923.821127086565</v>
      </c>
      <c r="Q235" s="124">
        <f t="shared" si="21"/>
        <v>21303.949821737202</v>
      </c>
      <c r="R235" s="124">
        <f t="shared" si="22"/>
        <v>9895128.5115079563</v>
      </c>
      <c r="Z235" s="2"/>
    </row>
    <row r="236" spans="13:26" x14ac:dyDescent="0.25">
      <c r="M236" s="2"/>
      <c r="N236" s="1">
        <f t="shared" si="18"/>
        <v>178</v>
      </c>
      <c r="O236" s="124">
        <f t="shared" si="20"/>
        <v>9895128.5115079563</v>
      </c>
      <c r="P236" s="124">
        <f t="shared" si="19"/>
        <v>45923.821127086565</v>
      </c>
      <c r="Q236" s="124">
        <f t="shared" si="21"/>
        <v>21449.679525030839</v>
      </c>
      <c r="R236" s="124">
        <f t="shared" si="22"/>
        <v>9962502.012160074</v>
      </c>
      <c r="Z236" s="2"/>
    </row>
    <row r="237" spans="13:26" x14ac:dyDescent="0.25">
      <c r="M237" s="2"/>
      <c r="N237" s="1">
        <f t="shared" si="18"/>
        <v>179</v>
      </c>
      <c r="O237" s="124">
        <f t="shared" si="20"/>
        <v>9962502.012160074</v>
      </c>
      <c r="P237" s="124">
        <f t="shared" si="19"/>
        <v>45923.821127086565</v>
      </c>
      <c r="Q237" s="124">
        <f t="shared" si="21"/>
        <v>21595.725126741487</v>
      </c>
      <c r="R237" s="124">
        <f t="shared" si="22"/>
        <v>10030021.558413902</v>
      </c>
      <c r="Z237" s="2"/>
    </row>
    <row r="238" spans="13:26" x14ac:dyDescent="0.25">
      <c r="M238" s="2"/>
      <c r="N238" s="1">
        <f t="shared" si="18"/>
        <v>180</v>
      </c>
      <c r="O238" s="124">
        <f t="shared" si="20"/>
        <v>10030021.558413902</v>
      </c>
      <c r="P238" s="124">
        <f t="shared" si="19"/>
        <v>45923.821127086565</v>
      </c>
      <c r="Q238" s="124">
        <f t="shared" si="21"/>
        <v>21742.087311642448</v>
      </c>
      <c r="R238" s="124">
        <f t="shared" si="22"/>
        <v>10097687.466852631</v>
      </c>
      <c r="Z238" s="2"/>
    </row>
    <row r="239" spans="13:26" x14ac:dyDescent="0.25">
      <c r="M239" s="2"/>
      <c r="N239" s="1">
        <f t="shared" si="18"/>
        <v>181</v>
      </c>
      <c r="O239" s="124">
        <f t="shared" si="20"/>
        <v>10097687.466852631</v>
      </c>
      <c r="P239" s="124">
        <f t="shared" si="19"/>
        <v>45923.821127086565</v>
      </c>
      <c r="Q239" s="124">
        <f t="shared" si="21"/>
        <v>21888.766765991408</v>
      </c>
      <c r="R239" s="124">
        <f t="shared" si="22"/>
        <v>10165500.05474571</v>
      </c>
      <c r="Z239" s="2"/>
    </row>
    <row r="240" spans="13:26" x14ac:dyDescent="0.25">
      <c r="M240" s="2"/>
      <c r="N240" s="1">
        <f t="shared" si="18"/>
        <v>182</v>
      </c>
      <c r="O240" s="124">
        <f t="shared" si="20"/>
        <v>10165500.05474571</v>
      </c>
      <c r="P240" s="124">
        <f t="shared" si="19"/>
        <v>45923.821127086565</v>
      </c>
      <c r="Q240" s="124">
        <f t="shared" si="21"/>
        <v>22035.764177533652</v>
      </c>
      <c r="R240" s="124">
        <f t="shared" si="22"/>
        <v>10233459.640050329</v>
      </c>
      <c r="Z240" s="2"/>
    </row>
    <row r="241" spans="13:26" x14ac:dyDescent="0.25">
      <c r="M241" s="2"/>
      <c r="N241" s="1">
        <f t="shared" si="18"/>
        <v>183</v>
      </c>
      <c r="O241" s="124">
        <f t="shared" si="20"/>
        <v>10233459.640050329</v>
      </c>
      <c r="P241" s="124">
        <f t="shared" si="19"/>
        <v>45923.821127086565</v>
      </c>
      <c r="Q241" s="124">
        <f t="shared" si="21"/>
        <v>22183.080235505287</v>
      </c>
      <c r="R241" s="124">
        <f t="shared" si="22"/>
        <v>10301566.541412922</v>
      </c>
      <c r="Z241" s="2"/>
    </row>
    <row r="242" spans="13:26" x14ac:dyDescent="0.25">
      <c r="M242" s="2"/>
      <c r="N242" s="1">
        <f t="shared" si="18"/>
        <v>184</v>
      </c>
      <c r="O242" s="124">
        <f t="shared" si="20"/>
        <v>10301566.541412922</v>
      </c>
      <c r="P242" s="124">
        <f t="shared" si="19"/>
        <v>45923.821127086565</v>
      </c>
      <c r="Q242" s="124">
        <f t="shared" si="21"/>
        <v>22330.715630636489</v>
      </c>
      <c r="R242" s="124">
        <f t="shared" si="22"/>
        <v>10369821.078170644</v>
      </c>
      <c r="Z242" s="2"/>
    </row>
    <row r="243" spans="13:26" x14ac:dyDescent="0.25">
      <c r="M243" s="2"/>
      <c r="N243" s="1">
        <f t="shared" si="18"/>
        <v>185</v>
      </c>
      <c r="O243" s="124">
        <f t="shared" si="20"/>
        <v>10369821.078170644</v>
      </c>
      <c r="P243" s="124">
        <f t="shared" si="19"/>
        <v>45923.821127086565</v>
      </c>
      <c r="Q243" s="124">
        <f t="shared" si="21"/>
        <v>22478.671055154715</v>
      </c>
      <c r="R243" s="124">
        <f t="shared" si="22"/>
        <v>10438223.570352886</v>
      </c>
      <c r="Z243" s="2"/>
    </row>
    <row r="244" spans="13:26" x14ac:dyDescent="0.25">
      <c r="M244" s="2"/>
      <c r="N244" s="1">
        <f t="shared" si="18"/>
        <v>186</v>
      </c>
      <c r="O244" s="124">
        <f t="shared" si="20"/>
        <v>10438223.570352886</v>
      </c>
      <c r="P244" s="124">
        <f t="shared" si="19"/>
        <v>45923.821127086565</v>
      </c>
      <c r="Q244" s="124">
        <f t="shared" si="21"/>
        <v>22626.947202787986</v>
      </c>
      <c r="R244" s="124">
        <f t="shared" si="22"/>
        <v>10506774.338682761</v>
      </c>
      <c r="Z244" s="2"/>
    </row>
    <row r="245" spans="13:26" x14ac:dyDescent="0.25">
      <c r="M245" s="2"/>
      <c r="N245" s="1">
        <f t="shared" si="18"/>
        <v>187</v>
      </c>
      <c r="O245" s="124">
        <f t="shared" si="20"/>
        <v>10506774.338682761</v>
      </c>
      <c r="P245" s="124">
        <f t="shared" si="19"/>
        <v>45923.821127086565</v>
      </c>
      <c r="Q245" s="124">
        <f t="shared" si="21"/>
        <v>22775.544768768093</v>
      </c>
      <c r="R245" s="124">
        <f t="shared" si="22"/>
        <v>10575473.704578616</v>
      </c>
      <c r="Z245" s="2"/>
    </row>
    <row r="246" spans="13:26" x14ac:dyDescent="0.25">
      <c r="M246" s="2"/>
      <c r="N246" s="1">
        <f t="shared" si="18"/>
        <v>188</v>
      </c>
      <c r="O246" s="124">
        <f t="shared" si="20"/>
        <v>10575473.704578616</v>
      </c>
      <c r="P246" s="124">
        <f t="shared" si="19"/>
        <v>45923.821127086565</v>
      </c>
      <c r="Q246" s="124">
        <f t="shared" si="21"/>
        <v>22924.464449833897</v>
      </c>
      <c r="R246" s="124">
        <f t="shared" si="22"/>
        <v>10644321.990155537</v>
      </c>
      <c r="Z246" s="2"/>
    </row>
    <row r="247" spans="13:26" x14ac:dyDescent="0.25">
      <c r="M247" s="2"/>
      <c r="N247" s="1">
        <f t="shared" si="18"/>
        <v>189</v>
      </c>
      <c r="O247" s="124">
        <f t="shared" si="20"/>
        <v>10644321.990155537</v>
      </c>
      <c r="P247" s="124">
        <f t="shared" si="19"/>
        <v>45923.821127086565</v>
      </c>
      <c r="Q247" s="124">
        <f t="shared" si="21"/>
        <v>23073.706944234578</v>
      </c>
      <c r="R247" s="124">
        <f t="shared" si="22"/>
        <v>10713319.518226858</v>
      </c>
      <c r="Z247" s="2"/>
    </row>
    <row r="248" spans="13:26" x14ac:dyDescent="0.25">
      <c r="M248" s="2"/>
      <c r="N248" s="1">
        <f t="shared" ref="N248:N311" si="23">N247+1</f>
        <v>190</v>
      </c>
      <c r="O248" s="124">
        <f t="shared" si="20"/>
        <v>10713319.518226858</v>
      </c>
      <c r="P248" s="124">
        <f t="shared" ref="P248:P311" si="24">P247</f>
        <v>45923.821127086565</v>
      </c>
      <c r="Q248" s="124">
        <f t="shared" si="21"/>
        <v>23223.272951732913</v>
      </c>
      <c r="R248" s="124">
        <f t="shared" si="22"/>
        <v>10782466.612305678</v>
      </c>
      <c r="Z248" s="2"/>
    </row>
    <row r="249" spans="13:26" x14ac:dyDescent="0.25">
      <c r="M249" s="2"/>
      <c r="N249" s="1">
        <f t="shared" si="23"/>
        <v>191</v>
      </c>
      <c r="O249" s="124">
        <f t="shared" si="20"/>
        <v>10782466.612305678</v>
      </c>
      <c r="P249" s="124">
        <f t="shared" si="24"/>
        <v>45923.821127086565</v>
      </c>
      <c r="Q249" s="124">
        <f t="shared" si="21"/>
        <v>23373.163173608547</v>
      </c>
      <c r="R249" s="124">
        <f t="shared" si="22"/>
        <v>10851763.596606374</v>
      </c>
      <c r="Z249" s="2"/>
    </row>
    <row r="250" spans="13:26" x14ac:dyDescent="0.25">
      <c r="M250" s="2"/>
      <c r="N250" s="1">
        <f t="shared" si="23"/>
        <v>192</v>
      </c>
      <c r="O250" s="124">
        <f t="shared" si="20"/>
        <v>10851763.596606374</v>
      </c>
      <c r="P250" s="124">
        <f t="shared" si="24"/>
        <v>45923.821127086565</v>
      </c>
      <c r="Q250" s="124">
        <f t="shared" si="21"/>
        <v>23523.378312661298</v>
      </c>
      <c r="R250" s="124">
        <f t="shared" si="22"/>
        <v>10921210.796046121</v>
      </c>
      <c r="Z250" s="2"/>
    </row>
    <row r="251" spans="13:26" x14ac:dyDescent="0.25">
      <c r="M251" s="2"/>
      <c r="N251" s="1">
        <f t="shared" si="23"/>
        <v>193</v>
      </c>
      <c r="O251" s="124">
        <f t="shared" si="20"/>
        <v>10921210.796046121</v>
      </c>
      <c r="P251" s="124">
        <f t="shared" si="24"/>
        <v>45923.821127086565</v>
      </c>
      <c r="Q251" s="124">
        <f t="shared" si="21"/>
        <v>23673.919073214438</v>
      </c>
      <c r="R251" s="124">
        <f t="shared" si="22"/>
        <v>10990808.536246423</v>
      </c>
      <c r="Z251" s="2"/>
    </row>
    <row r="252" spans="13:26" x14ac:dyDescent="0.25">
      <c r="M252" s="2"/>
      <c r="N252" s="1">
        <f t="shared" si="23"/>
        <v>194</v>
      </c>
      <c r="O252" s="124">
        <f t="shared" si="20"/>
        <v>10990808.536246423</v>
      </c>
      <c r="P252" s="124">
        <f t="shared" si="24"/>
        <v>45923.821127086565</v>
      </c>
      <c r="Q252" s="124">
        <f t="shared" si="21"/>
        <v>23824.786161118012</v>
      </c>
      <c r="R252" s="124">
        <f t="shared" si="22"/>
        <v>11060557.143534627</v>
      </c>
      <c r="Z252" s="2"/>
    </row>
    <row r="253" spans="13:26" x14ac:dyDescent="0.25">
      <c r="M253" s="2"/>
      <c r="N253" s="1">
        <f t="shared" si="23"/>
        <v>195</v>
      </c>
      <c r="O253" s="124">
        <f t="shared" si="20"/>
        <v>11060557.143534627</v>
      </c>
      <c r="P253" s="124">
        <f t="shared" si="24"/>
        <v>45923.821127086565</v>
      </c>
      <c r="Q253" s="124">
        <f t="shared" si="21"/>
        <v>23975.980283752124</v>
      </c>
      <c r="R253" s="124">
        <f t="shared" si="22"/>
        <v>11130456.944945466</v>
      </c>
      <c r="Z253" s="2"/>
    </row>
    <row r="254" spans="13:26" x14ac:dyDescent="0.25">
      <c r="M254" s="2"/>
      <c r="N254" s="1">
        <f t="shared" si="23"/>
        <v>196</v>
      </c>
      <c r="O254" s="124">
        <f t="shared" si="20"/>
        <v>11130456.944945466</v>
      </c>
      <c r="P254" s="124">
        <f t="shared" si="24"/>
        <v>45923.821127086565</v>
      </c>
      <c r="Q254" s="124">
        <f t="shared" si="21"/>
        <v>24127.502150030272</v>
      </c>
      <c r="R254" s="124">
        <f t="shared" si="22"/>
        <v>11200508.268222583</v>
      </c>
      <c r="Z254" s="2"/>
    </row>
    <row r="255" spans="13:26" x14ac:dyDescent="0.25">
      <c r="M255" s="2"/>
      <c r="N255" s="1">
        <f t="shared" si="23"/>
        <v>197</v>
      </c>
      <c r="O255" s="124">
        <f t="shared" si="20"/>
        <v>11200508.268222583</v>
      </c>
      <c r="P255" s="124">
        <f t="shared" si="24"/>
        <v>45923.821127086565</v>
      </c>
      <c r="Q255" s="124">
        <f t="shared" si="21"/>
        <v>24279.352470402664</v>
      </c>
      <c r="R255" s="124">
        <f t="shared" si="22"/>
        <v>11270711.441820074</v>
      </c>
      <c r="Z255" s="2"/>
    </row>
    <row r="256" spans="13:26" x14ac:dyDescent="0.25">
      <c r="M256" s="2"/>
      <c r="N256" s="1">
        <f t="shared" si="23"/>
        <v>198</v>
      </c>
      <c r="O256" s="124">
        <f t="shared" si="20"/>
        <v>11270711.441820074</v>
      </c>
      <c r="P256" s="124">
        <f t="shared" si="24"/>
        <v>45923.821127086565</v>
      </c>
      <c r="Q256" s="124">
        <f t="shared" si="21"/>
        <v>24431.531956859562</v>
      </c>
      <c r="R256" s="124">
        <f t="shared" si="22"/>
        <v>11341066.79490402</v>
      </c>
      <c r="Z256" s="2"/>
    </row>
    <row r="257" spans="13:26" x14ac:dyDescent="0.25">
      <c r="M257" s="2"/>
      <c r="N257" s="1">
        <f t="shared" si="23"/>
        <v>199</v>
      </c>
      <c r="O257" s="124">
        <f t="shared" si="20"/>
        <v>11341066.79490402</v>
      </c>
      <c r="P257" s="124">
        <f t="shared" si="24"/>
        <v>45923.821127086565</v>
      </c>
      <c r="Q257" s="124">
        <f t="shared" si="21"/>
        <v>24584.04132293459</v>
      </c>
      <c r="R257" s="124">
        <f t="shared" si="22"/>
        <v>11411574.657354042</v>
      </c>
      <c r="Z257" s="2"/>
    </row>
    <row r="258" spans="13:26" x14ac:dyDescent="0.25">
      <c r="M258" s="2"/>
      <c r="N258" s="1">
        <f t="shared" si="23"/>
        <v>200</v>
      </c>
      <c r="O258" s="124">
        <f t="shared" si="20"/>
        <v>11411574.657354042</v>
      </c>
      <c r="P258" s="124">
        <f t="shared" si="24"/>
        <v>45923.821127086565</v>
      </c>
      <c r="Q258" s="124">
        <f t="shared" si="21"/>
        <v>24736.881283708124</v>
      </c>
      <c r="R258" s="124">
        <f t="shared" si="22"/>
        <v>11482235.359764837</v>
      </c>
      <c r="Z258" s="2"/>
    </row>
    <row r="259" spans="13:26" x14ac:dyDescent="0.25">
      <c r="M259" s="2"/>
      <c r="N259" s="1">
        <f t="shared" si="23"/>
        <v>201</v>
      </c>
      <c r="O259" s="124">
        <f t="shared" si="20"/>
        <v>11482235.359764837</v>
      </c>
      <c r="P259" s="124">
        <f t="shared" si="24"/>
        <v>45923.821127086565</v>
      </c>
      <c r="Q259" s="124">
        <f t="shared" si="21"/>
        <v>24890.052555810595</v>
      </c>
      <c r="R259" s="124">
        <f t="shared" si="22"/>
        <v>11553049.233447734</v>
      </c>
      <c r="Z259" s="2"/>
    </row>
    <row r="260" spans="13:26" x14ac:dyDescent="0.25">
      <c r="M260" s="2"/>
      <c r="N260" s="1">
        <f t="shared" si="23"/>
        <v>202</v>
      </c>
      <c r="O260" s="124">
        <f t="shared" si="20"/>
        <v>11553049.233447734</v>
      </c>
      <c r="P260" s="124">
        <f t="shared" si="24"/>
        <v>45923.821127086565</v>
      </c>
      <c r="Q260" s="124">
        <f t="shared" si="21"/>
        <v>25043.555857425898</v>
      </c>
      <c r="R260" s="124">
        <f t="shared" si="22"/>
        <v>11624016.610432247</v>
      </c>
      <c r="Z260" s="2"/>
    </row>
    <row r="261" spans="13:26" x14ac:dyDescent="0.25">
      <c r="M261" s="2"/>
      <c r="N261" s="1">
        <f t="shared" si="23"/>
        <v>203</v>
      </c>
      <c r="O261" s="124">
        <f t="shared" si="20"/>
        <v>11624016.610432247</v>
      </c>
      <c r="P261" s="124">
        <f t="shared" si="24"/>
        <v>45923.821127086565</v>
      </c>
      <c r="Q261" s="124">
        <f t="shared" si="21"/>
        <v>25197.391908294718</v>
      </c>
      <c r="R261" s="124">
        <f t="shared" si="22"/>
        <v>11695137.823467629</v>
      </c>
      <c r="Z261" s="2"/>
    </row>
    <row r="262" spans="13:26" x14ac:dyDescent="0.25">
      <c r="M262" s="2"/>
      <c r="N262" s="1">
        <f t="shared" si="23"/>
        <v>204</v>
      </c>
      <c r="O262" s="124">
        <f t="shared" si="20"/>
        <v>11695137.823467629</v>
      </c>
      <c r="P262" s="124">
        <f t="shared" si="24"/>
        <v>45923.821127086565</v>
      </c>
      <c r="Q262" s="124">
        <f t="shared" si="21"/>
        <v>25351.561429717931</v>
      </c>
      <c r="R262" s="124">
        <f t="shared" si="22"/>
        <v>11766413.206024434</v>
      </c>
      <c r="Z262" s="2"/>
    </row>
    <row r="263" spans="13:26" x14ac:dyDescent="0.25">
      <c r="M263" s="2"/>
      <c r="N263" s="1">
        <f t="shared" si="23"/>
        <v>205</v>
      </c>
      <c r="O263" s="124">
        <f t="shared" si="20"/>
        <v>11766413.206024434</v>
      </c>
      <c r="P263" s="124">
        <f t="shared" si="24"/>
        <v>45923.821127086565</v>
      </c>
      <c r="Q263" s="124">
        <f t="shared" si="21"/>
        <v>25506.06514455998</v>
      </c>
      <c r="R263" s="124">
        <f t="shared" si="22"/>
        <v>11837843.092296081</v>
      </c>
      <c r="Z263" s="2"/>
    </row>
    <row r="264" spans="13:26" x14ac:dyDescent="0.25">
      <c r="M264" s="2"/>
      <c r="N264" s="1">
        <f t="shared" si="23"/>
        <v>206</v>
      </c>
      <c r="O264" s="124">
        <f t="shared" si="20"/>
        <v>11837843.092296081</v>
      </c>
      <c r="P264" s="124">
        <f t="shared" si="24"/>
        <v>45923.821127086565</v>
      </c>
      <c r="Q264" s="124">
        <f t="shared" si="21"/>
        <v>25660.903777252253</v>
      </c>
      <c r="R264" s="124">
        <f t="shared" si="22"/>
        <v>11909427.81720042</v>
      </c>
      <c r="Z264" s="2"/>
    </row>
    <row r="265" spans="13:26" x14ac:dyDescent="0.25">
      <c r="M265" s="2"/>
      <c r="N265" s="1">
        <f t="shared" si="23"/>
        <v>207</v>
      </c>
      <c r="O265" s="124">
        <f t="shared" si="20"/>
        <v>11909427.81720042</v>
      </c>
      <c r="P265" s="124">
        <f t="shared" si="24"/>
        <v>45923.821127086565</v>
      </c>
      <c r="Q265" s="124">
        <f t="shared" si="21"/>
        <v>25816.078053796497</v>
      </c>
      <c r="R265" s="124">
        <f t="shared" si="22"/>
        <v>11981167.716381304</v>
      </c>
      <c r="Z265" s="2"/>
    </row>
    <row r="266" spans="13:26" x14ac:dyDescent="0.25">
      <c r="M266" s="2"/>
      <c r="N266" s="1">
        <f t="shared" si="23"/>
        <v>208</v>
      </c>
      <c r="O266" s="124">
        <f t="shared" si="20"/>
        <v>11981167.716381304</v>
      </c>
      <c r="P266" s="124">
        <f t="shared" si="24"/>
        <v>45923.821127086565</v>
      </c>
      <c r="Q266" s="124">
        <f t="shared" si="21"/>
        <v>25971.588701768211</v>
      </c>
      <c r="R266" s="124">
        <f t="shared" si="22"/>
        <v>12053063.126210159</v>
      </c>
      <c r="Z266" s="2"/>
    </row>
    <row r="267" spans="13:26" x14ac:dyDescent="0.25">
      <c r="M267" s="2"/>
      <c r="N267" s="1">
        <f t="shared" si="23"/>
        <v>209</v>
      </c>
      <c r="O267" s="124">
        <f t="shared" si="20"/>
        <v>12053063.126210159</v>
      </c>
      <c r="P267" s="124">
        <f t="shared" si="24"/>
        <v>45923.821127086565</v>
      </c>
      <c r="Q267" s="124">
        <f t="shared" si="21"/>
        <v>26127.436450320056</v>
      </c>
      <c r="R267" s="124">
        <f t="shared" si="22"/>
        <v>12125114.383787565</v>
      </c>
      <c r="Z267" s="2"/>
    </row>
    <row r="268" spans="13:26" x14ac:dyDescent="0.25">
      <c r="M268" s="2"/>
      <c r="N268" s="1">
        <f t="shared" si="23"/>
        <v>210</v>
      </c>
      <c r="O268" s="124">
        <f t="shared" si="20"/>
        <v>12125114.383787565</v>
      </c>
      <c r="P268" s="124">
        <f t="shared" si="24"/>
        <v>45923.821127086565</v>
      </c>
      <c r="Q268" s="124">
        <f t="shared" si="21"/>
        <v>26283.622030185285</v>
      </c>
      <c r="R268" s="124">
        <f t="shared" si="22"/>
        <v>12197321.826944837</v>
      </c>
      <c r="Z268" s="2"/>
    </row>
    <row r="269" spans="13:26" x14ac:dyDescent="0.25">
      <c r="M269" s="2"/>
      <c r="N269" s="1">
        <f t="shared" si="23"/>
        <v>211</v>
      </c>
      <c r="O269" s="124">
        <f t="shared" si="20"/>
        <v>12197321.826944837</v>
      </c>
      <c r="P269" s="124">
        <f t="shared" si="24"/>
        <v>45923.821127086565</v>
      </c>
      <c r="Q269" s="124">
        <f t="shared" si="21"/>
        <v>26440.146173681154</v>
      </c>
      <c r="R269" s="124">
        <f t="shared" si="22"/>
        <v>12269685.794245606</v>
      </c>
      <c r="Z269" s="2"/>
    </row>
    <row r="270" spans="13:26" x14ac:dyDescent="0.25">
      <c r="M270" s="2"/>
      <c r="N270" s="1">
        <f t="shared" si="23"/>
        <v>212</v>
      </c>
      <c r="O270" s="124">
        <f t="shared" si="20"/>
        <v>12269685.794245606</v>
      </c>
      <c r="P270" s="124">
        <f t="shared" si="24"/>
        <v>45923.821127086565</v>
      </c>
      <c r="Q270" s="124">
        <f t="shared" si="21"/>
        <v>26597.00961471238</v>
      </c>
      <c r="R270" s="124">
        <f t="shared" si="22"/>
        <v>12342206.624987405</v>
      </c>
      <c r="Z270" s="2"/>
    </row>
    <row r="271" spans="13:26" x14ac:dyDescent="0.25">
      <c r="M271" s="2"/>
      <c r="N271" s="1">
        <f t="shared" si="23"/>
        <v>213</v>
      </c>
      <c r="O271" s="124">
        <f t="shared" si="20"/>
        <v>12342206.624987405</v>
      </c>
      <c r="P271" s="124">
        <f t="shared" si="24"/>
        <v>45923.821127086565</v>
      </c>
      <c r="Q271" s="124">
        <f t="shared" si="21"/>
        <v>26754.213088774541</v>
      </c>
      <c r="R271" s="124">
        <f t="shared" si="22"/>
        <v>12414884.659203267</v>
      </c>
      <c r="Z271" s="2"/>
    </row>
    <row r="272" spans="13:26" x14ac:dyDescent="0.25">
      <c r="M272" s="2"/>
      <c r="N272" s="1">
        <f t="shared" si="23"/>
        <v>214</v>
      </c>
      <c r="O272" s="124">
        <f t="shared" si="20"/>
        <v>12414884.659203267</v>
      </c>
      <c r="P272" s="124">
        <f t="shared" si="24"/>
        <v>45923.821127086565</v>
      </c>
      <c r="Q272" s="124">
        <f t="shared" si="21"/>
        <v>26911.757332957568</v>
      </c>
      <c r="R272" s="124">
        <f t="shared" si="22"/>
        <v>12487720.237663312</v>
      </c>
      <c r="Z272" s="2"/>
    </row>
    <row r="273" spans="13:26" x14ac:dyDescent="0.25">
      <c r="M273" s="2"/>
      <c r="N273" s="1">
        <f t="shared" si="23"/>
        <v>215</v>
      </c>
      <c r="O273" s="124">
        <f t="shared" si="20"/>
        <v>12487720.237663312</v>
      </c>
      <c r="P273" s="124">
        <f t="shared" si="24"/>
        <v>45923.821127086565</v>
      </c>
      <c r="Q273" s="124">
        <f t="shared" si="21"/>
        <v>27069.643085949181</v>
      </c>
      <c r="R273" s="124">
        <f t="shared" si="22"/>
        <v>12560713.701876348</v>
      </c>
      <c r="Z273" s="2"/>
    </row>
    <row r="274" spans="13:26" x14ac:dyDescent="0.25">
      <c r="M274" s="2"/>
      <c r="N274" s="1">
        <f t="shared" si="23"/>
        <v>216</v>
      </c>
      <c r="O274" s="124">
        <f t="shared" si="20"/>
        <v>12560713.701876348</v>
      </c>
      <c r="P274" s="124">
        <f t="shared" si="24"/>
        <v>45923.821127086565</v>
      </c>
      <c r="Q274" s="124">
        <f t="shared" si="21"/>
        <v>27227.871088038344</v>
      </c>
      <c r="R274" s="124">
        <f t="shared" si="22"/>
        <v>12633865.394091474</v>
      </c>
      <c r="Z274" s="2"/>
    </row>
    <row r="275" spans="13:26" x14ac:dyDescent="0.25">
      <c r="M275" s="2"/>
      <c r="N275" s="1">
        <f t="shared" si="23"/>
        <v>217</v>
      </c>
      <c r="O275" s="124">
        <f t="shared" si="20"/>
        <v>12633865.394091474</v>
      </c>
      <c r="P275" s="124">
        <f t="shared" si="24"/>
        <v>45923.821127086565</v>
      </c>
      <c r="Q275" s="124">
        <f t="shared" si="21"/>
        <v>27386.442081118759</v>
      </c>
      <c r="R275" s="124">
        <f t="shared" si="22"/>
        <v>12707175.657299679</v>
      </c>
      <c r="Z275" s="2"/>
    </row>
    <row r="276" spans="13:26" x14ac:dyDescent="0.25">
      <c r="M276" s="2"/>
      <c r="N276" s="1">
        <f t="shared" si="23"/>
        <v>218</v>
      </c>
      <c r="O276" s="124">
        <f t="shared" si="20"/>
        <v>12707175.657299679</v>
      </c>
      <c r="P276" s="124">
        <f t="shared" si="24"/>
        <v>45923.821127086565</v>
      </c>
      <c r="Q276" s="124">
        <f t="shared" si="21"/>
        <v>27545.356808692322</v>
      </c>
      <c r="R276" s="124">
        <f t="shared" si="22"/>
        <v>12780644.835235458</v>
      </c>
      <c r="Z276" s="2"/>
    </row>
    <row r="277" spans="13:26" x14ac:dyDescent="0.25">
      <c r="M277" s="2"/>
      <c r="N277" s="1">
        <f t="shared" si="23"/>
        <v>219</v>
      </c>
      <c r="O277" s="124">
        <f t="shared" si="20"/>
        <v>12780644.835235458</v>
      </c>
      <c r="P277" s="124">
        <f t="shared" si="24"/>
        <v>45923.821127086565</v>
      </c>
      <c r="Q277" s="124">
        <f t="shared" si="21"/>
        <v>27704.61601587262</v>
      </c>
      <c r="R277" s="124">
        <f t="shared" si="22"/>
        <v>12854273.272378417</v>
      </c>
      <c r="Z277" s="2"/>
    </row>
    <row r="278" spans="13:26" x14ac:dyDescent="0.25">
      <c r="M278" s="2"/>
      <c r="N278" s="1">
        <f t="shared" si="23"/>
        <v>220</v>
      </c>
      <c r="O278" s="124">
        <f t="shared" si="20"/>
        <v>12854273.272378417</v>
      </c>
      <c r="P278" s="124">
        <f t="shared" si="24"/>
        <v>45923.821127086565</v>
      </c>
      <c r="Q278" s="124">
        <f t="shared" si="21"/>
        <v>27864.220449388427</v>
      </c>
      <c r="R278" s="124">
        <f t="shared" si="22"/>
        <v>12928061.313954892</v>
      </c>
      <c r="Z278" s="2"/>
    </row>
    <row r="279" spans="13:26" x14ac:dyDescent="0.25">
      <c r="M279" s="2"/>
      <c r="N279" s="1">
        <f t="shared" si="23"/>
        <v>221</v>
      </c>
      <c r="O279" s="124">
        <f t="shared" si="20"/>
        <v>12928061.313954892</v>
      </c>
      <c r="P279" s="124">
        <f t="shared" si="24"/>
        <v>45923.821127086565</v>
      </c>
      <c r="Q279" s="124">
        <f t="shared" si="21"/>
        <v>28024.170857587203</v>
      </c>
      <c r="R279" s="124">
        <f t="shared" si="22"/>
        <v>13002009.305939566</v>
      </c>
      <c r="Z279" s="2"/>
    </row>
    <row r="280" spans="13:26" x14ac:dyDescent="0.25">
      <c r="M280" s="2"/>
      <c r="N280" s="1">
        <f t="shared" si="23"/>
        <v>222</v>
      </c>
      <c r="O280" s="124">
        <f t="shared" si="20"/>
        <v>13002009.305939566</v>
      </c>
      <c r="P280" s="124">
        <f t="shared" si="24"/>
        <v>45923.821127086565</v>
      </c>
      <c r="Q280" s="124">
        <f t="shared" si="21"/>
        <v>28184.467990438599</v>
      </c>
      <c r="R280" s="124">
        <f t="shared" si="22"/>
        <v>13076117.595057093</v>
      </c>
      <c r="Z280" s="2"/>
    </row>
    <row r="281" spans="13:26" x14ac:dyDescent="0.25">
      <c r="M281" s="2"/>
      <c r="N281" s="1">
        <f t="shared" si="23"/>
        <v>223</v>
      </c>
      <c r="O281" s="124">
        <f t="shared" si="20"/>
        <v>13076117.595057093</v>
      </c>
      <c r="P281" s="124">
        <f t="shared" si="24"/>
        <v>45923.821127086565</v>
      </c>
      <c r="Q281" s="124">
        <f t="shared" si="21"/>
        <v>28345.112599537973</v>
      </c>
      <c r="R281" s="124">
        <f t="shared" si="22"/>
        <v>13150386.528783718</v>
      </c>
      <c r="Z281" s="2"/>
    </row>
    <row r="282" spans="13:26" x14ac:dyDescent="0.25">
      <c r="M282" s="2"/>
      <c r="N282" s="1">
        <f t="shared" si="23"/>
        <v>224</v>
      </c>
      <c r="O282" s="124">
        <f t="shared" si="20"/>
        <v>13150386.528783718</v>
      </c>
      <c r="P282" s="124">
        <f t="shared" si="24"/>
        <v>45923.821127086565</v>
      </c>
      <c r="Q282" s="124">
        <f t="shared" si="21"/>
        <v>28506.10543810992</v>
      </c>
      <c r="R282" s="124">
        <f t="shared" si="22"/>
        <v>13224816.455348914</v>
      </c>
      <c r="Z282" s="2"/>
    </row>
    <row r="283" spans="13:26" x14ac:dyDescent="0.25">
      <c r="M283" s="2"/>
      <c r="N283" s="1">
        <f t="shared" si="23"/>
        <v>225</v>
      </c>
      <c r="O283" s="124">
        <f t="shared" ref="O283:O346" si="25">R282</f>
        <v>13224816.455348914</v>
      </c>
      <c r="P283" s="124">
        <f t="shared" si="24"/>
        <v>45923.821127086565</v>
      </c>
      <c r="Q283" s="124">
        <f t="shared" ref="Q283:Q346" si="26">O283*$P$53</f>
        <v>28667.447261011799</v>
      </c>
      <c r="R283" s="124">
        <f t="shared" ref="R283:R346" si="27">O283+P283+Q283</f>
        <v>13299407.723737013</v>
      </c>
      <c r="Z283" s="2"/>
    </row>
    <row r="284" spans="13:26" x14ac:dyDescent="0.25">
      <c r="M284" s="2"/>
      <c r="N284" s="1">
        <f t="shared" si="23"/>
        <v>226</v>
      </c>
      <c r="O284" s="124">
        <f t="shared" si="25"/>
        <v>13299407.723737013</v>
      </c>
      <c r="P284" s="124">
        <f t="shared" si="24"/>
        <v>45923.821127086565</v>
      </c>
      <c r="Q284" s="124">
        <f t="shared" si="26"/>
        <v>28829.138824737274</v>
      </c>
      <c r="R284" s="124">
        <f t="shared" si="27"/>
        <v>13374160.683688836</v>
      </c>
      <c r="Z284" s="2"/>
    </row>
    <row r="285" spans="13:26" x14ac:dyDescent="0.25">
      <c r="M285" s="2"/>
      <c r="N285" s="1">
        <f t="shared" si="23"/>
        <v>227</v>
      </c>
      <c r="O285" s="124">
        <f t="shared" si="25"/>
        <v>13374160.683688836</v>
      </c>
      <c r="P285" s="124">
        <f t="shared" si="24"/>
        <v>45923.821127086565</v>
      </c>
      <c r="Q285" s="124">
        <f t="shared" si="26"/>
        <v>28991.180887419865</v>
      </c>
      <c r="R285" s="124">
        <f t="shared" si="27"/>
        <v>13449075.685703343</v>
      </c>
      <c r="Z285" s="2"/>
    </row>
    <row r="286" spans="13:26" x14ac:dyDescent="0.25">
      <c r="M286" s="2"/>
      <c r="N286" s="1">
        <f t="shared" si="23"/>
        <v>228</v>
      </c>
      <c r="O286" s="124">
        <f t="shared" si="25"/>
        <v>13449075.685703343</v>
      </c>
      <c r="P286" s="124">
        <f t="shared" si="24"/>
        <v>45923.821127086565</v>
      </c>
      <c r="Q286" s="124">
        <f t="shared" si="26"/>
        <v>29153.5742088365</v>
      </c>
      <c r="R286" s="124">
        <f t="shared" si="27"/>
        <v>13524153.081039267</v>
      </c>
      <c r="Z286" s="2"/>
    </row>
    <row r="287" spans="13:26" x14ac:dyDescent="0.25">
      <c r="M287" s="2"/>
      <c r="N287" s="1">
        <f t="shared" si="23"/>
        <v>229</v>
      </c>
      <c r="O287" s="124">
        <f t="shared" si="25"/>
        <v>13524153.081039267</v>
      </c>
      <c r="P287" s="124">
        <f t="shared" si="24"/>
        <v>45923.821127086565</v>
      </c>
      <c r="Q287" s="124">
        <f t="shared" si="26"/>
        <v>29316.31955041107</v>
      </c>
      <c r="R287" s="124">
        <f t="shared" si="27"/>
        <v>13599393.221716765</v>
      </c>
      <c r="Z287" s="2"/>
    </row>
    <row r="288" spans="13:26" x14ac:dyDescent="0.25">
      <c r="M288" s="2"/>
      <c r="N288" s="1">
        <f t="shared" si="23"/>
        <v>230</v>
      </c>
      <c r="O288" s="124">
        <f t="shared" si="25"/>
        <v>13599393.221716765</v>
      </c>
      <c r="P288" s="124">
        <f t="shared" si="24"/>
        <v>45923.821127086565</v>
      </c>
      <c r="Q288" s="124">
        <f t="shared" si="26"/>
        <v>29479.417675218003</v>
      </c>
      <c r="R288" s="124">
        <f t="shared" si="27"/>
        <v>13674796.46051907</v>
      </c>
      <c r="Z288" s="2"/>
    </row>
    <row r="289" spans="13:26" x14ac:dyDescent="0.25">
      <c r="M289" s="2"/>
      <c r="N289" s="1">
        <f t="shared" si="23"/>
        <v>231</v>
      </c>
      <c r="O289" s="124">
        <f t="shared" si="25"/>
        <v>13674796.46051907</v>
      </c>
      <c r="P289" s="124">
        <f t="shared" si="24"/>
        <v>45923.821127086565</v>
      </c>
      <c r="Q289" s="124">
        <f t="shared" si="26"/>
        <v>29642.869347985852</v>
      </c>
      <c r="R289" s="124">
        <f t="shared" si="27"/>
        <v>13750363.150994143</v>
      </c>
      <c r="Z289" s="2"/>
    </row>
    <row r="290" spans="13:26" x14ac:dyDescent="0.25">
      <c r="M290" s="2"/>
      <c r="N290" s="1">
        <f t="shared" si="23"/>
        <v>232</v>
      </c>
      <c r="O290" s="124">
        <f t="shared" si="25"/>
        <v>13750363.150994143</v>
      </c>
      <c r="P290" s="124">
        <f t="shared" si="24"/>
        <v>45923.821127086565</v>
      </c>
      <c r="Q290" s="124">
        <f t="shared" si="26"/>
        <v>29806.675335100867</v>
      </c>
      <c r="R290" s="124">
        <f t="shared" si="27"/>
        <v>13826093.647456331</v>
      </c>
      <c r="Z290" s="2"/>
    </row>
    <row r="291" spans="13:26" x14ac:dyDescent="0.25">
      <c r="M291" s="2"/>
      <c r="N291" s="1">
        <f t="shared" si="23"/>
        <v>233</v>
      </c>
      <c r="O291" s="124">
        <f t="shared" si="25"/>
        <v>13826093.647456331</v>
      </c>
      <c r="P291" s="124">
        <f t="shared" si="24"/>
        <v>45923.821127086565</v>
      </c>
      <c r="Q291" s="124">
        <f t="shared" si="26"/>
        <v>29970.836404610603</v>
      </c>
      <c r="R291" s="124">
        <f t="shared" si="27"/>
        <v>13901988.304988028</v>
      </c>
      <c r="Z291" s="2"/>
    </row>
    <row r="292" spans="13:26" x14ac:dyDescent="0.25">
      <c r="M292" s="2"/>
      <c r="N292" s="1">
        <f t="shared" si="23"/>
        <v>234</v>
      </c>
      <c r="O292" s="124">
        <f t="shared" si="25"/>
        <v>13901988.304988028</v>
      </c>
      <c r="P292" s="124">
        <f t="shared" si="24"/>
        <v>45923.821127086565</v>
      </c>
      <c r="Q292" s="124">
        <f t="shared" si="26"/>
        <v>30135.353326227501</v>
      </c>
      <c r="R292" s="124">
        <f t="shared" si="27"/>
        <v>13978047.479441343</v>
      </c>
      <c r="Z292" s="2"/>
    </row>
    <row r="293" spans="13:26" x14ac:dyDescent="0.25">
      <c r="M293" s="2"/>
      <c r="N293" s="1">
        <f t="shared" si="23"/>
        <v>235</v>
      </c>
      <c r="O293" s="124">
        <f t="shared" si="25"/>
        <v>13978047.479441343</v>
      </c>
      <c r="P293" s="124">
        <f t="shared" si="24"/>
        <v>45923.821127086565</v>
      </c>
      <c r="Q293" s="124">
        <f t="shared" si="26"/>
        <v>30300.226871332514</v>
      </c>
      <c r="R293" s="124">
        <f t="shared" si="27"/>
        <v>14054271.527439762</v>
      </c>
      <c r="Z293" s="2"/>
    </row>
    <row r="294" spans="13:26" x14ac:dyDescent="0.25">
      <c r="M294" s="2"/>
      <c r="N294" s="1">
        <f t="shared" si="23"/>
        <v>236</v>
      </c>
      <c r="O294" s="124">
        <f t="shared" si="25"/>
        <v>14054271.527439762</v>
      </c>
      <c r="P294" s="124">
        <f t="shared" si="24"/>
        <v>45923.821127086565</v>
      </c>
      <c r="Q294" s="124">
        <f t="shared" si="26"/>
        <v>30465.457812978719</v>
      </c>
      <c r="R294" s="124">
        <f t="shared" si="27"/>
        <v>14130660.806379827</v>
      </c>
      <c r="Z294" s="2"/>
    </row>
    <row r="295" spans="13:26" x14ac:dyDescent="0.25">
      <c r="M295" s="2"/>
      <c r="N295" s="1">
        <f t="shared" si="23"/>
        <v>237</v>
      </c>
      <c r="O295" s="124">
        <f t="shared" si="25"/>
        <v>14130660.806379827</v>
      </c>
      <c r="P295" s="124">
        <f t="shared" si="24"/>
        <v>45923.821127086565</v>
      </c>
      <c r="Q295" s="124">
        <f t="shared" si="26"/>
        <v>30631.046925894934</v>
      </c>
      <c r="R295" s="124">
        <f t="shared" si="27"/>
        <v>14207215.674432809</v>
      </c>
      <c r="Z295" s="2"/>
    </row>
    <row r="296" spans="13:26" x14ac:dyDescent="0.25">
      <c r="M296" s="2"/>
      <c r="N296" s="1">
        <f t="shared" si="23"/>
        <v>238</v>
      </c>
      <c r="O296" s="124">
        <f t="shared" si="25"/>
        <v>14207215.674432809</v>
      </c>
      <c r="P296" s="124">
        <f t="shared" si="24"/>
        <v>45923.821127086565</v>
      </c>
      <c r="Q296" s="124">
        <f t="shared" si="26"/>
        <v>30796.994986489375</v>
      </c>
      <c r="R296" s="124">
        <f t="shared" si="27"/>
        <v>14283936.490546385</v>
      </c>
      <c r="Z296" s="2"/>
    </row>
    <row r="297" spans="13:26" x14ac:dyDescent="0.25">
      <c r="M297" s="2"/>
      <c r="N297" s="1">
        <f t="shared" si="23"/>
        <v>239</v>
      </c>
      <c r="O297" s="124">
        <f t="shared" si="25"/>
        <v>14283936.490546385</v>
      </c>
      <c r="P297" s="124">
        <f t="shared" si="24"/>
        <v>45923.821127086565</v>
      </c>
      <c r="Q297" s="124">
        <f t="shared" si="26"/>
        <v>30963.302772853258</v>
      </c>
      <c r="R297" s="124">
        <f t="shared" si="27"/>
        <v>14360823.614446325</v>
      </c>
      <c r="Z297" s="2"/>
    </row>
    <row r="298" spans="13:26" x14ac:dyDescent="0.25">
      <c r="M298" s="2"/>
      <c r="N298" s="1">
        <f t="shared" si="23"/>
        <v>240</v>
      </c>
      <c r="O298" s="124">
        <f t="shared" si="25"/>
        <v>14360823.614446325</v>
      </c>
      <c r="P298" s="124">
        <f t="shared" si="24"/>
        <v>45923.821127086565</v>
      </c>
      <c r="Q298" s="124">
        <f t="shared" si="26"/>
        <v>31129.971064764479</v>
      </c>
      <c r="R298" s="124">
        <f t="shared" si="27"/>
        <v>14437877.406638177</v>
      </c>
      <c r="Z298" s="2"/>
    </row>
    <row r="299" spans="13:26" x14ac:dyDescent="0.25">
      <c r="M299" s="2"/>
      <c r="N299" s="1">
        <f t="shared" si="23"/>
        <v>241</v>
      </c>
      <c r="O299" s="124">
        <f t="shared" si="25"/>
        <v>14437877.406638177</v>
      </c>
      <c r="P299" s="124">
        <f t="shared" si="24"/>
        <v>45923.821127086565</v>
      </c>
      <c r="Q299" s="124">
        <f t="shared" si="26"/>
        <v>31297.000643691259</v>
      </c>
      <c r="R299" s="124">
        <f t="shared" si="27"/>
        <v>14515098.228408955</v>
      </c>
      <c r="Z299" s="2"/>
    </row>
    <row r="300" spans="13:26" x14ac:dyDescent="0.25">
      <c r="M300" s="2"/>
      <c r="N300" s="1">
        <f t="shared" si="23"/>
        <v>242</v>
      </c>
      <c r="O300" s="124">
        <f t="shared" si="25"/>
        <v>14515098.228408955</v>
      </c>
      <c r="P300" s="124">
        <f t="shared" si="24"/>
        <v>45923.821127086565</v>
      </c>
      <c r="Q300" s="124">
        <f t="shared" si="26"/>
        <v>31464.392292795801</v>
      </c>
      <c r="R300" s="124">
        <f t="shared" si="27"/>
        <v>14592486.441828838</v>
      </c>
      <c r="Z300" s="2"/>
    </row>
    <row r="301" spans="13:26" x14ac:dyDescent="0.25">
      <c r="M301" s="2"/>
      <c r="N301" s="1">
        <f t="shared" si="23"/>
        <v>243</v>
      </c>
      <c r="O301" s="124">
        <f t="shared" si="25"/>
        <v>14592486.441828838</v>
      </c>
      <c r="P301" s="124">
        <f t="shared" si="24"/>
        <v>45923.821127086565</v>
      </c>
      <c r="Q301" s="124">
        <f t="shared" si="26"/>
        <v>31632.146796937985</v>
      </c>
      <c r="R301" s="124">
        <f t="shared" si="27"/>
        <v>14670042.409752863</v>
      </c>
      <c r="Z301" s="2"/>
    </row>
    <row r="302" spans="13:26" x14ac:dyDescent="0.25">
      <c r="M302" s="2"/>
      <c r="N302" s="1">
        <f t="shared" si="23"/>
        <v>244</v>
      </c>
      <c r="O302" s="124">
        <f t="shared" si="25"/>
        <v>14670042.409752863</v>
      </c>
      <c r="P302" s="124">
        <f t="shared" si="24"/>
        <v>45923.821127086565</v>
      </c>
      <c r="Q302" s="124">
        <f t="shared" si="26"/>
        <v>31800.264942679012</v>
      </c>
      <c r="R302" s="124">
        <f t="shared" si="27"/>
        <v>14747766.495822629</v>
      </c>
      <c r="Z302" s="2"/>
    </row>
    <row r="303" spans="13:26" x14ac:dyDescent="0.25">
      <c r="M303" s="2"/>
      <c r="N303" s="1">
        <f t="shared" si="23"/>
        <v>245</v>
      </c>
      <c r="O303" s="124">
        <f t="shared" si="25"/>
        <v>14747766.495822629</v>
      </c>
      <c r="P303" s="124">
        <f t="shared" si="24"/>
        <v>45923.821127086565</v>
      </c>
      <c r="Q303" s="124">
        <f t="shared" si="26"/>
        <v>31968.74751828513</v>
      </c>
      <c r="R303" s="124">
        <f t="shared" si="27"/>
        <v>14825659.064468</v>
      </c>
      <c r="Z303" s="2"/>
    </row>
    <row r="304" spans="13:26" x14ac:dyDescent="0.25">
      <c r="M304" s="2"/>
      <c r="N304" s="1">
        <f t="shared" si="23"/>
        <v>246</v>
      </c>
      <c r="O304" s="124">
        <f t="shared" si="25"/>
        <v>14825659.064468</v>
      </c>
      <c r="P304" s="124">
        <f t="shared" si="24"/>
        <v>45923.821127086565</v>
      </c>
      <c r="Q304" s="124">
        <f t="shared" si="26"/>
        <v>32137.595313731304</v>
      </c>
      <c r="R304" s="124">
        <f t="shared" si="27"/>
        <v>14903720.480908819</v>
      </c>
      <c r="Z304" s="2"/>
    </row>
    <row r="305" spans="13:26" x14ac:dyDescent="0.25">
      <c r="M305" s="2"/>
      <c r="N305" s="1">
        <f t="shared" si="23"/>
        <v>247</v>
      </c>
      <c r="O305" s="124">
        <f t="shared" si="25"/>
        <v>14903720.480908819</v>
      </c>
      <c r="P305" s="124">
        <f t="shared" si="24"/>
        <v>45923.821127086565</v>
      </c>
      <c r="Q305" s="124">
        <f t="shared" si="26"/>
        <v>32306.809120704929</v>
      </c>
      <c r="R305" s="124">
        <f t="shared" si="27"/>
        <v>14981951.111156611</v>
      </c>
      <c r="Z305" s="2"/>
    </row>
    <row r="306" spans="13:26" x14ac:dyDescent="0.25">
      <c r="M306" s="2"/>
      <c r="N306" s="1">
        <f t="shared" si="23"/>
        <v>248</v>
      </c>
      <c r="O306" s="124">
        <f t="shared" si="25"/>
        <v>14981951.111156611</v>
      </c>
      <c r="P306" s="124">
        <f t="shared" si="24"/>
        <v>45923.821127086565</v>
      </c>
      <c r="Q306" s="124">
        <f t="shared" si="26"/>
        <v>32476.389732609543</v>
      </c>
      <c r="R306" s="124">
        <f t="shared" si="27"/>
        <v>15060351.322016308</v>
      </c>
      <c r="Z306" s="2"/>
    </row>
    <row r="307" spans="13:26" x14ac:dyDescent="0.25">
      <c r="M307" s="2"/>
      <c r="N307" s="1">
        <f t="shared" si="23"/>
        <v>249</v>
      </c>
      <c r="O307" s="124">
        <f t="shared" si="25"/>
        <v>15060351.322016308</v>
      </c>
      <c r="P307" s="124">
        <f t="shared" si="24"/>
        <v>45923.821127086565</v>
      </c>
      <c r="Q307" s="124">
        <f t="shared" si="26"/>
        <v>32646.33794456855</v>
      </c>
      <c r="R307" s="124">
        <f t="shared" si="27"/>
        <v>15138921.481087964</v>
      </c>
      <c r="Z307" s="2"/>
    </row>
    <row r="308" spans="13:26" x14ac:dyDescent="0.25">
      <c r="M308" s="2"/>
      <c r="N308" s="1">
        <f t="shared" si="23"/>
        <v>250</v>
      </c>
      <c r="O308" s="124">
        <f t="shared" si="25"/>
        <v>15138921.481087964</v>
      </c>
      <c r="P308" s="124">
        <f t="shared" si="24"/>
        <v>45923.821127086565</v>
      </c>
      <c r="Q308" s="124">
        <f t="shared" si="26"/>
        <v>32816.654553428933</v>
      </c>
      <c r="R308" s="124">
        <f t="shared" si="27"/>
        <v>15217661.956768479</v>
      </c>
      <c r="Z308" s="2"/>
    </row>
    <row r="309" spans="13:26" x14ac:dyDescent="0.25">
      <c r="M309" s="2"/>
      <c r="N309" s="1">
        <f t="shared" si="23"/>
        <v>251</v>
      </c>
      <c r="O309" s="124">
        <f t="shared" si="25"/>
        <v>15217661.956768479</v>
      </c>
      <c r="P309" s="124">
        <f t="shared" si="24"/>
        <v>45923.821127086565</v>
      </c>
      <c r="Q309" s="124">
        <f t="shared" si="26"/>
        <v>32987.340357765002</v>
      </c>
      <c r="R309" s="124">
        <f t="shared" si="27"/>
        <v>15296573.118253332</v>
      </c>
      <c r="Z309" s="2"/>
    </row>
    <row r="310" spans="13:26" x14ac:dyDescent="0.25">
      <c r="M310" s="2"/>
      <c r="N310" s="1">
        <f t="shared" si="23"/>
        <v>252</v>
      </c>
      <c r="O310" s="124">
        <f t="shared" si="25"/>
        <v>15296573.118253332</v>
      </c>
      <c r="P310" s="124">
        <f t="shared" si="24"/>
        <v>45923.821127086565</v>
      </c>
      <c r="Q310" s="124">
        <f t="shared" si="26"/>
        <v>33158.396157882155</v>
      </c>
      <c r="R310" s="124">
        <f t="shared" si="27"/>
        <v>15375655.3355383</v>
      </c>
      <c r="Z310" s="2"/>
    </row>
    <row r="311" spans="13:26" x14ac:dyDescent="0.25">
      <c r="M311" s="2"/>
      <c r="N311" s="1">
        <f t="shared" si="23"/>
        <v>253</v>
      </c>
      <c r="O311" s="124">
        <f t="shared" si="25"/>
        <v>15375655.3355383</v>
      </c>
      <c r="P311" s="124">
        <f t="shared" si="24"/>
        <v>45923.821127086565</v>
      </c>
      <c r="Q311" s="124">
        <f t="shared" si="26"/>
        <v>33329.822755820591</v>
      </c>
      <c r="R311" s="124">
        <f t="shared" si="27"/>
        <v>15454908.979421208</v>
      </c>
      <c r="Z311" s="2"/>
    </row>
    <row r="312" spans="13:26" x14ac:dyDescent="0.25">
      <c r="M312" s="2"/>
      <c r="N312" s="1">
        <f t="shared" ref="N312:N375" si="28">N311+1</f>
        <v>254</v>
      </c>
      <c r="O312" s="124">
        <f t="shared" si="25"/>
        <v>15454908.979421208</v>
      </c>
      <c r="P312" s="124">
        <f t="shared" ref="P312:P375" si="29">P311</f>
        <v>45923.821127086565</v>
      </c>
      <c r="Q312" s="124">
        <f t="shared" si="26"/>
        <v>33501.620955359103</v>
      </c>
      <c r="R312" s="124">
        <f t="shared" si="27"/>
        <v>15534334.421503654</v>
      </c>
      <c r="Z312" s="2"/>
    </row>
    <row r="313" spans="13:26" x14ac:dyDescent="0.25">
      <c r="M313" s="2"/>
      <c r="N313" s="1">
        <f t="shared" si="28"/>
        <v>255</v>
      </c>
      <c r="O313" s="124">
        <f t="shared" si="25"/>
        <v>15534334.421503654</v>
      </c>
      <c r="P313" s="124">
        <f t="shared" si="29"/>
        <v>45923.821127086565</v>
      </c>
      <c r="Q313" s="124">
        <f t="shared" si="26"/>
        <v>33673.791562018843</v>
      </c>
      <c r="R313" s="124">
        <f t="shared" si="27"/>
        <v>15613932.03419276</v>
      </c>
      <c r="Z313" s="2"/>
    </row>
    <row r="314" spans="13:26" x14ac:dyDescent="0.25">
      <c r="M314" s="2"/>
      <c r="N314" s="1">
        <f t="shared" si="28"/>
        <v>256</v>
      </c>
      <c r="O314" s="124">
        <f t="shared" si="25"/>
        <v>15613932.03419276</v>
      </c>
      <c r="P314" s="124">
        <f t="shared" si="29"/>
        <v>45923.821127086565</v>
      </c>
      <c r="Q314" s="124">
        <f t="shared" si="26"/>
        <v>33846.335383067068</v>
      </c>
      <c r="R314" s="124">
        <f t="shared" si="27"/>
        <v>15693702.190702913</v>
      </c>
      <c r="Z314" s="2"/>
    </row>
    <row r="315" spans="13:26" x14ac:dyDescent="0.25">
      <c r="M315" s="2"/>
      <c r="N315" s="1">
        <f t="shared" si="28"/>
        <v>257</v>
      </c>
      <c r="O315" s="124">
        <f t="shared" si="25"/>
        <v>15693702.190702913</v>
      </c>
      <c r="P315" s="124">
        <f t="shared" si="29"/>
        <v>45923.821127086565</v>
      </c>
      <c r="Q315" s="124">
        <f t="shared" si="26"/>
        <v>34019.253227520974</v>
      </c>
      <c r="R315" s="124">
        <f t="shared" si="27"/>
        <v>15773645.265057521</v>
      </c>
      <c r="Z315" s="2"/>
    </row>
    <row r="316" spans="13:26" x14ac:dyDescent="0.25">
      <c r="M316" s="2"/>
      <c r="N316" s="1">
        <f t="shared" si="28"/>
        <v>258</v>
      </c>
      <c r="O316" s="124">
        <f t="shared" si="25"/>
        <v>15773645.265057521</v>
      </c>
      <c r="P316" s="124">
        <f t="shared" si="29"/>
        <v>45923.821127086565</v>
      </c>
      <c r="Q316" s="124">
        <f t="shared" si="26"/>
        <v>34192.545906151456</v>
      </c>
      <c r="R316" s="124">
        <f t="shared" si="27"/>
        <v>15853761.632090759</v>
      </c>
      <c r="Z316" s="2"/>
    </row>
    <row r="317" spans="13:26" x14ac:dyDescent="0.25">
      <c r="M317" s="2"/>
      <c r="N317" s="1">
        <f t="shared" si="28"/>
        <v>259</v>
      </c>
      <c r="O317" s="124">
        <f t="shared" si="25"/>
        <v>15853761.632090759</v>
      </c>
      <c r="P317" s="124">
        <f t="shared" si="29"/>
        <v>45923.821127086565</v>
      </c>
      <c r="Q317" s="124">
        <f t="shared" si="26"/>
        <v>34366.214231486912</v>
      </c>
      <c r="R317" s="124">
        <f t="shared" si="27"/>
        <v>15934051.667449333</v>
      </c>
      <c r="Z317" s="2"/>
    </row>
    <row r="318" spans="13:26" x14ac:dyDescent="0.25">
      <c r="M318" s="2"/>
      <c r="N318" s="1">
        <f t="shared" si="28"/>
        <v>260</v>
      </c>
      <c r="O318" s="124">
        <f t="shared" si="25"/>
        <v>15934051.667449333</v>
      </c>
      <c r="P318" s="124">
        <f t="shared" si="29"/>
        <v>45923.821127086565</v>
      </c>
      <c r="Q318" s="124">
        <f t="shared" si="26"/>
        <v>34540.259017817065</v>
      </c>
      <c r="R318" s="124">
        <f t="shared" si="27"/>
        <v>16014515.747594237</v>
      </c>
      <c r="Z318" s="2"/>
    </row>
    <row r="319" spans="13:26" x14ac:dyDescent="0.25">
      <c r="M319" s="2"/>
      <c r="N319" s="1">
        <f t="shared" si="28"/>
        <v>261</v>
      </c>
      <c r="O319" s="124">
        <f t="shared" si="25"/>
        <v>16014515.747594237</v>
      </c>
      <c r="P319" s="124">
        <f t="shared" si="29"/>
        <v>45923.821127086565</v>
      </c>
      <c r="Q319" s="124">
        <f t="shared" si="26"/>
        <v>34714.681081196773</v>
      </c>
      <c r="R319" s="124">
        <f t="shared" si="27"/>
        <v>16095154.24980252</v>
      </c>
      <c r="Z319" s="2"/>
    </row>
    <row r="320" spans="13:26" x14ac:dyDescent="0.25">
      <c r="M320" s="2"/>
      <c r="N320" s="1">
        <f t="shared" si="28"/>
        <v>262</v>
      </c>
      <c r="O320" s="124">
        <f t="shared" si="25"/>
        <v>16095154.24980252</v>
      </c>
      <c r="P320" s="124">
        <f t="shared" si="29"/>
        <v>45923.821127086565</v>
      </c>
      <c r="Q320" s="124">
        <f t="shared" si="26"/>
        <v>34889.481239449851</v>
      </c>
      <c r="R320" s="124">
        <f t="shared" si="27"/>
        <v>16175967.552169057</v>
      </c>
      <c r="Z320" s="2"/>
    </row>
    <row r="321" spans="13:26" x14ac:dyDescent="0.25">
      <c r="M321" s="2"/>
      <c r="N321" s="1">
        <f t="shared" si="28"/>
        <v>263</v>
      </c>
      <c r="O321" s="124">
        <f t="shared" si="25"/>
        <v>16175967.552169057</v>
      </c>
      <c r="P321" s="124">
        <f t="shared" si="29"/>
        <v>45923.821127086565</v>
      </c>
      <c r="Q321" s="124">
        <f t="shared" si="26"/>
        <v>35064.660312172928</v>
      </c>
      <c r="R321" s="124">
        <f t="shared" si="27"/>
        <v>16256956.033608316</v>
      </c>
      <c r="Z321" s="2"/>
    </row>
    <row r="322" spans="13:26" x14ac:dyDescent="0.25">
      <c r="M322" s="2"/>
      <c r="N322" s="1">
        <f t="shared" si="28"/>
        <v>264</v>
      </c>
      <c r="O322" s="124">
        <f t="shared" si="25"/>
        <v>16256956.033608316</v>
      </c>
      <c r="P322" s="124">
        <f t="shared" si="29"/>
        <v>45923.821127086565</v>
      </c>
      <c r="Q322" s="124">
        <f t="shared" si="26"/>
        <v>35240.219120739253</v>
      </c>
      <c r="R322" s="124">
        <f t="shared" si="27"/>
        <v>16338120.073856141</v>
      </c>
      <c r="Z322" s="2"/>
    </row>
    <row r="323" spans="13:26" x14ac:dyDescent="0.25">
      <c r="M323" s="2"/>
      <c r="N323" s="1">
        <f t="shared" si="28"/>
        <v>265</v>
      </c>
      <c r="O323" s="124">
        <f t="shared" si="25"/>
        <v>16338120.073856141</v>
      </c>
      <c r="P323" s="124">
        <f t="shared" si="29"/>
        <v>45923.821127086565</v>
      </c>
      <c r="Q323" s="124">
        <f t="shared" si="26"/>
        <v>35416.158488302579</v>
      </c>
      <c r="R323" s="124">
        <f t="shared" si="27"/>
        <v>16419460.053471532</v>
      </c>
      <c r="Z323" s="2"/>
    </row>
    <row r="324" spans="13:26" x14ac:dyDescent="0.25">
      <c r="M324" s="2"/>
      <c r="N324" s="1">
        <f t="shared" si="28"/>
        <v>266</v>
      </c>
      <c r="O324" s="124">
        <f t="shared" si="25"/>
        <v>16419460.053471532</v>
      </c>
      <c r="P324" s="124">
        <f t="shared" si="29"/>
        <v>45923.821127086565</v>
      </c>
      <c r="Q324" s="124">
        <f t="shared" si="26"/>
        <v>35592.479239801018</v>
      </c>
      <c r="R324" s="124">
        <f t="shared" si="27"/>
        <v>16500976.35383842</v>
      </c>
      <c r="Z324" s="2"/>
    </row>
    <row r="325" spans="13:26" x14ac:dyDescent="0.25">
      <c r="M325" s="2"/>
      <c r="N325" s="1">
        <f t="shared" si="28"/>
        <v>267</v>
      </c>
      <c r="O325" s="124">
        <f t="shared" si="25"/>
        <v>16500976.35383842</v>
      </c>
      <c r="P325" s="124">
        <f t="shared" si="29"/>
        <v>45923.821127086565</v>
      </c>
      <c r="Q325" s="124">
        <f t="shared" si="26"/>
        <v>35769.182201960873</v>
      </c>
      <c r="R325" s="124">
        <f t="shared" si="27"/>
        <v>16582669.357167467</v>
      </c>
      <c r="Z325" s="2"/>
    </row>
    <row r="326" spans="13:26" x14ac:dyDescent="0.25">
      <c r="M326" s="2"/>
      <c r="N326" s="1">
        <f t="shared" si="28"/>
        <v>268</v>
      </c>
      <c r="O326" s="124">
        <f t="shared" si="25"/>
        <v>16582669.357167467</v>
      </c>
      <c r="P326" s="124">
        <f t="shared" si="29"/>
        <v>45923.821127086565</v>
      </c>
      <c r="Q326" s="124">
        <f t="shared" si="26"/>
        <v>35946.268203300562</v>
      </c>
      <c r="R326" s="124">
        <f t="shared" si="27"/>
        <v>16664539.446497856</v>
      </c>
      <c r="Z326" s="2"/>
    </row>
    <row r="327" spans="13:26" x14ac:dyDescent="0.25">
      <c r="M327" s="2"/>
      <c r="N327" s="1">
        <f t="shared" si="28"/>
        <v>269</v>
      </c>
      <c r="O327" s="124">
        <f t="shared" si="25"/>
        <v>16664539.446497856</v>
      </c>
      <c r="P327" s="124">
        <f t="shared" si="29"/>
        <v>45923.821127086565</v>
      </c>
      <c r="Q327" s="124">
        <f t="shared" si="26"/>
        <v>36123.738074134497</v>
      </c>
      <c r="R327" s="124">
        <f t="shared" si="27"/>
        <v>16746587.005699078</v>
      </c>
      <c r="Z327" s="2"/>
    </row>
    <row r="328" spans="13:26" x14ac:dyDescent="0.25">
      <c r="M328" s="2"/>
      <c r="N328" s="1">
        <f t="shared" si="28"/>
        <v>270</v>
      </c>
      <c r="O328" s="124">
        <f t="shared" si="25"/>
        <v>16746587.005699078</v>
      </c>
      <c r="P328" s="124">
        <f t="shared" si="29"/>
        <v>45923.821127086565</v>
      </c>
      <c r="Q328" s="124">
        <f t="shared" si="26"/>
        <v>36301.592646576937</v>
      </c>
      <c r="R328" s="124">
        <f t="shared" si="27"/>
        <v>16828812.419472739</v>
      </c>
      <c r="Z328" s="2"/>
    </row>
    <row r="329" spans="13:26" x14ac:dyDescent="0.25">
      <c r="M329" s="2"/>
      <c r="N329" s="1">
        <f t="shared" si="28"/>
        <v>271</v>
      </c>
      <c r="O329" s="124">
        <f t="shared" si="25"/>
        <v>16828812.419472739</v>
      </c>
      <c r="P329" s="124">
        <f t="shared" si="29"/>
        <v>45923.821127086565</v>
      </c>
      <c r="Q329" s="124">
        <f t="shared" si="26"/>
        <v>36479.832754545911</v>
      </c>
      <c r="R329" s="124">
        <f t="shared" si="27"/>
        <v>16911216.073354371</v>
      </c>
      <c r="Z329" s="2"/>
    </row>
    <row r="330" spans="13:26" x14ac:dyDescent="0.25">
      <c r="M330" s="2"/>
      <c r="N330" s="1">
        <f t="shared" si="28"/>
        <v>272</v>
      </c>
      <c r="O330" s="124">
        <f t="shared" si="25"/>
        <v>16911216.073354371</v>
      </c>
      <c r="P330" s="124">
        <f t="shared" si="29"/>
        <v>45923.821127086565</v>
      </c>
      <c r="Q330" s="124">
        <f t="shared" si="26"/>
        <v>36658.459233767171</v>
      </c>
      <c r="R330" s="124">
        <f t="shared" si="27"/>
        <v>16993798.353715226</v>
      </c>
      <c r="Z330" s="2"/>
    </row>
    <row r="331" spans="13:26" x14ac:dyDescent="0.25">
      <c r="M331" s="2"/>
      <c r="N331" s="1">
        <f t="shared" si="28"/>
        <v>273</v>
      </c>
      <c r="O331" s="124">
        <f t="shared" si="25"/>
        <v>16993798.353715226</v>
      </c>
      <c r="P331" s="124">
        <f t="shared" si="29"/>
        <v>45923.821127086565</v>
      </c>
      <c r="Q331" s="124">
        <f t="shared" si="26"/>
        <v>36837.472921778048</v>
      </c>
      <c r="R331" s="124">
        <f t="shared" si="27"/>
        <v>17076559.64776409</v>
      </c>
      <c r="Z331" s="2"/>
    </row>
    <row r="332" spans="13:26" x14ac:dyDescent="0.25">
      <c r="M332" s="2"/>
      <c r="N332" s="1">
        <f t="shared" si="28"/>
        <v>274</v>
      </c>
      <c r="O332" s="124">
        <f t="shared" si="25"/>
        <v>17076559.64776409</v>
      </c>
      <c r="P332" s="124">
        <f t="shared" si="29"/>
        <v>45923.821127086565</v>
      </c>
      <c r="Q332" s="124">
        <f t="shared" si="26"/>
        <v>37016.874657931388</v>
      </c>
      <c r="R332" s="124">
        <f t="shared" si="27"/>
        <v>17159500.34354911</v>
      </c>
      <c r="Z332" s="2"/>
    </row>
    <row r="333" spans="13:26" x14ac:dyDescent="0.25">
      <c r="M333" s="2"/>
      <c r="N333" s="1">
        <f t="shared" si="28"/>
        <v>275</v>
      </c>
      <c r="O333" s="124">
        <f t="shared" si="25"/>
        <v>17159500.34354911</v>
      </c>
      <c r="P333" s="124">
        <f t="shared" si="29"/>
        <v>45923.821127086565</v>
      </c>
      <c r="Q333" s="124">
        <f t="shared" si="26"/>
        <v>37196.665283399539</v>
      </c>
      <c r="R333" s="124">
        <f t="shared" si="27"/>
        <v>17242620.829959597</v>
      </c>
      <c r="Z333" s="2"/>
    </row>
    <row r="334" spans="13:26" x14ac:dyDescent="0.25">
      <c r="M334" s="2"/>
      <c r="N334" s="1">
        <f t="shared" si="28"/>
        <v>276</v>
      </c>
      <c r="O334" s="124">
        <f t="shared" si="25"/>
        <v>17242620.829959597</v>
      </c>
      <c r="P334" s="124">
        <f t="shared" si="29"/>
        <v>45923.821127086565</v>
      </c>
      <c r="Q334" s="124">
        <f t="shared" si="26"/>
        <v>37376.845641178232</v>
      </c>
      <c r="R334" s="124">
        <f t="shared" si="27"/>
        <v>17325921.496727861</v>
      </c>
      <c r="Z334" s="2"/>
    </row>
    <row r="335" spans="13:26" x14ac:dyDescent="0.25">
      <c r="M335" s="2"/>
      <c r="N335" s="1">
        <f t="shared" si="28"/>
        <v>277</v>
      </c>
      <c r="O335" s="124">
        <f t="shared" si="25"/>
        <v>17325921.496727861</v>
      </c>
      <c r="P335" s="124">
        <f t="shared" si="29"/>
        <v>45923.821127086565</v>
      </c>
      <c r="Q335" s="124">
        <f t="shared" si="26"/>
        <v>37557.41657609056</v>
      </c>
      <c r="R335" s="124">
        <f t="shared" si="27"/>
        <v>17409402.73443104</v>
      </c>
      <c r="Z335" s="2"/>
    </row>
    <row r="336" spans="13:26" x14ac:dyDescent="0.25">
      <c r="M336" s="2"/>
      <c r="N336" s="1">
        <f t="shared" si="28"/>
        <v>278</v>
      </c>
      <c r="O336" s="124">
        <f t="shared" si="25"/>
        <v>17409402.73443104</v>
      </c>
      <c r="P336" s="124">
        <f t="shared" si="29"/>
        <v>45923.821127086565</v>
      </c>
      <c r="Q336" s="124">
        <f t="shared" si="26"/>
        <v>37738.378934790962</v>
      </c>
      <c r="R336" s="124">
        <f t="shared" si="27"/>
        <v>17493064.934492916</v>
      </c>
      <c r="Z336" s="2"/>
    </row>
    <row r="337" spans="13:26" x14ac:dyDescent="0.25">
      <c r="M337" s="2"/>
      <c r="N337" s="1">
        <f t="shared" si="28"/>
        <v>279</v>
      </c>
      <c r="O337" s="124">
        <f t="shared" si="25"/>
        <v>17493064.934492916</v>
      </c>
      <c r="P337" s="124">
        <f t="shared" si="29"/>
        <v>45923.821127086565</v>
      </c>
      <c r="Q337" s="124">
        <f t="shared" si="26"/>
        <v>37919.733565769151</v>
      </c>
      <c r="R337" s="124">
        <f t="shared" si="27"/>
        <v>17576908.489185773</v>
      </c>
      <c r="Z337" s="2"/>
    </row>
    <row r="338" spans="13:26" x14ac:dyDescent="0.25">
      <c r="M338" s="2"/>
      <c r="N338" s="1">
        <f t="shared" si="28"/>
        <v>280</v>
      </c>
      <c r="O338" s="124">
        <f t="shared" si="25"/>
        <v>17576908.489185773</v>
      </c>
      <c r="P338" s="124">
        <f t="shared" si="29"/>
        <v>45923.821127086565</v>
      </c>
      <c r="Q338" s="124">
        <f t="shared" si="26"/>
        <v>38101.481319354127</v>
      </c>
      <c r="R338" s="124">
        <f t="shared" si="27"/>
        <v>17660933.791632213</v>
      </c>
      <c r="Z338" s="2"/>
    </row>
    <row r="339" spans="13:26" x14ac:dyDescent="0.25">
      <c r="M339" s="2"/>
      <c r="N339" s="1">
        <f t="shared" si="28"/>
        <v>281</v>
      </c>
      <c r="O339" s="124">
        <f t="shared" si="25"/>
        <v>17660933.791632213</v>
      </c>
      <c r="P339" s="124">
        <f t="shared" si="29"/>
        <v>45923.821127086565</v>
      </c>
      <c r="Q339" s="124">
        <f t="shared" si="26"/>
        <v>38283.623047718123</v>
      </c>
      <c r="R339" s="124">
        <f t="shared" si="27"/>
        <v>17745141.235807016</v>
      </c>
      <c r="Z339" s="2"/>
    </row>
    <row r="340" spans="13:26" x14ac:dyDescent="0.25">
      <c r="M340" s="2"/>
      <c r="N340" s="1">
        <f t="shared" si="28"/>
        <v>282</v>
      </c>
      <c r="O340" s="124">
        <f t="shared" si="25"/>
        <v>17745141.235807016</v>
      </c>
      <c r="P340" s="124">
        <f t="shared" si="29"/>
        <v>45923.821127086565</v>
      </c>
      <c r="Q340" s="124">
        <f t="shared" si="26"/>
        <v>38466.159604880653</v>
      </c>
      <c r="R340" s="124">
        <f t="shared" si="27"/>
        <v>17829531.216538984</v>
      </c>
      <c r="Z340" s="2"/>
    </row>
    <row r="341" spans="13:26" x14ac:dyDescent="0.25">
      <c r="M341" s="2"/>
      <c r="N341" s="1">
        <f t="shared" si="28"/>
        <v>283</v>
      </c>
      <c r="O341" s="124">
        <f t="shared" si="25"/>
        <v>17829531.216538984</v>
      </c>
      <c r="P341" s="124">
        <f t="shared" si="29"/>
        <v>45923.821127086565</v>
      </c>
      <c r="Q341" s="124">
        <f t="shared" si="26"/>
        <v>38649.091846712487</v>
      </c>
      <c r="R341" s="124">
        <f t="shared" si="27"/>
        <v>17914104.129512783</v>
      </c>
      <c r="Z341" s="2"/>
    </row>
    <row r="342" spans="13:26" x14ac:dyDescent="0.25">
      <c r="M342" s="2"/>
      <c r="N342" s="1">
        <f t="shared" si="28"/>
        <v>284</v>
      </c>
      <c r="O342" s="124">
        <f t="shared" si="25"/>
        <v>17914104.129512783</v>
      </c>
      <c r="P342" s="124">
        <f t="shared" si="29"/>
        <v>45923.821127086565</v>
      </c>
      <c r="Q342" s="124">
        <f t="shared" si="26"/>
        <v>38832.420630939654</v>
      </c>
      <c r="R342" s="124">
        <f t="shared" si="27"/>
        <v>17998860.371270809</v>
      </c>
      <c r="Z342" s="2"/>
    </row>
    <row r="343" spans="13:26" x14ac:dyDescent="0.25">
      <c r="M343" s="2"/>
      <c r="N343" s="1">
        <f t="shared" si="28"/>
        <v>285</v>
      </c>
      <c r="O343" s="124">
        <f t="shared" si="25"/>
        <v>17998860.371270809</v>
      </c>
      <c r="P343" s="124">
        <f t="shared" si="29"/>
        <v>45923.821127086565</v>
      </c>
      <c r="Q343" s="124">
        <f t="shared" si="26"/>
        <v>39016.146817147477</v>
      </c>
      <c r="R343" s="124">
        <f t="shared" si="27"/>
        <v>18083800.339215044</v>
      </c>
      <c r="Z343" s="2"/>
    </row>
    <row r="344" spans="13:26" x14ac:dyDescent="0.25">
      <c r="M344" s="2"/>
      <c r="N344" s="1">
        <f t="shared" si="28"/>
        <v>286</v>
      </c>
      <c r="O344" s="124">
        <f t="shared" si="25"/>
        <v>18083800.339215044</v>
      </c>
      <c r="P344" s="124">
        <f t="shared" si="29"/>
        <v>45923.821127086565</v>
      </c>
      <c r="Q344" s="124">
        <f t="shared" si="26"/>
        <v>39200.271266784621</v>
      </c>
      <c r="R344" s="124">
        <f t="shared" si="27"/>
        <v>18168924.431608915</v>
      </c>
      <c r="Z344" s="2"/>
    </row>
    <row r="345" spans="13:26" x14ac:dyDescent="0.25">
      <c r="M345" s="2"/>
      <c r="N345" s="1">
        <f t="shared" si="28"/>
        <v>287</v>
      </c>
      <c r="O345" s="124">
        <f t="shared" si="25"/>
        <v>18168924.431608915</v>
      </c>
      <c r="P345" s="124">
        <f t="shared" si="29"/>
        <v>45923.821127086565</v>
      </c>
      <c r="Q345" s="124">
        <f t="shared" si="26"/>
        <v>39384.794843167103</v>
      </c>
      <c r="R345" s="124">
        <f t="shared" si="27"/>
        <v>18254233.047579169</v>
      </c>
      <c r="Z345" s="2"/>
    </row>
    <row r="346" spans="13:26" x14ac:dyDescent="0.25">
      <c r="M346" s="2"/>
      <c r="N346" s="1">
        <f t="shared" si="28"/>
        <v>288</v>
      </c>
      <c r="O346" s="124">
        <f t="shared" si="25"/>
        <v>18254233.047579169</v>
      </c>
      <c r="P346" s="124">
        <f t="shared" si="29"/>
        <v>45923.821127086565</v>
      </c>
      <c r="Q346" s="124">
        <f t="shared" si="26"/>
        <v>39569.718411482332</v>
      </c>
      <c r="R346" s="124">
        <f t="shared" si="27"/>
        <v>18339726.587117739</v>
      </c>
      <c r="Z346" s="2"/>
    </row>
    <row r="347" spans="13:26" x14ac:dyDescent="0.25">
      <c r="M347" s="2"/>
      <c r="N347" s="1">
        <f t="shared" si="28"/>
        <v>289</v>
      </c>
      <c r="O347" s="124">
        <f t="shared" ref="O347:O410" si="30">R346</f>
        <v>18339726.587117739</v>
      </c>
      <c r="P347" s="124">
        <f t="shared" si="29"/>
        <v>45923.821127086565</v>
      </c>
      <c r="Q347" s="124">
        <f t="shared" ref="Q347:Q410" si="31">O347*$P$53</f>
        <v>39755.042838793226</v>
      </c>
      <c r="R347" s="124">
        <f t="shared" ref="R347:R410" si="32">O347+P347+Q347</f>
        <v>18425405.451083619</v>
      </c>
      <c r="Z347" s="2"/>
    </row>
    <row r="348" spans="13:26" x14ac:dyDescent="0.25">
      <c r="M348" s="2"/>
      <c r="N348" s="1">
        <f t="shared" si="28"/>
        <v>290</v>
      </c>
      <c r="O348" s="124">
        <f t="shared" si="30"/>
        <v>18425405.451083619</v>
      </c>
      <c r="P348" s="124">
        <f t="shared" si="29"/>
        <v>45923.821127086565</v>
      </c>
      <c r="Q348" s="124">
        <f t="shared" si="31"/>
        <v>39940.768994042199</v>
      </c>
      <c r="R348" s="124">
        <f t="shared" si="32"/>
        <v>18511270.041204747</v>
      </c>
      <c r="Z348" s="2"/>
    </row>
    <row r="349" spans="13:26" x14ac:dyDescent="0.25">
      <c r="M349" s="2"/>
      <c r="N349" s="1">
        <f t="shared" si="28"/>
        <v>291</v>
      </c>
      <c r="O349" s="124">
        <f t="shared" si="30"/>
        <v>18511270.041204747</v>
      </c>
      <c r="P349" s="124">
        <f t="shared" si="29"/>
        <v>45923.821127086565</v>
      </c>
      <c r="Q349" s="124">
        <f t="shared" si="31"/>
        <v>40126.897748055278</v>
      </c>
      <c r="R349" s="124">
        <f t="shared" si="32"/>
        <v>18597320.76007989</v>
      </c>
      <c r="Z349" s="2"/>
    </row>
    <row r="350" spans="13:26" x14ac:dyDescent="0.25">
      <c r="M350" s="2"/>
      <c r="N350" s="1">
        <f t="shared" si="28"/>
        <v>292</v>
      </c>
      <c r="O350" s="124">
        <f t="shared" si="30"/>
        <v>18597320.76007989</v>
      </c>
      <c r="P350" s="124">
        <f t="shared" si="29"/>
        <v>45923.821127086565</v>
      </c>
      <c r="Q350" s="124">
        <f t="shared" si="31"/>
        <v>40313.429973546212</v>
      </c>
      <c r="R350" s="124">
        <f t="shared" si="32"/>
        <v>18683558.011180524</v>
      </c>
      <c r="Z350" s="2"/>
    </row>
    <row r="351" spans="13:26" x14ac:dyDescent="0.25">
      <c r="M351" s="2"/>
      <c r="N351" s="1">
        <f t="shared" si="28"/>
        <v>293</v>
      </c>
      <c r="O351" s="124">
        <f t="shared" si="30"/>
        <v>18683558.011180524</v>
      </c>
      <c r="P351" s="124">
        <f t="shared" si="29"/>
        <v>45923.821127086565</v>
      </c>
      <c r="Q351" s="124">
        <f t="shared" si="31"/>
        <v>40500.366545120494</v>
      </c>
      <c r="R351" s="124">
        <f t="shared" si="32"/>
        <v>18769982.198852733</v>
      </c>
      <c r="Z351" s="2"/>
    </row>
    <row r="352" spans="13:26" x14ac:dyDescent="0.25">
      <c r="M352" s="2"/>
      <c r="N352" s="1">
        <f t="shared" si="28"/>
        <v>294</v>
      </c>
      <c r="O352" s="124">
        <f t="shared" si="30"/>
        <v>18769982.198852733</v>
      </c>
      <c r="P352" s="124">
        <f t="shared" si="29"/>
        <v>45923.821127086565</v>
      </c>
      <c r="Q352" s="124">
        <f t="shared" si="31"/>
        <v>40687.708339279518</v>
      </c>
      <c r="R352" s="124">
        <f t="shared" si="32"/>
        <v>18856593.728319101</v>
      </c>
      <c r="Z352" s="2"/>
    </row>
    <row r="353" spans="13:26" x14ac:dyDescent="0.25">
      <c r="M353" s="2"/>
      <c r="N353" s="1">
        <f t="shared" si="28"/>
        <v>295</v>
      </c>
      <c r="O353" s="124">
        <f t="shared" si="30"/>
        <v>18856593.728319101</v>
      </c>
      <c r="P353" s="124">
        <f t="shared" si="29"/>
        <v>45923.821127086565</v>
      </c>
      <c r="Q353" s="124">
        <f t="shared" si="31"/>
        <v>40875.456234424659</v>
      </c>
      <c r="R353" s="124">
        <f t="shared" si="32"/>
        <v>18943393.005680613</v>
      </c>
      <c r="Z353" s="2"/>
    </row>
    <row r="354" spans="13:26" x14ac:dyDescent="0.25">
      <c r="M354" s="2"/>
      <c r="N354" s="1">
        <f t="shared" si="28"/>
        <v>296</v>
      </c>
      <c r="O354" s="124">
        <f t="shared" si="30"/>
        <v>18943393.005680613</v>
      </c>
      <c r="P354" s="124">
        <f t="shared" si="29"/>
        <v>45923.821127086565</v>
      </c>
      <c r="Q354" s="124">
        <f t="shared" si="31"/>
        <v>41063.611110861428</v>
      </c>
      <c r="R354" s="124">
        <f t="shared" si="32"/>
        <v>19030380.437918562</v>
      </c>
      <c r="Z354" s="2"/>
    </row>
    <row r="355" spans="13:26" x14ac:dyDescent="0.25">
      <c r="M355" s="2"/>
      <c r="N355" s="1">
        <f t="shared" si="28"/>
        <v>297</v>
      </c>
      <c r="O355" s="124">
        <f t="shared" si="30"/>
        <v>19030380.437918562</v>
      </c>
      <c r="P355" s="124">
        <f t="shared" si="29"/>
        <v>45923.821127086565</v>
      </c>
      <c r="Q355" s="124">
        <f t="shared" si="31"/>
        <v>41252.173850803549</v>
      </c>
      <c r="R355" s="124">
        <f t="shared" si="32"/>
        <v>19117556.432896454</v>
      </c>
      <c r="Z355" s="2"/>
    </row>
    <row r="356" spans="13:26" x14ac:dyDescent="0.25">
      <c r="M356" s="2"/>
      <c r="N356" s="1">
        <f t="shared" si="28"/>
        <v>298</v>
      </c>
      <c r="O356" s="124">
        <f t="shared" si="30"/>
        <v>19117556.432896454</v>
      </c>
      <c r="P356" s="124">
        <f t="shared" si="29"/>
        <v>45923.821127086565</v>
      </c>
      <c r="Q356" s="124">
        <f t="shared" si="31"/>
        <v>41441.145338377137</v>
      </c>
      <c r="R356" s="124">
        <f t="shared" si="32"/>
        <v>19204921.39936192</v>
      </c>
      <c r="Z356" s="2"/>
    </row>
    <row r="357" spans="13:26" x14ac:dyDescent="0.25">
      <c r="M357" s="2"/>
      <c r="N357" s="1">
        <f t="shared" si="28"/>
        <v>299</v>
      </c>
      <c r="O357" s="124">
        <f t="shared" si="30"/>
        <v>19204921.39936192</v>
      </c>
      <c r="P357" s="124">
        <f t="shared" si="29"/>
        <v>45923.821127086565</v>
      </c>
      <c r="Q357" s="124">
        <f t="shared" si="31"/>
        <v>41630.526459624823</v>
      </c>
      <c r="R357" s="124">
        <f t="shared" si="32"/>
        <v>19292475.74694863</v>
      </c>
      <c r="Z357" s="2"/>
    </row>
    <row r="358" spans="13:26" x14ac:dyDescent="0.25">
      <c r="M358" s="2"/>
      <c r="N358" s="1">
        <f t="shared" si="28"/>
        <v>300</v>
      </c>
      <c r="O358" s="124">
        <f t="shared" si="30"/>
        <v>19292475.74694863</v>
      </c>
      <c r="P358" s="124">
        <f t="shared" si="29"/>
        <v>45923.821127086565</v>
      </c>
      <c r="Q358" s="124">
        <f t="shared" si="31"/>
        <v>41820.318102509904</v>
      </c>
      <c r="R358" s="124">
        <f t="shared" si="32"/>
        <v>19380219.886178225</v>
      </c>
      <c r="Z358" s="2"/>
    </row>
    <row r="359" spans="13:26" x14ac:dyDescent="0.25">
      <c r="M359" s="2"/>
      <c r="N359" s="1">
        <f t="shared" si="28"/>
        <v>301</v>
      </c>
      <c r="O359" s="124">
        <f t="shared" si="30"/>
        <v>19380219.886178225</v>
      </c>
      <c r="P359" s="124">
        <f t="shared" si="29"/>
        <v>45923.821127086565</v>
      </c>
      <c r="Q359" s="124">
        <f t="shared" si="31"/>
        <v>42010.521156920528</v>
      </c>
      <c r="R359" s="124">
        <f t="shared" si="32"/>
        <v>19468154.228462234</v>
      </c>
      <c r="Z359" s="2"/>
    </row>
    <row r="360" spans="13:26" x14ac:dyDescent="0.25">
      <c r="M360" s="2"/>
      <c r="N360" s="1">
        <f t="shared" si="28"/>
        <v>302</v>
      </c>
      <c r="O360" s="124">
        <f t="shared" si="30"/>
        <v>19468154.228462234</v>
      </c>
      <c r="P360" s="124">
        <f t="shared" si="29"/>
        <v>45923.821127086565</v>
      </c>
      <c r="Q360" s="124">
        <f t="shared" si="31"/>
        <v>42201.136514673868</v>
      </c>
      <c r="R360" s="124">
        <f t="shared" si="32"/>
        <v>19556279.186103996</v>
      </c>
      <c r="Z360" s="2"/>
    </row>
    <row r="361" spans="13:26" x14ac:dyDescent="0.25">
      <c r="M361" s="2"/>
      <c r="N361" s="1">
        <f t="shared" si="28"/>
        <v>303</v>
      </c>
      <c r="O361" s="124">
        <f t="shared" si="30"/>
        <v>19556279.186103996</v>
      </c>
      <c r="P361" s="124">
        <f t="shared" si="29"/>
        <v>45923.821127086565</v>
      </c>
      <c r="Q361" s="124">
        <f t="shared" si="31"/>
        <v>42392.165069520262</v>
      </c>
      <c r="R361" s="124">
        <f t="shared" si="32"/>
        <v>19644595.172300603</v>
      </c>
      <c r="Z361" s="2"/>
    </row>
    <row r="362" spans="13:26" x14ac:dyDescent="0.25">
      <c r="M362" s="2"/>
      <c r="N362" s="1">
        <f t="shared" si="28"/>
        <v>304</v>
      </c>
      <c r="O362" s="124">
        <f t="shared" si="30"/>
        <v>19644595.172300603</v>
      </c>
      <c r="P362" s="124">
        <f t="shared" si="29"/>
        <v>45923.821127086565</v>
      </c>
      <c r="Q362" s="124">
        <f t="shared" si="31"/>
        <v>42583.607717147439</v>
      </c>
      <c r="R362" s="124">
        <f t="shared" si="32"/>
        <v>19733102.601144839</v>
      </c>
      <c r="Z362" s="2"/>
    </row>
    <row r="363" spans="13:26" x14ac:dyDescent="0.25">
      <c r="M363" s="2"/>
      <c r="N363" s="1">
        <f t="shared" si="28"/>
        <v>305</v>
      </c>
      <c r="O363" s="124">
        <f t="shared" si="30"/>
        <v>19733102.601144839</v>
      </c>
      <c r="P363" s="124">
        <f t="shared" si="29"/>
        <v>45923.821127086565</v>
      </c>
      <c r="Q363" s="124">
        <f t="shared" si="31"/>
        <v>42775.46535518473</v>
      </c>
      <c r="R363" s="124">
        <f t="shared" si="32"/>
        <v>19821801.88762711</v>
      </c>
      <c r="Z363" s="2"/>
    </row>
    <row r="364" spans="13:26" x14ac:dyDescent="0.25">
      <c r="M364" s="2"/>
      <c r="N364" s="1">
        <f t="shared" si="28"/>
        <v>306</v>
      </c>
      <c r="O364" s="124">
        <f t="shared" si="30"/>
        <v>19821801.88762711</v>
      </c>
      <c r="P364" s="124">
        <f t="shared" si="29"/>
        <v>45923.821127086565</v>
      </c>
      <c r="Q364" s="124">
        <f t="shared" si="31"/>
        <v>42967.738883207225</v>
      </c>
      <c r="R364" s="124">
        <f t="shared" si="32"/>
        <v>19910693.447637405</v>
      </c>
      <c r="Z364" s="2"/>
    </row>
    <row r="365" spans="13:26" x14ac:dyDescent="0.25">
      <c r="M365" s="2"/>
      <c r="N365" s="1">
        <f t="shared" si="28"/>
        <v>307</v>
      </c>
      <c r="O365" s="124">
        <f t="shared" si="30"/>
        <v>19910693.447637405</v>
      </c>
      <c r="P365" s="124">
        <f t="shared" si="29"/>
        <v>45923.821127086565</v>
      </c>
      <c r="Q365" s="124">
        <f t="shared" si="31"/>
        <v>43160.429202740052</v>
      </c>
      <c r="R365" s="124">
        <f t="shared" si="32"/>
        <v>19999777.697967231</v>
      </c>
      <c r="Z365" s="2"/>
    </row>
    <row r="366" spans="13:26" x14ac:dyDescent="0.25">
      <c r="M366" s="2"/>
      <c r="N366" s="1">
        <f t="shared" si="28"/>
        <v>308</v>
      </c>
      <c r="O366" s="124">
        <f t="shared" si="30"/>
        <v>19999777.697967231</v>
      </c>
      <c r="P366" s="124">
        <f t="shared" si="29"/>
        <v>45923.821127086565</v>
      </c>
      <c r="Q366" s="124">
        <f t="shared" si="31"/>
        <v>43353.537217262565</v>
      </c>
      <c r="R366" s="124">
        <f t="shared" si="32"/>
        <v>20089055.056311581</v>
      </c>
      <c r="Z366" s="2"/>
    </row>
    <row r="367" spans="13:26" x14ac:dyDescent="0.25">
      <c r="M367" s="2"/>
      <c r="N367" s="1">
        <f t="shared" si="28"/>
        <v>309</v>
      </c>
      <c r="O367" s="124">
        <f t="shared" si="30"/>
        <v>20089055.056311581</v>
      </c>
      <c r="P367" s="124">
        <f t="shared" si="29"/>
        <v>45923.821127086565</v>
      </c>
      <c r="Q367" s="124">
        <f t="shared" si="31"/>
        <v>43547.063832212589</v>
      </c>
      <c r="R367" s="124">
        <f t="shared" si="32"/>
        <v>20178525.94127088</v>
      </c>
      <c r="Z367" s="2"/>
    </row>
    <row r="368" spans="13:26" x14ac:dyDescent="0.25">
      <c r="M368" s="2"/>
      <c r="N368" s="1">
        <f t="shared" si="28"/>
        <v>310</v>
      </c>
      <c r="O368" s="124">
        <f t="shared" si="30"/>
        <v>20178525.94127088</v>
      </c>
      <c r="P368" s="124">
        <f t="shared" si="29"/>
        <v>45923.821127086565</v>
      </c>
      <c r="Q368" s="124">
        <f t="shared" si="31"/>
        <v>43741.009954990681</v>
      </c>
      <c r="R368" s="124">
        <f t="shared" si="32"/>
        <v>20268190.772352956</v>
      </c>
      <c r="Z368" s="2"/>
    </row>
    <row r="369" spans="13:26" x14ac:dyDescent="0.25">
      <c r="M369" s="2"/>
      <c r="N369" s="1">
        <f t="shared" si="28"/>
        <v>311</v>
      </c>
      <c r="O369" s="124">
        <f t="shared" si="30"/>
        <v>20268190.772352956</v>
      </c>
      <c r="P369" s="124">
        <f t="shared" si="29"/>
        <v>45923.821127086565</v>
      </c>
      <c r="Q369" s="124">
        <f t="shared" si="31"/>
        <v>43935.376494964345</v>
      </c>
      <c r="R369" s="124">
        <f t="shared" si="32"/>
        <v>20358049.969975006</v>
      </c>
      <c r="Z369" s="2"/>
    </row>
    <row r="370" spans="13:26" x14ac:dyDescent="0.25">
      <c r="M370" s="2"/>
      <c r="N370" s="1">
        <f t="shared" si="28"/>
        <v>312</v>
      </c>
      <c r="O370" s="124">
        <f t="shared" si="30"/>
        <v>20358049.969975006</v>
      </c>
      <c r="P370" s="124">
        <f t="shared" si="29"/>
        <v>45923.821127086565</v>
      </c>
      <c r="Q370" s="124">
        <f t="shared" si="31"/>
        <v>44130.164363472344</v>
      </c>
      <c r="R370" s="124">
        <f t="shared" si="32"/>
        <v>20448103.955465566</v>
      </c>
      <c r="Z370" s="2"/>
    </row>
    <row r="371" spans="13:26" x14ac:dyDescent="0.25">
      <c r="M371" s="2"/>
      <c r="N371" s="1">
        <f t="shared" si="28"/>
        <v>313</v>
      </c>
      <c r="O371" s="124">
        <f t="shared" si="30"/>
        <v>20448103.955465566</v>
      </c>
      <c r="P371" s="124">
        <f t="shared" si="29"/>
        <v>45923.821127086565</v>
      </c>
      <c r="Q371" s="124">
        <f t="shared" si="31"/>
        <v>44325.374473828953</v>
      </c>
      <c r="R371" s="124">
        <f t="shared" si="32"/>
        <v>20538353.151066482</v>
      </c>
      <c r="Z371" s="2"/>
    </row>
    <row r="372" spans="13:26" x14ac:dyDescent="0.25">
      <c r="M372" s="2"/>
      <c r="N372" s="1">
        <f t="shared" si="28"/>
        <v>314</v>
      </c>
      <c r="O372" s="124">
        <f t="shared" si="30"/>
        <v>20538353.151066482</v>
      </c>
      <c r="P372" s="124">
        <f t="shared" si="29"/>
        <v>45923.821127086565</v>
      </c>
      <c r="Q372" s="124">
        <f t="shared" si="31"/>
        <v>44521.00774132822</v>
      </c>
      <c r="R372" s="124">
        <f t="shared" si="32"/>
        <v>20628797.979934897</v>
      </c>
      <c r="Z372" s="2"/>
    </row>
    <row r="373" spans="13:26" x14ac:dyDescent="0.25">
      <c r="M373" s="2"/>
      <c r="N373" s="1">
        <f t="shared" si="28"/>
        <v>315</v>
      </c>
      <c r="O373" s="124">
        <f t="shared" si="30"/>
        <v>20628797.979934897</v>
      </c>
      <c r="P373" s="124">
        <f t="shared" si="29"/>
        <v>45923.821127086565</v>
      </c>
      <c r="Q373" s="124">
        <f t="shared" si="31"/>
        <v>44717.065083248293</v>
      </c>
      <c r="R373" s="124">
        <f t="shared" si="32"/>
        <v>20719438.866145231</v>
      </c>
      <c r="Z373" s="2"/>
    </row>
    <row r="374" spans="13:26" x14ac:dyDescent="0.25">
      <c r="M374" s="2"/>
      <c r="N374" s="1">
        <f t="shared" si="28"/>
        <v>316</v>
      </c>
      <c r="O374" s="124">
        <f t="shared" si="30"/>
        <v>20719438.866145231</v>
      </c>
      <c r="P374" s="124">
        <f t="shared" si="29"/>
        <v>45923.821127086565</v>
      </c>
      <c r="Q374" s="124">
        <f t="shared" si="31"/>
        <v>44913.547418855691</v>
      </c>
      <c r="R374" s="124">
        <f t="shared" si="32"/>
        <v>20810276.234691173</v>
      </c>
      <c r="Z374" s="2"/>
    </row>
    <row r="375" spans="13:26" x14ac:dyDescent="0.25">
      <c r="M375" s="2"/>
      <c r="N375" s="1">
        <f t="shared" si="28"/>
        <v>317</v>
      </c>
      <c r="O375" s="124">
        <f t="shared" si="30"/>
        <v>20810276.234691173</v>
      </c>
      <c r="P375" s="124">
        <f t="shared" si="29"/>
        <v>45923.821127086565</v>
      </c>
      <c r="Q375" s="124">
        <f t="shared" si="31"/>
        <v>45110.455669409639</v>
      </c>
      <c r="R375" s="124">
        <f t="shared" si="32"/>
        <v>20901310.51148767</v>
      </c>
      <c r="Z375" s="2"/>
    </row>
    <row r="376" spans="13:26" x14ac:dyDescent="0.25">
      <c r="M376" s="2"/>
      <c r="N376" s="1">
        <f t="shared" ref="N376:N418" si="33">N375+1</f>
        <v>318</v>
      </c>
      <c r="O376" s="124">
        <f t="shared" si="30"/>
        <v>20901310.51148767</v>
      </c>
      <c r="P376" s="124">
        <f t="shared" ref="P376:P418" si="34">P375</f>
        <v>45923.821127086565</v>
      </c>
      <c r="Q376" s="124">
        <f t="shared" si="31"/>
        <v>45307.790758166389</v>
      </c>
      <c r="R376" s="124">
        <f t="shared" si="32"/>
        <v>20992542.123372924</v>
      </c>
      <c r="Z376" s="2"/>
    </row>
    <row r="377" spans="13:26" x14ac:dyDescent="0.25">
      <c r="M377" s="2"/>
      <c r="N377" s="1">
        <f t="shared" si="33"/>
        <v>319</v>
      </c>
      <c r="O377" s="124">
        <f t="shared" si="30"/>
        <v>20992542.123372924</v>
      </c>
      <c r="P377" s="124">
        <f t="shared" si="34"/>
        <v>45923.821127086565</v>
      </c>
      <c r="Q377" s="124">
        <f t="shared" si="31"/>
        <v>45505.553610383497</v>
      </c>
      <c r="R377" s="124">
        <f t="shared" si="32"/>
        <v>21083971.498110395</v>
      </c>
      <c r="Z377" s="2"/>
    </row>
    <row r="378" spans="13:26" x14ac:dyDescent="0.25">
      <c r="M378" s="2"/>
      <c r="N378" s="1">
        <f t="shared" si="33"/>
        <v>320</v>
      </c>
      <c r="O378" s="124">
        <f t="shared" si="30"/>
        <v>21083971.498110395</v>
      </c>
      <c r="P378" s="124">
        <f t="shared" si="34"/>
        <v>45923.821127086565</v>
      </c>
      <c r="Q378" s="124">
        <f t="shared" si="31"/>
        <v>45703.745153324242</v>
      </c>
      <c r="R378" s="124">
        <f t="shared" si="32"/>
        <v>21175599.064390805</v>
      </c>
      <c r="Z378" s="2"/>
    </row>
    <row r="379" spans="13:26" x14ac:dyDescent="0.25">
      <c r="M379" s="2"/>
      <c r="N379" s="1">
        <f t="shared" si="33"/>
        <v>321</v>
      </c>
      <c r="O379" s="124">
        <f t="shared" si="30"/>
        <v>21175599.064390805</v>
      </c>
      <c r="P379" s="124">
        <f t="shared" si="34"/>
        <v>45923.821127086565</v>
      </c>
      <c r="Q379" s="124">
        <f t="shared" si="31"/>
        <v>45902.366316261905</v>
      </c>
      <c r="R379" s="124">
        <f t="shared" si="32"/>
        <v>21267425.251834154</v>
      </c>
      <c r="Z379" s="2"/>
    </row>
    <row r="380" spans="13:26" x14ac:dyDescent="0.25">
      <c r="M380" s="2"/>
      <c r="N380" s="1">
        <f t="shared" si="33"/>
        <v>322</v>
      </c>
      <c r="O380" s="124">
        <f t="shared" si="30"/>
        <v>21267425.251834154</v>
      </c>
      <c r="P380" s="124">
        <f t="shared" si="34"/>
        <v>45923.821127086565</v>
      </c>
      <c r="Q380" s="124">
        <f t="shared" si="31"/>
        <v>46101.418030484165</v>
      </c>
      <c r="R380" s="124">
        <f t="shared" si="32"/>
        <v>21359450.490991727</v>
      </c>
      <c r="Z380" s="2"/>
    </row>
    <row r="381" spans="13:26" x14ac:dyDescent="0.25">
      <c r="M381" s="2"/>
      <c r="N381" s="1">
        <f t="shared" si="33"/>
        <v>323</v>
      </c>
      <c r="O381" s="124">
        <f t="shared" si="30"/>
        <v>21359450.490991727</v>
      </c>
      <c r="P381" s="124">
        <f t="shared" si="34"/>
        <v>45923.821127086565</v>
      </c>
      <c r="Q381" s="124">
        <f t="shared" si="31"/>
        <v>46300.901229297466</v>
      </c>
      <c r="R381" s="124">
        <f t="shared" si="32"/>
        <v>21451675.213348109</v>
      </c>
      <c r="Z381" s="2"/>
    </row>
    <row r="382" spans="13:26" x14ac:dyDescent="0.25">
      <c r="M382" s="2"/>
      <c r="N382" s="1">
        <f t="shared" si="33"/>
        <v>324</v>
      </c>
      <c r="O382" s="124">
        <f t="shared" si="30"/>
        <v>21451675.213348109</v>
      </c>
      <c r="P382" s="124">
        <f t="shared" si="34"/>
        <v>45923.821127086565</v>
      </c>
      <c r="Q382" s="124">
        <f t="shared" si="31"/>
        <v>46500.81684803134</v>
      </c>
      <c r="R382" s="124">
        <f t="shared" si="32"/>
        <v>21544099.851323228</v>
      </c>
      <c r="Z382" s="2"/>
    </row>
    <row r="383" spans="13:26" x14ac:dyDescent="0.25">
      <c r="M383" s="2"/>
      <c r="N383" s="1">
        <f t="shared" si="33"/>
        <v>325</v>
      </c>
      <c r="O383" s="124">
        <f t="shared" si="30"/>
        <v>21544099.851323228</v>
      </c>
      <c r="P383" s="124">
        <f t="shared" si="34"/>
        <v>45923.821127086565</v>
      </c>
      <c r="Q383" s="124">
        <f t="shared" si="31"/>
        <v>46701.165824042888</v>
      </c>
      <c r="R383" s="124">
        <f t="shared" si="32"/>
        <v>21636724.83827436</v>
      </c>
      <c r="Z383" s="2"/>
    </row>
    <row r="384" spans="13:26" x14ac:dyDescent="0.25">
      <c r="M384" s="2"/>
      <c r="N384" s="1">
        <f t="shared" si="33"/>
        <v>326</v>
      </c>
      <c r="O384" s="124">
        <f t="shared" si="30"/>
        <v>21636724.83827436</v>
      </c>
      <c r="P384" s="124">
        <f t="shared" si="34"/>
        <v>45923.821127086565</v>
      </c>
      <c r="Q384" s="124">
        <f t="shared" si="31"/>
        <v>46901.949096721088</v>
      </c>
      <c r="R384" s="124">
        <f t="shared" si="32"/>
        <v>21729550.608498167</v>
      </c>
      <c r="Z384" s="2"/>
    </row>
    <row r="385" spans="13:26" x14ac:dyDescent="0.25">
      <c r="M385" s="2"/>
      <c r="N385" s="1">
        <f t="shared" si="33"/>
        <v>327</v>
      </c>
      <c r="O385" s="124">
        <f t="shared" si="30"/>
        <v>21729550.608498167</v>
      </c>
      <c r="P385" s="124">
        <f t="shared" si="34"/>
        <v>45923.821127086565</v>
      </c>
      <c r="Q385" s="124">
        <f t="shared" si="31"/>
        <v>47103.167607491232</v>
      </c>
      <c r="R385" s="124">
        <f t="shared" si="32"/>
        <v>21822577.597232744</v>
      </c>
      <c r="Z385" s="2"/>
    </row>
    <row r="386" spans="13:26" x14ac:dyDescent="0.25">
      <c r="M386" s="2"/>
      <c r="N386" s="1">
        <f t="shared" si="33"/>
        <v>328</v>
      </c>
      <c r="O386" s="124">
        <f t="shared" si="30"/>
        <v>21822577.597232744</v>
      </c>
      <c r="P386" s="124">
        <f t="shared" si="34"/>
        <v>45923.821127086565</v>
      </c>
      <c r="Q386" s="124">
        <f t="shared" si="31"/>
        <v>47304.822299819352</v>
      </c>
      <c r="R386" s="124">
        <f t="shared" si="32"/>
        <v>21915806.24065965</v>
      </c>
      <c r="Z386" s="2"/>
    </row>
    <row r="387" spans="13:26" x14ac:dyDescent="0.25">
      <c r="M387" s="2"/>
      <c r="N387" s="1">
        <f t="shared" si="33"/>
        <v>329</v>
      </c>
      <c r="O387" s="124">
        <f t="shared" si="30"/>
        <v>21915806.24065965</v>
      </c>
      <c r="P387" s="124">
        <f t="shared" si="34"/>
        <v>45923.821127086565</v>
      </c>
      <c r="Q387" s="124">
        <f t="shared" si="31"/>
        <v>47506.914119216628</v>
      </c>
      <c r="R387" s="124">
        <f t="shared" si="32"/>
        <v>22009236.975905955</v>
      </c>
      <c r="Z387" s="2"/>
    </row>
    <row r="388" spans="13:26" x14ac:dyDescent="0.25">
      <c r="M388" s="2"/>
      <c r="N388" s="1">
        <f t="shared" si="33"/>
        <v>330</v>
      </c>
      <c r="O388" s="124">
        <f t="shared" si="30"/>
        <v>22009236.975905955</v>
      </c>
      <c r="P388" s="124">
        <f t="shared" si="34"/>
        <v>45923.821127086565</v>
      </c>
      <c r="Q388" s="124">
        <f t="shared" si="31"/>
        <v>47709.444013243832</v>
      </c>
      <c r="R388" s="124">
        <f t="shared" si="32"/>
        <v>22102870.241046287</v>
      </c>
      <c r="Z388" s="2"/>
    </row>
    <row r="389" spans="13:26" x14ac:dyDescent="0.25">
      <c r="M389" s="2"/>
      <c r="N389" s="1">
        <f t="shared" si="33"/>
        <v>331</v>
      </c>
      <c r="O389" s="124">
        <f t="shared" si="30"/>
        <v>22102870.241046287</v>
      </c>
      <c r="P389" s="124">
        <f t="shared" si="34"/>
        <v>45923.821127086565</v>
      </c>
      <c r="Q389" s="124">
        <f t="shared" si="31"/>
        <v>47912.412931515748</v>
      </c>
      <c r="R389" s="124">
        <f t="shared" si="32"/>
        <v>22196706.475104891</v>
      </c>
      <c r="Z389" s="2"/>
    </row>
    <row r="390" spans="13:26" x14ac:dyDescent="0.25">
      <c r="M390" s="2"/>
      <c r="N390" s="1">
        <f t="shared" si="33"/>
        <v>332</v>
      </c>
      <c r="O390" s="124">
        <f t="shared" si="30"/>
        <v>22196706.475104891</v>
      </c>
      <c r="P390" s="124">
        <f t="shared" si="34"/>
        <v>45923.821127086565</v>
      </c>
      <c r="Q390" s="124">
        <f t="shared" si="31"/>
        <v>48115.821825705651</v>
      </c>
      <c r="R390" s="124">
        <f t="shared" si="32"/>
        <v>22290746.118057683</v>
      </c>
      <c r="Z390" s="2"/>
    </row>
    <row r="391" spans="13:26" x14ac:dyDescent="0.25">
      <c r="M391" s="2"/>
      <c r="N391" s="1">
        <f t="shared" si="33"/>
        <v>333</v>
      </c>
      <c r="O391" s="124">
        <f t="shared" si="30"/>
        <v>22290746.118057683</v>
      </c>
      <c r="P391" s="124">
        <f t="shared" si="34"/>
        <v>45923.821127086565</v>
      </c>
      <c r="Q391" s="124">
        <f t="shared" si="31"/>
        <v>48319.67164954976</v>
      </c>
      <c r="R391" s="124">
        <f t="shared" si="32"/>
        <v>22384989.610834319</v>
      </c>
      <c r="Z391" s="2"/>
    </row>
    <row r="392" spans="13:26" x14ac:dyDescent="0.25">
      <c r="M392" s="2"/>
      <c r="N392" s="1">
        <f t="shared" si="33"/>
        <v>334</v>
      </c>
      <c r="O392" s="124">
        <f t="shared" si="30"/>
        <v>22384989.610834319</v>
      </c>
      <c r="P392" s="124">
        <f t="shared" si="34"/>
        <v>45923.821127086565</v>
      </c>
      <c r="Q392" s="124">
        <f t="shared" si="31"/>
        <v>48523.96335885171</v>
      </c>
      <c r="R392" s="124">
        <f t="shared" si="32"/>
        <v>22479437.395320259</v>
      </c>
      <c r="Z392" s="2"/>
    </row>
    <row r="393" spans="13:26" x14ac:dyDescent="0.25">
      <c r="M393" s="2"/>
      <c r="N393" s="1">
        <f t="shared" si="33"/>
        <v>335</v>
      </c>
      <c r="O393" s="124">
        <f t="shared" si="30"/>
        <v>22479437.395320259</v>
      </c>
      <c r="P393" s="124">
        <f t="shared" si="34"/>
        <v>45923.821127086565</v>
      </c>
      <c r="Q393" s="124">
        <f t="shared" si="31"/>
        <v>48728.697911487026</v>
      </c>
      <c r="R393" s="124">
        <f t="shared" si="32"/>
        <v>22574089.914358832</v>
      </c>
      <c r="Z393" s="2"/>
    </row>
    <row r="394" spans="13:26" x14ac:dyDescent="0.25">
      <c r="M394" s="2"/>
      <c r="N394" s="1">
        <f t="shared" si="33"/>
        <v>336</v>
      </c>
      <c r="O394" s="124">
        <f t="shared" si="30"/>
        <v>22574089.914358832</v>
      </c>
      <c r="P394" s="124">
        <f t="shared" si="34"/>
        <v>45923.821127086565</v>
      </c>
      <c r="Q394" s="124">
        <f t="shared" si="31"/>
        <v>48933.876267407628</v>
      </c>
      <c r="R394" s="124">
        <f t="shared" si="32"/>
        <v>22668947.611753326</v>
      </c>
      <c r="Z394" s="2"/>
    </row>
    <row r="395" spans="13:26" x14ac:dyDescent="0.25">
      <c r="M395" s="2"/>
      <c r="N395" s="1">
        <f t="shared" si="33"/>
        <v>337</v>
      </c>
      <c r="O395" s="124">
        <f t="shared" si="30"/>
        <v>22668947.611753326</v>
      </c>
      <c r="P395" s="124">
        <f t="shared" si="34"/>
        <v>45923.821127086565</v>
      </c>
      <c r="Q395" s="124">
        <f t="shared" si="31"/>
        <v>49139.49938864632</v>
      </c>
      <c r="R395" s="124">
        <f t="shared" si="32"/>
        <v>22764010.932269059</v>
      </c>
      <c r="Z395" s="2"/>
    </row>
    <row r="396" spans="13:26" x14ac:dyDescent="0.25">
      <c r="M396" s="2"/>
      <c r="N396" s="1">
        <f t="shared" si="33"/>
        <v>338</v>
      </c>
      <c r="O396" s="124">
        <f t="shared" si="30"/>
        <v>22764010.932269059</v>
      </c>
      <c r="P396" s="124">
        <f t="shared" si="34"/>
        <v>45923.821127086565</v>
      </c>
      <c r="Q396" s="124">
        <f t="shared" si="31"/>
        <v>49345.568239321314</v>
      </c>
      <c r="R396" s="124">
        <f t="shared" si="32"/>
        <v>22859280.321635466</v>
      </c>
      <c r="Z396" s="2"/>
    </row>
    <row r="397" spans="13:26" x14ac:dyDescent="0.25">
      <c r="M397" s="2"/>
      <c r="N397" s="1">
        <f t="shared" si="33"/>
        <v>339</v>
      </c>
      <c r="O397" s="124">
        <f t="shared" si="30"/>
        <v>22859280.321635466</v>
      </c>
      <c r="P397" s="124">
        <f t="shared" si="34"/>
        <v>45923.821127086565</v>
      </c>
      <c r="Q397" s="124">
        <f t="shared" si="31"/>
        <v>49552.083785640716</v>
      </c>
      <c r="R397" s="124">
        <f t="shared" si="32"/>
        <v>22954756.226548195</v>
      </c>
      <c r="Z397" s="2"/>
    </row>
    <row r="398" spans="13:26" x14ac:dyDescent="0.25">
      <c r="M398" s="2"/>
      <c r="N398" s="1">
        <f t="shared" si="33"/>
        <v>340</v>
      </c>
      <c r="O398" s="124">
        <f t="shared" si="30"/>
        <v>22954756.226548195</v>
      </c>
      <c r="P398" s="124">
        <f t="shared" si="34"/>
        <v>45923.821127086565</v>
      </c>
      <c r="Q398" s="124">
        <f t="shared" si="31"/>
        <v>49759.046995907127</v>
      </c>
      <c r="R398" s="124">
        <f t="shared" si="32"/>
        <v>23050439.09467119</v>
      </c>
      <c r="Z398" s="2"/>
    </row>
    <row r="399" spans="13:26" x14ac:dyDescent="0.25">
      <c r="M399" s="2"/>
      <c r="N399" s="1">
        <f t="shared" si="33"/>
        <v>341</v>
      </c>
      <c r="O399" s="124">
        <f t="shared" si="30"/>
        <v>23050439.09467119</v>
      </c>
      <c r="P399" s="124">
        <f t="shared" si="34"/>
        <v>45923.821127086565</v>
      </c>
      <c r="Q399" s="124">
        <f t="shared" si="31"/>
        <v>49966.458840522093</v>
      </c>
      <c r="R399" s="124">
        <f t="shared" si="32"/>
        <v>23146329.3746388</v>
      </c>
      <c r="Z399" s="2"/>
    </row>
    <row r="400" spans="13:26" x14ac:dyDescent="0.25">
      <c r="M400" s="2"/>
      <c r="N400" s="1">
        <f t="shared" si="33"/>
        <v>342</v>
      </c>
      <c r="O400" s="124">
        <f t="shared" si="30"/>
        <v>23146329.3746388</v>
      </c>
      <c r="P400" s="124">
        <f t="shared" si="34"/>
        <v>45923.821127086565</v>
      </c>
      <c r="Q400" s="124">
        <f t="shared" si="31"/>
        <v>50174.320291990727</v>
      </c>
      <c r="R400" s="124">
        <f t="shared" si="32"/>
        <v>23242427.516057879</v>
      </c>
      <c r="Z400" s="2"/>
    </row>
    <row r="401" spans="13:26" x14ac:dyDescent="0.25">
      <c r="M401" s="2"/>
      <c r="N401" s="1">
        <f t="shared" si="33"/>
        <v>343</v>
      </c>
      <c r="O401" s="124">
        <f t="shared" si="30"/>
        <v>23242427.516057879</v>
      </c>
      <c r="P401" s="124">
        <f t="shared" si="34"/>
        <v>45923.821127086565</v>
      </c>
      <c r="Q401" s="124">
        <f t="shared" si="31"/>
        <v>50382.632324926242</v>
      </c>
      <c r="R401" s="124">
        <f t="shared" si="32"/>
        <v>23338733.969509892</v>
      </c>
      <c r="Z401" s="2"/>
    </row>
    <row r="402" spans="13:26" x14ac:dyDescent="0.25">
      <c r="M402" s="2"/>
      <c r="N402" s="1">
        <f t="shared" si="33"/>
        <v>344</v>
      </c>
      <c r="O402" s="124">
        <f t="shared" si="30"/>
        <v>23338733.969509892</v>
      </c>
      <c r="P402" s="124">
        <f t="shared" si="34"/>
        <v>45923.821127086565</v>
      </c>
      <c r="Q402" s="124">
        <f t="shared" si="31"/>
        <v>50591.395916054498</v>
      </c>
      <c r="R402" s="124">
        <f t="shared" si="32"/>
        <v>23435249.186553035</v>
      </c>
      <c r="Z402" s="2"/>
    </row>
    <row r="403" spans="13:26" x14ac:dyDescent="0.25">
      <c r="M403" s="2"/>
      <c r="N403" s="1">
        <f t="shared" si="33"/>
        <v>345</v>
      </c>
      <c r="O403" s="124">
        <f t="shared" si="30"/>
        <v>23435249.186553035</v>
      </c>
      <c r="P403" s="124">
        <f t="shared" si="34"/>
        <v>45923.821127086565</v>
      </c>
      <c r="Q403" s="124">
        <f t="shared" si="31"/>
        <v>50800.612044218629</v>
      </c>
      <c r="R403" s="124">
        <f t="shared" si="32"/>
        <v>23531973.619724341</v>
      </c>
      <c r="Z403" s="2"/>
    </row>
    <row r="404" spans="13:26" x14ac:dyDescent="0.25">
      <c r="M404" s="2"/>
      <c r="N404" s="1">
        <f t="shared" si="33"/>
        <v>346</v>
      </c>
      <c r="O404" s="124">
        <f t="shared" si="30"/>
        <v>23531973.619724341</v>
      </c>
      <c r="P404" s="124">
        <f t="shared" si="34"/>
        <v>45923.821127086565</v>
      </c>
      <c r="Q404" s="124">
        <f t="shared" si="31"/>
        <v>51010.281690383599</v>
      </c>
      <c r="R404" s="124">
        <f t="shared" si="32"/>
        <v>23628907.722541813</v>
      </c>
      <c r="Z404" s="2"/>
    </row>
    <row r="405" spans="13:26" x14ac:dyDescent="0.25">
      <c r="M405" s="2"/>
      <c r="N405" s="1">
        <f t="shared" si="33"/>
        <v>347</v>
      </c>
      <c r="O405" s="124">
        <f t="shared" si="30"/>
        <v>23628907.722541813</v>
      </c>
      <c r="P405" s="124">
        <f t="shared" si="34"/>
        <v>45923.821127086565</v>
      </c>
      <c r="Q405" s="124">
        <f t="shared" si="31"/>
        <v>51220.405837640814</v>
      </c>
      <c r="R405" s="124">
        <f t="shared" si="32"/>
        <v>23726051.94950654</v>
      </c>
      <c r="Z405" s="2"/>
    </row>
    <row r="406" spans="13:26" x14ac:dyDescent="0.25">
      <c r="M406" s="2"/>
      <c r="N406" s="1">
        <f t="shared" si="33"/>
        <v>348</v>
      </c>
      <c r="O406" s="124">
        <f t="shared" si="30"/>
        <v>23726051.94950654</v>
      </c>
      <c r="P406" s="124">
        <f t="shared" si="34"/>
        <v>45923.821127086565</v>
      </c>
      <c r="Q406" s="124">
        <f t="shared" si="31"/>
        <v>51430.985471212713</v>
      </c>
      <c r="R406" s="124">
        <f t="shared" si="32"/>
        <v>23823406.756104838</v>
      </c>
      <c r="Z406" s="2"/>
    </row>
    <row r="407" spans="13:26" x14ac:dyDescent="0.25">
      <c r="M407" s="2"/>
      <c r="N407" s="1">
        <f t="shared" si="33"/>
        <v>349</v>
      </c>
      <c r="O407" s="124">
        <f t="shared" si="30"/>
        <v>23823406.756104838</v>
      </c>
      <c r="P407" s="124">
        <f t="shared" si="34"/>
        <v>45923.821127086565</v>
      </c>
      <c r="Q407" s="124">
        <f t="shared" si="31"/>
        <v>51642.021578457432</v>
      </c>
      <c r="R407" s="124">
        <f t="shared" si="32"/>
        <v>23920972.598810382</v>
      </c>
      <c r="Z407" s="2"/>
    </row>
    <row r="408" spans="13:26" x14ac:dyDescent="0.25">
      <c r="M408" s="2"/>
      <c r="N408" s="1">
        <f t="shared" si="33"/>
        <v>350</v>
      </c>
      <c r="O408" s="124">
        <f t="shared" si="30"/>
        <v>23920972.598810382</v>
      </c>
      <c r="P408" s="124">
        <f t="shared" si="34"/>
        <v>45923.821127086565</v>
      </c>
      <c r="Q408" s="124">
        <f t="shared" si="31"/>
        <v>51853.515148873383</v>
      </c>
      <c r="R408" s="124">
        <f t="shared" si="32"/>
        <v>24018749.935086343</v>
      </c>
      <c r="Z408" s="2"/>
    </row>
    <row r="409" spans="13:26" x14ac:dyDescent="0.25">
      <c r="M409" s="2"/>
      <c r="N409" s="1">
        <f t="shared" si="33"/>
        <v>351</v>
      </c>
      <c r="O409" s="124">
        <f t="shared" si="30"/>
        <v>24018749.935086343</v>
      </c>
      <c r="P409" s="124">
        <f t="shared" si="34"/>
        <v>45923.821127086565</v>
      </c>
      <c r="Q409" s="124">
        <f t="shared" si="31"/>
        <v>52065.46717410392</v>
      </c>
      <c r="R409" s="124">
        <f t="shared" si="32"/>
        <v>24116739.223387536</v>
      </c>
      <c r="Z409" s="2"/>
    </row>
    <row r="410" spans="13:26" x14ac:dyDescent="0.25">
      <c r="M410" s="2"/>
      <c r="N410" s="1">
        <f t="shared" si="33"/>
        <v>352</v>
      </c>
      <c r="O410" s="124">
        <f t="shared" si="30"/>
        <v>24116739.223387536</v>
      </c>
      <c r="P410" s="124">
        <f t="shared" si="34"/>
        <v>45923.821127086565</v>
      </c>
      <c r="Q410" s="124">
        <f t="shared" si="31"/>
        <v>52277.87864794198</v>
      </c>
      <c r="R410" s="124">
        <f t="shared" si="32"/>
        <v>24214940.923162565</v>
      </c>
      <c r="Z410" s="2"/>
    </row>
    <row r="411" spans="13:26" x14ac:dyDescent="0.25">
      <c r="M411" s="2"/>
      <c r="N411" s="1">
        <f t="shared" si="33"/>
        <v>353</v>
      </c>
      <c r="O411" s="124">
        <f t="shared" ref="O411:O418" si="35">R410</f>
        <v>24214940.923162565</v>
      </c>
      <c r="P411" s="124">
        <f t="shared" si="34"/>
        <v>45923.821127086565</v>
      </c>
      <c r="Q411" s="124">
        <f t="shared" ref="Q411:Q418" si="36">O411*$P$53</f>
        <v>52490.750566334747</v>
      </c>
      <c r="R411" s="124">
        <f t="shared" ref="R411:R418" si="37">O411+P411+Q411</f>
        <v>24313355.494855985</v>
      </c>
      <c r="Z411" s="2"/>
    </row>
    <row r="412" spans="13:26" x14ac:dyDescent="0.25">
      <c r="M412" s="2"/>
      <c r="N412" s="1">
        <f t="shared" si="33"/>
        <v>354</v>
      </c>
      <c r="O412" s="124">
        <f t="shared" si="35"/>
        <v>24313355.494855985</v>
      </c>
      <c r="P412" s="124">
        <f t="shared" si="34"/>
        <v>45923.821127086565</v>
      </c>
      <c r="Q412" s="124">
        <f t="shared" si="36"/>
        <v>52704.083927388325</v>
      </c>
      <c r="R412" s="124">
        <f t="shared" si="37"/>
        <v>24411983.399910461</v>
      </c>
      <c r="Z412" s="2"/>
    </row>
    <row r="413" spans="13:26" x14ac:dyDescent="0.25">
      <c r="M413" s="2"/>
      <c r="N413" s="1">
        <f t="shared" si="33"/>
        <v>355</v>
      </c>
      <c r="O413" s="124">
        <f t="shared" si="35"/>
        <v>24411983.399910461</v>
      </c>
      <c r="P413" s="124">
        <f t="shared" si="34"/>
        <v>45923.821127086565</v>
      </c>
      <c r="Q413" s="124">
        <f t="shared" si="36"/>
        <v>52917.879731372406</v>
      </c>
      <c r="R413" s="124">
        <f t="shared" si="37"/>
        <v>24510825.10076892</v>
      </c>
      <c r="Z413" s="2"/>
    </row>
    <row r="414" spans="13:26" x14ac:dyDescent="0.25">
      <c r="M414" s="2"/>
      <c r="N414" s="1">
        <f t="shared" si="33"/>
        <v>356</v>
      </c>
      <c r="O414" s="124">
        <f t="shared" si="35"/>
        <v>24510825.10076892</v>
      </c>
      <c r="P414" s="124">
        <f t="shared" si="34"/>
        <v>45923.821127086565</v>
      </c>
      <c r="Q414" s="124">
        <f t="shared" si="36"/>
        <v>53132.13898072498</v>
      </c>
      <c r="R414" s="124">
        <f t="shared" si="37"/>
        <v>24609881.060876731</v>
      </c>
      <c r="Z414" s="2"/>
    </row>
    <row r="415" spans="13:26" x14ac:dyDescent="0.25">
      <c r="M415" s="2"/>
      <c r="N415" s="1">
        <f t="shared" si="33"/>
        <v>357</v>
      </c>
      <c r="O415" s="124">
        <f t="shared" si="35"/>
        <v>24609881.060876731</v>
      </c>
      <c r="P415" s="124">
        <f t="shared" si="34"/>
        <v>45923.821127086565</v>
      </c>
      <c r="Q415" s="124">
        <f t="shared" si="36"/>
        <v>53346.862680057005</v>
      </c>
      <c r="R415" s="124">
        <f t="shared" si="37"/>
        <v>24709151.744683873</v>
      </c>
      <c r="Z415" s="2"/>
    </row>
    <row r="416" spans="13:26" x14ac:dyDescent="0.25">
      <c r="M416" s="2"/>
      <c r="N416" s="1">
        <f t="shared" si="33"/>
        <v>358</v>
      </c>
      <c r="O416" s="124">
        <f t="shared" si="35"/>
        <v>24709151.744683873</v>
      </c>
      <c r="P416" s="124">
        <f t="shared" si="34"/>
        <v>45923.821127086565</v>
      </c>
      <c r="Q416" s="124">
        <f t="shared" si="36"/>
        <v>53562.051836157145</v>
      </c>
      <c r="R416" s="124">
        <f t="shared" si="37"/>
        <v>24808637.617647115</v>
      </c>
      <c r="Z416" s="2"/>
    </row>
    <row r="417" spans="13:26" x14ac:dyDescent="0.25">
      <c r="M417" s="2"/>
      <c r="N417" s="1">
        <f t="shared" si="33"/>
        <v>359</v>
      </c>
      <c r="O417" s="124">
        <f t="shared" si="35"/>
        <v>24808637.617647115</v>
      </c>
      <c r="P417" s="124">
        <f t="shared" si="34"/>
        <v>45923.821127086565</v>
      </c>
      <c r="Q417" s="124">
        <f t="shared" si="36"/>
        <v>53777.70745799649</v>
      </c>
      <c r="R417" s="124">
        <f t="shared" si="37"/>
        <v>24908339.146232199</v>
      </c>
      <c r="Z417" s="2"/>
    </row>
    <row r="418" spans="13:26" x14ac:dyDescent="0.25">
      <c r="M418" s="2"/>
      <c r="N418" s="1">
        <f t="shared" si="33"/>
        <v>360</v>
      </c>
      <c r="O418" s="124">
        <f t="shared" si="35"/>
        <v>24908339.146232199</v>
      </c>
      <c r="P418" s="124">
        <f t="shared" si="34"/>
        <v>45923.821127086565</v>
      </c>
      <c r="Q418" s="124">
        <f t="shared" si="36"/>
        <v>53993.830556733272</v>
      </c>
      <c r="R418" s="124">
        <f t="shared" si="37"/>
        <v>25008256.797916017</v>
      </c>
      <c r="Z418" s="2"/>
    </row>
    <row r="419" spans="13:26" x14ac:dyDescent="0.25">
      <c r="M419" s="2"/>
      <c r="N419" s="163" t="s">
        <v>216</v>
      </c>
      <c r="O419" s="163" t="s">
        <v>216</v>
      </c>
      <c r="P419" s="163" t="s">
        <v>216</v>
      </c>
      <c r="Q419" s="163" t="s">
        <v>216</v>
      </c>
      <c r="R419" s="163" t="s">
        <v>216</v>
      </c>
      <c r="Z419" s="2"/>
    </row>
    <row r="420" spans="13:26" x14ac:dyDescent="0.25">
      <c r="M420" s="2"/>
      <c r="N420" s="134"/>
      <c r="O420" s="134" t="s">
        <v>231</v>
      </c>
      <c r="P420" s="196">
        <f>SUM(P59:P418)</f>
        <v>16532575.605751241</v>
      </c>
      <c r="Q420" s="196">
        <f>SUM(Q59:Q418)</f>
        <v>8475681.1921647638</v>
      </c>
      <c r="R420" s="196">
        <f>P420+Q420</f>
        <v>25008256.797916003</v>
      </c>
      <c r="S420" s="124">
        <f>R420-P54</f>
        <v>-8.9406967163085938E-8</v>
      </c>
      <c r="Z420" s="2"/>
    </row>
    <row r="421" spans="13:26" x14ac:dyDescent="0.25"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</sheetData>
  <mergeCells count="1">
    <mergeCell ref="AF7:AF8"/>
  </mergeCells>
  <printOptions horizontalCentered="1"/>
  <pageMargins left="0.75" right="0.75" top="0.75" bottom="0.75" header="1" footer="1"/>
  <pageSetup scale="67" orientation="portrait" blackAndWhite="1" r:id="rId1"/>
  <headerFooter alignWithMargins="0"/>
  <customProperties>
    <customPr name="EpmWorksheetKeyString_GUID" r:id="rId2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BCCC5-DB62-485D-A1BE-F03BCD3796B8}">
  <sheetPr>
    <tabColor theme="2" tint="-0.499984740745262"/>
    <pageSetUpPr fitToPage="1"/>
  </sheetPr>
  <dimension ref="A1:AH396"/>
  <sheetViews>
    <sheetView zoomScaleNormal="100" workbookViewId="0">
      <pane ySplit="15" topLeftCell="A16" activePane="bottomLeft" state="frozen"/>
      <selection activeCell="D37" sqref="D37"/>
      <selection pane="bottomLeft" activeCell="A16" sqref="A16"/>
    </sheetView>
  </sheetViews>
  <sheetFormatPr defaultColWidth="9.109375" defaultRowHeight="13.2" x14ac:dyDescent="0.25"/>
  <cols>
    <col min="1" max="1" width="19.441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19.441406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Payne Creek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2053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11744218.894152878</v>
      </c>
      <c r="Q8" s="184">
        <f>G10</f>
        <v>6076902.7444452876</v>
      </c>
      <c r="R8" s="184">
        <f>G11</f>
        <v>6085753.4280072032</v>
      </c>
      <c r="S8" s="184">
        <f>G12</f>
        <v>3880703.2161138807</v>
      </c>
      <c r="T8" s="184">
        <f>G13</f>
        <v>-4299140.4944134932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24195375.736978352</v>
      </c>
      <c r="Q9" s="184">
        <f>L10</f>
        <v>13240599.471051212</v>
      </c>
      <c r="R9" s="184">
        <f>L11</f>
        <v>13462715.511089671</v>
      </c>
      <c r="S9" s="184">
        <f>L12</f>
        <v>7002486.3912317753</v>
      </c>
      <c r="T9" s="184">
        <f>L13</f>
        <v>-9510425.6363943089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44</v>
      </c>
      <c r="B10" s="170">
        <f>'Escalation Factors'!$A$10</f>
        <v>2023</v>
      </c>
      <c r="C10" s="201">
        <f>C17+5*1</f>
        <v>2053</v>
      </c>
      <c r="D10" s="10" t="s">
        <v>155</v>
      </c>
      <c r="E10" s="184">
        <f>VLOOKUP($A$10,'Cost Estimates in 2023'!$A:$F,2,FALSE)</f>
        <v>5762765</v>
      </c>
      <c r="F10" s="164">
        <f>VLOOKUP(G$7,Multiplier_Labor,3,FALSE)</f>
        <v>1.0545116353773385</v>
      </c>
      <c r="G10" s="185">
        <f>E10*F10</f>
        <v>6076902.7444452876</v>
      </c>
      <c r="H10" s="137"/>
      <c r="J10" s="165">
        <f>C10+1</f>
        <v>2054</v>
      </c>
      <c r="K10" s="164">
        <f>VLOOKUP(J$10,Multiplier_Labor,4,FALSE)</f>
        <v>2.1788401144240859</v>
      </c>
      <c r="L10" s="185">
        <f>G10*K10</f>
        <v>13240599.471051212</v>
      </c>
      <c r="M10" s="2"/>
      <c r="O10" s="134" t="s">
        <v>235</v>
      </c>
      <c r="P10" s="184">
        <f>SUM(Q10:T10)</f>
        <v>22588287.776978351</v>
      </c>
      <c r="Q10" s="184">
        <f>Q9-Q16</f>
        <v>12375135.511051212</v>
      </c>
      <c r="R10" s="184">
        <f>R9-R16</f>
        <v>12620381.511089671</v>
      </c>
      <c r="S10" s="184">
        <f>S9-S16</f>
        <v>6600414.3912317753</v>
      </c>
      <c r="T10" s="184">
        <f>T9-T16</f>
        <v>-9007643.6363943089</v>
      </c>
      <c r="Z10" s="2"/>
      <c r="AA10" s="186" t="str">
        <f>A10</f>
        <v>Payne Creek Solar</v>
      </c>
      <c r="AB10" s="182">
        <f>P12</f>
        <v>28</v>
      </c>
      <c r="AC10" s="187">
        <f>G7</f>
        <v>2025</v>
      </c>
      <c r="AD10" s="187">
        <f>C10</f>
        <v>2053</v>
      </c>
      <c r="AE10" s="182">
        <f>G15</f>
        <v>11744218.894152878</v>
      </c>
      <c r="AF10" s="182">
        <f>P16</f>
        <v>1607087.96</v>
      </c>
      <c r="AG10" s="182">
        <f>L15</f>
        <v>24195375.736978352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6002885</v>
      </c>
      <c r="F11" s="164">
        <f>VLOOKUP(G$7,Multiplier_Materials,3,FALSE)</f>
        <v>1.0138047668757943</v>
      </c>
      <c r="G11" s="185">
        <f>E11*F11</f>
        <v>6085753.4280072032</v>
      </c>
      <c r="H11" s="137"/>
      <c r="K11" s="164">
        <f>VLOOKUP(J$10,Multiplier_Materials,4,FALSE)</f>
        <v>2.2121690716441127</v>
      </c>
      <c r="L11" s="185">
        <f>G11*K11</f>
        <v>13462715.511089671</v>
      </c>
      <c r="M11" s="2"/>
      <c r="O11" s="134" t="s">
        <v>234</v>
      </c>
      <c r="P11" s="184">
        <f>SUM(Q11:T11)</f>
        <v>10970688.937771033</v>
      </c>
      <c r="Q11" s="184">
        <f>Q10/((1+Q13)^(P12))</f>
        <v>5679689.5876511931</v>
      </c>
      <c r="R11" s="184">
        <f>R10/((1+R13)^(P12))</f>
        <v>5704980.5427891677</v>
      </c>
      <c r="S11" s="184">
        <f>S10/((1+S13)^(P12))</f>
        <v>3657879.2052792292</v>
      </c>
      <c r="T11" s="184">
        <f>T10/((1+T13)^(P12))</f>
        <v>-4071860.3979485566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3725425</v>
      </c>
      <c r="F12" s="164">
        <f>VLOOKUP(G$7,Multiplier_GDP,3,FALSE)</f>
        <v>1.0416806716317952</v>
      </c>
      <c r="G12" s="185">
        <f>E12*F12</f>
        <v>3880703.2161138807</v>
      </c>
      <c r="H12" s="137"/>
      <c r="K12" s="164">
        <f>VLOOKUP(J$10,Multiplier_GDP,4,FALSE)</f>
        <v>1.8044374952857216</v>
      </c>
      <c r="L12" s="185">
        <f>G12*K12</f>
        <v>7002486.3912317753</v>
      </c>
      <c r="M12" s="2"/>
      <c r="O12" s="134" t="s">
        <v>244</v>
      </c>
      <c r="P12" s="184">
        <f>(P7-P6)</f>
        <v>28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-4240600</v>
      </c>
      <c r="F13" s="164">
        <f>F11</f>
        <v>1.0138047668757943</v>
      </c>
      <c r="G13" s="185">
        <f>E13*F13</f>
        <v>-4299140.4944134932</v>
      </c>
      <c r="H13" s="137"/>
      <c r="K13" s="164">
        <f>K11</f>
        <v>2.2121690716441127</v>
      </c>
      <c r="L13" s="185">
        <f>G13*K13</f>
        <v>-9510425.6363943089</v>
      </c>
      <c r="M13" s="2"/>
      <c r="O13" s="180" t="s">
        <v>237</v>
      </c>
      <c r="P13" s="189">
        <f>IF(P8=0,0,((P9/P8)^(1/($P7-$P6))-1))</f>
        <v>2.6150375356412292E-2</v>
      </c>
      <c r="Q13" s="189">
        <f>IF(Q8=0,0,((Q9/Q8)^(1/($P7-$P6))-1))</f>
        <v>2.8204445494920627E-2</v>
      </c>
      <c r="R13" s="189">
        <f>IF(R8=0,0,((R9/R8)^(1/($P7-$P6))-1))</f>
        <v>2.8762061073927869E-2</v>
      </c>
      <c r="S13" s="189">
        <f>IF(S8=0,0,((S9/S8)^(1/($P7-$P6))-1))</f>
        <v>2.1304077526558718E-2</v>
      </c>
      <c r="T13" s="189">
        <f>IF(T8=0,0,((T9/T8)^(1/($P7-$P6))-1))</f>
        <v>2.8762061073927869E-2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556604.69260605925</v>
      </c>
      <c r="Q14" s="185">
        <f>PMT(Q13,$P12,-Q11)</f>
        <v>296082.42096869851</v>
      </c>
      <c r="R14" s="185">
        <f>PMT(R13,$P12,-R11)</f>
        <v>299453.42798252957</v>
      </c>
      <c r="S14" s="185">
        <f>PMT(S13,$P12,-S11)</f>
        <v>174800.08169966255</v>
      </c>
      <c r="T14" s="185">
        <f>PMT(T13,$P12,-T11)</f>
        <v>-213731.23804483129</v>
      </c>
      <c r="U14" s="190"/>
      <c r="Z14" s="2"/>
    </row>
    <row r="15" spans="1:34" x14ac:dyDescent="0.25">
      <c r="E15" s="185">
        <f>SUM(E10:E13)</f>
        <v>11250475</v>
      </c>
      <c r="F15" s="124"/>
      <c r="G15" s="185">
        <f>SUM(G10:G13)</f>
        <v>11744218.894152878</v>
      </c>
      <c r="H15" s="137"/>
      <c r="L15" s="185">
        <f>SUM(L10:L13)</f>
        <v>24195375.736978352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7" si="0">SUM(Q16:T16)</f>
        <v>1607087.96</v>
      </c>
      <c r="Q16" s="185">
        <f>VLOOKUP($A$10,'Reserves Dec 31, 2024'!$A:$F,2,FALSE)</f>
        <v>865463.96</v>
      </c>
      <c r="R16" s="185">
        <f>VLOOKUP($A$10,'Reserves Dec 31, 2024'!$A:$F,3,FALSE)</f>
        <v>842334</v>
      </c>
      <c r="S16" s="185">
        <f>VLOOKUP($A$10,'Reserves Dec 31, 2024'!$A:$F,4,FALSE)</f>
        <v>402072</v>
      </c>
      <c r="T16" s="185">
        <f>VLOOKUP($A$10,'Reserves Dec 31, 2024'!$A:$F,5,FALSE)</f>
        <v>-502782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2048</v>
      </c>
      <c r="E17" s="184">
        <f>VLOOKUP($A$10,'Cost Estimates in 2023'!$A:$F,6,FALSE)-E15</f>
        <v>0</v>
      </c>
      <c r="M17" s="2"/>
      <c r="N17" s="1">
        <f t="shared" ref="N17:N47" si="1">N16+1</f>
        <v>1</v>
      </c>
      <c r="O17" s="195">
        <f>P6</f>
        <v>2025</v>
      </c>
      <c r="P17" s="124">
        <f t="shared" si="0"/>
        <v>556604.69260605925</v>
      </c>
      <c r="Q17" s="124">
        <f>IF($N17&lt;=TRUNC($P$12),Q14*(1+0),0)</f>
        <v>296082.42096869851</v>
      </c>
      <c r="R17" s="124">
        <f>IF($N17&lt;=TRUNC($P$12),R14*(1+0),0)</f>
        <v>299453.42798252957</v>
      </c>
      <c r="S17" s="124">
        <f>IF($N17&lt;=TRUNC($P$12),S14*(1+0),0)</f>
        <v>174800.08169966255</v>
      </c>
      <c r="T17" s="124">
        <f>IF($N17&lt;=TRUNC($P$12),T14*(1+0),0)</f>
        <v>-213731.23804483129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47" si="2">O17+1</f>
        <v>2026</v>
      </c>
      <c r="P18" s="124">
        <f t="shared" si="0"/>
        <v>571145.03446483251</v>
      </c>
      <c r="Q18" s="124">
        <f t="shared" ref="Q18:Q47" si="3">IF($N18&lt;=TRUNC($P$12),Q17*(1+Q$13),0)</f>
        <v>304433.26147291431</v>
      </c>
      <c r="R18" s="124">
        <f t="shared" ref="R18:R47" si="4">IF($N18&lt;=TRUNC($P$12),R17*(1+R$13),0)</f>
        <v>308066.32576696016</v>
      </c>
      <c r="S18" s="124">
        <f t="shared" ref="S18:S47" si="5">IF($N18&lt;=TRUNC($P$12),S17*(1+S$13),0)</f>
        <v>178524.03619184095</v>
      </c>
      <c r="T18" s="124">
        <f t="shared" ref="T18:T47" si="6">IF($N18&lt;=TRUNC($P$12),T17*(1+T$13),0)</f>
        <v>-219878.58896688293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586071.15677408676</v>
      </c>
      <c r="Q19" s="124">
        <f t="shared" si="3"/>
        <v>313019.63280296803</v>
      </c>
      <c r="R19" s="124">
        <f t="shared" si="4"/>
        <v>316926.94824349001</v>
      </c>
      <c r="S19" s="124">
        <f t="shared" si="5"/>
        <v>182327.32609922611</v>
      </c>
      <c r="T19" s="124">
        <f t="shared" si="6"/>
        <v>-226202.7503715975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601393.43235682056</v>
      </c>
      <c r="Q20" s="124">
        <f t="shared" si="3"/>
        <v>321848.17797519942</v>
      </c>
      <c r="R20" s="124">
        <f t="shared" si="4"/>
        <v>326042.42048484285</v>
      </c>
      <c r="S20" s="124">
        <f t="shared" si="5"/>
        <v>186211.64158965417</v>
      </c>
      <c r="T20" s="124">
        <f t="shared" si="6"/>
        <v>-232708.80769287585</v>
      </c>
      <c r="U20" s="196">
        <f>SUM(Q17:T20)/4</f>
        <v>578803.57905044965</v>
      </c>
      <c r="V20" s="124">
        <f>SUM(Q17:Q20)/4</f>
        <v>308845.87330494507</v>
      </c>
      <c r="W20" s="124">
        <f>SUM(R17:R20)/4</f>
        <v>312622.28061945562</v>
      </c>
      <c r="X20" s="124">
        <f>SUM(S17:S20)/4</f>
        <v>180465.77139509594</v>
      </c>
      <c r="Y20" s="124">
        <f>SUM(T17:T20)/4</f>
        <v>-223130.34626904689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617122.51607030816</v>
      </c>
      <c r="Q21" s="124">
        <f t="shared" si="3"/>
        <v>330925.72736854042</v>
      </c>
      <c r="R21" s="124">
        <f t="shared" si="4"/>
        <v>335420.07249551918</v>
      </c>
      <c r="S21" s="124">
        <f t="shared" si="5"/>
        <v>190178.70883842793</v>
      </c>
      <c r="T21" s="124">
        <f t="shared" si="6"/>
        <v>-239401.99263217929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633269.35254496662</v>
      </c>
      <c r="Q22" s="124">
        <f t="shared" si="3"/>
        <v>340259.30400897335</v>
      </c>
      <c r="R22" s="124">
        <f t="shared" si="4"/>
        <v>345067.44510605664</v>
      </c>
      <c r="S22" s="124">
        <f t="shared" si="5"/>
        <v>194230.29079542265</v>
      </c>
      <c r="T22" s="124">
        <f t="shared" si="6"/>
        <v>-246287.68736548605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649845.1841371411</v>
      </c>
      <c r="Q23" s="124">
        <f t="shared" si="3"/>
        <v>349856.12900303409</v>
      </c>
      <c r="R23" s="124">
        <f t="shared" si="4"/>
        <v>354992.29603682127</v>
      </c>
      <c r="S23" s="124">
        <f t="shared" si="5"/>
        <v>198368.18796853439</v>
      </c>
      <c r="T23" s="124">
        <f t="shared" si="6"/>
        <v>-253371.42887124862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666861.55910175748</v>
      </c>
      <c r="Q24" s="124">
        <f t="shared" si="3"/>
        <v>359723.62712456408</v>
      </c>
      <c r="R24" s="124">
        <f t="shared" si="4"/>
        <v>365202.60613620619</v>
      </c>
      <c r="S24" s="124">
        <f t="shared" si="5"/>
        <v>202594.23922381902</v>
      </c>
      <c r="T24" s="124">
        <f t="shared" si="6"/>
        <v>-260658.91338283184</v>
      </c>
      <c r="U24" s="196">
        <f>SUM(Q21:T24)/4</f>
        <v>641774.65296354331</v>
      </c>
      <c r="V24" s="124">
        <f>SUM(Q21:Q24)/4</f>
        <v>345191.19687627797</v>
      </c>
      <c r="W24" s="124">
        <f>SUM(R21:R24)/4</f>
        <v>350170.60494365077</v>
      </c>
      <c r="X24" s="124">
        <f>SUM(S21:S24)/4</f>
        <v>196342.85670655099</v>
      </c>
      <c r="Y24" s="124">
        <f>SUM(T21:T24)/4</f>
        <v>-249930.00556293645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684330.33999095229</v>
      </c>
      <c r="Q25" s="124">
        <f t="shared" si="3"/>
        <v>369869.43255903397</v>
      </c>
      <c r="R25" s="124">
        <f t="shared" si="4"/>
        <v>375706.58579825336</v>
      </c>
      <c r="S25" s="124">
        <f t="shared" si="5"/>
        <v>206910.32260267745</v>
      </c>
      <c r="T25" s="124">
        <f t="shared" si="6"/>
        <v>-268156.0009690125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702263.7122849687</v>
      </c>
      <c r="Q26" s="124">
        <f t="shared" si="3"/>
        <v>380301.39480988245</v>
      </c>
      <c r="R26" s="124">
        <f t="shared" si="4"/>
        <v>386512.68156485964</v>
      </c>
      <c r="S26" s="124">
        <f t="shared" si="5"/>
        <v>211318.35615645017</v>
      </c>
      <c r="T26" s="124">
        <f t="shared" si="6"/>
        <v>-275868.7202462235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720674.19326177635</v>
      </c>
      <c r="Q27" s="124">
        <f t="shared" si="3"/>
        <v>391027.58477144007</v>
      </c>
      <c r="R27" s="124">
        <f t="shared" si="4"/>
        <v>397629.58291787578</v>
      </c>
      <c r="S27" s="124">
        <f t="shared" si="5"/>
        <v>215820.29879879212</v>
      </c>
      <c r="T27" s="124">
        <f t="shared" si="6"/>
        <v>-283803.27322633169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739574.6411120554</v>
      </c>
      <c r="Q28" s="124">
        <f t="shared" si="3"/>
        <v>402056.30097313662</v>
      </c>
      <c r="R28" s="124">
        <f t="shared" si="4"/>
        <v>409066.22926656017</v>
      </c>
      <c r="S28" s="124">
        <f t="shared" si="5"/>
        <v>220418.15117620665</v>
      </c>
      <c r="T28" s="124">
        <f t="shared" si="6"/>
        <v>-291966.0403038481</v>
      </c>
      <c r="U28" s="196">
        <f>SUM(Q25:T28)/4</f>
        <v>711710.72166243813</v>
      </c>
      <c r="V28" s="124">
        <f>SUM(Q25:Q28)/4</f>
        <v>385813.67827837332</v>
      </c>
      <c r="W28" s="124">
        <f>SUM(R25:R28)/4</f>
        <v>392228.76988688722</v>
      </c>
      <c r="X28" s="124">
        <f>SUM(S25:S28)/4</f>
        <v>213616.78218353158</v>
      </c>
      <c r="Y28" s="124">
        <f>SUM(T25:T28)/4</f>
        <v>-279948.50868635392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758978.26430637413</v>
      </c>
      <c r="Q29" s="124">
        <f t="shared" si="3"/>
        <v>413396.07599982288</v>
      </c>
      <c r="R29" s="124">
        <f t="shared" si="4"/>
        <v>420831.81713600637</v>
      </c>
      <c r="S29" s="124">
        <f t="shared" si="5"/>
        <v>225113.95655712529</v>
      </c>
      <c r="T29" s="124">
        <f t="shared" si="6"/>
        <v>-300363.58538658026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778898.6312215738</v>
      </c>
      <c r="Q30" s="124">
        <f t="shared" si="3"/>
        <v>425055.68309317395</v>
      </c>
      <c r="R30" s="124">
        <f t="shared" si="4"/>
        <v>432935.80756232422</v>
      </c>
      <c r="S30" s="124">
        <f t="shared" si="5"/>
        <v>229909.80173992866</v>
      </c>
      <c r="T30" s="124">
        <f t="shared" si="6"/>
        <v>-309002.66117385303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799349.680033574</v>
      </c>
      <c r="Q31" s="124">
        <f t="shared" si="3"/>
        <v>437044.14293928165</v>
      </c>
      <c r="R31" s="124">
        <f t="shared" si="4"/>
        <v>445387.93370052206</v>
      </c>
      <c r="S31" s="124">
        <f t="shared" si="5"/>
        <v>234807.81798031184</v>
      </c>
      <c r="T31" s="124">
        <f t="shared" si="6"/>
        <v>-317890.21458654164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820345.72888401686</v>
      </c>
      <c r="Q32" s="124">
        <f t="shared" si="3"/>
        <v>449370.73064768693</v>
      </c>
      <c r="R32" s="124">
        <f t="shared" si="4"/>
        <v>458198.20865120704</v>
      </c>
      <c r="S32" s="124">
        <f t="shared" si="5"/>
        <v>239810.18193840649</v>
      </c>
      <c r="T32" s="124">
        <f t="shared" si="6"/>
        <v>-327033.39235328377</v>
      </c>
      <c r="U32" s="196">
        <f>SUM(Q29:T32)/4</f>
        <v>789393.07611138455</v>
      </c>
      <c r="V32" s="124">
        <f>SUM(Q29:Q32)/4</f>
        <v>431216.65816999134</v>
      </c>
      <c r="W32" s="124">
        <f>SUM(R29:R32)/4</f>
        <v>439338.44176251488</v>
      </c>
      <c r="X32" s="124">
        <f>SUM(S29:S32)/4</f>
        <v>232410.43955394306</v>
      </c>
      <c r="Y32" s="124">
        <f>SUM(T29:T32)/4</f>
        <v>-313572.46337506466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841901.48632836738</v>
      </c>
      <c r="Q33" s="124">
        <f t="shared" si="3"/>
        <v>462044.98292725225</v>
      </c>
      <c r="R33" s="124">
        <f t="shared" si="4"/>
        <v>471376.9335123974</v>
      </c>
      <c r="S33" s="124">
        <f t="shared" si="5"/>
        <v>244919.11664608045</v>
      </c>
      <c r="T33" s="124">
        <f t="shared" si="6"/>
        <v>-336439.54675736272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864032.06207330944</v>
      </c>
      <c r="Q34" s="124">
        <f t="shared" si="3"/>
        <v>475076.70546442544</v>
      </c>
      <c r="R34" s="124">
        <f t="shared" si="4"/>
        <v>484934.70566292183</v>
      </c>
      <c r="S34" s="124">
        <f t="shared" si="5"/>
        <v>250136.89249484483</v>
      </c>
      <c r="T34" s="124">
        <f t="shared" si="6"/>
        <v>-346116.24154888262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886752.97801148682</v>
      </c>
      <c r="Q35" s="124">
        <f t="shared" si="3"/>
        <v>488475.98050960328</v>
      </c>
      <c r="R35" s="124">
        <f t="shared" si="4"/>
        <v>498882.42728406604</v>
      </c>
      <c r="S35" s="124">
        <f t="shared" si="5"/>
        <v>255465.82824480749</v>
      </c>
      <c r="T35" s="124">
        <f t="shared" si="6"/>
        <v>-356071.25802698993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910080.17956187297</v>
      </c>
      <c r="Q36" s="124">
        <f t="shared" si="3"/>
        <v>502253.1746774643</v>
      </c>
      <c r="R36" s="124">
        <f t="shared" si="4"/>
        <v>513231.31412631972</v>
      </c>
      <c r="S36" s="124">
        <f t="shared" si="5"/>
        <v>260908.29205512139</v>
      </c>
      <c r="T36" s="124">
        <f t="shared" si="6"/>
        <v>-366312.60129703255</v>
      </c>
      <c r="U36" s="196">
        <f>SUM(Q33:T36)/4</f>
        <v>875691.67649375915</v>
      </c>
      <c r="V36" s="124">
        <f>SUM(Q33:Q36)/4</f>
        <v>481962.71089468629</v>
      </c>
      <c r="W36" s="124">
        <f>SUM(R33:R36)/4</f>
        <v>492106.34514642623</v>
      </c>
      <c r="X36" s="124">
        <f>SUM(S33:S36)/4</f>
        <v>252857.53236021352</v>
      </c>
      <c r="Y36" s="124">
        <f>SUM(T33:T36)/4</f>
        <v>-351234.91190756694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934030.04732427746</v>
      </c>
      <c r="Q37" s="124">
        <f t="shared" si="3"/>
        <v>516418.94696730567</v>
      </c>
      <c r="R37" s="124">
        <f t="shared" si="4"/>
        <v>527992.90452827315</v>
      </c>
      <c r="S37" s="124">
        <f t="shared" si="5"/>
        <v>266466.70253638574</v>
      </c>
      <c r="T37" s="124">
        <f t="shared" si="6"/>
        <v>-376848.50670768722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958619.40905674035</v>
      </c>
      <c r="Q38" s="124">
        <f t="shared" si="3"/>
        <v>530984.25700958935</v>
      </c>
      <c r="R38" s="124">
        <f t="shared" si="4"/>
        <v>543179.06869491586</v>
      </c>
      <c r="S38" s="124">
        <f t="shared" si="5"/>
        <v>272143.52982546738</v>
      </c>
      <c r="T38" s="124">
        <f t="shared" si="6"/>
        <v>-387687.44647323224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983865.55198480538</v>
      </c>
      <c r="Q39" s="124">
        <f t="shared" si="3"/>
        <v>545960.37354507728</v>
      </c>
      <c r="R39" s="124">
        <f t="shared" si="4"/>
        <v>558802.01824279828</v>
      </c>
      <c r="S39" s="124">
        <f t="shared" si="5"/>
        <v>277941.29668322048</v>
      </c>
      <c r="T39" s="124">
        <f t="shared" si="6"/>
        <v>-398838.13648629049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1009786.235451919</v>
      </c>
      <c r="Q40" s="124">
        <f t="shared" si="3"/>
        <v>561358.88314311591</v>
      </c>
      <c r="R40" s="124">
        <f t="shared" si="4"/>
        <v>574874.31601973181</v>
      </c>
      <c r="S40" s="124">
        <f t="shared" si="5"/>
        <v>283862.57961559208</v>
      </c>
      <c r="T40" s="124">
        <f t="shared" si="6"/>
        <v>-410309.54332652077</v>
      </c>
      <c r="U40" s="196">
        <f>SUM(Q37:T40)/4</f>
        <v>971575.31095443561</v>
      </c>
      <c r="V40" s="124">
        <f>SUM(Q37:Q40)/4</f>
        <v>538680.61516627204</v>
      </c>
      <c r="W40" s="124">
        <f>SUM(R37:R40)/4</f>
        <v>551212.0768714298</v>
      </c>
      <c r="X40" s="124">
        <f>SUM(S37:S40)/4</f>
        <v>275103.52716516639</v>
      </c>
      <c r="Y40" s="124">
        <f>SUM(T37:T40)/4</f>
        <v>-393420.90824843268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1036399.7039204574</v>
      </c>
      <c r="Q41" s="124">
        <f t="shared" si="3"/>
        <v>577191.69916581549</v>
      </c>
      <c r="R41" s="124">
        <f t="shared" si="4"/>
        <v>591408.88620692387</v>
      </c>
      <c r="S41" s="124">
        <f t="shared" si="5"/>
        <v>289910.01001861162</v>
      </c>
      <c r="T41" s="124">
        <f t="shared" si="6"/>
        <v>-422110.89147089364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1063724.7003331531</v>
      </c>
      <c r="Q42" s="124">
        <f t="shared" si="3"/>
        <v>593471.07098505832</v>
      </c>
      <c r="R42" s="124">
        <f t="shared" si="4"/>
        <v>608419.02471167105</v>
      </c>
      <c r="S42" s="124">
        <f t="shared" si="5"/>
        <v>296086.27534777351</v>
      </c>
      <c r="T42" s="124">
        <f t="shared" si="6"/>
        <v>-434251.67071134964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1091780.4798449641</v>
      </c>
      <c r="Q43" s="124">
        <f t="shared" si="3"/>
        <v>610209.59345946857</v>
      </c>
      <c r="R43" s="124">
        <f t="shared" si="4"/>
        <v>625918.40985896776</v>
      </c>
      <c r="S43" s="124">
        <f t="shared" si="5"/>
        <v>302394.12031233247</v>
      </c>
      <c r="T43" s="124">
        <f t="shared" si="6"/>
        <v>-446741.64378580468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1120586.8239357043</v>
      </c>
      <c r="Q44" s="124">
        <f t="shared" si="3"/>
        <v>627420.21667867387</v>
      </c>
      <c r="R44" s="124">
        <f t="shared" si="4"/>
        <v>643921.1133906272</v>
      </c>
      <c r="S44" s="124">
        <f t="shared" si="5"/>
        <v>308836.34809504193</v>
      </c>
      <c r="T44" s="124">
        <f t="shared" si="6"/>
        <v>-459590.85422863893</v>
      </c>
      <c r="U44" s="196">
        <f>SUM(Q41:T44)/4</f>
        <v>1078122.9270085697</v>
      </c>
      <c r="V44" s="124">
        <f>SUM(Q41:Q44)/4</f>
        <v>602073.14507225412</v>
      </c>
      <c r="W44" s="124">
        <f>SUM(R41:R44)/4</f>
        <v>617416.85854204744</v>
      </c>
      <c r="X44" s="124">
        <f>SUM(S41:S44)/4</f>
        <v>299306.6884434399</v>
      </c>
      <c r="Y44" s="124">
        <f>SUM(T41:T44)/4</f>
        <v>-440673.76504917175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U47" s="196">
        <f>SUM(Q44:T47)/4</f>
        <v>280146.70598392608</v>
      </c>
      <c r="V47" s="124">
        <f>SUM(Q44:Q47)/4</f>
        <v>156855.05416966847</v>
      </c>
      <c r="W47" s="124">
        <f>SUM(R44:R47)/4</f>
        <v>160980.2783476568</v>
      </c>
      <c r="X47" s="124">
        <f>SUM(S44:S47)/4</f>
        <v>77209.087023760483</v>
      </c>
      <c r="Y47" s="124">
        <f>SUM(T44:T47)/4</f>
        <v>-114897.71355715973</v>
      </c>
      <c r="Z47" s="188">
        <f>SUM(Q47:T47)-P47</f>
        <v>0</v>
      </c>
    </row>
    <row r="48" spans="13:26" x14ac:dyDescent="0.25">
      <c r="M48" s="2"/>
      <c r="O48" s="163" t="s">
        <v>216</v>
      </c>
      <c r="P48" s="163" t="s">
        <v>216</v>
      </c>
      <c r="Q48" s="163" t="s">
        <v>216</v>
      </c>
      <c r="R48" s="163" t="s">
        <v>216</v>
      </c>
      <c r="S48" s="163" t="s">
        <v>216</v>
      </c>
      <c r="T48" s="163" t="s">
        <v>216</v>
      </c>
      <c r="U48" s="196"/>
      <c r="V48" s="196"/>
      <c r="W48" s="196"/>
      <c r="X48" s="196"/>
      <c r="Y48" s="196"/>
      <c r="Z48" s="2"/>
    </row>
    <row r="49" spans="13:26" x14ac:dyDescent="0.25">
      <c r="M49" s="2"/>
      <c r="O49" s="134" t="s">
        <v>231</v>
      </c>
      <c r="P49" s="196">
        <f>SUM(Q49:T49)</f>
        <v>22588287.776978318</v>
      </c>
      <c r="Q49" s="196">
        <f>SUM(Q$17:Q$47)</f>
        <v>12375135.5110512</v>
      </c>
      <c r="R49" s="196">
        <f>SUM(R$17:R$47)</f>
        <v>12620381.511089647</v>
      </c>
      <c r="S49" s="196">
        <f>SUM(S$17:S$47)</f>
        <v>6600414.391231765</v>
      </c>
      <c r="T49" s="196">
        <f>SUM(T$17:T$47)</f>
        <v>-9007643.6363942921</v>
      </c>
      <c r="U49" s="124"/>
      <c r="V49" s="196"/>
      <c r="W49" s="196"/>
      <c r="X49" s="196"/>
      <c r="Y49" s="196"/>
      <c r="Z49" s="2"/>
    </row>
    <row r="50" spans="13:26" x14ac:dyDescent="0.25">
      <c r="M50" s="2"/>
      <c r="N50" s="2"/>
      <c r="O50" s="2"/>
      <c r="P50" s="188">
        <f>P49-P$10</f>
        <v>-3.3527612686157227E-8</v>
      </c>
      <c r="Q50" s="188">
        <f>Q49-Q$10</f>
        <v>0</v>
      </c>
      <c r="R50" s="188">
        <f>R49-R$10</f>
        <v>-2.4214386940002441E-8</v>
      </c>
      <c r="S50" s="188">
        <f>S49-S$10</f>
        <v>-1.0244548320770264E-8</v>
      </c>
      <c r="T50" s="188">
        <f>T49-T$10</f>
        <v>1.6763806343078613E-8</v>
      </c>
      <c r="U50" s="188">
        <f>SUM(Q49:T49)-P$10</f>
        <v>-3.3527612686157227E-8</v>
      </c>
      <c r="V50" s="2"/>
      <c r="W50" s="2"/>
      <c r="X50" s="2"/>
      <c r="Y50" s="2"/>
      <c r="Z50" s="2"/>
    </row>
    <row r="51" spans="13:26" x14ac:dyDescent="0.25">
      <c r="M51" s="2"/>
      <c r="O51" s="180" t="s">
        <v>279</v>
      </c>
      <c r="P51" s="197">
        <f>$P$13</f>
        <v>2.6150375356412292E-2</v>
      </c>
      <c r="Z51" s="2"/>
    </row>
    <row r="52" spans="13:26" x14ac:dyDescent="0.25">
      <c r="M52" s="2"/>
      <c r="O52" s="134" t="s">
        <v>236</v>
      </c>
      <c r="P52" s="197">
        <f>((1+P51)^(1/12))-1</f>
        <v>2.1535071966178876E-3</v>
      </c>
      <c r="Z52" s="2"/>
    </row>
    <row r="53" spans="13:26" x14ac:dyDescent="0.25">
      <c r="M53" s="2"/>
      <c r="O53" s="134" t="s">
        <v>235</v>
      </c>
      <c r="P53" s="196">
        <f>P10</f>
        <v>22588287.776978351</v>
      </c>
      <c r="Z53" s="2"/>
    </row>
    <row r="54" spans="13:26" x14ac:dyDescent="0.25">
      <c r="M54" s="2"/>
      <c r="O54" s="134" t="s">
        <v>234</v>
      </c>
      <c r="P54" s="196">
        <f>P53/(1+P52)^P55</f>
        <v>10964152.777818786</v>
      </c>
      <c r="Z54" s="2"/>
    </row>
    <row r="55" spans="13:26" x14ac:dyDescent="0.25">
      <c r="M55" s="2"/>
      <c r="O55" s="134" t="s">
        <v>233</v>
      </c>
      <c r="P55" s="124">
        <f>$P$12*12</f>
        <v>336</v>
      </c>
      <c r="Q55" s="198"/>
      <c r="Z55" s="2"/>
    </row>
    <row r="56" spans="13:26" x14ac:dyDescent="0.25">
      <c r="M56" s="2"/>
      <c r="O56" s="134" t="s">
        <v>232</v>
      </c>
      <c r="P56" s="196">
        <f>PMT(P52,P55,-P54)</f>
        <v>45882.183016248549</v>
      </c>
      <c r="Z56" s="2"/>
    </row>
    <row r="57" spans="13:26" x14ac:dyDescent="0.25">
      <c r="M57" s="2"/>
      <c r="N57" s="163"/>
      <c r="O57" s="163" t="s">
        <v>216</v>
      </c>
      <c r="P57" s="163" t="s">
        <v>216</v>
      </c>
      <c r="Q57" s="163" t="s">
        <v>216</v>
      </c>
      <c r="R57" s="163" t="s">
        <v>216</v>
      </c>
      <c r="Z57" s="2"/>
    </row>
    <row r="58" spans="13:26" x14ac:dyDescent="0.25">
      <c r="M58" s="2"/>
      <c r="N58" s="1">
        <v>1</v>
      </c>
      <c r="O58" s="124">
        <v>0</v>
      </c>
      <c r="P58" s="124">
        <f>P56</f>
        <v>45882.183016248549</v>
      </c>
      <c r="Q58" s="124">
        <f t="shared" ref="Q58:Q91" si="7">O58*$P$52</f>
        <v>0</v>
      </c>
      <c r="R58" s="124">
        <f t="shared" ref="R58:R91" si="8">O58+P58+Q58</f>
        <v>45882.183016248549</v>
      </c>
      <c r="Z58" s="2"/>
    </row>
    <row r="59" spans="13:26" x14ac:dyDescent="0.25">
      <c r="M59" s="2"/>
      <c r="N59" s="1">
        <f t="shared" ref="N59:N182" si="9">N58+1</f>
        <v>2</v>
      </c>
      <c r="O59" s="124">
        <f t="shared" ref="O59:O91" si="10">R58</f>
        <v>45882.183016248549</v>
      </c>
      <c r="P59" s="124">
        <f t="shared" ref="P59:P182" si="11">P58</f>
        <v>45882.183016248549</v>
      </c>
      <c r="Q59" s="124">
        <f t="shared" si="7"/>
        <v>98.807611322030269</v>
      </c>
      <c r="R59" s="124">
        <f t="shared" si="8"/>
        <v>91863.173643819129</v>
      </c>
      <c r="Z59" s="2"/>
    </row>
    <row r="60" spans="13:26" x14ac:dyDescent="0.25">
      <c r="M60" s="2"/>
      <c r="N60" s="1">
        <f t="shared" si="9"/>
        <v>3</v>
      </c>
      <c r="O60" s="124">
        <f t="shared" si="10"/>
        <v>91863.173643819129</v>
      </c>
      <c r="P60" s="124">
        <f t="shared" si="11"/>
        <v>45882.183016248549</v>
      </c>
      <c r="Q60" s="124">
        <f t="shared" si="7"/>
        <v>197.82800554612314</v>
      </c>
      <c r="R60" s="124">
        <f t="shared" si="8"/>
        <v>137943.18466561381</v>
      </c>
      <c r="Z60" s="2"/>
    </row>
    <row r="61" spans="13:26" x14ac:dyDescent="0.25">
      <c r="M61" s="2"/>
      <c r="N61" s="1">
        <f t="shared" si="9"/>
        <v>4</v>
      </c>
      <c r="O61" s="124">
        <f t="shared" si="10"/>
        <v>137943.18466561381</v>
      </c>
      <c r="P61" s="124">
        <f t="shared" si="11"/>
        <v>45882.183016248549</v>
      </c>
      <c r="Q61" s="124">
        <f t="shared" si="7"/>
        <v>297.06164090178959</v>
      </c>
      <c r="R61" s="124">
        <f t="shared" si="8"/>
        <v>184122.42932276413</v>
      </c>
      <c r="Z61" s="2"/>
    </row>
    <row r="62" spans="13:26" x14ac:dyDescent="0.25">
      <c r="M62" s="2"/>
      <c r="N62" s="1">
        <f t="shared" si="9"/>
        <v>5</v>
      </c>
      <c r="O62" s="124">
        <f t="shared" si="10"/>
        <v>184122.42932276413</v>
      </c>
      <c r="P62" s="124">
        <f t="shared" si="11"/>
        <v>45882.183016248549</v>
      </c>
      <c r="Q62" s="124">
        <f t="shared" si="7"/>
        <v>396.50897660534093</v>
      </c>
      <c r="R62" s="124">
        <f t="shared" si="8"/>
        <v>230401.12131561802</v>
      </c>
      <c r="Z62" s="2"/>
    </row>
    <row r="63" spans="13:26" x14ac:dyDescent="0.25">
      <c r="M63" s="2"/>
      <c r="N63" s="1">
        <f t="shared" si="9"/>
        <v>6</v>
      </c>
      <c r="O63" s="124">
        <f t="shared" si="10"/>
        <v>230401.12131561802</v>
      </c>
      <c r="P63" s="124">
        <f t="shared" si="11"/>
        <v>45882.183016248549</v>
      </c>
      <c r="Q63" s="124">
        <f t="shared" si="7"/>
        <v>496.17047286201438</v>
      </c>
      <c r="R63" s="124">
        <f t="shared" si="8"/>
        <v>276779.47480472858</v>
      </c>
      <c r="Z63" s="2"/>
    </row>
    <row r="64" spans="13:26" x14ac:dyDescent="0.25">
      <c r="M64" s="2"/>
      <c r="N64" s="1">
        <f t="shared" si="9"/>
        <v>7</v>
      </c>
      <c r="O64" s="124">
        <f t="shared" si="10"/>
        <v>276779.47480472858</v>
      </c>
      <c r="P64" s="124">
        <f t="shared" si="11"/>
        <v>45882.183016248549</v>
      </c>
      <c r="Q64" s="124">
        <f t="shared" si="7"/>
        <v>596.04659086810227</v>
      </c>
      <c r="R64" s="124">
        <f t="shared" si="8"/>
        <v>323257.70441184525</v>
      </c>
      <c r="Z64" s="2"/>
    </row>
    <row r="65" spans="13:26" x14ac:dyDescent="0.25">
      <c r="M65" s="2"/>
      <c r="N65" s="1">
        <f t="shared" si="9"/>
        <v>8</v>
      </c>
      <c r="O65" s="124">
        <f t="shared" si="10"/>
        <v>323257.70441184525</v>
      </c>
      <c r="P65" s="124">
        <f t="shared" si="11"/>
        <v>45882.183016248549</v>
      </c>
      <c r="Q65" s="124">
        <f t="shared" si="7"/>
        <v>696.13779281308666</v>
      </c>
      <c r="R65" s="124">
        <f t="shared" si="8"/>
        <v>369836.02522090689</v>
      </c>
      <c r="Z65" s="2"/>
    </row>
    <row r="66" spans="13:26" x14ac:dyDescent="0.25">
      <c r="M66" s="2"/>
      <c r="N66" s="1">
        <f t="shared" si="9"/>
        <v>9</v>
      </c>
      <c r="O66" s="124">
        <f t="shared" si="10"/>
        <v>369836.02522090689</v>
      </c>
      <c r="P66" s="124">
        <f t="shared" si="11"/>
        <v>45882.183016248549</v>
      </c>
      <c r="Q66" s="124">
        <f t="shared" si="7"/>
        <v>796.44454188177758</v>
      </c>
      <c r="R66" s="124">
        <f t="shared" si="8"/>
        <v>416514.65277903725</v>
      </c>
      <c r="Z66" s="2"/>
    </row>
    <row r="67" spans="13:26" x14ac:dyDescent="0.25">
      <c r="M67" s="2"/>
      <c r="N67" s="1">
        <f t="shared" si="9"/>
        <v>10</v>
      </c>
      <c r="O67" s="124">
        <f t="shared" si="10"/>
        <v>416514.65277903725</v>
      </c>
      <c r="P67" s="124">
        <f t="shared" si="11"/>
        <v>45882.183016248549</v>
      </c>
      <c r="Q67" s="124">
        <f t="shared" si="7"/>
        <v>896.9673022564574</v>
      </c>
      <c r="R67" s="124">
        <f t="shared" si="8"/>
        <v>463293.80309754226</v>
      </c>
      <c r="Z67" s="2"/>
    </row>
    <row r="68" spans="13:26" x14ac:dyDescent="0.25">
      <c r="M68" s="2"/>
      <c r="N68" s="1">
        <f t="shared" si="9"/>
        <v>11</v>
      </c>
      <c r="O68" s="124">
        <f t="shared" si="10"/>
        <v>463293.80309754226</v>
      </c>
      <c r="P68" s="124">
        <f t="shared" si="11"/>
        <v>45882.183016248549</v>
      </c>
      <c r="Q68" s="124">
        <f t="shared" si="7"/>
        <v>997.70653911902787</v>
      </c>
      <c r="R68" s="124">
        <f t="shared" si="8"/>
        <v>510173.69265290984</v>
      </c>
      <c r="Z68" s="2"/>
    </row>
    <row r="69" spans="13:26" x14ac:dyDescent="0.25">
      <c r="M69" s="2"/>
      <c r="N69" s="1">
        <f t="shared" si="9"/>
        <v>12</v>
      </c>
      <c r="O69" s="124">
        <f t="shared" si="10"/>
        <v>510173.69265290984</v>
      </c>
      <c r="P69" s="124">
        <f t="shared" si="11"/>
        <v>45882.183016248549</v>
      </c>
      <c r="Q69" s="124">
        <f t="shared" si="7"/>
        <v>1098.6627186531637</v>
      </c>
      <c r="R69" s="124">
        <f t="shared" si="8"/>
        <v>557154.53838781163</v>
      </c>
      <c r="Z69" s="2"/>
    </row>
    <row r="70" spans="13:26" x14ac:dyDescent="0.25">
      <c r="M70" s="2"/>
      <c r="N70" s="1">
        <f t="shared" si="9"/>
        <v>13</v>
      </c>
      <c r="O70" s="124">
        <f t="shared" si="10"/>
        <v>557154.53838781163</v>
      </c>
      <c r="P70" s="124">
        <f t="shared" si="11"/>
        <v>45882.183016248549</v>
      </c>
      <c r="Q70" s="124">
        <f t="shared" si="7"/>
        <v>1199.8363080464694</v>
      </c>
      <c r="R70" s="124">
        <f t="shared" si="8"/>
        <v>604236.55771210662</v>
      </c>
      <c r="Z70" s="2"/>
    </row>
    <row r="71" spans="13:26" x14ac:dyDescent="0.25">
      <c r="M71" s="2"/>
      <c r="N71" s="1">
        <f t="shared" si="9"/>
        <v>14</v>
      </c>
      <c r="O71" s="124">
        <f t="shared" si="10"/>
        <v>604236.55771210662</v>
      </c>
      <c r="P71" s="124">
        <f t="shared" si="11"/>
        <v>45882.183016248549</v>
      </c>
      <c r="Q71" s="124">
        <f t="shared" si="7"/>
        <v>1301.2277754926411</v>
      </c>
      <c r="R71" s="124">
        <f t="shared" si="8"/>
        <v>651419.96850384772</v>
      </c>
      <c r="Z71" s="2"/>
    </row>
    <row r="72" spans="13:26" x14ac:dyDescent="0.25">
      <c r="M72" s="2"/>
      <c r="N72" s="1">
        <f t="shared" si="9"/>
        <v>15</v>
      </c>
      <c r="O72" s="124">
        <f t="shared" si="10"/>
        <v>651419.96850384772</v>
      </c>
      <c r="P72" s="124">
        <f t="shared" si="11"/>
        <v>45882.183016248549</v>
      </c>
      <c r="Q72" s="124">
        <f t="shared" si="7"/>
        <v>1402.8375901936338</v>
      </c>
      <c r="R72" s="124">
        <f t="shared" si="8"/>
        <v>698704.98911028984</v>
      </c>
      <c r="Z72" s="2"/>
    </row>
    <row r="73" spans="13:26" x14ac:dyDescent="0.25">
      <c r="M73" s="2"/>
      <c r="N73" s="1">
        <f t="shared" si="9"/>
        <v>16</v>
      </c>
      <c r="O73" s="124">
        <f t="shared" si="10"/>
        <v>698704.98911028984</v>
      </c>
      <c r="P73" s="124">
        <f t="shared" si="11"/>
        <v>45882.183016248549</v>
      </c>
      <c r="Q73" s="124">
        <f t="shared" si="7"/>
        <v>1504.6662223618318</v>
      </c>
      <c r="R73" s="124">
        <f t="shared" si="8"/>
        <v>746091.8383489002</v>
      </c>
      <c r="Z73" s="2"/>
    </row>
    <row r="74" spans="13:26" x14ac:dyDescent="0.25">
      <c r="M74" s="2"/>
      <c r="N74" s="1">
        <f t="shared" si="9"/>
        <v>17</v>
      </c>
      <c r="O74" s="124">
        <f t="shared" si="10"/>
        <v>746091.8383489002</v>
      </c>
      <c r="P74" s="124">
        <f t="shared" si="11"/>
        <v>45882.183016248549</v>
      </c>
      <c r="Q74" s="124">
        <f t="shared" si="7"/>
        <v>1606.7141432222263</v>
      </c>
      <c r="R74" s="124">
        <f t="shared" si="8"/>
        <v>793580.73550837091</v>
      </c>
      <c r="Z74" s="2"/>
    </row>
    <row r="75" spans="13:26" x14ac:dyDescent="0.25">
      <c r="M75" s="2"/>
      <c r="N75" s="1">
        <f t="shared" si="9"/>
        <v>18</v>
      </c>
      <c r="O75" s="124">
        <f t="shared" si="10"/>
        <v>793580.73550837091</v>
      </c>
      <c r="P75" s="124">
        <f t="shared" si="11"/>
        <v>45882.183016248549</v>
      </c>
      <c r="Q75" s="124">
        <f t="shared" si="7"/>
        <v>1708.9818250145931</v>
      </c>
      <c r="R75" s="124">
        <f t="shared" si="8"/>
        <v>841171.900349634</v>
      </c>
      <c r="Z75" s="2"/>
    </row>
    <row r="76" spans="13:26" x14ac:dyDescent="0.25">
      <c r="M76" s="2"/>
      <c r="N76" s="1">
        <f t="shared" si="9"/>
        <v>19</v>
      </c>
      <c r="O76" s="124">
        <f t="shared" si="10"/>
        <v>841171.900349634</v>
      </c>
      <c r="P76" s="124">
        <f t="shared" si="11"/>
        <v>45882.183016248549</v>
      </c>
      <c r="Q76" s="124">
        <f t="shared" si="7"/>
        <v>1811.4697409956814</v>
      </c>
      <c r="R76" s="124">
        <f t="shared" si="8"/>
        <v>888865.55310687819</v>
      </c>
      <c r="Z76" s="2"/>
    </row>
    <row r="77" spans="13:26" x14ac:dyDescent="0.25">
      <c r="M77" s="2"/>
      <c r="N77" s="1">
        <f t="shared" si="9"/>
        <v>20</v>
      </c>
      <c r="O77" s="124">
        <f t="shared" si="10"/>
        <v>888865.55310687819</v>
      </c>
      <c r="P77" s="124">
        <f t="shared" si="11"/>
        <v>45882.183016248549</v>
      </c>
      <c r="Q77" s="124">
        <f t="shared" si="7"/>
        <v>1914.1783654414014</v>
      </c>
      <c r="R77" s="124">
        <f t="shared" si="8"/>
        <v>936661.91448856809</v>
      </c>
      <c r="Z77" s="2"/>
    </row>
    <row r="78" spans="13:26" x14ac:dyDescent="0.25">
      <c r="M78" s="2"/>
      <c r="N78" s="1">
        <f t="shared" si="9"/>
        <v>21</v>
      </c>
      <c r="O78" s="124">
        <f t="shared" si="10"/>
        <v>936661.91448856809</v>
      </c>
      <c r="P78" s="124">
        <f t="shared" si="11"/>
        <v>45882.183016248549</v>
      </c>
      <c r="Q78" s="124">
        <f t="shared" si="7"/>
        <v>2017.1081736490198</v>
      </c>
      <c r="R78" s="124">
        <f t="shared" si="8"/>
        <v>984561.20567846566</v>
      </c>
      <c r="Z78" s="2"/>
    </row>
    <row r="79" spans="13:26" x14ac:dyDescent="0.25">
      <c r="M79" s="2"/>
      <c r="N79" s="1">
        <f t="shared" si="9"/>
        <v>22</v>
      </c>
      <c r="O79" s="124">
        <f t="shared" si="10"/>
        <v>984561.20567846566</v>
      </c>
      <c r="P79" s="124">
        <f t="shared" si="11"/>
        <v>45882.183016248549</v>
      </c>
      <c r="Q79" s="124">
        <f t="shared" si="7"/>
        <v>2120.2596419393599</v>
      </c>
      <c r="R79" s="124">
        <f t="shared" si="8"/>
        <v>1032563.6483366535</v>
      </c>
      <c r="Z79" s="2"/>
    </row>
    <row r="80" spans="13:26" x14ac:dyDescent="0.25">
      <c r="M80" s="2"/>
      <c r="N80" s="1">
        <f t="shared" si="9"/>
        <v>23</v>
      </c>
      <c r="O80" s="124">
        <f t="shared" si="10"/>
        <v>1032563.6483366535</v>
      </c>
      <c r="P80" s="124">
        <f t="shared" si="11"/>
        <v>45882.183016248549</v>
      </c>
      <c r="Q80" s="124">
        <f t="shared" si="7"/>
        <v>2223.6332476590051</v>
      </c>
      <c r="R80" s="124">
        <f t="shared" si="8"/>
        <v>1080669.4646005612</v>
      </c>
      <c r="Z80" s="2"/>
    </row>
    <row r="81" spans="13:26" x14ac:dyDescent="0.25">
      <c r="M81" s="2"/>
      <c r="N81" s="1">
        <f t="shared" si="9"/>
        <v>24</v>
      </c>
      <c r="O81" s="124">
        <f t="shared" si="10"/>
        <v>1080669.4646005612</v>
      </c>
      <c r="P81" s="124">
        <f t="shared" si="11"/>
        <v>45882.183016248549</v>
      </c>
      <c r="Q81" s="124">
        <f t="shared" si="7"/>
        <v>2327.2294691825082</v>
      </c>
      <c r="R81" s="124">
        <f t="shared" si="8"/>
        <v>1128878.8770859921</v>
      </c>
      <c r="Z81" s="2"/>
    </row>
    <row r="82" spans="13:26" x14ac:dyDescent="0.25">
      <c r="M82" s="2"/>
      <c r="N82" s="1">
        <f t="shared" si="9"/>
        <v>25</v>
      </c>
      <c r="O82" s="124">
        <f t="shared" si="10"/>
        <v>1128878.8770859921</v>
      </c>
      <c r="P82" s="124">
        <f t="shared" si="11"/>
        <v>45882.183016248549</v>
      </c>
      <c r="Q82" s="124">
        <f t="shared" si="7"/>
        <v>2431.0487859146037</v>
      </c>
      <c r="R82" s="124">
        <f t="shared" si="8"/>
        <v>1177192.1088881553</v>
      </c>
      <c r="Z82" s="2"/>
    </row>
    <row r="83" spans="13:26" x14ac:dyDescent="0.25">
      <c r="M83" s="2"/>
      <c r="N83" s="1">
        <f t="shared" si="9"/>
        <v>26</v>
      </c>
      <c r="O83" s="124">
        <f t="shared" si="10"/>
        <v>1177192.1088881553</v>
      </c>
      <c r="P83" s="124">
        <f t="shared" si="11"/>
        <v>45882.183016248549</v>
      </c>
      <c r="Q83" s="124">
        <f t="shared" si="7"/>
        <v>2535.0916782924305</v>
      </c>
      <c r="R83" s="124">
        <f t="shared" si="8"/>
        <v>1225609.3835826963</v>
      </c>
      <c r="Z83" s="2"/>
    </row>
    <row r="84" spans="13:26" x14ac:dyDescent="0.25">
      <c r="M84" s="2"/>
      <c r="N84" s="1">
        <f t="shared" si="9"/>
        <v>27</v>
      </c>
      <c r="O84" s="124">
        <f t="shared" si="10"/>
        <v>1225609.3835826963</v>
      </c>
      <c r="P84" s="124">
        <f t="shared" si="11"/>
        <v>45882.183016248549</v>
      </c>
      <c r="Q84" s="124">
        <f t="shared" si="7"/>
        <v>2639.3586277877498</v>
      </c>
      <c r="R84" s="124">
        <f t="shared" si="8"/>
        <v>1274130.9252267326</v>
      </c>
      <c r="Z84" s="2"/>
    </row>
    <row r="85" spans="13:26" x14ac:dyDescent="0.25">
      <c r="M85" s="2"/>
      <c r="N85" s="1">
        <f t="shared" si="9"/>
        <v>28</v>
      </c>
      <c r="O85" s="124">
        <f t="shared" si="10"/>
        <v>1274130.9252267326</v>
      </c>
      <c r="P85" s="124">
        <f t="shared" si="11"/>
        <v>45882.183016248549</v>
      </c>
      <c r="Q85" s="124">
        <f t="shared" si="7"/>
        <v>2743.8501169091764</v>
      </c>
      <c r="R85" s="124">
        <f t="shared" si="8"/>
        <v>1322756.9583598904</v>
      </c>
      <c r="Z85" s="2"/>
    </row>
    <row r="86" spans="13:26" x14ac:dyDescent="0.25">
      <c r="M86" s="2"/>
      <c r="N86" s="1">
        <f t="shared" si="9"/>
        <v>29</v>
      </c>
      <c r="O86" s="124">
        <f t="shared" si="10"/>
        <v>1322756.9583598904</v>
      </c>
      <c r="P86" s="124">
        <f t="shared" si="11"/>
        <v>45882.183016248549</v>
      </c>
      <c r="Q86" s="124">
        <f t="shared" si="7"/>
        <v>2848.5666292044116</v>
      </c>
      <c r="R86" s="124">
        <f t="shared" si="8"/>
        <v>1371487.7080053433</v>
      </c>
      <c r="Z86" s="2"/>
    </row>
    <row r="87" spans="13:26" x14ac:dyDescent="0.25">
      <c r="M87" s="2"/>
      <c r="N87" s="1">
        <f t="shared" si="9"/>
        <v>30</v>
      </c>
      <c r="O87" s="124">
        <f t="shared" si="10"/>
        <v>1371487.7080053433</v>
      </c>
      <c r="P87" s="124">
        <f t="shared" si="11"/>
        <v>45882.183016248549</v>
      </c>
      <c r="Q87" s="124">
        <f t="shared" si="7"/>
        <v>2953.5086492624787</v>
      </c>
      <c r="R87" s="124">
        <f t="shared" si="8"/>
        <v>1420323.3996708542</v>
      </c>
      <c r="Z87" s="2"/>
    </row>
    <row r="88" spans="13:26" x14ac:dyDescent="0.25">
      <c r="M88" s="2"/>
      <c r="N88" s="1">
        <f t="shared" si="9"/>
        <v>31</v>
      </c>
      <c r="O88" s="124">
        <f t="shared" si="10"/>
        <v>1420323.3996708542</v>
      </c>
      <c r="P88" s="124">
        <f t="shared" si="11"/>
        <v>45882.183016248549</v>
      </c>
      <c r="Q88" s="124">
        <f t="shared" si="7"/>
        <v>3058.6766627159686</v>
      </c>
      <c r="R88" s="124">
        <f t="shared" si="8"/>
        <v>1469264.2593498188</v>
      </c>
      <c r="Z88" s="2"/>
    </row>
    <row r="89" spans="13:26" x14ac:dyDescent="0.25">
      <c r="M89" s="2"/>
      <c r="N89" s="1">
        <f t="shared" si="9"/>
        <v>32</v>
      </c>
      <c r="O89" s="124">
        <f t="shared" si="10"/>
        <v>1469264.2593498188</v>
      </c>
      <c r="P89" s="124">
        <f t="shared" si="11"/>
        <v>45882.183016248549</v>
      </c>
      <c r="Q89" s="124">
        <f t="shared" si="7"/>
        <v>3164.0711562432853</v>
      </c>
      <c r="R89" s="124">
        <f t="shared" si="8"/>
        <v>1518310.5135223106</v>
      </c>
      <c r="Z89" s="2"/>
    </row>
    <row r="90" spans="13:26" x14ac:dyDescent="0.25">
      <c r="M90" s="2"/>
      <c r="N90" s="1">
        <f t="shared" si="9"/>
        <v>33</v>
      </c>
      <c r="O90" s="124">
        <f t="shared" si="10"/>
        <v>1518310.5135223106</v>
      </c>
      <c r="P90" s="124">
        <f t="shared" si="11"/>
        <v>45882.183016248549</v>
      </c>
      <c r="Q90" s="124">
        <f t="shared" si="7"/>
        <v>3269.6926175708963</v>
      </c>
      <c r="R90" s="124">
        <f t="shared" si="8"/>
        <v>1567462.3891561301</v>
      </c>
      <c r="Z90" s="2"/>
    </row>
    <row r="91" spans="13:26" x14ac:dyDescent="0.25">
      <c r="M91" s="2"/>
      <c r="N91" s="1">
        <f t="shared" si="9"/>
        <v>34</v>
      </c>
      <c r="O91" s="124">
        <f t="shared" si="10"/>
        <v>1567462.3891561301</v>
      </c>
      <c r="P91" s="124">
        <f t="shared" si="11"/>
        <v>45882.183016248549</v>
      </c>
      <c r="Q91" s="124">
        <f t="shared" si="7"/>
        <v>3375.5415354755942</v>
      </c>
      <c r="R91" s="124">
        <f t="shared" si="8"/>
        <v>1616720.1137078542</v>
      </c>
      <c r="Z91" s="2"/>
    </row>
    <row r="92" spans="13:26" x14ac:dyDescent="0.25">
      <c r="M92" s="2"/>
      <c r="N92" s="1">
        <f t="shared" si="9"/>
        <v>35</v>
      </c>
      <c r="O92" s="124">
        <f t="shared" ref="O92:O155" si="12">R91</f>
        <v>1616720.1137078542</v>
      </c>
      <c r="P92" s="124">
        <f t="shared" si="11"/>
        <v>45882.183016248549</v>
      </c>
      <c r="Q92" s="124">
        <f t="shared" ref="Q92:Q155" si="13">O92*$P$52</f>
        <v>3481.6183997867533</v>
      </c>
      <c r="R92" s="124">
        <f t="shared" ref="R92:R155" si="14">O92+P92+Q92</f>
        <v>1666083.9151238895</v>
      </c>
      <c r="Z92" s="2"/>
    </row>
    <row r="93" spans="13:26" x14ac:dyDescent="0.25">
      <c r="M93" s="2"/>
      <c r="N93" s="1">
        <f t="shared" si="9"/>
        <v>36</v>
      </c>
      <c r="O93" s="124">
        <f t="shared" si="12"/>
        <v>1666083.9151238895</v>
      </c>
      <c r="P93" s="124">
        <f t="shared" si="11"/>
        <v>45882.183016248549</v>
      </c>
      <c r="Q93" s="124">
        <f t="shared" si="13"/>
        <v>3587.9237013886018</v>
      </c>
      <c r="R93" s="124">
        <f t="shared" si="14"/>
        <v>1715554.0218415265</v>
      </c>
      <c r="Z93" s="2"/>
    </row>
    <row r="94" spans="13:26" x14ac:dyDescent="0.25">
      <c r="M94" s="2"/>
      <c r="N94" s="1">
        <f t="shared" si="9"/>
        <v>37</v>
      </c>
      <c r="O94" s="124">
        <f t="shared" si="12"/>
        <v>1715554.0218415265</v>
      </c>
      <c r="P94" s="124">
        <f t="shared" si="11"/>
        <v>45882.183016248549</v>
      </c>
      <c r="Q94" s="124">
        <f t="shared" si="13"/>
        <v>3694.4579322224881</v>
      </c>
      <c r="R94" s="124">
        <f t="shared" si="14"/>
        <v>1765130.6627899974</v>
      </c>
      <c r="Z94" s="2"/>
    </row>
    <row r="95" spans="13:26" x14ac:dyDescent="0.25">
      <c r="M95" s="2"/>
      <c r="N95" s="1">
        <f t="shared" si="9"/>
        <v>38</v>
      </c>
      <c r="O95" s="124">
        <f t="shared" si="12"/>
        <v>1765130.6627899974</v>
      </c>
      <c r="P95" s="124">
        <f t="shared" si="11"/>
        <v>45882.183016248549</v>
      </c>
      <c r="Q95" s="124">
        <f t="shared" si="13"/>
        <v>3801.2215852891613</v>
      </c>
      <c r="R95" s="124">
        <f t="shared" si="14"/>
        <v>1814814.067391535</v>
      </c>
      <c r="Z95" s="2"/>
    </row>
    <row r="96" spans="13:26" x14ac:dyDescent="0.25">
      <c r="M96" s="2"/>
      <c r="N96" s="1">
        <f t="shared" si="9"/>
        <v>39</v>
      </c>
      <c r="O96" s="124">
        <f t="shared" si="12"/>
        <v>1814814.067391535</v>
      </c>
      <c r="P96" s="124">
        <f t="shared" si="11"/>
        <v>45882.183016248549</v>
      </c>
      <c r="Q96" s="124">
        <f t="shared" si="13"/>
        <v>3908.2151546510509</v>
      </c>
      <c r="R96" s="124">
        <f t="shared" si="14"/>
        <v>1864604.4655624346</v>
      </c>
      <c r="Z96" s="2"/>
    </row>
    <row r="97" spans="13:26" x14ac:dyDescent="0.25">
      <c r="M97" s="2"/>
      <c r="N97" s="1">
        <f t="shared" si="9"/>
        <v>40</v>
      </c>
      <c r="O97" s="124">
        <f t="shared" si="12"/>
        <v>1864604.4655624346</v>
      </c>
      <c r="P97" s="124">
        <f t="shared" si="11"/>
        <v>45882.183016248549</v>
      </c>
      <c r="Q97" s="124">
        <f t="shared" si="13"/>
        <v>4015.439135434553</v>
      </c>
      <c r="R97" s="124">
        <f t="shared" si="14"/>
        <v>1914502.0877141177</v>
      </c>
      <c r="Z97" s="2"/>
    </row>
    <row r="98" spans="13:26" x14ac:dyDescent="0.25">
      <c r="M98" s="2"/>
      <c r="N98" s="1">
        <f t="shared" si="9"/>
        <v>41</v>
      </c>
      <c r="O98" s="124">
        <f t="shared" si="12"/>
        <v>1914502.0877141177</v>
      </c>
      <c r="P98" s="124">
        <f t="shared" si="11"/>
        <v>45882.183016248549</v>
      </c>
      <c r="Q98" s="124">
        <f t="shared" si="13"/>
        <v>4122.894023832323</v>
      </c>
      <c r="R98" s="124">
        <f t="shared" si="14"/>
        <v>1964507.1647541986</v>
      </c>
      <c r="Z98" s="2"/>
    </row>
    <row r="99" spans="13:26" x14ac:dyDescent="0.25">
      <c r="M99" s="2"/>
      <c r="N99" s="1">
        <f t="shared" si="9"/>
        <v>42</v>
      </c>
      <c r="O99" s="124">
        <f t="shared" si="12"/>
        <v>1964507.1647541986</v>
      </c>
      <c r="P99" s="124">
        <f t="shared" si="11"/>
        <v>45882.183016248549</v>
      </c>
      <c r="Q99" s="124">
        <f t="shared" si="13"/>
        <v>4230.5803171055686</v>
      </c>
      <c r="R99" s="124">
        <f t="shared" si="14"/>
        <v>2014619.9280875528</v>
      </c>
      <c r="Z99" s="2"/>
    </row>
    <row r="100" spans="13:26" x14ac:dyDescent="0.25">
      <c r="M100" s="2"/>
      <c r="N100" s="1">
        <f t="shared" si="9"/>
        <v>43</v>
      </c>
      <c r="O100" s="124">
        <f t="shared" si="12"/>
        <v>2014619.9280875528</v>
      </c>
      <c r="P100" s="124">
        <f t="shared" si="11"/>
        <v>45882.183016248549</v>
      </c>
      <c r="Q100" s="124">
        <f t="shared" si="13"/>
        <v>4338.4985135863562</v>
      </c>
      <c r="R100" s="124">
        <f t="shared" si="14"/>
        <v>2064840.6096173876</v>
      </c>
      <c r="Z100" s="2"/>
    </row>
    <row r="101" spans="13:26" x14ac:dyDescent="0.25">
      <c r="M101" s="2"/>
      <c r="N101" s="1">
        <f t="shared" si="9"/>
        <v>44</v>
      </c>
      <c r="O101" s="124">
        <f t="shared" si="12"/>
        <v>2064840.6096173876</v>
      </c>
      <c r="P101" s="124">
        <f t="shared" si="11"/>
        <v>45882.183016248549</v>
      </c>
      <c r="Q101" s="124">
        <f t="shared" si="13"/>
        <v>4446.6491126799101</v>
      </c>
      <c r="R101" s="124">
        <f t="shared" si="14"/>
        <v>2115169.4417463164</v>
      </c>
      <c r="Z101" s="2"/>
    </row>
    <row r="102" spans="13:26" x14ac:dyDescent="0.25">
      <c r="M102" s="2"/>
      <c r="N102" s="1">
        <f t="shared" si="9"/>
        <v>45</v>
      </c>
      <c r="O102" s="124">
        <f t="shared" si="12"/>
        <v>2115169.4417463164</v>
      </c>
      <c r="P102" s="124">
        <f t="shared" si="11"/>
        <v>45882.183016248549</v>
      </c>
      <c r="Q102" s="124">
        <f t="shared" si="13"/>
        <v>4555.0326148669319</v>
      </c>
      <c r="R102" s="124">
        <f t="shared" si="14"/>
        <v>2165606.6573774316</v>
      </c>
      <c r="Z102" s="2"/>
    </row>
    <row r="103" spans="13:26" x14ac:dyDescent="0.25">
      <c r="M103" s="2"/>
      <c r="N103" s="1">
        <f t="shared" si="9"/>
        <v>46</v>
      </c>
      <c r="O103" s="124">
        <f t="shared" si="12"/>
        <v>2165606.6573774316</v>
      </c>
      <c r="P103" s="124">
        <f t="shared" si="11"/>
        <v>45882.183016248549</v>
      </c>
      <c r="Q103" s="124">
        <f t="shared" si="13"/>
        <v>4663.6495217059073</v>
      </c>
      <c r="R103" s="124">
        <f t="shared" si="14"/>
        <v>2216152.4899153858</v>
      </c>
      <c r="Z103" s="2"/>
    </row>
    <row r="104" spans="13:26" x14ac:dyDescent="0.25">
      <c r="M104" s="2"/>
      <c r="N104" s="1">
        <f t="shared" si="9"/>
        <v>47</v>
      </c>
      <c r="O104" s="124">
        <f t="shared" si="12"/>
        <v>2216152.4899153858</v>
      </c>
      <c r="P104" s="124">
        <f t="shared" si="11"/>
        <v>45882.183016248549</v>
      </c>
      <c r="Q104" s="124">
        <f t="shared" si="13"/>
        <v>4772.5003358354343</v>
      </c>
      <c r="R104" s="124">
        <f t="shared" si="14"/>
        <v>2266807.1732674697</v>
      </c>
      <c r="Z104" s="2"/>
    </row>
    <row r="105" spans="13:26" x14ac:dyDescent="0.25">
      <c r="M105" s="2"/>
      <c r="N105" s="1">
        <f t="shared" si="9"/>
        <v>48</v>
      </c>
      <c r="O105" s="124">
        <f t="shared" si="12"/>
        <v>2266807.1732674697</v>
      </c>
      <c r="P105" s="124">
        <f t="shared" si="11"/>
        <v>45882.183016248549</v>
      </c>
      <c r="Q105" s="124">
        <f t="shared" si="13"/>
        <v>4881.5855609765467</v>
      </c>
      <c r="R105" s="124">
        <f t="shared" si="14"/>
        <v>2317570.9418446948</v>
      </c>
      <c r="Z105" s="2"/>
    </row>
    <row r="106" spans="13:26" x14ac:dyDescent="0.25">
      <c r="M106" s="2"/>
      <c r="N106" s="1">
        <f t="shared" si="9"/>
        <v>49</v>
      </c>
      <c r="O106" s="124">
        <f t="shared" si="12"/>
        <v>2317570.9418446948</v>
      </c>
      <c r="P106" s="124">
        <f t="shared" si="11"/>
        <v>45882.183016248549</v>
      </c>
      <c r="Q106" s="124">
        <f t="shared" si="13"/>
        <v>4990.9057019350457</v>
      </c>
      <c r="R106" s="124">
        <f t="shared" si="14"/>
        <v>2368444.0305628781</v>
      </c>
      <c r="Z106" s="2"/>
    </row>
    <row r="107" spans="13:26" x14ac:dyDescent="0.25">
      <c r="M107" s="2"/>
      <c r="N107" s="1">
        <f t="shared" si="9"/>
        <v>50</v>
      </c>
      <c r="O107" s="124">
        <f t="shared" si="12"/>
        <v>2368444.0305628781</v>
      </c>
      <c r="P107" s="124">
        <f t="shared" si="11"/>
        <v>45882.183016248549</v>
      </c>
      <c r="Q107" s="124">
        <f t="shared" si="13"/>
        <v>5100.461264603834</v>
      </c>
      <c r="R107" s="124">
        <f t="shared" si="14"/>
        <v>2419426.6748437304</v>
      </c>
      <c r="Z107" s="2"/>
    </row>
    <row r="108" spans="13:26" x14ac:dyDescent="0.25">
      <c r="M108" s="2"/>
      <c r="N108" s="1">
        <f t="shared" si="9"/>
        <v>51</v>
      </c>
      <c r="O108" s="124">
        <f t="shared" si="12"/>
        <v>2419426.6748437304</v>
      </c>
      <c r="P108" s="124">
        <f t="shared" si="11"/>
        <v>45882.183016248549</v>
      </c>
      <c r="Q108" s="124">
        <f t="shared" si="13"/>
        <v>5210.252755965259</v>
      </c>
      <c r="R108" s="124">
        <f t="shared" si="14"/>
        <v>2470519.110615944</v>
      </c>
      <c r="Z108" s="2"/>
    </row>
    <row r="109" spans="13:26" x14ac:dyDescent="0.25">
      <c r="M109" s="2"/>
      <c r="N109" s="1">
        <f t="shared" si="9"/>
        <v>52</v>
      </c>
      <c r="O109" s="124">
        <f t="shared" si="12"/>
        <v>2470519.110615944</v>
      </c>
      <c r="P109" s="124">
        <f t="shared" si="11"/>
        <v>45882.183016248549</v>
      </c>
      <c r="Q109" s="124">
        <f t="shared" si="13"/>
        <v>5320.2806840934581</v>
      </c>
      <c r="R109" s="124">
        <f t="shared" si="14"/>
        <v>2521721.574316286</v>
      </c>
      <c r="Z109" s="2"/>
    </row>
    <row r="110" spans="13:26" x14ac:dyDescent="0.25">
      <c r="M110" s="2"/>
      <c r="N110" s="1">
        <f t="shared" si="9"/>
        <v>53</v>
      </c>
      <c r="O110" s="124">
        <f t="shared" si="12"/>
        <v>2521721.574316286</v>
      </c>
      <c r="P110" s="124">
        <f t="shared" si="11"/>
        <v>45882.183016248549</v>
      </c>
      <c r="Q110" s="124">
        <f t="shared" si="13"/>
        <v>5430.5455581567112</v>
      </c>
      <c r="R110" s="124">
        <f t="shared" si="14"/>
        <v>2573034.3028906914</v>
      </c>
      <c r="Z110" s="2"/>
    </row>
    <row r="111" spans="13:26" x14ac:dyDescent="0.25">
      <c r="M111" s="2"/>
      <c r="N111" s="1">
        <f t="shared" si="9"/>
        <v>54</v>
      </c>
      <c r="O111" s="124">
        <f t="shared" si="12"/>
        <v>2573034.3028906914</v>
      </c>
      <c r="P111" s="124">
        <f t="shared" si="11"/>
        <v>45882.183016248549</v>
      </c>
      <c r="Q111" s="124">
        <f t="shared" si="13"/>
        <v>5541.0478884197937</v>
      </c>
      <c r="R111" s="124">
        <f t="shared" si="14"/>
        <v>2624457.5337953595</v>
      </c>
      <c r="Z111" s="2"/>
    </row>
    <row r="112" spans="13:26" x14ac:dyDescent="0.25">
      <c r="M112" s="2"/>
      <c r="N112" s="1">
        <f t="shared" si="9"/>
        <v>55</v>
      </c>
      <c r="O112" s="124">
        <f t="shared" si="12"/>
        <v>2624457.5337953595</v>
      </c>
      <c r="P112" s="124">
        <f t="shared" si="11"/>
        <v>45882.183016248549</v>
      </c>
      <c r="Q112" s="124">
        <f t="shared" si="13"/>
        <v>5651.78818624634</v>
      </c>
      <c r="R112" s="124">
        <f t="shared" si="14"/>
        <v>2675991.5049978546</v>
      </c>
      <c r="Z112" s="2"/>
    </row>
    <row r="113" spans="13:26" x14ac:dyDescent="0.25">
      <c r="M113" s="2"/>
      <c r="N113" s="1">
        <f t="shared" si="9"/>
        <v>56</v>
      </c>
      <c r="O113" s="124">
        <f t="shared" si="12"/>
        <v>2675991.5049978546</v>
      </c>
      <c r="P113" s="124">
        <f t="shared" si="11"/>
        <v>45882.183016248549</v>
      </c>
      <c r="Q113" s="124">
        <f t="shared" si="13"/>
        <v>5762.7669641012117</v>
      </c>
      <c r="R113" s="124">
        <f t="shared" si="14"/>
        <v>2727636.4549782043</v>
      </c>
      <c r="Z113" s="2"/>
    </row>
    <row r="114" spans="13:26" x14ac:dyDescent="0.25">
      <c r="M114" s="2"/>
      <c r="N114" s="1">
        <f t="shared" si="9"/>
        <v>57</v>
      </c>
      <c r="O114" s="124">
        <f t="shared" si="12"/>
        <v>2727636.4549782043</v>
      </c>
      <c r="P114" s="124">
        <f t="shared" si="11"/>
        <v>45882.183016248549</v>
      </c>
      <c r="Q114" s="124">
        <f t="shared" si="13"/>
        <v>5873.9847355528655</v>
      </c>
      <c r="R114" s="124">
        <f t="shared" si="14"/>
        <v>2779392.6227300055</v>
      </c>
      <c r="Z114" s="2"/>
    </row>
    <row r="115" spans="13:26" x14ac:dyDescent="0.25">
      <c r="M115" s="2"/>
      <c r="N115" s="1">
        <f t="shared" si="9"/>
        <v>58</v>
      </c>
      <c r="O115" s="124">
        <f t="shared" si="12"/>
        <v>2779392.6227300055</v>
      </c>
      <c r="P115" s="124">
        <f t="shared" si="11"/>
        <v>45882.183016248549</v>
      </c>
      <c r="Q115" s="124">
        <f t="shared" si="13"/>
        <v>5985.442015275732</v>
      </c>
      <c r="R115" s="124">
        <f t="shared" si="14"/>
        <v>2831260.2477615299</v>
      </c>
      <c r="Z115" s="2"/>
    </row>
    <row r="116" spans="13:26" x14ac:dyDescent="0.25">
      <c r="M116" s="2"/>
      <c r="N116" s="1">
        <f t="shared" si="9"/>
        <v>59</v>
      </c>
      <c r="O116" s="124">
        <f t="shared" si="12"/>
        <v>2831260.2477615299</v>
      </c>
      <c r="P116" s="124">
        <f t="shared" si="11"/>
        <v>45882.183016248549</v>
      </c>
      <c r="Q116" s="124">
        <f t="shared" si="13"/>
        <v>6097.1393190525978</v>
      </c>
      <c r="R116" s="124">
        <f t="shared" si="14"/>
        <v>2883239.5700968308</v>
      </c>
      <c r="Z116" s="2"/>
    </row>
    <row r="117" spans="13:26" x14ac:dyDescent="0.25">
      <c r="M117" s="2"/>
      <c r="N117" s="1">
        <f t="shared" si="9"/>
        <v>60</v>
      </c>
      <c r="O117" s="124">
        <f t="shared" si="12"/>
        <v>2883239.5700968308</v>
      </c>
      <c r="P117" s="124">
        <f t="shared" si="11"/>
        <v>45882.183016248549</v>
      </c>
      <c r="Q117" s="124">
        <f t="shared" si="13"/>
        <v>6209.0771637769894</v>
      </c>
      <c r="R117" s="124">
        <f t="shared" si="14"/>
        <v>2935330.8302768562</v>
      </c>
      <c r="Z117" s="2"/>
    </row>
    <row r="118" spans="13:26" x14ac:dyDescent="0.25">
      <c r="M118" s="2"/>
      <c r="N118" s="1">
        <f t="shared" si="9"/>
        <v>61</v>
      </c>
      <c r="O118" s="124">
        <f t="shared" si="12"/>
        <v>2935330.8302768562</v>
      </c>
      <c r="P118" s="124">
        <f t="shared" si="11"/>
        <v>45882.183016248549</v>
      </c>
      <c r="Q118" s="124">
        <f t="shared" si="13"/>
        <v>6321.2560674555689</v>
      </c>
      <c r="R118" s="124">
        <f t="shared" si="14"/>
        <v>2987534.2693605605</v>
      </c>
      <c r="Z118" s="2"/>
    </row>
    <row r="119" spans="13:26" x14ac:dyDescent="0.25">
      <c r="M119" s="2"/>
      <c r="N119" s="1">
        <f t="shared" si="9"/>
        <v>62</v>
      </c>
      <c r="O119" s="124">
        <f t="shared" si="12"/>
        <v>2987534.2693605605</v>
      </c>
      <c r="P119" s="124">
        <f t="shared" si="11"/>
        <v>45882.183016248549</v>
      </c>
      <c r="Q119" s="124">
        <f t="shared" si="13"/>
        <v>6433.6765492105296</v>
      </c>
      <c r="R119" s="124">
        <f t="shared" si="14"/>
        <v>3039850.1289260196</v>
      </c>
      <c r="Z119" s="2"/>
    </row>
    <row r="120" spans="13:26" x14ac:dyDescent="0.25">
      <c r="M120" s="2"/>
      <c r="N120" s="1">
        <f t="shared" si="9"/>
        <v>63</v>
      </c>
      <c r="O120" s="124">
        <f t="shared" si="12"/>
        <v>3039850.1289260196</v>
      </c>
      <c r="P120" s="124">
        <f t="shared" si="11"/>
        <v>45882.183016248549</v>
      </c>
      <c r="Q120" s="124">
        <f t="shared" si="13"/>
        <v>6546.339129281997</v>
      </c>
      <c r="R120" s="124">
        <f t="shared" si="14"/>
        <v>3092278.6510715503</v>
      </c>
      <c r="Z120" s="2"/>
    </row>
    <row r="121" spans="13:26" x14ac:dyDescent="0.25">
      <c r="M121" s="2"/>
      <c r="N121" s="1">
        <f t="shared" si="9"/>
        <v>64</v>
      </c>
      <c r="O121" s="124">
        <f t="shared" si="12"/>
        <v>3092278.6510715503</v>
      </c>
      <c r="P121" s="124">
        <f t="shared" si="11"/>
        <v>45882.183016248549</v>
      </c>
      <c r="Q121" s="124">
        <f t="shared" si="13"/>
        <v>6659.2443290304373</v>
      </c>
      <c r="R121" s="124">
        <f t="shared" si="14"/>
        <v>3144820.0784168295</v>
      </c>
      <c r="Z121" s="2"/>
    </row>
    <row r="122" spans="13:26" x14ac:dyDescent="0.25">
      <c r="M122" s="2"/>
      <c r="N122" s="1">
        <f t="shared" si="9"/>
        <v>65</v>
      </c>
      <c r="O122" s="124">
        <f t="shared" si="12"/>
        <v>3144820.0784168295</v>
      </c>
      <c r="P122" s="124">
        <f t="shared" si="11"/>
        <v>45882.183016248549</v>
      </c>
      <c r="Q122" s="124">
        <f t="shared" si="13"/>
        <v>6772.3926709390716</v>
      </c>
      <c r="R122" s="124">
        <f t="shared" si="14"/>
        <v>3197474.6541040172</v>
      </c>
      <c r="Z122" s="2"/>
    </row>
    <row r="123" spans="13:26" x14ac:dyDescent="0.25">
      <c r="M123" s="2"/>
      <c r="N123" s="1">
        <f t="shared" si="9"/>
        <v>66</v>
      </c>
      <c r="O123" s="124">
        <f t="shared" si="12"/>
        <v>3197474.6541040172</v>
      </c>
      <c r="P123" s="124">
        <f t="shared" si="11"/>
        <v>45882.183016248549</v>
      </c>
      <c r="Q123" s="124">
        <f t="shared" si="13"/>
        <v>6885.7846786162918</v>
      </c>
      <c r="R123" s="124">
        <f t="shared" si="14"/>
        <v>3250242.6217988818</v>
      </c>
      <c r="Z123" s="2"/>
    </row>
    <row r="124" spans="13:26" x14ac:dyDescent="0.25">
      <c r="M124" s="2"/>
      <c r="N124" s="1">
        <f t="shared" si="9"/>
        <v>67</v>
      </c>
      <c r="O124" s="124">
        <f t="shared" si="12"/>
        <v>3250242.6217988818</v>
      </c>
      <c r="P124" s="124">
        <f t="shared" si="11"/>
        <v>45882.183016248549</v>
      </c>
      <c r="Q124" s="124">
        <f t="shared" si="13"/>
        <v>6999.4208767980826</v>
      </c>
      <c r="R124" s="124">
        <f t="shared" si="14"/>
        <v>3303124.2256919285</v>
      </c>
      <c r="Z124" s="2"/>
    </row>
    <row r="125" spans="13:26" x14ac:dyDescent="0.25">
      <c r="M125" s="2"/>
      <c r="N125" s="1">
        <f t="shared" si="9"/>
        <v>68</v>
      </c>
      <c r="O125" s="124">
        <f t="shared" si="12"/>
        <v>3303124.2256919285</v>
      </c>
      <c r="P125" s="124">
        <f t="shared" si="11"/>
        <v>45882.183016248549</v>
      </c>
      <c r="Q125" s="124">
        <f t="shared" si="13"/>
        <v>7113.3017913504555</v>
      </c>
      <c r="R125" s="124">
        <f t="shared" si="14"/>
        <v>3356119.7104995274</v>
      </c>
      <c r="Z125" s="2"/>
    </row>
    <row r="126" spans="13:26" x14ac:dyDescent="0.25">
      <c r="M126" s="2"/>
      <c r="N126" s="1">
        <f t="shared" si="9"/>
        <v>69</v>
      </c>
      <c r="O126" s="124">
        <f t="shared" si="12"/>
        <v>3356119.7104995274</v>
      </c>
      <c r="P126" s="124">
        <f t="shared" si="11"/>
        <v>45882.183016248549</v>
      </c>
      <c r="Q126" s="124">
        <f t="shared" si="13"/>
        <v>7227.4279492718733</v>
      </c>
      <c r="R126" s="124">
        <f t="shared" si="14"/>
        <v>3409229.321465048</v>
      </c>
      <c r="Z126" s="2"/>
    </row>
    <row r="127" spans="13:26" x14ac:dyDescent="0.25">
      <c r="M127" s="2"/>
      <c r="N127" s="1">
        <f t="shared" si="9"/>
        <v>70</v>
      </c>
      <c r="O127" s="124">
        <f t="shared" si="12"/>
        <v>3409229.321465048</v>
      </c>
      <c r="P127" s="124">
        <f t="shared" si="11"/>
        <v>45882.183016248549</v>
      </c>
      <c r="Q127" s="124">
        <f t="shared" si="13"/>
        <v>7341.7998786956987</v>
      </c>
      <c r="R127" s="124">
        <f t="shared" si="14"/>
        <v>3462453.304359992</v>
      </c>
      <c r="Z127" s="2"/>
    </row>
    <row r="128" spans="13:26" x14ac:dyDescent="0.25">
      <c r="M128" s="2"/>
      <c r="N128" s="1">
        <f t="shared" si="9"/>
        <v>71</v>
      </c>
      <c r="O128" s="124">
        <f t="shared" si="12"/>
        <v>3462453.304359992</v>
      </c>
      <c r="P128" s="124">
        <f t="shared" si="11"/>
        <v>45882.183016248549</v>
      </c>
      <c r="Q128" s="124">
        <f t="shared" si="13"/>
        <v>7456.418108892628</v>
      </c>
      <c r="R128" s="124">
        <f t="shared" si="14"/>
        <v>3515791.9054851332</v>
      </c>
      <c r="Z128" s="2"/>
    </row>
    <row r="129" spans="13:26" x14ac:dyDescent="0.25">
      <c r="M129" s="2"/>
      <c r="N129" s="1">
        <f t="shared" si="9"/>
        <v>72</v>
      </c>
      <c r="O129" s="124">
        <f t="shared" si="12"/>
        <v>3515791.9054851332</v>
      </c>
      <c r="P129" s="124">
        <f t="shared" si="11"/>
        <v>45882.183016248549</v>
      </c>
      <c r="Q129" s="124">
        <f t="shared" si="13"/>
        <v>7571.2831702731501</v>
      </c>
      <c r="R129" s="124">
        <f t="shared" si="14"/>
        <v>3569245.3716716547</v>
      </c>
      <c r="Z129" s="2"/>
    </row>
    <row r="130" spans="13:26" x14ac:dyDescent="0.25">
      <c r="M130" s="2"/>
      <c r="N130" s="1">
        <f t="shared" si="9"/>
        <v>73</v>
      </c>
      <c r="O130" s="124">
        <f t="shared" si="12"/>
        <v>3569245.3716716547</v>
      </c>
      <c r="P130" s="124">
        <f t="shared" si="11"/>
        <v>45882.183016248549</v>
      </c>
      <c r="Q130" s="124">
        <f t="shared" si="13"/>
        <v>7686.3955943899955</v>
      </c>
      <c r="R130" s="124">
        <f t="shared" si="14"/>
        <v>3622813.9502822934</v>
      </c>
      <c r="Z130" s="2"/>
    </row>
    <row r="131" spans="13:26" x14ac:dyDescent="0.25">
      <c r="M131" s="2"/>
      <c r="N131" s="1">
        <f t="shared" si="9"/>
        <v>74</v>
      </c>
      <c r="O131" s="124">
        <f t="shared" si="12"/>
        <v>3622813.9502822934</v>
      </c>
      <c r="P131" s="124">
        <f t="shared" si="11"/>
        <v>45882.183016248549</v>
      </c>
      <c r="Q131" s="124">
        <f t="shared" si="13"/>
        <v>7801.7559139405967</v>
      </c>
      <c r="R131" s="124">
        <f t="shared" si="14"/>
        <v>3676497.8892124826</v>
      </c>
      <c r="Z131" s="2"/>
    </row>
    <row r="132" spans="13:26" x14ac:dyDescent="0.25">
      <c r="M132" s="2"/>
      <c r="N132" s="1">
        <f t="shared" si="9"/>
        <v>75</v>
      </c>
      <c r="O132" s="124">
        <f t="shared" si="12"/>
        <v>3676497.8892124826</v>
      </c>
      <c r="P132" s="124">
        <f t="shared" si="11"/>
        <v>45882.183016248549</v>
      </c>
      <c r="Q132" s="124">
        <f t="shared" si="13"/>
        <v>7917.3646627695543</v>
      </c>
      <c r="R132" s="124">
        <f t="shared" si="14"/>
        <v>3730297.4368915008</v>
      </c>
      <c r="Z132" s="2"/>
    </row>
    <row r="133" spans="13:26" x14ac:dyDescent="0.25">
      <c r="M133" s="2"/>
      <c r="N133" s="1">
        <f t="shared" si="9"/>
        <v>76</v>
      </c>
      <c r="O133" s="124">
        <f t="shared" si="12"/>
        <v>3730297.4368915008</v>
      </c>
      <c r="P133" s="124">
        <f t="shared" si="11"/>
        <v>45882.183016248549</v>
      </c>
      <c r="Q133" s="124">
        <f t="shared" si="13"/>
        <v>8033.222375871107</v>
      </c>
      <c r="R133" s="124">
        <f t="shared" si="14"/>
        <v>3784212.8422836205</v>
      </c>
      <c r="Z133" s="2"/>
    </row>
    <row r="134" spans="13:26" x14ac:dyDescent="0.25">
      <c r="M134" s="2"/>
      <c r="N134" s="1">
        <f t="shared" si="9"/>
        <v>77</v>
      </c>
      <c r="O134" s="124">
        <f t="shared" si="12"/>
        <v>3784212.8422836205</v>
      </c>
      <c r="P134" s="124">
        <f t="shared" si="11"/>
        <v>45882.183016248549</v>
      </c>
      <c r="Q134" s="124">
        <f t="shared" si="13"/>
        <v>8149.3295893916084</v>
      </c>
      <c r="R134" s="124">
        <f t="shared" si="14"/>
        <v>3838244.3548892606</v>
      </c>
      <c r="Z134" s="2"/>
    </row>
    <row r="135" spans="13:26" x14ac:dyDescent="0.25">
      <c r="M135" s="2"/>
      <c r="N135" s="1">
        <f t="shared" si="9"/>
        <v>78</v>
      </c>
      <c r="O135" s="124">
        <f t="shared" si="12"/>
        <v>3838244.3548892606</v>
      </c>
      <c r="P135" s="124">
        <f t="shared" si="11"/>
        <v>45882.183016248549</v>
      </c>
      <c r="Q135" s="124">
        <f t="shared" si="13"/>
        <v>8265.6868406320045</v>
      </c>
      <c r="R135" s="124">
        <f t="shared" si="14"/>
        <v>3892392.2247461411</v>
      </c>
      <c r="Z135" s="2"/>
    </row>
    <row r="136" spans="13:26" x14ac:dyDescent="0.25">
      <c r="M136" s="2"/>
      <c r="N136" s="1">
        <f t="shared" si="9"/>
        <v>79</v>
      </c>
      <c r="O136" s="124">
        <f t="shared" si="12"/>
        <v>3892392.2247461411</v>
      </c>
      <c r="P136" s="124">
        <f t="shared" si="11"/>
        <v>45882.183016248549</v>
      </c>
      <c r="Q136" s="124">
        <f t="shared" si="13"/>
        <v>8382.2946680503246</v>
      </c>
      <c r="R136" s="124">
        <f t="shared" si="14"/>
        <v>3946656.7024304401</v>
      </c>
      <c r="Z136" s="2"/>
    </row>
    <row r="137" spans="13:26" x14ac:dyDescent="0.25">
      <c r="M137" s="2"/>
      <c r="N137" s="1">
        <f t="shared" si="9"/>
        <v>80</v>
      </c>
      <c r="O137" s="124">
        <f t="shared" si="12"/>
        <v>3946656.7024304401</v>
      </c>
      <c r="P137" s="124">
        <f t="shared" si="11"/>
        <v>45882.183016248549</v>
      </c>
      <c r="Q137" s="124">
        <f t="shared" si="13"/>
        <v>8499.1536112641734</v>
      </c>
      <c r="R137" s="124">
        <f t="shared" si="14"/>
        <v>4001038.0390579528</v>
      </c>
      <c r="Z137" s="2"/>
    </row>
    <row r="138" spans="13:26" x14ac:dyDescent="0.25">
      <c r="M138" s="2"/>
      <c r="N138" s="1">
        <f t="shared" si="9"/>
        <v>81</v>
      </c>
      <c r="O138" s="124">
        <f t="shared" si="12"/>
        <v>4001038.0390579528</v>
      </c>
      <c r="P138" s="124">
        <f t="shared" si="11"/>
        <v>45882.183016248549</v>
      </c>
      <c r="Q138" s="124">
        <f t="shared" si="13"/>
        <v>8616.2642110532215</v>
      </c>
      <c r="R138" s="124">
        <f t="shared" si="14"/>
        <v>4055536.4862852544</v>
      </c>
      <c r="Z138" s="2"/>
    </row>
    <row r="139" spans="13:26" x14ac:dyDescent="0.25">
      <c r="M139" s="2"/>
      <c r="N139" s="1">
        <f t="shared" si="9"/>
        <v>82</v>
      </c>
      <c r="O139" s="124">
        <f t="shared" si="12"/>
        <v>4055536.4862852544</v>
      </c>
      <c r="P139" s="124">
        <f t="shared" si="11"/>
        <v>45882.183016248549</v>
      </c>
      <c r="Q139" s="124">
        <f t="shared" si="13"/>
        <v>8733.6270093617168</v>
      </c>
      <c r="R139" s="124">
        <f t="shared" si="14"/>
        <v>4110152.2963108644</v>
      </c>
      <c r="Z139" s="2"/>
    </row>
    <row r="140" spans="13:26" x14ac:dyDescent="0.25">
      <c r="M140" s="2"/>
      <c r="N140" s="1">
        <f t="shared" si="9"/>
        <v>83</v>
      </c>
      <c r="O140" s="124">
        <f t="shared" si="12"/>
        <v>4110152.2963108644</v>
      </c>
      <c r="P140" s="124">
        <f t="shared" si="11"/>
        <v>45882.183016248549</v>
      </c>
      <c r="Q140" s="124">
        <f t="shared" si="13"/>
        <v>8851.2425493009832</v>
      </c>
      <c r="R140" s="124">
        <f t="shared" si="14"/>
        <v>4164885.721876414</v>
      </c>
      <c r="Z140" s="2"/>
    </row>
    <row r="141" spans="13:26" x14ac:dyDescent="0.25">
      <c r="M141" s="2"/>
      <c r="N141" s="1">
        <f t="shared" si="9"/>
        <v>84</v>
      </c>
      <c r="O141" s="124">
        <f t="shared" si="12"/>
        <v>4164885.721876414</v>
      </c>
      <c r="P141" s="124">
        <f t="shared" si="11"/>
        <v>45882.183016248549</v>
      </c>
      <c r="Q141" s="124">
        <f t="shared" si="13"/>
        <v>8969.1113751519442</v>
      </c>
      <c r="R141" s="124">
        <f t="shared" si="14"/>
        <v>4219737.0162678147</v>
      </c>
      <c r="Z141" s="2"/>
    </row>
    <row r="142" spans="13:26" x14ac:dyDescent="0.25">
      <c r="M142" s="2"/>
      <c r="N142" s="1">
        <f t="shared" si="9"/>
        <v>85</v>
      </c>
      <c r="O142" s="124">
        <f t="shared" si="12"/>
        <v>4219737.0162678147</v>
      </c>
      <c r="P142" s="124">
        <f t="shared" si="11"/>
        <v>45882.183016248549</v>
      </c>
      <c r="Q142" s="124">
        <f t="shared" si="13"/>
        <v>9087.2340323676308</v>
      </c>
      <c r="R142" s="124">
        <f t="shared" si="14"/>
        <v>4274706.433316431</v>
      </c>
      <c r="Z142" s="2"/>
    </row>
    <row r="143" spans="13:26" x14ac:dyDescent="0.25">
      <c r="M143" s="2"/>
      <c r="N143" s="1">
        <f t="shared" si="9"/>
        <v>86</v>
      </c>
      <c r="O143" s="124">
        <f t="shared" si="12"/>
        <v>4274706.433316431</v>
      </c>
      <c r="P143" s="124">
        <f t="shared" si="11"/>
        <v>45882.183016248549</v>
      </c>
      <c r="Q143" s="124">
        <f t="shared" si="13"/>
        <v>9205.6110675757172</v>
      </c>
      <c r="R143" s="124">
        <f t="shared" si="14"/>
        <v>4329794.2274002554</v>
      </c>
      <c r="Z143" s="2"/>
    </row>
    <row r="144" spans="13:26" x14ac:dyDescent="0.25">
      <c r="M144" s="2"/>
      <c r="N144" s="1">
        <f t="shared" si="9"/>
        <v>87</v>
      </c>
      <c r="O144" s="124">
        <f t="shared" si="12"/>
        <v>4329794.2274002554</v>
      </c>
      <c r="P144" s="124">
        <f t="shared" si="11"/>
        <v>45882.183016248549</v>
      </c>
      <c r="Q144" s="124">
        <f t="shared" si="13"/>
        <v>9324.2430285810369</v>
      </c>
      <c r="R144" s="124">
        <f t="shared" si="14"/>
        <v>4385000.6534450855</v>
      </c>
      <c r="Z144" s="2"/>
    </row>
    <row r="145" spans="13:26" x14ac:dyDescent="0.25">
      <c r="M145" s="2"/>
      <c r="N145" s="1">
        <f t="shared" si="9"/>
        <v>88</v>
      </c>
      <c r="O145" s="124">
        <f t="shared" si="12"/>
        <v>4385000.6534450855</v>
      </c>
      <c r="P145" s="124">
        <f t="shared" si="11"/>
        <v>45882.183016248549</v>
      </c>
      <c r="Q145" s="124">
        <f t="shared" si="13"/>
        <v>9443.1304643681306</v>
      </c>
      <c r="R145" s="124">
        <f t="shared" si="14"/>
        <v>4440325.966925703</v>
      </c>
      <c r="Z145" s="2"/>
    </row>
    <row r="146" spans="13:26" x14ac:dyDescent="0.25">
      <c r="M146" s="2"/>
      <c r="N146" s="1">
        <f t="shared" si="9"/>
        <v>89</v>
      </c>
      <c r="O146" s="124">
        <f t="shared" si="12"/>
        <v>4440325.966925703</v>
      </c>
      <c r="P146" s="124">
        <f t="shared" si="11"/>
        <v>45882.183016248549</v>
      </c>
      <c r="Q146" s="124">
        <f t="shared" si="13"/>
        <v>9562.2739251037819</v>
      </c>
      <c r="R146" s="124">
        <f t="shared" si="14"/>
        <v>4495770.4238670561</v>
      </c>
      <c r="Z146" s="2"/>
    </row>
    <row r="147" spans="13:26" x14ac:dyDescent="0.25">
      <c r="M147" s="2"/>
      <c r="N147" s="1">
        <f t="shared" si="9"/>
        <v>90</v>
      </c>
      <c r="O147" s="124">
        <f t="shared" si="12"/>
        <v>4495770.4238670561</v>
      </c>
      <c r="P147" s="124">
        <f t="shared" si="11"/>
        <v>45882.183016248549</v>
      </c>
      <c r="Q147" s="124">
        <f t="shared" si="13"/>
        <v>9681.6739621395554</v>
      </c>
      <c r="R147" s="124">
        <f t="shared" si="14"/>
        <v>4551334.2808454446</v>
      </c>
      <c r="Z147" s="2"/>
    </row>
    <row r="148" spans="13:26" x14ac:dyDescent="0.25">
      <c r="M148" s="2"/>
      <c r="N148" s="1">
        <f t="shared" si="9"/>
        <v>91</v>
      </c>
      <c r="O148" s="124">
        <f t="shared" si="12"/>
        <v>4551334.2808454446</v>
      </c>
      <c r="P148" s="124">
        <f t="shared" si="11"/>
        <v>45882.183016248549</v>
      </c>
      <c r="Q148" s="124">
        <f t="shared" si="13"/>
        <v>9801.3311280143625</v>
      </c>
      <c r="R148" s="124">
        <f t="shared" si="14"/>
        <v>4607017.7949897079</v>
      </c>
      <c r="Z148" s="2"/>
    </row>
    <row r="149" spans="13:26" x14ac:dyDescent="0.25">
      <c r="M149" s="2"/>
      <c r="N149" s="1">
        <f t="shared" si="9"/>
        <v>92</v>
      </c>
      <c r="O149" s="124">
        <f t="shared" si="12"/>
        <v>4607017.7949897079</v>
      </c>
      <c r="P149" s="124">
        <f t="shared" si="11"/>
        <v>45882.183016248549</v>
      </c>
      <c r="Q149" s="124">
        <f t="shared" si="13"/>
        <v>9921.2459764570085</v>
      </c>
      <c r="R149" s="124">
        <f t="shared" si="14"/>
        <v>4662821.2239824142</v>
      </c>
      <c r="Z149" s="2"/>
    </row>
    <row r="150" spans="13:26" x14ac:dyDescent="0.25">
      <c r="M150" s="2"/>
      <c r="N150" s="1">
        <f t="shared" si="9"/>
        <v>93</v>
      </c>
      <c r="O150" s="124">
        <f t="shared" si="12"/>
        <v>4662821.2239824142</v>
      </c>
      <c r="P150" s="124">
        <f t="shared" si="11"/>
        <v>45882.183016248549</v>
      </c>
      <c r="Q150" s="124">
        <f t="shared" si="13"/>
        <v>10041.419062388757</v>
      </c>
      <c r="R150" s="124">
        <f t="shared" si="14"/>
        <v>4718744.8260610523</v>
      </c>
      <c r="Z150" s="2"/>
    </row>
    <row r="151" spans="13:26" x14ac:dyDescent="0.25">
      <c r="M151" s="2"/>
      <c r="N151" s="1">
        <f t="shared" si="9"/>
        <v>94</v>
      </c>
      <c r="O151" s="124">
        <f t="shared" si="12"/>
        <v>4718744.8260610523</v>
      </c>
      <c r="P151" s="124">
        <f t="shared" si="11"/>
        <v>45882.183016248549</v>
      </c>
      <c r="Q151" s="124">
        <f t="shared" si="13"/>
        <v>10161.850941925899</v>
      </c>
      <c r="R151" s="124">
        <f t="shared" si="14"/>
        <v>4774788.8600192275</v>
      </c>
      <c r="Z151" s="2"/>
    </row>
    <row r="152" spans="13:26" x14ac:dyDescent="0.25">
      <c r="M152" s="2"/>
      <c r="N152" s="1">
        <f t="shared" si="9"/>
        <v>95</v>
      </c>
      <c r="O152" s="124">
        <f t="shared" si="12"/>
        <v>4774788.8600192275</v>
      </c>
      <c r="P152" s="124">
        <f t="shared" si="11"/>
        <v>45882.183016248549</v>
      </c>
      <c r="Q152" s="124">
        <f t="shared" si="13"/>
        <v>10282.542172382326</v>
      </c>
      <c r="R152" s="124">
        <f t="shared" si="14"/>
        <v>4830953.5852078591</v>
      </c>
      <c r="Z152" s="2"/>
    </row>
    <row r="153" spans="13:26" x14ac:dyDescent="0.25">
      <c r="M153" s="2"/>
      <c r="N153" s="1">
        <f t="shared" si="9"/>
        <v>96</v>
      </c>
      <c r="O153" s="124">
        <f t="shared" si="12"/>
        <v>4830953.5852078591</v>
      </c>
      <c r="P153" s="124">
        <f t="shared" si="11"/>
        <v>45882.183016248549</v>
      </c>
      <c r="Q153" s="124">
        <f t="shared" si="13"/>
        <v>10403.49331227211</v>
      </c>
      <c r="R153" s="124">
        <f t="shared" si="14"/>
        <v>4887239.2615363803</v>
      </c>
      <c r="Z153" s="2"/>
    </row>
    <row r="154" spans="13:26" x14ac:dyDescent="0.25">
      <c r="M154" s="2"/>
      <c r="N154" s="1">
        <f t="shared" si="9"/>
        <v>97</v>
      </c>
      <c r="O154" s="124">
        <f t="shared" si="12"/>
        <v>4887239.2615363803</v>
      </c>
      <c r="P154" s="124">
        <f t="shared" si="11"/>
        <v>45882.183016248549</v>
      </c>
      <c r="Q154" s="124">
        <f t="shared" si="13"/>
        <v>10524.704921312086</v>
      </c>
      <c r="R154" s="124">
        <f t="shared" si="14"/>
        <v>4943646.149473941</v>
      </c>
      <c r="Z154" s="2"/>
    </row>
    <row r="155" spans="13:26" x14ac:dyDescent="0.25">
      <c r="M155" s="2"/>
      <c r="N155" s="1">
        <f t="shared" si="9"/>
        <v>98</v>
      </c>
      <c r="O155" s="124">
        <f t="shared" si="12"/>
        <v>4943646.149473941</v>
      </c>
      <c r="P155" s="124">
        <f t="shared" si="11"/>
        <v>45882.183016248549</v>
      </c>
      <c r="Q155" s="124">
        <f t="shared" si="13"/>
        <v>10646.177560424441</v>
      </c>
      <c r="R155" s="124">
        <f t="shared" si="14"/>
        <v>5000174.5100506144</v>
      </c>
      <c r="Z155" s="2"/>
    </row>
    <row r="156" spans="13:26" x14ac:dyDescent="0.25">
      <c r="M156" s="2"/>
      <c r="N156" s="1">
        <f t="shared" si="9"/>
        <v>99</v>
      </c>
      <c r="O156" s="124">
        <f t="shared" ref="O156:O219" si="15">R155</f>
        <v>5000174.5100506144</v>
      </c>
      <c r="P156" s="124">
        <f t="shared" si="11"/>
        <v>45882.183016248549</v>
      </c>
      <c r="Q156" s="124">
        <f t="shared" ref="Q156:Q219" si="16">O156*$P$52</f>
        <v>10767.911791739318</v>
      </c>
      <c r="R156" s="124">
        <f t="shared" ref="R156:R219" si="17">O156+P156+Q156</f>
        <v>5056824.6048586024</v>
      </c>
      <c r="Z156" s="2"/>
    </row>
    <row r="157" spans="13:26" x14ac:dyDescent="0.25">
      <c r="M157" s="2"/>
      <c r="N157" s="1">
        <f t="shared" si="9"/>
        <v>100</v>
      </c>
      <c r="O157" s="124">
        <f t="shared" si="15"/>
        <v>5056824.6048586024</v>
      </c>
      <c r="P157" s="124">
        <f t="shared" si="11"/>
        <v>45882.183016248549</v>
      </c>
      <c r="Q157" s="124">
        <f t="shared" si="16"/>
        <v>10889.908178597407</v>
      </c>
      <c r="R157" s="124">
        <f t="shared" si="17"/>
        <v>5113596.6960534491</v>
      </c>
      <c r="Z157" s="2"/>
    </row>
    <row r="158" spans="13:26" x14ac:dyDescent="0.25">
      <c r="M158" s="2"/>
      <c r="N158" s="1">
        <f t="shared" si="9"/>
        <v>101</v>
      </c>
      <c r="O158" s="124">
        <f t="shared" si="15"/>
        <v>5113596.6960534491</v>
      </c>
      <c r="P158" s="124">
        <f t="shared" si="11"/>
        <v>45882.183016248549</v>
      </c>
      <c r="Q158" s="124">
        <f t="shared" si="16"/>
        <v>11012.167285552556</v>
      </c>
      <c r="R158" s="124">
        <f t="shared" si="17"/>
        <v>5170491.0463552503</v>
      </c>
      <c r="Z158" s="2"/>
    </row>
    <row r="159" spans="13:26" x14ac:dyDescent="0.25">
      <c r="M159" s="2"/>
      <c r="N159" s="1">
        <f t="shared" si="9"/>
        <v>102</v>
      </c>
      <c r="O159" s="124">
        <f t="shared" si="15"/>
        <v>5170491.0463552503</v>
      </c>
      <c r="P159" s="124">
        <f t="shared" si="11"/>
        <v>45882.183016248549</v>
      </c>
      <c r="Q159" s="124">
        <f t="shared" si="16"/>
        <v>11134.689678374383</v>
      </c>
      <c r="R159" s="124">
        <f t="shared" si="17"/>
        <v>5227507.9190498739</v>
      </c>
      <c r="Z159" s="2"/>
    </row>
    <row r="160" spans="13:26" x14ac:dyDescent="0.25">
      <c r="M160" s="2"/>
      <c r="N160" s="1">
        <f t="shared" si="9"/>
        <v>103</v>
      </c>
      <c r="O160" s="124">
        <f t="shared" si="15"/>
        <v>5227507.9190498739</v>
      </c>
      <c r="P160" s="124">
        <f t="shared" si="11"/>
        <v>45882.183016248549</v>
      </c>
      <c r="Q160" s="124">
        <f t="shared" si="16"/>
        <v>11257.475924050901</v>
      </c>
      <c r="R160" s="124">
        <f t="shared" si="17"/>
        <v>5284647.5779901743</v>
      </c>
      <c r="Z160" s="2"/>
    </row>
    <row r="161" spans="13:26" x14ac:dyDescent="0.25">
      <c r="M161" s="2"/>
      <c r="N161" s="1">
        <f t="shared" si="9"/>
        <v>104</v>
      </c>
      <c r="O161" s="124">
        <f t="shared" si="15"/>
        <v>5284647.5779901743</v>
      </c>
      <c r="P161" s="124">
        <f t="shared" si="11"/>
        <v>45882.183016248549</v>
      </c>
      <c r="Q161" s="124">
        <f t="shared" si="16"/>
        <v>11380.526590791129</v>
      </c>
      <c r="R161" s="124">
        <f t="shared" si="17"/>
        <v>5341910.2875972148</v>
      </c>
      <c r="Z161" s="2"/>
    </row>
    <row r="162" spans="13:26" x14ac:dyDescent="0.25">
      <c r="M162" s="2"/>
      <c r="N162" s="1">
        <f t="shared" si="9"/>
        <v>105</v>
      </c>
      <c r="O162" s="124">
        <f t="shared" si="15"/>
        <v>5341910.2875972148</v>
      </c>
      <c r="P162" s="124">
        <f t="shared" si="11"/>
        <v>45882.183016248549</v>
      </c>
      <c r="Q162" s="124">
        <f t="shared" si="16"/>
        <v>11503.842248027731</v>
      </c>
      <c r="R162" s="124">
        <f t="shared" si="17"/>
        <v>5399296.3128614919</v>
      </c>
      <c r="Z162" s="2"/>
    </row>
    <row r="163" spans="13:26" x14ac:dyDescent="0.25">
      <c r="M163" s="2"/>
      <c r="N163" s="1">
        <f t="shared" si="9"/>
        <v>106</v>
      </c>
      <c r="O163" s="124">
        <f t="shared" si="15"/>
        <v>5399296.3128614919</v>
      </c>
      <c r="P163" s="124">
        <f t="shared" si="11"/>
        <v>45882.183016248549</v>
      </c>
      <c r="Q163" s="124">
        <f t="shared" si="16"/>
        <v>11627.423466419648</v>
      </c>
      <c r="R163" s="124">
        <f t="shared" si="17"/>
        <v>5456805.9193441607</v>
      </c>
      <c r="Z163" s="2"/>
    </row>
    <row r="164" spans="13:26" x14ac:dyDescent="0.25">
      <c r="M164" s="2"/>
      <c r="N164" s="1">
        <f t="shared" si="9"/>
        <v>107</v>
      </c>
      <c r="O164" s="124">
        <f t="shared" si="15"/>
        <v>5456805.9193441607</v>
      </c>
      <c r="P164" s="124">
        <f t="shared" si="11"/>
        <v>45882.183016248549</v>
      </c>
      <c r="Q164" s="124">
        <f t="shared" si="16"/>
        <v>11751.270817854738</v>
      </c>
      <c r="R164" s="124">
        <f t="shared" si="17"/>
        <v>5514439.3731782641</v>
      </c>
      <c r="Z164" s="2"/>
    </row>
    <row r="165" spans="13:26" x14ac:dyDescent="0.25">
      <c r="M165" s="2"/>
      <c r="N165" s="1">
        <f t="shared" si="9"/>
        <v>108</v>
      </c>
      <c r="O165" s="124">
        <f t="shared" si="15"/>
        <v>5514439.3731782641</v>
      </c>
      <c r="P165" s="124">
        <f t="shared" si="11"/>
        <v>45882.183016248549</v>
      </c>
      <c r="Q165" s="124">
        <f t="shared" si="16"/>
        <v>11875.384875452424</v>
      </c>
      <c r="R165" s="124">
        <f t="shared" si="17"/>
        <v>5572196.9410699653</v>
      </c>
      <c r="Z165" s="2"/>
    </row>
    <row r="166" spans="13:26" x14ac:dyDescent="0.25">
      <c r="M166" s="2"/>
      <c r="N166" s="1">
        <f t="shared" si="9"/>
        <v>109</v>
      </c>
      <c r="O166" s="124">
        <f t="shared" si="15"/>
        <v>5572196.9410699653</v>
      </c>
      <c r="P166" s="124">
        <f t="shared" si="11"/>
        <v>45882.183016248549</v>
      </c>
      <c r="Q166" s="124">
        <f t="shared" si="16"/>
        <v>11999.766213566349</v>
      </c>
      <c r="R166" s="124">
        <f t="shared" si="17"/>
        <v>5630078.8902997803</v>
      </c>
      <c r="Z166" s="2"/>
    </row>
    <row r="167" spans="13:26" x14ac:dyDescent="0.25">
      <c r="M167" s="2"/>
      <c r="N167" s="1">
        <f t="shared" si="9"/>
        <v>110</v>
      </c>
      <c r="O167" s="124">
        <f t="shared" si="15"/>
        <v>5630078.8902997803</v>
      </c>
      <c r="P167" s="124">
        <f t="shared" si="11"/>
        <v>45882.183016248549</v>
      </c>
      <c r="Q167" s="124">
        <f t="shared" si="16"/>
        <v>12124.415407787028</v>
      </c>
      <c r="R167" s="124">
        <f t="shared" si="17"/>
        <v>5688085.4887238164</v>
      </c>
      <c r="Z167" s="2"/>
    </row>
    <row r="168" spans="13:26" x14ac:dyDescent="0.25">
      <c r="M168" s="2"/>
      <c r="N168" s="1">
        <f t="shared" si="9"/>
        <v>111</v>
      </c>
      <c r="O168" s="124">
        <f t="shared" si="15"/>
        <v>5688085.4887238164</v>
      </c>
      <c r="P168" s="124">
        <f t="shared" si="11"/>
        <v>45882.183016248549</v>
      </c>
      <c r="Q168" s="124">
        <f t="shared" si="16"/>
        <v>12249.333034944513</v>
      </c>
      <c r="R168" s="124">
        <f t="shared" si="17"/>
        <v>5746217.00477501</v>
      </c>
      <c r="Z168" s="2"/>
    </row>
    <row r="169" spans="13:26" x14ac:dyDescent="0.25">
      <c r="M169" s="2"/>
      <c r="N169" s="1">
        <f t="shared" si="9"/>
        <v>112</v>
      </c>
      <c r="O169" s="124">
        <f t="shared" si="15"/>
        <v>5746217.00477501</v>
      </c>
      <c r="P169" s="124">
        <f t="shared" si="11"/>
        <v>45882.183016248549</v>
      </c>
      <c r="Q169" s="124">
        <f t="shared" si="16"/>
        <v>12374.519673111066</v>
      </c>
      <c r="R169" s="124">
        <f t="shared" si="17"/>
        <v>5804473.7074643699</v>
      </c>
      <c r="Z169" s="2"/>
    </row>
    <row r="170" spans="13:26" x14ac:dyDescent="0.25">
      <c r="M170" s="2"/>
      <c r="N170" s="1">
        <f t="shared" si="9"/>
        <v>113</v>
      </c>
      <c r="O170" s="124">
        <f t="shared" si="15"/>
        <v>5804473.7074643699</v>
      </c>
      <c r="P170" s="124">
        <f t="shared" si="11"/>
        <v>45882.183016248549</v>
      </c>
      <c r="Q170" s="124">
        <f t="shared" si="16"/>
        <v>12499.975901603832</v>
      </c>
      <c r="R170" s="124">
        <f t="shared" si="17"/>
        <v>5862855.8663822226</v>
      </c>
      <c r="Z170" s="2"/>
    </row>
    <row r="171" spans="13:26" x14ac:dyDescent="0.25">
      <c r="M171" s="2"/>
      <c r="N171" s="1">
        <f t="shared" si="9"/>
        <v>114</v>
      </c>
      <c r="O171" s="124">
        <f t="shared" si="15"/>
        <v>5862855.8663822226</v>
      </c>
      <c r="P171" s="124">
        <f t="shared" si="11"/>
        <v>45882.183016248549</v>
      </c>
      <c r="Q171" s="124">
        <f t="shared" si="16"/>
        <v>12625.702300987517</v>
      </c>
      <c r="R171" s="124">
        <f t="shared" si="17"/>
        <v>5921363.7516994588</v>
      </c>
      <c r="Z171" s="2"/>
    </row>
    <row r="172" spans="13:26" x14ac:dyDescent="0.25">
      <c r="M172" s="2"/>
      <c r="N172" s="1">
        <f t="shared" si="9"/>
        <v>115</v>
      </c>
      <c r="O172" s="124">
        <f t="shared" si="15"/>
        <v>5921363.7516994588</v>
      </c>
      <c r="P172" s="124">
        <f t="shared" si="11"/>
        <v>45882.183016248549</v>
      </c>
      <c r="Q172" s="124">
        <f t="shared" si="16"/>
        <v>12751.699453077079</v>
      </c>
      <c r="R172" s="124">
        <f t="shared" si="17"/>
        <v>5979997.6341687851</v>
      </c>
      <c r="Z172" s="2"/>
    </row>
    <row r="173" spans="13:26" x14ac:dyDescent="0.25">
      <c r="M173" s="2"/>
      <c r="N173" s="1">
        <f t="shared" si="9"/>
        <v>116</v>
      </c>
      <c r="O173" s="124">
        <f t="shared" si="15"/>
        <v>5979997.6341687851</v>
      </c>
      <c r="P173" s="124">
        <f t="shared" si="11"/>
        <v>45882.183016248549</v>
      </c>
      <c r="Q173" s="124">
        <f t="shared" si="16"/>
        <v>12877.96794094042</v>
      </c>
      <c r="R173" s="124">
        <f t="shared" si="17"/>
        <v>6038757.7851259746</v>
      </c>
      <c r="Z173" s="2"/>
    </row>
    <row r="174" spans="13:26" x14ac:dyDescent="0.25">
      <c r="M174" s="2"/>
      <c r="N174" s="1">
        <f t="shared" si="9"/>
        <v>117</v>
      </c>
      <c r="O174" s="124">
        <f t="shared" si="15"/>
        <v>6038757.7851259746</v>
      </c>
      <c r="P174" s="124">
        <f t="shared" si="11"/>
        <v>45882.183016248549</v>
      </c>
      <c r="Q174" s="124">
        <f t="shared" si="16"/>
        <v>13004.508348901081</v>
      </c>
      <c r="R174" s="124">
        <f t="shared" si="17"/>
        <v>6097644.4764911244</v>
      </c>
      <c r="Z174" s="2"/>
    </row>
    <row r="175" spans="13:26" x14ac:dyDescent="0.25">
      <c r="M175" s="2"/>
      <c r="N175" s="1">
        <f t="shared" si="9"/>
        <v>118</v>
      </c>
      <c r="O175" s="124">
        <f t="shared" si="15"/>
        <v>6097644.4764911244</v>
      </c>
      <c r="P175" s="124">
        <f t="shared" si="11"/>
        <v>45882.183016248549</v>
      </c>
      <c r="Q175" s="124">
        <f t="shared" si="16"/>
        <v>13131.321262540949</v>
      </c>
      <c r="R175" s="124">
        <f t="shared" si="17"/>
        <v>6156657.9807699146</v>
      </c>
      <c r="Z175" s="2"/>
    </row>
    <row r="176" spans="13:26" x14ac:dyDescent="0.25">
      <c r="M176" s="2"/>
      <c r="N176" s="1">
        <f t="shared" si="9"/>
        <v>119</v>
      </c>
      <c r="O176" s="124">
        <f t="shared" si="15"/>
        <v>6156657.9807699146</v>
      </c>
      <c r="P176" s="124">
        <f t="shared" si="11"/>
        <v>45882.183016248549</v>
      </c>
      <c r="Q176" s="124">
        <f t="shared" si="16"/>
        <v>13258.407268702964</v>
      </c>
      <c r="R176" s="124">
        <f t="shared" si="17"/>
        <v>6215798.5710548665</v>
      </c>
      <c r="Z176" s="2"/>
    </row>
    <row r="177" spans="13:26" x14ac:dyDescent="0.25">
      <c r="M177" s="2"/>
      <c r="N177" s="1">
        <f t="shared" si="9"/>
        <v>120</v>
      </c>
      <c r="O177" s="124">
        <f t="shared" si="15"/>
        <v>6215798.5710548665</v>
      </c>
      <c r="P177" s="124">
        <f t="shared" si="11"/>
        <v>45882.183016248549</v>
      </c>
      <c r="Q177" s="124">
        <f t="shared" si="16"/>
        <v>13385.766955493837</v>
      </c>
      <c r="R177" s="124">
        <f t="shared" si="17"/>
        <v>6275066.5210266095</v>
      </c>
      <c r="Z177" s="2"/>
    </row>
    <row r="178" spans="13:26" x14ac:dyDescent="0.25">
      <c r="M178" s="2"/>
      <c r="N178" s="1">
        <f t="shared" si="9"/>
        <v>121</v>
      </c>
      <c r="O178" s="124">
        <f t="shared" si="15"/>
        <v>6275066.5210266095</v>
      </c>
      <c r="P178" s="124">
        <f t="shared" si="11"/>
        <v>45882.183016248549</v>
      </c>
      <c r="Q178" s="124">
        <f t="shared" si="16"/>
        <v>13513.400912286774</v>
      </c>
      <c r="R178" s="124">
        <f t="shared" si="17"/>
        <v>6334462.1049551452</v>
      </c>
      <c r="Z178" s="2"/>
    </row>
    <row r="179" spans="13:26" x14ac:dyDescent="0.25">
      <c r="M179" s="2"/>
      <c r="N179" s="1">
        <f t="shared" si="9"/>
        <v>122</v>
      </c>
      <c r="O179" s="124">
        <f t="shared" si="15"/>
        <v>6334462.1049551452</v>
      </c>
      <c r="P179" s="124">
        <f t="shared" si="11"/>
        <v>45882.183016248549</v>
      </c>
      <c r="Q179" s="124">
        <f t="shared" si="16"/>
        <v>13641.309729724198</v>
      </c>
      <c r="R179" s="124">
        <f t="shared" si="17"/>
        <v>6393985.5977011183</v>
      </c>
      <c r="Z179" s="2"/>
    </row>
    <row r="180" spans="13:26" x14ac:dyDescent="0.25">
      <c r="M180" s="2"/>
      <c r="N180" s="1">
        <f t="shared" si="9"/>
        <v>123</v>
      </c>
      <c r="O180" s="124">
        <f t="shared" si="15"/>
        <v>6393985.5977011183</v>
      </c>
      <c r="P180" s="124">
        <f t="shared" si="11"/>
        <v>45882.183016248549</v>
      </c>
      <c r="Q180" s="124">
        <f t="shared" si="16"/>
        <v>13769.493999720484</v>
      </c>
      <c r="R180" s="124">
        <f t="shared" si="17"/>
        <v>6453637.2747170879</v>
      </c>
      <c r="Z180" s="2"/>
    </row>
    <row r="181" spans="13:26" x14ac:dyDescent="0.25">
      <c r="M181" s="2"/>
      <c r="N181" s="1">
        <f t="shared" si="9"/>
        <v>124</v>
      </c>
      <c r="O181" s="124">
        <f t="shared" si="15"/>
        <v>6453637.2747170879</v>
      </c>
      <c r="P181" s="124">
        <f t="shared" si="11"/>
        <v>45882.183016248549</v>
      </c>
      <c r="Q181" s="124">
        <f t="shared" si="16"/>
        <v>13897.9543154647</v>
      </c>
      <c r="R181" s="124">
        <f t="shared" si="17"/>
        <v>6513417.4120488018</v>
      </c>
      <c r="Z181" s="2"/>
    </row>
    <row r="182" spans="13:26" x14ac:dyDescent="0.25">
      <c r="M182" s="2"/>
      <c r="N182" s="1">
        <f t="shared" si="9"/>
        <v>125</v>
      </c>
      <c r="O182" s="124">
        <f t="shared" si="15"/>
        <v>6513417.4120488018</v>
      </c>
      <c r="P182" s="124">
        <f t="shared" si="11"/>
        <v>45882.183016248549</v>
      </c>
      <c r="Q182" s="124">
        <f t="shared" si="16"/>
        <v>14026.691271423351</v>
      </c>
      <c r="R182" s="124">
        <f t="shared" si="17"/>
        <v>6573326.2863364741</v>
      </c>
      <c r="Z182" s="2"/>
    </row>
    <row r="183" spans="13:26" x14ac:dyDescent="0.25">
      <c r="M183" s="2"/>
      <c r="N183" s="1">
        <f t="shared" ref="N183:N246" si="18">N182+1</f>
        <v>126</v>
      </c>
      <c r="O183" s="124">
        <f t="shared" si="15"/>
        <v>6573326.2863364741</v>
      </c>
      <c r="P183" s="124">
        <f t="shared" ref="P183:P246" si="19">P182</f>
        <v>45882.183016248549</v>
      </c>
      <c r="Q183" s="124">
        <f t="shared" si="16"/>
        <v>14155.705463343131</v>
      </c>
      <c r="R183" s="124">
        <f t="shared" si="17"/>
        <v>6633364.1748160664</v>
      </c>
      <c r="Z183" s="2"/>
    </row>
    <row r="184" spans="13:26" x14ac:dyDescent="0.25">
      <c r="M184" s="2"/>
      <c r="N184" s="1">
        <f t="shared" si="18"/>
        <v>127</v>
      </c>
      <c r="O184" s="124">
        <f t="shared" si="15"/>
        <v>6633364.1748160664</v>
      </c>
      <c r="P184" s="124">
        <f t="shared" si="19"/>
        <v>45882.183016248549</v>
      </c>
      <c r="Q184" s="124">
        <f t="shared" si="16"/>
        <v>14284.997488253674</v>
      </c>
      <c r="R184" s="124">
        <f t="shared" si="17"/>
        <v>6693531.3553205691</v>
      </c>
      <c r="Z184" s="2"/>
    </row>
    <row r="185" spans="13:26" x14ac:dyDescent="0.25">
      <c r="M185" s="2"/>
      <c r="N185" s="1">
        <f t="shared" si="18"/>
        <v>128</v>
      </c>
      <c r="O185" s="124">
        <f t="shared" si="15"/>
        <v>6693531.3553205691</v>
      </c>
      <c r="P185" s="124">
        <f t="shared" si="19"/>
        <v>45882.183016248549</v>
      </c>
      <c r="Q185" s="124">
        <f t="shared" si="16"/>
        <v>14414.567944470329</v>
      </c>
      <c r="R185" s="124">
        <f t="shared" si="17"/>
        <v>6753828.1062812889</v>
      </c>
      <c r="Z185" s="2"/>
    </row>
    <row r="186" spans="13:26" x14ac:dyDescent="0.25">
      <c r="M186" s="2"/>
      <c r="N186" s="1">
        <f t="shared" si="18"/>
        <v>129</v>
      </c>
      <c r="O186" s="124">
        <f t="shared" si="15"/>
        <v>6753828.1062812889</v>
      </c>
      <c r="P186" s="124">
        <f t="shared" si="19"/>
        <v>45882.183016248549</v>
      </c>
      <c r="Q186" s="124">
        <f t="shared" si="16"/>
        <v>14544.417431596916</v>
      </c>
      <c r="R186" s="124">
        <f t="shared" si="17"/>
        <v>6814254.7067291345</v>
      </c>
      <c r="Z186" s="2"/>
    </row>
    <row r="187" spans="13:26" x14ac:dyDescent="0.25">
      <c r="M187" s="2"/>
      <c r="N187" s="1">
        <f t="shared" si="18"/>
        <v>130</v>
      </c>
      <c r="O187" s="124">
        <f t="shared" si="15"/>
        <v>6814254.7067291345</v>
      </c>
      <c r="P187" s="124">
        <f t="shared" si="19"/>
        <v>45882.183016248549</v>
      </c>
      <c r="Q187" s="124">
        <f t="shared" si="16"/>
        <v>14674.546550528505</v>
      </c>
      <c r="R187" s="124">
        <f t="shared" si="17"/>
        <v>6874811.4362959117</v>
      </c>
      <c r="Z187" s="2"/>
    </row>
    <row r="188" spans="13:26" x14ac:dyDescent="0.25">
      <c r="M188" s="2"/>
      <c r="N188" s="1">
        <f t="shared" si="18"/>
        <v>131</v>
      </c>
      <c r="O188" s="124">
        <f t="shared" si="15"/>
        <v>6874811.4362959117</v>
      </c>
      <c r="P188" s="124">
        <f t="shared" si="19"/>
        <v>45882.183016248549</v>
      </c>
      <c r="Q188" s="124">
        <f t="shared" si="16"/>
        <v>14804.955903454202</v>
      </c>
      <c r="R188" s="124">
        <f t="shared" si="17"/>
        <v>6935498.5752156144</v>
      </c>
      <c r="Z188" s="2"/>
    </row>
    <row r="189" spans="13:26" x14ac:dyDescent="0.25">
      <c r="M189" s="2"/>
      <c r="N189" s="1">
        <f t="shared" si="18"/>
        <v>132</v>
      </c>
      <c r="O189" s="124">
        <f t="shared" si="15"/>
        <v>6935498.5752156144</v>
      </c>
      <c r="P189" s="124">
        <f t="shared" si="19"/>
        <v>45882.183016248549</v>
      </c>
      <c r="Q189" s="124">
        <f t="shared" si="16"/>
        <v>14935.646093859932</v>
      </c>
      <c r="R189" s="124">
        <f t="shared" si="17"/>
        <v>6996316.4043257236</v>
      </c>
      <c r="Z189" s="2"/>
    </row>
    <row r="190" spans="13:26" x14ac:dyDescent="0.25">
      <c r="M190" s="2"/>
      <c r="N190" s="1">
        <f t="shared" si="18"/>
        <v>133</v>
      </c>
      <c r="O190" s="124">
        <f t="shared" si="15"/>
        <v>6996316.4043257236</v>
      </c>
      <c r="P190" s="124">
        <f t="shared" si="19"/>
        <v>45882.183016248549</v>
      </c>
      <c r="Q190" s="124">
        <f t="shared" si="16"/>
        <v>15066.617726531229</v>
      </c>
      <c r="R190" s="124">
        <f t="shared" si="17"/>
        <v>7057265.2050685035</v>
      </c>
      <c r="Z190" s="2"/>
    </row>
    <row r="191" spans="13:26" x14ac:dyDescent="0.25">
      <c r="M191" s="2"/>
      <c r="N191" s="1">
        <f t="shared" si="18"/>
        <v>134</v>
      </c>
      <c r="O191" s="124">
        <f t="shared" si="15"/>
        <v>7057265.2050685035</v>
      </c>
      <c r="P191" s="124">
        <f t="shared" si="19"/>
        <v>45882.183016248549</v>
      </c>
      <c r="Q191" s="124">
        <f t="shared" si="16"/>
        <v>15197.871407556035</v>
      </c>
      <c r="R191" s="124">
        <f t="shared" si="17"/>
        <v>7118345.2594923088</v>
      </c>
      <c r="Z191" s="2"/>
    </row>
    <row r="192" spans="13:26" x14ac:dyDescent="0.25">
      <c r="M192" s="2"/>
      <c r="N192" s="1">
        <f t="shared" si="18"/>
        <v>135</v>
      </c>
      <c r="O192" s="124">
        <f t="shared" si="15"/>
        <v>7118345.2594923088</v>
      </c>
      <c r="P192" s="124">
        <f t="shared" si="19"/>
        <v>45882.183016248549</v>
      </c>
      <c r="Q192" s="124">
        <f t="shared" si="16"/>
        <v>15329.407744327511</v>
      </c>
      <c r="R192" s="124">
        <f t="shared" si="17"/>
        <v>7179556.8502528854</v>
      </c>
      <c r="Z192" s="2"/>
    </row>
    <row r="193" spans="13:26" x14ac:dyDescent="0.25">
      <c r="M193" s="2"/>
      <c r="N193" s="1">
        <f t="shared" si="18"/>
        <v>136</v>
      </c>
      <c r="O193" s="124">
        <f t="shared" si="15"/>
        <v>7179556.8502528854</v>
      </c>
      <c r="P193" s="124">
        <f t="shared" si="19"/>
        <v>45882.183016248549</v>
      </c>
      <c r="Q193" s="124">
        <f t="shared" si="16"/>
        <v>15461.227345546842</v>
      </c>
      <c r="R193" s="124">
        <f t="shared" si="17"/>
        <v>7240900.2606146811</v>
      </c>
      <c r="Z193" s="2"/>
    </row>
    <row r="194" spans="13:26" x14ac:dyDescent="0.25">
      <c r="M194" s="2"/>
      <c r="N194" s="1">
        <f t="shared" si="18"/>
        <v>137</v>
      </c>
      <c r="O194" s="124">
        <f t="shared" si="15"/>
        <v>7240900.2606146811</v>
      </c>
      <c r="P194" s="124">
        <f t="shared" si="19"/>
        <v>45882.183016248549</v>
      </c>
      <c r="Q194" s="124">
        <f t="shared" si="16"/>
        <v>15593.330821226053</v>
      </c>
      <c r="R194" s="124">
        <f t="shared" si="17"/>
        <v>7302375.7744521564</v>
      </c>
      <c r="Z194" s="2"/>
    </row>
    <row r="195" spans="13:26" x14ac:dyDescent="0.25">
      <c r="M195" s="2"/>
      <c r="N195" s="1">
        <f t="shared" si="18"/>
        <v>138</v>
      </c>
      <c r="O195" s="124">
        <f t="shared" si="15"/>
        <v>7302375.7744521564</v>
      </c>
      <c r="P195" s="124">
        <f t="shared" si="19"/>
        <v>45882.183016248549</v>
      </c>
      <c r="Q195" s="124">
        <f t="shared" si="16"/>
        <v>15725.718782690839</v>
      </c>
      <c r="R195" s="124">
        <f t="shared" si="17"/>
        <v>7363983.6762510967</v>
      </c>
      <c r="Z195" s="2"/>
    </row>
    <row r="196" spans="13:26" x14ac:dyDescent="0.25">
      <c r="M196" s="2"/>
      <c r="N196" s="1">
        <f t="shared" si="18"/>
        <v>139</v>
      </c>
      <c r="O196" s="124">
        <f t="shared" si="15"/>
        <v>7363983.6762510967</v>
      </c>
      <c r="P196" s="124">
        <f t="shared" si="19"/>
        <v>45882.183016248549</v>
      </c>
      <c r="Q196" s="124">
        <f t="shared" si="16"/>
        <v>15858.391842583385</v>
      </c>
      <c r="R196" s="124">
        <f t="shared" si="17"/>
        <v>7425724.2511099288</v>
      </c>
      <c r="Z196" s="2"/>
    </row>
    <row r="197" spans="13:26" x14ac:dyDescent="0.25">
      <c r="M197" s="2"/>
      <c r="N197" s="1">
        <f t="shared" si="18"/>
        <v>140</v>
      </c>
      <c r="O197" s="124">
        <f t="shared" si="15"/>
        <v>7425724.2511099288</v>
      </c>
      <c r="P197" s="124">
        <f t="shared" si="19"/>
        <v>45882.183016248549</v>
      </c>
      <c r="Q197" s="124">
        <f t="shared" si="16"/>
        <v>15991.350614865205</v>
      </c>
      <c r="R197" s="124">
        <f t="shared" si="17"/>
        <v>7487597.7847410431</v>
      </c>
      <c r="Z197" s="2"/>
    </row>
    <row r="198" spans="13:26" x14ac:dyDescent="0.25">
      <c r="M198" s="2"/>
      <c r="N198" s="1">
        <f t="shared" si="18"/>
        <v>141</v>
      </c>
      <c r="O198" s="124">
        <f t="shared" si="15"/>
        <v>7487597.7847410431</v>
      </c>
      <c r="P198" s="124">
        <f t="shared" si="19"/>
        <v>45882.183016248549</v>
      </c>
      <c r="Q198" s="124">
        <f t="shared" si="16"/>
        <v>16124.595714819989</v>
      </c>
      <c r="R198" s="124">
        <f t="shared" si="17"/>
        <v>7549604.5634721117</v>
      </c>
      <c r="Z198" s="2"/>
    </row>
    <row r="199" spans="13:26" x14ac:dyDescent="0.25">
      <c r="M199" s="2"/>
      <c r="N199" s="1">
        <f t="shared" si="18"/>
        <v>142</v>
      </c>
      <c r="O199" s="124">
        <f t="shared" si="15"/>
        <v>7549604.5634721117</v>
      </c>
      <c r="P199" s="124">
        <f t="shared" si="19"/>
        <v>45882.183016248549</v>
      </c>
      <c r="Q199" s="124">
        <f t="shared" si="16"/>
        <v>16258.127759056439</v>
      </c>
      <c r="R199" s="124">
        <f t="shared" si="17"/>
        <v>7611744.8742474169</v>
      </c>
      <c r="Z199" s="2"/>
    </row>
    <row r="200" spans="13:26" x14ac:dyDescent="0.25">
      <c r="M200" s="2"/>
      <c r="N200" s="1">
        <f t="shared" si="18"/>
        <v>143</v>
      </c>
      <c r="O200" s="124">
        <f t="shared" si="15"/>
        <v>7611744.8742474169</v>
      </c>
      <c r="P200" s="124">
        <f t="shared" si="19"/>
        <v>45882.183016248549</v>
      </c>
      <c r="Q200" s="124">
        <f t="shared" si="16"/>
        <v>16391.947365511129</v>
      </c>
      <c r="R200" s="124">
        <f t="shared" si="17"/>
        <v>7674019.004629177</v>
      </c>
      <c r="Z200" s="2"/>
    </row>
    <row r="201" spans="13:26" x14ac:dyDescent="0.25">
      <c r="M201" s="2"/>
      <c r="N201" s="1">
        <f t="shared" si="18"/>
        <v>144</v>
      </c>
      <c r="O201" s="124">
        <f t="shared" si="15"/>
        <v>7674019.004629177</v>
      </c>
      <c r="P201" s="124">
        <f t="shared" si="19"/>
        <v>45882.183016248549</v>
      </c>
      <c r="Q201" s="124">
        <f t="shared" si="16"/>
        <v>16526.055153451372</v>
      </c>
      <c r="R201" s="124">
        <f t="shared" si="17"/>
        <v>7736427.2427988769</v>
      </c>
      <c r="Z201" s="2"/>
    </row>
    <row r="202" spans="13:26" x14ac:dyDescent="0.25">
      <c r="M202" s="2"/>
      <c r="N202" s="1">
        <f t="shared" si="18"/>
        <v>145</v>
      </c>
      <c r="O202" s="124">
        <f t="shared" si="15"/>
        <v>7736427.2427988769</v>
      </c>
      <c r="P202" s="124">
        <f t="shared" si="19"/>
        <v>45882.183016248549</v>
      </c>
      <c r="Q202" s="124">
        <f t="shared" si="16"/>
        <v>16660.451743478065</v>
      </c>
      <c r="R202" s="124">
        <f t="shared" si="17"/>
        <v>7798969.8775586039</v>
      </c>
      <c r="Z202" s="2"/>
    </row>
    <row r="203" spans="13:26" x14ac:dyDescent="0.25">
      <c r="M203" s="2"/>
      <c r="N203" s="1">
        <f t="shared" si="18"/>
        <v>146</v>
      </c>
      <c r="O203" s="124">
        <f t="shared" si="15"/>
        <v>7798969.8775586039</v>
      </c>
      <c r="P203" s="124">
        <f t="shared" si="19"/>
        <v>45882.183016248549</v>
      </c>
      <c r="Q203" s="124">
        <f t="shared" si="16"/>
        <v>16795.137757528581</v>
      </c>
      <c r="R203" s="124">
        <f t="shared" si="17"/>
        <v>7861647.1983323814</v>
      </c>
      <c r="Z203" s="2"/>
    </row>
    <row r="204" spans="13:26" x14ac:dyDescent="0.25">
      <c r="M204" s="2"/>
      <c r="N204" s="1">
        <f t="shared" si="18"/>
        <v>147</v>
      </c>
      <c r="O204" s="124">
        <f t="shared" si="15"/>
        <v>7861647.1983323814</v>
      </c>
      <c r="P204" s="124">
        <f t="shared" si="19"/>
        <v>45882.183016248549</v>
      </c>
      <c r="Q204" s="124">
        <f t="shared" si="16"/>
        <v>16930.113818879636</v>
      </c>
      <c r="R204" s="124">
        <f t="shared" si="17"/>
        <v>7924459.4951675097</v>
      </c>
      <c r="Z204" s="2"/>
    </row>
    <row r="205" spans="13:26" x14ac:dyDescent="0.25">
      <c r="M205" s="2"/>
      <c r="N205" s="1">
        <f t="shared" si="18"/>
        <v>148</v>
      </c>
      <c r="O205" s="124">
        <f t="shared" si="15"/>
        <v>7924459.4951675097</v>
      </c>
      <c r="P205" s="124">
        <f t="shared" si="19"/>
        <v>45882.183016248549</v>
      </c>
      <c r="Q205" s="124">
        <f t="shared" si="16"/>
        <v>17065.380552150185</v>
      </c>
      <c r="R205" s="124">
        <f t="shared" si="17"/>
        <v>7987407.0587359089</v>
      </c>
      <c r="Z205" s="2"/>
    </row>
    <row r="206" spans="13:26" x14ac:dyDescent="0.25">
      <c r="M206" s="2"/>
      <c r="N206" s="1">
        <f t="shared" si="18"/>
        <v>149</v>
      </c>
      <c r="O206" s="124">
        <f t="shared" si="15"/>
        <v>7987407.0587359089</v>
      </c>
      <c r="P206" s="124">
        <f t="shared" si="19"/>
        <v>45882.183016248549</v>
      </c>
      <c r="Q206" s="124">
        <f t="shared" si="16"/>
        <v>17200.938583304294</v>
      </c>
      <c r="R206" s="124">
        <f t="shared" si="17"/>
        <v>8050490.1803354621</v>
      </c>
      <c r="Z206" s="2"/>
    </row>
    <row r="207" spans="13:26" x14ac:dyDescent="0.25">
      <c r="M207" s="2"/>
      <c r="N207" s="1">
        <f t="shared" si="18"/>
        <v>150</v>
      </c>
      <c r="O207" s="124">
        <f t="shared" si="15"/>
        <v>8050490.1803354621</v>
      </c>
      <c r="P207" s="124">
        <f t="shared" si="19"/>
        <v>45882.183016248549</v>
      </c>
      <c r="Q207" s="124">
        <f t="shared" si="16"/>
        <v>17336.788539654055</v>
      </c>
      <c r="R207" s="124">
        <f t="shared" si="17"/>
        <v>8113709.1518913647</v>
      </c>
      <c r="Z207" s="2"/>
    </row>
    <row r="208" spans="13:26" x14ac:dyDescent="0.25">
      <c r="M208" s="2"/>
      <c r="N208" s="1">
        <f t="shared" si="18"/>
        <v>151</v>
      </c>
      <c r="O208" s="124">
        <f t="shared" si="15"/>
        <v>8113709.1518913647</v>
      </c>
      <c r="P208" s="124">
        <f t="shared" si="19"/>
        <v>45882.183016248549</v>
      </c>
      <c r="Q208" s="124">
        <f t="shared" si="16"/>
        <v>17472.931049862473</v>
      </c>
      <c r="R208" s="124">
        <f t="shared" si="17"/>
        <v>8177064.2659574766</v>
      </c>
      <c r="Z208" s="2"/>
    </row>
    <row r="209" spans="13:26" x14ac:dyDescent="0.25">
      <c r="M209" s="2"/>
      <c r="N209" s="1">
        <f t="shared" si="18"/>
        <v>152</v>
      </c>
      <c r="O209" s="124">
        <f t="shared" si="15"/>
        <v>8177064.2659574766</v>
      </c>
      <c r="P209" s="124">
        <f t="shared" si="19"/>
        <v>45882.183016248549</v>
      </c>
      <c r="Q209" s="124">
        <f t="shared" si="16"/>
        <v>17609.36674394639</v>
      </c>
      <c r="R209" s="124">
        <f t="shared" si="17"/>
        <v>8240555.815717672</v>
      </c>
      <c r="Z209" s="2"/>
    </row>
    <row r="210" spans="13:26" x14ac:dyDescent="0.25">
      <c r="M210" s="2"/>
      <c r="N210" s="1">
        <f t="shared" si="18"/>
        <v>153</v>
      </c>
      <c r="O210" s="124">
        <f t="shared" si="15"/>
        <v>8240555.815717672</v>
      </c>
      <c r="P210" s="124">
        <f t="shared" si="19"/>
        <v>45882.183016248549</v>
      </c>
      <c r="Q210" s="124">
        <f t="shared" si="16"/>
        <v>17746.096253279393</v>
      </c>
      <c r="R210" s="124">
        <f t="shared" si="17"/>
        <v>8304184.0949872006</v>
      </c>
      <c r="Z210" s="2"/>
    </row>
    <row r="211" spans="13:26" x14ac:dyDescent="0.25">
      <c r="M211" s="2"/>
      <c r="N211" s="1">
        <f t="shared" si="18"/>
        <v>154</v>
      </c>
      <c r="O211" s="124">
        <f t="shared" si="15"/>
        <v>8304184.0949872006</v>
      </c>
      <c r="P211" s="124">
        <f t="shared" si="19"/>
        <v>45882.183016248549</v>
      </c>
      <c r="Q211" s="124">
        <f t="shared" si="16"/>
        <v>17883.120210594738</v>
      </c>
      <c r="R211" s="124">
        <f t="shared" si="17"/>
        <v>8367949.398214044</v>
      </c>
      <c r="Z211" s="2"/>
    </row>
    <row r="212" spans="13:26" x14ac:dyDescent="0.25">
      <c r="M212" s="2"/>
      <c r="N212" s="1">
        <f t="shared" si="18"/>
        <v>155</v>
      </c>
      <c r="O212" s="124">
        <f t="shared" si="15"/>
        <v>8367949.398214044</v>
      </c>
      <c r="P212" s="124">
        <f t="shared" si="19"/>
        <v>45882.183016248549</v>
      </c>
      <c r="Q212" s="124">
        <f t="shared" si="16"/>
        <v>18020.439249988267</v>
      </c>
      <c r="R212" s="124">
        <f t="shared" si="17"/>
        <v>8431852.0204802807</v>
      </c>
      <c r="Z212" s="2"/>
    </row>
    <row r="213" spans="13:26" x14ac:dyDescent="0.25">
      <c r="M213" s="2"/>
      <c r="N213" s="1">
        <f t="shared" si="18"/>
        <v>156</v>
      </c>
      <c r="O213" s="124">
        <f t="shared" si="15"/>
        <v>8431852.0204802807</v>
      </c>
      <c r="P213" s="124">
        <f t="shared" si="19"/>
        <v>45882.183016248549</v>
      </c>
      <c r="Q213" s="124">
        <f t="shared" si="16"/>
        <v>18158.05400692136</v>
      </c>
      <c r="R213" s="124">
        <f t="shared" si="17"/>
        <v>8495892.2575034499</v>
      </c>
      <c r="Z213" s="2"/>
    </row>
    <row r="214" spans="13:26" x14ac:dyDescent="0.25">
      <c r="M214" s="2"/>
      <c r="N214" s="1">
        <f t="shared" si="18"/>
        <v>157</v>
      </c>
      <c r="O214" s="124">
        <f t="shared" si="15"/>
        <v>8495892.2575034499</v>
      </c>
      <c r="P214" s="124">
        <f t="shared" si="19"/>
        <v>45882.183016248549</v>
      </c>
      <c r="Q214" s="124">
        <f t="shared" si="16"/>
        <v>18295.96511822387</v>
      </c>
      <c r="R214" s="124">
        <f t="shared" si="17"/>
        <v>8560070.4056379218</v>
      </c>
      <c r="Z214" s="2"/>
    </row>
    <row r="215" spans="13:26" x14ac:dyDescent="0.25">
      <c r="M215" s="2"/>
      <c r="N215" s="1">
        <f t="shared" si="18"/>
        <v>158</v>
      </c>
      <c r="O215" s="124">
        <f t="shared" si="15"/>
        <v>8560070.4056379218</v>
      </c>
      <c r="P215" s="124">
        <f t="shared" si="19"/>
        <v>45882.183016248549</v>
      </c>
      <c r="Q215" s="124">
        <f t="shared" si="16"/>
        <v>18434.173222097066</v>
      </c>
      <c r="R215" s="124">
        <f t="shared" si="17"/>
        <v>8624386.7618762664</v>
      </c>
      <c r="Z215" s="2"/>
    </row>
    <row r="216" spans="13:26" x14ac:dyDescent="0.25">
      <c r="M216" s="2"/>
      <c r="N216" s="1">
        <f t="shared" si="18"/>
        <v>159</v>
      </c>
      <c r="O216" s="124">
        <f t="shared" si="15"/>
        <v>8624386.7618762664</v>
      </c>
      <c r="P216" s="124">
        <f t="shared" si="19"/>
        <v>45882.183016248549</v>
      </c>
      <c r="Q216" s="124">
        <f t="shared" si="16"/>
        <v>18572.678958116579</v>
      </c>
      <c r="R216" s="124">
        <f t="shared" si="17"/>
        <v>8688841.6238506306</v>
      </c>
      <c r="Z216" s="2"/>
    </row>
    <row r="217" spans="13:26" x14ac:dyDescent="0.25">
      <c r="M217" s="2"/>
      <c r="N217" s="1">
        <f t="shared" si="18"/>
        <v>160</v>
      </c>
      <c r="O217" s="124">
        <f t="shared" si="15"/>
        <v>8688841.6238506306</v>
      </c>
      <c r="P217" s="124">
        <f t="shared" si="19"/>
        <v>45882.183016248549</v>
      </c>
      <c r="Q217" s="124">
        <f t="shared" si="16"/>
        <v>18711.482967235384</v>
      </c>
      <c r="R217" s="124">
        <f t="shared" si="17"/>
        <v>8753435.2898341138</v>
      </c>
      <c r="Z217" s="2"/>
    </row>
    <row r="218" spans="13:26" x14ac:dyDescent="0.25">
      <c r="M218" s="2"/>
      <c r="N218" s="1">
        <f t="shared" si="18"/>
        <v>161</v>
      </c>
      <c r="O218" s="124">
        <f t="shared" si="15"/>
        <v>8753435.2898341138</v>
      </c>
      <c r="P218" s="124">
        <f t="shared" si="19"/>
        <v>45882.183016248549</v>
      </c>
      <c r="Q218" s="124">
        <f t="shared" si="16"/>
        <v>18850.585891786748</v>
      </c>
      <c r="R218" s="124">
        <f t="shared" si="17"/>
        <v>8818168.0587421488</v>
      </c>
      <c r="Z218" s="2"/>
    </row>
    <row r="219" spans="13:26" x14ac:dyDescent="0.25">
      <c r="M219" s="2"/>
      <c r="N219" s="1">
        <f t="shared" si="18"/>
        <v>162</v>
      </c>
      <c r="O219" s="124">
        <f t="shared" si="15"/>
        <v>8818168.0587421488</v>
      </c>
      <c r="P219" s="124">
        <f t="shared" si="19"/>
        <v>45882.183016248549</v>
      </c>
      <c r="Q219" s="124">
        <f t="shared" si="16"/>
        <v>18989.988375487206</v>
      </c>
      <c r="R219" s="124">
        <f t="shared" si="17"/>
        <v>8883040.2301338837</v>
      </c>
      <c r="Z219" s="2"/>
    </row>
    <row r="220" spans="13:26" x14ac:dyDescent="0.25">
      <c r="M220" s="2"/>
      <c r="N220" s="1">
        <f t="shared" si="18"/>
        <v>163</v>
      </c>
      <c r="O220" s="124">
        <f t="shared" ref="O220:O283" si="20">R219</f>
        <v>8883040.2301338837</v>
      </c>
      <c r="P220" s="124">
        <f t="shared" si="19"/>
        <v>45882.183016248549</v>
      </c>
      <c r="Q220" s="124">
        <f t="shared" ref="Q220:Q283" si="21">O220*$P$52</f>
        <v>19129.691063439535</v>
      </c>
      <c r="R220" s="124">
        <f t="shared" ref="R220:R283" si="22">O220+P220+Q220</f>
        <v>8948052.1042135712</v>
      </c>
      <c r="Z220" s="2"/>
    </row>
    <row r="221" spans="13:26" x14ac:dyDescent="0.25">
      <c r="M221" s="2"/>
      <c r="N221" s="1">
        <f t="shared" si="18"/>
        <v>164</v>
      </c>
      <c r="O221" s="124">
        <f t="shared" si="20"/>
        <v>8948052.1042135712</v>
      </c>
      <c r="P221" s="124">
        <f t="shared" si="19"/>
        <v>45882.183016248549</v>
      </c>
      <c r="Q221" s="124">
        <f t="shared" si="21"/>
        <v>19269.694602135758</v>
      </c>
      <c r="R221" s="124">
        <f t="shared" si="22"/>
        <v>9013203.9818319548</v>
      </c>
      <c r="Z221" s="2"/>
    </row>
    <row r="222" spans="13:26" x14ac:dyDescent="0.25">
      <c r="M222" s="2"/>
      <c r="N222" s="1">
        <f t="shared" si="18"/>
        <v>165</v>
      </c>
      <c r="O222" s="124">
        <f t="shared" si="20"/>
        <v>9013203.9818319548</v>
      </c>
      <c r="P222" s="124">
        <f t="shared" si="19"/>
        <v>45882.183016248549</v>
      </c>
      <c r="Q222" s="124">
        <f t="shared" si="21"/>
        <v>19409.999639460115</v>
      </c>
      <c r="R222" s="124">
        <f t="shared" si="22"/>
        <v>9078496.1644876637</v>
      </c>
      <c r="Z222" s="2"/>
    </row>
    <row r="223" spans="13:26" x14ac:dyDescent="0.25">
      <c r="M223" s="2"/>
      <c r="N223" s="1">
        <f t="shared" si="18"/>
        <v>166</v>
      </c>
      <c r="O223" s="124">
        <f t="shared" si="20"/>
        <v>9078496.1644876637</v>
      </c>
      <c r="P223" s="124">
        <f t="shared" si="19"/>
        <v>45882.183016248549</v>
      </c>
      <c r="Q223" s="124">
        <f t="shared" si="21"/>
        <v>19550.606824692073</v>
      </c>
      <c r="R223" s="124">
        <f t="shared" si="22"/>
        <v>9143928.954328604</v>
      </c>
      <c r="Z223" s="2"/>
    </row>
    <row r="224" spans="13:26" x14ac:dyDescent="0.25">
      <c r="M224" s="2"/>
      <c r="N224" s="1">
        <f t="shared" si="18"/>
        <v>167</v>
      </c>
      <c r="O224" s="124">
        <f t="shared" si="20"/>
        <v>9143928.954328604</v>
      </c>
      <c r="P224" s="124">
        <f t="shared" si="19"/>
        <v>45882.183016248549</v>
      </c>
      <c r="Q224" s="124">
        <f t="shared" si="21"/>
        <v>19691.516808509325</v>
      </c>
      <c r="R224" s="124">
        <f t="shared" si="22"/>
        <v>9209502.6541533619</v>
      </c>
      <c r="Z224" s="2"/>
    </row>
    <row r="225" spans="13:26" x14ac:dyDescent="0.25">
      <c r="M225" s="2"/>
      <c r="N225" s="1">
        <f t="shared" si="18"/>
        <v>168</v>
      </c>
      <c r="O225" s="124">
        <f t="shared" si="20"/>
        <v>9209502.6541533619</v>
      </c>
      <c r="P225" s="124">
        <f t="shared" si="19"/>
        <v>45882.183016248549</v>
      </c>
      <c r="Q225" s="124">
        <f t="shared" si="21"/>
        <v>19832.730242990801</v>
      </c>
      <c r="R225" s="124">
        <f t="shared" si="22"/>
        <v>9275217.5674125999</v>
      </c>
      <c r="Z225" s="2"/>
    </row>
    <row r="226" spans="13:26" x14ac:dyDescent="0.25">
      <c r="M226" s="2"/>
      <c r="N226" s="1">
        <f t="shared" si="18"/>
        <v>169</v>
      </c>
      <c r="O226" s="124">
        <f t="shared" si="20"/>
        <v>9275217.5674125999</v>
      </c>
      <c r="P226" s="124">
        <f t="shared" si="19"/>
        <v>45882.183016248549</v>
      </c>
      <c r="Q226" s="124">
        <f t="shared" si="21"/>
        <v>19974.247781619692</v>
      </c>
      <c r="R226" s="124">
        <f t="shared" si="22"/>
        <v>9341073.9982104674</v>
      </c>
      <c r="Z226" s="2"/>
    </row>
    <row r="227" spans="13:26" x14ac:dyDescent="0.25">
      <c r="M227" s="2"/>
      <c r="N227" s="1">
        <f t="shared" si="18"/>
        <v>170</v>
      </c>
      <c r="O227" s="124">
        <f t="shared" si="20"/>
        <v>9341073.9982104674</v>
      </c>
      <c r="P227" s="124">
        <f t="shared" si="19"/>
        <v>45882.183016248549</v>
      </c>
      <c r="Q227" s="124">
        <f t="shared" si="21"/>
        <v>20116.070079286466</v>
      </c>
      <c r="R227" s="124">
        <f t="shared" si="22"/>
        <v>9407072.2513060011</v>
      </c>
      <c r="Z227" s="2"/>
    </row>
    <row r="228" spans="13:26" x14ac:dyDescent="0.25">
      <c r="M228" s="2"/>
      <c r="N228" s="1">
        <f t="shared" si="18"/>
        <v>171</v>
      </c>
      <c r="O228" s="124">
        <f t="shared" si="20"/>
        <v>9407072.2513060011</v>
      </c>
      <c r="P228" s="124">
        <f t="shared" si="19"/>
        <v>45882.183016248549</v>
      </c>
      <c r="Q228" s="124">
        <f t="shared" si="21"/>
        <v>20258.197792291907</v>
      </c>
      <c r="R228" s="124">
        <f t="shared" si="22"/>
        <v>9473212.6321145408</v>
      </c>
      <c r="Z228" s="2"/>
    </row>
    <row r="229" spans="13:26" x14ac:dyDescent="0.25">
      <c r="M229" s="2"/>
      <c r="N229" s="1">
        <f t="shared" si="18"/>
        <v>172</v>
      </c>
      <c r="O229" s="124">
        <f t="shared" si="20"/>
        <v>9473212.6321145408</v>
      </c>
      <c r="P229" s="124">
        <f t="shared" si="19"/>
        <v>45882.183016248549</v>
      </c>
      <c r="Q229" s="124">
        <f t="shared" si="21"/>
        <v>20400.631578350145</v>
      </c>
      <c r="R229" s="124">
        <f t="shared" si="22"/>
        <v>9539495.4467091393</v>
      </c>
      <c r="Z229" s="2"/>
    </row>
    <row r="230" spans="13:26" x14ac:dyDescent="0.25">
      <c r="M230" s="2"/>
      <c r="N230" s="1">
        <f t="shared" si="18"/>
        <v>173</v>
      </c>
      <c r="O230" s="124">
        <f t="shared" si="20"/>
        <v>9539495.4467091393</v>
      </c>
      <c r="P230" s="124">
        <f t="shared" si="19"/>
        <v>45882.183016248549</v>
      </c>
      <c r="Q230" s="124">
        <f t="shared" si="21"/>
        <v>20543.372096591702</v>
      </c>
      <c r="R230" s="124">
        <f t="shared" si="22"/>
        <v>9605921.0018219799</v>
      </c>
      <c r="Z230" s="2"/>
    </row>
    <row r="231" spans="13:26" x14ac:dyDescent="0.25">
      <c r="M231" s="2"/>
      <c r="N231" s="1">
        <f t="shared" si="18"/>
        <v>174</v>
      </c>
      <c r="O231" s="124">
        <f t="shared" si="20"/>
        <v>9605921.0018219799</v>
      </c>
      <c r="P231" s="124">
        <f t="shared" si="19"/>
        <v>45882.183016248549</v>
      </c>
      <c r="Q231" s="124">
        <f t="shared" si="21"/>
        <v>20686.420007566543</v>
      </c>
      <c r="R231" s="124">
        <f t="shared" si="22"/>
        <v>9672489.6048457939</v>
      </c>
      <c r="Z231" s="2"/>
    </row>
    <row r="232" spans="13:26" x14ac:dyDescent="0.25">
      <c r="M232" s="2"/>
      <c r="N232" s="1">
        <f t="shared" si="18"/>
        <v>175</v>
      </c>
      <c r="O232" s="124">
        <f t="shared" si="20"/>
        <v>9672489.6048457939</v>
      </c>
      <c r="P232" s="124">
        <f t="shared" si="19"/>
        <v>45882.183016248549</v>
      </c>
      <c r="Q232" s="124">
        <f t="shared" si="21"/>
        <v>20829.775973247124</v>
      </c>
      <c r="R232" s="124">
        <f t="shared" si="22"/>
        <v>9739201.5638352893</v>
      </c>
      <c r="Z232" s="2"/>
    </row>
    <row r="233" spans="13:26" x14ac:dyDescent="0.25">
      <c r="M233" s="2"/>
      <c r="N233" s="1">
        <f t="shared" si="18"/>
        <v>176</v>
      </c>
      <c r="O233" s="124">
        <f t="shared" si="20"/>
        <v>9739201.5638352893</v>
      </c>
      <c r="P233" s="124">
        <f t="shared" si="19"/>
        <v>45882.183016248549</v>
      </c>
      <c r="Q233" s="124">
        <f t="shared" si="21"/>
        <v>20973.440657031482</v>
      </c>
      <c r="R233" s="124">
        <f t="shared" si="22"/>
        <v>9806057.1875085682</v>
      </c>
      <c r="Z233" s="2"/>
    </row>
    <row r="234" spans="13:26" x14ac:dyDescent="0.25">
      <c r="M234" s="2"/>
      <c r="N234" s="1">
        <f t="shared" si="18"/>
        <v>177</v>
      </c>
      <c r="O234" s="124">
        <f t="shared" si="20"/>
        <v>9806057.1875085682</v>
      </c>
      <c r="P234" s="124">
        <f t="shared" si="19"/>
        <v>45882.183016248549</v>
      </c>
      <c r="Q234" s="124">
        <f t="shared" si="21"/>
        <v>21117.414723746264</v>
      </c>
      <c r="R234" s="124">
        <f t="shared" si="22"/>
        <v>9873056.7852485627</v>
      </c>
      <c r="Z234" s="2"/>
    </row>
    <row r="235" spans="13:26" x14ac:dyDescent="0.25">
      <c r="M235" s="2"/>
      <c r="N235" s="1">
        <f t="shared" si="18"/>
        <v>178</v>
      </c>
      <c r="O235" s="124">
        <f t="shared" si="20"/>
        <v>9873056.7852485627</v>
      </c>
      <c r="P235" s="124">
        <f t="shared" si="19"/>
        <v>45882.183016248549</v>
      </c>
      <c r="Q235" s="124">
        <f t="shared" si="21"/>
        <v>21261.698839649845</v>
      </c>
      <c r="R235" s="124">
        <f t="shared" si="22"/>
        <v>9940200.6671044603</v>
      </c>
      <c r="Z235" s="2"/>
    </row>
    <row r="236" spans="13:26" x14ac:dyDescent="0.25">
      <c r="M236" s="2"/>
      <c r="N236" s="1">
        <f t="shared" si="18"/>
        <v>179</v>
      </c>
      <c r="O236" s="124">
        <f t="shared" si="20"/>
        <v>9940200.6671044603</v>
      </c>
      <c r="P236" s="124">
        <f t="shared" si="19"/>
        <v>45882.183016248549</v>
      </c>
      <c r="Q236" s="124">
        <f t="shared" si="21"/>
        <v>21406.293672435382</v>
      </c>
      <c r="R236" s="124">
        <f t="shared" si="22"/>
        <v>10007489.143793143</v>
      </c>
      <c r="Z236" s="2"/>
    </row>
    <row r="237" spans="13:26" x14ac:dyDescent="0.25">
      <c r="M237" s="2"/>
      <c r="N237" s="1">
        <f t="shared" si="18"/>
        <v>180</v>
      </c>
      <c r="O237" s="124">
        <f t="shared" si="20"/>
        <v>10007489.143793143</v>
      </c>
      <c r="P237" s="124">
        <f t="shared" si="19"/>
        <v>45882.183016248549</v>
      </c>
      <c r="Q237" s="124">
        <f t="shared" si="21"/>
        <v>21551.199891233915</v>
      </c>
      <c r="R237" s="124">
        <f t="shared" si="22"/>
        <v>10074922.526700625</v>
      </c>
      <c r="Z237" s="2"/>
    </row>
    <row r="238" spans="13:26" x14ac:dyDescent="0.25">
      <c r="M238" s="2"/>
      <c r="N238" s="1">
        <f t="shared" si="18"/>
        <v>181</v>
      </c>
      <c r="O238" s="124">
        <f t="shared" si="20"/>
        <v>10074922.526700625</v>
      </c>
      <c r="P238" s="124">
        <f t="shared" si="19"/>
        <v>45882.183016248549</v>
      </c>
      <c r="Q238" s="124">
        <f t="shared" si="21"/>
        <v>21696.418166617466</v>
      </c>
      <c r="R238" s="124">
        <f t="shared" si="22"/>
        <v>10142501.12788349</v>
      </c>
      <c r="Z238" s="2"/>
    </row>
    <row r="239" spans="13:26" x14ac:dyDescent="0.25">
      <c r="M239" s="2"/>
      <c r="N239" s="1">
        <f t="shared" si="18"/>
        <v>182</v>
      </c>
      <c r="O239" s="124">
        <f t="shared" si="20"/>
        <v>10142501.12788349</v>
      </c>
      <c r="P239" s="124">
        <f t="shared" si="19"/>
        <v>45882.183016248549</v>
      </c>
      <c r="Q239" s="124">
        <f t="shared" si="21"/>
        <v>21841.949170602136</v>
      </c>
      <c r="R239" s="124">
        <f t="shared" si="22"/>
        <v>10210225.260070341</v>
      </c>
      <c r="Z239" s="2"/>
    </row>
    <row r="240" spans="13:26" x14ac:dyDescent="0.25">
      <c r="M240" s="2"/>
      <c r="N240" s="1">
        <f t="shared" si="18"/>
        <v>183</v>
      </c>
      <c r="O240" s="124">
        <f t="shared" si="20"/>
        <v>10210225.260070341</v>
      </c>
      <c r="P240" s="124">
        <f t="shared" si="19"/>
        <v>45882.183016248549</v>
      </c>
      <c r="Q240" s="124">
        <f t="shared" si="21"/>
        <v>21987.79357665122</v>
      </c>
      <c r="R240" s="124">
        <f t="shared" si="22"/>
        <v>10278095.236663239</v>
      </c>
      <c r="Z240" s="2"/>
    </row>
    <row r="241" spans="13:26" x14ac:dyDescent="0.25">
      <c r="M241" s="2"/>
      <c r="N241" s="1">
        <f t="shared" si="18"/>
        <v>184</v>
      </c>
      <c r="O241" s="124">
        <f t="shared" si="20"/>
        <v>10278095.236663239</v>
      </c>
      <c r="P241" s="124">
        <f t="shared" si="19"/>
        <v>45882.183016248549</v>
      </c>
      <c r="Q241" s="124">
        <f t="shared" si="21"/>
        <v>22133.952059678315</v>
      </c>
      <c r="R241" s="124">
        <f t="shared" si="22"/>
        <v>10346111.371739166</v>
      </c>
      <c r="Z241" s="2"/>
    </row>
    <row r="242" spans="13:26" x14ac:dyDescent="0.25">
      <c r="M242" s="2"/>
      <c r="N242" s="1">
        <f t="shared" si="18"/>
        <v>185</v>
      </c>
      <c r="O242" s="124">
        <f t="shared" si="20"/>
        <v>10346111.371739166</v>
      </c>
      <c r="P242" s="124">
        <f t="shared" si="19"/>
        <v>45882.183016248549</v>
      </c>
      <c r="Q242" s="124">
        <f t="shared" si="21"/>
        <v>22280.42529605046</v>
      </c>
      <c r="R242" s="124">
        <f t="shared" si="22"/>
        <v>10414273.980051463</v>
      </c>
      <c r="Z242" s="2"/>
    </row>
    <row r="243" spans="13:26" x14ac:dyDescent="0.25">
      <c r="M243" s="2"/>
      <c r="N243" s="1">
        <f t="shared" si="18"/>
        <v>186</v>
      </c>
      <c r="O243" s="124">
        <f t="shared" si="20"/>
        <v>10414273.980051463</v>
      </c>
      <c r="P243" s="124">
        <f t="shared" si="19"/>
        <v>45882.183016248549</v>
      </c>
      <c r="Q243" s="124">
        <f t="shared" si="21"/>
        <v>22427.213963591239</v>
      </c>
      <c r="R243" s="124">
        <f t="shared" si="22"/>
        <v>10482583.377031302</v>
      </c>
      <c r="Z243" s="2"/>
    </row>
    <row r="244" spans="13:26" x14ac:dyDescent="0.25">
      <c r="M244" s="2"/>
      <c r="N244" s="1">
        <f t="shared" si="18"/>
        <v>187</v>
      </c>
      <c r="O244" s="124">
        <f t="shared" si="20"/>
        <v>10482583.377031302</v>
      </c>
      <c r="P244" s="124">
        <f t="shared" si="19"/>
        <v>45882.183016248549</v>
      </c>
      <c r="Q244" s="124">
        <f t="shared" si="21"/>
        <v>22574.318741583949</v>
      </c>
      <c r="R244" s="124">
        <f t="shared" si="22"/>
        <v>10551039.878789134</v>
      </c>
      <c r="Z244" s="2"/>
    </row>
    <row r="245" spans="13:26" x14ac:dyDescent="0.25">
      <c r="M245" s="2"/>
      <c r="N245" s="1">
        <f t="shared" si="18"/>
        <v>188</v>
      </c>
      <c r="O245" s="124">
        <f t="shared" si="20"/>
        <v>10551039.878789134</v>
      </c>
      <c r="P245" s="124">
        <f t="shared" si="19"/>
        <v>45882.183016248549</v>
      </c>
      <c r="Q245" s="124">
        <f t="shared" si="21"/>
        <v>22721.740310774727</v>
      </c>
      <c r="R245" s="124">
        <f t="shared" si="22"/>
        <v>10619643.802116157</v>
      </c>
      <c r="Z245" s="2"/>
    </row>
    <row r="246" spans="13:26" x14ac:dyDescent="0.25">
      <c r="M246" s="2"/>
      <c r="N246" s="1">
        <f t="shared" si="18"/>
        <v>189</v>
      </c>
      <c r="O246" s="124">
        <f t="shared" si="20"/>
        <v>10619643.802116157</v>
      </c>
      <c r="P246" s="124">
        <f t="shared" si="19"/>
        <v>45882.183016248549</v>
      </c>
      <c r="Q246" s="124">
        <f t="shared" si="21"/>
        <v>22869.479353375693</v>
      </c>
      <c r="R246" s="124">
        <f t="shared" si="22"/>
        <v>10688395.464485781</v>
      </c>
      <c r="Z246" s="2"/>
    </row>
    <row r="247" spans="13:26" x14ac:dyDescent="0.25">
      <c r="M247" s="2"/>
      <c r="N247" s="1">
        <f t="shared" ref="N247:N310" si="23">N246+1</f>
        <v>190</v>
      </c>
      <c r="O247" s="124">
        <f t="shared" si="20"/>
        <v>10688395.464485781</v>
      </c>
      <c r="P247" s="124">
        <f t="shared" ref="P247:P310" si="24">P246</f>
        <v>45882.183016248549</v>
      </c>
      <c r="Q247" s="124">
        <f t="shared" si="21"/>
        <v>23017.536553068119</v>
      </c>
      <c r="R247" s="124">
        <f t="shared" si="22"/>
        <v>10757295.184055097</v>
      </c>
      <c r="Z247" s="2"/>
    </row>
    <row r="248" spans="13:26" x14ac:dyDescent="0.25">
      <c r="M248" s="2"/>
      <c r="N248" s="1">
        <f t="shared" si="23"/>
        <v>191</v>
      </c>
      <c r="O248" s="124">
        <f t="shared" si="20"/>
        <v>10757295.184055097</v>
      </c>
      <c r="P248" s="124">
        <f t="shared" si="24"/>
        <v>45882.183016248549</v>
      </c>
      <c r="Q248" s="124">
        <f t="shared" si="21"/>
        <v>23165.912595005597</v>
      </c>
      <c r="R248" s="124">
        <f t="shared" si="22"/>
        <v>10826343.279666351</v>
      </c>
      <c r="Z248" s="2"/>
    </row>
    <row r="249" spans="13:26" x14ac:dyDescent="0.25">
      <c r="M249" s="2"/>
      <c r="N249" s="1">
        <f t="shared" si="23"/>
        <v>192</v>
      </c>
      <c r="O249" s="124">
        <f t="shared" si="20"/>
        <v>10826343.279666351</v>
      </c>
      <c r="P249" s="124">
        <f t="shared" si="24"/>
        <v>45882.183016248549</v>
      </c>
      <c r="Q249" s="124">
        <f t="shared" si="21"/>
        <v>23314.60816581719</v>
      </c>
      <c r="R249" s="124">
        <f t="shared" si="22"/>
        <v>10895540.070848417</v>
      </c>
      <c r="Z249" s="2"/>
    </row>
    <row r="250" spans="13:26" x14ac:dyDescent="0.25">
      <c r="M250" s="2"/>
      <c r="N250" s="1">
        <f t="shared" si="23"/>
        <v>193</v>
      </c>
      <c r="O250" s="124">
        <f t="shared" si="20"/>
        <v>10895540.070848417</v>
      </c>
      <c r="P250" s="124">
        <f t="shared" si="24"/>
        <v>45882.183016248549</v>
      </c>
      <c r="Q250" s="124">
        <f t="shared" si="21"/>
        <v>23463.623953610633</v>
      </c>
      <c r="R250" s="124">
        <f t="shared" si="22"/>
        <v>10964885.877818275</v>
      </c>
      <c r="Z250" s="2"/>
    </row>
    <row r="251" spans="13:26" x14ac:dyDescent="0.25">
      <c r="M251" s="2"/>
      <c r="N251" s="1">
        <f t="shared" si="23"/>
        <v>194</v>
      </c>
      <c r="O251" s="124">
        <f t="shared" si="20"/>
        <v>10964885.877818275</v>
      </c>
      <c r="P251" s="124">
        <f t="shared" si="24"/>
        <v>45882.183016248549</v>
      </c>
      <c r="Q251" s="124">
        <f t="shared" si="21"/>
        <v>23612.960647975498</v>
      </c>
      <c r="R251" s="124">
        <f t="shared" si="22"/>
        <v>11034381.021482499</v>
      </c>
      <c r="Z251" s="2"/>
    </row>
    <row r="252" spans="13:26" x14ac:dyDescent="0.25">
      <c r="M252" s="2"/>
      <c r="N252" s="1">
        <f t="shared" si="23"/>
        <v>195</v>
      </c>
      <c r="O252" s="124">
        <f t="shared" si="20"/>
        <v>11034381.021482499</v>
      </c>
      <c r="P252" s="124">
        <f t="shared" si="24"/>
        <v>45882.183016248549</v>
      </c>
      <c r="Q252" s="124">
        <f t="shared" si="21"/>
        <v>23762.618939986402</v>
      </c>
      <c r="R252" s="124">
        <f t="shared" si="22"/>
        <v>11104025.823438734</v>
      </c>
      <c r="Z252" s="2"/>
    </row>
    <row r="253" spans="13:26" x14ac:dyDescent="0.25">
      <c r="M253" s="2"/>
      <c r="N253" s="1">
        <f t="shared" si="23"/>
        <v>196</v>
      </c>
      <c r="O253" s="124">
        <f t="shared" si="20"/>
        <v>11104025.823438734</v>
      </c>
      <c r="P253" s="124">
        <f t="shared" si="24"/>
        <v>45882.183016248549</v>
      </c>
      <c r="Q253" s="124">
        <f t="shared" si="21"/>
        <v>23912.599522206179</v>
      </c>
      <c r="R253" s="124">
        <f t="shared" si="22"/>
        <v>11173820.605977189</v>
      </c>
      <c r="Z253" s="2"/>
    </row>
    <row r="254" spans="13:26" x14ac:dyDescent="0.25">
      <c r="M254" s="2"/>
      <c r="N254" s="1">
        <f t="shared" si="23"/>
        <v>197</v>
      </c>
      <c r="O254" s="124">
        <f t="shared" si="20"/>
        <v>11173820.605977189</v>
      </c>
      <c r="P254" s="124">
        <f t="shared" si="24"/>
        <v>45882.183016248549</v>
      </c>
      <c r="Q254" s="124">
        <f t="shared" si="21"/>
        <v>24062.903088689123</v>
      </c>
      <c r="R254" s="124">
        <f t="shared" si="22"/>
        <v>11243765.692082126</v>
      </c>
      <c r="Z254" s="2"/>
    </row>
    <row r="255" spans="13:26" x14ac:dyDescent="0.25">
      <c r="M255" s="2"/>
      <c r="N255" s="1">
        <f t="shared" si="23"/>
        <v>198</v>
      </c>
      <c r="O255" s="124">
        <f t="shared" si="20"/>
        <v>11243765.692082126</v>
      </c>
      <c r="P255" s="124">
        <f t="shared" si="24"/>
        <v>45882.183016248549</v>
      </c>
      <c r="Q255" s="124">
        <f t="shared" si="21"/>
        <v>24213.53033498416</v>
      </c>
      <c r="R255" s="124">
        <f t="shared" si="22"/>
        <v>11313861.405433359</v>
      </c>
      <c r="Z255" s="2"/>
    </row>
    <row r="256" spans="13:26" x14ac:dyDescent="0.25">
      <c r="M256" s="2"/>
      <c r="N256" s="1">
        <f t="shared" si="23"/>
        <v>199</v>
      </c>
      <c r="O256" s="124">
        <f t="shared" si="20"/>
        <v>11313861.405433359</v>
      </c>
      <c r="P256" s="124">
        <f t="shared" si="24"/>
        <v>45882.183016248549</v>
      </c>
      <c r="Q256" s="124">
        <f t="shared" si="21"/>
        <v>24364.481958138105</v>
      </c>
      <c r="R256" s="124">
        <f t="shared" si="22"/>
        <v>11384108.070407744</v>
      </c>
      <c r="Z256" s="2"/>
    </row>
    <row r="257" spans="13:26" x14ac:dyDescent="0.25">
      <c r="M257" s="2"/>
      <c r="N257" s="1">
        <f t="shared" si="23"/>
        <v>200</v>
      </c>
      <c r="O257" s="124">
        <f t="shared" si="20"/>
        <v>11384108.070407744</v>
      </c>
      <c r="P257" s="124">
        <f t="shared" si="24"/>
        <v>45882.183016248549</v>
      </c>
      <c r="Q257" s="124">
        <f t="shared" si="21"/>
        <v>24515.75865669885</v>
      </c>
      <c r="R257" s="124">
        <f t="shared" si="22"/>
        <v>11454506.012080692</v>
      </c>
      <c r="Z257" s="2"/>
    </row>
    <row r="258" spans="13:26" x14ac:dyDescent="0.25">
      <c r="M258" s="2"/>
      <c r="N258" s="1">
        <f t="shared" si="23"/>
        <v>201</v>
      </c>
      <c r="O258" s="124">
        <f t="shared" si="20"/>
        <v>11454506.012080692</v>
      </c>
      <c r="P258" s="124">
        <f t="shared" si="24"/>
        <v>45882.183016248549</v>
      </c>
      <c r="Q258" s="124">
        <f t="shared" si="21"/>
        <v>24667.361130718629</v>
      </c>
      <c r="R258" s="124">
        <f t="shared" si="22"/>
        <v>11525055.556227658</v>
      </c>
      <c r="Z258" s="2"/>
    </row>
    <row r="259" spans="13:26" x14ac:dyDescent="0.25">
      <c r="M259" s="2"/>
      <c r="N259" s="1">
        <f t="shared" si="23"/>
        <v>202</v>
      </c>
      <c r="O259" s="124">
        <f t="shared" si="20"/>
        <v>11525055.556227658</v>
      </c>
      <c r="P259" s="124">
        <f t="shared" si="24"/>
        <v>45882.183016248549</v>
      </c>
      <c r="Q259" s="124">
        <f t="shared" si="21"/>
        <v>24819.290081757234</v>
      </c>
      <c r="R259" s="124">
        <f t="shared" si="22"/>
        <v>11595757.029325664</v>
      </c>
      <c r="Z259" s="2"/>
    </row>
    <row r="260" spans="13:26" x14ac:dyDescent="0.25">
      <c r="M260" s="2"/>
      <c r="N260" s="1">
        <f t="shared" si="23"/>
        <v>203</v>
      </c>
      <c r="O260" s="124">
        <f t="shared" si="20"/>
        <v>11595757.029325664</v>
      </c>
      <c r="P260" s="124">
        <f t="shared" si="24"/>
        <v>45882.183016248549</v>
      </c>
      <c r="Q260" s="124">
        <f t="shared" si="21"/>
        <v>24971.546212885274</v>
      </c>
      <c r="R260" s="124">
        <f t="shared" si="22"/>
        <v>11666610.758554798</v>
      </c>
      <c r="Z260" s="2"/>
    </row>
    <row r="261" spans="13:26" x14ac:dyDescent="0.25">
      <c r="M261" s="2"/>
      <c r="N261" s="1">
        <f t="shared" si="23"/>
        <v>204</v>
      </c>
      <c r="O261" s="124">
        <f t="shared" si="20"/>
        <v>11666610.758554798</v>
      </c>
      <c r="P261" s="124">
        <f t="shared" si="24"/>
        <v>45882.183016248549</v>
      </c>
      <c r="Q261" s="124">
        <f t="shared" si="21"/>
        <v>25124.130228687431</v>
      </c>
      <c r="R261" s="124">
        <f t="shared" si="22"/>
        <v>11737617.071799733</v>
      </c>
      <c r="Z261" s="2"/>
    </row>
    <row r="262" spans="13:26" x14ac:dyDescent="0.25">
      <c r="M262" s="2"/>
      <c r="N262" s="1">
        <f t="shared" si="23"/>
        <v>205</v>
      </c>
      <c r="O262" s="124">
        <f t="shared" si="20"/>
        <v>11737617.071799733</v>
      </c>
      <c r="P262" s="124">
        <f t="shared" si="24"/>
        <v>45882.183016248549</v>
      </c>
      <c r="Q262" s="124">
        <f t="shared" si="21"/>
        <v>25277.0428352657</v>
      </c>
      <c r="R262" s="124">
        <f t="shared" si="22"/>
        <v>11808776.297651246</v>
      </c>
      <c r="Z262" s="2"/>
    </row>
    <row r="263" spans="13:26" x14ac:dyDescent="0.25">
      <c r="M263" s="2"/>
      <c r="N263" s="1">
        <f t="shared" si="23"/>
        <v>206</v>
      </c>
      <c r="O263" s="124">
        <f t="shared" si="20"/>
        <v>11808776.297651246</v>
      </c>
      <c r="P263" s="124">
        <f t="shared" si="24"/>
        <v>45882.183016248549</v>
      </c>
      <c r="Q263" s="124">
        <f t="shared" si="21"/>
        <v>25430.284740242692</v>
      </c>
      <c r="R263" s="124">
        <f t="shared" si="22"/>
        <v>11880088.765407737</v>
      </c>
      <c r="Z263" s="2"/>
    </row>
    <row r="264" spans="13:26" x14ac:dyDescent="0.25">
      <c r="M264" s="2"/>
      <c r="N264" s="1">
        <f t="shared" si="23"/>
        <v>207</v>
      </c>
      <c r="O264" s="124">
        <f t="shared" si="20"/>
        <v>11880088.765407737</v>
      </c>
      <c r="P264" s="124">
        <f t="shared" si="24"/>
        <v>45882.183016248549</v>
      </c>
      <c r="Q264" s="124">
        <f t="shared" si="21"/>
        <v>25583.856652764876</v>
      </c>
      <c r="R264" s="124">
        <f t="shared" si="22"/>
        <v>11951554.80507675</v>
      </c>
      <c r="Z264" s="2"/>
    </row>
    <row r="265" spans="13:26" x14ac:dyDescent="0.25">
      <c r="M265" s="2"/>
      <c r="N265" s="1">
        <f t="shared" si="23"/>
        <v>208</v>
      </c>
      <c r="O265" s="124">
        <f t="shared" si="20"/>
        <v>11951554.80507675</v>
      </c>
      <c r="P265" s="124">
        <f t="shared" si="24"/>
        <v>45882.183016248549</v>
      </c>
      <c r="Q265" s="124">
        <f t="shared" si="21"/>
        <v>25737.759283505875</v>
      </c>
      <c r="R265" s="124">
        <f t="shared" si="22"/>
        <v>12023174.747376503</v>
      </c>
      <c r="Z265" s="2"/>
    </row>
    <row r="266" spans="13:26" x14ac:dyDescent="0.25">
      <c r="M266" s="2"/>
      <c r="N266" s="1">
        <f t="shared" si="23"/>
        <v>209</v>
      </c>
      <c r="O266" s="124">
        <f t="shared" si="20"/>
        <v>12023174.747376503</v>
      </c>
      <c r="P266" s="124">
        <f t="shared" si="24"/>
        <v>45882.183016248549</v>
      </c>
      <c r="Q266" s="124">
        <f t="shared" si="21"/>
        <v>25891.993344669754</v>
      </c>
      <c r="R266" s="124">
        <f t="shared" si="22"/>
        <v>12094948.923737422</v>
      </c>
      <c r="Z266" s="2"/>
    </row>
    <row r="267" spans="13:26" x14ac:dyDescent="0.25">
      <c r="M267" s="2"/>
      <c r="N267" s="1">
        <f t="shared" si="23"/>
        <v>210</v>
      </c>
      <c r="O267" s="124">
        <f t="shared" si="20"/>
        <v>12094948.923737422</v>
      </c>
      <c r="P267" s="124">
        <f t="shared" si="24"/>
        <v>45882.183016248549</v>
      </c>
      <c r="Q267" s="124">
        <f t="shared" si="21"/>
        <v>26046.559549994312</v>
      </c>
      <c r="R267" s="124">
        <f t="shared" si="22"/>
        <v>12166877.666303664</v>
      </c>
      <c r="Z267" s="2"/>
    </row>
    <row r="268" spans="13:26" x14ac:dyDescent="0.25">
      <c r="M268" s="2"/>
      <c r="N268" s="1">
        <f t="shared" si="23"/>
        <v>211</v>
      </c>
      <c r="O268" s="124">
        <f t="shared" si="20"/>
        <v>12166877.666303664</v>
      </c>
      <c r="P268" s="124">
        <f t="shared" si="24"/>
        <v>45882.183016248549</v>
      </c>
      <c r="Q268" s="124">
        <f t="shared" si="21"/>
        <v>26201.458614754392</v>
      </c>
      <c r="R268" s="124">
        <f t="shared" si="22"/>
        <v>12238961.307934666</v>
      </c>
      <c r="Z268" s="2"/>
    </row>
    <row r="269" spans="13:26" x14ac:dyDescent="0.25">
      <c r="M269" s="2"/>
      <c r="N269" s="1">
        <f t="shared" si="23"/>
        <v>212</v>
      </c>
      <c r="O269" s="124">
        <f t="shared" si="20"/>
        <v>12238961.307934666</v>
      </c>
      <c r="P269" s="124">
        <f t="shared" si="24"/>
        <v>45882.183016248549</v>
      </c>
      <c r="Q269" s="124">
        <f t="shared" si="21"/>
        <v>26356.691255765178</v>
      </c>
      <c r="R269" s="124">
        <f t="shared" si="22"/>
        <v>12311200.182206679</v>
      </c>
      <c r="Z269" s="2"/>
    </row>
    <row r="270" spans="13:26" x14ac:dyDescent="0.25">
      <c r="M270" s="2"/>
      <c r="N270" s="1">
        <f t="shared" si="23"/>
        <v>213</v>
      </c>
      <c r="O270" s="124">
        <f t="shared" si="20"/>
        <v>12311200.182206679</v>
      </c>
      <c r="P270" s="124">
        <f t="shared" si="24"/>
        <v>45882.183016248549</v>
      </c>
      <c r="Q270" s="124">
        <f t="shared" si="21"/>
        <v>26512.258191385532</v>
      </c>
      <c r="R270" s="124">
        <f t="shared" si="22"/>
        <v>12383594.623414313</v>
      </c>
      <c r="Z270" s="2"/>
    </row>
    <row r="271" spans="13:26" x14ac:dyDescent="0.25">
      <c r="M271" s="2"/>
      <c r="N271" s="1">
        <f t="shared" si="23"/>
        <v>214</v>
      </c>
      <c r="O271" s="124">
        <f t="shared" si="20"/>
        <v>12383594.623414313</v>
      </c>
      <c r="P271" s="124">
        <f t="shared" si="24"/>
        <v>45882.183016248549</v>
      </c>
      <c r="Q271" s="124">
        <f t="shared" si="21"/>
        <v>26668.160141521304</v>
      </c>
      <c r="R271" s="124">
        <f t="shared" si="22"/>
        <v>12456144.966572084</v>
      </c>
      <c r="Z271" s="2"/>
    </row>
    <row r="272" spans="13:26" x14ac:dyDescent="0.25">
      <c r="M272" s="2"/>
      <c r="N272" s="1">
        <f t="shared" si="23"/>
        <v>215</v>
      </c>
      <c r="O272" s="124">
        <f t="shared" si="20"/>
        <v>12456144.966572084</v>
      </c>
      <c r="P272" s="124">
        <f t="shared" si="24"/>
        <v>45882.183016248549</v>
      </c>
      <c r="Q272" s="124">
        <f t="shared" si="21"/>
        <v>26824.397827628658</v>
      </c>
      <c r="R272" s="124">
        <f t="shared" si="22"/>
        <v>12528851.547415961</v>
      </c>
      <c r="Z272" s="2"/>
    </row>
    <row r="273" spans="13:26" x14ac:dyDescent="0.25">
      <c r="M273" s="2"/>
      <c r="N273" s="1">
        <f t="shared" si="23"/>
        <v>216</v>
      </c>
      <c r="O273" s="124">
        <f t="shared" si="20"/>
        <v>12528851.547415961</v>
      </c>
      <c r="P273" s="124">
        <f t="shared" si="24"/>
        <v>45882.183016248549</v>
      </c>
      <c r="Q273" s="124">
        <f t="shared" si="21"/>
        <v>26980.971972717427</v>
      </c>
      <c r="R273" s="124">
        <f t="shared" si="22"/>
        <v>12601714.702404926</v>
      </c>
      <c r="Z273" s="2"/>
    </row>
    <row r="274" spans="13:26" x14ac:dyDescent="0.25">
      <c r="M274" s="2"/>
      <c r="N274" s="1">
        <f t="shared" si="23"/>
        <v>217</v>
      </c>
      <c r="O274" s="124">
        <f t="shared" si="20"/>
        <v>12601714.702404926</v>
      </c>
      <c r="P274" s="124">
        <f t="shared" si="24"/>
        <v>45882.183016248549</v>
      </c>
      <c r="Q274" s="124">
        <f t="shared" si="21"/>
        <v>27137.88330135445</v>
      </c>
      <c r="R274" s="124">
        <f t="shared" si="22"/>
        <v>12674734.768722529</v>
      </c>
      <c r="Z274" s="2"/>
    </row>
    <row r="275" spans="13:26" x14ac:dyDescent="0.25">
      <c r="M275" s="2"/>
      <c r="N275" s="1">
        <f t="shared" si="23"/>
        <v>218</v>
      </c>
      <c r="O275" s="124">
        <f t="shared" si="20"/>
        <v>12674734.768722529</v>
      </c>
      <c r="P275" s="124">
        <f t="shared" si="24"/>
        <v>45882.183016248549</v>
      </c>
      <c r="Q275" s="124">
        <f t="shared" si="21"/>
        <v>27295.132539666924</v>
      </c>
      <c r="R275" s="124">
        <f t="shared" si="22"/>
        <v>12747912.084278444</v>
      </c>
      <c r="Z275" s="2"/>
    </row>
    <row r="276" spans="13:26" x14ac:dyDescent="0.25">
      <c r="M276" s="2"/>
      <c r="N276" s="1">
        <f t="shared" si="23"/>
        <v>219</v>
      </c>
      <c r="O276" s="124">
        <f t="shared" si="20"/>
        <v>12747912.084278444</v>
      </c>
      <c r="P276" s="124">
        <f t="shared" si="24"/>
        <v>45882.183016248549</v>
      </c>
      <c r="Q276" s="124">
        <f t="shared" si="21"/>
        <v>27452.720415345764</v>
      </c>
      <c r="R276" s="124">
        <f t="shared" si="22"/>
        <v>12821246.987710038</v>
      </c>
      <c r="Z276" s="2"/>
    </row>
    <row r="277" spans="13:26" x14ac:dyDescent="0.25">
      <c r="M277" s="2"/>
      <c r="N277" s="1">
        <f t="shared" si="23"/>
        <v>220</v>
      </c>
      <c r="O277" s="124">
        <f t="shared" si="20"/>
        <v>12821246.987710038</v>
      </c>
      <c r="P277" s="124">
        <f t="shared" si="24"/>
        <v>45882.183016248549</v>
      </c>
      <c r="Q277" s="124">
        <f t="shared" si="21"/>
        <v>27610.64765764898</v>
      </c>
      <c r="R277" s="124">
        <f t="shared" si="22"/>
        <v>12894739.818383936</v>
      </c>
      <c r="Z277" s="2"/>
    </row>
    <row r="278" spans="13:26" x14ac:dyDescent="0.25">
      <c r="M278" s="2"/>
      <c r="N278" s="1">
        <f t="shared" si="23"/>
        <v>221</v>
      </c>
      <c r="O278" s="124">
        <f t="shared" si="20"/>
        <v>12894739.818383936</v>
      </c>
      <c r="P278" s="124">
        <f t="shared" si="24"/>
        <v>45882.183016248549</v>
      </c>
      <c r="Q278" s="124">
        <f t="shared" si="21"/>
        <v>27768.914997405038</v>
      </c>
      <c r="R278" s="124">
        <f t="shared" si="22"/>
        <v>12968390.916397588</v>
      </c>
      <c r="Z278" s="2"/>
    </row>
    <row r="279" spans="13:26" x14ac:dyDescent="0.25">
      <c r="M279" s="2"/>
      <c r="N279" s="1">
        <f t="shared" si="23"/>
        <v>222</v>
      </c>
      <c r="O279" s="124">
        <f t="shared" si="20"/>
        <v>12968390.916397588</v>
      </c>
      <c r="P279" s="124">
        <f t="shared" si="24"/>
        <v>45882.183016248549</v>
      </c>
      <c r="Q279" s="124">
        <f t="shared" si="21"/>
        <v>27927.52316701625</v>
      </c>
      <c r="R279" s="124">
        <f t="shared" si="22"/>
        <v>13042200.622580852</v>
      </c>
      <c r="Z279" s="2"/>
    </row>
    <row r="280" spans="13:26" x14ac:dyDescent="0.25">
      <c r="M280" s="2"/>
      <c r="N280" s="1">
        <f t="shared" si="23"/>
        <v>223</v>
      </c>
      <c r="O280" s="124">
        <f t="shared" si="20"/>
        <v>13042200.622580852</v>
      </c>
      <c r="P280" s="124">
        <f t="shared" si="24"/>
        <v>45882.183016248549</v>
      </c>
      <c r="Q280" s="124">
        <f t="shared" si="21"/>
        <v>28086.472900462159</v>
      </c>
      <c r="R280" s="124">
        <f t="shared" si="22"/>
        <v>13116169.278497562</v>
      </c>
      <c r="Z280" s="2"/>
    </row>
    <row r="281" spans="13:26" x14ac:dyDescent="0.25">
      <c r="M281" s="2"/>
      <c r="N281" s="1">
        <f t="shared" si="23"/>
        <v>224</v>
      </c>
      <c r="O281" s="124">
        <f t="shared" si="20"/>
        <v>13116169.278497562</v>
      </c>
      <c r="P281" s="124">
        <f t="shared" si="24"/>
        <v>45882.183016248549</v>
      </c>
      <c r="Q281" s="124">
        <f t="shared" si="21"/>
        <v>28245.764933302944</v>
      </c>
      <c r="R281" s="124">
        <f t="shared" si="22"/>
        <v>13190297.226447113</v>
      </c>
      <c r="Z281" s="2"/>
    </row>
    <row r="282" spans="13:26" x14ac:dyDescent="0.25">
      <c r="M282" s="2"/>
      <c r="N282" s="1">
        <f t="shared" si="23"/>
        <v>225</v>
      </c>
      <c r="O282" s="124">
        <f t="shared" si="20"/>
        <v>13190297.226447113</v>
      </c>
      <c r="P282" s="124">
        <f t="shared" si="24"/>
        <v>45882.183016248549</v>
      </c>
      <c r="Q282" s="124">
        <f t="shared" si="21"/>
        <v>28405.400002682822</v>
      </c>
      <c r="R282" s="124">
        <f t="shared" si="22"/>
        <v>13264584.809466043</v>
      </c>
      <c r="Z282" s="2"/>
    </row>
    <row r="283" spans="13:26" x14ac:dyDescent="0.25">
      <c r="M283" s="2"/>
      <c r="N283" s="1">
        <f t="shared" si="23"/>
        <v>226</v>
      </c>
      <c r="O283" s="124">
        <f t="shared" si="20"/>
        <v>13264584.809466043</v>
      </c>
      <c r="P283" s="124">
        <f t="shared" si="24"/>
        <v>45882.183016248549</v>
      </c>
      <c r="Q283" s="124">
        <f t="shared" si="21"/>
        <v>28565.378847333435</v>
      </c>
      <c r="R283" s="124">
        <f t="shared" si="22"/>
        <v>13339032.371329624</v>
      </c>
      <c r="Z283" s="2"/>
    </row>
    <row r="284" spans="13:26" x14ac:dyDescent="0.25">
      <c r="M284" s="2"/>
      <c r="N284" s="1">
        <f t="shared" si="23"/>
        <v>227</v>
      </c>
      <c r="O284" s="124">
        <f t="shared" ref="O284:O347" si="25">R283</f>
        <v>13339032.371329624</v>
      </c>
      <c r="P284" s="124">
        <f t="shared" si="24"/>
        <v>45882.183016248549</v>
      </c>
      <c r="Q284" s="124">
        <f t="shared" ref="Q284:Q347" si="26">O284*$P$52</f>
        <v>28725.702207577313</v>
      </c>
      <c r="R284" s="124">
        <f t="shared" ref="R284:R347" si="27">O284+P284+Q284</f>
        <v>13413640.256553449</v>
      </c>
      <c r="Z284" s="2"/>
    </row>
    <row r="285" spans="13:26" x14ac:dyDescent="0.25">
      <c r="M285" s="2"/>
      <c r="N285" s="1">
        <f t="shared" si="23"/>
        <v>228</v>
      </c>
      <c r="O285" s="124">
        <f t="shared" si="25"/>
        <v>13413640.256553449</v>
      </c>
      <c r="P285" s="124">
        <f t="shared" si="24"/>
        <v>45882.183016248549</v>
      </c>
      <c r="Q285" s="124">
        <f t="shared" si="26"/>
        <v>28886.370825331262</v>
      </c>
      <c r="R285" s="124">
        <f t="shared" si="27"/>
        <v>13488408.810395028</v>
      </c>
      <c r="Z285" s="2"/>
    </row>
    <row r="286" spans="13:26" x14ac:dyDescent="0.25">
      <c r="M286" s="2"/>
      <c r="N286" s="1">
        <f t="shared" si="23"/>
        <v>229</v>
      </c>
      <c r="O286" s="124">
        <f t="shared" si="25"/>
        <v>13488408.810395028</v>
      </c>
      <c r="P286" s="124">
        <f t="shared" si="24"/>
        <v>45882.183016248549</v>
      </c>
      <c r="Q286" s="124">
        <f t="shared" si="26"/>
        <v>29047.385444109812</v>
      </c>
      <c r="R286" s="124">
        <f t="shared" si="27"/>
        <v>13563338.378855387</v>
      </c>
      <c r="Z286" s="2"/>
    </row>
    <row r="287" spans="13:26" x14ac:dyDescent="0.25">
      <c r="M287" s="2"/>
      <c r="N287" s="1">
        <f t="shared" si="23"/>
        <v>230</v>
      </c>
      <c r="O287" s="124">
        <f t="shared" si="25"/>
        <v>13563338.378855387</v>
      </c>
      <c r="P287" s="124">
        <f t="shared" si="24"/>
        <v>45882.183016248549</v>
      </c>
      <c r="Q287" s="124">
        <f t="shared" si="26"/>
        <v>29208.746809028667</v>
      </c>
      <c r="R287" s="124">
        <f t="shared" si="27"/>
        <v>13638429.308680663</v>
      </c>
      <c r="Z287" s="2"/>
    </row>
    <row r="288" spans="13:26" x14ac:dyDescent="0.25">
      <c r="M288" s="2"/>
      <c r="N288" s="1">
        <f t="shared" si="23"/>
        <v>231</v>
      </c>
      <c r="O288" s="124">
        <f t="shared" si="25"/>
        <v>13638429.308680663</v>
      </c>
      <c r="P288" s="124">
        <f t="shared" si="24"/>
        <v>45882.183016248549</v>
      </c>
      <c r="Q288" s="124">
        <f t="shared" si="26"/>
        <v>29370.455666808128</v>
      </c>
      <c r="R288" s="124">
        <f t="shared" si="27"/>
        <v>13713681.947363719</v>
      </c>
      <c r="Z288" s="2"/>
    </row>
    <row r="289" spans="13:26" x14ac:dyDescent="0.25">
      <c r="M289" s="2"/>
      <c r="N289" s="1">
        <f t="shared" si="23"/>
        <v>232</v>
      </c>
      <c r="O289" s="124">
        <f t="shared" si="25"/>
        <v>13713681.947363719</v>
      </c>
      <c r="P289" s="124">
        <f t="shared" si="24"/>
        <v>45882.183016248549</v>
      </c>
      <c r="Q289" s="124">
        <f t="shared" si="26"/>
        <v>29532.512765776577</v>
      </c>
      <c r="R289" s="124">
        <f t="shared" si="27"/>
        <v>13789096.643145744</v>
      </c>
      <c r="Z289" s="2"/>
    </row>
    <row r="290" spans="13:26" x14ac:dyDescent="0.25">
      <c r="M290" s="2"/>
      <c r="N290" s="1">
        <f t="shared" si="23"/>
        <v>233</v>
      </c>
      <c r="O290" s="124">
        <f t="shared" si="25"/>
        <v>13789096.643145744</v>
      </c>
      <c r="P290" s="124">
        <f t="shared" si="24"/>
        <v>45882.183016248549</v>
      </c>
      <c r="Q290" s="124">
        <f t="shared" si="26"/>
        <v>29694.918855873915</v>
      </c>
      <c r="R290" s="124">
        <f t="shared" si="27"/>
        <v>13864673.745017866</v>
      </c>
      <c r="Z290" s="2"/>
    </row>
    <row r="291" spans="13:26" x14ac:dyDescent="0.25">
      <c r="M291" s="2"/>
      <c r="N291" s="1">
        <f t="shared" si="23"/>
        <v>234</v>
      </c>
      <c r="O291" s="124">
        <f t="shared" si="25"/>
        <v>13864673.745017866</v>
      </c>
      <c r="P291" s="124">
        <f t="shared" si="24"/>
        <v>45882.183016248549</v>
      </c>
      <c r="Q291" s="124">
        <f t="shared" si="26"/>
        <v>29857.674688655054</v>
      </c>
      <c r="R291" s="124">
        <f t="shared" si="27"/>
        <v>13940413.60272277</v>
      </c>
      <c r="Z291" s="2"/>
    </row>
    <row r="292" spans="13:26" x14ac:dyDescent="0.25">
      <c r="M292" s="2"/>
      <c r="N292" s="1">
        <f t="shared" si="23"/>
        <v>235</v>
      </c>
      <c r="O292" s="124">
        <f t="shared" si="25"/>
        <v>13940413.60272277</v>
      </c>
      <c r="P292" s="124">
        <f t="shared" si="24"/>
        <v>45882.183016248549</v>
      </c>
      <c r="Q292" s="124">
        <f t="shared" si="26"/>
        <v>30020.781017293379</v>
      </c>
      <c r="R292" s="124">
        <f t="shared" si="27"/>
        <v>14016316.566756312</v>
      </c>
      <c r="Z292" s="2"/>
    </row>
    <row r="293" spans="13:26" x14ac:dyDescent="0.25">
      <c r="M293" s="2"/>
      <c r="N293" s="1">
        <f t="shared" si="23"/>
        <v>236</v>
      </c>
      <c r="O293" s="124">
        <f t="shared" si="25"/>
        <v>14016316.566756312</v>
      </c>
      <c r="P293" s="124">
        <f t="shared" si="24"/>
        <v>45882.183016248549</v>
      </c>
      <c r="Q293" s="124">
        <f t="shared" si="26"/>
        <v>30184.23859658424</v>
      </c>
      <c r="R293" s="124">
        <f t="shared" si="27"/>
        <v>14092382.988369144</v>
      </c>
      <c r="Z293" s="2"/>
    </row>
    <row r="294" spans="13:26" x14ac:dyDescent="0.25">
      <c r="M294" s="2"/>
      <c r="N294" s="1">
        <f t="shared" si="23"/>
        <v>237</v>
      </c>
      <c r="O294" s="124">
        <f t="shared" si="25"/>
        <v>14092382.988369144</v>
      </c>
      <c r="P294" s="124">
        <f t="shared" si="24"/>
        <v>45882.183016248549</v>
      </c>
      <c r="Q294" s="124">
        <f t="shared" si="26"/>
        <v>30348.048182948445</v>
      </c>
      <c r="R294" s="124">
        <f t="shared" si="27"/>
        <v>14168613.21956834</v>
      </c>
      <c r="Z294" s="2"/>
    </row>
    <row r="295" spans="13:26" x14ac:dyDescent="0.25">
      <c r="M295" s="2"/>
      <c r="N295" s="1">
        <f t="shared" si="23"/>
        <v>238</v>
      </c>
      <c r="O295" s="124">
        <f t="shared" si="25"/>
        <v>14168613.21956834</v>
      </c>
      <c r="P295" s="124">
        <f t="shared" si="24"/>
        <v>45882.183016248549</v>
      </c>
      <c r="Q295" s="124">
        <f t="shared" si="26"/>
        <v>30512.210534435759</v>
      </c>
      <c r="R295" s="124">
        <f t="shared" si="27"/>
        <v>14245007.613119025</v>
      </c>
      <c r="Z295" s="2"/>
    </row>
    <row r="296" spans="13:26" x14ac:dyDescent="0.25">
      <c r="M296" s="2"/>
      <c r="N296" s="1">
        <f t="shared" si="23"/>
        <v>239</v>
      </c>
      <c r="O296" s="124">
        <f t="shared" si="25"/>
        <v>14245007.613119025</v>
      </c>
      <c r="P296" s="124">
        <f t="shared" si="24"/>
        <v>45882.183016248549</v>
      </c>
      <c r="Q296" s="124">
        <f t="shared" si="26"/>
        <v>30676.726410728417</v>
      </c>
      <c r="R296" s="124">
        <f t="shared" si="27"/>
        <v>14321566.522546001</v>
      </c>
      <c r="Z296" s="2"/>
    </row>
    <row r="297" spans="13:26" x14ac:dyDescent="0.25">
      <c r="M297" s="2"/>
      <c r="N297" s="1">
        <f t="shared" si="23"/>
        <v>240</v>
      </c>
      <c r="O297" s="124">
        <f t="shared" si="25"/>
        <v>14321566.522546001</v>
      </c>
      <c r="P297" s="124">
        <f t="shared" si="24"/>
        <v>45882.183016248549</v>
      </c>
      <c r="Q297" s="124">
        <f t="shared" si="26"/>
        <v>30841.596573144627</v>
      </c>
      <c r="R297" s="124">
        <f t="shared" si="27"/>
        <v>14398290.302135393</v>
      </c>
      <c r="Z297" s="2"/>
    </row>
    <row r="298" spans="13:26" x14ac:dyDescent="0.25">
      <c r="M298" s="2"/>
      <c r="N298" s="1">
        <f t="shared" si="23"/>
        <v>241</v>
      </c>
      <c r="O298" s="124">
        <f t="shared" si="25"/>
        <v>14398290.302135393</v>
      </c>
      <c r="P298" s="124">
        <f t="shared" si="24"/>
        <v>45882.183016248549</v>
      </c>
      <c r="Q298" s="124">
        <f t="shared" si="26"/>
        <v>31006.821784642107</v>
      </c>
      <c r="R298" s="124">
        <f t="shared" si="27"/>
        <v>14475179.306936283</v>
      </c>
      <c r="Z298" s="2"/>
    </row>
    <row r="299" spans="13:26" x14ac:dyDescent="0.25">
      <c r="M299" s="2"/>
      <c r="N299" s="1">
        <f t="shared" si="23"/>
        <v>242</v>
      </c>
      <c r="O299" s="124">
        <f t="shared" si="25"/>
        <v>14475179.306936283</v>
      </c>
      <c r="P299" s="124">
        <f t="shared" si="24"/>
        <v>45882.183016248549</v>
      </c>
      <c r="Q299" s="124">
        <f t="shared" si="26"/>
        <v>31172.402809821611</v>
      </c>
      <c r="R299" s="124">
        <f t="shared" si="27"/>
        <v>14552233.892762352</v>
      </c>
      <c r="Z299" s="2"/>
    </row>
    <row r="300" spans="13:26" x14ac:dyDescent="0.25">
      <c r="M300" s="2"/>
      <c r="N300" s="1">
        <f t="shared" si="23"/>
        <v>243</v>
      </c>
      <c r="O300" s="124">
        <f t="shared" si="25"/>
        <v>14552233.892762352</v>
      </c>
      <c r="P300" s="124">
        <f t="shared" si="24"/>
        <v>45882.183016248549</v>
      </c>
      <c r="Q300" s="124">
        <f t="shared" si="26"/>
        <v>31338.340414930462</v>
      </c>
      <c r="R300" s="124">
        <f t="shared" si="27"/>
        <v>14629454.41619353</v>
      </c>
      <c r="Z300" s="2"/>
    </row>
    <row r="301" spans="13:26" x14ac:dyDescent="0.25">
      <c r="M301" s="2"/>
      <c r="N301" s="1">
        <f t="shared" si="23"/>
        <v>244</v>
      </c>
      <c r="O301" s="124">
        <f t="shared" si="25"/>
        <v>14629454.41619353</v>
      </c>
      <c r="P301" s="124">
        <f t="shared" si="24"/>
        <v>45882.183016248549</v>
      </c>
      <c r="Q301" s="124">
        <f t="shared" si="26"/>
        <v>31504.635367866103</v>
      </c>
      <c r="R301" s="124">
        <f t="shared" si="27"/>
        <v>14706841.234577645</v>
      </c>
      <c r="Z301" s="2"/>
    </row>
    <row r="302" spans="13:26" x14ac:dyDescent="0.25">
      <c r="M302" s="2"/>
      <c r="N302" s="1">
        <f t="shared" si="23"/>
        <v>245</v>
      </c>
      <c r="O302" s="124">
        <f t="shared" si="25"/>
        <v>14706841.234577645</v>
      </c>
      <c r="P302" s="124">
        <f t="shared" si="24"/>
        <v>45882.183016248549</v>
      </c>
      <c r="Q302" s="124">
        <f t="shared" si="26"/>
        <v>31671.288438179658</v>
      </c>
      <c r="R302" s="124">
        <f t="shared" si="27"/>
        <v>14784394.706032073</v>
      </c>
      <c r="Z302" s="2"/>
    </row>
    <row r="303" spans="13:26" x14ac:dyDescent="0.25">
      <c r="M303" s="2"/>
      <c r="N303" s="1">
        <f t="shared" si="23"/>
        <v>246</v>
      </c>
      <c r="O303" s="124">
        <f t="shared" si="25"/>
        <v>14784394.706032073</v>
      </c>
      <c r="P303" s="124">
        <f t="shared" si="24"/>
        <v>45882.183016248549</v>
      </c>
      <c r="Q303" s="124">
        <f t="shared" si="26"/>
        <v>31838.300397079467</v>
      </c>
      <c r="R303" s="124">
        <f t="shared" si="27"/>
        <v>14862115.189445401</v>
      </c>
      <c r="Z303" s="2"/>
    </row>
    <row r="304" spans="13:26" x14ac:dyDescent="0.25">
      <c r="M304" s="2"/>
      <c r="N304" s="1">
        <f t="shared" si="23"/>
        <v>247</v>
      </c>
      <c r="O304" s="124">
        <f t="shared" si="25"/>
        <v>14862115.189445401</v>
      </c>
      <c r="P304" s="124">
        <f t="shared" si="24"/>
        <v>45882.183016248549</v>
      </c>
      <c r="Q304" s="124">
        <f t="shared" si="26"/>
        <v>32005.672017434688</v>
      </c>
      <c r="R304" s="124">
        <f t="shared" si="27"/>
        <v>14940003.044479083</v>
      </c>
      <c r="Z304" s="2"/>
    </row>
    <row r="305" spans="13:26" x14ac:dyDescent="0.25">
      <c r="M305" s="2"/>
      <c r="N305" s="1">
        <f t="shared" si="23"/>
        <v>248</v>
      </c>
      <c r="O305" s="124">
        <f t="shared" si="25"/>
        <v>14940003.044479083</v>
      </c>
      <c r="P305" s="124">
        <f t="shared" si="24"/>
        <v>45882.183016248549</v>
      </c>
      <c r="Q305" s="124">
        <f t="shared" si="26"/>
        <v>32173.404073778856</v>
      </c>
      <c r="R305" s="124">
        <f t="shared" si="27"/>
        <v>15018058.63156911</v>
      </c>
      <c r="Z305" s="2"/>
    </row>
    <row r="306" spans="13:26" x14ac:dyDescent="0.25">
      <c r="M306" s="2"/>
      <c r="N306" s="1">
        <f t="shared" si="23"/>
        <v>249</v>
      </c>
      <c r="O306" s="124">
        <f t="shared" si="25"/>
        <v>15018058.63156911</v>
      </c>
      <c r="P306" s="124">
        <f t="shared" si="24"/>
        <v>45882.183016248549</v>
      </c>
      <c r="Q306" s="124">
        <f t="shared" si="26"/>
        <v>32341.497342313462</v>
      </c>
      <c r="R306" s="124">
        <f t="shared" si="27"/>
        <v>15096282.311927671</v>
      </c>
      <c r="Z306" s="2"/>
    </row>
    <row r="307" spans="13:26" x14ac:dyDescent="0.25">
      <c r="M307" s="2"/>
      <c r="N307" s="1">
        <f t="shared" si="23"/>
        <v>250</v>
      </c>
      <c r="O307" s="124">
        <f t="shared" si="25"/>
        <v>15096282.311927671</v>
      </c>
      <c r="P307" s="124">
        <f t="shared" si="24"/>
        <v>45882.183016248549</v>
      </c>
      <c r="Q307" s="124">
        <f t="shared" si="26"/>
        <v>32509.952600911562</v>
      </c>
      <c r="R307" s="124">
        <f t="shared" si="27"/>
        <v>15174674.44754483</v>
      </c>
      <c r="Z307" s="2"/>
    </row>
    <row r="308" spans="13:26" x14ac:dyDescent="0.25">
      <c r="M308" s="2"/>
      <c r="N308" s="1">
        <f t="shared" si="23"/>
        <v>251</v>
      </c>
      <c r="O308" s="124">
        <f t="shared" si="25"/>
        <v>15174674.44754483</v>
      </c>
      <c r="P308" s="124">
        <f t="shared" si="24"/>
        <v>45882.183016248549</v>
      </c>
      <c r="Q308" s="124">
        <f t="shared" si="26"/>
        <v>32678.770629121358</v>
      </c>
      <c r="R308" s="124">
        <f t="shared" si="27"/>
        <v>15253235.401190199</v>
      </c>
      <c r="Z308" s="2"/>
    </row>
    <row r="309" spans="13:26" x14ac:dyDescent="0.25">
      <c r="M309" s="2"/>
      <c r="N309" s="1">
        <f t="shared" si="23"/>
        <v>252</v>
      </c>
      <c r="O309" s="124">
        <f t="shared" si="25"/>
        <v>15253235.401190199</v>
      </c>
      <c r="P309" s="124">
        <f t="shared" si="24"/>
        <v>45882.183016248549</v>
      </c>
      <c r="Q309" s="124">
        <f t="shared" si="26"/>
        <v>32847.952208169823</v>
      </c>
      <c r="R309" s="124">
        <f t="shared" si="27"/>
        <v>15331965.536414618</v>
      </c>
      <c r="Z309" s="2"/>
    </row>
    <row r="310" spans="13:26" x14ac:dyDescent="0.25">
      <c r="M310" s="2"/>
      <c r="N310" s="1">
        <f t="shared" si="23"/>
        <v>253</v>
      </c>
      <c r="O310" s="124">
        <f t="shared" si="25"/>
        <v>15331965.536414618</v>
      </c>
      <c r="P310" s="124">
        <f t="shared" si="24"/>
        <v>45882.183016248549</v>
      </c>
      <c r="Q310" s="124">
        <f t="shared" si="26"/>
        <v>33017.498120966309</v>
      </c>
      <c r="R310" s="124">
        <f t="shared" si="27"/>
        <v>15410865.217551831</v>
      </c>
      <c r="Z310" s="2"/>
    </row>
    <row r="311" spans="13:26" x14ac:dyDescent="0.25">
      <c r="M311" s="2"/>
      <c r="N311" s="1">
        <f t="shared" ref="N311:N374" si="28">N310+1</f>
        <v>254</v>
      </c>
      <c r="O311" s="124">
        <f t="shared" si="25"/>
        <v>15410865.217551831</v>
      </c>
      <c r="P311" s="124">
        <f t="shared" ref="P311:P374" si="29">P310</f>
        <v>45882.183016248549</v>
      </c>
      <c r="Q311" s="124">
        <f t="shared" si="26"/>
        <v>33187.409152106156</v>
      </c>
      <c r="R311" s="124">
        <f t="shared" si="27"/>
        <v>15489934.809720185</v>
      </c>
      <c r="Z311" s="2"/>
    </row>
    <row r="312" spans="13:26" x14ac:dyDescent="0.25">
      <c r="M312" s="2"/>
      <c r="N312" s="1">
        <f t="shared" si="28"/>
        <v>255</v>
      </c>
      <c r="O312" s="124">
        <f t="shared" si="25"/>
        <v>15489934.809720185</v>
      </c>
      <c r="P312" s="124">
        <f t="shared" si="29"/>
        <v>45882.183016248549</v>
      </c>
      <c r="Q312" s="124">
        <f t="shared" si="26"/>
        <v>33357.686087874346</v>
      </c>
      <c r="R312" s="124">
        <f t="shared" si="27"/>
        <v>15569174.678824307</v>
      </c>
      <c r="Z312" s="2"/>
    </row>
    <row r="313" spans="13:26" x14ac:dyDescent="0.25">
      <c r="M313" s="2"/>
      <c r="N313" s="1">
        <f t="shared" si="28"/>
        <v>256</v>
      </c>
      <c r="O313" s="124">
        <f t="shared" si="25"/>
        <v>15569174.678824307</v>
      </c>
      <c r="P313" s="124">
        <f t="shared" si="29"/>
        <v>45882.183016248549</v>
      </c>
      <c r="Q313" s="124">
        <f t="shared" si="26"/>
        <v>33528.329716249136</v>
      </c>
      <c r="R313" s="124">
        <f t="shared" si="27"/>
        <v>15648585.191556804</v>
      </c>
      <c r="Z313" s="2"/>
    </row>
    <row r="314" spans="13:26" x14ac:dyDescent="0.25">
      <c r="M314" s="2"/>
      <c r="N314" s="1">
        <f t="shared" si="28"/>
        <v>257</v>
      </c>
      <c r="O314" s="124">
        <f t="shared" si="25"/>
        <v>15648585.191556804</v>
      </c>
      <c r="P314" s="124">
        <f t="shared" si="29"/>
        <v>45882.183016248549</v>
      </c>
      <c r="Q314" s="124">
        <f t="shared" si="26"/>
        <v>33699.340826905682</v>
      </c>
      <c r="R314" s="124">
        <f t="shared" si="27"/>
        <v>15728166.715399958</v>
      </c>
      <c r="Z314" s="2"/>
    </row>
    <row r="315" spans="13:26" x14ac:dyDescent="0.25">
      <c r="M315" s="2"/>
      <c r="N315" s="1">
        <f t="shared" si="28"/>
        <v>258</v>
      </c>
      <c r="O315" s="124">
        <f t="shared" si="25"/>
        <v>15728166.715399958</v>
      </c>
      <c r="P315" s="124">
        <f t="shared" si="29"/>
        <v>45882.183016248549</v>
      </c>
      <c r="Q315" s="124">
        <f t="shared" si="26"/>
        <v>33870.720211219734</v>
      </c>
      <c r="R315" s="124">
        <f t="shared" si="27"/>
        <v>15807919.618627425</v>
      </c>
      <c r="Z315" s="2"/>
    </row>
    <row r="316" spans="13:26" x14ac:dyDescent="0.25">
      <c r="M316" s="2"/>
      <c r="N316" s="1">
        <f t="shared" si="28"/>
        <v>259</v>
      </c>
      <c r="O316" s="124">
        <f t="shared" si="25"/>
        <v>15807919.618627425</v>
      </c>
      <c r="P316" s="124">
        <f t="shared" si="29"/>
        <v>45882.183016248549</v>
      </c>
      <c r="Q316" s="124">
        <f t="shared" si="26"/>
        <v>34042.468662271254</v>
      </c>
      <c r="R316" s="124">
        <f t="shared" si="27"/>
        <v>15887844.270305945</v>
      </c>
      <c r="Z316" s="2"/>
    </row>
    <row r="317" spans="13:26" x14ac:dyDescent="0.25">
      <c r="M317" s="2"/>
      <c r="N317" s="1">
        <f t="shared" si="28"/>
        <v>260</v>
      </c>
      <c r="O317" s="124">
        <f t="shared" si="25"/>
        <v>15887844.270305945</v>
      </c>
      <c r="P317" s="124">
        <f t="shared" si="29"/>
        <v>45882.183016248549</v>
      </c>
      <c r="Q317" s="124">
        <f t="shared" si="26"/>
        <v>34214.58697484812</v>
      </c>
      <c r="R317" s="124">
        <f t="shared" si="27"/>
        <v>15967941.040297041</v>
      </c>
      <c r="Z317" s="2"/>
    </row>
    <row r="318" spans="13:26" x14ac:dyDescent="0.25">
      <c r="M318" s="2"/>
      <c r="N318" s="1">
        <f t="shared" si="28"/>
        <v>261</v>
      </c>
      <c r="O318" s="124">
        <f t="shared" si="25"/>
        <v>15967941.040297041</v>
      </c>
      <c r="P318" s="124">
        <f t="shared" si="29"/>
        <v>45882.183016248549</v>
      </c>
      <c r="Q318" s="124">
        <f t="shared" si="26"/>
        <v>34387.075945449797</v>
      </c>
      <c r="R318" s="124">
        <f t="shared" si="27"/>
        <v>16048210.299258739</v>
      </c>
      <c r="Z318" s="2"/>
    </row>
    <row r="319" spans="13:26" x14ac:dyDescent="0.25">
      <c r="M319" s="2"/>
      <c r="N319" s="1">
        <f t="shared" si="28"/>
        <v>262</v>
      </c>
      <c r="O319" s="124">
        <f t="shared" si="25"/>
        <v>16048210.299258739</v>
      </c>
      <c r="P319" s="124">
        <f t="shared" si="29"/>
        <v>45882.183016248549</v>
      </c>
      <c r="Q319" s="124">
        <f t="shared" si="26"/>
        <v>34559.936372290998</v>
      </c>
      <c r="R319" s="124">
        <f t="shared" si="27"/>
        <v>16128652.418647278</v>
      </c>
      <c r="Z319" s="2"/>
    </row>
    <row r="320" spans="13:26" x14ac:dyDescent="0.25">
      <c r="M320" s="2"/>
      <c r="N320" s="1">
        <f t="shared" si="28"/>
        <v>263</v>
      </c>
      <c r="O320" s="124">
        <f t="shared" si="25"/>
        <v>16128652.418647278</v>
      </c>
      <c r="P320" s="124">
        <f t="shared" si="29"/>
        <v>45882.183016248549</v>
      </c>
      <c r="Q320" s="124">
        <f t="shared" si="26"/>
        <v>34733.169055305414</v>
      </c>
      <c r="R320" s="124">
        <f t="shared" si="27"/>
        <v>16209267.770718832</v>
      </c>
      <c r="Z320" s="2"/>
    </row>
    <row r="321" spans="13:26" x14ac:dyDescent="0.25">
      <c r="M321" s="2"/>
      <c r="N321" s="1">
        <f t="shared" si="28"/>
        <v>264</v>
      </c>
      <c r="O321" s="124">
        <f t="shared" si="25"/>
        <v>16209267.770718832</v>
      </c>
      <c r="P321" s="124">
        <f t="shared" si="29"/>
        <v>45882.183016248549</v>
      </c>
      <c r="Q321" s="124">
        <f t="shared" si="26"/>
        <v>34906.774796149388</v>
      </c>
      <c r="R321" s="124">
        <f t="shared" si="27"/>
        <v>16290056.728531228</v>
      </c>
      <c r="Z321" s="2"/>
    </row>
    <row r="322" spans="13:26" x14ac:dyDescent="0.25">
      <c r="M322" s="2"/>
      <c r="N322" s="1">
        <f t="shared" si="28"/>
        <v>265</v>
      </c>
      <c r="O322" s="124">
        <f t="shared" si="25"/>
        <v>16290056.728531228</v>
      </c>
      <c r="P322" s="124">
        <f t="shared" si="29"/>
        <v>45882.183016248549</v>
      </c>
      <c r="Q322" s="124">
        <f t="shared" si="26"/>
        <v>35080.754398205645</v>
      </c>
      <c r="R322" s="124">
        <f t="shared" si="27"/>
        <v>16371019.665945683</v>
      </c>
      <c r="Z322" s="2"/>
    </row>
    <row r="323" spans="13:26" x14ac:dyDescent="0.25">
      <c r="M323" s="2"/>
      <c r="N323" s="1">
        <f t="shared" si="28"/>
        <v>266</v>
      </c>
      <c r="O323" s="124">
        <f t="shared" si="25"/>
        <v>16371019.665945683</v>
      </c>
      <c r="P323" s="124">
        <f t="shared" si="29"/>
        <v>45882.183016248549</v>
      </c>
      <c r="Q323" s="124">
        <f t="shared" si="26"/>
        <v>35255.108666586995</v>
      </c>
      <c r="R323" s="124">
        <f t="shared" si="27"/>
        <v>16452156.957628518</v>
      </c>
      <c r="Z323" s="2"/>
    </row>
    <row r="324" spans="13:26" x14ac:dyDescent="0.25">
      <c r="M324" s="2"/>
      <c r="N324" s="1">
        <f t="shared" si="28"/>
        <v>267</v>
      </c>
      <c r="O324" s="124">
        <f t="shared" si="25"/>
        <v>16452156.957628518</v>
      </c>
      <c r="P324" s="124">
        <f t="shared" si="29"/>
        <v>45882.183016248549</v>
      </c>
      <c r="Q324" s="124">
        <f t="shared" si="26"/>
        <v>35429.838408140065</v>
      </c>
      <c r="R324" s="124">
        <f t="shared" si="27"/>
        <v>16533468.979052907</v>
      </c>
      <c r="Z324" s="2"/>
    </row>
    <row r="325" spans="13:26" x14ac:dyDescent="0.25">
      <c r="M325" s="2"/>
      <c r="N325" s="1">
        <f t="shared" si="28"/>
        <v>268</v>
      </c>
      <c r="O325" s="124">
        <f t="shared" si="25"/>
        <v>16533468.979052907</v>
      </c>
      <c r="P325" s="124">
        <f t="shared" si="29"/>
        <v>45882.183016248549</v>
      </c>
      <c r="Q325" s="124">
        <f t="shared" si="26"/>
        <v>35604.944431449032</v>
      </c>
      <c r="R325" s="124">
        <f t="shared" si="27"/>
        <v>16614956.106500603</v>
      </c>
      <c r="Z325" s="2"/>
    </row>
    <row r="326" spans="13:26" x14ac:dyDescent="0.25">
      <c r="M326" s="2"/>
      <c r="N326" s="1">
        <f t="shared" si="28"/>
        <v>269</v>
      </c>
      <c r="O326" s="124">
        <f t="shared" si="25"/>
        <v>16614956.106500603</v>
      </c>
      <c r="P326" s="124">
        <f t="shared" si="29"/>
        <v>45882.183016248549</v>
      </c>
      <c r="Q326" s="124">
        <f t="shared" si="26"/>
        <v>35780.427546839368</v>
      </c>
      <c r="R326" s="124">
        <f t="shared" si="27"/>
        <v>16696618.717063691</v>
      </c>
      <c r="Z326" s="2"/>
    </row>
    <row r="327" spans="13:26" x14ac:dyDescent="0.25">
      <c r="M327" s="2"/>
      <c r="N327" s="1">
        <f t="shared" si="28"/>
        <v>270</v>
      </c>
      <c r="O327" s="124">
        <f t="shared" si="25"/>
        <v>16696618.717063691</v>
      </c>
      <c r="P327" s="124">
        <f t="shared" si="29"/>
        <v>45882.183016248549</v>
      </c>
      <c r="Q327" s="124">
        <f t="shared" si="26"/>
        <v>35956.288566381583</v>
      </c>
      <c r="R327" s="124">
        <f t="shared" si="27"/>
        <v>16778457.18864632</v>
      </c>
      <c r="Z327" s="2"/>
    </row>
    <row r="328" spans="13:26" x14ac:dyDescent="0.25">
      <c r="M328" s="2"/>
      <c r="N328" s="1">
        <f t="shared" si="28"/>
        <v>271</v>
      </c>
      <c r="O328" s="124">
        <f t="shared" si="25"/>
        <v>16778457.18864632</v>
      </c>
      <c r="P328" s="124">
        <f t="shared" si="29"/>
        <v>45882.183016248549</v>
      </c>
      <c r="Q328" s="124">
        <f t="shared" si="26"/>
        <v>36132.528303894978</v>
      </c>
      <c r="R328" s="124">
        <f t="shared" si="27"/>
        <v>16860471.899966463</v>
      </c>
      <c r="Z328" s="2"/>
    </row>
    <row r="329" spans="13:26" x14ac:dyDescent="0.25">
      <c r="M329" s="2"/>
      <c r="N329" s="1">
        <f t="shared" si="28"/>
        <v>272</v>
      </c>
      <c r="O329" s="124">
        <f t="shared" si="25"/>
        <v>16860471.899966463</v>
      </c>
      <c r="P329" s="124">
        <f t="shared" si="29"/>
        <v>45882.183016248549</v>
      </c>
      <c r="Q329" s="124">
        <f t="shared" si="26"/>
        <v>36309.14757495145</v>
      </c>
      <c r="R329" s="124">
        <f t="shared" si="27"/>
        <v>16942663.230557662</v>
      </c>
      <c r="Z329" s="2"/>
    </row>
    <row r="330" spans="13:26" x14ac:dyDescent="0.25">
      <c r="M330" s="2"/>
      <c r="N330" s="1">
        <f t="shared" si="28"/>
        <v>273</v>
      </c>
      <c r="O330" s="124">
        <f t="shared" si="25"/>
        <v>16942663.230557662</v>
      </c>
      <c r="P330" s="124">
        <f t="shared" si="29"/>
        <v>45882.183016248549</v>
      </c>
      <c r="Q330" s="124">
        <f t="shared" si="26"/>
        <v>36486.147196879196</v>
      </c>
      <c r="R330" s="124">
        <f t="shared" si="27"/>
        <v>17025031.560770787</v>
      </c>
      <c r="Z330" s="2"/>
    </row>
    <row r="331" spans="13:26" x14ac:dyDescent="0.25">
      <c r="M331" s="2"/>
      <c r="N331" s="1">
        <f t="shared" si="28"/>
        <v>274</v>
      </c>
      <c r="O331" s="124">
        <f t="shared" si="25"/>
        <v>17025031.560770787</v>
      </c>
      <c r="P331" s="124">
        <f t="shared" si="29"/>
        <v>45882.183016248549</v>
      </c>
      <c r="Q331" s="124">
        <f t="shared" si="26"/>
        <v>36663.52798876656</v>
      </c>
      <c r="R331" s="124">
        <f t="shared" si="27"/>
        <v>17107577.271775801</v>
      </c>
      <c r="Z331" s="2"/>
    </row>
    <row r="332" spans="13:26" x14ac:dyDescent="0.25">
      <c r="M332" s="2"/>
      <c r="N332" s="1">
        <f t="shared" si="28"/>
        <v>275</v>
      </c>
      <c r="O332" s="124">
        <f t="shared" si="25"/>
        <v>17107577.271775801</v>
      </c>
      <c r="P332" s="124">
        <f t="shared" si="29"/>
        <v>45882.183016248549</v>
      </c>
      <c r="Q332" s="124">
        <f t="shared" si="26"/>
        <v>36841.290771465792</v>
      </c>
      <c r="R332" s="124">
        <f t="shared" si="27"/>
        <v>17190300.745563515</v>
      </c>
      <c r="Z332" s="2"/>
    </row>
    <row r="333" spans="13:26" x14ac:dyDescent="0.25">
      <c r="M333" s="2"/>
      <c r="N333" s="1">
        <f t="shared" si="28"/>
        <v>276</v>
      </c>
      <c r="O333" s="124">
        <f t="shared" si="25"/>
        <v>17190300.745563515</v>
      </c>
      <c r="P333" s="124">
        <f t="shared" si="29"/>
        <v>45882.183016248549</v>
      </c>
      <c r="Q333" s="124">
        <f t="shared" si="26"/>
        <v>37019.436367596871</v>
      </c>
      <c r="R333" s="124">
        <f t="shared" si="27"/>
        <v>17273202.36494736</v>
      </c>
      <c r="Z333" s="2"/>
    </row>
    <row r="334" spans="13:26" x14ac:dyDescent="0.25">
      <c r="M334" s="2"/>
      <c r="N334" s="1">
        <f t="shared" si="28"/>
        <v>277</v>
      </c>
      <c r="O334" s="124">
        <f t="shared" si="25"/>
        <v>17273202.36494736</v>
      </c>
      <c r="P334" s="124">
        <f t="shared" si="29"/>
        <v>45882.183016248549</v>
      </c>
      <c r="Q334" s="124">
        <f t="shared" si="26"/>
        <v>37197.965601551252</v>
      </c>
      <c r="R334" s="124">
        <f t="shared" si="27"/>
        <v>17356282.51356516</v>
      </c>
      <c r="Z334" s="2"/>
    </row>
    <row r="335" spans="13:26" x14ac:dyDescent="0.25">
      <c r="M335" s="2"/>
      <c r="N335" s="1">
        <f t="shared" si="28"/>
        <v>278</v>
      </c>
      <c r="O335" s="124">
        <f t="shared" si="25"/>
        <v>17356282.51356516</v>
      </c>
      <c r="P335" s="124">
        <f t="shared" si="29"/>
        <v>45882.183016248549</v>
      </c>
      <c r="Q335" s="124">
        <f t="shared" si="26"/>
        <v>37376.879299495769</v>
      </c>
      <c r="R335" s="124">
        <f t="shared" si="27"/>
        <v>17439541.575880904</v>
      </c>
      <c r="Z335" s="2"/>
    </row>
    <row r="336" spans="13:26" x14ac:dyDescent="0.25">
      <c r="M336" s="2"/>
      <c r="N336" s="1">
        <f t="shared" si="28"/>
        <v>279</v>
      </c>
      <c r="O336" s="124">
        <f t="shared" si="25"/>
        <v>17439541.575880904</v>
      </c>
      <c r="P336" s="124">
        <f t="shared" si="29"/>
        <v>45882.183016248549</v>
      </c>
      <c r="Q336" s="124">
        <f t="shared" si="26"/>
        <v>37556.178289376381</v>
      </c>
      <c r="R336" s="124">
        <f t="shared" si="27"/>
        <v>17522979.937186528</v>
      </c>
      <c r="Z336" s="2"/>
    </row>
    <row r="337" spans="13:26" x14ac:dyDescent="0.25">
      <c r="M337" s="2"/>
      <c r="N337" s="1">
        <f t="shared" si="28"/>
        <v>280</v>
      </c>
      <c r="O337" s="124">
        <f t="shared" si="25"/>
        <v>17522979.937186528</v>
      </c>
      <c r="P337" s="124">
        <f t="shared" si="29"/>
        <v>45882.183016248549</v>
      </c>
      <c r="Q337" s="124">
        <f t="shared" si="26"/>
        <v>37735.863400922048</v>
      </c>
      <c r="R337" s="124">
        <f t="shared" si="27"/>
        <v>17606597.983603697</v>
      </c>
      <c r="Z337" s="2"/>
    </row>
    <row r="338" spans="13:26" x14ac:dyDescent="0.25">
      <c r="M338" s="2"/>
      <c r="N338" s="1">
        <f t="shared" si="28"/>
        <v>281</v>
      </c>
      <c r="O338" s="124">
        <f t="shared" si="25"/>
        <v>17606597.983603697</v>
      </c>
      <c r="P338" s="124">
        <f t="shared" si="29"/>
        <v>45882.183016248549</v>
      </c>
      <c r="Q338" s="124">
        <f t="shared" si="26"/>
        <v>37915.935465648552</v>
      </c>
      <c r="R338" s="124">
        <f t="shared" si="27"/>
        <v>17690396.102085594</v>
      </c>
      <c r="Z338" s="2"/>
    </row>
    <row r="339" spans="13:26" x14ac:dyDescent="0.25">
      <c r="M339" s="2"/>
      <c r="N339" s="1">
        <f t="shared" si="28"/>
        <v>282</v>
      </c>
      <c r="O339" s="124">
        <f t="shared" si="25"/>
        <v>17690396.102085594</v>
      </c>
      <c r="P339" s="124">
        <f t="shared" si="29"/>
        <v>45882.183016248549</v>
      </c>
      <c r="Q339" s="124">
        <f t="shared" si="26"/>
        <v>38096.395316862356</v>
      </c>
      <c r="R339" s="124">
        <f t="shared" si="27"/>
        <v>17774374.680418704</v>
      </c>
      <c r="Z339" s="2"/>
    </row>
    <row r="340" spans="13:26" x14ac:dyDescent="0.25">
      <c r="M340" s="2"/>
      <c r="N340" s="1">
        <f t="shared" si="28"/>
        <v>283</v>
      </c>
      <c r="O340" s="124">
        <f t="shared" si="25"/>
        <v>17774374.680418704</v>
      </c>
      <c r="P340" s="124">
        <f t="shared" si="29"/>
        <v>45882.183016248549</v>
      </c>
      <c r="Q340" s="124">
        <f t="shared" si="26"/>
        <v>38277.243789664448</v>
      </c>
      <c r="R340" s="124">
        <f t="shared" si="27"/>
        <v>17858534.107224617</v>
      </c>
      <c r="Z340" s="2"/>
    </row>
    <row r="341" spans="13:26" x14ac:dyDescent="0.25">
      <c r="M341" s="2"/>
      <c r="N341" s="1">
        <f t="shared" si="28"/>
        <v>284</v>
      </c>
      <c r="O341" s="124">
        <f t="shared" si="25"/>
        <v>17858534.107224617</v>
      </c>
      <c r="P341" s="124">
        <f t="shared" si="29"/>
        <v>45882.183016248549</v>
      </c>
      <c r="Q341" s="124">
        <f t="shared" si="26"/>
        <v>38458.481720954216</v>
      </c>
      <c r="R341" s="124">
        <f t="shared" si="27"/>
        <v>17942874.771961819</v>
      </c>
      <c r="Z341" s="2"/>
    </row>
    <row r="342" spans="13:26" x14ac:dyDescent="0.25">
      <c r="M342" s="2"/>
      <c r="N342" s="1">
        <f t="shared" si="28"/>
        <v>285</v>
      </c>
      <c r="O342" s="124">
        <f t="shared" si="25"/>
        <v>17942874.771961819</v>
      </c>
      <c r="P342" s="124">
        <f t="shared" si="29"/>
        <v>45882.183016248549</v>
      </c>
      <c r="Q342" s="124">
        <f t="shared" si="26"/>
        <v>38640.109949433318</v>
      </c>
      <c r="R342" s="124">
        <f t="shared" si="27"/>
        <v>18027397.0649275</v>
      </c>
      <c r="Z342" s="2"/>
    </row>
    <row r="343" spans="13:26" x14ac:dyDescent="0.25">
      <c r="M343" s="2"/>
      <c r="N343" s="1">
        <f t="shared" si="28"/>
        <v>286</v>
      </c>
      <c r="O343" s="124">
        <f t="shared" si="25"/>
        <v>18027397.0649275</v>
      </c>
      <c r="P343" s="124">
        <f t="shared" si="29"/>
        <v>45882.183016248549</v>
      </c>
      <c r="Q343" s="124">
        <f t="shared" si="26"/>
        <v>38822.129315609556</v>
      </c>
      <c r="R343" s="124">
        <f t="shared" si="27"/>
        <v>18112101.377259359</v>
      </c>
      <c r="Z343" s="2"/>
    </row>
    <row r="344" spans="13:26" x14ac:dyDescent="0.25">
      <c r="M344" s="2"/>
      <c r="N344" s="1">
        <f t="shared" si="28"/>
        <v>287</v>
      </c>
      <c r="O344" s="124">
        <f t="shared" si="25"/>
        <v>18112101.377259359</v>
      </c>
      <c r="P344" s="124">
        <f t="shared" si="29"/>
        <v>45882.183016248549</v>
      </c>
      <c r="Q344" s="124">
        <f t="shared" si="26"/>
        <v>39004.540661800784</v>
      </c>
      <c r="R344" s="124">
        <f t="shared" si="27"/>
        <v>18196988.100937407</v>
      </c>
      <c r="Z344" s="2"/>
    </row>
    <row r="345" spans="13:26" x14ac:dyDescent="0.25">
      <c r="M345" s="2"/>
      <c r="N345" s="1">
        <f t="shared" si="28"/>
        <v>288</v>
      </c>
      <c r="O345" s="124">
        <f t="shared" si="25"/>
        <v>18196988.100937407</v>
      </c>
      <c r="P345" s="124">
        <f t="shared" si="29"/>
        <v>45882.183016248549</v>
      </c>
      <c r="Q345" s="124">
        <f t="shared" si="26"/>
        <v>39187.344832138777</v>
      </c>
      <c r="R345" s="124">
        <f t="shared" si="27"/>
        <v>18282057.628785793</v>
      </c>
      <c r="Z345" s="2"/>
    </row>
    <row r="346" spans="13:26" x14ac:dyDescent="0.25">
      <c r="M346" s="2"/>
      <c r="N346" s="1">
        <f t="shared" si="28"/>
        <v>289</v>
      </c>
      <c r="O346" s="124">
        <f t="shared" si="25"/>
        <v>18282057.628785793</v>
      </c>
      <c r="P346" s="124">
        <f t="shared" si="29"/>
        <v>45882.183016248549</v>
      </c>
      <c r="Q346" s="124">
        <f t="shared" si="26"/>
        <v>39370.54267257316</v>
      </c>
      <c r="R346" s="124">
        <f t="shared" si="27"/>
        <v>18367310.354474615</v>
      </c>
      <c r="Z346" s="2"/>
    </row>
    <row r="347" spans="13:26" x14ac:dyDescent="0.25">
      <c r="M347" s="2"/>
      <c r="N347" s="1">
        <f t="shared" si="28"/>
        <v>290</v>
      </c>
      <c r="O347" s="124">
        <f t="shared" si="25"/>
        <v>18367310.354474615</v>
      </c>
      <c r="P347" s="124">
        <f t="shared" si="29"/>
        <v>45882.183016248549</v>
      </c>
      <c r="Q347" s="124">
        <f t="shared" si="26"/>
        <v>39554.135030875324</v>
      </c>
      <c r="R347" s="124">
        <f t="shared" si="27"/>
        <v>18452746.67252174</v>
      </c>
      <c r="Z347" s="2"/>
    </row>
    <row r="348" spans="13:26" x14ac:dyDescent="0.25">
      <c r="M348" s="2"/>
      <c r="N348" s="1">
        <f t="shared" si="28"/>
        <v>291</v>
      </c>
      <c r="O348" s="124">
        <f t="shared" ref="O348:O393" si="30">R347</f>
        <v>18452746.67252174</v>
      </c>
      <c r="P348" s="124">
        <f t="shared" si="29"/>
        <v>45882.183016248549</v>
      </c>
      <c r="Q348" s="124">
        <f t="shared" ref="Q348:Q393" si="31">O348*$P$52</f>
        <v>39738.122756642348</v>
      </c>
      <c r="R348" s="124">
        <f t="shared" ref="R348:R393" si="32">O348+P348+Q348</f>
        <v>18538366.97829463</v>
      </c>
      <c r="Z348" s="2"/>
    </row>
    <row r="349" spans="13:26" x14ac:dyDescent="0.25">
      <c r="M349" s="2"/>
      <c r="N349" s="1">
        <f t="shared" si="28"/>
        <v>292</v>
      </c>
      <c r="O349" s="124">
        <f t="shared" si="30"/>
        <v>18538366.97829463</v>
      </c>
      <c r="P349" s="124">
        <f t="shared" si="29"/>
        <v>45882.183016248549</v>
      </c>
      <c r="Q349" s="124">
        <f t="shared" si="31"/>
        <v>39922.506701300888</v>
      </c>
      <c r="R349" s="124">
        <f t="shared" si="32"/>
        <v>18624171.668012179</v>
      </c>
      <c r="Z349" s="2"/>
    </row>
    <row r="350" spans="13:26" x14ac:dyDescent="0.25">
      <c r="M350" s="2"/>
      <c r="N350" s="1">
        <f t="shared" si="28"/>
        <v>293</v>
      </c>
      <c r="O350" s="124">
        <f t="shared" si="30"/>
        <v>18624171.668012179</v>
      </c>
      <c r="P350" s="124">
        <f t="shared" si="29"/>
        <v>45882.183016248549</v>
      </c>
      <c r="Q350" s="124">
        <f t="shared" si="31"/>
        <v>40107.287718111198</v>
      </c>
      <c r="R350" s="124">
        <f t="shared" si="32"/>
        <v>18710161.138746537</v>
      </c>
      <c r="Z350" s="2"/>
    </row>
    <row r="351" spans="13:26" x14ac:dyDescent="0.25">
      <c r="M351" s="2"/>
      <c r="N351" s="1">
        <f t="shared" si="28"/>
        <v>294</v>
      </c>
      <c r="O351" s="124">
        <f t="shared" si="30"/>
        <v>18710161.138746537</v>
      </c>
      <c r="P351" s="124">
        <f t="shared" si="29"/>
        <v>45882.183016248549</v>
      </c>
      <c r="Q351" s="124">
        <f t="shared" si="31"/>
        <v>40292.466662170998</v>
      </c>
      <c r="R351" s="124">
        <f t="shared" si="32"/>
        <v>18796335.788424958</v>
      </c>
      <c r="Z351" s="2"/>
    </row>
    <row r="352" spans="13:26" x14ac:dyDescent="0.25">
      <c r="M352" s="2"/>
      <c r="N352" s="1">
        <f t="shared" si="28"/>
        <v>295</v>
      </c>
      <c r="O352" s="124">
        <f t="shared" si="30"/>
        <v>18796335.788424958</v>
      </c>
      <c r="P352" s="124">
        <f t="shared" si="29"/>
        <v>45882.183016248549</v>
      </c>
      <c r="Q352" s="124">
        <f t="shared" si="31"/>
        <v>40478.044390419505</v>
      </c>
      <c r="R352" s="124">
        <f t="shared" si="32"/>
        <v>18882696.015831627</v>
      </c>
      <c r="Z352" s="2"/>
    </row>
    <row r="353" spans="13:26" x14ac:dyDescent="0.25">
      <c r="M353" s="2"/>
      <c r="N353" s="1">
        <f t="shared" si="28"/>
        <v>296</v>
      </c>
      <c r="O353" s="124">
        <f t="shared" si="30"/>
        <v>18882696.015831627</v>
      </c>
      <c r="P353" s="124">
        <f t="shared" si="29"/>
        <v>45882.183016248549</v>
      </c>
      <c r="Q353" s="124">
        <f t="shared" si="31"/>
        <v>40664.021761641321</v>
      </c>
      <c r="R353" s="124">
        <f t="shared" si="32"/>
        <v>18969242.220609516</v>
      </c>
      <c r="Z353" s="2"/>
    </row>
    <row r="354" spans="13:26" x14ac:dyDescent="0.25">
      <c r="M354" s="2"/>
      <c r="N354" s="1">
        <f t="shared" si="28"/>
        <v>297</v>
      </c>
      <c r="O354" s="124">
        <f t="shared" si="30"/>
        <v>18969242.220609516</v>
      </c>
      <c r="P354" s="124">
        <f t="shared" si="29"/>
        <v>45882.183016248549</v>
      </c>
      <c r="Q354" s="124">
        <f t="shared" si="31"/>
        <v>40850.399636470473</v>
      </c>
      <c r="R354" s="124">
        <f t="shared" si="32"/>
        <v>19055974.803262234</v>
      </c>
      <c r="Z354" s="2"/>
    </row>
    <row r="355" spans="13:26" x14ac:dyDescent="0.25">
      <c r="M355" s="2"/>
      <c r="N355" s="1">
        <f t="shared" si="28"/>
        <v>298</v>
      </c>
      <c r="O355" s="124">
        <f t="shared" si="30"/>
        <v>19055974.803262234</v>
      </c>
      <c r="P355" s="124">
        <f t="shared" si="29"/>
        <v>45882.183016248549</v>
      </c>
      <c r="Q355" s="124">
        <f t="shared" si="31"/>
        <v>41037.178877394355</v>
      </c>
      <c r="R355" s="124">
        <f t="shared" si="32"/>
        <v>19142894.165155876</v>
      </c>
      <c r="Z355" s="2"/>
    </row>
    <row r="356" spans="13:26" x14ac:dyDescent="0.25">
      <c r="M356" s="2"/>
      <c r="N356" s="1">
        <f t="shared" si="28"/>
        <v>299</v>
      </c>
      <c r="O356" s="124">
        <f t="shared" si="30"/>
        <v>19142894.165155876</v>
      </c>
      <c r="P356" s="124">
        <f t="shared" si="29"/>
        <v>45882.183016248549</v>
      </c>
      <c r="Q356" s="124">
        <f t="shared" si="31"/>
        <v>41224.360348757749</v>
      </c>
      <c r="R356" s="124">
        <f t="shared" si="32"/>
        <v>19230000.708520882</v>
      </c>
      <c r="Z356" s="2"/>
    </row>
    <row r="357" spans="13:26" x14ac:dyDescent="0.25">
      <c r="M357" s="2"/>
      <c r="N357" s="1">
        <f t="shared" si="28"/>
        <v>300</v>
      </c>
      <c r="O357" s="124">
        <f t="shared" si="30"/>
        <v>19230000.708520882</v>
      </c>
      <c r="P357" s="124">
        <f t="shared" si="29"/>
        <v>45882.183016248549</v>
      </c>
      <c r="Q357" s="124">
        <f t="shared" si="31"/>
        <v>41411.944916766799</v>
      </c>
      <c r="R357" s="124">
        <f t="shared" si="32"/>
        <v>19317294.836453896</v>
      </c>
      <c r="Z357" s="2"/>
    </row>
    <row r="358" spans="13:26" x14ac:dyDescent="0.25">
      <c r="M358" s="2"/>
      <c r="N358" s="1">
        <f t="shared" si="28"/>
        <v>301</v>
      </c>
      <c r="O358" s="124">
        <f t="shared" si="30"/>
        <v>19317294.836453896</v>
      </c>
      <c r="P358" s="124">
        <f t="shared" si="29"/>
        <v>45882.183016248549</v>
      </c>
      <c r="Q358" s="124">
        <f t="shared" si="31"/>
        <v>41599.933449493023</v>
      </c>
      <c r="R358" s="124">
        <f t="shared" si="32"/>
        <v>19404776.952919636</v>
      </c>
      <c r="Z358" s="2"/>
    </row>
    <row r="359" spans="13:26" x14ac:dyDescent="0.25">
      <c r="M359" s="2"/>
      <c r="N359" s="1">
        <f t="shared" si="28"/>
        <v>302</v>
      </c>
      <c r="O359" s="124">
        <f t="shared" si="30"/>
        <v>19404776.952919636</v>
      </c>
      <c r="P359" s="124">
        <f t="shared" si="29"/>
        <v>45882.183016248549</v>
      </c>
      <c r="Q359" s="124">
        <f t="shared" si="31"/>
        <v>41788.326816877357</v>
      </c>
      <c r="R359" s="124">
        <f t="shared" si="32"/>
        <v>19492447.462752763</v>
      </c>
      <c r="Z359" s="2"/>
    </row>
    <row r="360" spans="13:26" x14ac:dyDescent="0.25">
      <c r="M360" s="2"/>
      <c r="N360" s="1">
        <f t="shared" si="28"/>
        <v>303</v>
      </c>
      <c r="O360" s="124">
        <f t="shared" si="30"/>
        <v>19492447.462752763</v>
      </c>
      <c r="P360" s="124">
        <f t="shared" si="29"/>
        <v>45882.183016248549</v>
      </c>
      <c r="Q360" s="124">
        <f t="shared" si="31"/>
        <v>41977.125890734162</v>
      </c>
      <c r="R360" s="124">
        <f t="shared" si="32"/>
        <v>19580306.771659747</v>
      </c>
      <c r="Z360" s="2"/>
    </row>
    <row r="361" spans="13:26" x14ac:dyDescent="0.25">
      <c r="M361" s="2"/>
      <c r="N361" s="1">
        <f t="shared" si="28"/>
        <v>304</v>
      </c>
      <c r="O361" s="124">
        <f t="shared" si="30"/>
        <v>19580306.771659747</v>
      </c>
      <c r="P361" s="124">
        <f t="shared" si="29"/>
        <v>45882.183016248549</v>
      </c>
      <c r="Q361" s="124">
        <f t="shared" si="31"/>
        <v>42166.331544755223</v>
      </c>
      <c r="R361" s="124">
        <f t="shared" si="32"/>
        <v>19668355.286220752</v>
      </c>
      <c r="Z361" s="2"/>
    </row>
    <row r="362" spans="13:26" x14ac:dyDescent="0.25">
      <c r="M362" s="2"/>
      <c r="N362" s="1">
        <f t="shared" si="28"/>
        <v>305</v>
      </c>
      <c r="O362" s="124">
        <f t="shared" si="30"/>
        <v>19668355.286220752</v>
      </c>
      <c r="P362" s="124">
        <f t="shared" si="29"/>
        <v>45882.183016248549</v>
      </c>
      <c r="Q362" s="124">
        <f t="shared" si="31"/>
        <v>42355.944654513863</v>
      </c>
      <c r="R362" s="124">
        <f t="shared" si="32"/>
        <v>19756593.413891513</v>
      </c>
      <c r="Z362" s="2"/>
    </row>
    <row r="363" spans="13:26" x14ac:dyDescent="0.25">
      <c r="M363" s="2"/>
      <c r="N363" s="1">
        <f t="shared" si="28"/>
        <v>306</v>
      </c>
      <c r="O363" s="124">
        <f t="shared" si="30"/>
        <v>19756593.413891513</v>
      </c>
      <c r="P363" s="124">
        <f t="shared" si="29"/>
        <v>45882.183016248549</v>
      </c>
      <c r="Q363" s="124">
        <f t="shared" si="31"/>
        <v>42545.966097468932</v>
      </c>
      <c r="R363" s="124">
        <f t="shared" si="32"/>
        <v>19845021.563005231</v>
      </c>
      <c r="Z363" s="2"/>
    </row>
    <row r="364" spans="13:26" x14ac:dyDescent="0.25">
      <c r="M364" s="2"/>
      <c r="N364" s="1">
        <f t="shared" si="28"/>
        <v>307</v>
      </c>
      <c r="O364" s="124">
        <f t="shared" si="30"/>
        <v>19845021.563005231</v>
      </c>
      <c r="P364" s="124">
        <f t="shared" si="29"/>
        <v>45882.183016248549</v>
      </c>
      <c r="Q364" s="124">
        <f t="shared" si="31"/>
        <v>42736.396752968925</v>
      </c>
      <c r="R364" s="124">
        <f t="shared" si="32"/>
        <v>19933640.142774448</v>
      </c>
      <c r="Z364" s="2"/>
    </row>
    <row r="365" spans="13:26" x14ac:dyDescent="0.25">
      <c r="M365" s="2"/>
      <c r="N365" s="1">
        <f t="shared" si="28"/>
        <v>308</v>
      </c>
      <c r="O365" s="124">
        <f t="shared" si="30"/>
        <v>19933640.142774448</v>
      </c>
      <c r="P365" s="124">
        <f t="shared" si="29"/>
        <v>45882.183016248549</v>
      </c>
      <c r="Q365" s="124">
        <f t="shared" si="31"/>
        <v>42927.237502255986</v>
      </c>
      <c r="R365" s="124">
        <f t="shared" si="32"/>
        <v>20022449.56329295</v>
      </c>
      <c r="Z365" s="2"/>
    </row>
    <row r="366" spans="13:26" x14ac:dyDescent="0.25">
      <c r="M366" s="2"/>
      <c r="N366" s="1">
        <f t="shared" si="28"/>
        <v>309</v>
      </c>
      <c r="O366" s="124">
        <f t="shared" si="30"/>
        <v>20022449.56329295</v>
      </c>
      <c r="P366" s="124">
        <f t="shared" si="29"/>
        <v>45882.183016248549</v>
      </c>
      <c r="Q366" s="124">
        <f t="shared" si="31"/>
        <v>43118.489228470047</v>
      </c>
      <c r="R366" s="124">
        <f t="shared" si="32"/>
        <v>20111450.235537667</v>
      </c>
      <c r="Z366" s="2"/>
    </row>
    <row r="367" spans="13:26" x14ac:dyDescent="0.25">
      <c r="M367" s="2"/>
      <c r="N367" s="1">
        <f t="shared" si="28"/>
        <v>310</v>
      </c>
      <c r="O367" s="124">
        <f t="shared" si="30"/>
        <v>20111450.235537667</v>
      </c>
      <c r="P367" s="124">
        <f t="shared" si="29"/>
        <v>45882.183016248549</v>
      </c>
      <c r="Q367" s="124">
        <f t="shared" si="31"/>
        <v>43310.152816652873</v>
      </c>
      <c r="R367" s="124">
        <f t="shared" si="32"/>
        <v>20200642.571370568</v>
      </c>
      <c r="Z367" s="2"/>
    </row>
    <row r="368" spans="13:26" x14ac:dyDescent="0.25">
      <c r="M368" s="2"/>
      <c r="N368" s="1">
        <f t="shared" si="28"/>
        <v>311</v>
      </c>
      <c r="O368" s="124">
        <f t="shared" si="30"/>
        <v>20200642.571370568</v>
      </c>
      <c r="P368" s="124">
        <f t="shared" si="29"/>
        <v>45882.183016248549</v>
      </c>
      <c r="Q368" s="124">
        <f t="shared" si="31"/>
        <v>43502.229153752189</v>
      </c>
      <c r="R368" s="124">
        <f t="shared" si="32"/>
        <v>20290026.983540569</v>
      </c>
      <c r="Z368" s="2"/>
    </row>
    <row r="369" spans="13:26" x14ac:dyDescent="0.25">
      <c r="M369" s="2"/>
      <c r="N369" s="1">
        <f t="shared" si="28"/>
        <v>312</v>
      </c>
      <c r="O369" s="124">
        <f t="shared" si="30"/>
        <v>20290026.983540569</v>
      </c>
      <c r="P369" s="124">
        <f t="shared" si="29"/>
        <v>45882.183016248549</v>
      </c>
      <c r="Q369" s="124">
        <f t="shared" si="31"/>
        <v>43694.719128625744</v>
      </c>
      <c r="R369" s="124">
        <f t="shared" si="32"/>
        <v>20379603.885685444</v>
      </c>
      <c r="Z369" s="2"/>
    </row>
    <row r="370" spans="13:26" x14ac:dyDescent="0.25">
      <c r="M370" s="2"/>
      <c r="N370" s="1">
        <f t="shared" si="28"/>
        <v>313</v>
      </c>
      <c r="O370" s="124">
        <f t="shared" si="30"/>
        <v>20379603.885685444</v>
      </c>
      <c r="P370" s="124">
        <f t="shared" si="29"/>
        <v>45882.183016248549</v>
      </c>
      <c r="Q370" s="124">
        <f t="shared" si="31"/>
        <v>43887.62363204547</v>
      </c>
      <c r="R370" s="124">
        <f t="shared" si="32"/>
        <v>20469373.692333739</v>
      </c>
      <c r="Z370" s="2"/>
    </row>
    <row r="371" spans="13:26" x14ac:dyDescent="0.25">
      <c r="M371" s="2"/>
      <c r="N371" s="1">
        <f t="shared" si="28"/>
        <v>314</v>
      </c>
      <c r="O371" s="124">
        <f t="shared" si="30"/>
        <v>20469373.692333739</v>
      </c>
      <c r="P371" s="124">
        <f t="shared" si="29"/>
        <v>45882.183016248549</v>
      </c>
      <c r="Q371" s="124">
        <f t="shared" si="31"/>
        <v>44080.943556701568</v>
      </c>
      <c r="R371" s="124">
        <f t="shared" si="32"/>
        <v>20559336.818906687</v>
      </c>
      <c r="Z371" s="2"/>
    </row>
    <row r="372" spans="13:26" x14ac:dyDescent="0.25">
      <c r="M372" s="2"/>
      <c r="N372" s="1">
        <f t="shared" si="28"/>
        <v>315</v>
      </c>
      <c r="O372" s="124">
        <f t="shared" si="30"/>
        <v>20559336.818906687</v>
      </c>
      <c r="P372" s="124">
        <f t="shared" si="29"/>
        <v>45882.183016248549</v>
      </c>
      <c r="Q372" s="124">
        <f t="shared" si="31"/>
        <v>44274.679797206656</v>
      </c>
      <c r="R372" s="124">
        <f t="shared" si="32"/>
        <v>20649493.681720141</v>
      </c>
      <c r="Z372" s="2"/>
    </row>
    <row r="373" spans="13:26" x14ac:dyDescent="0.25">
      <c r="M373" s="2"/>
      <c r="N373" s="1">
        <f t="shared" si="28"/>
        <v>316</v>
      </c>
      <c r="O373" s="124">
        <f t="shared" si="30"/>
        <v>20649493.681720141</v>
      </c>
      <c r="P373" s="124">
        <f t="shared" si="29"/>
        <v>45882.183016248549</v>
      </c>
      <c r="Q373" s="124">
        <f t="shared" si="31"/>
        <v>44468.833250099924</v>
      </c>
      <c r="R373" s="124">
        <f t="shared" si="32"/>
        <v>20739844.697986491</v>
      </c>
      <c r="Z373" s="2"/>
    </row>
    <row r="374" spans="13:26" x14ac:dyDescent="0.25">
      <c r="M374" s="2"/>
      <c r="N374" s="1">
        <f t="shared" si="28"/>
        <v>317</v>
      </c>
      <c r="O374" s="124">
        <f t="shared" si="30"/>
        <v>20739844.697986491</v>
      </c>
      <c r="P374" s="124">
        <f t="shared" si="29"/>
        <v>45882.183016248549</v>
      </c>
      <c r="Q374" s="124">
        <f t="shared" si="31"/>
        <v>44663.404813851244</v>
      </c>
      <c r="R374" s="124">
        <f t="shared" si="32"/>
        <v>20830390.285816591</v>
      </c>
      <c r="Z374" s="2"/>
    </row>
    <row r="375" spans="13:26" x14ac:dyDescent="0.25">
      <c r="M375" s="2"/>
      <c r="N375" s="1">
        <f t="shared" ref="N375:N393" si="33">N374+1</f>
        <v>318</v>
      </c>
      <c r="O375" s="124">
        <f t="shared" si="30"/>
        <v>20830390.285816591</v>
      </c>
      <c r="P375" s="124">
        <f t="shared" ref="P375:P393" si="34">P374</f>
        <v>45882.183016248549</v>
      </c>
      <c r="Q375" s="124">
        <f t="shared" si="31"/>
        <v>44858.395388865363</v>
      </c>
      <c r="R375" s="124">
        <f t="shared" si="32"/>
        <v>20921130.864221703</v>
      </c>
      <c r="Z375" s="2"/>
    </row>
    <row r="376" spans="13:26" x14ac:dyDescent="0.25">
      <c r="M376" s="2"/>
      <c r="N376" s="1">
        <f t="shared" si="33"/>
        <v>319</v>
      </c>
      <c r="O376" s="124">
        <f t="shared" si="30"/>
        <v>20921130.864221703</v>
      </c>
      <c r="P376" s="124">
        <f t="shared" si="34"/>
        <v>45882.183016248549</v>
      </c>
      <c r="Q376" s="124">
        <f t="shared" si="31"/>
        <v>45053.805877486047</v>
      </c>
      <c r="R376" s="124">
        <f t="shared" si="32"/>
        <v>21012066.853115436</v>
      </c>
      <c r="Z376" s="2"/>
    </row>
    <row r="377" spans="13:26" x14ac:dyDescent="0.25">
      <c r="M377" s="2"/>
      <c r="N377" s="1">
        <f t="shared" si="33"/>
        <v>320</v>
      </c>
      <c r="O377" s="124">
        <f t="shared" si="30"/>
        <v>21012066.853115436</v>
      </c>
      <c r="P377" s="124">
        <f t="shared" si="34"/>
        <v>45882.183016248549</v>
      </c>
      <c r="Q377" s="124">
        <f t="shared" si="31"/>
        <v>45249.637184000261</v>
      </c>
      <c r="R377" s="124">
        <f t="shared" si="32"/>
        <v>21103198.673315685</v>
      </c>
      <c r="Z377" s="2"/>
    </row>
    <row r="378" spans="13:26" x14ac:dyDescent="0.25">
      <c r="M378" s="2"/>
      <c r="N378" s="1">
        <f t="shared" si="33"/>
        <v>321</v>
      </c>
      <c r="O378" s="124">
        <f t="shared" si="30"/>
        <v>21103198.673315685</v>
      </c>
      <c r="P378" s="124">
        <f t="shared" si="34"/>
        <v>45882.183016248549</v>
      </c>
      <c r="Q378" s="124">
        <f t="shared" si="31"/>
        <v>45445.890214642386</v>
      </c>
      <c r="R378" s="124">
        <f t="shared" si="32"/>
        <v>21194526.746546574</v>
      </c>
      <c r="Z378" s="2"/>
    </row>
    <row r="379" spans="13:26" x14ac:dyDescent="0.25">
      <c r="M379" s="2"/>
      <c r="N379" s="1">
        <f t="shared" si="33"/>
        <v>322</v>
      </c>
      <c r="O379" s="124">
        <f t="shared" si="30"/>
        <v>21194526.746546574</v>
      </c>
      <c r="P379" s="124">
        <f t="shared" si="34"/>
        <v>45882.183016248549</v>
      </c>
      <c r="Q379" s="124">
        <f t="shared" si="31"/>
        <v>45642.565877598347</v>
      </c>
      <c r="R379" s="124">
        <f t="shared" si="32"/>
        <v>21286051.49544042</v>
      </c>
      <c r="Z379" s="2"/>
    </row>
    <row r="380" spans="13:26" x14ac:dyDescent="0.25">
      <c r="M380" s="2"/>
      <c r="N380" s="1">
        <f t="shared" si="33"/>
        <v>323</v>
      </c>
      <c r="O380" s="124">
        <f t="shared" si="30"/>
        <v>21286051.49544042</v>
      </c>
      <c r="P380" s="124">
        <f t="shared" si="34"/>
        <v>45882.183016248549</v>
      </c>
      <c r="Q380" s="124">
        <f t="shared" si="31"/>
        <v>45839.665083009895</v>
      </c>
      <c r="R380" s="124">
        <f t="shared" si="32"/>
        <v>21377773.343539678</v>
      </c>
      <c r="Z380" s="2"/>
    </row>
    <row r="381" spans="13:26" x14ac:dyDescent="0.25">
      <c r="M381" s="2"/>
      <c r="N381" s="1">
        <f t="shared" si="33"/>
        <v>324</v>
      </c>
      <c r="O381" s="124">
        <f t="shared" si="30"/>
        <v>21377773.343539678</v>
      </c>
      <c r="P381" s="124">
        <f t="shared" si="34"/>
        <v>45882.183016248549</v>
      </c>
      <c r="Q381" s="124">
        <f t="shared" si="31"/>
        <v>46037.188742978738</v>
      </c>
      <c r="R381" s="124">
        <f t="shared" si="32"/>
        <v>21469692.715298906</v>
      </c>
      <c r="Z381" s="2"/>
    </row>
    <row r="382" spans="13:26" x14ac:dyDescent="0.25">
      <c r="M382" s="2"/>
      <c r="N382" s="1">
        <f t="shared" si="33"/>
        <v>325</v>
      </c>
      <c r="O382" s="124">
        <f t="shared" si="30"/>
        <v>21469692.715298906</v>
      </c>
      <c r="P382" s="124">
        <f t="shared" si="34"/>
        <v>45882.183016248549</v>
      </c>
      <c r="Q382" s="124">
        <f t="shared" si="31"/>
        <v>46235.137771570829</v>
      </c>
      <c r="R382" s="124">
        <f t="shared" si="32"/>
        <v>21561810.036086723</v>
      </c>
      <c r="Z382" s="2"/>
    </row>
    <row r="383" spans="13:26" x14ac:dyDescent="0.25">
      <c r="M383" s="2"/>
      <c r="N383" s="1">
        <f t="shared" si="33"/>
        <v>326</v>
      </c>
      <c r="O383" s="124">
        <f t="shared" si="30"/>
        <v>21561810.036086723</v>
      </c>
      <c r="P383" s="124">
        <f t="shared" si="34"/>
        <v>45882.183016248549</v>
      </c>
      <c r="Q383" s="124">
        <f t="shared" si="31"/>
        <v>46433.513084820552</v>
      </c>
      <c r="R383" s="124">
        <f t="shared" si="32"/>
        <v>21654125.732187793</v>
      </c>
      <c r="Z383" s="2"/>
    </row>
    <row r="384" spans="13:26" x14ac:dyDescent="0.25">
      <c r="M384" s="2"/>
      <c r="N384" s="1">
        <f t="shared" si="33"/>
        <v>327</v>
      </c>
      <c r="O384" s="124">
        <f t="shared" si="30"/>
        <v>21654125.732187793</v>
      </c>
      <c r="P384" s="124">
        <f t="shared" si="34"/>
        <v>45882.183016248549</v>
      </c>
      <c r="Q384" s="124">
        <f t="shared" si="31"/>
        <v>46632.315600734997</v>
      </c>
      <c r="R384" s="124">
        <f t="shared" si="32"/>
        <v>21746640.230804775</v>
      </c>
      <c r="Z384" s="2"/>
    </row>
    <row r="385" spans="13:26" x14ac:dyDescent="0.25">
      <c r="M385" s="2"/>
      <c r="N385" s="1">
        <f t="shared" si="33"/>
        <v>328</v>
      </c>
      <c r="O385" s="124">
        <f t="shared" si="30"/>
        <v>21746640.230804775</v>
      </c>
      <c r="P385" s="124">
        <f t="shared" si="34"/>
        <v>45882.183016248549</v>
      </c>
      <c r="Q385" s="124">
        <f t="shared" si="31"/>
        <v>46831.546239298164</v>
      </c>
      <c r="R385" s="124">
        <f t="shared" si="32"/>
        <v>21839353.960060321</v>
      </c>
      <c r="Z385" s="2"/>
    </row>
    <row r="386" spans="13:26" x14ac:dyDescent="0.25">
      <c r="M386" s="2"/>
      <c r="N386" s="1">
        <f t="shared" si="33"/>
        <v>329</v>
      </c>
      <c r="O386" s="124">
        <f t="shared" si="30"/>
        <v>21839353.960060321</v>
      </c>
      <c r="P386" s="124">
        <f t="shared" si="34"/>
        <v>45882.183016248549</v>
      </c>
      <c r="Q386" s="124">
        <f t="shared" si="31"/>
        <v>47031.205922475267</v>
      </c>
      <c r="R386" s="124">
        <f t="shared" si="32"/>
        <v>21932267.348999046</v>
      </c>
      <c r="Z386" s="2"/>
    </row>
    <row r="387" spans="13:26" x14ac:dyDescent="0.25">
      <c r="M387" s="2"/>
      <c r="N387" s="1">
        <f t="shared" si="33"/>
        <v>330</v>
      </c>
      <c r="O387" s="124">
        <f t="shared" si="30"/>
        <v>21932267.348999046</v>
      </c>
      <c r="P387" s="124">
        <f t="shared" si="34"/>
        <v>45882.183016248549</v>
      </c>
      <c r="Q387" s="124">
        <f t="shared" si="31"/>
        <v>47231.295574216965</v>
      </c>
      <c r="R387" s="124">
        <f t="shared" si="32"/>
        <v>22025380.827589512</v>
      </c>
      <c r="Z387" s="2"/>
    </row>
    <row r="388" spans="13:26" x14ac:dyDescent="0.25">
      <c r="M388" s="2"/>
      <c r="N388" s="1">
        <f t="shared" si="33"/>
        <v>331</v>
      </c>
      <c r="O388" s="124">
        <f t="shared" si="30"/>
        <v>22025380.827589512</v>
      </c>
      <c r="P388" s="124">
        <f t="shared" si="34"/>
        <v>45882.183016248549</v>
      </c>
      <c r="Q388" s="124">
        <f t="shared" si="31"/>
        <v>47431.816120463656</v>
      </c>
      <c r="R388" s="124">
        <f t="shared" si="32"/>
        <v>22118694.826726224</v>
      </c>
      <c r="Z388" s="2"/>
    </row>
    <row r="389" spans="13:26" x14ac:dyDescent="0.25">
      <c r="M389" s="2"/>
      <c r="N389" s="1">
        <f t="shared" si="33"/>
        <v>332</v>
      </c>
      <c r="O389" s="124">
        <f t="shared" si="30"/>
        <v>22118694.826726224</v>
      </c>
      <c r="P389" s="124">
        <f t="shared" si="34"/>
        <v>45882.183016248549</v>
      </c>
      <c r="Q389" s="124">
        <f t="shared" si="31"/>
        <v>47632.768489149763</v>
      </c>
      <c r="R389" s="124">
        <f t="shared" si="32"/>
        <v>22212209.778231621</v>
      </c>
      <c r="Z389" s="2"/>
    </row>
    <row r="390" spans="13:26" x14ac:dyDescent="0.25">
      <c r="M390" s="2"/>
      <c r="N390" s="1">
        <f t="shared" si="33"/>
        <v>333</v>
      </c>
      <c r="O390" s="124">
        <f t="shared" si="30"/>
        <v>22212209.778231621</v>
      </c>
      <c r="P390" s="124">
        <f t="shared" si="34"/>
        <v>45882.183016248549</v>
      </c>
      <c r="Q390" s="124">
        <f t="shared" si="31"/>
        <v>47834.153610208006</v>
      </c>
      <c r="R390" s="124">
        <f t="shared" si="32"/>
        <v>22305926.114858076</v>
      </c>
      <c r="Z390" s="2"/>
    </row>
    <row r="391" spans="13:26" x14ac:dyDescent="0.25">
      <c r="M391" s="2"/>
      <c r="N391" s="1">
        <f t="shared" si="33"/>
        <v>334</v>
      </c>
      <c r="O391" s="124">
        <f t="shared" si="30"/>
        <v>22305926.114858076</v>
      </c>
      <c r="P391" s="124">
        <f t="shared" si="34"/>
        <v>45882.183016248549</v>
      </c>
      <c r="Q391" s="124">
        <f t="shared" si="31"/>
        <v>48035.972415573742</v>
      </c>
      <c r="R391" s="124">
        <f t="shared" si="32"/>
        <v>22399844.270289898</v>
      </c>
      <c r="Z391" s="2"/>
    </row>
    <row r="392" spans="13:26" x14ac:dyDescent="0.25">
      <c r="M392" s="2"/>
      <c r="N392" s="1">
        <f t="shared" si="33"/>
        <v>335</v>
      </c>
      <c r="O392" s="124">
        <f t="shared" si="30"/>
        <v>22399844.270289898</v>
      </c>
      <c r="P392" s="124">
        <f t="shared" si="34"/>
        <v>45882.183016248549</v>
      </c>
      <c r="Q392" s="124">
        <f t="shared" si="31"/>
        <v>48238.225839189246</v>
      </c>
      <c r="R392" s="124">
        <f t="shared" si="32"/>
        <v>22493964.679145336</v>
      </c>
      <c r="Z392" s="2"/>
    </row>
    <row r="393" spans="13:26" x14ac:dyDescent="0.25">
      <c r="M393" s="2"/>
      <c r="N393" s="1">
        <f t="shared" si="33"/>
        <v>336</v>
      </c>
      <c r="O393" s="124">
        <f t="shared" si="30"/>
        <v>22493964.679145336</v>
      </c>
      <c r="P393" s="124">
        <f t="shared" si="34"/>
        <v>45882.183016248549</v>
      </c>
      <c r="Q393" s="124">
        <f t="shared" si="31"/>
        <v>48440.914817008052</v>
      </c>
      <c r="R393" s="124">
        <f t="shared" si="32"/>
        <v>22588287.776978593</v>
      </c>
      <c r="Z393" s="2"/>
    </row>
    <row r="394" spans="13:26" x14ac:dyDescent="0.25">
      <c r="M394" s="2"/>
      <c r="N394" s="163" t="s">
        <v>216</v>
      </c>
      <c r="O394" s="163" t="s">
        <v>216</v>
      </c>
      <c r="P394" s="163" t="s">
        <v>216</v>
      </c>
      <c r="Q394" s="163" t="s">
        <v>216</v>
      </c>
      <c r="R394" s="163" t="s">
        <v>216</v>
      </c>
      <c r="Z394" s="2"/>
    </row>
    <row r="395" spans="13:26" x14ac:dyDescent="0.25">
      <c r="M395" s="2"/>
      <c r="N395" s="134"/>
      <c r="O395" s="134" t="s">
        <v>231</v>
      </c>
      <c r="P395" s="196">
        <f>SUM(P58:P393)</f>
        <v>15416413.493459472</v>
      </c>
      <c r="Q395" s="196">
        <f>SUM(Q58:Q393)</f>
        <v>7171874.283519146</v>
      </c>
      <c r="R395" s="196">
        <f>P395+Q395</f>
        <v>22588287.776978619</v>
      </c>
      <c r="S395" s="124">
        <f>R395-P53</f>
        <v>2.6822090148925781E-7</v>
      </c>
      <c r="Z395" s="2"/>
    </row>
    <row r="396" spans="13:26" x14ac:dyDescent="0.25"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</sheetData>
  <mergeCells count="1">
    <mergeCell ref="AF7:AF8"/>
  </mergeCells>
  <printOptions horizontalCentered="1"/>
  <pageMargins left="0.75" right="0.75" top="0.75" bottom="0.75" header="1" footer="1"/>
  <pageSetup scale="70" orientation="portrait" blackAndWhite="1" r:id="rId1"/>
  <headerFooter alignWithMargins="0"/>
  <customProperties>
    <customPr name="EpmWorksheetKeyString_GUID" r:id="rId2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DA76A-BB86-4E39-9499-C26E384651E3}">
  <sheetPr>
    <tabColor theme="2" tint="-0.499984740745262"/>
    <pageSetUpPr fitToPage="1"/>
  </sheetPr>
  <dimension ref="A1:AH409"/>
  <sheetViews>
    <sheetView zoomScaleNormal="100" workbookViewId="0">
      <pane ySplit="15" topLeftCell="A16" activePane="bottomLeft" state="frozen"/>
      <selection activeCell="D37" sqref="D37"/>
      <selection pane="bottomLeft" activeCell="A16" sqref="A16"/>
    </sheetView>
  </sheetViews>
  <sheetFormatPr defaultColWidth="9.109375" defaultRowHeight="13.2" x14ac:dyDescent="0.25"/>
  <cols>
    <col min="1" max="1" width="19.441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19.441406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Peace Creek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2054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8218713.8001876585</v>
      </c>
      <c r="Q8" s="184">
        <f>G10</f>
        <v>4621555.4187864922</v>
      </c>
      <c r="R8" s="184">
        <f>G11</f>
        <v>4628059.3129786765</v>
      </c>
      <c r="S8" s="184">
        <f>G12</f>
        <v>2315364.462449424</v>
      </c>
      <c r="T8" s="184">
        <f>G13</f>
        <v>-3346265.3940269346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17590423.314029861</v>
      </c>
      <c r="Q9" s="184">
        <f>L10</f>
        <v>10396556.83120927</v>
      </c>
      <c r="R9" s="184">
        <f>L11</f>
        <v>10560086.321880963</v>
      </c>
      <c r="S9" s="184">
        <f>L12</f>
        <v>4269129.8890104657</v>
      </c>
      <c r="T9" s="184">
        <f>L13</f>
        <v>-7635349.7280708374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43</v>
      </c>
      <c r="B10" s="170">
        <f>'Escalation Factors'!$A$10</f>
        <v>2023</v>
      </c>
      <c r="C10" s="201">
        <f>C17+5*1</f>
        <v>2054</v>
      </c>
      <c r="D10" s="10" t="s">
        <v>155</v>
      </c>
      <c r="E10" s="184">
        <f>VLOOKUP($A$10,'Cost Estimates in 2023'!$A:$F,2,FALSE)</f>
        <v>4382650</v>
      </c>
      <c r="F10" s="164">
        <f>VLOOKUP(G$7,Multiplier_Labor,3,FALSE)</f>
        <v>1.0545116353773385</v>
      </c>
      <c r="G10" s="185">
        <f>E10*F10</f>
        <v>4621555.4187864922</v>
      </c>
      <c r="H10" s="137"/>
      <c r="J10" s="165">
        <f>C10+1</f>
        <v>2055</v>
      </c>
      <c r="K10" s="164">
        <f>VLOOKUP(J$10,Multiplier_Labor,4,FALSE)</f>
        <v>2.2495796088363584</v>
      </c>
      <c r="L10" s="185">
        <f>G10*K10</f>
        <v>10396556.83120927</v>
      </c>
      <c r="M10" s="2"/>
      <c r="O10" s="134" t="s">
        <v>235</v>
      </c>
      <c r="P10" s="184">
        <f>SUM(Q10:T10)</f>
        <v>16468624.354029864</v>
      </c>
      <c r="Q10" s="184">
        <f>Q9-Q16</f>
        <v>9756725.8712092713</v>
      </c>
      <c r="R10" s="184">
        <f>R9-R16</f>
        <v>9938087.3218809627</v>
      </c>
      <c r="S10" s="184">
        <f>S9-S16</f>
        <v>4027500.8890104657</v>
      </c>
      <c r="T10" s="184">
        <f>T9-T16</f>
        <v>-7253689.7280708374</v>
      </c>
      <c r="Z10" s="2"/>
      <c r="AA10" s="186" t="str">
        <f>A10</f>
        <v>Peace Creek Solar</v>
      </c>
      <c r="AB10" s="182">
        <f>P12</f>
        <v>29</v>
      </c>
      <c r="AC10" s="187">
        <f>G7</f>
        <v>2025</v>
      </c>
      <c r="AD10" s="187">
        <f>C10</f>
        <v>2054</v>
      </c>
      <c r="AE10" s="182">
        <f>G15</f>
        <v>8218713.8001876585</v>
      </c>
      <c r="AF10" s="182">
        <f>P16</f>
        <v>1121798.96</v>
      </c>
      <c r="AG10" s="182">
        <f>L15</f>
        <v>17590423.314029861</v>
      </c>
      <c r="AH10" s="188">
        <f>AG10-P10-P16</f>
        <v>-2.7939677238464355E-9</v>
      </c>
    </row>
    <row r="11" spans="1:34" x14ac:dyDescent="0.25">
      <c r="D11" s="161" t="s">
        <v>245</v>
      </c>
      <c r="E11" s="184">
        <f>VLOOKUP($A$10,'Cost Estimates in 2023'!$A:$F,3,FALSE)</f>
        <v>4565040</v>
      </c>
      <c r="F11" s="164">
        <f>VLOOKUP(G$7,Multiplier_Materials,3,FALSE)</f>
        <v>1.0138047668757943</v>
      </c>
      <c r="G11" s="185">
        <f>E11*F11</f>
        <v>4628059.3129786765</v>
      </c>
      <c r="H11" s="137"/>
      <c r="K11" s="164">
        <f>VLOOKUP(J$10,Multiplier_Materials,4,FALSE)</f>
        <v>2.2817525895285815</v>
      </c>
      <c r="L11" s="185">
        <f>G11*K11</f>
        <v>10560086.321880963</v>
      </c>
      <c r="M11" s="2"/>
      <c r="O11" s="134" t="s">
        <v>234</v>
      </c>
      <c r="P11" s="184">
        <f>SUM(Q11:T11)</f>
        <v>7697912.8727569189</v>
      </c>
      <c r="Q11" s="184">
        <f>Q10/((1+Q13)^(P12))</f>
        <v>4337132.961591946</v>
      </c>
      <c r="R11" s="184">
        <f>R10/((1+R13)^(P12))</f>
        <v>4355462.2738191793</v>
      </c>
      <c r="S11" s="184">
        <f>S10/((1+S13)^(P12))</f>
        <v>2184316.8686206746</v>
      </c>
      <c r="T11" s="184">
        <f>T10/((1+T13)^(P12))</f>
        <v>-3178999.2312748823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2222720</v>
      </c>
      <c r="F12" s="164">
        <f>VLOOKUP(G$7,Multiplier_GDP,3,FALSE)</f>
        <v>1.0416806716317952</v>
      </c>
      <c r="G12" s="185">
        <f>E12*F12</f>
        <v>2315364.462449424</v>
      </c>
      <c r="H12" s="137"/>
      <c r="K12" s="164">
        <f>VLOOKUP(J$10,Multiplier_GDP,4,FALSE)</f>
        <v>1.8438262995943857</v>
      </c>
      <c r="L12" s="185">
        <f>G12*K12</f>
        <v>4269129.8890104657</v>
      </c>
      <c r="M12" s="2"/>
      <c r="O12" s="134" t="s">
        <v>244</v>
      </c>
      <c r="P12" s="184">
        <f>(P7-P6)</f>
        <v>29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-3300700</v>
      </c>
      <c r="F13" s="164">
        <f>F11</f>
        <v>1.0138047668757943</v>
      </c>
      <c r="G13" s="185">
        <f>E13*F13</f>
        <v>-3346265.3940269346</v>
      </c>
      <c r="H13" s="137"/>
      <c r="K13" s="164">
        <f>K11</f>
        <v>2.2817525895285815</v>
      </c>
      <c r="L13" s="185">
        <f>G13*K13</f>
        <v>-7635349.7280708374</v>
      </c>
      <c r="M13" s="2"/>
      <c r="O13" s="180" t="s">
        <v>237</v>
      </c>
      <c r="P13" s="189">
        <f>IF(P8=0,0,((P9/P8)^(1/($P7-$P6))-1))</f>
        <v>2.6586623703694467E-2</v>
      </c>
      <c r="Q13" s="189">
        <f>IF(Q8=0,0,((Q9/Q8)^(1/($P7-$P6))-1))</f>
        <v>2.8351122457249911E-2</v>
      </c>
      <c r="R13" s="189">
        <f>IF(R8=0,0,((R9/R8)^(1/($P7-$P6))-1))</f>
        <v>2.8854799844558521E-2</v>
      </c>
      <c r="S13" s="189">
        <f>IF(S8=0,0,((S9/S8)^(1/($P7-$P6))-1))</f>
        <v>2.1322168811715114E-2</v>
      </c>
      <c r="T13" s="189">
        <f>IF(T8=0,0,((T9/T8)^(1/($P7-$P6))-1))</f>
        <v>2.8854799844558521E-2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383565.5192396018</v>
      </c>
      <c r="Q14" s="185">
        <f>PMT(Q13,$P12,-Q11)</f>
        <v>221365.75213008127</v>
      </c>
      <c r="R14" s="185">
        <f>PMT(R13,$P12,-R11)</f>
        <v>223726.10974485145</v>
      </c>
      <c r="S14" s="185">
        <f>PMT(S13,$P12,-S11)</f>
        <v>101768.63874246663</v>
      </c>
      <c r="T14" s="185">
        <f>PMT(T13,$P12,-T11)</f>
        <v>-163294.98137779755</v>
      </c>
      <c r="U14" s="190"/>
      <c r="Z14" s="2"/>
    </row>
    <row r="15" spans="1:34" x14ac:dyDescent="0.25">
      <c r="E15" s="185">
        <f>SUM(E10:E13)</f>
        <v>7869710</v>
      </c>
      <c r="F15" s="124"/>
      <c r="G15" s="185">
        <f>SUM(G10:G13)</f>
        <v>8218713.8001876585</v>
      </c>
      <c r="H15" s="137"/>
      <c r="L15" s="185">
        <f>SUM(L10:L13)</f>
        <v>17590423.314029861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1121798.96</v>
      </c>
      <c r="Q16" s="185">
        <f>VLOOKUP($A$10,'Reserves Dec 31, 2024'!$A:$F,2,FALSE)</f>
        <v>639830.96</v>
      </c>
      <c r="R16" s="185">
        <f>VLOOKUP($A$10,'Reserves Dec 31, 2024'!$A:$F,3,FALSE)</f>
        <v>621999</v>
      </c>
      <c r="S16" s="185">
        <f>VLOOKUP($A$10,'Reserves Dec 31, 2024'!$A:$F,4,FALSE)</f>
        <v>241629</v>
      </c>
      <c r="T16" s="185">
        <f>VLOOKUP($A$10,'Reserves Dec 31, 2024'!$A:$F,5,FALSE)</f>
        <v>-381660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2049</v>
      </c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383565.5192396018</v>
      </c>
      <c r="Q17" s="124">
        <f>IF($N17&lt;=TRUNC($P$12),Q14*(1+0),0)</f>
        <v>221365.75213008127</v>
      </c>
      <c r="R17" s="124">
        <f>IF($N17&lt;=TRUNC($P$12),R14*(1+0),0)</f>
        <v>223726.10974485145</v>
      </c>
      <c r="S17" s="124">
        <f>IF($N17&lt;=TRUNC($P$12),S14*(1+0),0)</f>
        <v>101768.63874246663</v>
      </c>
      <c r="T17" s="124">
        <f>IF($N17&lt;=TRUNC($P$12),T14*(1+0),0)</f>
        <v>-163294.98137779755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393755.14299450046</v>
      </c>
      <c r="Q18" s="124">
        <f t="shared" ref="Q18:Q48" si="3">IF($N18&lt;=TRUNC($P$12),Q17*(1+Q$13),0)</f>
        <v>227641.71967656244</v>
      </c>
      <c r="R18" s="124">
        <f t="shared" ref="R18:R48" si="4">IF($N18&lt;=TRUNC($P$12),R17*(1+R$13),0)</f>
        <v>230181.68186154088</v>
      </c>
      <c r="S18" s="124">
        <f t="shared" ref="S18:S48" si="5">IF($N18&lt;=TRUNC($P$12),S17*(1+S$13),0)</f>
        <v>103938.56683747195</v>
      </c>
      <c r="T18" s="124">
        <f t="shared" ref="T18:T48" si="6">IF($N18&lt;=TRUNC($P$12),T17*(1+T$13),0)</f>
        <v>-168006.8253810748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404219.279972694</v>
      </c>
      <c r="Q19" s="124">
        <f t="shared" si="3"/>
        <v>234095.61794749161</v>
      </c>
      <c r="R19" s="124">
        <f t="shared" si="4"/>
        <v>236823.5282195395</v>
      </c>
      <c r="S19" s="124">
        <f t="shared" si="5"/>
        <v>106154.76250562827</v>
      </c>
      <c r="T19" s="124">
        <f t="shared" si="6"/>
        <v>-172854.6286999654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414965.41306205536</v>
      </c>
      <c r="Q20" s="124">
        <f t="shared" si="3"/>
        <v>240732.49147862653</v>
      </c>
      <c r="R20" s="124">
        <f t="shared" si="4"/>
        <v>243657.02372479645</v>
      </c>
      <c r="S20" s="124">
        <f t="shared" si="5"/>
        <v>108418.21227194081</v>
      </c>
      <c r="T20" s="124">
        <f t="shared" si="6"/>
        <v>-177842.31441330837</v>
      </c>
      <c r="U20" s="196">
        <f>SUM(Q17:T20)/4</f>
        <v>399126.33881721296</v>
      </c>
      <c r="V20" s="124">
        <f>SUM(Q17:Q20)/4</f>
        <v>230958.89530819046</v>
      </c>
      <c r="W20" s="124">
        <f>SUM(R17:R20)/4</f>
        <v>233597.0858876821</v>
      </c>
      <c r="X20" s="124">
        <f>SUM(S17:S20)/4</f>
        <v>105070.04508937692</v>
      </c>
      <c r="Y20" s="124">
        <f>SUM(T17:T20)/4</f>
        <v>-170499.68746803654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426001.23109574232</v>
      </c>
      <c r="Q21" s="124">
        <f t="shared" si="3"/>
        <v>247557.52782397595</v>
      </c>
      <c r="R21" s="124">
        <f t="shared" si="4"/>
        <v>250687.69837509631</v>
      </c>
      <c r="S21" s="124">
        <f t="shared" si="5"/>
        <v>110729.92369626749</v>
      </c>
      <c r="T21" s="124">
        <f t="shared" si="6"/>
        <v>-182973.91879959742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437334.63456422358</v>
      </c>
      <c r="Q22" s="124">
        <f t="shared" si="3"/>
        <v>254576.06161052754</v>
      </c>
      <c r="R22" s="124">
        <f t="shared" si="4"/>
        <v>257921.24173520278</v>
      </c>
      <c r="S22" s="124">
        <f t="shared" si="5"/>
        <v>113090.92582182764</v>
      </c>
      <c r="T22" s="124">
        <f t="shared" si="6"/>
        <v>-188253.59460333432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448973.74148670572</v>
      </c>
      <c r="Q23" s="124">
        <f t="shared" si="3"/>
        <v>261793.578707932</v>
      </c>
      <c r="R23" s="124">
        <f t="shared" si="4"/>
        <v>265363.50754113204</v>
      </c>
      <c r="S23" s="124">
        <f t="shared" si="5"/>
        <v>115502.2696332738</v>
      </c>
      <c r="T23" s="124">
        <f t="shared" si="6"/>
        <v>-193685.6143956322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460926.89344642591</v>
      </c>
      <c r="Q24" s="124">
        <f t="shared" si="3"/>
        <v>269215.72051640227</v>
      </c>
      <c r="R24" s="124">
        <f t="shared" si="4"/>
        <v>273020.51843728143</v>
      </c>
      <c r="S24" s="124">
        <f t="shared" si="5"/>
        <v>117965.0285245307</v>
      </c>
      <c r="T24" s="124">
        <f t="shared" si="6"/>
        <v>-199274.37403178852</v>
      </c>
      <c r="U24" s="196">
        <f>SUM(Q21:T24)/4</f>
        <v>443309.12514827453</v>
      </c>
      <c r="V24" s="124">
        <f>SUM(Q21:Q24)/4</f>
        <v>258285.72216470944</v>
      </c>
      <c r="W24" s="124">
        <f>SUM(R21:R24)/4</f>
        <v>261748.24152217817</v>
      </c>
      <c r="X24" s="124">
        <f>SUM(S21:S24)/4</f>
        <v>114322.03691897492</v>
      </c>
      <c r="Y24" s="124">
        <f>SUM(T21:T24)/4</f>
        <v>-191046.87545758812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473202.66179441038</v>
      </c>
      <c r="Q25" s="124">
        <f t="shared" si="3"/>
        <v>276848.28837617958</v>
      </c>
      <c r="R25" s="124">
        <f t="shared" si="4"/>
        <v>280898.47085024678</v>
      </c>
      <c r="S25" s="124">
        <f t="shared" si="5"/>
        <v>120480.29877660953</v>
      </c>
      <c r="T25" s="124">
        <f t="shared" si="6"/>
        <v>-205024.39620862546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485809.8540264194</v>
      </c>
      <c r="Q26" s="124">
        <f t="shared" si="3"/>
        <v>284697.24810201267</v>
      </c>
      <c r="R26" s="124">
        <f t="shared" si="4"/>
        <v>289003.74000327318</v>
      </c>
      <c r="S26" s="124">
        <f t="shared" si="5"/>
        <v>123049.20004561027</v>
      </c>
      <c r="T26" s="124">
        <f t="shared" si="6"/>
        <v>-210940.33412447682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498757.52033793775</v>
      </c>
      <c r="Q27" s="124">
        <f t="shared" si="3"/>
        <v>292768.73464619491</v>
      </c>
      <c r="R27" s="124">
        <f t="shared" si="4"/>
        <v>297342.88507539645</v>
      </c>
      <c r="S27" s="124">
        <f t="shared" si="5"/>
        <v>125672.87586112927</v>
      </c>
      <c r="T27" s="124">
        <f t="shared" si="6"/>
        <v>-217026.97524478289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512054.96036220691</v>
      </c>
      <c r="Q28" s="124">
        <f t="shared" si="3"/>
        <v>301069.0568938033</v>
      </c>
      <c r="R28" s="124">
        <f t="shared" si="4"/>
        <v>305922.6545094506</v>
      </c>
      <c r="S28" s="124">
        <f t="shared" si="5"/>
        <v>128352.49413529399</v>
      </c>
      <c r="T28" s="124">
        <f t="shared" si="6"/>
        <v>-223289.24517634106</v>
      </c>
      <c r="U28" s="196">
        <f>SUM(Q25:T28)/4</f>
        <v>492456.24913024349</v>
      </c>
      <c r="V28" s="124">
        <f>SUM(Q25:Q28)/4</f>
        <v>288845.83200454758</v>
      </c>
      <c r="W28" s="124">
        <f>SUM(R25:R28)/4</f>
        <v>293291.93760959175</v>
      </c>
      <c r="X28" s="124">
        <f>SUM(S25:S28)/4</f>
        <v>124388.71720466076</v>
      </c>
      <c r="Y28" s="124">
        <f>SUM(T25:T28)/4</f>
        <v>-214070.23768855655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525711.73009642959</v>
      </c>
      <c r="Q29" s="124">
        <f t="shared" si="3"/>
        <v>309604.70259388827</v>
      </c>
      <c r="R29" s="124">
        <f t="shared" si="4"/>
        <v>314749.99147323682</v>
      </c>
      <c r="S29" s="124">
        <f t="shared" si="5"/>
        <v>131089.24768265142</v>
      </c>
      <c r="T29" s="124">
        <f t="shared" si="6"/>
        <v>-229732.21165334695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539737.64902143134</v>
      </c>
      <c r="Q30" s="124">
        <f t="shared" si="3"/>
        <v>318382.34343046806</v>
      </c>
      <c r="R30" s="124">
        <f t="shared" si="4"/>
        <v>323832.0394782736</v>
      </c>
      <c r="S30" s="124">
        <f t="shared" si="5"/>
        <v>133884.35475114165</v>
      </c>
      <c r="T30" s="124">
        <f t="shared" si="6"/>
        <v>-236361.08863845203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554142.80742020241</v>
      </c>
      <c r="Q31" s="124">
        <f t="shared" si="3"/>
        <v>327408.84023729147</v>
      </c>
      <c r="R31" s="124">
        <f t="shared" si="4"/>
        <v>333176.14816067438</v>
      </c>
      <c r="S31" s="124">
        <f t="shared" si="5"/>
        <v>136739.05956439304</v>
      </c>
      <c r="T31" s="124">
        <f t="shared" si="6"/>
        <v>-243181.24054215651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568937.57390090509</v>
      </c>
      <c r="Q32" s="124">
        <f t="shared" si="3"/>
        <v>336691.24836044508</v>
      </c>
      <c r="R32" s="124">
        <f t="shared" si="4"/>
        <v>342789.87922883162</v>
      </c>
      <c r="S32" s="124">
        <f t="shared" si="5"/>
        <v>139654.6328755802</v>
      </c>
      <c r="T32" s="124">
        <f t="shared" si="6"/>
        <v>-250198.18656395187</v>
      </c>
      <c r="U32" s="196">
        <f>SUM(Q29:T32)/4</f>
        <v>547132.44010974211</v>
      </c>
      <c r="V32" s="124">
        <f>SUM(Q29:Q32)/4</f>
        <v>323021.78365552321</v>
      </c>
      <c r="W32" s="124">
        <f>SUM(R29:R32)/4</f>
        <v>328637.01458525413</v>
      </c>
      <c r="X32" s="124">
        <f>SUM(S29:S32)/4</f>
        <v>135341.82371844159</v>
      </c>
      <c r="Y32" s="124">
        <f>SUM(T29:T32)/4</f>
        <v>-239868.18184947685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584132.60313008144</v>
      </c>
      <c r="Q33" s="124">
        <f t="shared" si="3"/>
        <v>346236.8231729964</v>
      </c>
      <c r="R33" s="124">
        <f t="shared" si="4"/>
        <v>352681.01258271997</v>
      </c>
      <c r="S33" s="124">
        <f t="shared" si="5"/>
        <v>142632.3725330914</v>
      </c>
      <c r="T33" s="124">
        <f t="shared" si="6"/>
        <v>-257417.60515872622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599738.84378196439</v>
      </c>
      <c r="Q34" s="124">
        <f t="shared" si="3"/>
        <v>356053.02574598324</v>
      </c>
      <c r="R34" s="124">
        <f t="shared" si="4"/>
        <v>362857.55260977056</v>
      </c>
      <c r="S34" s="124">
        <f t="shared" si="5"/>
        <v>145673.60405825742</v>
      </c>
      <c r="T34" s="124">
        <f t="shared" si="6"/>
        <v>-264845.33863204689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615767.54670995334</v>
      </c>
      <c r="Q35" s="124">
        <f t="shared" si="3"/>
        <v>366147.52868018195</v>
      </c>
      <c r="R35" s="124">
        <f t="shared" si="4"/>
        <v>373327.73466241185</v>
      </c>
      <c r="S35" s="124">
        <f t="shared" si="5"/>
        <v>148779.68123539854</v>
      </c>
      <c r="T35" s="124">
        <f t="shared" si="6"/>
        <v>-272487.39786803891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632230.27334649838</v>
      </c>
      <c r="Q36" s="124">
        <f t="shared" si="3"/>
        <v>376528.22210321319</v>
      </c>
      <c r="R36" s="124">
        <f t="shared" si="4"/>
        <v>384100.03172251821</v>
      </c>
      <c r="S36" s="124">
        <f t="shared" si="5"/>
        <v>151951.98671445288</v>
      </c>
      <c r="T36" s="124">
        <f t="shared" si="6"/>
        <v>-280349.96719368576</v>
      </c>
      <c r="U36" s="196">
        <f>SUM(Q33:T36)/4</f>
        <v>607967.31674212439</v>
      </c>
      <c r="V36" s="124">
        <f>SUM(Q33:Q36)/4</f>
        <v>361241.39992559369</v>
      </c>
      <c r="W36" s="124">
        <f>SUM(R33:R36)/4</f>
        <v>368241.58289435518</v>
      </c>
      <c r="X36" s="124">
        <f>SUM(S33:S36)/4</f>
        <v>147259.41113530006</v>
      </c>
      <c r="Y36" s="124">
        <f>SUM(T33:T36)/4</f>
        <v>-268775.07721312443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649138.90433779778</v>
      </c>
      <c r="Q37" s="124">
        <f t="shared" si="3"/>
        <v>387203.21983667201</v>
      </c>
      <c r="R37" s="124">
        <f t="shared" si="4"/>
        <v>395183.16125816002</v>
      </c>
      <c r="S37" s="124">
        <f t="shared" si="5"/>
        <v>155191.93262645393</v>
      </c>
      <c r="T37" s="124">
        <f t="shared" si="6"/>
        <v>-288439.40938348812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666505.6484199072</v>
      </c>
      <c r="Q38" s="124">
        <f t="shared" si="3"/>
        <v>398180.86573810293</v>
      </c>
      <c r="R38" s="124">
        <f t="shared" si="4"/>
        <v>406586.0922782041</v>
      </c>
      <c r="S38" s="124">
        <f t="shared" si="5"/>
        <v>158500.96121213149</v>
      </c>
      <c r="T38" s="124">
        <f t="shared" si="6"/>
        <v>-296762.27080853132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684343.05154303811</v>
      </c>
      <c r="Q39" s="124">
        <f t="shared" si="3"/>
        <v>409469.74022277765</v>
      </c>
      <c r="R39" s="124">
        <f t="shared" si="4"/>
        <v>418318.05259047286</v>
      </c>
      <c r="S39" s="124">
        <f t="shared" si="5"/>
        <v>161880.54546391565</v>
      </c>
      <c r="T39" s="124">
        <f t="shared" si="6"/>
        <v>-305325.28673412814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702664.0062510143</v>
      </c>
      <c r="Q40" s="124">
        <f t="shared" si="3"/>
        <v>421078.66697037191</v>
      </c>
      <c r="R40" s="124">
        <f t="shared" si="4"/>
        <v>430388.53626933647</v>
      </c>
      <c r="S40" s="124">
        <f t="shared" si="5"/>
        <v>165332.18978162977</v>
      </c>
      <c r="T40" s="124">
        <f t="shared" si="6"/>
        <v>-314135.38677032385</v>
      </c>
      <c r="U40" s="196">
        <f>SUM(Q37:T40)/4</f>
        <v>675662.90263793932</v>
      </c>
      <c r="V40" s="124">
        <f>SUM(Q37:Q40)/4</f>
        <v>403983.12319198117</v>
      </c>
      <c r="W40" s="124">
        <f>SUM(R37:R40)/4</f>
        <v>412618.96059904335</v>
      </c>
      <c r="X40" s="124">
        <f>SUM(S37:S40)/4</f>
        <v>160226.40727103269</v>
      </c>
      <c r="Y40" s="124">
        <f>SUM(T37:T40)/4</f>
        <v>-301165.58842411789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721481.76132305479</v>
      </c>
      <c r="Q41" s="124">
        <f t="shared" si="3"/>
        <v>433016.71982178447</v>
      </c>
      <c r="R41" s="124">
        <f t="shared" si="4"/>
        <v>442807.31133878068</v>
      </c>
      <c r="S41" s="124">
        <f t="shared" si="5"/>
        <v>168857.4306421642</v>
      </c>
      <c r="T41" s="124">
        <f t="shared" si="6"/>
        <v>-323199.7004796745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740809.93168524909</v>
      </c>
      <c r="Q42" s="124">
        <f t="shared" si="3"/>
        <v>445293.22987148858</v>
      </c>
      <c r="R42" s="124">
        <f t="shared" si="4"/>
        <v>455584.42767716828</v>
      </c>
      <c r="S42" s="124">
        <f t="shared" si="5"/>
        <v>172457.8372834289</v>
      </c>
      <c r="T42" s="124">
        <f t="shared" si="6"/>
        <v>-332525.56314683676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760662.50859930192</v>
      </c>
      <c r="Q43" s="124">
        <f t="shared" si="3"/>
        <v>457917.79276095948</v>
      </c>
      <c r="R43" s="124">
        <f t="shared" si="4"/>
        <v>468730.2251500907</v>
      </c>
      <c r="S43" s="124">
        <f t="shared" si="5"/>
        <v>176135.01240288946</v>
      </c>
      <c r="T43" s="124">
        <f t="shared" si="6"/>
        <v>-342120.52171463787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781053.87013633829</v>
      </c>
      <c r="Q44" s="124">
        <f t="shared" si="3"/>
        <v>470900.27617887902</v>
      </c>
      <c r="R44" s="124">
        <f t="shared" si="4"/>
        <v>482255.3419778914</v>
      </c>
      <c r="S44" s="124">
        <f t="shared" si="5"/>
        <v>179890.59287099741</v>
      </c>
      <c r="T44" s="124">
        <f t="shared" si="6"/>
        <v>-351992.34089142969</v>
      </c>
      <c r="U44" s="196">
        <f>SUM(Q41:T44)/4</f>
        <v>751002.01793598593</v>
      </c>
      <c r="V44" s="124">
        <f>SUM(Q41:Q44)/4</f>
        <v>451782.0046582779</v>
      </c>
      <c r="W44" s="124">
        <f>SUM(R41:R44)/4</f>
        <v>462344.32653598278</v>
      </c>
      <c r="X44" s="124">
        <f>SUM(S41:S44)/4</f>
        <v>174335.21829986997</v>
      </c>
      <c r="Y44" s="124">
        <f>SUM(T41:T44)/4</f>
        <v>-337459.53155814472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801998.79194377456</v>
      </c>
      <c r="Q45" s="124">
        <f t="shared" si="3"/>
        <v>484250.82757397922</v>
      </c>
      <c r="R45" s="124">
        <f t="shared" si="4"/>
        <v>496170.7233446326</v>
      </c>
      <c r="S45" s="124">
        <f t="shared" si="5"/>
        <v>183726.25045983234</v>
      </c>
      <c r="T45" s="124">
        <f t="shared" si="6"/>
        <v>-362149.00943466951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200499.69798594364</v>
      </c>
      <c r="V48" s="124">
        <f>SUM(Q45:Q48)/4</f>
        <v>121062.7068934948</v>
      </c>
      <c r="W48" s="124">
        <f>SUM(R45:R48)/4</f>
        <v>124042.68083615815</v>
      </c>
      <c r="X48" s="124">
        <f>SUM(S45:S48)/4</f>
        <v>45931.562614958086</v>
      </c>
      <c r="Y48" s="124">
        <f>SUM(T45:T48)/4</f>
        <v>-90537.252358667378</v>
      </c>
      <c r="Z48" s="188">
        <f>SUM(Q48:T48)-P48</f>
        <v>0</v>
      </c>
    </row>
    <row r="49" spans="13:26" x14ac:dyDescent="0.25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5">
      <c r="M50" s="2"/>
      <c r="O50" s="134" t="s">
        <v>231</v>
      </c>
      <c r="P50" s="196">
        <f>SUM(Q50:T50)</f>
        <v>16468624.354029864</v>
      </c>
      <c r="Q50" s="196">
        <f>SUM(Q$17:Q$48)</f>
        <v>9756725.8712092731</v>
      </c>
      <c r="R50" s="196">
        <f>SUM(R$17:R$48)</f>
        <v>9938087.3218809813</v>
      </c>
      <c r="S50" s="196">
        <f>SUM(S$17:S$48)</f>
        <v>4027500.8890104597</v>
      </c>
      <c r="T50" s="196">
        <f>SUM(T$17:T$48)</f>
        <v>-7253689.7280708486</v>
      </c>
      <c r="U50" s="124"/>
      <c r="V50" s="196"/>
      <c r="W50" s="196"/>
      <c r="X50" s="196"/>
      <c r="Y50" s="196"/>
      <c r="Z50" s="2"/>
    </row>
    <row r="51" spans="13:26" x14ac:dyDescent="0.25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1.862645149230957E-8</v>
      </c>
      <c r="S51" s="188">
        <f>S50-S$10</f>
        <v>-6.0535967350006104E-9</v>
      </c>
      <c r="T51" s="188">
        <f>T50-T$10</f>
        <v>-1.1175870895385742E-8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5">
      <c r="M52" s="2"/>
      <c r="O52" s="180" t="s">
        <v>279</v>
      </c>
      <c r="P52" s="197">
        <f>$P$13</f>
        <v>2.6586623703694467E-2</v>
      </c>
      <c r="Z52" s="2"/>
    </row>
    <row r="53" spans="13:26" x14ac:dyDescent="0.25">
      <c r="M53" s="2"/>
      <c r="O53" s="134" t="s">
        <v>236</v>
      </c>
      <c r="P53" s="197">
        <f>((1+P52)^(1/12))-1</f>
        <v>2.1890041583751962E-3</v>
      </c>
      <c r="Z53" s="2"/>
    </row>
    <row r="54" spans="13:26" x14ac:dyDescent="0.25">
      <c r="M54" s="2"/>
      <c r="O54" s="134" t="s">
        <v>235</v>
      </c>
      <c r="P54" s="196">
        <f>P10</f>
        <v>16468624.354029864</v>
      </c>
      <c r="Z54" s="2"/>
    </row>
    <row r="55" spans="13:26" x14ac:dyDescent="0.25">
      <c r="M55" s="2"/>
      <c r="O55" s="134" t="s">
        <v>234</v>
      </c>
      <c r="P55" s="196">
        <f>P54/(1+P53)^P56</f>
        <v>7694579.4784037033</v>
      </c>
      <c r="Z55" s="2"/>
    </row>
    <row r="56" spans="13:26" x14ac:dyDescent="0.25">
      <c r="M56" s="2"/>
      <c r="O56" s="134" t="s">
        <v>233</v>
      </c>
      <c r="P56" s="124">
        <f>$P$12*12</f>
        <v>348</v>
      </c>
      <c r="Q56" s="198"/>
      <c r="Z56" s="2"/>
    </row>
    <row r="57" spans="13:26" x14ac:dyDescent="0.25">
      <c r="M57" s="2"/>
      <c r="O57" s="134" t="s">
        <v>232</v>
      </c>
      <c r="P57" s="196">
        <f>PMT(P53,P56,-P55)</f>
        <v>31614.691528409236</v>
      </c>
      <c r="Z57" s="2"/>
    </row>
    <row r="58" spans="13:26" x14ac:dyDescent="0.25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5">
      <c r="M59" s="2"/>
      <c r="N59" s="1">
        <v>1</v>
      </c>
      <c r="O59" s="124">
        <v>0</v>
      </c>
      <c r="P59" s="124">
        <f>P57</f>
        <v>31614.691528409236</v>
      </c>
      <c r="Q59" s="124">
        <f t="shared" ref="Q59:Q94" si="7">O59*$P$53</f>
        <v>0</v>
      </c>
      <c r="R59" s="124">
        <f t="shared" ref="R59:R94" si="8">O59+P59+Q59</f>
        <v>31614.691528409236</v>
      </c>
      <c r="Z59" s="2"/>
    </row>
    <row r="60" spans="13:26" x14ac:dyDescent="0.25">
      <c r="M60" s="2"/>
      <c r="N60" s="1">
        <f t="shared" ref="N60:N183" si="9">N59+1</f>
        <v>2</v>
      </c>
      <c r="O60" s="124">
        <f t="shared" ref="O60:O94" si="10">R59</f>
        <v>31614.691528409236</v>
      </c>
      <c r="P60" s="124">
        <f t="shared" ref="P60:P183" si="11">P59</f>
        <v>31614.691528409236</v>
      </c>
      <c r="Q60" s="124">
        <f t="shared" si="7"/>
        <v>69.204691221436903</v>
      </c>
      <c r="R60" s="124">
        <f t="shared" si="8"/>
        <v>63298.587748039907</v>
      </c>
      <c r="Z60" s="2"/>
    </row>
    <row r="61" spans="13:26" x14ac:dyDescent="0.25">
      <c r="M61" s="2"/>
      <c r="N61" s="1">
        <f t="shared" si="9"/>
        <v>3</v>
      </c>
      <c r="O61" s="124">
        <f t="shared" si="10"/>
        <v>63298.587748039907</v>
      </c>
      <c r="P61" s="124">
        <f t="shared" si="11"/>
        <v>31614.691528409236</v>
      </c>
      <c r="Q61" s="124">
        <f t="shared" si="7"/>
        <v>138.56087179973662</v>
      </c>
      <c r="R61" s="124">
        <f t="shared" si="8"/>
        <v>95051.840148248884</v>
      </c>
      <c r="Z61" s="2"/>
    </row>
    <row r="62" spans="13:26" x14ac:dyDescent="0.25">
      <c r="M62" s="2"/>
      <c r="N62" s="1">
        <f t="shared" si="9"/>
        <v>4</v>
      </c>
      <c r="O62" s="124">
        <f t="shared" si="10"/>
        <v>95051.840148248884</v>
      </c>
      <c r="P62" s="124">
        <f t="shared" si="11"/>
        <v>31614.691528409236</v>
      </c>
      <c r="Q62" s="124">
        <f t="shared" si="7"/>
        <v>208.06887334573125</v>
      </c>
      <c r="R62" s="124">
        <f t="shared" si="8"/>
        <v>126874.60055000386</v>
      </c>
      <c r="Z62" s="2"/>
    </row>
    <row r="63" spans="13:26" x14ac:dyDescent="0.25">
      <c r="M63" s="2"/>
      <c r="N63" s="1">
        <f t="shared" si="9"/>
        <v>5</v>
      </c>
      <c r="O63" s="124">
        <f t="shared" si="10"/>
        <v>126874.60055000386</v>
      </c>
      <c r="P63" s="124">
        <f t="shared" si="11"/>
        <v>31614.691528409236</v>
      </c>
      <c r="Q63" s="124">
        <f t="shared" si="7"/>
        <v>277.72902819615041</v>
      </c>
      <c r="R63" s="124">
        <f t="shared" si="8"/>
        <v>158767.02110660926</v>
      </c>
      <c r="Z63" s="2"/>
    </row>
    <row r="64" spans="13:26" x14ac:dyDescent="0.25">
      <c r="M64" s="2"/>
      <c r="N64" s="1">
        <f t="shared" si="9"/>
        <v>6</v>
      </c>
      <c r="O64" s="124">
        <f t="shared" si="10"/>
        <v>158767.02110660926</v>
      </c>
      <c r="P64" s="124">
        <f t="shared" si="11"/>
        <v>31614.691528409236</v>
      </c>
      <c r="Q64" s="124">
        <f t="shared" si="7"/>
        <v>347.54166941521021</v>
      </c>
      <c r="R64" s="124">
        <f t="shared" si="8"/>
        <v>190729.25430443371</v>
      </c>
      <c r="Z64" s="2"/>
    </row>
    <row r="65" spans="13:26" x14ac:dyDescent="0.25">
      <c r="M65" s="2"/>
      <c r="N65" s="1">
        <f t="shared" si="9"/>
        <v>7</v>
      </c>
      <c r="O65" s="124">
        <f t="shared" si="10"/>
        <v>190729.25430443371</v>
      </c>
      <c r="P65" s="124">
        <f t="shared" si="11"/>
        <v>31614.691528409236</v>
      </c>
      <c r="Q65" s="124">
        <f t="shared" si="7"/>
        <v>417.50713079620567</v>
      </c>
      <c r="R65" s="124">
        <f t="shared" si="8"/>
        <v>222761.45296363914</v>
      </c>
      <c r="Z65" s="2"/>
    </row>
    <row r="66" spans="13:26" x14ac:dyDescent="0.25">
      <c r="M66" s="2"/>
      <c r="N66" s="1">
        <f t="shared" si="9"/>
        <v>8</v>
      </c>
      <c r="O66" s="124">
        <f t="shared" si="10"/>
        <v>222761.45296363914</v>
      </c>
      <c r="P66" s="124">
        <f t="shared" si="11"/>
        <v>31614.691528409236</v>
      </c>
      <c r="Q66" s="124">
        <f t="shared" si="7"/>
        <v>487.62574686310677</v>
      </c>
      <c r="R66" s="124">
        <f t="shared" si="8"/>
        <v>254863.77023891147</v>
      </c>
      <c r="Z66" s="2"/>
    </row>
    <row r="67" spans="13:26" x14ac:dyDescent="0.25">
      <c r="M67" s="2"/>
      <c r="N67" s="1">
        <f t="shared" si="9"/>
        <v>9</v>
      </c>
      <c r="O67" s="124">
        <f t="shared" si="10"/>
        <v>254863.77023891147</v>
      </c>
      <c r="P67" s="124">
        <f t="shared" si="11"/>
        <v>31614.691528409236</v>
      </c>
      <c r="Q67" s="124">
        <f t="shared" si="7"/>
        <v>557.89785287215784</v>
      </c>
      <c r="R67" s="124">
        <f t="shared" si="8"/>
        <v>287036.35962019284</v>
      </c>
      <c r="Z67" s="2"/>
    </row>
    <row r="68" spans="13:26" x14ac:dyDescent="0.25">
      <c r="M68" s="2"/>
      <c r="N68" s="1">
        <f t="shared" si="9"/>
        <v>10</v>
      </c>
      <c r="O68" s="124">
        <f t="shared" si="10"/>
        <v>287036.35962019284</v>
      </c>
      <c r="P68" s="124">
        <f t="shared" si="11"/>
        <v>31614.691528409236</v>
      </c>
      <c r="Q68" s="124">
        <f t="shared" si="7"/>
        <v>628.32378481348042</v>
      </c>
      <c r="R68" s="124">
        <f t="shared" si="8"/>
        <v>319279.37493341556</v>
      </c>
      <c r="Z68" s="2"/>
    </row>
    <row r="69" spans="13:26" x14ac:dyDescent="0.25">
      <c r="M69" s="2"/>
      <c r="N69" s="1">
        <f t="shared" si="9"/>
        <v>11</v>
      </c>
      <c r="O69" s="124">
        <f t="shared" si="10"/>
        <v>319279.37493341556</v>
      </c>
      <c r="P69" s="124">
        <f t="shared" si="11"/>
        <v>31614.691528409236</v>
      </c>
      <c r="Q69" s="124">
        <f t="shared" si="7"/>
        <v>698.90387941268</v>
      </c>
      <c r="R69" s="124">
        <f t="shared" si="8"/>
        <v>351592.97034123749</v>
      </c>
      <c r="Z69" s="2"/>
    </row>
    <row r="70" spans="13:26" x14ac:dyDescent="0.25">
      <c r="M70" s="2"/>
      <c r="N70" s="1">
        <f t="shared" si="9"/>
        <v>12</v>
      </c>
      <c r="O70" s="124">
        <f t="shared" si="10"/>
        <v>351592.97034123749</v>
      </c>
      <c r="P70" s="124">
        <f t="shared" si="11"/>
        <v>31614.691528409236</v>
      </c>
      <c r="Q70" s="124">
        <f t="shared" si="7"/>
        <v>769.63847413245594</v>
      </c>
      <c r="R70" s="124">
        <f t="shared" si="8"/>
        <v>383977.30034377921</v>
      </c>
      <c r="Z70" s="2"/>
    </row>
    <row r="71" spans="13:26" x14ac:dyDescent="0.25">
      <c r="M71" s="2"/>
      <c r="N71" s="1">
        <f t="shared" si="9"/>
        <v>13</v>
      </c>
      <c r="O71" s="124">
        <f t="shared" si="10"/>
        <v>383977.30034377921</v>
      </c>
      <c r="P71" s="124">
        <f t="shared" si="11"/>
        <v>31614.691528409236</v>
      </c>
      <c r="Q71" s="124">
        <f t="shared" si="7"/>
        <v>840.52790717421431</v>
      </c>
      <c r="R71" s="124">
        <f t="shared" si="8"/>
        <v>416432.51977936266</v>
      </c>
      <c r="Z71" s="2"/>
    </row>
    <row r="72" spans="13:26" x14ac:dyDescent="0.25">
      <c r="M72" s="2"/>
      <c r="N72" s="1">
        <f t="shared" si="9"/>
        <v>14</v>
      </c>
      <c r="O72" s="124">
        <f t="shared" si="10"/>
        <v>416432.51977936266</v>
      </c>
      <c r="P72" s="124">
        <f t="shared" si="11"/>
        <v>31614.691528409236</v>
      </c>
      <c r="Q72" s="124">
        <f t="shared" si="7"/>
        <v>911.57251747968598</v>
      </c>
      <c r="R72" s="124">
        <f t="shared" si="8"/>
        <v>448958.78382525162</v>
      </c>
      <c r="Z72" s="2"/>
    </row>
    <row r="73" spans="13:26" x14ac:dyDescent="0.25">
      <c r="M73" s="2"/>
      <c r="N73" s="1">
        <f t="shared" si="9"/>
        <v>15</v>
      </c>
      <c r="O73" s="124">
        <f t="shared" si="10"/>
        <v>448958.78382525162</v>
      </c>
      <c r="P73" s="124">
        <f t="shared" si="11"/>
        <v>31614.691528409236</v>
      </c>
      <c r="Q73" s="124">
        <f t="shared" si="7"/>
        <v>982.77264473254661</v>
      </c>
      <c r="R73" s="124">
        <f t="shared" si="8"/>
        <v>481556.24799839343</v>
      </c>
      <c r="Z73" s="2"/>
    </row>
    <row r="74" spans="13:26" x14ac:dyDescent="0.25">
      <c r="M74" s="2"/>
      <c r="N74" s="1">
        <f t="shared" si="9"/>
        <v>16</v>
      </c>
      <c r="O74" s="124">
        <f t="shared" si="10"/>
        <v>481556.24799839343</v>
      </c>
      <c r="P74" s="124">
        <f t="shared" si="11"/>
        <v>31614.691528409236</v>
      </c>
      <c r="Q74" s="124">
        <f t="shared" si="7"/>
        <v>1054.1286293600406</v>
      </c>
      <c r="R74" s="124">
        <f t="shared" si="8"/>
        <v>514225.06815616274</v>
      </c>
      <c r="Z74" s="2"/>
    </row>
    <row r="75" spans="13:26" x14ac:dyDescent="0.25">
      <c r="M75" s="2"/>
      <c r="N75" s="1">
        <f t="shared" si="9"/>
        <v>17</v>
      </c>
      <c r="O75" s="124">
        <f t="shared" si="10"/>
        <v>514225.06815616274</v>
      </c>
      <c r="P75" s="124">
        <f t="shared" si="11"/>
        <v>31614.691528409236</v>
      </c>
      <c r="Q75" s="124">
        <f t="shared" si="7"/>
        <v>1125.640812534609</v>
      </c>
      <c r="R75" s="124">
        <f t="shared" si="8"/>
        <v>546965.4004971066</v>
      </c>
      <c r="Z75" s="2"/>
    </row>
    <row r="76" spans="13:26" x14ac:dyDescent="0.25">
      <c r="M76" s="2"/>
      <c r="N76" s="1">
        <f t="shared" si="9"/>
        <v>18</v>
      </c>
      <c r="O76" s="124">
        <f t="shared" si="10"/>
        <v>546965.4004971066</v>
      </c>
      <c r="P76" s="124">
        <f t="shared" si="11"/>
        <v>31614.691528409236</v>
      </c>
      <c r="Q76" s="124">
        <f t="shared" si="7"/>
        <v>1197.3095361755211</v>
      </c>
      <c r="R76" s="124">
        <f t="shared" si="8"/>
        <v>579777.40156169143</v>
      </c>
      <c r="Z76" s="2"/>
    </row>
    <row r="77" spans="13:26" x14ac:dyDescent="0.25">
      <c r="M77" s="2"/>
      <c r="N77" s="1">
        <f t="shared" si="9"/>
        <v>19</v>
      </c>
      <c r="O77" s="124">
        <f t="shared" si="10"/>
        <v>579777.40156169143</v>
      </c>
      <c r="P77" s="124">
        <f t="shared" si="11"/>
        <v>31614.691528409236</v>
      </c>
      <c r="Q77" s="124">
        <f t="shared" si="7"/>
        <v>1269.1351429505085</v>
      </c>
      <c r="R77" s="124">
        <f t="shared" si="8"/>
        <v>612661.22823305114</v>
      </c>
      <c r="Z77" s="2"/>
    </row>
    <row r="78" spans="13:26" x14ac:dyDescent="0.25">
      <c r="M78" s="2"/>
      <c r="N78" s="1">
        <f t="shared" si="9"/>
        <v>20</v>
      </c>
      <c r="O78" s="124">
        <f t="shared" si="10"/>
        <v>612661.22823305114</v>
      </c>
      <c r="P78" s="124">
        <f t="shared" si="11"/>
        <v>31614.691528409236</v>
      </c>
      <c r="Q78" s="124">
        <f t="shared" si="7"/>
        <v>1341.1179762774041</v>
      </c>
      <c r="R78" s="124">
        <f t="shared" si="8"/>
        <v>645617.03773773776</v>
      </c>
      <c r="Z78" s="2"/>
    </row>
    <row r="79" spans="13:26" x14ac:dyDescent="0.25">
      <c r="M79" s="2"/>
      <c r="N79" s="1">
        <f t="shared" si="9"/>
        <v>21</v>
      </c>
      <c r="O79" s="124">
        <f t="shared" si="10"/>
        <v>645617.03773773776</v>
      </c>
      <c r="P79" s="124">
        <f t="shared" si="11"/>
        <v>31614.691528409236</v>
      </c>
      <c r="Q79" s="124">
        <f t="shared" si="7"/>
        <v>1413.2583803257839</v>
      </c>
      <c r="R79" s="124">
        <f t="shared" si="8"/>
        <v>678644.98764647276</v>
      </c>
      <c r="Z79" s="2"/>
    </row>
    <row r="80" spans="13:26" x14ac:dyDescent="0.25">
      <c r="M80" s="2"/>
      <c r="N80" s="1">
        <f t="shared" si="9"/>
        <v>22</v>
      </c>
      <c r="O80" s="124">
        <f t="shared" si="10"/>
        <v>678644.98764647276</v>
      </c>
      <c r="P80" s="124">
        <f t="shared" si="11"/>
        <v>31614.691528409236</v>
      </c>
      <c r="Q80" s="124">
        <f t="shared" si="7"/>
        <v>1485.5567000186124</v>
      </c>
      <c r="R80" s="124">
        <f t="shared" si="8"/>
        <v>711745.23587490059</v>
      </c>
      <c r="Z80" s="2"/>
    </row>
    <row r="81" spans="13:26" x14ac:dyDescent="0.25">
      <c r="M81" s="2"/>
      <c r="N81" s="1">
        <f t="shared" si="9"/>
        <v>23</v>
      </c>
      <c r="O81" s="124">
        <f t="shared" si="10"/>
        <v>711745.23587490059</v>
      </c>
      <c r="P81" s="124">
        <f t="shared" si="11"/>
        <v>31614.691528409236</v>
      </c>
      <c r="Q81" s="124">
        <f t="shared" si="7"/>
        <v>1558.0132810338923</v>
      </c>
      <c r="R81" s="124">
        <f t="shared" si="8"/>
        <v>744917.94068434369</v>
      </c>
      <c r="Z81" s="2"/>
    </row>
    <row r="82" spans="13:26" x14ac:dyDescent="0.25">
      <c r="M82" s="2"/>
      <c r="N82" s="1">
        <f t="shared" si="9"/>
        <v>24</v>
      </c>
      <c r="O82" s="124">
        <f t="shared" si="10"/>
        <v>744917.94068434369</v>
      </c>
      <c r="P82" s="124">
        <f t="shared" si="11"/>
        <v>31614.691528409236</v>
      </c>
      <c r="Q82" s="124">
        <f t="shared" si="7"/>
        <v>1630.6284698063162</v>
      </c>
      <c r="R82" s="124">
        <f t="shared" si="8"/>
        <v>778163.26068255922</v>
      </c>
      <c r="Z82" s="2"/>
    </row>
    <row r="83" spans="13:26" x14ac:dyDescent="0.25">
      <c r="M83" s="2"/>
      <c r="N83" s="1">
        <f t="shared" si="9"/>
        <v>25</v>
      </c>
      <c r="O83" s="124">
        <f t="shared" si="10"/>
        <v>778163.26068255922</v>
      </c>
      <c r="P83" s="124">
        <f t="shared" si="11"/>
        <v>31614.691528409236</v>
      </c>
      <c r="Q83" s="124">
        <f t="shared" si="7"/>
        <v>1703.4026135289239</v>
      </c>
      <c r="R83" s="124">
        <f t="shared" si="8"/>
        <v>811481.35482449736</v>
      </c>
      <c r="Z83" s="2"/>
    </row>
    <row r="84" spans="13:26" x14ac:dyDescent="0.25">
      <c r="M84" s="2"/>
      <c r="N84" s="1">
        <f t="shared" si="9"/>
        <v>26</v>
      </c>
      <c r="O84" s="124">
        <f t="shared" si="10"/>
        <v>811481.35482449736</v>
      </c>
      <c r="P84" s="124">
        <f t="shared" si="11"/>
        <v>31614.691528409236</v>
      </c>
      <c r="Q84" s="124">
        <f t="shared" si="7"/>
        <v>1776.3360601547629</v>
      </c>
      <c r="R84" s="124">
        <f t="shared" si="8"/>
        <v>844872.38241306134</v>
      </c>
      <c r="Z84" s="2"/>
    </row>
    <row r="85" spans="13:26" x14ac:dyDescent="0.25">
      <c r="M85" s="2"/>
      <c r="N85" s="1">
        <f t="shared" si="9"/>
        <v>27</v>
      </c>
      <c r="O85" s="124">
        <f t="shared" si="10"/>
        <v>844872.38241306134</v>
      </c>
      <c r="P85" s="124">
        <f t="shared" si="11"/>
        <v>31614.691528409236</v>
      </c>
      <c r="Q85" s="124">
        <f t="shared" si="7"/>
        <v>1849.4291583985503</v>
      </c>
      <c r="R85" s="124">
        <f t="shared" si="8"/>
        <v>878336.50309986912</v>
      </c>
      <c r="Z85" s="2"/>
    </row>
    <row r="86" spans="13:26" x14ac:dyDescent="0.25">
      <c r="M86" s="2"/>
      <c r="N86" s="1">
        <f t="shared" si="9"/>
        <v>28</v>
      </c>
      <c r="O86" s="124">
        <f t="shared" si="10"/>
        <v>878336.50309986912</v>
      </c>
      <c r="P86" s="124">
        <f t="shared" si="11"/>
        <v>31614.691528409236</v>
      </c>
      <c r="Q86" s="124">
        <f t="shared" si="7"/>
        <v>1922.6822577383421</v>
      </c>
      <c r="R86" s="124">
        <f t="shared" si="8"/>
        <v>911873.87688601669</v>
      </c>
      <c r="Z86" s="2"/>
    </row>
    <row r="87" spans="13:26" x14ac:dyDescent="0.25">
      <c r="M87" s="2"/>
      <c r="N87" s="1">
        <f t="shared" si="9"/>
        <v>29</v>
      </c>
      <c r="O87" s="124">
        <f t="shared" si="10"/>
        <v>911873.87688601669</v>
      </c>
      <c r="P87" s="124">
        <f t="shared" si="11"/>
        <v>31614.691528409236</v>
      </c>
      <c r="Q87" s="124">
        <f t="shared" si="7"/>
        <v>1996.0957084172023</v>
      </c>
      <c r="R87" s="124">
        <f t="shared" si="8"/>
        <v>945484.66412284318</v>
      </c>
      <c r="Z87" s="2"/>
    </row>
    <row r="88" spans="13:26" x14ac:dyDescent="0.25">
      <c r="M88" s="2"/>
      <c r="N88" s="1">
        <f t="shared" si="9"/>
        <v>30</v>
      </c>
      <c r="O88" s="124">
        <f t="shared" si="10"/>
        <v>945484.66412284318</v>
      </c>
      <c r="P88" s="124">
        <f t="shared" si="11"/>
        <v>31614.691528409236</v>
      </c>
      <c r="Q88" s="124">
        <f t="shared" si="7"/>
        <v>2069.6698614448796</v>
      </c>
      <c r="R88" s="124">
        <f t="shared" si="8"/>
        <v>979169.02551269729</v>
      </c>
      <c r="Z88" s="2"/>
    </row>
    <row r="89" spans="13:26" x14ac:dyDescent="0.25">
      <c r="M89" s="2"/>
      <c r="N89" s="1">
        <f t="shared" si="9"/>
        <v>31</v>
      </c>
      <c r="O89" s="124">
        <f t="shared" si="10"/>
        <v>979169.02551269729</v>
      </c>
      <c r="P89" s="124">
        <f t="shared" si="11"/>
        <v>31614.691528409236</v>
      </c>
      <c r="Q89" s="124">
        <f t="shared" si="7"/>
        <v>2143.405068599483</v>
      </c>
      <c r="R89" s="124">
        <f t="shared" si="8"/>
        <v>1012927.122109706</v>
      </c>
      <c r="Z89" s="2"/>
    </row>
    <row r="90" spans="13:26" x14ac:dyDescent="0.25">
      <c r="M90" s="2"/>
      <c r="N90" s="1">
        <f t="shared" si="9"/>
        <v>32</v>
      </c>
      <c r="O90" s="124">
        <f t="shared" si="10"/>
        <v>1012927.122109706</v>
      </c>
      <c r="P90" s="124">
        <f t="shared" si="11"/>
        <v>31614.691528409236</v>
      </c>
      <c r="Q90" s="124">
        <f t="shared" si="7"/>
        <v>2217.3016824291667</v>
      </c>
      <c r="R90" s="124">
        <f t="shared" si="8"/>
        <v>1046759.1153205445</v>
      </c>
      <c r="Z90" s="2"/>
    </row>
    <row r="91" spans="13:26" x14ac:dyDescent="0.25">
      <c r="M91" s="2"/>
      <c r="N91" s="1">
        <f t="shared" si="9"/>
        <v>33</v>
      </c>
      <c r="O91" s="124">
        <f t="shared" si="10"/>
        <v>1046759.1153205445</v>
      </c>
      <c r="P91" s="124">
        <f t="shared" si="11"/>
        <v>31614.691528409236</v>
      </c>
      <c r="Q91" s="124">
        <f t="shared" si="7"/>
        <v>2291.3600562538136</v>
      </c>
      <c r="R91" s="124">
        <f t="shared" si="8"/>
        <v>1080665.1669052076</v>
      </c>
      <c r="Z91" s="2"/>
    </row>
    <row r="92" spans="13:26" x14ac:dyDescent="0.25">
      <c r="M92" s="2"/>
      <c r="N92" s="1">
        <f t="shared" si="9"/>
        <v>34</v>
      </c>
      <c r="O92" s="124">
        <f t="shared" si="10"/>
        <v>1080665.1669052076</v>
      </c>
      <c r="P92" s="124">
        <f t="shared" si="11"/>
        <v>31614.691528409236</v>
      </c>
      <c r="Q92" s="124">
        <f t="shared" si="7"/>
        <v>2365.5805441667248</v>
      </c>
      <c r="R92" s="124">
        <f t="shared" si="8"/>
        <v>1114645.4389777835</v>
      </c>
      <c r="Z92" s="2"/>
    </row>
    <row r="93" spans="13:26" x14ac:dyDescent="0.25">
      <c r="M93" s="2"/>
      <c r="N93" s="1">
        <f t="shared" si="9"/>
        <v>35</v>
      </c>
      <c r="O93" s="124">
        <f t="shared" si="10"/>
        <v>1114645.4389777835</v>
      </c>
      <c r="P93" s="124">
        <f t="shared" si="11"/>
        <v>31614.691528409236</v>
      </c>
      <c r="Q93" s="124">
        <f t="shared" si="7"/>
        <v>2439.963501036314</v>
      </c>
      <c r="R93" s="124">
        <f t="shared" si="8"/>
        <v>1148700.0940072292</v>
      </c>
      <c r="Z93" s="2"/>
    </row>
    <row r="94" spans="13:26" x14ac:dyDescent="0.25">
      <c r="M94" s="2"/>
      <c r="N94" s="1">
        <f t="shared" si="9"/>
        <v>36</v>
      </c>
      <c r="O94" s="124">
        <f t="shared" si="10"/>
        <v>1148700.0940072292</v>
      </c>
      <c r="P94" s="124">
        <f t="shared" si="11"/>
        <v>31614.691528409236</v>
      </c>
      <c r="Q94" s="124">
        <f t="shared" si="7"/>
        <v>2514.5092825078036</v>
      </c>
      <c r="R94" s="124">
        <f t="shared" si="8"/>
        <v>1182829.2948181462</v>
      </c>
      <c r="Z94" s="2"/>
    </row>
    <row r="95" spans="13:26" x14ac:dyDescent="0.25">
      <c r="M95" s="2"/>
      <c r="N95" s="1">
        <f t="shared" si="9"/>
        <v>37</v>
      </c>
      <c r="O95" s="124">
        <f t="shared" ref="O95:O158" si="12">R94</f>
        <v>1182829.2948181462</v>
      </c>
      <c r="P95" s="124">
        <f t="shared" si="11"/>
        <v>31614.691528409236</v>
      </c>
      <c r="Q95" s="124">
        <f t="shared" ref="Q95:Q158" si="13">O95*$P$53</f>
        <v>2589.2182450049227</v>
      </c>
      <c r="R95" s="124">
        <f t="shared" ref="R95:R158" si="14">O95+P95+Q95</f>
        <v>1217033.2045915604</v>
      </c>
      <c r="Z95" s="2"/>
    </row>
    <row r="96" spans="13:26" x14ac:dyDescent="0.25">
      <c r="M96" s="2"/>
      <c r="N96" s="1">
        <f t="shared" si="9"/>
        <v>38</v>
      </c>
      <c r="O96" s="124">
        <f t="shared" si="12"/>
        <v>1217033.2045915604</v>
      </c>
      <c r="P96" s="124">
        <f t="shared" si="11"/>
        <v>31614.691528409236</v>
      </c>
      <c r="Q96" s="124">
        <f t="shared" si="13"/>
        <v>2664.0907457316166</v>
      </c>
      <c r="R96" s="124">
        <f t="shared" si="14"/>
        <v>1251311.9868657014</v>
      </c>
      <c r="Z96" s="2"/>
    </row>
    <row r="97" spans="13:26" x14ac:dyDescent="0.25">
      <c r="M97" s="2"/>
      <c r="N97" s="1">
        <f t="shared" si="9"/>
        <v>39</v>
      </c>
      <c r="O97" s="124">
        <f t="shared" si="12"/>
        <v>1251311.9868657014</v>
      </c>
      <c r="P97" s="124">
        <f t="shared" si="11"/>
        <v>31614.691528409236</v>
      </c>
      <c r="Q97" s="124">
        <f t="shared" si="13"/>
        <v>2739.1271426737494</v>
      </c>
      <c r="R97" s="124">
        <f t="shared" si="14"/>
        <v>1285665.8055367845</v>
      </c>
      <c r="Z97" s="2"/>
    </row>
    <row r="98" spans="13:26" x14ac:dyDescent="0.25">
      <c r="M98" s="2"/>
      <c r="N98" s="1">
        <f t="shared" si="9"/>
        <v>40</v>
      </c>
      <c r="O98" s="124">
        <f t="shared" si="12"/>
        <v>1285665.8055367845</v>
      </c>
      <c r="P98" s="124">
        <f t="shared" si="11"/>
        <v>31614.691528409236</v>
      </c>
      <c r="Q98" s="124">
        <f t="shared" si="13"/>
        <v>2814.3277946008175</v>
      </c>
      <c r="R98" s="124">
        <f t="shared" si="14"/>
        <v>1320094.8248597945</v>
      </c>
      <c r="Z98" s="2"/>
    </row>
    <row r="99" spans="13:26" x14ac:dyDescent="0.25">
      <c r="M99" s="2"/>
      <c r="N99" s="1">
        <f t="shared" si="9"/>
        <v>41</v>
      </c>
      <c r="O99" s="124">
        <f t="shared" si="12"/>
        <v>1320094.8248597945</v>
      </c>
      <c r="P99" s="124">
        <f t="shared" si="11"/>
        <v>31614.691528409236</v>
      </c>
      <c r="Q99" s="124">
        <f t="shared" si="13"/>
        <v>2889.6930610676663</v>
      </c>
      <c r="R99" s="124">
        <f t="shared" si="14"/>
        <v>1354599.2094492714</v>
      </c>
      <c r="Z99" s="2"/>
    </row>
    <row r="100" spans="13:26" x14ac:dyDescent="0.25">
      <c r="M100" s="2"/>
      <c r="N100" s="1">
        <f t="shared" si="9"/>
        <v>42</v>
      </c>
      <c r="O100" s="124">
        <f t="shared" si="12"/>
        <v>1354599.2094492714</v>
      </c>
      <c r="P100" s="124">
        <f t="shared" si="11"/>
        <v>31614.691528409236</v>
      </c>
      <c r="Q100" s="124">
        <f t="shared" si="13"/>
        <v>2965.2233024162088</v>
      </c>
      <c r="R100" s="124">
        <f t="shared" si="14"/>
        <v>1389179.124280097</v>
      </c>
      <c r="Z100" s="2"/>
    </row>
    <row r="101" spans="13:26" x14ac:dyDescent="0.25">
      <c r="M101" s="2"/>
      <c r="N101" s="1">
        <f t="shared" si="9"/>
        <v>43</v>
      </c>
      <c r="O101" s="124">
        <f t="shared" si="12"/>
        <v>1389179.124280097</v>
      </c>
      <c r="P101" s="124">
        <f t="shared" si="11"/>
        <v>31614.691528409236</v>
      </c>
      <c r="Q101" s="124">
        <f t="shared" si="13"/>
        <v>3040.9188797771458</v>
      </c>
      <c r="R101" s="124">
        <f t="shared" si="14"/>
        <v>1423834.7346882834</v>
      </c>
      <c r="Z101" s="2"/>
    </row>
    <row r="102" spans="13:26" x14ac:dyDescent="0.25">
      <c r="M102" s="2"/>
      <c r="N102" s="1">
        <f t="shared" si="9"/>
        <v>44</v>
      </c>
      <c r="O102" s="124">
        <f t="shared" si="12"/>
        <v>1423834.7346882834</v>
      </c>
      <c r="P102" s="124">
        <f t="shared" si="11"/>
        <v>31614.691528409236</v>
      </c>
      <c r="Q102" s="124">
        <f t="shared" si="13"/>
        <v>3116.7801550716968</v>
      </c>
      <c r="R102" s="124">
        <f t="shared" si="14"/>
        <v>1458566.2063717644</v>
      </c>
      <c r="Z102" s="2"/>
    </row>
    <row r="103" spans="13:26" x14ac:dyDescent="0.25">
      <c r="M103" s="2"/>
      <c r="N103" s="1">
        <f t="shared" si="9"/>
        <v>45</v>
      </c>
      <c r="O103" s="124">
        <f t="shared" si="12"/>
        <v>1458566.2063717644</v>
      </c>
      <c r="P103" s="124">
        <f t="shared" si="11"/>
        <v>31614.691528409236</v>
      </c>
      <c r="Q103" s="124">
        <f t="shared" si="13"/>
        <v>3192.8074910133269</v>
      </c>
      <c r="R103" s="124">
        <f t="shared" si="14"/>
        <v>1493373.705391187</v>
      </c>
      <c r="Z103" s="2"/>
    </row>
    <row r="104" spans="13:26" x14ac:dyDescent="0.25">
      <c r="M104" s="2"/>
      <c r="N104" s="1">
        <f t="shared" si="9"/>
        <v>46</v>
      </c>
      <c r="O104" s="124">
        <f t="shared" si="12"/>
        <v>1493373.705391187</v>
      </c>
      <c r="P104" s="124">
        <f t="shared" si="11"/>
        <v>31614.691528409236</v>
      </c>
      <c r="Q104" s="124">
        <f t="shared" si="13"/>
        <v>3269.0012511094837</v>
      </c>
      <c r="R104" s="124">
        <f t="shared" si="14"/>
        <v>1528257.3981707057</v>
      </c>
      <c r="Z104" s="2"/>
    </row>
    <row r="105" spans="13:26" x14ac:dyDescent="0.25">
      <c r="M105" s="2"/>
      <c r="N105" s="1">
        <f t="shared" si="9"/>
        <v>47</v>
      </c>
      <c r="O105" s="124">
        <f t="shared" si="12"/>
        <v>1528257.3981707057</v>
      </c>
      <c r="P105" s="124">
        <f t="shared" si="11"/>
        <v>31614.691528409236</v>
      </c>
      <c r="Q105" s="124">
        <f t="shared" si="13"/>
        <v>3345.3617996633325</v>
      </c>
      <c r="R105" s="124">
        <f t="shared" si="14"/>
        <v>1563217.4514987783</v>
      </c>
      <c r="Z105" s="2"/>
    </row>
    <row r="106" spans="13:26" x14ac:dyDescent="0.25">
      <c r="M106" s="2"/>
      <c r="N106" s="1">
        <f t="shared" si="9"/>
        <v>48</v>
      </c>
      <c r="O106" s="124">
        <f t="shared" si="12"/>
        <v>1563217.4514987783</v>
      </c>
      <c r="P106" s="124">
        <f t="shared" si="11"/>
        <v>31614.691528409236</v>
      </c>
      <c r="Q106" s="124">
        <f t="shared" si="13"/>
        <v>3421.8895017755021</v>
      </c>
      <c r="R106" s="124">
        <f t="shared" si="14"/>
        <v>1598254.0325289632</v>
      </c>
      <c r="Z106" s="2"/>
    </row>
    <row r="107" spans="13:26" x14ac:dyDescent="0.25">
      <c r="M107" s="2"/>
      <c r="N107" s="1">
        <f t="shared" si="9"/>
        <v>49</v>
      </c>
      <c r="O107" s="124">
        <f t="shared" si="12"/>
        <v>1598254.0325289632</v>
      </c>
      <c r="P107" s="124">
        <f t="shared" si="11"/>
        <v>31614.691528409236</v>
      </c>
      <c r="Q107" s="124">
        <f t="shared" si="13"/>
        <v>3498.5847233458267</v>
      </c>
      <c r="R107" s="124">
        <f t="shared" si="14"/>
        <v>1633367.3087807184</v>
      </c>
      <c r="Z107" s="2"/>
    </row>
    <row r="108" spans="13:26" x14ac:dyDescent="0.25">
      <c r="M108" s="2"/>
      <c r="N108" s="1">
        <f t="shared" si="9"/>
        <v>50</v>
      </c>
      <c r="O108" s="124">
        <f t="shared" si="12"/>
        <v>1633367.3087807184</v>
      </c>
      <c r="P108" s="124">
        <f t="shared" si="11"/>
        <v>31614.691528409236</v>
      </c>
      <c r="Q108" s="124">
        <f t="shared" si="13"/>
        <v>3575.4478310750956</v>
      </c>
      <c r="R108" s="124">
        <f t="shared" si="14"/>
        <v>1668557.4481402028</v>
      </c>
      <c r="Z108" s="2"/>
    </row>
    <row r="109" spans="13:26" x14ac:dyDescent="0.25">
      <c r="M109" s="2"/>
      <c r="N109" s="1">
        <f t="shared" si="9"/>
        <v>51</v>
      </c>
      <c r="O109" s="124">
        <f t="shared" si="12"/>
        <v>1668557.4481402028</v>
      </c>
      <c r="P109" s="124">
        <f t="shared" si="11"/>
        <v>31614.691528409236</v>
      </c>
      <c r="Q109" s="124">
        <f t="shared" si="13"/>
        <v>3652.4791924668098</v>
      </c>
      <c r="R109" s="124">
        <f t="shared" si="14"/>
        <v>1703824.6188610788</v>
      </c>
      <c r="Z109" s="2"/>
    </row>
    <row r="110" spans="13:26" x14ac:dyDescent="0.25">
      <c r="M110" s="2"/>
      <c r="N110" s="1">
        <f t="shared" si="9"/>
        <v>52</v>
      </c>
      <c r="O110" s="124">
        <f t="shared" si="12"/>
        <v>1703824.6188610788</v>
      </c>
      <c r="P110" s="124">
        <f t="shared" si="11"/>
        <v>31614.691528409236</v>
      </c>
      <c r="Q110" s="124">
        <f t="shared" si="13"/>
        <v>3729.6791758289351</v>
      </c>
      <c r="R110" s="124">
        <f t="shared" si="14"/>
        <v>1739168.9895653171</v>
      </c>
      <c r="Z110" s="2"/>
    </row>
    <row r="111" spans="13:26" x14ac:dyDescent="0.25">
      <c r="M111" s="2"/>
      <c r="N111" s="1">
        <f t="shared" si="9"/>
        <v>53</v>
      </c>
      <c r="O111" s="124">
        <f t="shared" si="12"/>
        <v>1739168.9895653171</v>
      </c>
      <c r="P111" s="124">
        <f t="shared" si="11"/>
        <v>31614.691528409236</v>
      </c>
      <c r="Q111" s="124">
        <f t="shared" si="13"/>
        <v>3807.0481502756675</v>
      </c>
      <c r="R111" s="124">
        <f t="shared" si="14"/>
        <v>1774590.7292440019</v>
      </c>
      <c r="Z111" s="2"/>
    </row>
    <row r="112" spans="13:26" x14ac:dyDescent="0.25">
      <c r="M112" s="2"/>
      <c r="N112" s="1">
        <f t="shared" si="9"/>
        <v>54</v>
      </c>
      <c r="O112" s="124">
        <f t="shared" si="12"/>
        <v>1774590.7292440019</v>
      </c>
      <c r="P112" s="124">
        <f t="shared" si="11"/>
        <v>31614.691528409236</v>
      </c>
      <c r="Q112" s="124">
        <f t="shared" si="13"/>
        <v>3884.5864857291922</v>
      </c>
      <c r="R112" s="124">
        <f t="shared" si="14"/>
        <v>1810090.0072581402</v>
      </c>
      <c r="Z112" s="2"/>
    </row>
    <row r="113" spans="13:26" x14ac:dyDescent="0.25">
      <c r="M113" s="2"/>
      <c r="N113" s="1">
        <f t="shared" si="9"/>
        <v>55</v>
      </c>
      <c r="O113" s="124">
        <f t="shared" si="12"/>
        <v>1810090.0072581402</v>
      </c>
      <c r="P113" s="124">
        <f t="shared" si="11"/>
        <v>31614.691528409236</v>
      </c>
      <c r="Q113" s="124">
        <f t="shared" si="13"/>
        <v>3962.294552921458</v>
      </c>
      <c r="R113" s="124">
        <f t="shared" si="14"/>
        <v>1845666.9933394711</v>
      </c>
      <c r="Z113" s="2"/>
    </row>
    <row r="114" spans="13:26" x14ac:dyDescent="0.25">
      <c r="M114" s="2"/>
      <c r="N114" s="1">
        <f t="shared" si="9"/>
        <v>56</v>
      </c>
      <c r="O114" s="124">
        <f t="shared" si="12"/>
        <v>1845666.9933394711</v>
      </c>
      <c r="P114" s="124">
        <f t="shared" si="11"/>
        <v>31614.691528409236</v>
      </c>
      <c r="Q114" s="124">
        <f t="shared" si="13"/>
        <v>4040.1727233959477</v>
      </c>
      <c r="R114" s="124">
        <f t="shared" si="14"/>
        <v>1881321.8575912763</v>
      </c>
      <c r="Z114" s="2"/>
    </row>
    <row r="115" spans="13:26" x14ac:dyDescent="0.25">
      <c r="M115" s="2"/>
      <c r="N115" s="1">
        <f t="shared" si="9"/>
        <v>57</v>
      </c>
      <c r="O115" s="124">
        <f t="shared" si="12"/>
        <v>1881321.8575912763</v>
      </c>
      <c r="P115" s="124">
        <f t="shared" si="11"/>
        <v>31614.691528409236</v>
      </c>
      <c r="Q115" s="124">
        <f t="shared" si="13"/>
        <v>4118.2213695094524</v>
      </c>
      <c r="R115" s="124">
        <f t="shared" si="14"/>
        <v>1917054.7704891949</v>
      </c>
      <c r="Z115" s="2"/>
    </row>
    <row r="116" spans="13:26" x14ac:dyDescent="0.25">
      <c r="M116" s="2"/>
      <c r="N116" s="1">
        <f t="shared" si="9"/>
        <v>58</v>
      </c>
      <c r="O116" s="124">
        <f t="shared" si="12"/>
        <v>1917054.7704891949</v>
      </c>
      <c r="P116" s="124">
        <f t="shared" si="11"/>
        <v>31614.691528409236</v>
      </c>
      <c r="Q116" s="124">
        <f t="shared" si="13"/>
        <v>4196.4408644338555</v>
      </c>
      <c r="R116" s="124">
        <f t="shared" si="14"/>
        <v>1952865.9028820379</v>
      </c>
      <c r="Z116" s="2"/>
    </row>
    <row r="117" spans="13:26" x14ac:dyDescent="0.25">
      <c r="M117" s="2"/>
      <c r="N117" s="1">
        <f t="shared" si="9"/>
        <v>59</v>
      </c>
      <c r="O117" s="124">
        <f t="shared" si="12"/>
        <v>1952865.9028820379</v>
      </c>
      <c r="P117" s="124">
        <f t="shared" si="11"/>
        <v>31614.691528409236</v>
      </c>
      <c r="Q117" s="124">
        <f t="shared" si="13"/>
        <v>4274.8315821579135</v>
      </c>
      <c r="R117" s="124">
        <f t="shared" si="14"/>
        <v>1988755.425992605</v>
      </c>
      <c r="Z117" s="2"/>
    </row>
    <row r="118" spans="13:26" x14ac:dyDescent="0.25">
      <c r="M118" s="2"/>
      <c r="N118" s="1">
        <f t="shared" si="9"/>
        <v>60</v>
      </c>
      <c r="O118" s="124">
        <f t="shared" si="12"/>
        <v>1988755.425992605</v>
      </c>
      <c r="P118" s="124">
        <f t="shared" si="11"/>
        <v>31614.691528409236</v>
      </c>
      <c r="Q118" s="124">
        <f t="shared" si="13"/>
        <v>4353.393897489047</v>
      </c>
      <c r="R118" s="124">
        <f t="shared" si="14"/>
        <v>2024723.5114185032</v>
      </c>
      <c r="Z118" s="2"/>
    </row>
    <row r="119" spans="13:26" x14ac:dyDescent="0.25">
      <c r="M119" s="2"/>
      <c r="N119" s="1">
        <f t="shared" si="9"/>
        <v>61</v>
      </c>
      <c r="O119" s="124">
        <f t="shared" si="12"/>
        <v>2024723.5114185032</v>
      </c>
      <c r="P119" s="124">
        <f t="shared" si="11"/>
        <v>31614.691528409236</v>
      </c>
      <c r="Q119" s="124">
        <f t="shared" si="13"/>
        <v>4432.1281860551326</v>
      </c>
      <c r="R119" s="124">
        <f t="shared" si="14"/>
        <v>2060770.3311329677</v>
      </c>
      <c r="Z119" s="2"/>
    </row>
    <row r="120" spans="13:26" x14ac:dyDescent="0.25">
      <c r="M120" s="2"/>
      <c r="N120" s="1">
        <f t="shared" si="9"/>
        <v>62</v>
      </c>
      <c r="O120" s="124">
        <f t="shared" si="12"/>
        <v>2060770.3311329677</v>
      </c>
      <c r="P120" s="124">
        <f t="shared" si="11"/>
        <v>31614.691528409236</v>
      </c>
      <c r="Q120" s="124">
        <f t="shared" si="13"/>
        <v>4511.0348243062963</v>
      </c>
      <c r="R120" s="124">
        <f t="shared" si="14"/>
        <v>2096896.0574856834</v>
      </c>
      <c r="Z120" s="2"/>
    </row>
    <row r="121" spans="13:26" x14ac:dyDescent="0.25">
      <c r="M121" s="2"/>
      <c r="N121" s="1">
        <f t="shared" si="9"/>
        <v>63</v>
      </c>
      <c r="O121" s="124">
        <f t="shared" si="12"/>
        <v>2096896.0574856834</v>
      </c>
      <c r="P121" s="124">
        <f t="shared" si="11"/>
        <v>31614.691528409236</v>
      </c>
      <c r="Q121" s="124">
        <f t="shared" si="13"/>
        <v>4590.1141895167157</v>
      </c>
      <c r="R121" s="124">
        <f t="shared" si="14"/>
        <v>2133100.8632036094</v>
      </c>
      <c r="Z121" s="2"/>
    </row>
    <row r="122" spans="13:26" x14ac:dyDescent="0.25">
      <c r="M122" s="2"/>
      <c r="N122" s="1">
        <f t="shared" si="9"/>
        <v>64</v>
      </c>
      <c r="O122" s="124">
        <f t="shared" si="12"/>
        <v>2133100.8632036094</v>
      </c>
      <c r="P122" s="124">
        <f t="shared" si="11"/>
        <v>31614.691528409236</v>
      </c>
      <c r="Q122" s="124">
        <f t="shared" si="13"/>
        <v>4669.3666597864212</v>
      </c>
      <c r="R122" s="124">
        <f t="shared" si="14"/>
        <v>2169384.9213918052</v>
      </c>
      <c r="Z122" s="2"/>
    </row>
    <row r="123" spans="13:26" x14ac:dyDescent="0.25">
      <c r="M123" s="2"/>
      <c r="N123" s="1">
        <f t="shared" si="9"/>
        <v>65</v>
      </c>
      <c r="O123" s="124">
        <f t="shared" si="12"/>
        <v>2169384.9213918052</v>
      </c>
      <c r="P123" s="124">
        <f t="shared" si="11"/>
        <v>31614.691528409236</v>
      </c>
      <c r="Q123" s="124">
        <f t="shared" si="13"/>
        <v>4748.79261404311</v>
      </c>
      <c r="R123" s="124">
        <f t="shared" si="14"/>
        <v>2205748.4055342576</v>
      </c>
      <c r="Z123" s="2"/>
    </row>
    <row r="124" spans="13:26" x14ac:dyDescent="0.25">
      <c r="M124" s="2"/>
      <c r="N124" s="1">
        <f t="shared" si="9"/>
        <v>66</v>
      </c>
      <c r="O124" s="124">
        <f t="shared" si="12"/>
        <v>2205748.4055342576</v>
      </c>
      <c r="P124" s="124">
        <f t="shared" si="11"/>
        <v>31614.691528409236</v>
      </c>
      <c r="Q124" s="124">
        <f t="shared" si="13"/>
        <v>4828.3924320439492</v>
      </c>
      <c r="R124" s="124">
        <f t="shared" si="14"/>
        <v>2242191.4894947107</v>
      </c>
      <c r="Z124" s="2"/>
    </row>
    <row r="125" spans="13:26" x14ac:dyDescent="0.25">
      <c r="M125" s="2"/>
      <c r="N125" s="1">
        <f t="shared" si="9"/>
        <v>67</v>
      </c>
      <c r="O125" s="124">
        <f t="shared" si="12"/>
        <v>2242191.4894947107</v>
      </c>
      <c r="P125" s="124">
        <f t="shared" si="11"/>
        <v>31614.691528409236</v>
      </c>
      <c r="Q125" s="124">
        <f t="shared" si="13"/>
        <v>4908.1664943773967</v>
      </c>
      <c r="R125" s="124">
        <f t="shared" si="14"/>
        <v>2278714.3475174974</v>
      </c>
      <c r="Z125" s="2"/>
    </row>
    <row r="126" spans="13:26" x14ac:dyDescent="0.25">
      <c r="M126" s="2"/>
      <c r="N126" s="1">
        <f t="shared" si="9"/>
        <v>68</v>
      </c>
      <c r="O126" s="124">
        <f t="shared" si="12"/>
        <v>2278714.3475174974</v>
      </c>
      <c r="P126" s="124">
        <f t="shared" si="11"/>
        <v>31614.691528409236</v>
      </c>
      <c r="Q126" s="124">
        <f t="shared" si="13"/>
        <v>4988.1151824650242</v>
      </c>
      <c r="R126" s="124">
        <f t="shared" si="14"/>
        <v>2315317.1542283716</v>
      </c>
      <c r="Z126" s="2"/>
    </row>
    <row r="127" spans="13:26" x14ac:dyDescent="0.25">
      <c r="M127" s="2"/>
      <c r="N127" s="1">
        <f t="shared" si="9"/>
        <v>69</v>
      </c>
      <c r="O127" s="124">
        <f t="shared" si="12"/>
        <v>2315317.1542283716</v>
      </c>
      <c r="P127" s="124">
        <f t="shared" si="11"/>
        <v>31614.691528409236</v>
      </c>
      <c r="Q127" s="124">
        <f t="shared" si="13"/>
        <v>5068.2388785633311</v>
      </c>
      <c r="R127" s="124">
        <f t="shared" si="14"/>
        <v>2352000.0846353443</v>
      </c>
      <c r="Z127" s="2"/>
    </row>
    <row r="128" spans="13:26" x14ac:dyDescent="0.25">
      <c r="M128" s="2"/>
      <c r="N128" s="1">
        <f t="shared" si="9"/>
        <v>70</v>
      </c>
      <c r="O128" s="124">
        <f t="shared" si="12"/>
        <v>2352000.0846353443</v>
      </c>
      <c r="P128" s="124">
        <f t="shared" si="11"/>
        <v>31614.691528409236</v>
      </c>
      <c r="Q128" s="124">
        <f t="shared" si="13"/>
        <v>5148.5379657655822</v>
      </c>
      <c r="R128" s="124">
        <f t="shared" si="14"/>
        <v>2388763.3141295193</v>
      </c>
      <c r="Z128" s="2"/>
    </row>
    <row r="129" spans="13:26" x14ac:dyDescent="0.25">
      <c r="M129" s="2"/>
      <c r="N129" s="1">
        <f t="shared" si="9"/>
        <v>71</v>
      </c>
      <c r="O129" s="124">
        <f t="shared" si="12"/>
        <v>2388763.3141295193</v>
      </c>
      <c r="P129" s="124">
        <f t="shared" si="11"/>
        <v>31614.691528409236</v>
      </c>
      <c r="Q129" s="124">
        <f t="shared" si="13"/>
        <v>5229.0128280036324</v>
      </c>
      <c r="R129" s="124">
        <f t="shared" si="14"/>
        <v>2425607.0184859321</v>
      </c>
      <c r="Z129" s="2"/>
    </row>
    <row r="130" spans="13:26" x14ac:dyDescent="0.25">
      <c r="M130" s="2"/>
      <c r="N130" s="1">
        <f t="shared" si="9"/>
        <v>72</v>
      </c>
      <c r="O130" s="124">
        <f t="shared" si="12"/>
        <v>2425607.0184859321</v>
      </c>
      <c r="P130" s="124">
        <f t="shared" si="11"/>
        <v>31614.691528409236</v>
      </c>
      <c r="Q130" s="124">
        <f t="shared" si="13"/>
        <v>5309.6638500497666</v>
      </c>
      <c r="R130" s="124">
        <f t="shared" si="14"/>
        <v>2462531.3738643914</v>
      </c>
      <c r="Z130" s="2"/>
    </row>
    <row r="131" spans="13:26" x14ac:dyDescent="0.25">
      <c r="M131" s="2"/>
      <c r="N131" s="1">
        <f t="shared" si="9"/>
        <v>73</v>
      </c>
      <c r="O131" s="124">
        <f t="shared" si="12"/>
        <v>2462531.3738643914</v>
      </c>
      <c r="P131" s="124">
        <f t="shared" si="11"/>
        <v>31614.691528409236</v>
      </c>
      <c r="Q131" s="124">
        <f t="shared" si="13"/>
        <v>5390.4914175185377</v>
      </c>
      <c r="R131" s="124">
        <f t="shared" si="14"/>
        <v>2499536.556810319</v>
      </c>
      <c r="Z131" s="2"/>
    </row>
    <row r="132" spans="13:26" x14ac:dyDescent="0.25">
      <c r="M132" s="2"/>
      <c r="N132" s="1">
        <f t="shared" si="9"/>
        <v>74</v>
      </c>
      <c r="O132" s="124">
        <f t="shared" si="12"/>
        <v>2499536.556810319</v>
      </c>
      <c r="P132" s="124">
        <f t="shared" si="11"/>
        <v>31614.691528409236</v>
      </c>
      <c r="Q132" s="124">
        <f t="shared" si="13"/>
        <v>5471.4959168686082</v>
      </c>
      <c r="R132" s="124">
        <f t="shared" si="14"/>
        <v>2536622.7442555968</v>
      </c>
      <c r="Z132" s="2"/>
    </row>
    <row r="133" spans="13:26" x14ac:dyDescent="0.25">
      <c r="M133" s="2"/>
      <c r="N133" s="1">
        <f t="shared" si="9"/>
        <v>75</v>
      </c>
      <c r="O133" s="124">
        <f t="shared" si="12"/>
        <v>2536622.7442555968</v>
      </c>
      <c r="P133" s="124">
        <f t="shared" si="11"/>
        <v>31614.691528409236</v>
      </c>
      <c r="Q133" s="124">
        <f t="shared" si="13"/>
        <v>5552.6777354046035</v>
      </c>
      <c r="R133" s="124">
        <f t="shared" si="14"/>
        <v>2573790.1135194106</v>
      </c>
      <c r="Z133" s="2"/>
    </row>
    <row r="134" spans="13:26" x14ac:dyDescent="0.25">
      <c r="M134" s="2"/>
      <c r="N134" s="1">
        <f t="shared" si="9"/>
        <v>76</v>
      </c>
      <c r="O134" s="124">
        <f t="shared" si="12"/>
        <v>2573790.1135194106</v>
      </c>
      <c r="P134" s="124">
        <f t="shared" si="11"/>
        <v>31614.691528409236</v>
      </c>
      <c r="Q134" s="124">
        <f t="shared" si="13"/>
        <v>5634.0372612789579</v>
      </c>
      <c r="R134" s="124">
        <f t="shared" si="14"/>
        <v>2611038.8423090987</v>
      </c>
      <c r="Z134" s="2"/>
    </row>
    <row r="135" spans="13:26" x14ac:dyDescent="0.25">
      <c r="M135" s="2"/>
      <c r="N135" s="1">
        <f t="shared" si="9"/>
        <v>77</v>
      </c>
      <c r="O135" s="124">
        <f t="shared" si="12"/>
        <v>2611038.8423090987</v>
      </c>
      <c r="P135" s="124">
        <f t="shared" si="11"/>
        <v>31614.691528409236</v>
      </c>
      <c r="Q135" s="124">
        <f t="shared" si="13"/>
        <v>5715.5748834937749</v>
      </c>
      <c r="R135" s="124">
        <f t="shared" si="14"/>
        <v>2648369.1087210015</v>
      </c>
      <c r="Z135" s="2"/>
    </row>
    <row r="136" spans="13:26" x14ac:dyDescent="0.25">
      <c r="M136" s="2"/>
      <c r="N136" s="1">
        <f t="shared" si="9"/>
        <v>78</v>
      </c>
      <c r="O136" s="124">
        <f t="shared" si="12"/>
        <v>2648369.1087210015</v>
      </c>
      <c r="P136" s="124">
        <f t="shared" si="11"/>
        <v>31614.691528409236</v>
      </c>
      <c r="Q136" s="124">
        <f t="shared" si="13"/>
        <v>5797.2909919026843</v>
      </c>
      <c r="R136" s="124">
        <f t="shared" si="14"/>
        <v>2685781.0912413136</v>
      </c>
      <c r="Z136" s="2"/>
    </row>
    <row r="137" spans="13:26" x14ac:dyDescent="0.25">
      <c r="M137" s="2"/>
      <c r="N137" s="1">
        <f t="shared" si="9"/>
        <v>79</v>
      </c>
      <c r="O137" s="124">
        <f t="shared" si="12"/>
        <v>2685781.0912413136</v>
      </c>
      <c r="P137" s="124">
        <f t="shared" si="11"/>
        <v>31614.691528409236</v>
      </c>
      <c r="Q137" s="124">
        <f t="shared" si="13"/>
        <v>5879.1859772127082</v>
      </c>
      <c r="R137" s="124">
        <f t="shared" si="14"/>
        <v>2723274.9687469355</v>
      </c>
      <c r="Z137" s="2"/>
    </row>
    <row r="138" spans="13:26" x14ac:dyDescent="0.25">
      <c r="M138" s="2"/>
      <c r="N138" s="1">
        <f t="shared" si="9"/>
        <v>80</v>
      </c>
      <c r="O138" s="124">
        <f t="shared" si="12"/>
        <v>2723274.9687469355</v>
      </c>
      <c r="P138" s="124">
        <f t="shared" si="11"/>
        <v>31614.691528409236</v>
      </c>
      <c r="Q138" s="124">
        <f t="shared" si="13"/>
        <v>5961.260230986124</v>
      </c>
      <c r="R138" s="124">
        <f t="shared" si="14"/>
        <v>2760850.9205063307</v>
      </c>
      <c r="Z138" s="2"/>
    </row>
    <row r="139" spans="13:26" x14ac:dyDescent="0.25">
      <c r="M139" s="2"/>
      <c r="N139" s="1">
        <f t="shared" si="9"/>
        <v>81</v>
      </c>
      <c r="O139" s="124">
        <f t="shared" si="12"/>
        <v>2760850.9205063307</v>
      </c>
      <c r="P139" s="124">
        <f t="shared" si="11"/>
        <v>31614.691528409236</v>
      </c>
      <c r="Q139" s="124">
        <f t="shared" si="13"/>
        <v>6043.5141456423462</v>
      </c>
      <c r="R139" s="124">
        <f t="shared" si="14"/>
        <v>2798509.1261803824</v>
      </c>
      <c r="Z139" s="2"/>
    </row>
    <row r="140" spans="13:26" x14ac:dyDescent="0.25">
      <c r="M140" s="2"/>
      <c r="N140" s="1">
        <f t="shared" si="9"/>
        <v>82</v>
      </c>
      <c r="O140" s="124">
        <f t="shared" si="12"/>
        <v>2798509.1261803824</v>
      </c>
      <c r="P140" s="124">
        <f t="shared" si="11"/>
        <v>31614.691528409236</v>
      </c>
      <c r="Q140" s="124">
        <f t="shared" si="13"/>
        <v>6125.9481144597939</v>
      </c>
      <c r="R140" s="124">
        <f t="shared" si="14"/>
        <v>2836249.7658232516</v>
      </c>
      <c r="Z140" s="2"/>
    </row>
    <row r="141" spans="13:26" x14ac:dyDescent="0.25">
      <c r="M141" s="2"/>
      <c r="N141" s="1">
        <f t="shared" si="9"/>
        <v>83</v>
      </c>
      <c r="O141" s="124">
        <f t="shared" si="12"/>
        <v>2836249.7658232516</v>
      </c>
      <c r="P141" s="124">
        <f t="shared" si="11"/>
        <v>31614.691528409236</v>
      </c>
      <c r="Q141" s="124">
        <f t="shared" si="13"/>
        <v>6208.5625315777743</v>
      </c>
      <c r="R141" s="124">
        <f t="shared" si="14"/>
        <v>2874073.0198832387</v>
      </c>
      <c r="Z141" s="2"/>
    </row>
    <row r="142" spans="13:26" x14ac:dyDescent="0.25">
      <c r="M142" s="2"/>
      <c r="N142" s="1">
        <f t="shared" si="9"/>
        <v>84</v>
      </c>
      <c r="O142" s="124">
        <f t="shared" si="12"/>
        <v>2874073.0198832387</v>
      </c>
      <c r="P142" s="124">
        <f t="shared" si="11"/>
        <v>31614.691528409236</v>
      </c>
      <c r="Q142" s="124">
        <f t="shared" si="13"/>
        <v>6291.3577919983672</v>
      </c>
      <c r="R142" s="124">
        <f t="shared" si="14"/>
        <v>2911979.0692036464</v>
      </c>
      <c r="Z142" s="2"/>
    </row>
    <row r="143" spans="13:26" x14ac:dyDescent="0.25">
      <c r="M143" s="2"/>
      <c r="N143" s="1">
        <f t="shared" si="9"/>
        <v>85</v>
      </c>
      <c r="O143" s="124">
        <f t="shared" si="12"/>
        <v>2911979.0692036464</v>
      </c>
      <c r="P143" s="124">
        <f t="shared" si="11"/>
        <v>31614.691528409236</v>
      </c>
      <c r="Q143" s="124">
        <f t="shared" si="13"/>
        <v>6374.334291588315</v>
      </c>
      <c r="R143" s="124">
        <f t="shared" si="14"/>
        <v>2949968.0950236442</v>
      </c>
      <c r="Z143" s="2"/>
    </row>
    <row r="144" spans="13:26" x14ac:dyDescent="0.25">
      <c r="M144" s="2"/>
      <c r="N144" s="1">
        <f t="shared" si="9"/>
        <v>86</v>
      </c>
      <c r="O144" s="124">
        <f t="shared" si="12"/>
        <v>2949968.0950236442</v>
      </c>
      <c r="P144" s="124">
        <f t="shared" si="11"/>
        <v>31614.691528409236</v>
      </c>
      <c r="Q144" s="124">
        <f t="shared" si="13"/>
        <v>6457.4924270809133</v>
      </c>
      <c r="R144" s="124">
        <f t="shared" si="14"/>
        <v>2988040.2789791343</v>
      </c>
      <c r="Z144" s="2"/>
    </row>
    <row r="145" spans="13:26" x14ac:dyDescent="0.25">
      <c r="M145" s="2"/>
      <c r="N145" s="1">
        <f t="shared" si="9"/>
        <v>87</v>
      </c>
      <c r="O145" s="124">
        <f t="shared" si="12"/>
        <v>2988040.2789791343</v>
      </c>
      <c r="P145" s="124">
        <f t="shared" si="11"/>
        <v>31614.691528409236</v>
      </c>
      <c r="Q145" s="124">
        <f t="shared" si="13"/>
        <v>6540.8325960779066</v>
      </c>
      <c r="R145" s="124">
        <f t="shared" si="14"/>
        <v>3026195.8031036216</v>
      </c>
      <c r="Z145" s="2"/>
    </row>
    <row r="146" spans="13:26" x14ac:dyDescent="0.25">
      <c r="M146" s="2"/>
      <c r="N146" s="1">
        <f t="shared" si="9"/>
        <v>88</v>
      </c>
      <c r="O146" s="124">
        <f t="shared" si="12"/>
        <v>3026195.8031036216</v>
      </c>
      <c r="P146" s="124">
        <f t="shared" si="11"/>
        <v>31614.691528409236</v>
      </c>
      <c r="Q146" s="124">
        <f t="shared" si="13"/>
        <v>6624.3551970513945</v>
      </c>
      <c r="R146" s="124">
        <f t="shared" si="14"/>
        <v>3064434.8498290824</v>
      </c>
      <c r="Z146" s="2"/>
    </row>
    <row r="147" spans="13:26" x14ac:dyDescent="0.25">
      <c r="M147" s="2"/>
      <c r="N147" s="1">
        <f t="shared" si="9"/>
        <v>89</v>
      </c>
      <c r="O147" s="124">
        <f t="shared" si="12"/>
        <v>3064434.8498290824</v>
      </c>
      <c r="P147" s="124">
        <f t="shared" si="11"/>
        <v>31614.691528409236</v>
      </c>
      <c r="Q147" s="124">
        <f t="shared" si="13"/>
        <v>6708.0606293457313</v>
      </c>
      <c r="R147" s="124">
        <f t="shared" si="14"/>
        <v>3102757.6019868376</v>
      </c>
      <c r="Z147" s="2"/>
    </row>
    <row r="148" spans="13:26" x14ac:dyDescent="0.25">
      <c r="M148" s="2"/>
      <c r="N148" s="1">
        <f t="shared" si="9"/>
        <v>90</v>
      </c>
      <c r="O148" s="124">
        <f t="shared" si="12"/>
        <v>3102757.6019868376</v>
      </c>
      <c r="P148" s="124">
        <f t="shared" si="11"/>
        <v>31614.691528409236</v>
      </c>
      <c r="Q148" s="124">
        <f t="shared" si="13"/>
        <v>6791.9492931794393</v>
      </c>
      <c r="R148" s="124">
        <f t="shared" si="14"/>
        <v>3141164.2428084263</v>
      </c>
      <c r="Z148" s="2"/>
    </row>
    <row r="149" spans="13:26" x14ac:dyDescent="0.25">
      <c r="M149" s="2"/>
      <c r="N149" s="1">
        <f t="shared" si="9"/>
        <v>91</v>
      </c>
      <c r="O149" s="124">
        <f t="shared" si="12"/>
        <v>3141164.2428084263</v>
      </c>
      <c r="P149" s="124">
        <f t="shared" si="11"/>
        <v>31614.691528409236</v>
      </c>
      <c r="Q149" s="124">
        <f t="shared" si="13"/>
        <v>6876.02158964712</v>
      </c>
      <c r="R149" s="124">
        <f t="shared" si="14"/>
        <v>3179654.9559264826</v>
      </c>
      <c r="Z149" s="2"/>
    </row>
    <row r="150" spans="13:26" x14ac:dyDescent="0.25">
      <c r="M150" s="2"/>
      <c r="N150" s="1">
        <f t="shared" si="9"/>
        <v>92</v>
      </c>
      <c r="O150" s="124">
        <f t="shared" si="12"/>
        <v>3179654.9559264826</v>
      </c>
      <c r="P150" s="124">
        <f t="shared" si="11"/>
        <v>31614.691528409236</v>
      </c>
      <c r="Q150" s="124">
        <f t="shared" si="13"/>
        <v>6960.2779207213716</v>
      </c>
      <c r="R150" s="124">
        <f t="shared" si="14"/>
        <v>3218229.9253756134</v>
      </c>
      <c r="Z150" s="2"/>
    </row>
    <row r="151" spans="13:26" x14ac:dyDescent="0.25">
      <c r="M151" s="2"/>
      <c r="N151" s="1">
        <f t="shared" si="9"/>
        <v>93</v>
      </c>
      <c r="O151" s="124">
        <f t="shared" si="12"/>
        <v>3218229.9253756134</v>
      </c>
      <c r="P151" s="124">
        <f t="shared" si="11"/>
        <v>31614.691528409236</v>
      </c>
      <c r="Q151" s="124">
        <f t="shared" si="13"/>
        <v>7044.7186892547152</v>
      </c>
      <c r="R151" s="124">
        <f t="shared" si="14"/>
        <v>3256889.3355932771</v>
      </c>
      <c r="Z151" s="2"/>
    </row>
    <row r="152" spans="13:26" x14ac:dyDescent="0.25">
      <c r="M152" s="2"/>
      <c r="N152" s="1">
        <f t="shared" si="9"/>
        <v>94</v>
      </c>
      <c r="O152" s="124">
        <f t="shared" si="12"/>
        <v>3256889.3355932771</v>
      </c>
      <c r="P152" s="124">
        <f t="shared" si="11"/>
        <v>31614.691528409236</v>
      </c>
      <c r="Q152" s="124">
        <f t="shared" si="13"/>
        <v>7129.3442989815139</v>
      </c>
      <c r="R152" s="124">
        <f t="shared" si="14"/>
        <v>3295633.371420668</v>
      </c>
      <c r="Z152" s="2"/>
    </row>
    <row r="153" spans="13:26" x14ac:dyDescent="0.25">
      <c r="M153" s="2"/>
      <c r="N153" s="1">
        <f t="shared" si="9"/>
        <v>95</v>
      </c>
      <c r="O153" s="124">
        <f t="shared" si="12"/>
        <v>3295633.371420668</v>
      </c>
      <c r="P153" s="124">
        <f t="shared" si="11"/>
        <v>31614.691528409236</v>
      </c>
      <c r="Q153" s="124">
        <f t="shared" si="13"/>
        <v>7214.15515451991</v>
      </c>
      <c r="R153" s="124">
        <f t="shared" si="14"/>
        <v>3334462.2181035969</v>
      </c>
      <c r="Z153" s="2"/>
    </row>
    <row r="154" spans="13:26" x14ac:dyDescent="0.25">
      <c r="M154" s="2"/>
      <c r="N154" s="1">
        <f t="shared" si="9"/>
        <v>96</v>
      </c>
      <c r="O154" s="124">
        <f t="shared" si="12"/>
        <v>3334462.2181035969</v>
      </c>
      <c r="P154" s="124">
        <f t="shared" si="11"/>
        <v>31614.691528409236</v>
      </c>
      <c r="Q154" s="124">
        <f t="shared" si="13"/>
        <v>7299.151661373754</v>
      </c>
      <c r="R154" s="124">
        <f t="shared" si="14"/>
        <v>3373376.0612933799</v>
      </c>
      <c r="Z154" s="2"/>
    </row>
    <row r="155" spans="13:26" x14ac:dyDescent="0.25">
      <c r="M155" s="2"/>
      <c r="N155" s="1">
        <f t="shared" si="9"/>
        <v>97</v>
      </c>
      <c r="O155" s="124">
        <f t="shared" si="12"/>
        <v>3373376.0612933799</v>
      </c>
      <c r="P155" s="124">
        <f t="shared" si="11"/>
        <v>31614.691528409236</v>
      </c>
      <c r="Q155" s="124">
        <f t="shared" si="13"/>
        <v>7384.3342259345491</v>
      </c>
      <c r="R155" s="124">
        <f t="shared" si="14"/>
        <v>3412375.0870477236</v>
      </c>
      <c r="Z155" s="2"/>
    </row>
    <row r="156" spans="13:26" x14ac:dyDescent="0.25">
      <c r="M156" s="2"/>
      <c r="N156" s="1">
        <f t="shared" si="9"/>
        <v>98</v>
      </c>
      <c r="O156" s="124">
        <f t="shared" si="12"/>
        <v>3412375.0870477236</v>
      </c>
      <c r="P156" s="124">
        <f t="shared" si="11"/>
        <v>31614.691528409236</v>
      </c>
      <c r="Q156" s="124">
        <f t="shared" si="13"/>
        <v>7469.7032554833895</v>
      </c>
      <c r="R156" s="124">
        <f t="shared" si="14"/>
        <v>3451459.4818316163</v>
      </c>
      <c r="Z156" s="2"/>
    </row>
    <row r="157" spans="13:26" x14ac:dyDescent="0.25">
      <c r="M157" s="2"/>
      <c r="N157" s="1">
        <f t="shared" si="9"/>
        <v>99</v>
      </c>
      <c r="O157" s="124">
        <f t="shared" si="12"/>
        <v>3451459.4818316163</v>
      </c>
      <c r="P157" s="124">
        <f t="shared" si="11"/>
        <v>31614.691528409236</v>
      </c>
      <c r="Q157" s="124">
        <f t="shared" si="13"/>
        <v>7555.2591581929082</v>
      </c>
      <c r="R157" s="124">
        <f t="shared" si="14"/>
        <v>3490629.4325182186</v>
      </c>
      <c r="Z157" s="2"/>
    </row>
    <row r="158" spans="13:26" x14ac:dyDescent="0.25">
      <c r="M158" s="2"/>
      <c r="N158" s="1">
        <f t="shared" si="9"/>
        <v>100</v>
      </c>
      <c r="O158" s="124">
        <f t="shared" si="12"/>
        <v>3490629.4325182186</v>
      </c>
      <c r="P158" s="124">
        <f t="shared" si="11"/>
        <v>31614.691528409236</v>
      </c>
      <c r="Q158" s="124">
        <f t="shared" si="13"/>
        <v>7641.002343129232</v>
      </c>
      <c r="R158" s="124">
        <f t="shared" si="14"/>
        <v>3529885.1263897573</v>
      </c>
      <c r="Z158" s="2"/>
    </row>
    <row r="159" spans="13:26" x14ac:dyDescent="0.25">
      <c r="M159" s="2"/>
      <c r="N159" s="1">
        <f t="shared" si="9"/>
        <v>101</v>
      </c>
      <c r="O159" s="124">
        <f t="shared" ref="O159:O222" si="15">R158</f>
        <v>3529885.1263897573</v>
      </c>
      <c r="P159" s="124">
        <f t="shared" si="11"/>
        <v>31614.691528409236</v>
      </c>
      <c r="Q159" s="124">
        <f t="shared" ref="Q159:Q222" si="16">O159*$P$53</f>
        <v>7726.9332202539335</v>
      </c>
      <c r="R159" s="124">
        <f t="shared" ref="R159:R222" si="17">O159+P159+Q159</f>
        <v>3569226.7511384203</v>
      </c>
      <c r="Z159" s="2"/>
    </row>
    <row r="160" spans="13:26" x14ac:dyDescent="0.25">
      <c r="M160" s="2"/>
      <c r="N160" s="1">
        <f t="shared" si="9"/>
        <v>102</v>
      </c>
      <c r="O160" s="124">
        <f t="shared" si="15"/>
        <v>3569226.7511384203</v>
      </c>
      <c r="P160" s="124">
        <f t="shared" si="11"/>
        <v>31614.691528409236</v>
      </c>
      <c r="Q160" s="124">
        <f t="shared" si="16"/>
        <v>7813.0522004259938</v>
      </c>
      <c r="R160" s="124">
        <f t="shared" si="17"/>
        <v>3608654.4948672554</v>
      </c>
      <c r="Z160" s="2"/>
    </row>
    <row r="161" spans="13:26" x14ac:dyDescent="0.25">
      <c r="M161" s="2"/>
      <c r="N161" s="1">
        <f t="shared" si="9"/>
        <v>103</v>
      </c>
      <c r="O161" s="124">
        <f t="shared" si="15"/>
        <v>3608654.4948672554</v>
      </c>
      <c r="P161" s="124">
        <f t="shared" si="11"/>
        <v>31614.691528409236</v>
      </c>
      <c r="Q161" s="124">
        <f t="shared" si="16"/>
        <v>7899.3596954037657</v>
      </c>
      <c r="R161" s="124">
        <f t="shared" si="17"/>
        <v>3648168.5460910685</v>
      </c>
      <c r="Z161" s="2"/>
    </row>
    <row r="162" spans="13:26" x14ac:dyDescent="0.25">
      <c r="M162" s="2"/>
      <c r="N162" s="1">
        <f t="shared" si="9"/>
        <v>104</v>
      </c>
      <c r="O162" s="124">
        <f t="shared" si="15"/>
        <v>3648168.5460910685</v>
      </c>
      <c r="P162" s="124">
        <f t="shared" si="11"/>
        <v>31614.691528409236</v>
      </c>
      <c r="Q162" s="124">
        <f t="shared" si="16"/>
        <v>7985.8561178469427</v>
      </c>
      <c r="R162" s="124">
        <f t="shared" si="17"/>
        <v>3687769.0937373247</v>
      </c>
      <c r="Z162" s="2"/>
    </row>
    <row r="163" spans="13:26" x14ac:dyDescent="0.25">
      <c r="M163" s="2"/>
      <c r="N163" s="1">
        <f t="shared" si="9"/>
        <v>105</v>
      </c>
      <c r="O163" s="124">
        <f t="shared" si="15"/>
        <v>3687769.0937373247</v>
      </c>
      <c r="P163" s="124">
        <f t="shared" si="11"/>
        <v>31614.691528409236</v>
      </c>
      <c r="Q163" s="124">
        <f t="shared" si="16"/>
        <v>8072.5418813185324</v>
      </c>
      <c r="R163" s="124">
        <f t="shared" si="17"/>
        <v>3727456.3271470526</v>
      </c>
      <c r="Z163" s="2"/>
    </row>
    <row r="164" spans="13:26" x14ac:dyDescent="0.25">
      <c r="M164" s="2"/>
      <c r="N164" s="1">
        <f t="shared" si="9"/>
        <v>106</v>
      </c>
      <c r="O164" s="124">
        <f t="shared" si="15"/>
        <v>3727456.3271470526</v>
      </c>
      <c r="P164" s="124">
        <f t="shared" si="11"/>
        <v>31614.691528409236</v>
      </c>
      <c r="Q164" s="124">
        <f t="shared" si="16"/>
        <v>8159.417400286834</v>
      </c>
      <c r="R164" s="124">
        <f t="shared" si="17"/>
        <v>3767230.4360757489</v>
      </c>
      <c r="Z164" s="2"/>
    </row>
    <row r="165" spans="13:26" x14ac:dyDescent="0.25">
      <c r="M165" s="2"/>
      <c r="N165" s="1">
        <f t="shared" si="9"/>
        <v>107</v>
      </c>
      <c r="O165" s="124">
        <f t="shared" si="15"/>
        <v>3767230.4360757489</v>
      </c>
      <c r="P165" s="124">
        <f t="shared" si="11"/>
        <v>31614.691528409236</v>
      </c>
      <c r="Q165" s="124">
        <f t="shared" si="16"/>
        <v>8246.4830901274181</v>
      </c>
      <c r="R165" s="124">
        <f t="shared" si="17"/>
        <v>3807091.6106942855</v>
      </c>
      <c r="Z165" s="2"/>
    </row>
    <row r="166" spans="13:26" x14ac:dyDescent="0.25">
      <c r="M166" s="2"/>
      <c r="N166" s="1">
        <f t="shared" si="9"/>
        <v>108</v>
      </c>
      <c r="O166" s="124">
        <f t="shared" si="15"/>
        <v>3807091.6106942855</v>
      </c>
      <c r="P166" s="124">
        <f t="shared" si="11"/>
        <v>31614.691528409236</v>
      </c>
      <c r="Q166" s="124">
        <f t="shared" si="16"/>
        <v>8333.7393671251139</v>
      </c>
      <c r="R166" s="124">
        <f t="shared" si="17"/>
        <v>3847040.0415898198</v>
      </c>
      <c r="Z166" s="2"/>
    </row>
    <row r="167" spans="13:26" x14ac:dyDescent="0.25">
      <c r="M167" s="2"/>
      <c r="N167" s="1">
        <f t="shared" si="9"/>
        <v>109</v>
      </c>
      <c r="O167" s="124">
        <f t="shared" si="15"/>
        <v>3847040.0415898198</v>
      </c>
      <c r="P167" s="124">
        <f t="shared" si="11"/>
        <v>31614.691528409236</v>
      </c>
      <c r="Q167" s="124">
        <f t="shared" si="16"/>
        <v>8421.186648476003</v>
      </c>
      <c r="R167" s="124">
        <f t="shared" si="17"/>
        <v>3887075.919766705</v>
      </c>
      <c r="Z167" s="2"/>
    </row>
    <row r="168" spans="13:26" x14ac:dyDescent="0.25">
      <c r="M168" s="2"/>
      <c r="N168" s="1">
        <f t="shared" si="9"/>
        <v>110</v>
      </c>
      <c r="O168" s="124">
        <f t="shared" si="15"/>
        <v>3887075.919766705</v>
      </c>
      <c r="P168" s="124">
        <f t="shared" si="11"/>
        <v>31614.691528409236</v>
      </c>
      <c r="Q168" s="124">
        <f t="shared" si="16"/>
        <v>8508.8253522894083</v>
      </c>
      <c r="R168" s="124">
        <f t="shared" si="17"/>
        <v>3927199.4366474035</v>
      </c>
      <c r="Z168" s="2"/>
    </row>
    <row r="169" spans="13:26" x14ac:dyDescent="0.25">
      <c r="M169" s="2"/>
      <c r="N169" s="1">
        <f t="shared" si="9"/>
        <v>111</v>
      </c>
      <c r="O169" s="124">
        <f t="shared" si="15"/>
        <v>3927199.4366474035</v>
      </c>
      <c r="P169" s="124">
        <f t="shared" si="11"/>
        <v>31614.691528409236</v>
      </c>
      <c r="Q169" s="124">
        <f t="shared" si="16"/>
        <v>8596.6558975898952</v>
      </c>
      <c r="R169" s="124">
        <f t="shared" si="17"/>
        <v>3967410.7840734026</v>
      </c>
      <c r="Z169" s="2"/>
    </row>
    <row r="170" spans="13:26" x14ac:dyDescent="0.25">
      <c r="M170" s="2"/>
      <c r="N170" s="1">
        <f t="shared" si="9"/>
        <v>112</v>
      </c>
      <c r="O170" s="124">
        <f t="shared" si="15"/>
        <v>3967410.7840734026</v>
      </c>
      <c r="P170" s="124">
        <f t="shared" si="11"/>
        <v>31614.691528409236</v>
      </c>
      <c r="Q170" s="124">
        <f t="shared" si="16"/>
        <v>8684.6787043192762</v>
      </c>
      <c r="R170" s="124">
        <f t="shared" si="17"/>
        <v>4007710.1543061309</v>
      </c>
      <c r="Z170" s="2"/>
    </row>
    <row r="171" spans="13:26" x14ac:dyDescent="0.25">
      <c r="M171" s="2"/>
      <c r="N171" s="1">
        <f t="shared" si="9"/>
        <v>113</v>
      </c>
      <c r="O171" s="124">
        <f t="shared" si="15"/>
        <v>4007710.1543061309</v>
      </c>
      <c r="P171" s="124">
        <f t="shared" si="11"/>
        <v>31614.691528409236</v>
      </c>
      <c r="Q171" s="124">
        <f t="shared" si="16"/>
        <v>8772.8941933386195</v>
      </c>
      <c r="R171" s="124">
        <f t="shared" si="17"/>
        <v>4048097.7400278789</v>
      </c>
      <c r="Z171" s="2"/>
    </row>
    <row r="172" spans="13:26" x14ac:dyDescent="0.25">
      <c r="M172" s="2"/>
      <c r="N172" s="1">
        <f t="shared" si="9"/>
        <v>114</v>
      </c>
      <c r="O172" s="124">
        <f t="shared" si="15"/>
        <v>4048097.7400278789</v>
      </c>
      <c r="P172" s="124">
        <f t="shared" si="11"/>
        <v>31614.691528409236</v>
      </c>
      <c r="Q172" s="124">
        <f t="shared" si="16"/>
        <v>8861.3027864302603</v>
      </c>
      <c r="R172" s="124">
        <f t="shared" si="17"/>
        <v>4088573.7343427185</v>
      </c>
      <c r="Z172" s="2"/>
    </row>
    <row r="173" spans="13:26" x14ac:dyDescent="0.25">
      <c r="M173" s="2"/>
      <c r="N173" s="1">
        <f t="shared" si="9"/>
        <v>115</v>
      </c>
      <c r="O173" s="124">
        <f t="shared" si="15"/>
        <v>4088573.7343427185</v>
      </c>
      <c r="P173" s="124">
        <f t="shared" si="11"/>
        <v>31614.691528409236</v>
      </c>
      <c r="Q173" s="124">
        <f t="shared" si="16"/>
        <v>8949.9049062998165</v>
      </c>
      <c r="R173" s="124">
        <f t="shared" si="17"/>
        <v>4129138.3307774276</v>
      </c>
      <c r="Z173" s="2"/>
    </row>
    <row r="174" spans="13:26" x14ac:dyDescent="0.25">
      <c r="M174" s="2"/>
      <c r="N174" s="1">
        <f t="shared" si="9"/>
        <v>116</v>
      </c>
      <c r="O174" s="124">
        <f t="shared" si="15"/>
        <v>4129138.3307774276</v>
      </c>
      <c r="P174" s="124">
        <f t="shared" si="11"/>
        <v>31614.691528409236</v>
      </c>
      <c r="Q174" s="124">
        <f t="shared" si="16"/>
        <v>9038.7009765782059</v>
      </c>
      <c r="R174" s="124">
        <f t="shared" si="17"/>
        <v>4169791.723282415</v>
      </c>
      <c r="Z174" s="2"/>
    </row>
    <row r="175" spans="13:26" x14ac:dyDescent="0.25">
      <c r="M175" s="2"/>
      <c r="N175" s="1">
        <f t="shared" si="9"/>
        <v>117</v>
      </c>
      <c r="O175" s="124">
        <f t="shared" si="15"/>
        <v>4169791.723282415</v>
      </c>
      <c r="P175" s="124">
        <f t="shared" si="11"/>
        <v>31614.691528409236</v>
      </c>
      <c r="Q175" s="124">
        <f t="shared" si="16"/>
        <v>9127.6914218236816</v>
      </c>
      <c r="R175" s="124">
        <f t="shared" si="17"/>
        <v>4210534.1062326478</v>
      </c>
      <c r="Z175" s="2"/>
    </row>
    <row r="176" spans="13:26" x14ac:dyDescent="0.25">
      <c r="M176" s="2"/>
      <c r="N176" s="1">
        <f t="shared" si="9"/>
        <v>118</v>
      </c>
      <c r="O176" s="124">
        <f t="shared" si="15"/>
        <v>4210534.1062326478</v>
      </c>
      <c r="P176" s="124">
        <f t="shared" si="11"/>
        <v>31614.691528409236</v>
      </c>
      <c r="Q176" s="124">
        <f t="shared" si="16"/>
        <v>9216.8766675238567</v>
      </c>
      <c r="R176" s="124">
        <f t="shared" si="17"/>
        <v>4251365.6744285803</v>
      </c>
      <c r="Z176" s="2"/>
    </row>
    <row r="177" spans="13:26" x14ac:dyDescent="0.25">
      <c r="M177" s="2"/>
      <c r="N177" s="1">
        <f t="shared" si="9"/>
        <v>119</v>
      </c>
      <c r="O177" s="124">
        <f t="shared" si="15"/>
        <v>4251365.6744285803</v>
      </c>
      <c r="P177" s="124">
        <f t="shared" si="11"/>
        <v>31614.691528409236</v>
      </c>
      <c r="Q177" s="124">
        <f t="shared" si="16"/>
        <v>9306.2571400977322</v>
      </c>
      <c r="R177" s="124">
        <f t="shared" si="17"/>
        <v>4292286.6230970873</v>
      </c>
      <c r="Z177" s="2"/>
    </row>
    <row r="178" spans="13:26" x14ac:dyDescent="0.25">
      <c r="M178" s="2"/>
      <c r="N178" s="1">
        <f t="shared" si="9"/>
        <v>120</v>
      </c>
      <c r="O178" s="124">
        <f t="shared" si="15"/>
        <v>4292286.6230970873</v>
      </c>
      <c r="P178" s="124">
        <f t="shared" si="11"/>
        <v>31614.691528409236</v>
      </c>
      <c r="Q178" s="124">
        <f t="shared" si="16"/>
        <v>9395.8332668977528</v>
      </c>
      <c r="R178" s="124">
        <f t="shared" si="17"/>
        <v>4333297.1478923941</v>
      </c>
      <c r="Z178" s="2"/>
    </row>
    <row r="179" spans="13:26" x14ac:dyDescent="0.25">
      <c r="M179" s="2"/>
      <c r="N179" s="1">
        <f t="shared" si="9"/>
        <v>121</v>
      </c>
      <c r="O179" s="124">
        <f t="shared" si="15"/>
        <v>4333297.1478923941</v>
      </c>
      <c r="P179" s="124">
        <f t="shared" si="11"/>
        <v>31614.691528409236</v>
      </c>
      <c r="Q179" s="124">
        <f t="shared" si="16"/>
        <v>9485.6054762118292</v>
      </c>
      <c r="R179" s="124">
        <f t="shared" si="17"/>
        <v>4374397.4448970146</v>
      </c>
      <c r="Z179" s="2"/>
    </row>
    <row r="180" spans="13:26" x14ac:dyDescent="0.25">
      <c r="M180" s="2"/>
      <c r="N180" s="1">
        <f t="shared" si="9"/>
        <v>122</v>
      </c>
      <c r="O180" s="124">
        <f t="shared" si="15"/>
        <v>4374397.4448970146</v>
      </c>
      <c r="P180" s="124">
        <f t="shared" si="11"/>
        <v>31614.691528409236</v>
      </c>
      <c r="Q180" s="124">
        <f t="shared" si="16"/>
        <v>9575.5741972653977</v>
      </c>
      <c r="R180" s="124">
        <f t="shared" si="17"/>
        <v>4415587.7106226888</v>
      </c>
      <c r="Z180" s="2"/>
    </row>
    <row r="181" spans="13:26" x14ac:dyDescent="0.25">
      <c r="M181" s="2"/>
      <c r="N181" s="1">
        <f t="shared" si="9"/>
        <v>123</v>
      </c>
      <c r="O181" s="124">
        <f t="shared" si="15"/>
        <v>4415587.7106226888</v>
      </c>
      <c r="P181" s="124">
        <f t="shared" si="11"/>
        <v>31614.691528409236</v>
      </c>
      <c r="Q181" s="124">
        <f t="shared" si="16"/>
        <v>9665.7398602234789</v>
      </c>
      <c r="R181" s="124">
        <f t="shared" si="17"/>
        <v>4456868.1420113211</v>
      </c>
      <c r="Z181" s="2"/>
    </row>
    <row r="182" spans="13:26" x14ac:dyDescent="0.25">
      <c r="M182" s="2"/>
      <c r="N182" s="1">
        <f t="shared" si="9"/>
        <v>124</v>
      </c>
      <c r="O182" s="124">
        <f t="shared" si="15"/>
        <v>4456868.1420113211</v>
      </c>
      <c r="P182" s="124">
        <f t="shared" si="11"/>
        <v>31614.691528409236</v>
      </c>
      <c r="Q182" s="124">
        <f t="shared" si="16"/>
        <v>9756.1028961927168</v>
      </c>
      <c r="R182" s="124">
        <f t="shared" si="17"/>
        <v>4498238.936435923</v>
      </c>
      <c r="Z182" s="2"/>
    </row>
    <row r="183" spans="13:26" x14ac:dyDescent="0.25">
      <c r="M183" s="2"/>
      <c r="N183" s="1">
        <f t="shared" si="9"/>
        <v>125</v>
      </c>
      <c r="O183" s="124">
        <f t="shared" si="15"/>
        <v>4498238.936435923</v>
      </c>
      <c r="P183" s="124">
        <f t="shared" si="11"/>
        <v>31614.691528409236</v>
      </c>
      <c r="Q183" s="124">
        <f t="shared" si="16"/>
        <v>9846.6637372234563</v>
      </c>
      <c r="R183" s="124">
        <f t="shared" si="17"/>
        <v>4539700.2917015553</v>
      </c>
      <c r="Z183" s="2"/>
    </row>
    <row r="184" spans="13:26" x14ac:dyDescent="0.25">
      <c r="M184" s="2"/>
      <c r="N184" s="1">
        <f t="shared" ref="N184:N247" si="18">N183+1</f>
        <v>126</v>
      </c>
      <c r="O184" s="124">
        <f t="shared" si="15"/>
        <v>4539700.2917015553</v>
      </c>
      <c r="P184" s="124">
        <f t="shared" ref="P184:P247" si="19">P183</f>
        <v>31614.691528409236</v>
      </c>
      <c r="Q184" s="124">
        <f t="shared" si="16"/>
        <v>9937.422816311795</v>
      </c>
      <c r="R184" s="124">
        <f t="shared" si="17"/>
        <v>4581252.406046276</v>
      </c>
      <c r="Z184" s="2"/>
    </row>
    <row r="185" spans="13:26" x14ac:dyDescent="0.25">
      <c r="M185" s="2"/>
      <c r="N185" s="1">
        <f t="shared" si="18"/>
        <v>127</v>
      </c>
      <c r="O185" s="124">
        <f t="shared" si="15"/>
        <v>4581252.406046276</v>
      </c>
      <c r="P185" s="124">
        <f t="shared" si="19"/>
        <v>31614.691528409236</v>
      </c>
      <c r="Q185" s="124">
        <f t="shared" si="16"/>
        <v>10028.380567401671</v>
      </c>
      <c r="R185" s="124">
        <f t="shared" si="17"/>
        <v>4622895.4781420864</v>
      </c>
      <c r="Z185" s="2"/>
    </row>
    <row r="186" spans="13:26" x14ac:dyDescent="0.25">
      <c r="M186" s="2"/>
      <c r="N186" s="1">
        <f t="shared" si="18"/>
        <v>128</v>
      </c>
      <c r="O186" s="124">
        <f t="shared" si="15"/>
        <v>4622895.4781420864</v>
      </c>
      <c r="P186" s="124">
        <f t="shared" si="19"/>
        <v>31614.691528409236</v>
      </c>
      <c r="Q186" s="124">
        <f t="shared" si="16"/>
        <v>10119.537425386918</v>
      </c>
      <c r="R186" s="124">
        <f t="shared" si="17"/>
        <v>4664629.7070958819</v>
      </c>
      <c r="Z186" s="2"/>
    </row>
    <row r="187" spans="13:26" x14ac:dyDescent="0.25">
      <c r="M187" s="2"/>
      <c r="N187" s="1">
        <f t="shared" si="18"/>
        <v>129</v>
      </c>
      <c r="O187" s="124">
        <f t="shared" si="15"/>
        <v>4664629.7070958819</v>
      </c>
      <c r="P187" s="124">
        <f t="shared" si="19"/>
        <v>31614.691528409236</v>
      </c>
      <c r="Q187" s="124">
        <f t="shared" si="16"/>
        <v>10210.893826113359</v>
      </c>
      <c r="R187" s="124">
        <f t="shared" si="17"/>
        <v>4706455.2924504038</v>
      </c>
      <c r="Z187" s="2"/>
    </row>
    <row r="188" spans="13:26" x14ac:dyDescent="0.25">
      <c r="M188" s="2"/>
      <c r="N188" s="1">
        <f t="shared" si="18"/>
        <v>130</v>
      </c>
      <c r="O188" s="124">
        <f t="shared" si="15"/>
        <v>4706455.2924504038</v>
      </c>
      <c r="P188" s="124">
        <f t="shared" si="19"/>
        <v>31614.691528409236</v>
      </c>
      <c r="Q188" s="124">
        <f t="shared" si="16"/>
        <v>10302.450206380885</v>
      </c>
      <c r="R188" s="124">
        <f t="shared" si="17"/>
        <v>4748372.4341851939</v>
      </c>
      <c r="Z188" s="2"/>
    </row>
    <row r="189" spans="13:26" x14ac:dyDescent="0.25">
      <c r="M189" s="2"/>
      <c r="N189" s="1">
        <f t="shared" si="18"/>
        <v>131</v>
      </c>
      <c r="O189" s="124">
        <f t="shared" si="15"/>
        <v>4748372.4341851939</v>
      </c>
      <c r="P189" s="124">
        <f t="shared" si="19"/>
        <v>31614.691528409236</v>
      </c>
      <c r="Q189" s="124">
        <f t="shared" si="16"/>
        <v>10394.207003945543</v>
      </c>
      <c r="R189" s="124">
        <f t="shared" si="17"/>
        <v>4790381.3327175481</v>
      </c>
      <c r="Z189" s="2"/>
    </row>
    <row r="190" spans="13:26" x14ac:dyDescent="0.25">
      <c r="M190" s="2"/>
      <c r="N190" s="1">
        <f t="shared" si="18"/>
        <v>132</v>
      </c>
      <c r="O190" s="124">
        <f t="shared" si="15"/>
        <v>4790381.3327175481</v>
      </c>
      <c r="P190" s="124">
        <f t="shared" si="19"/>
        <v>31614.691528409236</v>
      </c>
      <c r="Q190" s="124">
        <f t="shared" si="16"/>
        <v>10486.164657521627</v>
      </c>
      <c r="R190" s="124">
        <f t="shared" si="17"/>
        <v>4832482.1889034789</v>
      </c>
      <c r="Z190" s="2"/>
    </row>
    <row r="191" spans="13:26" x14ac:dyDescent="0.25">
      <c r="M191" s="2"/>
      <c r="N191" s="1">
        <f t="shared" si="18"/>
        <v>133</v>
      </c>
      <c r="O191" s="124">
        <f t="shared" si="15"/>
        <v>4832482.1889034789</v>
      </c>
      <c r="P191" s="124">
        <f t="shared" si="19"/>
        <v>31614.691528409236</v>
      </c>
      <c r="Q191" s="124">
        <f t="shared" si="16"/>
        <v>10578.323606783786</v>
      </c>
      <c r="R191" s="124">
        <f t="shared" si="17"/>
        <v>4874675.2040386712</v>
      </c>
      <c r="Z191" s="2"/>
    </row>
    <row r="192" spans="13:26" x14ac:dyDescent="0.25">
      <c r="M192" s="2"/>
      <c r="N192" s="1">
        <f t="shared" si="18"/>
        <v>134</v>
      </c>
      <c r="O192" s="124">
        <f t="shared" si="15"/>
        <v>4874675.2040386712</v>
      </c>
      <c r="P192" s="124">
        <f t="shared" si="19"/>
        <v>31614.691528409236</v>
      </c>
      <c r="Q192" s="124">
        <f t="shared" si="16"/>
        <v>10670.684292369109</v>
      </c>
      <c r="R192" s="124">
        <f t="shared" si="17"/>
        <v>4916960.5798594495</v>
      </c>
      <c r="Z192" s="2"/>
    </row>
    <row r="193" spans="13:26" x14ac:dyDescent="0.25">
      <c r="M193" s="2"/>
      <c r="N193" s="1">
        <f t="shared" si="18"/>
        <v>135</v>
      </c>
      <c r="O193" s="124">
        <f t="shared" si="15"/>
        <v>4916960.5798594495</v>
      </c>
      <c r="P193" s="124">
        <f t="shared" si="19"/>
        <v>31614.691528409236</v>
      </c>
      <c r="Q193" s="124">
        <f t="shared" si="16"/>
        <v>10763.247155879251</v>
      </c>
      <c r="R193" s="124">
        <f t="shared" si="17"/>
        <v>4959338.5185437379</v>
      </c>
      <c r="Z193" s="2"/>
    </row>
    <row r="194" spans="13:26" x14ac:dyDescent="0.25">
      <c r="M194" s="2"/>
      <c r="N194" s="1">
        <f t="shared" si="18"/>
        <v>136</v>
      </c>
      <c r="O194" s="124">
        <f t="shared" si="15"/>
        <v>4959338.5185437379</v>
      </c>
      <c r="P194" s="124">
        <f t="shared" si="19"/>
        <v>31614.691528409236</v>
      </c>
      <c r="Q194" s="124">
        <f t="shared" si="16"/>
        <v>10856.012639882527</v>
      </c>
      <c r="R194" s="124">
        <f t="shared" si="17"/>
        <v>5001809.2227120297</v>
      </c>
      <c r="Z194" s="2"/>
    </row>
    <row r="195" spans="13:26" x14ac:dyDescent="0.25">
      <c r="M195" s="2"/>
      <c r="N195" s="1">
        <f t="shared" si="18"/>
        <v>137</v>
      </c>
      <c r="O195" s="124">
        <f t="shared" si="15"/>
        <v>5001809.2227120297</v>
      </c>
      <c r="P195" s="124">
        <f t="shared" si="19"/>
        <v>31614.691528409236</v>
      </c>
      <c r="Q195" s="124">
        <f t="shared" si="16"/>
        <v>10948.981187916041</v>
      </c>
      <c r="R195" s="124">
        <f t="shared" si="17"/>
        <v>5044372.8954283549</v>
      </c>
      <c r="Z195" s="2"/>
    </row>
    <row r="196" spans="13:26" x14ac:dyDescent="0.25">
      <c r="M196" s="2"/>
      <c r="N196" s="1">
        <f t="shared" si="18"/>
        <v>138</v>
      </c>
      <c r="O196" s="124">
        <f t="shared" si="15"/>
        <v>5044372.8954283549</v>
      </c>
      <c r="P196" s="124">
        <f t="shared" si="19"/>
        <v>31614.691528409236</v>
      </c>
      <c r="Q196" s="124">
        <f t="shared" si="16"/>
        <v>11042.153244487798</v>
      </c>
      <c r="R196" s="124">
        <f t="shared" si="17"/>
        <v>5087029.7402012516</v>
      </c>
      <c r="Z196" s="2"/>
    </row>
    <row r="197" spans="13:26" x14ac:dyDescent="0.25">
      <c r="M197" s="2"/>
      <c r="N197" s="1">
        <f t="shared" si="18"/>
        <v>139</v>
      </c>
      <c r="O197" s="124">
        <f t="shared" si="15"/>
        <v>5087029.7402012516</v>
      </c>
      <c r="P197" s="124">
        <f t="shared" si="19"/>
        <v>31614.691528409236</v>
      </c>
      <c r="Q197" s="124">
        <f t="shared" si="16"/>
        <v>11135.529255078834</v>
      </c>
      <c r="R197" s="124">
        <f t="shared" si="17"/>
        <v>5129779.9609847395</v>
      </c>
      <c r="Z197" s="2"/>
    </row>
    <row r="198" spans="13:26" x14ac:dyDescent="0.25">
      <c r="M198" s="2"/>
      <c r="N198" s="1">
        <f t="shared" si="18"/>
        <v>140</v>
      </c>
      <c r="O198" s="124">
        <f t="shared" si="15"/>
        <v>5129779.9609847395</v>
      </c>
      <c r="P198" s="124">
        <f t="shared" si="19"/>
        <v>31614.691528409236</v>
      </c>
      <c r="Q198" s="124">
        <f t="shared" si="16"/>
        <v>11229.109666145347</v>
      </c>
      <c r="R198" s="124">
        <f t="shared" si="17"/>
        <v>5172623.7621792937</v>
      </c>
      <c r="Z198" s="2"/>
    </row>
    <row r="199" spans="13:26" x14ac:dyDescent="0.25">
      <c r="M199" s="2"/>
      <c r="N199" s="1">
        <f t="shared" si="18"/>
        <v>141</v>
      </c>
      <c r="O199" s="124">
        <f t="shared" si="15"/>
        <v>5172623.7621792937</v>
      </c>
      <c r="P199" s="124">
        <f t="shared" si="19"/>
        <v>31614.691528409236</v>
      </c>
      <c r="Q199" s="124">
        <f t="shared" si="16"/>
        <v>11322.894925120827</v>
      </c>
      <c r="R199" s="124">
        <f t="shared" si="17"/>
        <v>5215561.3486328237</v>
      </c>
      <c r="Z199" s="2"/>
    </row>
    <row r="200" spans="13:26" x14ac:dyDescent="0.25">
      <c r="M200" s="2"/>
      <c r="N200" s="1">
        <f t="shared" si="18"/>
        <v>142</v>
      </c>
      <c r="O200" s="124">
        <f t="shared" si="15"/>
        <v>5215561.3486328237</v>
      </c>
      <c r="P200" s="124">
        <f t="shared" si="19"/>
        <v>31614.691528409236</v>
      </c>
      <c r="Q200" s="124">
        <f t="shared" si="16"/>
        <v>11416.885480418197</v>
      </c>
      <c r="R200" s="124">
        <f t="shared" si="17"/>
        <v>5258592.9256416503</v>
      </c>
      <c r="Z200" s="2"/>
    </row>
    <row r="201" spans="13:26" x14ac:dyDescent="0.25">
      <c r="M201" s="2"/>
      <c r="N201" s="1">
        <f t="shared" si="18"/>
        <v>143</v>
      </c>
      <c r="O201" s="124">
        <f t="shared" si="15"/>
        <v>5258592.9256416503</v>
      </c>
      <c r="P201" s="124">
        <f t="shared" si="19"/>
        <v>31614.691528409236</v>
      </c>
      <c r="Q201" s="124">
        <f t="shared" si="16"/>
        <v>11511.081781431962</v>
      </c>
      <c r="R201" s="124">
        <f t="shared" si="17"/>
        <v>5301718.6989514912</v>
      </c>
      <c r="Z201" s="2"/>
    </row>
    <row r="202" spans="13:26" x14ac:dyDescent="0.25">
      <c r="M202" s="2"/>
      <c r="N202" s="1">
        <f t="shared" si="18"/>
        <v>144</v>
      </c>
      <c r="O202" s="124">
        <f t="shared" si="15"/>
        <v>5301718.6989514912</v>
      </c>
      <c r="P202" s="124">
        <f t="shared" si="19"/>
        <v>31614.691528409236</v>
      </c>
      <c r="Q202" s="124">
        <f t="shared" si="16"/>
        <v>11605.484278540349</v>
      </c>
      <c r="R202" s="124">
        <f t="shared" si="17"/>
        <v>5344938.8747584401</v>
      </c>
      <c r="Z202" s="2"/>
    </row>
    <row r="203" spans="13:26" x14ac:dyDescent="0.25">
      <c r="M203" s="2"/>
      <c r="N203" s="1">
        <f t="shared" si="18"/>
        <v>145</v>
      </c>
      <c r="O203" s="124">
        <f t="shared" si="15"/>
        <v>5344938.8747584401</v>
      </c>
      <c r="P203" s="124">
        <f t="shared" si="19"/>
        <v>31614.691528409236</v>
      </c>
      <c r="Q203" s="124">
        <f t="shared" si="16"/>
        <v>11700.093423107468</v>
      </c>
      <c r="R203" s="124">
        <f t="shared" si="17"/>
        <v>5388253.6597099565</v>
      </c>
      <c r="Z203" s="2"/>
    </row>
    <row r="204" spans="13:26" x14ac:dyDescent="0.25">
      <c r="M204" s="2"/>
      <c r="N204" s="1">
        <f t="shared" si="18"/>
        <v>146</v>
      </c>
      <c r="O204" s="124">
        <f t="shared" si="15"/>
        <v>5388253.6597099565</v>
      </c>
      <c r="P204" s="124">
        <f t="shared" si="19"/>
        <v>31614.691528409236</v>
      </c>
      <c r="Q204" s="124">
        <f t="shared" si="16"/>
        <v>11794.909667485465</v>
      </c>
      <c r="R204" s="124">
        <f t="shared" si="17"/>
        <v>5431663.2609058507</v>
      </c>
      <c r="Z204" s="2"/>
    </row>
    <row r="205" spans="13:26" x14ac:dyDescent="0.25">
      <c r="M205" s="2"/>
      <c r="N205" s="1">
        <f t="shared" si="18"/>
        <v>147</v>
      </c>
      <c r="O205" s="124">
        <f t="shared" si="15"/>
        <v>5431663.2609058507</v>
      </c>
      <c r="P205" s="124">
        <f t="shared" si="19"/>
        <v>31614.691528409236</v>
      </c>
      <c r="Q205" s="124">
        <f t="shared" si="16"/>
        <v>11889.933465016686</v>
      </c>
      <c r="R205" s="124">
        <f t="shared" si="17"/>
        <v>5475167.8858992765</v>
      </c>
      <c r="Z205" s="2"/>
    </row>
    <row r="206" spans="13:26" x14ac:dyDescent="0.25">
      <c r="M206" s="2"/>
      <c r="N206" s="1">
        <f t="shared" si="18"/>
        <v>148</v>
      </c>
      <c r="O206" s="124">
        <f t="shared" si="15"/>
        <v>5475167.8858992765</v>
      </c>
      <c r="P206" s="124">
        <f t="shared" si="19"/>
        <v>31614.691528409236</v>
      </c>
      <c r="Q206" s="124">
        <f t="shared" si="16"/>
        <v>11985.165270035848</v>
      </c>
      <c r="R206" s="124">
        <f t="shared" si="17"/>
        <v>5518767.7426977213</v>
      </c>
      <c r="Z206" s="2"/>
    </row>
    <row r="207" spans="13:26" x14ac:dyDescent="0.25">
      <c r="M207" s="2"/>
      <c r="N207" s="1">
        <f t="shared" si="18"/>
        <v>149</v>
      </c>
      <c r="O207" s="124">
        <f t="shared" si="15"/>
        <v>5518767.7426977213</v>
      </c>
      <c r="P207" s="124">
        <f t="shared" si="19"/>
        <v>31614.691528409236</v>
      </c>
      <c r="Q207" s="124">
        <f t="shared" si="16"/>
        <v>12080.605537872207</v>
      </c>
      <c r="R207" s="124">
        <f t="shared" si="17"/>
        <v>5562463.039764002</v>
      </c>
      <c r="Z207" s="2"/>
    </row>
    <row r="208" spans="13:26" x14ac:dyDescent="0.25">
      <c r="M208" s="2"/>
      <c r="N208" s="1">
        <f t="shared" si="18"/>
        <v>150</v>
      </c>
      <c r="O208" s="124">
        <f t="shared" si="15"/>
        <v>5562463.039764002</v>
      </c>
      <c r="P208" s="124">
        <f t="shared" si="19"/>
        <v>31614.691528409236</v>
      </c>
      <c r="Q208" s="124">
        <f t="shared" si="16"/>
        <v>12176.254724851735</v>
      </c>
      <c r="R208" s="124">
        <f t="shared" si="17"/>
        <v>5606253.9860172626</v>
      </c>
      <c r="Z208" s="2"/>
    </row>
    <row r="209" spans="13:26" x14ac:dyDescent="0.25">
      <c r="M209" s="2"/>
      <c r="N209" s="1">
        <f t="shared" si="18"/>
        <v>151</v>
      </c>
      <c r="O209" s="124">
        <f t="shared" si="15"/>
        <v>5606253.9860172626</v>
      </c>
      <c r="P209" s="124">
        <f t="shared" si="19"/>
        <v>31614.691528409236</v>
      </c>
      <c r="Q209" s="124">
        <f t="shared" si="16"/>
        <v>12272.113288299308</v>
      </c>
      <c r="R209" s="124">
        <f t="shared" si="17"/>
        <v>5650140.7908339705</v>
      </c>
      <c r="Z209" s="2"/>
    </row>
    <row r="210" spans="13:26" x14ac:dyDescent="0.25">
      <c r="M210" s="2"/>
      <c r="N210" s="1">
        <f t="shared" si="18"/>
        <v>152</v>
      </c>
      <c r="O210" s="124">
        <f t="shared" si="15"/>
        <v>5650140.7908339705</v>
      </c>
      <c r="P210" s="124">
        <f t="shared" si="19"/>
        <v>31614.691528409236</v>
      </c>
      <c r="Q210" s="124">
        <f t="shared" si="16"/>
        <v>12368.181686540882</v>
      </c>
      <c r="R210" s="124">
        <f t="shared" si="17"/>
        <v>5694123.6640489204</v>
      </c>
      <c r="Z210" s="2"/>
    </row>
    <row r="211" spans="13:26" x14ac:dyDescent="0.25">
      <c r="M211" s="2"/>
      <c r="N211" s="1">
        <f t="shared" si="18"/>
        <v>153</v>
      </c>
      <c r="O211" s="124">
        <f t="shared" si="15"/>
        <v>5694123.6640489204</v>
      </c>
      <c r="P211" s="124">
        <f t="shared" si="19"/>
        <v>31614.691528409236</v>
      </c>
      <c r="Q211" s="124">
        <f t="shared" si="16"/>
        <v>12464.460378905696</v>
      </c>
      <c r="R211" s="124">
        <f t="shared" si="17"/>
        <v>5738202.8159562349</v>
      </c>
      <c r="Z211" s="2"/>
    </row>
    <row r="212" spans="13:26" x14ac:dyDescent="0.25">
      <c r="M212" s="2"/>
      <c r="N212" s="1">
        <f t="shared" si="18"/>
        <v>154</v>
      </c>
      <c r="O212" s="124">
        <f t="shared" si="15"/>
        <v>5738202.8159562349</v>
      </c>
      <c r="P212" s="124">
        <f t="shared" si="19"/>
        <v>31614.691528409236</v>
      </c>
      <c r="Q212" s="124">
        <f t="shared" si="16"/>
        <v>12560.949825728459</v>
      </c>
      <c r="R212" s="124">
        <f t="shared" si="17"/>
        <v>5782378.457310372</v>
      </c>
      <c r="Z212" s="2"/>
    </row>
    <row r="213" spans="13:26" x14ac:dyDescent="0.25">
      <c r="M213" s="2"/>
      <c r="N213" s="1">
        <f t="shared" si="18"/>
        <v>155</v>
      </c>
      <c r="O213" s="124">
        <f t="shared" si="15"/>
        <v>5782378.457310372</v>
      </c>
      <c r="P213" s="124">
        <f t="shared" si="19"/>
        <v>31614.691528409236</v>
      </c>
      <c r="Q213" s="124">
        <f t="shared" si="16"/>
        <v>12657.650488351557</v>
      </c>
      <c r="R213" s="124">
        <f t="shared" si="17"/>
        <v>5826650.7993271323</v>
      </c>
      <c r="Z213" s="2"/>
    </row>
    <row r="214" spans="13:26" x14ac:dyDescent="0.25">
      <c r="M214" s="2"/>
      <c r="N214" s="1">
        <f t="shared" si="18"/>
        <v>156</v>
      </c>
      <c r="O214" s="124">
        <f t="shared" si="15"/>
        <v>5826650.7993271323</v>
      </c>
      <c r="P214" s="124">
        <f t="shared" si="19"/>
        <v>31614.691528409236</v>
      </c>
      <c r="Q214" s="124">
        <f t="shared" si="16"/>
        <v>12754.562829127253</v>
      </c>
      <c r="R214" s="124">
        <f t="shared" si="17"/>
        <v>5871020.0536846686</v>
      </c>
      <c r="Z214" s="2"/>
    </row>
    <row r="215" spans="13:26" x14ac:dyDescent="0.25">
      <c r="M215" s="2"/>
      <c r="N215" s="1">
        <f t="shared" si="18"/>
        <v>157</v>
      </c>
      <c r="O215" s="124">
        <f t="shared" si="15"/>
        <v>5871020.0536846686</v>
      </c>
      <c r="P215" s="124">
        <f t="shared" si="19"/>
        <v>31614.691528409236</v>
      </c>
      <c r="Q215" s="124">
        <f t="shared" si="16"/>
        <v>12851.687311419908</v>
      </c>
      <c r="R215" s="124">
        <f t="shared" si="17"/>
        <v>5915486.4325244976</v>
      </c>
      <c r="Z215" s="2"/>
    </row>
    <row r="216" spans="13:26" x14ac:dyDescent="0.25">
      <c r="M216" s="2"/>
      <c r="N216" s="1">
        <f t="shared" si="18"/>
        <v>158</v>
      </c>
      <c r="O216" s="124">
        <f t="shared" si="15"/>
        <v>5915486.4325244976</v>
      </c>
      <c r="P216" s="124">
        <f t="shared" si="19"/>
        <v>31614.691528409236</v>
      </c>
      <c r="Q216" s="124">
        <f t="shared" si="16"/>
        <v>12949.024399608181</v>
      </c>
      <c r="R216" s="124">
        <f t="shared" si="17"/>
        <v>5960050.1484525148</v>
      </c>
      <c r="Z216" s="2"/>
    </row>
    <row r="217" spans="13:26" x14ac:dyDescent="0.25">
      <c r="M217" s="2"/>
      <c r="N217" s="1">
        <f t="shared" si="18"/>
        <v>159</v>
      </c>
      <c r="O217" s="124">
        <f t="shared" si="15"/>
        <v>5960050.1484525148</v>
      </c>
      <c r="P217" s="124">
        <f t="shared" si="19"/>
        <v>31614.691528409236</v>
      </c>
      <c r="Q217" s="124">
        <f t="shared" si="16"/>
        <v>13046.574559087261</v>
      </c>
      <c r="R217" s="124">
        <f t="shared" si="17"/>
        <v>6004711.4145400105</v>
      </c>
      <c r="Z217" s="2"/>
    </row>
    <row r="218" spans="13:26" x14ac:dyDescent="0.25">
      <c r="M218" s="2"/>
      <c r="N218" s="1">
        <f t="shared" si="18"/>
        <v>160</v>
      </c>
      <c r="O218" s="124">
        <f t="shared" si="15"/>
        <v>6004711.4145400105</v>
      </c>
      <c r="P218" s="124">
        <f t="shared" si="19"/>
        <v>31614.691528409236</v>
      </c>
      <c r="Q218" s="124">
        <f t="shared" si="16"/>
        <v>13144.33825627109</v>
      </c>
      <c r="R218" s="124">
        <f t="shared" si="17"/>
        <v>6049470.4443246908</v>
      </c>
      <c r="Z218" s="2"/>
    </row>
    <row r="219" spans="13:26" x14ac:dyDescent="0.25">
      <c r="M219" s="2"/>
      <c r="N219" s="1">
        <f t="shared" si="18"/>
        <v>161</v>
      </c>
      <c r="O219" s="124">
        <f t="shared" si="15"/>
        <v>6049470.4443246908</v>
      </c>
      <c r="P219" s="124">
        <f t="shared" si="19"/>
        <v>31614.691528409236</v>
      </c>
      <c r="Q219" s="124">
        <f t="shared" si="16"/>
        <v>13242.315958594594</v>
      </c>
      <c r="R219" s="124">
        <f t="shared" si="17"/>
        <v>6094327.4518116945</v>
      </c>
      <c r="Z219" s="2"/>
    </row>
    <row r="220" spans="13:26" x14ac:dyDescent="0.25">
      <c r="M220" s="2"/>
      <c r="N220" s="1">
        <f t="shared" si="18"/>
        <v>162</v>
      </c>
      <c r="O220" s="124">
        <f t="shared" si="15"/>
        <v>6094327.4518116945</v>
      </c>
      <c r="P220" s="124">
        <f t="shared" si="19"/>
        <v>31614.691528409236</v>
      </c>
      <c r="Q220" s="124">
        <f t="shared" si="16"/>
        <v>13340.508134515912</v>
      </c>
      <c r="R220" s="124">
        <f t="shared" si="17"/>
        <v>6139282.6514746193</v>
      </c>
      <c r="Z220" s="2"/>
    </row>
    <row r="221" spans="13:26" x14ac:dyDescent="0.25">
      <c r="M221" s="2"/>
      <c r="N221" s="1">
        <f t="shared" si="18"/>
        <v>163</v>
      </c>
      <c r="O221" s="124">
        <f t="shared" si="15"/>
        <v>6139282.6514746193</v>
      </c>
      <c r="P221" s="124">
        <f t="shared" si="19"/>
        <v>31614.691528409236</v>
      </c>
      <c r="Q221" s="124">
        <f t="shared" si="16"/>
        <v>13438.915253518642</v>
      </c>
      <c r="R221" s="124">
        <f t="shared" si="17"/>
        <v>6184336.2582565472</v>
      </c>
      <c r="Z221" s="2"/>
    </row>
    <row r="222" spans="13:26" x14ac:dyDescent="0.25">
      <c r="M222" s="2"/>
      <c r="N222" s="1">
        <f t="shared" si="18"/>
        <v>164</v>
      </c>
      <c r="O222" s="124">
        <f t="shared" si="15"/>
        <v>6184336.2582565472</v>
      </c>
      <c r="P222" s="124">
        <f t="shared" si="19"/>
        <v>31614.691528409236</v>
      </c>
      <c r="Q222" s="124">
        <f t="shared" si="16"/>
        <v>13537.537786114084</v>
      </c>
      <c r="R222" s="124">
        <f t="shared" si="17"/>
        <v>6229488.48757107</v>
      </c>
      <c r="Z222" s="2"/>
    </row>
    <row r="223" spans="13:26" x14ac:dyDescent="0.25">
      <c r="M223" s="2"/>
      <c r="N223" s="1">
        <f t="shared" si="18"/>
        <v>165</v>
      </c>
      <c r="O223" s="124">
        <f t="shared" ref="O223:O286" si="20">R222</f>
        <v>6229488.48757107</v>
      </c>
      <c r="P223" s="124">
        <f t="shared" si="19"/>
        <v>31614.691528409236</v>
      </c>
      <c r="Q223" s="124">
        <f t="shared" ref="Q223:Q286" si="21">O223*$P$53</f>
        <v>13636.376203843483</v>
      </c>
      <c r="R223" s="124">
        <f t="shared" ref="R223:R286" si="22">O223+P223+Q223</f>
        <v>6274739.5553033222</v>
      </c>
      <c r="Z223" s="2"/>
    </row>
    <row r="224" spans="13:26" x14ac:dyDescent="0.25">
      <c r="M224" s="2"/>
      <c r="N224" s="1">
        <f t="shared" si="18"/>
        <v>166</v>
      </c>
      <c r="O224" s="124">
        <f t="shared" si="20"/>
        <v>6274739.5553033222</v>
      </c>
      <c r="P224" s="124">
        <f t="shared" si="19"/>
        <v>31614.691528409236</v>
      </c>
      <c r="Q224" s="124">
        <f t="shared" si="21"/>
        <v>13735.430979280301</v>
      </c>
      <c r="R224" s="124">
        <f t="shared" si="22"/>
        <v>6320089.6778110117</v>
      </c>
      <c r="Z224" s="2"/>
    </row>
    <row r="225" spans="13:26" x14ac:dyDescent="0.25">
      <c r="M225" s="2"/>
      <c r="N225" s="1">
        <f t="shared" si="18"/>
        <v>167</v>
      </c>
      <c r="O225" s="124">
        <f t="shared" si="20"/>
        <v>6320089.6778110117</v>
      </c>
      <c r="P225" s="124">
        <f t="shared" si="19"/>
        <v>31614.691528409236</v>
      </c>
      <c r="Q225" s="124">
        <f t="shared" si="21"/>
        <v>13834.702586032459</v>
      </c>
      <c r="R225" s="124">
        <f t="shared" si="22"/>
        <v>6365539.0719254529</v>
      </c>
      <c r="Z225" s="2"/>
    </row>
    <row r="226" spans="13:26" x14ac:dyDescent="0.25">
      <c r="M226" s="2"/>
      <c r="N226" s="1">
        <f t="shared" si="18"/>
        <v>168</v>
      </c>
      <c r="O226" s="124">
        <f t="shared" si="20"/>
        <v>6365539.0719254529</v>
      </c>
      <c r="P226" s="124">
        <f t="shared" si="19"/>
        <v>31614.691528409236</v>
      </c>
      <c r="Q226" s="124">
        <f t="shared" si="21"/>
        <v>13934.191498744603</v>
      </c>
      <c r="R226" s="124">
        <f t="shared" si="22"/>
        <v>6411087.954952606</v>
      </c>
      <c r="Z226" s="2"/>
    </row>
    <row r="227" spans="13:26" x14ac:dyDescent="0.25">
      <c r="M227" s="2"/>
      <c r="N227" s="1">
        <f t="shared" si="18"/>
        <v>169</v>
      </c>
      <c r="O227" s="124">
        <f t="shared" si="20"/>
        <v>6411087.954952606</v>
      </c>
      <c r="P227" s="124">
        <f t="shared" si="19"/>
        <v>31614.691528409236</v>
      </c>
      <c r="Q227" s="124">
        <f t="shared" si="21"/>
        <v>14033.898193100387</v>
      </c>
      <c r="R227" s="124">
        <f t="shared" si="22"/>
        <v>6456736.5446741153</v>
      </c>
      <c r="Z227" s="2"/>
    </row>
    <row r="228" spans="13:26" x14ac:dyDescent="0.25">
      <c r="M228" s="2"/>
      <c r="N228" s="1">
        <f t="shared" si="18"/>
        <v>170</v>
      </c>
      <c r="O228" s="124">
        <f t="shared" si="20"/>
        <v>6456736.5446741153</v>
      </c>
      <c r="P228" s="124">
        <f t="shared" si="19"/>
        <v>31614.691528409236</v>
      </c>
      <c r="Q228" s="124">
        <f t="shared" si="21"/>
        <v>14133.823145824734</v>
      </c>
      <c r="R228" s="124">
        <f t="shared" si="22"/>
        <v>6502485.0593483485</v>
      </c>
      <c r="Z228" s="2"/>
    </row>
    <row r="229" spans="13:26" x14ac:dyDescent="0.25">
      <c r="M229" s="2"/>
      <c r="N229" s="1">
        <f t="shared" si="18"/>
        <v>171</v>
      </c>
      <c r="O229" s="124">
        <f t="shared" si="20"/>
        <v>6502485.0593483485</v>
      </c>
      <c r="P229" s="124">
        <f t="shared" si="19"/>
        <v>31614.691528409236</v>
      </c>
      <c r="Q229" s="124">
        <f t="shared" si="21"/>
        <v>14233.96683468612</v>
      </c>
      <c r="R229" s="124">
        <f t="shared" si="22"/>
        <v>6548333.7177114431</v>
      </c>
      <c r="Z229" s="2"/>
    </row>
    <row r="230" spans="13:26" x14ac:dyDescent="0.25">
      <c r="M230" s="2"/>
      <c r="N230" s="1">
        <f t="shared" si="18"/>
        <v>172</v>
      </c>
      <c r="O230" s="124">
        <f t="shared" si="20"/>
        <v>6548333.7177114431</v>
      </c>
      <c r="P230" s="124">
        <f t="shared" si="19"/>
        <v>31614.691528409236</v>
      </c>
      <c r="Q230" s="124">
        <f t="shared" si="21"/>
        <v>14334.329738498858</v>
      </c>
      <c r="R230" s="124">
        <f t="shared" si="22"/>
        <v>6594282.7389783505</v>
      </c>
      <c r="Z230" s="2"/>
    </row>
    <row r="231" spans="13:26" x14ac:dyDescent="0.25">
      <c r="M231" s="2"/>
      <c r="N231" s="1">
        <f t="shared" si="18"/>
        <v>173</v>
      </c>
      <c r="O231" s="124">
        <f t="shared" si="20"/>
        <v>6594282.7389783505</v>
      </c>
      <c r="P231" s="124">
        <f t="shared" si="19"/>
        <v>31614.691528409236</v>
      </c>
      <c r="Q231" s="124">
        <f t="shared" si="21"/>
        <v>14434.912337125388</v>
      </c>
      <c r="R231" s="124">
        <f t="shared" si="22"/>
        <v>6640332.3428438846</v>
      </c>
      <c r="Z231" s="2"/>
    </row>
    <row r="232" spans="13:26" x14ac:dyDescent="0.25">
      <c r="M232" s="2"/>
      <c r="N232" s="1">
        <f t="shared" si="18"/>
        <v>174</v>
      </c>
      <c r="O232" s="124">
        <f t="shared" si="20"/>
        <v>6640332.3428438846</v>
      </c>
      <c r="P232" s="124">
        <f t="shared" si="19"/>
        <v>31614.691528409236</v>
      </c>
      <c r="Q232" s="124">
        <f t="shared" si="21"/>
        <v>14535.715111478572</v>
      </c>
      <c r="R232" s="124">
        <f t="shared" si="22"/>
        <v>6686482.7494837716</v>
      </c>
      <c r="Z232" s="2"/>
    </row>
    <row r="233" spans="13:26" x14ac:dyDescent="0.25">
      <c r="M233" s="2"/>
      <c r="N233" s="1">
        <f t="shared" si="18"/>
        <v>175</v>
      </c>
      <c r="O233" s="124">
        <f t="shared" si="20"/>
        <v>6686482.7494837716</v>
      </c>
      <c r="P233" s="124">
        <f t="shared" si="19"/>
        <v>31614.691528409236</v>
      </c>
      <c r="Q233" s="124">
        <f t="shared" si="21"/>
        <v>14636.738543523992</v>
      </c>
      <c r="R233" s="124">
        <f t="shared" si="22"/>
        <v>6732734.1795557048</v>
      </c>
      <c r="Z233" s="2"/>
    </row>
    <row r="234" spans="13:26" x14ac:dyDescent="0.25">
      <c r="M234" s="2"/>
      <c r="N234" s="1">
        <f t="shared" si="18"/>
        <v>176</v>
      </c>
      <c r="O234" s="124">
        <f t="shared" si="20"/>
        <v>6732734.1795557048</v>
      </c>
      <c r="P234" s="124">
        <f t="shared" si="19"/>
        <v>31614.691528409236</v>
      </c>
      <c r="Q234" s="124">
        <f t="shared" si="21"/>
        <v>14737.983116282254</v>
      </c>
      <c r="R234" s="124">
        <f t="shared" si="22"/>
        <v>6779086.8542003958</v>
      </c>
      <c r="Z234" s="2"/>
    </row>
    <row r="235" spans="13:26" x14ac:dyDescent="0.25">
      <c r="M235" s="2"/>
      <c r="N235" s="1">
        <f t="shared" si="18"/>
        <v>177</v>
      </c>
      <c r="O235" s="124">
        <f t="shared" si="20"/>
        <v>6779086.8542003958</v>
      </c>
      <c r="P235" s="124">
        <f t="shared" si="19"/>
        <v>31614.691528409236</v>
      </c>
      <c r="Q235" s="124">
        <f t="shared" si="21"/>
        <v>14839.449313831294</v>
      </c>
      <c r="R235" s="124">
        <f t="shared" si="22"/>
        <v>6825540.9950426361</v>
      </c>
      <c r="Z235" s="2"/>
    </row>
    <row r="236" spans="13:26" x14ac:dyDescent="0.25">
      <c r="M236" s="2"/>
      <c r="N236" s="1">
        <f t="shared" si="18"/>
        <v>178</v>
      </c>
      <c r="O236" s="124">
        <f t="shared" si="20"/>
        <v>6825540.9950426361</v>
      </c>
      <c r="P236" s="124">
        <f t="shared" si="19"/>
        <v>31614.691528409236</v>
      </c>
      <c r="Q236" s="124">
        <f t="shared" si="21"/>
        <v>14941.137621308704</v>
      </c>
      <c r="R236" s="124">
        <f t="shared" si="22"/>
        <v>6872096.8241923535</v>
      </c>
      <c r="Z236" s="2"/>
    </row>
    <row r="237" spans="13:26" x14ac:dyDescent="0.25">
      <c r="M237" s="2"/>
      <c r="N237" s="1">
        <f t="shared" si="18"/>
        <v>179</v>
      </c>
      <c r="O237" s="124">
        <f t="shared" si="20"/>
        <v>6872096.8241923535</v>
      </c>
      <c r="P237" s="124">
        <f t="shared" si="19"/>
        <v>31614.691528409236</v>
      </c>
      <c r="Q237" s="124">
        <f t="shared" si="21"/>
        <v>15043.048524914042</v>
      </c>
      <c r="R237" s="124">
        <f t="shared" si="22"/>
        <v>6918754.5642456766</v>
      </c>
      <c r="Z237" s="2"/>
    </row>
    <row r="238" spans="13:26" x14ac:dyDescent="0.25">
      <c r="M238" s="2"/>
      <c r="N238" s="1">
        <f t="shared" si="18"/>
        <v>180</v>
      </c>
      <c r="O238" s="124">
        <f t="shared" si="20"/>
        <v>6918754.5642456766</v>
      </c>
      <c r="P238" s="124">
        <f t="shared" si="19"/>
        <v>31614.691528409236</v>
      </c>
      <c r="Q238" s="124">
        <f t="shared" si="21"/>
        <v>15145.182511911155</v>
      </c>
      <c r="R238" s="124">
        <f t="shared" si="22"/>
        <v>6965514.4382859962</v>
      </c>
      <c r="Z238" s="2"/>
    </row>
    <row r="239" spans="13:26" x14ac:dyDescent="0.25">
      <c r="M239" s="2"/>
      <c r="N239" s="1">
        <f t="shared" si="18"/>
        <v>181</v>
      </c>
      <c r="O239" s="124">
        <f t="shared" si="20"/>
        <v>6965514.4382859962</v>
      </c>
      <c r="P239" s="124">
        <f t="shared" si="19"/>
        <v>31614.691528409236</v>
      </c>
      <c r="Q239" s="124">
        <f t="shared" si="21"/>
        <v>15247.540070630515</v>
      </c>
      <c r="R239" s="124">
        <f t="shared" si="22"/>
        <v>7012376.6698850356</v>
      </c>
      <c r="Z239" s="2"/>
    </row>
    <row r="240" spans="13:26" x14ac:dyDescent="0.25">
      <c r="M240" s="2"/>
      <c r="N240" s="1">
        <f t="shared" si="18"/>
        <v>182</v>
      </c>
      <c r="O240" s="124">
        <f t="shared" si="20"/>
        <v>7012376.6698850356</v>
      </c>
      <c r="P240" s="124">
        <f t="shared" si="19"/>
        <v>31614.691528409236</v>
      </c>
      <c r="Q240" s="124">
        <f t="shared" si="21"/>
        <v>15350.121690471553</v>
      </c>
      <c r="R240" s="124">
        <f t="shared" si="22"/>
        <v>7059341.483103916</v>
      </c>
      <c r="Z240" s="2"/>
    </row>
    <row r="241" spans="13:26" x14ac:dyDescent="0.25">
      <c r="M241" s="2"/>
      <c r="N241" s="1">
        <f t="shared" si="18"/>
        <v>183</v>
      </c>
      <c r="O241" s="124">
        <f t="shared" si="20"/>
        <v>7059341.483103916</v>
      </c>
      <c r="P241" s="124">
        <f t="shared" si="19"/>
        <v>31614.691528409236</v>
      </c>
      <c r="Q241" s="124">
        <f t="shared" si="21"/>
        <v>15452.927861904996</v>
      </c>
      <c r="R241" s="124">
        <f t="shared" si="22"/>
        <v>7106409.1024942296</v>
      </c>
      <c r="Z241" s="2"/>
    </row>
    <row r="242" spans="13:26" x14ac:dyDescent="0.25">
      <c r="M242" s="2"/>
      <c r="N242" s="1">
        <f t="shared" si="18"/>
        <v>184</v>
      </c>
      <c r="O242" s="124">
        <f t="shared" si="20"/>
        <v>7106409.1024942296</v>
      </c>
      <c r="P242" s="124">
        <f t="shared" si="19"/>
        <v>31614.691528409236</v>
      </c>
      <c r="Q242" s="124">
        <f t="shared" si="21"/>
        <v>15555.959076475214</v>
      </c>
      <c r="R242" s="124">
        <f t="shared" si="22"/>
        <v>7153579.7530991137</v>
      </c>
      <c r="Z242" s="2"/>
    </row>
    <row r="243" spans="13:26" x14ac:dyDescent="0.25">
      <c r="M243" s="2"/>
      <c r="N243" s="1">
        <f t="shared" si="18"/>
        <v>185</v>
      </c>
      <c r="O243" s="124">
        <f t="shared" si="20"/>
        <v>7153579.7530991137</v>
      </c>
      <c r="P243" s="124">
        <f t="shared" si="19"/>
        <v>31614.691528409236</v>
      </c>
      <c r="Q243" s="124">
        <f t="shared" si="21"/>
        <v>15659.215826802569</v>
      </c>
      <c r="R243" s="124">
        <f t="shared" si="22"/>
        <v>7200853.6604543254</v>
      </c>
      <c r="Z243" s="2"/>
    </row>
    <row r="244" spans="13:26" x14ac:dyDescent="0.25">
      <c r="M244" s="2"/>
      <c r="N244" s="1">
        <f t="shared" si="18"/>
        <v>186</v>
      </c>
      <c r="O244" s="124">
        <f t="shared" si="20"/>
        <v>7200853.6604543254</v>
      </c>
      <c r="P244" s="124">
        <f t="shared" si="19"/>
        <v>31614.691528409236</v>
      </c>
      <c r="Q244" s="124">
        <f t="shared" si="21"/>
        <v>15762.698606585771</v>
      </c>
      <c r="R244" s="124">
        <f t="shared" si="22"/>
        <v>7248231.0505893202</v>
      </c>
      <c r="Z244" s="2"/>
    </row>
    <row r="245" spans="13:26" x14ac:dyDescent="0.25">
      <c r="M245" s="2"/>
      <c r="N245" s="1">
        <f t="shared" si="18"/>
        <v>187</v>
      </c>
      <c r="O245" s="124">
        <f t="shared" si="20"/>
        <v>7248231.0505893202</v>
      </c>
      <c r="P245" s="124">
        <f t="shared" si="19"/>
        <v>31614.691528409236</v>
      </c>
      <c r="Q245" s="124">
        <f t="shared" si="21"/>
        <v>15866.407910604239</v>
      </c>
      <c r="R245" s="124">
        <f t="shared" si="22"/>
        <v>7295712.1500283331</v>
      </c>
      <c r="Z245" s="2"/>
    </row>
    <row r="246" spans="13:26" x14ac:dyDescent="0.25">
      <c r="M246" s="2"/>
      <c r="N246" s="1">
        <f t="shared" si="18"/>
        <v>188</v>
      </c>
      <c r="O246" s="124">
        <f t="shared" si="20"/>
        <v>7295712.1500283331</v>
      </c>
      <c r="P246" s="124">
        <f t="shared" si="19"/>
        <v>31614.691528409236</v>
      </c>
      <c r="Q246" s="124">
        <f t="shared" si="21"/>
        <v>15970.344234720465</v>
      </c>
      <c r="R246" s="124">
        <f t="shared" si="22"/>
        <v>7343297.1857914627</v>
      </c>
      <c r="Z246" s="2"/>
    </row>
    <row r="247" spans="13:26" x14ac:dyDescent="0.25">
      <c r="M247" s="2"/>
      <c r="N247" s="1">
        <f t="shared" si="18"/>
        <v>189</v>
      </c>
      <c r="O247" s="124">
        <f t="shared" si="20"/>
        <v>7343297.1857914627</v>
      </c>
      <c r="P247" s="124">
        <f t="shared" si="19"/>
        <v>31614.691528409236</v>
      </c>
      <c r="Q247" s="124">
        <f t="shared" si="21"/>
        <v>16074.508075882388</v>
      </c>
      <c r="R247" s="124">
        <f t="shared" si="22"/>
        <v>7390986.3853957541</v>
      </c>
      <c r="Z247" s="2"/>
    </row>
    <row r="248" spans="13:26" x14ac:dyDescent="0.25">
      <c r="M248" s="2"/>
      <c r="N248" s="1">
        <f t="shared" ref="N248:N311" si="23">N247+1</f>
        <v>190</v>
      </c>
      <c r="O248" s="124">
        <f t="shared" si="20"/>
        <v>7390986.3853957541</v>
      </c>
      <c r="P248" s="124">
        <f t="shared" ref="P248:P311" si="24">P247</f>
        <v>31614.691528409236</v>
      </c>
      <c r="Q248" s="124">
        <f t="shared" si="21"/>
        <v>16178.899932125767</v>
      </c>
      <c r="R248" s="124">
        <f t="shared" si="22"/>
        <v>7438779.9768562885</v>
      </c>
      <c r="Z248" s="2"/>
    </row>
    <row r="249" spans="13:26" x14ac:dyDescent="0.25">
      <c r="M249" s="2"/>
      <c r="N249" s="1">
        <f t="shared" si="23"/>
        <v>191</v>
      </c>
      <c r="O249" s="124">
        <f t="shared" si="20"/>
        <v>7438779.9768562885</v>
      </c>
      <c r="P249" s="124">
        <f t="shared" si="24"/>
        <v>31614.691528409236</v>
      </c>
      <c r="Q249" s="124">
        <f t="shared" si="21"/>
        <v>16283.520302576562</v>
      </c>
      <c r="R249" s="124">
        <f t="shared" si="22"/>
        <v>7486678.1886872742</v>
      </c>
      <c r="Z249" s="2"/>
    </row>
    <row r="250" spans="13:26" x14ac:dyDescent="0.25">
      <c r="M250" s="2"/>
      <c r="N250" s="1">
        <f t="shared" si="23"/>
        <v>192</v>
      </c>
      <c r="O250" s="124">
        <f t="shared" si="20"/>
        <v>7486678.1886872742</v>
      </c>
      <c r="P250" s="124">
        <f t="shared" si="24"/>
        <v>31614.691528409236</v>
      </c>
      <c r="Q250" s="124">
        <f t="shared" si="21"/>
        <v>16388.369687453327</v>
      </c>
      <c r="R250" s="124">
        <f t="shared" si="22"/>
        <v>7534681.2499031359</v>
      </c>
      <c r="Z250" s="2"/>
    </row>
    <row r="251" spans="13:26" x14ac:dyDescent="0.25">
      <c r="M251" s="2"/>
      <c r="N251" s="1">
        <f t="shared" si="23"/>
        <v>193</v>
      </c>
      <c r="O251" s="124">
        <f t="shared" si="20"/>
        <v>7534681.2499031359</v>
      </c>
      <c r="P251" s="124">
        <f t="shared" si="24"/>
        <v>31614.691528409236</v>
      </c>
      <c r="Q251" s="124">
        <f t="shared" si="21"/>
        <v>16493.448588069587</v>
      </c>
      <c r="R251" s="124">
        <f t="shared" si="22"/>
        <v>7582789.3900196142</v>
      </c>
      <c r="Z251" s="2"/>
    </row>
    <row r="252" spans="13:26" x14ac:dyDescent="0.25">
      <c r="M252" s="2"/>
      <c r="N252" s="1">
        <f t="shared" si="23"/>
        <v>194</v>
      </c>
      <c r="O252" s="124">
        <f t="shared" si="20"/>
        <v>7582789.3900196142</v>
      </c>
      <c r="P252" s="124">
        <f t="shared" si="24"/>
        <v>31614.691528409236</v>
      </c>
      <c r="Q252" s="124">
        <f t="shared" si="21"/>
        <v>16598.757506836253</v>
      </c>
      <c r="R252" s="124">
        <f t="shared" si="22"/>
        <v>7631002.8390548592</v>
      </c>
      <c r="Z252" s="2"/>
    </row>
    <row r="253" spans="13:26" x14ac:dyDescent="0.25">
      <c r="M253" s="2"/>
      <c r="N253" s="1">
        <f t="shared" si="23"/>
        <v>195</v>
      </c>
      <c r="O253" s="124">
        <f t="shared" si="20"/>
        <v>7631002.8390548592</v>
      </c>
      <c r="P253" s="124">
        <f t="shared" si="24"/>
        <v>31614.691528409236</v>
      </c>
      <c r="Q253" s="124">
        <f t="shared" si="21"/>
        <v>16704.296947264014</v>
      </c>
      <c r="R253" s="124">
        <f t="shared" si="22"/>
        <v>7679321.8275305321</v>
      </c>
      <c r="Z253" s="2"/>
    </row>
    <row r="254" spans="13:26" x14ac:dyDescent="0.25">
      <c r="M254" s="2"/>
      <c r="N254" s="1">
        <f t="shared" si="23"/>
        <v>196</v>
      </c>
      <c r="O254" s="124">
        <f t="shared" si="20"/>
        <v>7679321.8275305321</v>
      </c>
      <c r="P254" s="124">
        <f t="shared" si="24"/>
        <v>31614.691528409236</v>
      </c>
      <c r="Q254" s="124">
        <f t="shared" si="21"/>
        <v>16810.067413965746</v>
      </c>
      <c r="R254" s="124">
        <f t="shared" si="22"/>
        <v>7727746.5864729071</v>
      </c>
      <c r="Z254" s="2"/>
    </row>
    <row r="255" spans="13:26" x14ac:dyDescent="0.25">
      <c r="M255" s="2"/>
      <c r="N255" s="1">
        <f t="shared" si="23"/>
        <v>197</v>
      </c>
      <c r="O255" s="124">
        <f t="shared" si="20"/>
        <v>7727746.5864729071</v>
      </c>
      <c r="P255" s="124">
        <f t="shared" si="24"/>
        <v>31614.691528409236</v>
      </c>
      <c r="Q255" s="124">
        <f t="shared" si="21"/>
        <v>16916.069412658922</v>
      </c>
      <c r="R255" s="124">
        <f t="shared" si="22"/>
        <v>7776277.3474139748</v>
      </c>
      <c r="Z255" s="2"/>
    </row>
    <row r="256" spans="13:26" x14ac:dyDescent="0.25">
      <c r="M256" s="2"/>
      <c r="N256" s="1">
        <f t="shared" si="23"/>
        <v>198</v>
      </c>
      <c r="O256" s="124">
        <f t="shared" si="20"/>
        <v>7776277.3474139748</v>
      </c>
      <c r="P256" s="124">
        <f t="shared" si="24"/>
        <v>31614.691528409236</v>
      </c>
      <c r="Q256" s="124">
        <f t="shared" si="21"/>
        <v>17022.30345016803</v>
      </c>
      <c r="R256" s="124">
        <f t="shared" si="22"/>
        <v>7824914.3423925517</v>
      </c>
      <c r="Z256" s="2"/>
    </row>
    <row r="257" spans="13:26" x14ac:dyDescent="0.25">
      <c r="M257" s="2"/>
      <c r="N257" s="1">
        <f t="shared" si="23"/>
        <v>199</v>
      </c>
      <c r="O257" s="124">
        <f t="shared" si="20"/>
        <v>7824914.3423925517</v>
      </c>
      <c r="P257" s="124">
        <f t="shared" si="24"/>
        <v>31614.691528409236</v>
      </c>
      <c r="Q257" s="124">
        <f t="shared" si="21"/>
        <v>17128.770034427009</v>
      </c>
      <c r="R257" s="124">
        <f t="shared" si="22"/>
        <v>7873657.8039553873</v>
      </c>
      <c r="Z257" s="2"/>
    </row>
    <row r="258" spans="13:26" x14ac:dyDescent="0.25">
      <c r="M258" s="2"/>
      <c r="N258" s="1">
        <f t="shared" si="23"/>
        <v>200</v>
      </c>
      <c r="O258" s="124">
        <f t="shared" si="20"/>
        <v>7873657.8039553873</v>
      </c>
      <c r="P258" s="124">
        <f t="shared" si="24"/>
        <v>31614.691528409236</v>
      </c>
      <c r="Q258" s="124">
        <f t="shared" si="21"/>
        <v>17235.469674481657</v>
      </c>
      <c r="R258" s="124">
        <f t="shared" si="22"/>
        <v>7922507.9651582781</v>
      </c>
      <c r="Z258" s="2"/>
    </row>
    <row r="259" spans="13:26" x14ac:dyDescent="0.25">
      <c r="M259" s="2"/>
      <c r="N259" s="1">
        <f t="shared" si="23"/>
        <v>201</v>
      </c>
      <c r="O259" s="124">
        <f t="shared" si="20"/>
        <v>7922507.9651582781</v>
      </c>
      <c r="P259" s="124">
        <f t="shared" si="24"/>
        <v>31614.691528409236</v>
      </c>
      <c r="Q259" s="124">
        <f t="shared" si="21"/>
        <v>17342.402880492085</v>
      </c>
      <c r="R259" s="124">
        <f t="shared" si="22"/>
        <v>7971465.0595671786</v>
      </c>
      <c r="Z259" s="2"/>
    </row>
    <row r="260" spans="13:26" x14ac:dyDescent="0.25">
      <c r="M260" s="2"/>
      <c r="N260" s="1">
        <f t="shared" si="23"/>
        <v>202</v>
      </c>
      <c r="O260" s="124">
        <f t="shared" si="20"/>
        <v>7971465.0595671786</v>
      </c>
      <c r="P260" s="124">
        <f t="shared" si="24"/>
        <v>31614.691528409236</v>
      </c>
      <c r="Q260" s="124">
        <f t="shared" si="21"/>
        <v>17449.570163735134</v>
      </c>
      <c r="R260" s="124">
        <f t="shared" si="22"/>
        <v>8020529.3212593226</v>
      </c>
      <c r="Z260" s="2"/>
    </row>
    <row r="261" spans="13:26" x14ac:dyDescent="0.25">
      <c r="M261" s="2"/>
      <c r="N261" s="1">
        <f t="shared" si="23"/>
        <v>203</v>
      </c>
      <c r="O261" s="124">
        <f t="shared" si="20"/>
        <v>8020529.3212593226</v>
      </c>
      <c r="P261" s="124">
        <f t="shared" si="24"/>
        <v>31614.691528409236</v>
      </c>
      <c r="Q261" s="124">
        <f t="shared" si="21"/>
        <v>17556.972036606847</v>
      </c>
      <c r="R261" s="124">
        <f t="shared" si="22"/>
        <v>8069700.984824338</v>
      </c>
      <c r="Z261" s="2"/>
    </row>
    <row r="262" spans="13:26" x14ac:dyDescent="0.25">
      <c r="M262" s="2"/>
      <c r="N262" s="1">
        <f t="shared" si="23"/>
        <v>204</v>
      </c>
      <c r="O262" s="124">
        <f t="shared" si="20"/>
        <v>8069700.984824338</v>
      </c>
      <c r="P262" s="124">
        <f t="shared" si="24"/>
        <v>31614.691528409236</v>
      </c>
      <c r="Q262" s="124">
        <f t="shared" si="21"/>
        <v>17664.609012624893</v>
      </c>
      <c r="R262" s="124">
        <f t="shared" si="22"/>
        <v>8118980.285365372</v>
      </c>
      <c r="Z262" s="2"/>
    </row>
    <row r="263" spans="13:26" x14ac:dyDescent="0.25">
      <c r="M263" s="2"/>
      <c r="N263" s="1">
        <f t="shared" si="23"/>
        <v>205</v>
      </c>
      <c r="O263" s="124">
        <f t="shared" si="20"/>
        <v>8118980.285365372</v>
      </c>
      <c r="P263" s="124">
        <f t="shared" si="24"/>
        <v>31614.691528409236</v>
      </c>
      <c r="Q263" s="124">
        <f t="shared" si="21"/>
        <v>17772.481606431036</v>
      </c>
      <c r="R263" s="124">
        <f t="shared" si="22"/>
        <v>8168367.4585002121</v>
      </c>
      <c r="Z263" s="2"/>
    </row>
    <row r="264" spans="13:26" x14ac:dyDescent="0.25">
      <c r="M264" s="2"/>
      <c r="N264" s="1">
        <f t="shared" si="23"/>
        <v>206</v>
      </c>
      <c r="O264" s="124">
        <f t="shared" si="20"/>
        <v>8168367.4585002121</v>
      </c>
      <c r="P264" s="124">
        <f t="shared" si="24"/>
        <v>31614.691528409236</v>
      </c>
      <c r="Q264" s="124">
        <f t="shared" si="21"/>
        <v>17880.590333793596</v>
      </c>
      <c r="R264" s="124">
        <f t="shared" si="22"/>
        <v>8217862.7403624142</v>
      </c>
      <c r="Z264" s="2"/>
    </row>
    <row r="265" spans="13:26" x14ac:dyDescent="0.25">
      <c r="M265" s="2"/>
      <c r="N265" s="1">
        <f t="shared" si="23"/>
        <v>207</v>
      </c>
      <c r="O265" s="124">
        <f t="shared" si="20"/>
        <v>8217862.7403624142</v>
      </c>
      <c r="P265" s="124">
        <f t="shared" si="24"/>
        <v>31614.691528409236</v>
      </c>
      <c r="Q265" s="124">
        <f t="shared" si="21"/>
        <v>17988.935711609909</v>
      </c>
      <c r="R265" s="124">
        <f t="shared" si="22"/>
        <v>8267466.3676024331</v>
      </c>
      <c r="Z265" s="2"/>
    </row>
    <row r="266" spans="13:26" x14ac:dyDescent="0.25">
      <c r="M266" s="2"/>
      <c r="N266" s="1">
        <f t="shared" si="23"/>
        <v>208</v>
      </c>
      <c r="O266" s="124">
        <f t="shared" si="20"/>
        <v>8267466.3676024331</v>
      </c>
      <c r="P266" s="124">
        <f t="shared" si="24"/>
        <v>31614.691528409236</v>
      </c>
      <c r="Q266" s="124">
        <f t="shared" si="21"/>
        <v>18097.518257908803</v>
      </c>
      <c r="R266" s="124">
        <f t="shared" si="22"/>
        <v>8317178.5773887504</v>
      </c>
      <c r="Z266" s="2"/>
    </row>
    <row r="267" spans="13:26" x14ac:dyDescent="0.25">
      <c r="M267" s="2"/>
      <c r="N267" s="1">
        <f t="shared" si="23"/>
        <v>209</v>
      </c>
      <c r="O267" s="124">
        <f t="shared" si="20"/>
        <v>8317178.5773887504</v>
      </c>
      <c r="P267" s="124">
        <f t="shared" si="24"/>
        <v>31614.691528409236</v>
      </c>
      <c r="Q267" s="124">
        <f t="shared" si="21"/>
        <v>18206.338491853072</v>
      </c>
      <c r="R267" s="124">
        <f t="shared" si="22"/>
        <v>8366999.6074090125</v>
      </c>
      <c r="Z267" s="2"/>
    </row>
    <row r="268" spans="13:26" x14ac:dyDescent="0.25">
      <c r="M268" s="2"/>
      <c r="N268" s="1">
        <f t="shared" si="23"/>
        <v>210</v>
      </c>
      <c r="O268" s="124">
        <f t="shared" si="20"/>
        <v>8366999.6074090125</v>
      </c>
      <c r="P268" s="124">
        <f t="shared" si="24"/>
        <v>31614.691528409236</v>
      </c>
      <c r="Q268" s="124">
        <f t="shared" si="21"/>
        <v>18315.396933741962</v>
      </c>
      <c r="R268" s="124">
        <f t="shared" si="22"/>
        <v>8416929.6958711632</v>
      </c>
      <c r="Z268" s="2"/>
    </row>
    <row r="269" spans="13:26" x14ac:dyDescent="0.25">
      <c r="M269" s="2"/>
      <c r="N269" s="1">
        <f t="shared" si="23"/>
        <v>211</v>
      </c>
      <c r="O269" s="124">
        <f t="shared" si="20"/>
        <v>8416929.6958711632</v>
      </c>
      <c r="P269" s="124">
        <f t="shared" si="24"/>
        <v>31614.691528409236</v>
      </c>
      <c r="Q269" s="124">
        <f t="shared" si="21"/>
        <v>18424.694105013652</v>
      </c>
      <c r="R269" s="124">
        <f t="shared" si="22"/>
        <v>8466969.0815045871</v>
      </c>
      <c r="Z269" s="2"/>
    </row>
    <row r="270" spans="13:26" x14ac:dyDescent="0.25">
      <c r="M270" s="2"/>
      <c r="N270" s="1">
        <f t="shared" si="23"/>
        <v>212</v>
      </c>
      <c r="O270" s="124">
        <f t="shared" si="20"/>
        <v>8466969.0815045871</v>
      </c>
      <c r="P270" s="124">
        <f t="shared" si="24"/>
        <v>31614.691528409236</v>
      </c>
      <c r="Q270" s="124">
        <f t="shared" si="21"/>
        <v>18534.230528247757</v>
      </c>
      <c r="R270" s="124">
        <f t="shared" si="22"/>
        <v>8517118.0035612453</v>
      </c>
      <c r="Z270" s="2"/>
    </row>
    <row r="271" spans="13:26" x14ac:dyDescent="0.25">
      <c r="M271" s="2"/>
      <c r="N271" s="1">
        <f t="shared" si="23"/>
        <v>213</v>
      </c>
      <c r="O271" s="124">
        <f t="shared" si="20"/>
        <v>8517118.0035612453</v>
      </c>
      <c r="P271" s="124">
        <f t="shared" si="24"/>
        <v>31614.691528409236</v>
      </c>
      <c r="Q271" s="124">
        <f t="shared" si="21"/>
        <v>18644.006727167816</v>
      </c>
      <c r="R271" s="124">
        <f t="shared" si="22"/>
        <v>8567376.7018168233</v>
      </c>
      <c r="Z271" s="2"/>
    </row>
    <row r="272" spans="13:26" x14ac:dyDescent="0.25">
      <c r="M272" s="2"/>
      <c r="N272" s="1">
        <f t="shared" si="23"/>
        <v>214</v>
      </c>
      <c r="O272" s="124">
        <f t="shared" si="20"/>
        <v>8567376.7018168233</v>
      </c>
      <c r="P272" s="124">
        <f t="shared" si="24"/>
        <v>31614.691528409236</v>
      </c>
      <c r="Q272" s="124">
        <f t="shared" si="21"/>
        <v>18754.0232266438</v>
      </c>
      <c r="R272" s="124">
        <f t="shared" si="22"/>
        <v>8617745.416571876</v>
      </c>
      <c r="Z272" s="2"/>
    </row>
    <row r="273" spans="13:26" x14ac:dyDescent="0.25">
      <c r="M273" s="2"/>
      <c r="N273" s="1">
        <f t="shared" si="23"/>
        <v>215</v>
      </c>
      <c r="O273" s="124">
        <f t="shared" si="20"/>
        <v>8617745.416571876</v>
      </c>
      <c r="P273" s="124">
        <f t="shared" si="24"/>
        <v>31614.691528409236</v>
      </c>
      <c r="Q273" s="124">
        <f t="shared" si="21"/>
        <v>18864.280552694625</v>
      </c>
      <c r="R273" s="124">
        <f t="shared" si="22"/>
        <v>8668224.3886529803</v>
      </c>
      <c r="Z273" s="2"/>
    </row>
    <row r="274" spans="13:26" x14ac:dyDescent="0.25">
      <c r="M274" s="2"/>
      <c r="N274" s="1">
        <f t="shared" si="23"/>
        <v>216</v>
      </c>
      <c r="O274" s="124">
        <f t="shared" si="20"/>
        <v>8668224.3886529803</v>
      </c>
      <c r="P274" s="124">
        <f t="shared" si="24"/>
        <v>31614.691528409236</v>
      </c>
      <c r="Q274" s="124">
        <f t="shared" si="21"/>
        <v>18974.779232490666</v>
      </c>
      <c r="R274" s="124">
        <f t="shared" si="22"/>
        <v>8718813.8594138809</v>
      </c>
      <c r="Z274" s="2"/>
    </row>
    <row r="275" spans="13:26" x14ac:dyDescent="0.25">
      <c r="M275" s="2"/>
      <c r="N275" s="1">
        <f t="shared" si="23"/>
        <v>217</v>
      </c>
      <c r="O275" s="124">
        <f t="shared" si="20"/>
        <v>8718813.8594138809</v>
      </c>
      <c r="P275" s="124">
        <f t="shared" si="24"/>
        <v>31614.691528409236</v>
      </c>
      <c r="Q275" s="124">
        <f t="shared" si="21"/>
        <v>19085.519794356278</v>
      </c>
      <c r="R275" s="124">
        <f t="shared" si="22"/>
        <v>8769514.0707366467</v>
      </c>
      <c r="Z275" s="2"/>
    </row>
    <row r="276" spans="13:26" x14ac:dyDescent="0.25">
      <c r="M276" s="2"/>
      <c r="N276" s="1">
        <f t="shared" si="23"/>
        <v>218</v>
      </c>
      <c r="O276" s="124">
        <f t="shared" si="20"/>
        <v>8769514.0707366467</v>
      </c>
      <c r="P276" s="124">
        <f t="shared" si="24"/>
        <v>31614.691528409236</v>
      </c>
      <c r="Q276" s="124">
        <f t="shared" si="21"/>
        <v>19196.502767772316</v>
      </c>
      <c r="R276" s="124">
        <f t="shared" si="22"/>
        <v>8820325.2650328279</v>
      </c>
      <c r="Z276" s="2"/>
    </row>
    <row r="277" spans="13:26" x14ac:dyDescent="0.25">
      <c r="M277" s="2"/>
      <c r="N277" s="1">
        <f t="shared" si="23"/>
        <v>219</v>
      </c>
      <c r="O277" s="124">
        <f t="shared" si="20"/>
        <v>8820325.2650328279</v>
      </c>
      <c r="P277" s="124">
        <f t="shared" si="24"/>
        <v>31614.691528409236</v>
      </c>
      <c r="Q277" s="124">
        <f t="shared" si="21"/>
        <v>19307.728683378664</v>
      </c>
      <c r="R277" s="124">
        <f t="shared" si="22"/>
        <v>8871247.6852446161</v>
      </c>
      <c r="Z277" s="2"/>
    </row>
    <row r="278" spans="13:26" x14ac:dyDescent="0.25">
      <c r="M278" s="2"/>
      <c r="N278" s="1">
        <f t="shared" si="23"/>
        <v>220</v>
      </c>
      <c r="O278" s="124">
        <f t="shared" si="20"/>
        <v>8871247.6852446161</v>
      </c>
      <c r="P278" s="124">
        <f t="shared" si="24"/>
        <v>31614.691528409236</v>
      </c>
      <c r="Q278" s="124">
        <f t="shared" si="21"/>
        <v>19419.1980729768</v>
      </c>
      <c r="R278" s="124">
        <f t="shared" si="22"/>
        <v>8922281.5748460032</v>
      </c>
      <c r="Z278" s="2"/>
    </row>
    <row r="279" spans="13:26" x14ac:dyDescent="0.25">
      <c r="M279" s="2"/>
      <c r="N279" s="1">
        <f t="shared" si="23"/>
        <v>221</v>
      </c>
      <c r="O279" s="124">
        <f t="shared" si="20"/>
        <v>8922281.5748460032</v>
      </c>
      <c r="P279" s="124">
        <f t="shared" si="24"/>
        <v>31614.691528409236</v>
      </c>
      <c r="Q279" s="124">
        <f t="shared" si="21"/>
        <v>19530.911469532297</v>
      </c>
      <c r="R279" s="124">
        <f t="shared" si="22"/>
        <v>8973427.1778439451</v>
      </c>
      <c r="Z279" s="2"/>
    </row>
    <row r="280" spans="13:26" x14ac:dyDescent="0.25">
      <c r="M280" s="2"/>
      <c r="N280" s="1">
        <f t="shared" si="23"/>
        <v>222</v>
      </c>
      <c r="O280" s="124">
        <f t="shared" si="20"/>
        <v>8973427.1778439451</v>
      </c>
      <c r="P280" s="124">
        <f t="shared" si="24"/>
        <v>31614.691528409236</v>
      </c>
      <c r="Q280" s="124">
        <f t="shared" si="21"/>
        <v>19642.869407177397</v>
      </c>
      <c r="R280" s="124">
        <f t="shared" si="22"/>
        <v>9024684.7387795318</v>
      </c>
      <c r="Z280" s="2"/>
    </row>
    <row r="281" spans="13:26" x14ac:dyDescent="0.25">
      <c r="M281" s="2"/>
      <c r="N281" s="1">
        <f t="shared" si="23"/>
        <v>223</v>
      </c>
      <c r="O281" s="124">
        <f t="shared" si="20"/>
        <v>9024684.7387795318</v>
      </c>
      <c r="P281" s="124">
        <f t="shared" si="24"/>
        <v>31614.691528409236</v>
      </c>
      <c r="Q281" s="124">
        <f t="shared" si="21"/>
        <v>19755.072421213568</v>
      </c>
      <c r="R281" s="124">
        <f t="shared" si="22"/>
        <v>9076054.5027291551</v>
      </c>
      <c r="Z281" s="2"/>
    </row>
    <row r="282" spans="13:26" x14ac:dyDescent="0.25">
      <c r="M282" s="2"/>
      <c r="N282" s="1">
        <f t="shared" si="23"/>
        <v>224</v>
      </c>
      <c r="O282" s="124">
        <f t="shared" si="20"/>
        <v>9076054.5027291551</v>
      </c>
      <c r="P282" s="124">
        <f t="shared" si="24"/>
        <v>31614.691528409236</v>
      </c>
      <c r="Q282" s="124">
        <f t="shared" si="21"/>
        <v>19867.521048114046</v>
      </c>
      <c r="R282" s="124">
        <f t="shared" si="22"/>
        <v>9127536.7153056785</v>
      </c>
      <c r="Z282" s="2"/>
    </row>
    <row r="283" spans="13:26" x14ac:dyDescent="0.25">
      <c r="M283" s="2"/>
      <c r="N283" s="1">
        <f t="shared" si="23"/>
        <v>225</v>
      </c>
      <c r="O283" s="124">
        <f t="shared" si="20"/>
        <v>9127536.7153056785</v>
      </c>
      <c r="P283" s="124">
        <f t="shared" si="24"/>
        <v>31614.691528409236</v>
      </c>
      <c r="Q283" s="124">
        <f t="shared" si="21"/>
        <v>19980.215825526411</v>
      </c>
      <c r="R283" s="124">
        <f t="shared" si="22"/>
        <v>9179131.6226596143</v>
      </c>
      <c r="Z283" s="2"/>
    </row>
    <row r="284" spans="13:26" x14ac:dyDescent="0.25">
      <c r="M284" s="2"/>
      <c r="N284" s="1">
        <f t="shared" si="23"/>
        <v>226</v>
      </c>
      <c r="O284" s="124">
        <f t="shared" si="20"/>
        <v>9179131.6226596143</v>
      </c>
      <c r="P284" s="124">
        <f t="shared" si="24"/>
        <v>31614.691528409236</v>
      </c>
      <c r="Q284" s="124">
        <f t="shared" si="21"/>
        <v>20093.157292275158</v>
      </c>
      <c r="R284" s="124">
        <f t="shared" si="22"/>
        <v>9230839.4714802988</v>
      </c>
      <c r="Z284" s="2"/>
    </row>
    <row r="285" spans="13:26" x14ac:dyDescent="0.25">
      <c r="M285" s="2"/>
      <c r="N285" s="1">
        <f t="shared" si="23"/>
        <v>227</v>
      </c>
      <c r="O285" s="124">
        <f t="shared" si="20"/>
        <v>9230839.4714802988</v>
      </c>
      <c r="P285" s="124">
        <f t="shared" si="24"/>
        <v>31614.691528409236</v>
      </c>
      <c r="Q285" s="124">
        <f t="shared" si="21"/>
        <v>20206.345988364272</v>
      </c>
      <c r="R285" s="124">
        <f t="shared" si="22"/>
        <v>9282660.5089970734</v>
      </c>
      <c r="Z285" s="2"/>
    </row>
    <row r="286" spans="13:26" x14ac:dyDescent="0.25">
      <c r="M286" s="2"/>
      <c r="N286" s="1">
        <f t="shared" si="23"/>
        <v>228</v>
      </c>
      <c r="O286" s="124">
        <f t="shared" si="20"/>
        <v>9282660.5089970734</v>
      </c>
      <c r="P286" s="124">
        <f t="shared" si="24"/>
        <v>31614.691528409236</v>
      </c>
      <c r="Q286" s="124">
        <f t="shared" si="21"/>
        <v>20319.78245497981</v>
      </c>
      <c r="R286" s="124">
        <f t="shared" si="22"/>
        <v>9334594.9829804637</v>
      </c>
      <c r="Z286" s="2"/>
    </row>
    <row r="287" spans="13:26" x14ac:dyDescent="0.25">
      <c r="M287" s="2"/>
      <c r="N287" s="1">
        <f t="shared" si="23"/>
        <v>229</v>
      </c>
      <c r="O287" s="124">
        <f t="shared" ref="O287:O350" si="25">R286</f>
        <v>9334594.9829804637</v>
      </c>
      <c r="P287" s="124">
        <f t="shared" si="24"/>
        <v>31614.691528409236</v>
      </c>
      <c r="Q287" s="124">
        <f t="shared" ref="Q287:Q350" si="26">O287*$P$53</f>
        <v>20433.46723449248</v>
      </c>
      <c r="R287" s="124">
        <f t="shared" ref="R287:R350" si="27">O287+P287+Q287</f>
        <v>9386643.1417433657</v>
      </c>
      <c r="Z287" s="2"/>
    </row>
    <row r="288" spans="13:26" x14ac:dyDescent="0.25">
      <c r="M288" s="2"/>
      <c r="N288" s="1">
        <f t="shared" si="23"/>
        <v>230</v>
      </c>
      <c r="O288" s="124">
        <f t="shared" si="25"/>
        <v>9386643.1417433657</v>
      </c>
      <c r="P288" s="124">
        <f t="shared" si="24"/>
        <v>31614.691528409236</v>
      </c>
      <c r="Q288" s="124">
        <f t="shared" si="26"/>
        <v>20547.400870460246</v>
      </c>
      <c r="R288" s="124">
        <f t="shared" si="27"/>
        <v>9438805.2341422364</v>
      </c>
      <c r="Z288" s="2"/>
    </row>
    <row r="289" spans="13:26" x14ac:dyDescent="0.25">
      <c r="M289" s="2"/>
      <c r="N289" s="1">
        <f t="shared" si="23"/>
        <v>231</v>
      </c>
      <c r="O289" s="124">
        <f t="shared" si="25"/>
        <v>9438805.2341422364</v>
      </c>
      <c r="P289" s="124">
        <f t="shared" si="24"/>
        <v>31614.691528409236</v>
      </c>
      <c r="Q289" s="124">
        <f t="shared" si="26"/>
        <v>20661.583907630924</v>
      </c>
      <c r="R289" s="124">
        <f t="shared" si="27"/>
        <v>9491081.5095782764</v>
      </c>
      <c r="Z289" s="2"/>
    </row>
    <row r="290" spans="13:26" x14ac:dyDescent="0.25">
      <c r="M290" s="2"/>
      <c r="N290" s="1">
        <f t="shared" si="23"/>
        <v>232</v>
      </c>
      <c r="O290" s="124">
        <f t="shared" si="25"/>
        <v>9491081.5095782764</v>
      </c>
      <c r="P290" s="124">
        <f t="shared" si="24"/>
        <v>31614.691528409236</v>
      </c>
      <c r="Q290" s="124">
        <f t="shared" si="26"/>
        <v>20776.016891944782</v>
      </c>
      <c r="R290" s="124">
        <f t="shared" si="27"/>
        <v>9543472.2179986313</v>
      </c>
      <c r="Z290" s="2"/>
    </row>
    <row r="291" spans="13:26" x14ac:dyDescent="0.25">
      <c r="M291" s="2"/>
      <c r="N291" s="1">
        <f t="shared" si="23"/>
        <v>233</v>
      </c>
      <c r="O291" s="124">
        <f t="shared" si="25"/>
        <v>9543472.2179986313</v>
      </c>
      <c r="P291" s="124">
        <f t="shared" si="24"/>
        <v>31614.691528409236</v>
      </c>
      <c r="Q291" s="124">
        <f t="shared" si="26"/>
        <v>20890.700370537161</v>
      </c>
      <c r="R291" s="124">
        <f t="shared" si="27"/>
        <v>9595977.6098975781</v>
      </c>
      <c r="Z291" s="2"/>
    </row>
    <row r="292" spans="13:26" x14ac:dyDescent="0.25">
      <c r="M292" s="2"/>
      <c r="N292" s="1">
        <f t="shared" si="23"/>
        <v>234</v>
      </c>
      <c r="O292" s="124">
        <f t="shared" si="25"/>
        <v>9595977.6098975781</v>
      </c>
      <c r="P292" s="124">
        <f t="shared" si="24"/>
        <v>31614.691528409236</v>
      </c>
      <c r="Q292" s="124">
        <f t="shared" si="26"/>
        <v>21005.634891741076</v>
      </c>
      <c r="R292" s="124">
        <f t="shared" si="27"/>
        <v>9648597.9363177288</v>
      </c>
      <c r="Z292" s="2"/>
    </row>
    <row r="293" spans="13:26" x14ac:dyDescent="0.25">
      <c r="M293" s="2"/>
      <c r="N293" s="1">
        <f t="shared" si="23"/>
        <v>235</v>
      </c>
      <c r="O293" s="124">
        <f t="shared" si="25"/>
        <v>9648597.9363177288</v>
      </c>
      <c r="P293" s="124">
        <f t="shared" si="24"/>
        <v>31614.691528409236</v>
      </c>
      <c r="Q293" s="124">
        <f t="shared" si="26"/>
        <v>21120.821005089845</v>
      </c>
      <c r="R293" s="124">
        <f t="shared" si="27"/>
        <v>9701333.4488512278</v>
      </c>
      <c r="Z293" s="2"/>
    </row>
    <row r="294" spans="13:26" x14ac:dyDescent="0.25">
      <c r="M294" s="2"/>
      <c r="N294" s="1">
        <f t="shared" si="23"/>
        <v>236</v>
      </c>
      <c r="O294" s="124">
        <f t="shared" si="25"/>
        <v>9701333.4488512278</v>
      </c>
      <c r="P294" s="124">
        <f t="shared" si="24"/>
        <v>31614.691528409236</v>
      </c>
      <c r="Q294" s="124">
        <f t="shared" si="26"/>
        <v>21236.259261319723</v>
      </c>
      <c r="R294" s="124">
        <f t="shared" si="27"/>
        <v>9754184.3996409569</v>
      </c>
      <c r="Z294" s="2"/>
    </row>
    <row r="295" spans="13:26" x14ac:dyDescent="0.25">
      <c r="M295" s="2"/>
      <c r="N295" s="1">
        <f t="shared" si="23"/>
        <v>237</v>
      </c>
      <c r="O295" s="124">
        <f t="shared" si="25"/>
        <v>9754184.3996409569</v>
      </c>
      <c r="P295" s="124">
        <f t="shared" si="24"/>
        <v>31614.691528409236</v>
      </c>
      <c r="Q295" s="124">
        <f t="shared" si="26"/>
        <v>21351.950212372521</v>
      </c>
      <c r="R295" s="124">
        <f t="shared" si="27"/>
        <v>9807151.0413817391</v>
      </c>
      <c r="Z295" s="2"/>
    </row>
    <row r="296" spans="13:26" x14ac:dyDescent="0.25">
      <c r="M296" s="2"/>
      <c r="N296" s="1">
        <f t="shared" si="23"/>
        <v>238</v>
      </c>
      <c r="O296" s="124">
        <f t="shared" si="25"/>
        <v>9807151.0413817391</v>
      </c>
      <c r="P296" s="124">
        <f t="shared" si="24"/>
        <v>31614.691528409236</v>
      </c>
      <c r="Q296" s="124">
        <f t="shared" si="26"/>
        <v>21467.894411398262</v>
      </c>
      <c r="R296" s="124">
        <f t="shared" si="27"/>
        <v>9860233.6273215469</v>
      </c>
      <c r="Z296" s="2"/>
    </row>
    <row r="297" spans="13:26" x14ac:dyDescent="0.25">
      <c r="M297" s="2"/>
      <c r="N297" s="1">
        <f t="shared" si="23"/>
        <v>239</v>
      </c>
      <c r="O297" s="124">
        <f t="shared" si="25"/>
        <v>9860233.6273215469</v>
      </c>
      <c r="P297" s="124">
        <f t="shared" si="24"/>
        <v>31614.691528409236</v>
      </c>
      <c r="Q297" s="124">
        <f t="shared" si="26"/>
        <v>21584.092412757811</v>
      </c>
      <c r="R297" s="124">
        <f t="shared" si="27"/>
        <v>9913432.4112627152</v>
      </c>
      <c r="Z297" s="2"/>
    </row>
    <row r="298" spans="13:26" x14ac:dyDescent="0.25">
      <c r="M298" s="2"/>
      <c r="N298" s="1">
        <f t="shared" si="23"/>
        <v>240</v>
      </c>
      <c r="O298" s="124">
        <f t="shared" si="25"/>
        <v>9913432.4112627152</v>
      </c>
      <c r="P298" s="124">
        <f t="shared" si="24"/>
        <v>31614.691528409236</v>
      </c>
      <c r="Q298" s="124">
        <f t="shared" si="26"/>
        <v>21700.544772025532</v>
      </c>
      <c r="R298" s="124">
        <f t="shared" si="27"/>
        <v>9966747.6475631502</v>
      </c>
      <c r="Z298" s="2"/>
    </row>
    <row r="299" spans="13:26" x14ac:dyDescent="0.25">
      <c r="M299" s="2"/>
      <c r="N299" s="1">
        <f t="shared" si="23"/>
        <v>241</v>
      </c>
      <c r="O299" s="124">
        <f t="shared" si="25"/>
        <v>9966747.6475631502</v>
      </c>
      <c r="P299" s="124">
        <f t="shared" si="24"/>
        <v>31614.691528409236</v>
      </c>
      <c r="Q299" s="124">
        <f t="shared" si="26"/>
        <v>21817.25204599194</v>
      </c>
      <c r="R299" s="124">
        <f t="shared" si="27"/>
        <v>10020179.591137553</v>
      </c>
      <c r="Z299" s="2"/>
    </row>
    <row r="300" spans="13:26" x14ac:dyDescent="0.25">
      <c r="M300" s="2"/>
      <c r="N300" s="1">
        <f t="shared" si="23"/>
        <v>242</v>
      </c>
      <c r="O300" s="124">
        <f t="shared" si="25"/>
        <v>10020179.591137553</v>
      </c>
      <c r="P300" s="124">
        <f t="shared" si="24"/>
        <v>31614.691528409236</v>
      </c>
      <c r="Q300" s="124">
        <f t="shared" si="26"/>
        <v>21934.214792666375</v>
      </c>
      <c r="R300" s="124">
        <f t="shared" si="27"/>
        <v>10073728.497458629</v>
      </c>
      <c r="Z300" s="2"/>
    </row>
    <row r="301" spans="13:26" x14ac:dyDescent="0.25">
      <c r="M301" s="2"/>
      <c r="N301" s="1">
        <f t="shared" si="23"/>
        <v>243</v>
      </c>
      <c r="O301" s="124">
        <f t="shared" si="25"/>
        <v>10073728.497458629</v>
      </c>
      <c r="P301" s="124">
        <f t="shared" si="24"/>
        <v>31614.691528409236</v>
      </c>
      <c r="Q301" s="124">
        <f t="shared" si="26"/>
        <v>22051.433571279656</v>
      </c>
      <c r="R301" s="124">
        <f t="shared" si="27"/>
        <v>10127394.622558318</v>
      </c>
      <c r="Z301" s="2"/>
    </row>
    <row r="302" spans="13:26" x14ac:dyDescent="0.25">
      <c r="M302" s="2"/>
      <c r="N302" s="1">
        <f t="shared" si="23"/>
        <v>244</v>
      </c>
      <c r="O302" s="124">
        <f t="shared" si="25"/>
        <v>10127394.622558318</v>
      </c>
      <c r="P302" s="124">
        <f t="shared" si="24"/>
        <v>31614.691528409236</v>
      </c>
      <c r="Q302" s="124">
        <f t="shared" si="26"/>
        <v>22168.908942286758</v>
      </c>
      <c r="R302" s="124">
        <f t="shared" si="27"/>
        <v>10181178.223029014</v>
      </c>
      <c r="Z302" s="2"/>
    </row>
    <row r="303" spans="13:26" x14ac:dyDescent="0.25">
      <c r="M303" s="2"/>
      <c r="N303" s="1">
        <f t="shared" si="23"/>
        <v>245</v>
      </c>
      <c r="O303" s="124">
        <f t="shared" si="25"/>
        <v>10181178.223029014</v>
      </c>
      <c r="P303" s="124">
        <f t="shared" si="24"/>
        <v>31614.691528409236</v>
      </c>
      <c r="Q303" s="124">
        <f t="shared" si="26"/>
        <v>22286.641467369504</v>
      </c>
      <c r="R303" s="124">
        <f t="shared" si="27"/>
        <v>10235079.556024794</v>
      </c>
      <c r="Z303" s="2"/>
    </row>
    <row r="304" spans="13:26" x14ac:dyDescent="0.25">
      <c r="M304" s="2"/>
      <c r="N304" s="1">
        <f t="shared" si="23"/>
        <v>246</v>
      </c>
      <c r="O304" s="124">
        <f t="shared" si="25"/>
        <v>10235079.556024794</v>
      </c>
      <c r="P304" s="124">
        <f t="shared" si="24"/>
        <v>31614.691528409236</v>
      </c>
      <c r="Q304" s="124">
        <f t="shared" si="26"/>
        <v>22404.631709439229</v>
      </c>
      <c r="R304" s="124">
        <f t="shared" si="27"/>
        <v>10289098.879262643</v>
      </c>
      <c r="Z304" s="2"/>
    </row>
    <row r="305" spans="13:26" x14ac:dyDescent="0.25">
      <c r="M305" s="2"/>
      <c r="N305" s="1">
        <f t="shared" si="23"/>
        <v>247</v>
      </c>
      <c r="O305" s="124">
        <f t="shared" si="25"/>
        <v>10289098.879262643</v>
      </c>
      <c r="P305" s="124">
        <f t="shared" si="24"/>
        <v>31614.691528409236</v>
      </c>
      <c r="Q305" s="124">
        <f t="shared" si="26"/>
        <v>22522.880232639498</v>
      </c>
      <c r="R305" s="124">
        <f t="shared" si="27"/>
        <v>10343236.451023692</v>
      </c>
      <c r="Z305" s="2"/>
    </row>
    <row r="306" spans="13:26" x14ac:dyDescent="0.25">
      <c r="M306" s="2"/>
      <c r="N306" s="1">
        <f t="shared" si="23"/>
        <v>248</v>
      </c>
      <c r="O306" s="124">
        <f t="shared" si="25"/>
        <v>10343236.451023692</v>
      </c>
      <c r="P306" s="124">
        <f t="shared" si="24"/>
        <v>31614.691528409236</v>
      </c>
      <c r="Q306" s="124">
        <f t="shared" si="26"/>
        <v>22641.387602348768</v>
      </c>
      <c r="R306" s="124">
        <f t="shared" si="27"/>
        <v>10397492.53015445</v>
      </c>
      <c r="Z306" s="2"/>
    </row>
    <row r="307" spans="13:26" x14ac:dyDescent="0.25">
      <c r="M307" s="2"/>
      <c r="N307" s="1">
        <f t="shared" si="23"/>
        <v>249</v>
      </c>
      <c r="O307" s="124">
        <f t="shared" si="25"/>
        <v>10397492.53015445</v>
      </c>
      <c r="P307" s="124">
        <f t="shared" si="24"/>
        <v>31614.691528409236</v>
      </c>
      <c r="Q307" s="124">
        <f t="shared" si="26"/>
        <v>22760.15438518313</v>
      </c>
      <c r="R307" s="124">
        <f t="shared" si="27"/>
        <v>10451867.376068043</v>
      </c>
      <c r="Z307" s="2"/>
    </row>
    <row r="308" spans="13:26" x14ac:dyDescent="0.25">
      <c r="M308" s="2"/>
      <c r="N308" s="1">
        <f t="shared" si="23"/>
        <v>250</v>
      </c>
      <c r="O308" s="124">
        <f t="shared" si="25"/>
        <v>10451867.376068043</v>
      </c>
      <c r="P308" s="124">
        <f t="shared" si="24"/>
        <v>31614.691528409236</v>
      </c>
      <c r="Q308" s="124">
        <f t="shared" si="26"/>
        <v>22879.181148998996</v>
      </c>
      <c r="R308" s="124">
        <f t="shared" si="27"/>
        <v>10506361.248745451</v>
      </c>
      <c r="Z308" s="2"/>
    </row>
    <row r="309" spans="13:26" x14ac:dyDescent="0.25">
      <c r="M309" s="2"/>
      <c r="N309" s="1">
        <f t="shared" si="23"/>
        <v>251</v>
      </c>
      <c r="O309" s="124">
        <f t="shared" si="25"/>
        <v>10506361.248745451</v>
      </c>
      <c r="P309" s="124">
        <f t="shared" si="24"/>
        <v>31614.691528409236</v>
      </c>
      <c r="Q309" s="124">
        <f t="shared" si="26"/>
        <v>22998.468462895813</v>
      </c>
      <c r="R309" s="124">
        <f t="shared" si="27"/>
        <v>10560974.408736756</v>
      </c>
      <c r="Z309" s="2"/>
    </row>
    <row r="310" spans="13:26" x14ac:dyDescent="0.25">
      <c r="M310" s="2"/>
      <c r="N310" s="1">
        <f t="shared" si="23"/>
        <v>252</v>
      </c>
      <c r="O310" s="124">
        <f t="shared" si="25"/>
        <v>10560974.408736756</v>
      </c>
      <c r="P310" s="124">
        <f t="shared" si="24"/>
        <v>31614.691528409236</v>
      </c>
      <c r="Q310" s="124">
        <f t="shared" si="26"/>
        <v>23118.016897218789</v>
      </c>
      <c r="R310" s="124">
        <f t="shared" si="27"/>
        <v>10615707.117162384</v>
      </c>
      <c r="Z310" s="2"/>
    </row>
    <row r="311" spans="13:26" x14ac:dyDescent="0.25">
      <c r="M311" s="2"/>
      <c r="N311" s="1">
        <f t="shared" si="23"/>
        <v>253</v>
      </c>
      <c r="O311" s="124">
        <f t="shared" si="25"/>
        <v>10615707.117162384</v>
      </c>
      <c r="P311" s="124">
        <f t="shared" si="24"/>
        <v>31614.691528409236</v>
      </c>
      <c r="Q311" s="124">
        <f t="shared" si="26"/>
        <v>23237.827023561626</v>
      </c>
      <c r="R311" s="124">
        <f t="shared" si="27"/>
        <v>10670559.635714356</v>
      </c>
      <c r="Z311" s="2"/>
    </row>
    <row r="312" spans="13:26" x14ac:dyDescent="0.25">
      <c r="M312" s="2"/>
      <c r="N312" s="1">
        <f t="shared" ref="N312:N375" si="28">N311+1</f>
        <v>254</v>
      </c>
      <c r="O312" s="124">
        <f t="shared" si="25"/>
        <v>10670559.635714356</v>
      </c>
      <c r="P312" s="124">
        <f t="shared" ref="P312:P375" si="29">P311</f>
        <v>31614.691528409236</v>
      </c>
      <c r="Q312" s="124">
        <f t="shared" si="26"/>
        <v>23357.899414769243</v>
      </c>
      <c r="R312" s="124">
        <f t="shared" si="27"/>
        <v>10725532.226657534</v>
      </c>
      <c r="Z312" s="2"/>
    </row>
    <row r="313" spans="13:26" x14ac:dyDescent="0.25">
      <c r="M313" s="2"/>
      <c r="N313" s="1">
        <f t="shared" si="28"/>
        <v>255</v>
      </c>
      <c r="O313" s="124">
        <f t="shared" si="25"/>
        <v>10725532.226657534</v>
      </c>
      <c r="P313" s="124">
        <f t="shared" si="29"/>
        <v>31614.691528409236</v>
      </c>
      <c r="Q313" s="124">
        <f t="shared" si="26"/>
        <v>23478.23464494052</v>
      </c>
      <c r="R313" s="124">
        <f t="shared" si="27"/>
        <v>10780625.152830884</v>
      </c>
      <c r="Z313" s="2"/>
    </row>
    <row r="314" spans="13:26" x14ac:dyDescent="0.25">
      <c r="M314" s="2"/>
      <c r="N314" s="1">
        <f t="shared" si="28"/>
        <v>256</v>
      </c>
      <c r="O314" s="124">
        <f t="shared" si="25"/>
        <v>10780625.152830884</v>
      </c>
      <c r="P314" s="124">
        <f t="shared" si="29"/>
        <v>31614.691528409236</v>
      </c>
      <c r="Q314" s="124">
        <f t="shared" si="26"/>
        <v>23598.833289431041</v>
      </c>
      <c r="R314" s="124">
        <f t="shared" si="27"/>
        <v>10835838.677648725</v>
      </c>
      <c r="Z314" s="2"/>
    </row>
    <row r="315" spans="13:26" x14ac:dyDescent="0.25">
      <c r="M315" s="2"/>
      <c r="N315" s="1">
        <f t="shared" si="28"/>
        <v>257</v>
      </c>
      <c r="O315" s="124">
        <f t="shared" si="25"/>
        <v>10835838.677648725</v>
      </c>
      <c r="P315" s="124">
        <f t="shared" si="29"/>
        <v>31614.691528409236</v>
      </c>
      <c r="Q315" s="124">
        <f t="shared" si="26"/>
        <v>23719.695924855845</v>
      </c>
      <c r="R315" s="124">
        <f t="shared" si="27"/>
        <v>10891173.06510199</v>
      </c>
      <c r="Z315" s="2"/>
    </row>
    <row r="316" spans="13:26" x14ac:dyDescent="0.25">
      <c r="M316" s="2"/>
      <c r="N316" s="1">
        <f t="shared" si="28"/>
        <v>258</v>
      </c>
      <c r="O316" s="124">
        <f t="shared" si="25"/>
        <v>10891173.06510199</v>
      </c>
      <c r="P316" s="124">
        <f t="shared" si="29"/>
        <v>31614.691528409236</v>
      </c>
      <c r="Q316" s="124">
        <f t="shared" si="26"/>
        <v>23840.82312909219</v>
      </c>
      <c r="R316" s="124">
        <f t="shared" si="27"/>
        <v>10946628.579759492</v>
      </c>
      <c r="Z316" s="2"/>
    </row>
    <row r="317" spans="13:26" x14ac:dyDescent="0.25">
      <c r="M317" s="2"/>
      <c r="N317" s="1">
        <f t="shared" si="28"/>
        <v>259</v>
      </c>
      <c r="O317" s="124">
        <f t="shared" si="25"/>
        <v>10946628.579759492</v>
      </c>
      <c r="P317" s="124">
        <f t="shared" si="29"/>
        <v>31614.691528409236</v>
      </c>
      <c r="Q317" s="124">
        <f t="shared" si="26"/>
        <v>23962.215481282296</v>
      </c>
      <c r="R317" s="124">
        <f t="shared" si="27"/>
        <v>11002205.486769184</v>
      </c>
      <c r="Z317" s="2"/>
    </row>
    <row r="318" spans="13:26" x14ac:dyDescent="0.25">
      <c r="M318" s="2"/>
      <c r="N318" s="1">
        <f t="shared" si="28"/>
        <v>260</v>
      </c>
      <c r="O318" s="124">
        <f t="shared" si="25"/>
        <v>11002205.486769184</v>
      </c>
      <c r="P318" s="124">
        <f t="shared" si="29"/>
        <v>31614.691528409236</v>
      </c>
      <c r="Q318" s="124">
        <f t="shared" si="26"/>
        <v>24083.873561836146</v>
      </c>
      <c r="R318" s="124">
        <f t="shared" si="27"/>
        <v>11057904.051859431</v>
      </c>
      <c r="Z318" s="2"/>
    </row>
    <row r="319" spans="13:26" x14ac:dyDescent="0.25">
      <c r="M319" s="2"/>
      <c r="N319" s="1">
        <f t="shared" si="28"/>
        <v>261</v>
      </c>
      <c r="O319" s="124">
        <f t="shared" si="25"/>
        <v>11057904.051859431</v>
      </c>
      <c r="P319" s="124">
        <f t="shared" si="29"/>
        <v>31614.691528409236</v>
      </c>
      <c r="Q319" s="124">
        <f t="shared" si="26"/>
        <v>24205.797952434226</v>
      </c>
      <c r="R319" s="124">
        <f t="shared" si="27"/>
        <v>11113724.541340275</v>
      </c>
      <c r="Z319" s="2"/>
    </row>
    <row r="320" spans="13:26" x14ac:dyDescent="0.25">
      <c r="M320" s="2"/>
      <c r="N320" s="1">
        <f t="shared" si="28"/>
        <v>262</v>
      </c>
      <c r="O320" s="124">
        <f t="shared" si="25"/>
        <v>11113724.541340275</v>
      </c>
      <c r="P320" s="124">
        <f t="shared" si="29"/>
        <v>31614.691528409236</v>
      </c>
      <c r="Q320" s="124">
        <f t="shared" si="26"/>
        <v>24327.989236030331</v>
      </c>
      <c r="R320" s="124">
        <f t="shared" si="27"/>
        <v>11169667.222104715</v>
      </c>
      <c r="Z320" s="2"/>
    </row>
    <row r="321" spans="13:26" x14ac:dyDescent="0.25">
      <c r="M321" s="2"/>
      <c r="N321" s="1">
        <f t="shared" si="28"/>
        <v>263</v>
      </c>
      <c r="O321" s="124">
        <f t="shared" si="25"/>
        <v>11169667.222104715</v>
      </c>
      <c r="P321" s="124">
        <f t="shared" si="29"/>
        <v>31614.691528409236</v>
      </c>
      <c r="Q321" s="124">
        <f t="shared" si="26"/>
        <v>24450.447996854349</v>
      </c>
      <c r="R321" s="124">
        <f t="shared" si="27"/>
        <v>11225732.36162998</v>
      </c>
      <c r="Z321" s="2"/>
    </row>
    <row r="322" spans="13:26" x14ac:dyDescent="0.25">
      <c r="M322" s="2"/>
      <c r="N322" s="1">
        <f t="shared" si="28"/>
        <v>264</v>
      </c>
      <c r="O322" s="124">
        <f t="shared" si="25"/>
        <v>11225732.36162998</v>
      </c>
      <c r="P322" s="124">
        <f t="shared" si="29"/>
        <v>31614.691528409236</v>
      </c>
      <c r="Q322" s="124">
        <f t="shared" si="26"/>
        <v>24573.174820415039</v>
      </c>
      <c r="R322" s="124">
        <f t="shared" si="27"/>
        <v>11281920.227978805</v>
      </c>
      <c r="Z322" s="2"/>
    </row>
    <row r="323" spans="13:26" x14ac:dyDescent="0.25">
      <c r="M323" s="2"/>
      <c r="N323" s="1">
        <f t="shared" si="28"/>
        <v>265</v>
      </c>
      <c r="O323" s="124">
        <f t="shared" si="25"/>
        <v>11281920.227978805</v>
      </c>
      <c r="P323" s="124">
        <f t="shared" si="29"/>
        <v>31614.691528409236</v>
      </c>
      <c r="Q323" s="124">
        <f t="shared" si="26"/>
        <v>24696.170293502848</v>
      </c>
      <c r="R323" s="124">
        <f t="shared" si="27"/>
        <v>11338231.089800717</v>
      </c>
      <c r="Z323" s="2"/>
    </row>
    <row r="324" spans="13:26" x14ac:dyDescent="0.25">
      <c r="M324" s="2"/>
      <c r="N324" s="1">
        <f t="shared" si="28"/>
        <v>266</v>
      </c>
      <c r="O324" s="124">
        <f t="shared" si="25"/>
        <v>11338231.089800717</v>
      </c>
      <c r="P324" s="124">
        <f t="shared" si="29"/>
        <v>31614.691528409236</v>
      </c>
      <c r="Q324" s="124">
        <f t="shared" si="26"/>
        <v>24819.435004192703</v>
      </c>
      <c r="R324" s="124">
        <f t="shared" si="27"/>
        <v>11394665.21633332</v>
      </c>
      <c r="Z324" s="2"/>
    </row>
    <row r="325" spans="13:26" x14ac:dyDescent="0.25">
      <c r="M325" s="2"/>
      <c r="N325" s="1">
        <f t="shared" si="28"/>
        <v>267</v>
      </c>
      <c r="O325" s="124">
        <f t="shared" si="25"/>
        <v>11394665.21633332</v>
      </c>
      <c r="P325" s="124">
        <f t="shared" si="29"/>
        <v>31614.691528409236</v>
      </c>
      <c r="Q325" s="124">
        <f t="shared" si="26"/>
        <v>24942.969541846844</v>
      </c>
      <c r="R325" s="124">
        <f t="shared" si="27"/>
        <v>11451222.877403578</v>
      </c>
      <c r="Z325" s="2"/>
    </row>
    <row r="326" spans="13:26" x14ac:dyDescent="0.25">
      <c r="M326" s="2"/>
      <c r="N326" s="1">
        <f t="shared" si="28"/>
        <v>268</v>
      </c>
      <c r="O326" s="124">
        <f t="shared" si="25"/>
        <v>11451222.877403578</v>
      </c>
      <c r="P326" s="124">
        <f t="shared" si="29"/>
        <v>31614.691528409236</v>
      </c>
      <c r="Q326" s="124">
        <f t="shared" si="26"/>
        <v>25066.774497117611</v>
      </c>
      <c r="R326" s="124">
        <f t="shared" si="27"/>
        <v>11507904.343429105</v>
      </c>
      <c r="Z326" s="2"/>
    </row>
    <row r="327" spans="13:26" x14ac:dyDescent="0.25">
      <c r="M327" s="2"/>
      <c r="N327" s="1">
        <f t="shared" si="28"/>
        <v>269</v>
      </c>
      <c r="O327" s="124">
        <f t="shared" si="25"/>
        <v>11507904.343429105</v>
      </c>
      <c r="P327" s="124">
        <f t="shared" si="29"/>
        <v>31614.691528409236</v>
      </c>
      <c r="Q327" s="124">
        <f t="shared" si="26"/>
        <v>25190.850461950293</v>
      </c>
      <c r="R327" s="124">
        <f t="shared" si="27"/>
        <v>11564709.885419466</v>
      </c>
      <c r="Z327" s="2"/>
    </row>
    <row r="328" spans="13:26" x14ac:dyDescent="0.25">
      <c r="M328" s="2"/>
      <c r="N328" s="1">
        <f t="shared" si="28"/>
        <v>270</v>
      </c>
      <c r="O328" s="124">
        <f t="shared" si="25"/>
        <v>11564709.885419466</v>
      </c>
      <c r="P328" s="124">
        <f t="shared" si="29"/>
        <v>31614.691528409236</v>
      </c>
      <c r="Q328" s="124">
        <f t="shared" si="26"/>
        <v>25315.19802958595</v>
      </c>
      <c r="R328" s="124">
        <f t="shared" si="27"/>
        <v>11621639.774977461</v>
      </c>
      <c r="Z328" s="2"/>
    </row>
    <row r="329" spans="13:26" x14ac:dyDescent="0.25">
      <c r="M329" s="2"/>
      <c r="N329" s="1">
        <f t="shared" si="28"/>
        <v>271</v>
      </c>
      <c r="O329" s="124">
        <f t="shared" si="25"/>
        <v>11621639.774977461</v>
      </c>
      <c r="P329" s="124">
        <f t="shared" si="29"/>
        <v>31614.691528409236</v>
      </c>
      <c r="Q329" s="124">
        <f t="shared" si="26"/>
        <v>25439.817794564242</v>
      </c>
      <c r="R329" s="124">
        <f t="shared" si="27"/>
        <v>11678694.284300435</v>
      </c>
      <c r="Z329" s="2"/>
    </row>
    <row r="330" spans="13:26" x14ac:dyDescent="0.25">
      <c r="M330" s="2"/>
      <c r="N330" s="1">
        <f t="shared" si="28"/>
        <v>272</v>
      </c>
      <c r="O330" s="124">
        <f t="shared" si="25"/>
        <v>11678694.284300435</v>
      </c>
      <c r="P330" s="124">
        <f t="shared" si="29"/>
        <v>31614.691528409236</v>
      </c>
      <c r="Q330" s="124">
        <f t="shared" si="26"/>
        <v>25564.710352726288</v>
      </c>
      <c r="R330" s="124">
        <f t="shared" si="27"/>
        <v>11735873.686181571</v>
      </c>
      <c r="Z330" s="2"/>
    </row>
    <row r="331" spans="13:26" x14ac:dyDescent="0.25">
      <c r="M331" s="2"/>
      <c r="N331" s="1">
        <f t="shared" si="28"/>
        <v>273</v>
      </c>
      <c r="O331" s="124">
        <f t="shared" si="25"/>
        <v>11735873.686181571</v>
      </c>
      <c r="P331" s="124">
        <f t="shared" si="29"/>
        <v>31614.691528409236</v>
      </c>
      <c r="Q331" s="124">
        <f t="shared" si="26"/>
        <v>25689.876301217504</v>
      </c>
      <c r="R331" s="124">
        <f t="shared" si="27"/>
        <v>11793178.254011199</v>
      </c>
      <c r="Z331" s="2"/>
    </row>
    <row r="332" spans="13:26" x14ac:dyDescent="0.25">
      <c r="M332" s="2"/>
      <c r="N332" s="1">
        <f t="shared" si="28"/>
        <v>274</v>
      </c>
      <c r="O332" s="124">
        <f t="shared" si="25"/>
        <v>11793178.254011199</v>
      </c>
      <c r="P332" s="124">
        <f t="shared" si="29"/>
        <v>31614.691528409236</v>
      </c>
      <c r="Q332" s="124">
        <f t="shared" si="26"/>
        <v>25815.31623849045</v>
      </c>
      <c r="R332" s="124">
        <f t="shared" si="27"/>
        <v>11850608.261778099</v>
      </c>
      <c r="Z332" s="2"/>
    </row>
    <row r="333" spans="13:26" x14ac:dyDescent="0.25">
      <c r="M333" s="2"/>
      <c r="N333" s="1">
        <f t="shared" si="28"/>
        <v>275</v>
      </c>
      <c r="O333" s="124">
        <f t="shared" si="25"/>
        <v>11850608.261778099</v>
      </c>
      <c r="P333" s="124">
        <f t="shared" si="29"/>
        <v>31614.691528409236</v>
      </c>
      <c r="Q333" s="124">
        <f t="shared" si="26"/>
        <v>25941.030764307718</v>
      </c>
      <c r="R333" s="124">
        <f t="shared" si="27"/>
        <v>11908163.984070817</v>
      </c>
      <c r="Z333" s="2"/>
    </row>
    <row r="334" spans="13:26" x14ac:dyDescent="0.25">
      <c r="M334" s="2"/>
      <c r="N334" s="1">
        <f t="shared" si="28"/>
        <v>276</v>
      </c>
      <c r="O334" s="124">
        <f t="shared" si="25"/>
        <v>11908163.984070817</v>
      </c>
      <c r="P334" s="124">
        <f t="shared" si="29"/>
        <v>31614.691528409236</v>
      </c>
      <c r="Q334" s="124">
        <f t="shared" si="26"/>
        <v>26067.020479744762</v>
      </c>
      <c r="R334" s="124">
        <f t="shared" si="27"/>
        <v>11965845.696078971</v>
      </c>
      <c r="Z334" s="2"/>
    </row>
    <row r="335" spans="13:26" x14ac:dyDescent="0.25">
      <c r="M335" s="2"/>
      <c r="N335" s="1">
        <f t="shared" si="28"/>
        <v>277</v>
      </c>
      <c r="O335" s="124">
        <f t="shared" si="25"/>
        <v>11965845.696078971</v>
      </c>
      <c r="P335" s="124">
        <f t="shared" si="29"/>
        <v>31614.691528409236</v>
      </c>
      <c r="Q335" s="124">
        <f t="shared" si="26"/>
        <v>26193.285987192812</v>
      </c>
      <c r="R335" s="124">
        <f t="shared" si="27"/>
        <v>12023653.673594574</v>
      </c>
      <c r="Z335" s="2"/>
    </row>
    <row r="336" spans="13:26" x14ac:dyDescent="0.25">
      <c r="M336" s="2"/>
      <c r="N336" s="1">
        <f t="shared" si="28"/>
        <v>278</v>
      </c>
      <c r="O336" s="124">
        <f t="shared" si="25"/>
        <v>12023653.673594574</v>
      </c>
      <c r="P336" s="124">
        <f t="shared" si="29"/>
        <v>31614.691528409236</v>
      </c>
      <c r="Q336" s="124">
        <f t="shared" si="26"/>
        <v>26319.827890361725</v>
      </c>
      <c r="R336" s="124">
        <f t="shared" si="27"/>
        <v>12081588.193013346</v>
      </c>
      <c r="Z336" s="2"/>
    </row>
    <row r="337" spans="13:26" x14ac:dyDescent="0.25">
      <c r="M337" s="2"/>
      <c r="N337" s="1">
        <f t="shared" si="28"/>
        <v>279</v>
      </c>
      <c r="O337" s="124">
        <f t="shared" si="25"/>
        <v>12081588.193013346</v>
      </c>
      <c r="P337" s="124">
        <f t="shared" si="29"/>
        <v>31614.691528409236</v>
      </c>
      <c r="Q337" s="124">
        <f t="shared" si="26"/>
        <v>26446.646794282886</v>
      </c>
      <c r="R337" s="124">
        <f t="shared" si="27"/>
        <v>12139649.531336039</v>
      </c>
      <c r="Z337" s="2"/>
    </row>
    <row r="338" spans="13:26" x14ac:dyDescent="0.25">
      <c r="M338" s="2"/>
      <c r="N338" s="1">
        <f t="shared" si="28"/>
        <v>280</v>
      </c>
      <c r="O338" s="124">
        <f t="shared" si="25"/>
        <v>12139649.531336039</v>
      </c>
      <c r="P338" s="124">
        <f t="shared" si="29"/>
        <v>31614.691528409236</v>
      </c>
      <c r="Q338" s="124">
        <f t="shared" si="26"/>
        <v>26573.743305312091</v>
      </c>
      <c r="R338" s="124">
        <f t="shared" si="27"/>
        <v>12197837.966169761</v>
      </c>
      <c r="Z338" s="2"/>
    </row>
    <row r="339" spans="13:26" x14ac:dyDescent="0.25">
      <c r="M339" s="2"/>
      <c r="N339" s="1">
        <f t="shared" si="28"/>
        <v>281</v>
      </c>
      <c r="O339" s="124">
        <f t="shared" si="25"/>
        <v>12197837.966169761</v>
      </c>
      <c r="P339" s="124">
        <f t="shared" si="29"/>
        <v>31614.691528409236</v>
      </c>
      <c r="Q339" s="124">
        <f t="shared" si="26"/>
        <v>26701.118031132453</v>
      </c>
      <c r="R339" s="124">
        <f t="shared" si="27"/>
        <v>12256153.775729304</v>
      </c>
      <c r="Z339" s="2"/>
    </row>
    <row r="340" spans="13:26" x14ac:dyDescent="0.25">
      <c r="M340" s="2"/>
      <c r="N340" s="1">
        <f t="shared" si="28"/>
        <v>282</v>
      </c>
      <c r="O340" s="124">
        <f t="shared" si="25"/>
        <v>12256153.775729304</v>
      </c>
      <c r="P340" s="124">
        <f t="shared" si="29"/>
        <v>31614.691528409236</v>
      </c>
      <c r="Q340" s="124">
        <f t="shared" si="26"/>
        <v>26828.771580757308</v>
      </c>
      <c r="R340" s="124">
        <f t="shared" si="27"/>
        <v>12314597.238838471</v>
      </c>
      <c r="Z340" s="2"/>
    </row>
    <row r="341" spans="13:26" x14ac:dyDescent="0.25">
      <c r="M341" s="2"/>
      <c r="N341" s="1">
        <f t="shared" si="28"/>
        <v>283</v>
      </c>
      <c r="O341" s="124">
        <f t="shared" si="25"/>
        <v>12314597.238838471</v>
      </c>
      <c r="P341" s="124">
        <f t="shared" si="29"/>
        <v>31614.691528409236</v>
      </c>
      <c r="Q341" s="124">
        <f t="shared" si="26"/>
        <v>26956.704564533124</v>
      </c>
      <c r="R341" s="124">
        <f t="shared" si="27"/>
        <v>12373168.634931413</v>
      </c>
      <c r="Z341" s="2"/>
    </row>
    <row r="342" spans="13:26" x14ac:dyDescent="0.25">
      <c r="M342" s="2"/>
      <c r="N342" s="1">
        <f t="shared" si="28"/>
        <v>284</v>
      </c>
      <c r="O342" s="124">
        <f t="shared" si="25"/>
        <v>12373168.634931413</v>
      </c>
      <c r="P342" s="124">
        <f t="shared" si="29"/>
        <v>31614.691528409236</v>
      </c>
      <c r="Q342" s="124">
        <f t="shared" si="26"/>
        <v>27084.917594142415</v>
      </c>
      <c r="R342" s="124">
        <f t="shared" si="27"/>
        <v>12431868.244053965</v>
      </c>
      <c r="Z342" s="2"/>
    </row>
    <row r="343" spans="13:26" x14ac:dyDescent="0.25">
      <c r="M343" s="2"/>
      <c r="N343" s="1">
        <f t="shared" si="28"/>
        <v>285</v>
      </c>
      <c r="O343" s="124">
        <f t="shared" si="25"/>
        <v>12431868.244053965</v>
      </c>
      <c r="P343" s="124">
        <f t="shared" si="29"/>
        <v>31614.691528409236</v>
      </c>
      <c r="Q343" s="124">
        <f t="shared" si="26"/>
        <v>27213.411282606678</v>
      </c>
      <c r="R343" s="124">
        <f t="shared" si="27"/>
        <v>12490696.346864982</v>
      </c>
      <c r="Z343" s="2"/>
    </row>
    <row r="344" spans="13:26" x14ac:dyDescent="0.25">
      <c r="M344" s="2"/>
      <c r="N344" s="1">
        <f t="shared" si="28"/>
        <v>286</v>
      </c>
      <c r="O344" s="124">
        <f t="shared" si="25"/>
        <v>12490696.346864982</v>
      </c>
      <c r="P344" s="124">
        <f t="shared" si="29"/>
        <v>31614.691528409236</v>
      </c>
      <c r="Q344" s="124">
        <f t="shared" si="26"/>
        <v>27342.186244289318</v>
      </c>
      <c r="R344" s="124">
        <f t="shared" si="27"/>
        <v>12549653.22463768</v>
      </c>
      <c r="Z344" s="2"/>
    </row>
    <row r="345" spans="13:26" x14ac:dyDescent="0.25">
      <c r="M345" s="2"/>
      <c r="N345" s="1">
        <f t="shared" si="28"/>
        <v>287</v>
      </c>
      <c r="O345" s="124">
        <f t="shared" si="25"/>
        <v>12549653.22463768</v>
      </c>
      <c r="P345" s="124">
        <f t="shared" si="29"/>
        <v>31614.691528409236</v>
      </c>
      <c r="Q345" s="124">
        <f t="shared" si="26"/>
        <v>27471.243094898571</v>
      </c>
      <c r="R345" s="124">
        <f t="shared" si="27"/>
        <v>12608739.159260988</v>
      </c>
      <c r="Z345" s="2"/>
    </row>
    <row r="346" spans="13:26" x14ac:dyDescent="0.25">
      <c r="M346" s="2"/>
      <c r="N346" s="1">
        <f t="shared" si="28"/>
        <v>288</v>
      </c>
      <c r="O346" s="124">
        <f t="shared" si="25"/>
        <v>12608739.159260988</v>
      </c>
      <c r="P346" s="124">
        <f t="shared" si="29"/>
        <v>31614.691528409236</v>
      </c>
      <c r="Q346" s="124">
        <f t="shared" si="26"/>
        <v>27600.582451490478</v>
      </c>
      <c r="R346" s="124">
        <f t="shared" si="27"/>
        <v>12667954.433240889</v>
      </c>
      <c r="Z346" s="2"/>
    </row>
    <row r="347" spans="13:26" x14ac:dyDescent="0.25">
      <c r="M347" s="2"/>
      <c r="N347" s="1">
        <f t="shared" si="28"/>
        <v>289</v>
      </c>
      <c r="O347" s="124">
        <f t="shared" si="25"/>
        <v>12667954.433240889</v>
      </c>
      <c r="P347" s="124">
        <f t="shared" si="29"/>
        <v>31614.691528409236</v>
      </c>
      <c r="Q347" s="124">
        <f t="shared" si="26"/>
        <v>27730.204932471806</v>
      </c>
      <c r="R347" s="124">
        <f t="shared" si="27"/>
        <v>12727299.32970177</v>
      </c>
      <c r="Z347" s="2"/>
    </row>
    <row r="348" spans="13:26" x14ac:dyDescent="0.25">
      <c r="M348" s="2"/>
      <c r="N348" s="1">
        <f t="shared" si="28"/>
        <v>290</v>
      </c>
      <c r="O348" s="124">
        <f t="shared" si="25"/>
        <v>12727299.32970177</v>
      </c>
      <c r="P348" s="124">
        <f t="shared" si="29"/>
        <v>31614.691528409236</v>
      </c>
      <c r="Q348" s="124">
        <f t="shared" si="26"/>
        <v>27860.111157603023</v>
      </c>
      <c r="R348" s="124">
        <f t="shared" si="27"/>
        <v>12786774.132387783</v>
      </c>
      <c r="Z348" s="2"/>
    </row>
    <row r="349" spans="13:26" x14ac:dyDescent="0.25">
      <c r="M349" s="2"/>
      <c r="N349" s="1">
        <f t="shared" si="28"/>
        <v>291</v>
      </c>
      <c r="O349" s="124">
        <f t="shared" si="25"/>
        <v>12786774.132387783</v>
      </c>
      <c r="P349" s="124">
        <f t="shared" si="29"/>
        <v>31614.691528409236</v>
      </c>
      <c r="Q349" s="124">
        <f t="shared" si="26"/>
        <v>27990.30174800125</v>
      </c>
      <c r="R349" s="124">
        <f t="shared" si="27"/>
        <v>12846379.125664195</v>
      </c>
      <c r="Z349" s="2"/>
    </row>
    <row r="350" spans="13:26" x14ac:dyDescent="0.25">
      <c r="M350" s="2"/>
      <c r="N350" s="1">
        <f t="shared" si="28"/>
        <v>292</v>
      </c>
      <c r="O350" s="124">
        <f t="shared" si="25"/>
        <v>12846379.125664195</v>
      </c>
      <c r="P350" s="124">
        <f t="shared" si="29"/>
        <v>31614.691528409236</v>
      </c>
      <c r="Q350" s="124">
        <f t="shared" si="26"/>
        <v>28120.777326143241</v>
      </c>
      <c r="R350" s="124">
        <f t="shared" si="27"/>
        <v>12906114.594518747</v>
      </c>
      <c r="Z350" s="2"/>
    </row>
    <row r="351" spans="13:26" x14ac:dyDescent="0.25">
      <c r="M351" s="2"/>
      <c r="N351" s="1">
        <f t="shared" si="28"/>
        <v>293</v>
      </c>
      <c r="O351" s="124">
        <f t="shared" ref="O351:O406" si="30">R350</f>
        <v>12906114.594518747</v>
      </c>
      <c r="P351" s="124">
        <f t="shared" si="29"/>
        <v>31614.691528409236</v>
      </c>
      <c r="Q351" s="124">
        <f t="shared" ref="Q351:Q406" si="31">O351*$P$53</f>
        <v>28251.538515868346</v>
      </c>
      <c r="R351" s="124">
        <f t="shared" ref="R351:R406" si="32">O351+P351+Q351</f>
        <v>12965980.824563025</v>
      </c>
      <c r="Z351" s="2"/>
    </row>
    <row r="352" spans="13:26" x14ac:dyDescent="0.25">
      <c r="M352" s="2"/>
      <c r="N352" s="1">
        <f t="shared" si="28"/>
        <v>294</v>
      </c>
      <c r="O352" s="124">
        <f t="shared" si="30"/>
        <v>12965980.824563025</v>
      </c>
      <c r="P352" s="124">
        <f t="shared" si="29"/>
        <v>31614.691528409236</v>
      </c>
      <c r="Q352" s="124">
        <f t="shared" si="31"/>
        <v>28382.585942381516</v>
      </c>
      <c r="R352" s="124">
        <f t="shared" si="32"/>
        <v>13025978.102033816</v>
      </c>
      <c r="Z352" s="2"/>
    </row>
    <row r="353" spans="13:26" x14ac:dyDescent="0.25">
      <c r="M353" s="2"/>
      <c r="N353" s="1">
        <f t="shared" si="28"/>
        <v>295</v>
      </c>
      <c r="O353" s="124">
        <f t="shared" si="30"/>
        <v>13025978.102033816</v>
      </c>
      <c r="P353" s="124">
        <f t="shared" si="29"/>
        <v>31614.691528409236</v>
      </c>
      <c r="Q353" s="124">
        <f t="shared" si="31"/>
        <v>28513.920232256271</v>
      </c>
      <c r="R353" s="124">
        <f t="shared" si="32"/>
        <v>13086106.713794483</v>
      </c>
      <c r="Z353" s="2"/>
    </row>
    <row r="354" spans="13:26" x14ac:dyDescent="0.25">
      <c r="M354" s="2"/>
      <c r="N354" s="1">
        <f t="shared" si="28"/>
        <v>296</v>
      </c>
      <c r="O354" s="124">
        <f t="shared" si="30"/>
        <v>13086106.713794483</v>
      </c>
      <c r="P354" s="124">
        <f t="shared" si="29"/>
        <v>31614.691528409236</v>
      </c>
      <c r="Q354" s="124">
        <f t="shared" si="31"/>
        <v>28645.542013437698</v>
      </c>
      <c r="R354" s="124">
        <f t="shared" si="32"/>
        <v>13146366.947336331</v>
      </c>
      <c r="Z354" s="2"/>
    </row>
    <row r="355" spans="13:26" x14ac:dyDescent="0.25">
      <c r="M355" s="2"/>
      <c r="N355" s="1">
        <f t="shared" si="28"/>
        <v>297</v>
      </c>
      <c r="O355" s="124">
        <f t="shared" si="30"/>
        <v>13146366.947336331</v>
      </c>
      <c r="P355" s="124">
        <f t="shared" si="29"/>
        <v>31614.691528409236</v>
      </c>
      <c r="Q355" s="124">
        <f t="shared" si="31"/>
        <v>28777.451915245463</v>
      </c>
      <c r="R355" s="124">
        <f t="shared" si="32"/>
        <v>13206759.090779986</v>
      </c>
      <c r="Z355" s="2"/>
    </row>
    <row r="356" spans="13:26" x14ac:dyDescent="0.25">
      <c r="M356" s="2"/>
      <c r="N356" s="1">
        <f t="shared" si="28"/>
        <v>298</v>
      </c>
      <c r="O356" s="124">
        <f t="shared" si="30"/>
        <v>13206759.090779986</v>
      </c>
      <c r="P356" s="124">
        <f t="shared" si="29"/>
        <v>31614.691528409236</v>
      </c>
      <c r="Q356" s="124">
        <f t="shared" si="31"/>
        <v>28909.650568376815</v>
      </c>
      <c r="R356" s="124">
        <f t="shared" si="32"/>
        <v>13267283.432876773</v>
      </c>
      <c r="Z356" s="2"/>
    </row>
    <row r="357" spans="13:26" x14ac:dyDescent="0.25">
      <c r="M357" s="2"/>
      <c r="N357" s="1">
        <f t="shared" si="28"/>
        <v>299</v>
      </c>
      <c r="O357" s="124">
        <f t="shared" si="30"/>
        <v>13267283.432876773</v>
      </c>
      <c r="P357" s="124">
        <f t="shared" si="29"/>
        <v>31614.691528409236</v>
      </c>
      <c r="Q357" s="124">
        <f t="shared" si="31"/>
        <v>29042.138604909604</v>
      </c>
      <c r="R357" s="124">
        <f t="shared" si="32"/>
        <v>13327940.263010092</v>
      </c>
      <c r="Z357" s="2"/>
    </row>
    <row r="358" spans="13:26" x14ac:dyDescent="0.25">
      <c r="M358" s="2"/>
      <c r="N358" s="1">
        <f t="shared" si="28"/>
        <v>300</v>
      </c>
      <c r="O358" s="124">
        <f t="shared" si="30"/>
        <v>13327940.263010092</v>
      </c>
      <c r="P358" s="124">
        <f t="shared" si="29"/>
        <v>31614.691528409236</v>
      </c>
      <c r="Q358" s="124">
        <f t="shared" si="31"/>
        <v>29174.916658305297</v>
      </c>
      <c r="R358" s="124">
        <f t="shared" si="32"/>
        <v>13388729.871196806</v>
      </c>
      <c r="Z358" s="2"/>
    </row>
    <row r="359" spans="13:26" x14ac:dyDescent="0.25">
      <c r="M359" s="2"/>
      <c r="N359" s="1">
        <f t="shared" si="28"/>
        <v>301</v>
      </c>
      <c r="O359" s="124">
        <f t="shared" si="30"/>
        <v>13388729.871196806</v>
      </c>
      <c r="P359" s="124">
        <f t="shared" si="29"/>
        <v>31614.691528409236</v>
      </c>
      <c r="Q359" s="124">
        <f t="shared" si="31"/>
        <v>29307.985363412015</v>
      </c>
      <c r="R359" s="124">
        <f t="shared" si="32"/>
        <v>13449652.548088629</v>
      </c>
      <c r="Z359" s="2"/>
    </row>
    <row r="360" spans="13:26" x14ac:dyDescent="0.25">
      <c r="M360" s="2"/>
      <c r="N360" s="1">
        <f t="shared" si="28"/>
        <v>302</v>
      </c>
      <c r="O360" s="124">
        <f t="shared" si="30"/>
        <v>13449652.548088629</v>
      </c>
      <c r="P360" s="124">
        <f t="shared" si="29"/>
        <v>31614.691528409236</v>
      </c>
      <c r="Q360" s="124">
        <f t="shared" si="31"/>
        <v>29441.345356467562</v>
      </c>
      <c r="R360" s="124">
        <f t="shared" si="32"/>
        <v>13510708.584973507</v>
      </c>
      <c r="Z360" s="2"/>
    </row>
    <row r="361" spans="13:26" x14ac:dyDescent="0.25">
      <c r="M361" s="2"/>
      <c r="N361" s="1">
        <f t="shared" si="28"/>
        <v>303</v>
      </c>
      <c r="O361" s="124">
        <f t="shared" si="30"/>
        <v>13510708.584973507</v>
      </c>
      <c r="P361" s="124">
        <f t="shared" si="29"/>
        <v>31614.691528409236</v>
      </c>
      <c r="Q361" s="124">
        <f t="shared" si="31"/>
        <v>29574.997275102469</v>
      </c>
      <c r="R361" s="124">
        <f t="shared" si="32"/>
        <v>13571898.273777019</v>
      </c>
      <c r="Z361" s="2"/>
    </row>
    <row r="362" spans="13:26" x14ac:dyDescent="0.25">
      <c r="M362" s="2"/>
      <c r="N362" s="1">
        <f t="shared" si="28"/>
        <v>304</v>
      </c>
      <c r="O362" s="124">
        <f t="shared" si="30"/>
        <v>13571898.273777019</v>
      </c>
      <c r="P362" s="124">
        <f t="shared" si="29"/>
        <v>31614.691528409236</v>
      </c>
      <c r="Q362" s="124">
        <f t="shared" si="31"/>
        <v>29708.941758343044</v>
      </c>
      <c r="R362" s="124">
        <f t="shared" si="32"/>
        <v>13633221.907063773</v>
      </c>
      <c r="Z362" s="2"/>
    </row>
    <row r="363" spans="13:26" x14ac:dyDescent="0.25">
      <c r="M363" s="2"/>
      <c r="N363" s="1">
        <f t="shared" si="28"/>
        <v>305</v>
      </c>
      <c r="O363" s="124">
        <f t="shared" si="30"/>
        <v>13633221.907063773</v>
      </c>
      <c r="P363" s="124">
        <f t="shared" si="29"/>
        <v>31614.691528409236</v>
      </c>
      <c r="Q363" s="124">
        <f t="shared" si="31"/>
        <v>29843.179446614424</v>
      </c>
      <c r="R363" s="124">
        <f t="shared" si="32"/>
        <v>13694679.778038798</v>
      </c>
      <c r="Z363" s="2"/>
    </row>
    <row r="364" spans="13:26" x14ac:dyDescent="0.25">
      <c r="M364" s="2"/>
      <c r="N364" s="1">
        <f t="shared" si="28"/>
        <v>306</v>
      </c>
      <c r="O364" s="124">
        <f t="shared" si="30"/>
        <v>13694679.778038798</v>
      </c>
      <c r="P364" s="124">
        <f t="shared" si="29"/>
        <v>31614.691528409236</v>
      </c>
      <c r="Q364" s="124">
        <f t="shared" si="31"/>
        <v>29977.710981743639</v>
      </c>
      <c r="R364" s="124">
        <f t="shared" si="32"/>
        <v>13756272.180548951</v>
      </c>
      <c r="Z364" s="2"/>
    </row>
    <row r="365" spans="13:26" x14ac:dyDescent="0.25">
      <c r="M365" s="2"/>
      <c r="N365" s="1">
        <f t="shared" si="28"/>
        <v>307</v>
      </c>
      <c r="O365" s="124">
        <f t="shared" si="30"/>
        <v>13756272.180548951</v>
      </c>
      <c r="P365" s="124">
        <f t="shared" si="29"/>
        <v>31614.691528409236</v>
      </c>
      <c r="Q365" s="124">
        <f t="shared" si="31"/>
        <v>30112.537006962681</v>
      </c>
      <c r="R365" s="124">
        <f t="shared" si="32"/>
        <v>13817999.409084324</v>
      </c>
      <c r="Z365" s="2"/>
    </row>
    <row r="366" spans="13:26" x14ac:dyDescent="0.25">
      <c r="M366" s="2"/>
      <c r="N366" s="1">
        <f t="shared" si="28"/>
        <v>308</v>
      </c>
      <c r="O366" s="124">
        <f t="shared" si="30"/>
        <v>13817999.409084324</v>
      </c>
      <c r="P366" s="124">
        <f t="shared" si="29"/>
        <v>31614.691528409236</v>
      </c>
      <c r="Q366" s="124">
        <f t="shared" si="31"/>
        <v>30247.658166911588</v>
      </c>
      <c r="R366" s="124">
        <f t="shared" si="32"/>
        <v>13879861.758779645</v>
      </c>
      <c r="Z366" s="2"/>
    </row>
    <row r="367" spans="13:26" x14ac:dyDescent="0.25">
      <c r="M367" s="2"/>
      <c r="N367" s="1">
        <f t="shared" si="28"/>
        <v>309</v>
      </c>
      <c r="O367" s="124">
        <f t="shared" si="30"/>
        <v>13879861.758779645</v>
      </c>
      <c r="P367" s="124">
        <f t="shared" si="29"/>
        <v>31614.691528409236</v>
      </c>
      <c r="Q367" s="124">
        <f t="shared" si="31"/>
        <v>30383.075107641507</v>
      </c>
      <c r="R367" s="124">
        <f t="shared" si="32"/>
        <v>13941859.525415696</v>
      </c>
      <c r="Z367" s="2"/>
    </row>
    <row r="368" spans="13:26" x14ac:dyDescent="0.25">
      <c r="M368" s="2"/>
      <c r="N368" s="1">
        <f t="shared" si="28"/>
        <v>310</v>
      </c>
      <c r="O368" s="124">
        <f t="shared" si="30"/>
        <v>13941859.525415696</v>
      </c>
      <c r="P368" s="124">
        <f t="shared" si="29"/>
        <v>31614.691528409236</v>
      </c>
      <c r="Q368" s="124">
        <f t="shared" si="31"/>
        <v>30518.788476617799</v>
      </c>
      <c r="R368" s="124">
        <f t="shared" si="32"/>
        <v>14003993.005420724</v>
      </c>
      <c r="Z368" s="2"/>
    </row>
    <row r="369" spans="13:26" x14ac:dyDescent="0.25">
      <c r="M369" s="2"/>
      <c r="N369" s="1">
        <f t="shared" si="28"/>
        <v>311</v>
      </c>
      <c r="O369" s="124">
        <f t="shared" si="30"/>
        <v>14003993.005420724</v>
      </c>
      <c r="P369" s="124">
        <f t="shared" si="29"/>
        <v>31614.691528409236</v>
      </c>
      <c r="Q369" s="124">
        <f t="shared" si="31"/>
        <v>30654.798922723126</v>
      </c>
      <c r="R369" s="124">
        <f t="shared" si="32"/>
        <v>14066262.495871857</v>
      </c>
      <c r="Z369" s="2"/>
    </row>
    <row r="370" spans="13:26" x14ac:dyDescent="0.25">
      <c r="M370" s="2"/>
      <c r="N370" s="1">
        <f t="shared" si="28"/>
        <v>312</v>
      </c>
      <c r="O370" s="124">
        <f t="shared" si="30"/>
        <v>14066262.495871857</v>
      </c>
      <c r="P370" s="124">
        <f t="shared" si="29"/>
        <v>31614.691528409236</v>
      </c>
      <c r="Q370" s="124">
        <f t="shared" si="31"/>
        <v>30791.107096260563</v>
      </c>
      <c r="R370" s="124">
        <f t="shared" si="32"/>
        <v>14128668.294496527</v>
      </c>
      <c r="Z370" s="2"/>
    </row>
    <row r="371" spans="13:26" x14ac:dyDescent="0.25">
      <c r="M371" s="2"/>
      <c r="N371" s="1">
        <f t="shared" si="28"/>
        <v>313</v>
      </c>
      <c r="O371" s="124">
        <f t="shared" si="30"/>
        <v>14128668.294496527</v>
      </c>
      <c r="P371" s="124">
        <f t="shared" si="29"/>
        <v>31614.691528409236</v>
      </c>
      <c r="Q371" s="124">
        <f t="shared" si="31"/>
        <v>30927.713648956691</v>
      </c>
      <c r="R371" s="124">
        <f t="shared" si="32"/>
        <v>14191210.699673893</v>
      </c>
      <c r="Z371" s="2"/>
    </row>
    <row r="372" spans="13:26" x14ac:dyDescent="0.25">
      <c r="M372" s="2"/>
      <c r="N372" s="1">
        <f t="shared" si="28"/>
        <v>314</v>
      </c>
      <c r="O372" s="124">
        <f t="shared" si="30"/>
        <v>14191210.699673893</v>
      </c>
      <c r="P372" s="124">
        <f t="shared" si="29"/>
        <v>31614.691528409236</v>
      </c>
      <c r="Q372" s="124">
        <f t="shared" si="31"/>
        <v>31064.619233964731</v>
      </c>
      <c r="R372" s="124">
        <f t="shared" si="32"/>
        <v>14253890.010436267</v>
      </c>
      <c r="Z372" s="2"/>
    </row>
    <row r="373" spans="13:26" x14ac:dyDescent="0.25">
      <c r="M373" s="2"/>
      <c r="N373" s="1">
        <f t="shared" si="28"/>
        <v>315</v>
      </c>
      <c r="O373" s="124">
        <f t="shared" si="30"/>
        <v>14253890.010436267</v>
      </c>
      <c r="P373" s="124">
        <f t="shared" si="29"/>
        <v>31614.691528409236</v>
      </c>
      <c r="Q373" s="124">
        <f t="shared" si="31"/>
        <v>31201.824505867658</v>
      </c>
      <c r="R373" s="124">
        <f t="shared" si="32"/>
        <v>14316706.526470544</v>
      </c>
      <c r="Z373" s="2"/>
    </row>
    <row r="374" spans="13:26" x14ac:dyDescent="0.25">
      <c r="M374" s="2"/>
      <c r="N374" s="1">
        <f t="shared" si="28"/>
        <v>316</v>
      </c>
      <c r="O374" s="124">
        <f t="shared" si="30"/>
        <v>14316706.526470544</v>
      </c>
      <c r="P374" s="124">
        <f t="shared" si="29"/>
        <v>31614.691528409236</v>
      </c>
      <c r="Q374" s="124">
        <f t="shared" si="31"/>
        <v>31339.33012068133</v>
      </c>
      <c r="R374" s="124">
        <f t="shared" si="32"/>
        <v>14379660.548119634</v>
      </c>
      <c r="Z374" s="2"/>
    </row>
    <row r="375" spans="13:26" x14ac:dyDescent="0.25">
      <c r="M375" s="2"/>
      <c r="N375" s="1">
        <f t="shared" si="28"/>
        <v>317</v>
      </c>
      <c r="O375" s="124">
        <f t="shared" si="30"/>
        <v>14379660.548119634</v>
      </c>
      <c r="P375" s="124">
        <f t="shared" si="29"/>
        <v>31614.691528409236</v>
      </c>
      <c r="Q375" s="124">
        <f t="shared" si="31"/>
        <v>31477.136735857632</v>
      </c>
      <c r="R375" s="124">
        <f t="shared" si="32"/>
        <v>14442752.376383903</v>
      </c>
      <c r="Z375" s="2"/>
    </row>
    <row r="376" spans="13:26" x14ac:dyDescent="0.25">
      <c r="M376" s="2"/>
      <c r="N376" s="1">
        <f t="shared" ref="N376:N406" si="33">N375+1</f>
        <v>318</v>
      </c>
      <c r="O376" s="124">
        <f t="shared" si="30"/>
        <v>14442752.376383903</v>
      </c>
      <c r="P376" s="124">
        <f t="shared" ref="P376:P406" si="34">P375</f>
        <v>31614.691528409236</v>
      </c>
      <c r="Q376" s="124">
        <f t="shared" si="31"/>
        <v>31615.24501028761</v>
      </c>
      <c r="R376" s="124">
        <f t="shared" si="32"/>
        <v>14505982.312922601</v>
      </c>
      <c r="Z376" s="2"/>
    </row>
    <row r="377" spans="13:26" x14ac:dyDescent="0.25">
      <c r="M377" s="2"/>
      <c r="N377" s="1">
        <f t="shared" si="33"/>
        <v>319</v>
      </c>
      <c r="O377" s="124">
        <f t="shared" si="30"/>
        <v>14505982.312922601</v>
      </c>
      <c r="P377" s="124">
        <f t="shared" si="34"/>
        <v>31614.691528409236</v>
      </c>
      <c r="Q377" s="124">
        <f t="shared" si="31"/>
        <v>31753.655604304618</v>
      </c>
      <c r="R377" s="124">
        <f t="shared" si="32"/>
        <v>14569350.660055315</v>
      </c>
      <c r="Z377" s="2"/>
    </row>
    <row r="378" spans="13:26" x14ac:dyDescent="0.25">
      <c r="M378" s="2"/>
      <c r="N378" s="1">
        <f t="shared" si="33"/>
        <v>320</v>
      </c>
      <c r="O378" s="124">
        <f t="shared" si="30"/>
        <v>14569350.660055315</v>
      </c>
      <c r="P378" s="124">
        <f t="shared" si="34"/>
        <v>31614.691528409236</v>
      </c>
      <c r="Q378" s="124">
        <f t="shared" si="31"/>
        <v>31892.369179687495</v>
      </c>
      <c r="R378" s="124">
        <f t="shared" si="32"/>
        <v>14632857.720763413</v>
      </c>
      <c r="Z378" s="2"/>
    </row>
    <row r="379" spans="13:26" x14ac:dyDescent="0.25">
      <c r="M379" s="2"/>
      <c r="N379" s="1">
        <f t="shared" si="33"/>
        <v>321</v>
      </c>
      <c r="O379" s="124">
        <f t="shared" si="30"/>
        <v>14632857.720763413</v>
      </c>
      <c r="P379" s="124">
        <f t="shared" si="34"/>
        <v>31614.691528409236</v>
      </c>
      <c r="Q379" s="124">
        <f t="shared" si="31"/>
        <v>32031.386399663708</v>
      </c>
      <c r="R379" s="124">
        <f t="shared" si="32"/>
        <v>14696503.798691487</v>
      </c>
      <c r="Z379" s="2"/>
    </row>
    <row r="380" spans="13:26" x14ac:dyDescent="0.25">
      <c r="M380" s="2"/>
      <c r="N380" s="1">
        <f t="shared" si="33"/>
        <v>322</v>
      </c>
      <c r="O380" s="124">
        <f t="shared" si="30"/>
        <v>14696503.798691487</v>
      </c>
      <c r="P380" s="124">
        <f t="shared" si="34"/>
        <v>31614.691528409236</v>
      </c>
      <c r="Q380" s="124">
        <f t="shared" si="31"/>
        <v>32170.707928912532</v>
      </c>
      <c r="R380" s="124">
        <f t="shared" si="32"/>
        <v>14760289.198148809</v>
      </c>
      <c r="Z380" s="2"/>
    </row>
    <row r="381" spans="13:26" x14ac:dyDescent="0.25">
      <c r="M381" s="2"/>
      <c r="N381" s="1">
        <f t="shared" si="33"/>
        <v>323</v>
      </c>
      <c r="O381" s="124">
        <f t="shared" si="30"/>
        <v>14760289.198148809</v>
      </c>
      <c r="P381" s="124">
        <f t="shared" si="34"/>
        <v>31614.691528409236</v>
      </c>
      <c r="Q381" s="124">
        <f t="shared" si="31"/>
        <v>32310.334433568234</v>
      </c>
      <c r="R381" s="124">
        <f t="shared" si="32"/>
        <v>14824214.224110788</v>
      </c>
      <c r="Z381" s="2"/>
    </row>
    <row r="382" spans="13:26" x14ac:dyDescent="0.25">
      <c r="M382" s="2"/>
      <c r="N382" s="1">
        <f t="shared" si="33"/>
        <v>324</v>
      </c>
      <c r="O382" s="124">
        <f t="shared" si="30"/>
        <v>14824214.224110788</v>
      </c>
      <c r="P382" s="124">
        <f t="shared" si="34"/>
        <v>31614.691528409236</v>
      </c>
      <c r="Q382" s="124">
        <f t="shared" si="31"/>
        <v>32450.266581223248</v>
      </c>
      <c r="R382" s="124">
        <f t="shared" si="32"/>
        <v>14888279.18222042</v>
      </c>
      <c r="Z382" s="2"/>
    </row>
    <row r="383" spans="13:26" x14ac:dyDescent="0.25">
      <c r="M383" s="2"/>
      <c r="N383" s="1">
        <f t="shared" si="33"/>
        <v>325</v>
      </c>
      <c r="O383" s="124">
        <f t="shared" si="30"/>
        <v>14888279.18222042</v>
      </c>
      <c r="P383" s="124">
        <f t="shared" si="34"/>
        <v>31614.691528409236</v>
      </c>
      <c r="Q383" s="124">
        <f t="shared" si="31"/>
        <v>32590.505040931366</v>
      </c>
      <c r="R383" s="124">
        <f t="shared" si="32"/>
        <v>14952484.37878976</v>
      </c>
      <c r="Z383" s="2"/>
    </row>
    <row r="384" spans="13:26" x14ac:dyDescent="0.25">
      <c r="M384" s="2"/>
      <c r="N384" s="1">
        <f t="shared" si="33"/>
        <v>326</v>
      </c>
      <c r="O384" s="124">
        <f t="shared" si="30"/>
        <v>14952484.37878976</v>
      </c>
      <c r="P384" s="124">
        <f t="shared" si="34"/>
        <v>31614.691528409236</v>
      </c>
      <c r="Q384" s="124">
        <f t="shared" si="31"/>
        <v>32731.050483210947</v>
      </c>
      <c r="R384" s="124">
        <f t="shared" si="32"/>
        <v>15016830.120801382</v>
      </c>
      <c r="Z384" s="2"/>
    </row>
    <row r="385" spans="13:26" x14ac:dyDescent="0.25">
      <c r="M385" s="2"/>
      <c r="N385" s="1">
        <f t="shared" si="33"/>
        <v>327</v>
      </c>
      <c r="O385" s="124">
        <f t="shared" si="30"/>
        <v>15016830.120801382</v>
      </c>
      <c r="P385" s="124">
        <f t="shared" si="34"/>
        <v>31614.691528409236</v>
      </c>
      <c r="Q385" s="124">
        <f t="shared" si="31"/>
        <v>32871.903580048129</v>
      </c>
      <c r="R385" s="124">
        <f t="shared" si="32"/>
        <v>15081316.715909841</v>
      </c>
      <c r="Z385" s="2"/>
    </row>
    <row r="386" spans="13:26" x14ac:dyDescent="0.25">
      <c r="M386" s="2"/>
      <c r="N386" s="1">
        <f t="shared" si="33"/>
        <v>328</v>
      </c>
      <c r="O386" s="124">
        <f t="shared" si="30"/>
        <v>15081316.715909841</v>
      </c>
      <c r="P386" s="124">
        <f t="shared" si="34"/>
        <v>31614.691528409236</v>
      </c>
      <c r="Q386" s="124">
        <f t="shared" si="31"/>
        <v>33013.065004899996</v>
      </c>
      <c r="R386" s="124">
        <f t="shared" si="32"/>
        <v>15145944.47244315</v>
      </c>
      <c r="Z386" s="2"/>
    </row>
    <row r="387" spans="13:26" x14ac:dyDescent="0.25">
      <c r="M387" s="2"/>
      <c r="N387" s="1">
        <f t="shared" si="33"/>
        <v>329</v>
      </c>
      <c r="O387" s="124">
        <f t="shared" si="30"/>
        <v>15145944.47244315</v>
      </c>
      <c r="P387" s="124">
        <f t="shared" si="34"/>
        <v>31614.691528409236</v>
      </c>
      <c r="Q387" s="124">
        <f t="shared" si="31"/>
        <v>33154.53543269787</v>
      </c>
      <c r="R387" s="124">
        <f t="shared" si="32"/>
        <v>15210713.699404258</v>
      </c>
      <c r="Z387" s="2"/>
    </row>
    <row r="388" spans="13:26" x14ac:dyDescent="0.25">
      <c r="M388" s="2"/>
      <c r="N388" s="1">
        <f t="shared" si="33"/>
        <v>330</v>
      </c>
      <c r="O388" s="124">
        <f t="shared" si="30"/>
        <v>15210713.699404258</v>
      </c>
      <c r="P388" s="124">
        <f t="shared" si="34"/>
        <v>31614.691528409236</v>
      </c>
      <c r="Q388" s="124">
        <f t="shared" si="31"/>
        <v>33296.31553985049</v>
      </c>
      <c r="R388" s="124">
        <f t="shared" si="32"/>
        <v>15275624.706472518</v>
      </c>
      <c r="Z388" s="2"/>
    </row>
    <row r="389" spans="13:26" x14ac:dyDescent="0.25">
      <c r="M389" s="2"/>
      <c r="N389" s="1">
        <f t="shared" si="33"/>
        <v>331</v>
      </c>
      <c r="O389" s="124">
        <f t="shared" si="30"/>
        <v>15275624.706472518</v>
      </c>
      <c r="P389" s="124">
        <f t="shared" si="34"/>
        <v>31614.691528409236</v>
      </c>
      <c r="Q389" s="124">
        <f t="shared" si="31"/>
        <v>33438.406004247227</v>
      </c>
      <c r="R389" s="124">
        <f t="shared" si="32"/>
        <v>15340677.804005174</v>
      </c>
      <c r="Z389" s="2"/>
    </row>
    <row r="390" spans="13:26" x14ac:dyDescent="0.25">
      <c r="M390" s="2"/>
      <c r="N390" s="1">
        <f t="shared" si="33"/>
        <v>332</v>
      </c>
      <c r="O390" s="124">
        <f t="shared" si="30"/>
        <v>15340677.804005174</v>
      </c>
      <c r="P390" s="124">
        <f t="shared" si="34"/>
        <v>31614.691528409236</v>
      </c>
      <c r="Q390" s="124">
        <f t="shared" si="31"/>
        <v>33580.8075052614</v>
      </c>
      <c r="R390" s="124">
        <f t="shared" si="32"/>
        <v>15405873.303038845</v>
      </c>
      <c r="Z390" s="2"/>
    </row>
    <row r="391" spans="13:26" x14ac:dyDescent="0.25">
      <c r="M391" s="2"/>
      <c r="N391" s="1">
        <f t="shared" si="33"/>
        <v>333</v>
      </c>
      <c r="O391" s="124">
        <f t="shared" si="30"/>
        <v>15405873.303038845</v>
      </c>
      <c r="P391" s="124">
        <f t="shared" si="34"/>
        <v>31614.691528409236</v>
      </c>
      <c r="Q391" s="124">
        <f t="shared" si="31"/>
        <v>33723.520723753449</v>
      </c>
      <c r="R391" s="124">
        <f t="shared" si="32"/>
        <v>15471211.515291007</v>
      </c>
      <c r="Z391" s="2"/>
    </row>
    <row r="392" spans="13:26" x14ac:dyDescent="0.25">
      <c r="M392" s="2"/>
      <c r="N392" s="1">
        <f t="shared" si="33"/>
        <v>334</v>
      </c>
      <c r="O392" s="124">
        <f t="shared" si="30"/>
        <v>15471211.515291007</v>
      </c>
      <c r="P392" s="124">
        <f t="shared" si="34"/>
        <v>31614.691528409236</v>
      </c>
      <c r="Q392" s="124">
        <f t="shared" si="31"/>
        <v>33866.546342074238</v>
      </c>
      <c r="R392" s="124">
        <f t="shared" si="32"/>
        <v>15536692.753161492</v>
      </c>
      <c r="Z392" s="2"/>
    </row>
    <row r="393" spans="13:26" x14ac:dyDescent="0.25">
      <c r="M393" s="2"/>
      <c r="N393" s="1">
        <f t="shared" si="33"/>
        <v>335</v>
      </c>
      <c r="O393" s="124">
        <f t="shared" si="30"/>
        <v>15536692.753161492</v>
      </c>
      <c r="P393" s="124">
        <f t="shared" si="34"/>
        <v>31614.691528409236</v>
      </c>
      <c r="Q393" s="124">
        <f t="shared" si="31"/>
        <v>34009.88504406828</v>
      </c>
      <c r="R393" s="124">
        <f t="shared" si="32"/>
        <v>15602317.32973397</v>
      </c>
      <c r="Z393" s="2"/>
    </row>
    <row r="394" spans="13:26" x14ac:dyDescent="0.25">
      <c r="M394" s="2"/>
      <c r="N394" s="1">
        <f t="shared" si="33"/>
        <v>336</v>
      </c>
      <c r="O394" s="124">
        <f t="shared" si="30"/>
        <v>15602317.32973397</v>
      </c>
      <c r="P394" s="124">
        <f t="shared" si="34"/>
        <v>31614.691528409236</v>
      </c>
      <c r="Q394" s="124">
        <f t="shared" si="31"/>
        <v>34153.537515077049</v>
      </c>
      <c r="R394" s="124">
        <f t="shared" si="32"/>
        <v>15668085.558777457</v>
      </c>
      <c r="Z394" s="2"/>
    </row>
    <row r="395" spans="13:26" x14ac:dyDescent="0.25">
      <c r="M395" s="2"/>
      <c r="N395" s="1">
        <f t="shared" si="33"/>
        <v>337</v>
      </c>
      <c r="O395" s="124">
        <f t="shared" si="30"/>
        <v>15668085.558777457</v>
      </c>
      <c r="P395" s="124">
        <f t="shared" si="34"/>
        <v>31614.691528409236</v>
      </c>
      <c r="Q395" s="124">
        <f t="shared" si="31"/>
        <v>34297.504441942212</v>
      </c>
      <c r="R395" s="124">
        <f t="shared" si="32"/>
        <v>15733997.75474781</v>
      </c>
      <c r="Z395" s="2"/>
    </row>
    <row r="396" spans="13:26" x14ac:dyDescent="0.25">
      <c r="M396" s="2"/>
      <c r="N396" s="1">
        <f t="shared" si="33"/>
        <v>338</v>
      </c>
      <c r="O396" s="124">
        <f t="shared" si="30"/>
        <v>15733997.75474781</v>
      </c>
      <c r="P396" s="124">
        <f t="shared" si="34"/>
        <v>31614.691528409236</v>
      </c>
      <c r="Q396" s="124">
        <f t="shared" si="31"/>
        <v>34441.786513008956</v>
      </c>
      <c r="R396" s="124">
        <f t="shared" si="32"/>
        <v>15800054.232789228</v>
      </c>
      <c r="Z396" s="2"/>
    </row>
    <row r="397" spans="13:26" x14ac:dyDescent="0.25">
      <c r="M397" s="2"/>
      <c r="N397" s="1">
        <f t="shared" si="33"/>
        <v>339</v>
      </c>
      <c r="O397" s="124">
        <f t="shared" si="30"/>
        <v>15800054.232789228</v>
      </c>
      <c r="P397" s="124">
        <f t="shared" si="34"/>
        <v>31614.691528409236</v>
      </c>
      <c r="Q397" s="124">
        <f t="shared" si="31"/>
        <v>34586.384418129237</v>
      </c>
      <c r="R397" s="124">
        <f t="shared" si="32"/>
        <v>15866255.308735767</v>
      </c>
      <c r="Z397" s="2"/>
    </row>
    <row r="398" spans="13:26" x14ac:dyDescent="0.25">
      <c r="M398" s="2"/>
      <c r="N398" s="1">
        <f t="shared" si="33"/>
        <v>340</v>
      </c>
      <c r="O398" s="124">
        <f t="shared" si="30"/>
        <v>15866255.308735767</v>
      </c>
      <c r="P398" s="124">
        <f t="shared" si="34"/>
        <v>31614.691528409236</v>
      </c>
      <c r="Q398" s="124">
        <f t="shared" si="31"/>
        <v>34731.29884866513</v>
      </c>
      <c r="R398" s="124">
        <f t="shared" si="32"/>
        <v>15932601.299112841</v>
      </c>
      <c r="Z398" s="2"/>
    </row>
    <row r="399" spans="13:26" x14ac:dyDescent="0.25">
      <c r="M399" s="2"/>
      <c r="N399" s="1">
        <f t="shared" si="33"/>
        <v>341</v>
      </c>
      <c r="O399" s="124">
        <f t="shared" si="30"/>
        <v>15932601.299112841</v>
      </c>
      <c r="P399" s="124">
        <f t="shared" si="34"/>
        <v>31614.691528409236</v>
      </c>
      <c r="Q399" s="124">
        <f t="shared" si="31"/>
        <v>34876.530497492065</v>
      </c>
      <c r="R399" s="124">
        <f t="shared" si="32"/>
        <v>15999092.521138743</v>
      </c>
      <c r="Z399" s="2"/>
    </row>
    <row r="400" spans="13:26" x14ac:dyDescent="0.25">
      <c r="M400" s="2"/>
      <c r="N400" s="1">
        <f t="shared" si="33"/>
        <v>342</v>
      </c>
      <c r="O400" s="124">
        <f t="shared" si="30"/>
        <v>15999092.521138743</v>
      </c>
      <c r="P400" s="124">
        <f t="shared" si="34"/>
        <v>31614.691528409236</v>
      </c>
      <c r="Q400" s="124">
        <f t="shared" si="31"/>
        <v>35022.080059002212</v>
      </c>
      <c r="R400" s="124">
        <f t="shared" si="32"/>
        <v>16065729.292726155</v>
      </c>
      <c r="Z400" s="2"/>
    </row>
    <row r="401" spans="13:26" x14ac:dyDescent="0.25">
      <c r="M401" s="2"/>
      <c r="N401" s="1">
        <f t="shared" si="33"/>
        <v>343</v>
      </c>
      <c r="O401" s="124">
        <f t="shared" si="30"/>
        <v>16065729.292726155</v>
      </c>
      <c r="P401" s="124">
        <f t="shared" si="34"/>
        <v>31614.691528409236</v>
      </c>
      <c r="Q401" s="124">
        <f t="shared" si="31"/>
        <v>35167.948229107751</v>
      </c>
      <c r="R401" s="124">
        <f t="shared" si="32"/>
        <v>16132511.932483673</v>
      </c>
      <c r="Z401" s="2"/>
    </row>
    <row r="402" spans="13:26" x14ac:dyDescent="0.25">
      <c r="M402" s="2"/>
      <c r="N402" s="1">
        <f t="shared" si="33"/>
        <v>344</v>
      </c>
      <c r="O402" s="124">
        <f t="shared" si="30"/>
        <v>16132511.932483673</v>
      </c>
      <c r="P402" s="124">
        <f t="shared" si="34"/>
        <v>31614.691528409236</v>
      </c>
      <c r="Q402" s="124">
        <f t="shared" si="31"/>
        <v>35314.135705244233</v>
      </c>
      <c r="R402" s="124">
        <f t="shared" si="32"/>
        <v>16199440.759717327</v>
      </c>
      <c r="Z402" s="2"/>
    </row>
    <row r="403" spans="13:26" x14ac:dyDescent="0.25">
      <c r="M403" s="2"/>
      <c r="N403" s="1">
        <f t="shared" si="33"/>
        <v>345</v>
      </c>
      <c r="O403" s="124">
        <f t="shared" si="30"/>
        <v>16199440.759717327</v>
      </c>
      <c r="P403" s="124">
        <f t="shared" si="34"/>
        <v>31614.691528409236</v>
      </c>
      <c r="Q403" s="124">
        <f t="shared" si="31"/>
        <v>35460.643186373876</v>
      </c>
      <c r="R403" s="124">
        <f t="shared" si="32"/>
        <v>16266516.09443211</v>
      </c>
      <c r="Z403" s="2"/>
    </row>
    <row r="404" spans="13:26" x14ac:dyDescent="0.25">
      <c r="M404" s="2"/>
      <c r="N404" s="1">
        <f t="shared" si="33"/>
        <v>346</v>
      </c>
      <c r="O404" s="124">
        <f t="shared" si="30"/>
        <v>16266516.09443211</v>
      </c>
      <c r="P404" s="124">
        <f t="shared" si="34"/>
        <v>31614.691528409236</v>
      </c>
      <c r="Q404" s="124">
        <f t="shared" si="31"/>
        <v>35607.471372988948</v>
      </c>
      <c r="R404" s="124">
        <f t="shared" si="32"/>
        <v>16333738.257333508</v>
      </c>
      <c r="Z404" s="2"/>
    </row>
    <row r="405" spans="13:26" x14ac:dyDescent="0.25">
      <c r="M405" s="2"/>
      <c r="N405" s="1">
        <f t="shared" si="33"/>
        <v>347</v>
      </c>
      <c r="O405" s="124">
        <f t="shared" si="30"/>
        <v>16333738.257333508</v>
      </c>
      <c r="P405" s="124">
        <f t="shared" si="34"/>
        <v>31614.691528409236</v>
      </c>
      <c r="Q405" s="124">
        <f t="shared" si="31"/>
        <v>35754.620967115079</v>
      </c>
      <c r="R405" s="124">
        <f t="shared" si="32"/>
        <v>16401107.569829032</v>
      </c>
      <c r="Z405" s="2"/>
    </row>
    <row r="406" spans="13:26" x14ac:dyDescent="0.25">
      <c r="M406" s="2"/>
      <c r="N406" s="1">
        <f t="shared" si="33"/>
        <v>348</v>
      </c>
      <c r="O406" s="124">
        <f t="shared" si="30"/>
        <v>16401107.569829032</v>
      </c>
      <c r="P406" s="124">
        <f t="shared" si="34"/>
        <v>31614.691528409236</v>
      </c>
      <c r="Q406" s="124">
        <f t="shared" si="31"/>
        <v>35902.092672314662</v>
      </c>
      <c r="R406" s="124">
        <f t="shared" si="32"/>
        <v>16468624.354029756</v>
      </c>
      <c r="Z406" s="2"/>
    </row>
    <row r="407" spans="13:26" x14ac:dyDescent="0.25">
      <c r="M407" s="2"/>
      <c r="N407" s="163" t="s">
        <v>216</v>
      </c>
      <c r="O407" s="163" t="s">
        <v>216</v>
      </c>
      <c r="P407" s="163" t="s">
        <v>216</v>
      </c>
      <c r="Q407" s="163" t="s">
        <v>216</v>
      </c>
      <c r="R407" s="163" t="s">
        <v>216</v>
      </c>
      <c r="Z407" s="2"/>
    </row>
    <row r="408" spans="13:26" x14ac:dyDescent="0.25">
      <c r="M408" s="2"/>
      <c r="N408" s="134"/>
      <c r="O408" s="134" t="s">
        <v>231</v>
      </c>
      <c r="P408" s="196">
        <f>SUM(P59:P406)</f>
        <v>11001912.651886396</v>
      </c>
      <c r="Q408" s="196">
        <f>SUM(Q59:Q406)</f>
        <v>5466711.7021433022</v>
      </c>
      <c r="R408" s="196">
        <f>P408+Q408</f>
        <v>16468624.354029698</v>
      </c>
      <c r="S408" s="124">
        <f>R408-P54</f>
        <v>-1.6577541828155518E-7</v>
      </c>
      <c r="Z408" s="2"/>
    </row>
    <row r="409" spans="13:26" x14ac:dyDescent="0.25"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</sheetData>
  <mergeCells count="1">
    <mergeCell ref="AF7:AF8"/>
  </mergeCells>
  <printOptions horizontalCentered="1"/>
  <pageMargins left="0.75" right="0.75" top="0.75" bottom="0.75" header="1" footer="1"/>
  <pageSetup scale="70" orientation="portrait" blackAndWhite="1" r:id="rId1"/>
  <headerFooter alignWithMargins="0"/>
  <customProperties>
    <customPr name="EpmWorksheetKeyString_GUID" r:id="rId2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839A7-A682-452B-8D94-A0E3E4043FBF}">
  <sheetPr>
    <tabColor theme="2" tint="-0.499984740745262"/>
    <pageSetUpPr fitToPage="1"/>
  </sheetPr>
  <dimension ref="A1:AH421"/>
  <sheetViews>
    <sheetView zoomScaleNormal="100" workbookViewId="0">
      <pane ySplit="15" topLeftCell="A16" activePane="bottomLeft" state="frozen"/>
      <selection activeCell="D37" sqref="D37"/>
      <selection pane="bottomLeft" activeCell="A16" sqref="A16"/>
    </sheetView>
  </sheetViews>
  <sheetFormatPr defaultColWidth="9.109375" defaultRowHeight="13.2" x14ac:dyDescent="0.25"/>
  <cols>
    <col min="1" max="1" width="17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Wimauma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2055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14040677.902143646</v>
      </c>
      <c r="Q8" s="184">
        <f>G10</f>
        <v>6464356.6820738064</v>
      </c>
      <c r="R8" s="184">
        <f>G11</f>
        <v>6430852.5706517231</v>
      </c>
      <c r="S8" s="184">
        <f>G12</f>
        <v>5471677.7311071958</v>
      </c>
      <c r="T8" s="184">
        <f>G13</f>
        <v>-4326209.0816890774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30276598.304636478</v>
      </c>
      <c r="Q9" s="184">
        <f>L10</f>
        <v>15014216.79174386</v>
      </c>
      <c r="R9" s="184">
        <f>L11</f>
        <v>15135171.323879411</v>
      </c>
      <c r="S9" s="184">
        <f>L12</f>
        <v>10309050.763792779</v>
      </c>
      <c r="T9" s="184">
        <f>L13</f>
        <v>-10181840.574779568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42</v>
      </c>
      <c r="B10" s="170">
        <f>'Escalation Factors'!$A$10</f>
        <v>2023</v>
      </c>
      <c r="C10" s="201">
        <f>C17+5*1</f>
        <v>2055</v>
      </c>
      <c r="D10" s="10" t="s">
        <v>155</v>
      </c>
      <c r="E10" s="184">
        <f>VLOOKUP($A$10,'Cost Estimates in 2023'!$A:$F,2,FALSE)</f>
        <v>6130190</v>
      </c>
      <c r="F10" s="164">
        <f>VLOOKUP(G$7,Multiplier_Labor,3,FALSE)</f>
        <v>1.0545116353773385</v>
      </c>
      <c r="G10" s="185">
        <f>E10*F10</f>
        <v>6464356.6820738064</v>
      </c>
      <c r="H10" s="137"/>
      <c r="J10" s="165">
        <f>C10+1</f>
        <v>2056</v>
      </c>
      <c r="K10" s="164">
        <f>VLOOKUP(J$10,Multiplier_Labor,4,FALSE)</f>
        <v>2.3226157729476036</v>
      </c>
      <c r="L10" s="185">
        <f>G10*K10</f>
        <v>15014216.79174386</v>
      </c>
      <c r="M10" s="2"/>
      <c r="O10" s="134" t="s">
        <v>235</v>
      </c>
      <c r="P10" s="184">
        <f>SUM(Q10:T10)</f>
        <v>28585078.264636487</v>
      </c>
      <c r="Q10" s="184">
        <f>Q9-Q16</f>
        <v>14200886.751743861</v>
      </c>
      <c r="R10" s="184">
        <f>R9-R16</f>
        <v>14345481.323879411</v>
      </c>
      <c r="S10" s="184">
        <f>S9-S16</f>
        <v>9766938.7637927793</v>
      </c>
      <c r="T10" s="184">
        <f>T9-T16</f>
        <v>-9728228.5747795682</v>
      </c>
      <c r="Z10" s="2"/>
      <c r="AA10" s="186" t="str">
        <f>A10</f>
        <v>Wimauma Solar</v>
      </c>
      <c r="AB10" s="182">
        <f>P12</f>
        <v>30</v>
      </c>
      <c r="AC10" s="187">
        <f>G7</f>
        <v>2025</v>
      </c>
      <c r="AD10" s="187">
        <f>C10</f>
        <v>2055</v>
      </c>
      <c r="AE10" s="182">
        <f>G15</f>
        <v>14040677.902143646</v>
      </c>
      <c r="AF10" s="182">
        <f>P16</f>
        <v>1691520.04</v>
      </c>
      <c r="AG10" s="182">
        <f>L15</f>
        <v>30276598.304636478</v>
      </c>
      <c r="AH10" s="188">
        <f>AG10-P10-P16</f>
        <v>-8.3819031715393066E-9</v>
      </c>
    </row>
    <row r="11" spans="1:34" x14ac:dyDescent="0.25">
      <c r="D11" s="161" t="s">
        <v>245</v>
      </c>
      <c r="E11" s="184">
        <f>VLOOKUP($A$10,'Cost Estimates in 2023'!$A:$F,3,FALSE)</f>
        <v>6343285</v>
      </c>
      <c r="F11" s="164">
        <f>VLOOKUP(G$7,Multiplier_Materials,3,FALSE)</f>
        <v>1.0138047668757943</v>
      </c>
      <c r="G11" s="185">
        <f>E11*F11</f>
        <v>6430852.5706517231</v>
      </c>
      <c r="H11" s="137"/>
      <c r="K11" s="164">
        <f>VLOOKUP(J$10,Multiplier_Materials,4,FALSE)</f>
        <v>2.3535248487815301</v>
      </c>
      <c r="L11" s="185">
        <f>G11*K11</f>
        <v>15135171.323879411</v>
      </c>
      <c r="M11" s="2"/>
      <c r="O11" s="134" t="s">
        <v>234</v>
      </c>
      <c r="P11" s="184">
        <f>SUM(Q11:T11)</f>
        <v>13259967.922364008</v>
      </c>
      <c r="Q11" s="184">
        <f>Q10/((1+Q13)^(P12))</f>
        <v>6114178.2111131018</v>
      </c>
      <c r="R11" s="184">
        <f>R10/((1+R13)^(P12))</f>
        <v>6095317.5537136775</v>
      </c>
      <c r="S11" s="184">
        <f>S10/((1+S13)^(P12))</f>
        <v>5183943.9497794304</v>
      </c>
      <c r="T11" s="184">
        <f>T10/((1+T13)^(P12))</f>
        <v>-4133471.7922422038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5252740</v>
      </c>
      <c r="F12" s="164">
        <f>VLOOKUP(G$7,Multiplier_GDP,3,FALSE)</f>
        <v>1.0416806716317952</v>
      </c>
      <c r="G12" s="185">
        <f>E12*F12</f>
        <v>5471677.7311071958</v>
      </c>
      <c r="H12" s="137"/>
      <c r="K12" s="164">
        <f>VLOOKUP(J$10,Multiplier_GDP,4,FALSE)</f>
        <v>1.8840749163980348</v>
      </c>
      <c r="L12" s="185">
        <f>G12*K12</f>
        <v>10309050.763792779</v>
      </c>
      <c r="M12" s="2"/>
      <c r="O12" s="134" t="s">
        <v>244</v>
      </c>
      <c r="P12" s="184">
        <f>(P7-P6)</f>
        <v>30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-4267300</v>
      </c>
      <c r="F13" s="164">
        <f>F11</f>
        <v>1.0138047668757943</v>
      </c>
      <c r="G13" s="185">
        <f>E13*F13</f>
        <v>-4326209.0816890774</v>
      </c>
      <c r="H13" s="137"/>
      <c r="K13" s="164">
        <f>K11</f>
        <v>2.3535248487815301</v>
      </c>
      <c r="L13" s="185">
        <f>G13*K13</f>
        <v>-10181840.574779568</v>
      </c>
      <c r="M13" s="2"/>
      <c r="O13" s="180" t="s">
        <v>237</v>
      </c>
      <c r="P13" s="189">
        <f>IF(P8=0,0,((P9/P8)^(1/($P7-$P6))-1))</f>
        <v>2.5944734200074926E-2</v>
      </c>
      <c r="Q13" s="189">
        <f>IF(Q8=0,0,((Q9/Q8)^(1/($P7-$P6))-1))</f>
        <v>2.8488039833445722E-2</v>
      </c>
      <c r="R13" s="189">
        <f>IF(R8=0,0,((R9/R8)^(1/($P7-$P6))-1))</f>
        <v>2.8941363573068202E-2</v>
      </c>
      <c r="S13" s="189">
        <f>IF(S8=0,0,((S9/S8)^(1/($P7-$P6))-1))</f>
        <v>2.1339054300326898E-2</v>
      </c>
      <c r="T13" s="189">
        <f>IF(T8=0,0,((T9/T8)^(1/($P7-$P6))-1))</f>
        <v>2.8941363573068202E-2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640348.47939733695</v>
      </c>
      <c r="Q14" s="185">
        <f>PMT(Q13,$P12,-Q11)</f>
        <v>305875.24792051356</v>
      </c>
      <c r="R14" s="185">
        <f>PMT(R13,$P12,-R11)</f>
        <v>306738.21097470383</v>
      </c>
      <c r="S14" s="185">
        <f>PMT(S13,$P12,-S11)</f>
        <v>235746.12599313536</v>
      </c>
      <c r="T14" s="185">
        <f>PMT(T13,$P12,-T11)</f>
        <v>-208011.10549101583</v>
      </c>
      <c r="U14" s="190"/>
      <c r="Z14" s="2"/>
    </row>
    <row r="15" spans="1:34" x14ac:dyDescent="0.25">
      <c r="E15" s="185">
        <f>SUM(E10:E13)</f>
        <v>13458915</v>
      </c>
      <c r="F15" s="124"/>
      <c r="G15" s="185">
        <f>SUM(G10:G13)</f>
        <v>14040677.902143646</v>
      </c>
      <c r="H15" s="137"/>
      <c r="L15" s="185">
        <f>SUM(L10:L13)</f>
        <v>30276598.304636478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1691520.04</v>
      </c>
      <c r="Q16" s="185">
        <f>VLOOKUP($A$10,'Reserves Dec 31, 2024'!$A:$F,2,FALSE)</f>
        <v>813330.04</v>
      </c>
      <c r="R16" s="185">
        <f>VLOOKUP($A$10,'Reserves Dec 31, 2024'!$A:$F,3,FALSE)</f>
        <v>789690</v>
      </c>
      <c r="S16" s="185">
        <f>VLOOKUP($A$10,'Reserves Dec 31, 2024'!$A:$F,4,FALSE)</f>
        <v>542112</v>
      </c>
      <c r="T16" s="185">
        <f>VLOOKUP($A$10,'Reserves Dec 31, 2024'!$A:$F,5,FALSE)</f>
        <v>-453612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2050</v>
      </c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640348.47939733695</v>
      </c>
      <c r="Q17" s="124">
        <f>IF($N17&lt;=TRUNC($P$12),Q14*(1+0),0)</f>
        <v>305875.24792051356</v>
      </c>
      <c r="R17" s="124">
        <f>IF($N17&lt;=TRUNC($P$12),R14*(1+0),0)</f>
        <v>306738.21097470383</v>
      </c>
      <c r="S17" s="124">
        <f>IF($N17&lt;=TRUNC($P$12),S14*(1+0),0)</f>
        <v>235746.12599313536</v>
      </c>
      <c r="T17" s="124">
        <f>IF($N17&lt;=TRUNC($P$12),T14*(1+0),0)</f>
        <v>-208011.10549101583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656950.16208214092</v>
      </c>
      <c r="Q18" s="124">
        <f t="shared" ref="Q18:Q48" si="3">IF($N18&lt;=TRUNC($P$12),Q17*(1+Q$13),0)</f>
        <v>314589.03416733822</v>
      </c>
      <c r="R18" s="124">
        <f t="shared" ref="R18:R48" si="4">IF($N18&lt;=TRUNC($P$12),R17*(1+R$13),0)</f>
        <v>315615.63306027523</v>
      </c>
      <c r="S18" s="124">
        <f t="shared" ref="S18:S48" si="5">IF($N18&lt;=TRUNC($P$12),S17*(1+S$13),0)</f>
        <v>240776.72537679458</v>
      </c>
      <c r="T18" s="124">
        <f t="shared" ref="T18:T48" si="6">IF($N18&lt;=TRUNC($P$12),T17*(1+T$13),0)</f>
        <v>-214031.23052226717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673990.12576294097</v>
      </c>
      <c r="Q19" s="124">
        <f t="shared" si="3"/>
        <v>323551.05910386256</v>
      </c>
      <c r="R19" s="124">
        <f t="shared" si="4"/>
        <v>324749.97984601674</v>
      </c>
      <c r="S19" s="124">
        <f t="shared" si="5"/>
        <v>245914.67299386489</v>
      </c>
      <c r="T19" s="124">
        <f t="shared" si="6"/>
        <v>-220225.58618080328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691480.12626242801</v>
      </c>
      <c r="Q20" s="124">
        <f t="shared" si="3"/>
        <v>332768.39456376695</v>
      </c>
      <c r="R20" s="124">
        <f t="shared" si="4"/>
        <v>334148.68708308687</v>
      </c>
      <c r="S20" s="124">
        <f t="shared" si="5"/>
        <v>251162.2595541281</v>
      </c>
      <c r="T20" s="124">
        <f t="shared" si="6"/>
        <v>-226599.21493855398</v>
      </c>
      <c r="U20" s="196">
        <f>SUM(Q17:T20)/4</f>
        <v>665692.22337621171</v>
      </c>
      <c r="V20" s="124">
        <f>SUM(Q17:Q20)/4</f>
        <v>319195.93393887032</v>
      </c>
      <c r="W20" s="124">
        <f>SUM(R17:R20)/4</f>
        <v>320313.1277410207</v>
      </c>
      <c r="X20" s="124">
        <f>SUM(S17:S20)/4</f>
        <v>243399.94597948075</v>
      </c>
      <c r="Y20" s="124">
        <f>SUM(T17:T20)/4</f>
        <v>-217216.78428316006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709432.23901231715</v>
      </c>
      <c r="Q21" s="124">
        <f t="shared" si="3"/>
        <v>342248.31384341134</v>
      </c>
      <c r="R21" s="124">
        <f t="shared" si="4"/>
        <v>343819.40572342189</v>
      </c>
      <c r="S21" s="124">
        <f t="shared" si="5"/>
        <v>256521.82464894644</v>
      </c>
      <c r="T21" s="124">
        <f t="shared" si="6"/>
        <v>-233157.30520346249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727858.86784032825</v>
      </c>
      <c r="Q22" s="124">
        <f t="shared" si="3"/>
        <v>351998.29744111205</v>
      </c>
      <c r="R22" s="124">
        <f t="shared" si="4"/>
        <v>353770.00814793969</v>
      </c>
      <c r="S22" s="124">
        <f t="shared" si="5"/>
        <v>261995.75779434925</v>
      </c>
      <c r="T22" s="124">
        <f t="shared" si="6"/>
        <v>-239905.19554307271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746772.75400094141</v>
      </c>
      <c r="Q23" s="124">
        <f t="shared" si="3"/>
        <v>362026.03895991953</v>
      </c>
      <c r="R23" s="124">
        <f t="shared" si="4"/>
        <v>364008.5945749965</v>
      </c>
      <c r="S23" s="124">
        <f t="shared" si="5"/>
        <v>267586.49949637818</v>
      </c>
      <c r="T23" s="124">
        <f t="shared" si="6"/>
        <v>-246848.37903035281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766186.98545674025</v>
      </c>
      <c r="Q24" s="124">
        <f t="shared" si="3"/>
        <v>372339.45117855427</v>
      </c>
      <c r="R24" s="124">
        <f t="shared" si="4"/>
        <v>374543.49965431308</v>
      </c>
      <c r="S24" s="124">
        <f t="shared" si="5"/>
        <v>273296.54233916581</v>
      </c>
      <c r="T24" s="124">
        <f t="shared" si="6"/>
        <v>-253992.5077152928</v>
      </c>
      <c r="U24" s="196">
        <f>SUM(Q21:T24)/4</f>
        <v>737562.71157758171</v>
      </c>
      <c r="V24" s="124">
        <f>SUM(Q21:Q24)/4</f>
        <v>357153.0253557493</v>
      </c>
      <c r="W24" s="124">
        <f>SUM(R21:R24)/4</f>
        <v>359035.37702516781</v>
      </c>
      <c r="X24" s="124">
        <f>SUM(S21:S24)/4</f>
        <v>264850.15606970992</v>
      </c>
      <c r="Y24" s="124">
        <f>SUM(T21:T24)/4</f>
        <v>-243475.8468730452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786115.00641734665</v>
      </c>
      <c r="Q25" s="124">
        <f t="shared" si="3"/>
        <v>382946.67229529226</v>
      </c>
      <c r="R25" s="124">
        <f t="shared" si="4"/>
        <v>385383.29925173789</v>
      </c>
      <c r="S25" s="124">
        <f t="shared" si="5"/>
        <v>279128.43209623283</v>
      </c>
      <c r="T25" s="124">
        <f t="shared" si="6"/>
        <v>-261343.39722591641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806570.62714314391</v>
      </c>
      <c r="Q26" s="124">
        <f t="shared" si="3"/>
        <v>393856.07234972605</v>
      </c>
      <c r="R26" s="124">
        <f t="shared" si="4"/>
        <v>396536.81743037095</v>
      </c>
      <c r="S26" s="124">
        <f t="shared" si="5"/>
        <v>285084.76886549947</v>
      </c>
      <c r="T26" s="124">
        <f t="shared" si="6"/>
        <v>-268907.03150245245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827568.03402119735</v>
      </c>
      <c r="Q27" s="124">
        <f t="shared" si="3"/>
        <v>405076.25982746953</v>
      </c>
      <c r="R27" s="124">
        <f t="shared" si="4"/>
        <v>408013.1336337307</v>
      </c>
      <c r="S27" s="124">
        <f t="shared" si="5"/>
        <v>291168.20822851651</v>
      </c>
      <c r="T27" s="124">
        <f t="shared" si="6"/>
        <v>-276689.56766851945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849121.7999209736</v>
      </c>
      <c r="Q28" s="124">
        <f t="shared" si="3"/>
        <v>416616.0884530177</v>
      </c>
      <c r="R28" s="124">
        <f t="shared" si="4"/>
        <v>419821.59007681138</v>
      </c>
      <c r="S28" s="124">
        <f t="shared" si="5"/>
        <v>297381.46243443369</v>
      </c>
      <c r="T28" s="124">
        <f t="shared" si="6"/>
        <v>-284697.34104328911</v>
      </c>
      <c r="U28" s="196">
        <f>SUM(Q25:T28)/4</f>
        <v>817343.86687566526</v>
      </c>
      <c r="V28" s="124">
        <f>SUM(Q25:Q28)/4</f>
        <v>399623.77323137637</v>
      </c>
      <c r="W28" s="124">
        <f>SUM(R25:R28)/4</f>
        <v>402438.7100981627</v>
      </c>
      <c r="X28" s="124">
        <f>SUM(S25:S28)/4</f>
        <v>288190.71790617064</v>
      </c>
      <c r="Y28" s="124">
        <f>SUM(T25:T28)/4</f>
        <v>-272909.33436004433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871246.89483769331</v>
      </c>
      <c r="Q29" s="124">
        <f t="shared" si="3"/>
        <v>428484.66417612159</v>
      </c>
      <c r="R29" s="124">
        <f t="shared" si="4"/>
        <v>431971.79935104796</v>
      </c>
      <c r="S29" s="124">
        <f t="shared" si="5"/>
        <v>303727.30160923267</v>
      </c>
      <c r="T29" s="124">
        <f t="shared" si="6"/>
        <v>-292936.87029870873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893958.69683135394</v>
      </c>
      <c r="Q30" s="124">
        <f t="shared" si="3"/>
        <v>440691.35235719156</v>
      </c>
      <c r="R30" s="124">
        <f t="shared" si="4"/>
        <v>444473.65224937908</v>
      </c>
      <c r="S30" s="124">
        <f t="shared" si="5"/>
        <v>310208.55499076383</v>
      </c>
      <c r="T30" s="124">
        <f t="shared" si="6"/>
        <v>-301414.86276598036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917273.00326969661</v>
      </c>
      <c r="Q31" s="124">
        <f t="shared" si="3"/>
        <v>453245.78515739832</v>
      </c>
      <c r="R31" s="124">
        <f t="shared" si="4"/>
        <v>457337.32581777783</v>
      </c>
      <c r="S31" s="124">
        <f t="shared" si="5"/>
        <v>316828.11219013768</v>
      </c>
      <c r="T31" s="124">
        <f t="shared" si="6"/>
        <v>-310138.21989561705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941206.04238362133</v>
      </c>
      <c r="Q32" s="124">
        <f t="shared" si="3"/>
        <v>466157.86913930369</v>
      </c>
      <c r="R32" s="124">
        <f t="shared" si="4"/>
        <v>470573.2916398049</v>
      </c>
      <c r="S32" s="124">
        <f t="shared" si="5"/>
        <v>323588.92448003311</v>
      </c>
      <c r="T32" s="124">
        <f t="shared" si="6"/>
        <v>-319114.0428755203</v>
      </c>
      <c r="U32" s="196">
        <f>SUM(Q29:T32)/4</f>
        <v>905921.15933059121</v>
      </c>
      <c r="V32" s="124">
        <f>SUM(Q29:Q32)/4</f>
        <v>447144.91770750377</v>
      </c>
      <c r="W32" s="124">
        <f>SUM(R29:R32)/4</f>
        <v>451089.01726450241</v>
      </c>
      <c r="X32" s="124">
        <f>SUM(S29:S32)/4</f>
        <v>313588.22331754182</v>
      </c>
      <c r="Y32" s="124">
        <f>SUM(T29:T32)/4</f>
        <v>-305900.99895895657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965774.48514379084</v>
      </c>
      <c r="Q33" s="124">
        <f t="shared" si="3"/>
        <v>479437.79308401834</v>
      </c>
      <c r="R33" s="124">
        <f t="shared" si="4"/>
        <v>484192.32436092797</v>
      </c>
      <c r="S33" s="124">
        <f t="shared" si="5"/>
        <v>330494.00611049694</v>
      </c>
      <c r="T33" s="124">
        <f t="shared" si="6"/>
        <v>-328349.63841165241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990995.45746741351</v>
      </c>
      <c r="Q34" s="124">
        <f t="shared" si="3"/>
        <v>493096.03603105515</v>
      </c>
      <c r="R34" s="124">
        <f t="shared" si="4"/>
        <v>498205.51045954658</v>
      </c>
      <c r="S34" s="124">
        <f t="shared" si="5"/>
        <v>337546.43565282138</v>
      </c>
      <c r="T34" s="124">
        <f t="shared" si="6"/>
        <v>-337852.52467600955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1016886.5527644461</v>
      </c>
      <c r="Q35" s="124">
        <f t="shared" si="3"/>
        <v>507143.37554722204</v>
      </c>
      <c r="R35" s="124">
        <f t="shared" si="4"/>
        <v>512624.25727186236</v>
      </c>
      <c r="S35" s="124">
        <f t="shared" si="5"/>
        <v>344749.35737209872</v>
      </c>
      <c r="T35" s="124">
        <f t="shared" si="6"/>
        <v>-347630.43742673693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1043465.8448327165</v>
      </c>
      <c r="Q36" s="124">
        <f t="shared" si="3"/>
        <v>521590.89623107942</v>
      </c>
      <c r="R36" s="124">
        <f t="shared" si="4"/>
        <v>527460.30227794137</v>
      </c>
      <c r="S36" s="124">
        <f t="shared" si="5"/>
        <v>352105.98262906476</v>
      </c>
      <c r="T36" s="124">
        <f t="shared" si="6"/>
        <v>-357691.33630536887</v>
      </c>
      <c r="U36" s="196">
        <f>SUM(Q33:T36)/4</f>
        <v>1004280.5850520919</v>
      </c>
      <c r="V36" s="124">
        <f>SUM(Q33:Q36)/4</f>
        <v>500317.02522334375</v>
      </c>
      <c r="W36" s="124">
        <f>SUM(R33:R36)/4</f>
        <v>505620.59859256959</v>
      </c>
      <c r="X36" s="124">
        <f>SUM(S33:S36)/4</f>
        <v>341223.94544112048</v>
      </c>
      <c r="Y36" s="124">
        <f>SUM(T33:T36)/4</f>
        <v>-342880.98420494195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1070751.9011117381</v>
      </c>
      <c r="Q37" s="124">
        <f t="shared" si="3"/>
        <v>536449.99845967302</v>
      </c>
      <c r="R37" s="124">
        <f t="shared" si="4"/>
        <v>542725.72265652777</v>
      </c>
      <c r="S37" s="124">
        <f t="shared" si="5"/>
        <v>359619.59131185635</v>
      </c>
      <c r="T37" s="124">
        <f t="shared" si="6"/>
        <v>-368043.41131631914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1098763.7963052548</v>
      </c>
      <c r="Q38" s="124">
        <f t="shared" si="3"/>
        <v>551732.40738444403</v>
      </c>
      <c r="R38" s="124">
        <f t="shared" si="4"/>
        <v>558432.94511638652</v>
      </c>
      <c r="S38" s="124">
        <f t="shared" si="5"/>
        <v>367293.53329832142</v>
      </c>
      <c r="T38" s="124">
        <f t="shared" si="6"/>
        <v>-378695.08949389699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1127521.126382852</v>
      </c>
      <c r="Q39" s="124">
        <f t="shared" si="3"/>
        <v>567450.18218341493</v>
      </c>
      <c r="R39" s="124">
        <f t="shared" si="4"/>
        <v>574594.75601217907</v>
      </c>
      <c r="S39" s="124">
        <f t="shared" si="5"/>
        <v>375131.22994953324</v>
      </c>
      <c r="T39" s="124">
        <f t="shared" si="6"/>
        <v>-389655.04176227545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1157044.0229712361</v>
      </c>
      <c r="Q40" s="124">
        <f t="shared" si="3"/>
        <v>583615.7255769521</v>
      </c>
      <c r="R40" s="124">
        <f t="shared" si="4"/>
        <v>591224.31175310595</v>
      </c>
      <c r="S40" s="124">
        <f t="shared" si="5"/>
        <v>383136.17563517473</v>
      </c>
      <c r="T40" s="124">
        <f t="shared" si="6"/>
        <v>-400932.18999399652</v>
      </c>
      <c r="U40" s="196">
        <f>SUM(Q37:T40)/4</f>
        <v>1113520.2116927705</v>
      </c>
      <c r="V40" s="124">
        <f>SUM(Q37:Q40)/4</f>
        <v>559812.07840112108</v>
      </c>
      <c r="W40" s="124">
        <f>SUM(R37:R40)/4</f>
        <v>566744.43388454977</v>
      </c>
      <c r="X40" s="124">
        <f>SUM(S37:S40)/4</f>
        <v>371295.13254872139</v>
      </c>
      <c r="Y40" s="124">
        <f>SUM(T37:T40)/4</f>
        <v>-384331.43314162199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1187353.1681461171</v>
      </c>
      <c r="Q41" s="124">
        <f t="shared" si="3"/>
        <v>600241.79361461359</v>
      </c>
      <c r="R41" s="124">
        <f t="shared" si="4"/>
        <v>608335.14951278956</v>
      </c>
      <c r="S41" s="124">
        <f t="shared" si="5"/>
        <v>391311.9392914733</v>
      </c>
      <c r="T41" s="124">
        <f t="shared" si="6"/>
        <v>-412535.71427275921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1218469.8096358995</v>
      </c>
      <c r="Q42" s="124">
        <f t="shared" si="3"/>
        <v>617341.50574080565</v>
      </c>
      <c r="R42" s="124">
        <f t="shared" si="4"/>
        <v>625941.19824911596</v>
      </c>
      <c r="S42" s="124">
        <f t="shared" si="5"/>
        <v>399662.16601238027</v>
      </c>
      <c r="T42" s="124">
        <f t="shared" si="6"/>
        <v>-424475.0603664025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1250415.7764487329</v>
      </c>
      <c r="Q43" s="124">
        <f t="shared" si="3"/>
        <v>634928.35514718911</v>
      </c>
      <c r="R43" s="124">
        <f t="shared" si="4"/>
        <v>644056.7900430056</v>
      </c>
      <c r="S43" s="124">
        <f t="shared" si="5"/>
        <v>408190.57867470471</v>
      </c>
      <c r="T43" s="124">
        <f t="shared" si="6"/>
        <v>-436759.9474161666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1283213.4949347838</v>
      </c>
      <c r="Q44" s="124">
        <f t="shared" si="3"/>
        <v>653016.21942000638</v>
      </c>
      <c r="R44" s="124">
        <f t="shared" si="4"/>
        <v>662696.67176534352</v>
      </c>
      <c r="S44" s="124">
        <f t="shared" si="5"/>
        <v>416900.97959792608</v>
      </c>
      <c r="T44" s="124">
        <f t="shared" si="6"/>
        <v>-449400.37584849203</v>
      </c>
      <c r="U44" s="196">
        <f>SUM(Q41:T44)/4</f>
        <v>1234863.0622913833</v>
      </c>
      <c r="V44" s="124">
        <f>SUM(Q41:Q44)/4</f>
        <v>626381.96848065371</v>
      </c>
      <c r="W44" s="124">
        <f>SUM(R41:R44)/4</f>
        <v>635257.45239256369</v>
      </c>
      <c r="X44" s="124">
        <f>SUM(S41:S44)/4</f>
        <v>404016.41589412111</v>
      </c>
      <c r="Y44" s="124">
        <f>SUM(T41:T44)/4</f>
        <v>-430792.77447595506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1316886.0052959251</v>
      </c>
      <c r="Q45" s="124">
        <f t="shared" si="3"/>
        <v>671619.37149072962</v>
      </c>
      <c r="R45" s="124">
        <f t="shared" si="4"/>
        <v>681876.01708156662</v>
      </c>
      <c r="S45" s="124">
        <f t="shared" si="5"/>
        <v>425797.25223942572</v>
      </c>
      <c r="T45" s="124">
        <f t="shared" si="6"/>
        <v>-462406.63551579672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1351456.9785553855</v>
      </c>
      <c r="Q46" s="124">
        <f t="shared" si="3"/>
        <v>690752.49089867133</v>
      </c>
      <c r="R46" s="124">
        <f t="shared" si="4"/>
        <v>701610.43880367989</v>
      </c>
      <c r="S46" s="124">
        <f t="shared" si="5"/>
        <v>434883.36292589281</v>
      </c>
      <c r="T46" s="124">
        <f t="shared" si="6"/>
        <v>-475789.3140728586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667085.74596282758</v>
      </c>
      <c r="V48" s="124">
        <f>SUM(Q45:Q48)/4</f>
        <v>340592.96559735027</v>
      </c>
      <c r="W48" s="124">
        <f>SUM(R45:R48)/4</f>
        <v>345871.6139713116</v>
      </c>
      <c r="X48" s="124">
        <f>SUM(S45:S48)/4</f>
        <v>215170.15379132965</v>
      </c>
      <c r="Y48" s="124">
        <f>SUM(T45:T48)/4</f>
        <v>-234548.98739716382</v>
      </c>
      <c r="Z48" s="188">
        <f>SUM(Q48:T48)-P48</f>
        <v>0</v>
      </c>
    </row>
    <row r="49" spans="13:26" x14ac:dyDescent="0.25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5">
      <c r="M50" s="2"/>
      <c r="O50" s="134" t="s">
        <v>231</v>
      </c>
      <c r="P50" s="196">
        <f>SUM(Q50:T50)</f>
        <v>28585078.264636494</v>
      </c>
      <c r="Q50" s="196">
        <f>SUM(Q$17:Q$48)</f>
        <v>14200886.751743874</v>
      </c>
      <c r="R50" s="196">
        <f>SUM(R$17:R$48)</f>
        <v>14345481.323879395</v>
      </c>
      <c r="S50" s="196">
        <f>SUM(S$17:S$48)</f>
        <v>9766938.763792783</v>
      </c>
      <c r="T50" s="196">
        <f>SUM(T$17:T$48)</f>
        <v>-9728228.5747795552</v>
      </c>
      <c r="U50" s="124"/>
      <c r="V50" s="196"/>
      <c r="W50" s="196"/>
      <c r="X50" s="196"/>
      <c r="Y50" s="196"/>
      <c r="Z50" s="2"/>
    </row>
    <row r="51" spans="13:26" x14ac:dyDescent="0.25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-1.6763806343078613E-8</v>
      </c>
      <c r="S51" s="188">
        <f>S50-S$10</f>
        <v>0</v>
      </c>
      <c r="T51" s="188">
        <f>T50-T$10</f>
        <v>0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5">
      <c r="M52" s="2"/>
      <c r="O52" s="180" t="s">
        <v>279</v>
      </c>
      <c r="P52" s="197">
        <f>$P$13</f>
        <v>2.5944734200074926E-2</v>
      </c>
      <c r="Z52" s="2"/>
    </row>
    <row r="53" spans="13:26" x14ac:dyDescent="0.25">
      <c r="M53" s="2"/>
      <c r="O53" s="134" t="s">
        <v>236</v>
      </c>
      <c r="P53" s="197">
        <f>((1+P52)^(1/12))-1</f>
        <v>2.1367696450942386E-3</v>
      </c>
      <c r="Z53" s="2"/>
    </row>
    <row r="54" spans="13:26" x14ac:dyDescent="0.25">
      <c r="M54" s="2"/>
      <c r="O54" s="134" t="s">
        <v>235</v>
      </c>
      <c r="P54" s="196">
        <f>P10</f>
        <v>28585078.264636487</v>
      </c>
      <c r="Z54" s="2"/>
    </row>
    <row r="55" spans="13:26" x14ac:dyDescent="0.25">
      <c r="M55" s="2"/>
      <c r="O55" s="134" t="s">
        <v>234</v>
      </c>
      <c r="P55" s="196">
        <f>P54/(1+P53)^P56</f>
        <v>13256240.766646717</v>
      </c>
      <c r="Z55" s="2"/>
    </row>
    <row r="56" spans="13:26" x14ac:dyDescent="0.25">
      <c r="M56" s="2"/>
      <c r="O56" s="134" t="s">
        <v>233</v>
      </c>
      <c r="P56" s="124">
        <f>$P$12*12</f>
        <v>360</v>
      </c>
      <c r="Q56" s="198"/>
      <c r="Z56" s="2"/>
    </row>
    <row r="57" spans="13:26" x14ac:dyDescent="0.25">
      <c r="M57" s="2"/>
      <c r="O57" s="134" t="s">
        <v>232</v>
      </c>
      <c r="P57" s="196">
        <f>PMT(P53,P56,-P55)</f>
        <v>52821.198888563558</v>
      </c>
      <c r="Z57" s="2"/>
    </row>
    <row r="58" spans="13:26" x14ac:dyDescent="0.25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5">
      <c r="M59" s="2"/>
      <c r="N59" s="1">
        <v>1</v>
      </c>
      <c r="O59" s="124">
        <v>0</v>
      </c>
      <c r="P59" s="124">
        <f>P57</f>
        <v>52821.198888563558</v>
      </c>
      <c r="Q59" s="124">
        <f t="shared" ref="Q59:Q79" si="7">O59*$P$53</f>
        <v>0</v>
      </c>
      <c r="R59" s="124">
        <f t="shared" ref="R59:R79" si="8">O59+P59+Q59</f>
        <v>52821.198888563558</v>
      </c>
      <c r="Z59" s="2"/>
    </row>
    <row r="60" spans="13:26" x14ac:dyDescent="0.25">
      <c r="M60" s="2"/>
      <c r="N60" s="1">
        <f t="shared" ref="N60:N183" si="9">N59+1</f>
        <v>2</v>
      </c>
      <c r="O60" s="124">
        <f t="shared" ref="O60:O79" si="10">R59</f>
        <v>52821.198888563558</v>
      </c>
      <c r="P60" s="124">
        <f t="shared" ref="P60:P183" si="11">P59</f>
        <v>52821.198888563558</v>
      </c>
      <c r="Q60" s="124">
        <f t="shared" si="7"/>
        <v>112.86673440256814</v>
      </c>
      <c r="R60" s="124">
        <f t="shared" si="8"/>
        <v>105755.26451152969</v>
      </c>
      <c r="Z60" s="2"/>
    </row>
    <row r="61" spans="13:26" x14ac:dyDescent="0.25">
      <c r="M61" s="2"/>
      <c r="N61" s="1">
        <f t="shared" si="9"/>
        <v>3</v>
      </c>
      <c r="O61" s="124">
        <f t="shared" si="10"/>
        <v>105755.26451152969</v>
      </c>
      <c r="P61" s="124">
        <f t="shared" si="11"/>
        <v>52821.198888563558</v>
      </c>
      <c r="Q61" s="124">
        <f t="shared" si="7"/>
        <v>225.97463901714863</v>
      </c>
      <c r="R61" s="124">
        <f t="shared" si="8"/>
        <v>158802.43803911039</v>
      </c>
      <c r="Z61" s="2"/>
    </row>
    <row r="62" spans="13:26" x14ac:dyDescent="0.25">
      <c r="M62" s="2"/>
      <c r="N62" s="1">
        <f t="shared" si="9"/>
        <v>4</v>
      </c>
      <c r="O62" s="124">
        <f t="shared" si="10"/>
        <v>158802.43803911039</v>
      </c>
      <c r="P62" s="124">
        <f t="shared" si="11"/>
        <v>52821.198888563558</v>
      </c>
      <c r="Q62" s="124">
        <f t="shared" si="7"/>
        <v>339.32422916892972</v>
      </c>
      <c r="R62" s="124">
        <f t="shared" si="8"/>
        <v>211962.96115684288</v>
      </c>
      <c r="Z62" s="2"/>
    </row>
    <row r="63" spans="13:26" x14ac:dyDescent="0.25">
      <c r="M63" s="2"/>
      <c r="N63" s="1">
        <f t="shared" si="9"/>
        <v>5</v>
      </c>
      <c r="O63" s="124">
        <f t="shared" si="10"/>
        <v>211962.96115684288</v>
      </c>
      <c r="P63" s="124">
        <f t="shared" si="11"/>
        <v>52821.198888563558</v>
      </c>
      <c r="Q63" s="124">
        <f t="shared" si="7"/>
        <v>452.91602128423102</v>
      </c>
      <c r="R63" s="124">
        <f t="shared" si="8"/>
        <v>265237.07606669067</v>
      </c>
      <c r="Z63" s="2"/>
    </row>
    <row r="64" spans="13:26" x14ac:dyDescent="0.25">
      <c r="M64" s="2"/>
      <c r="N64" s="1">
        <f t="shared" si="9"/>
        <v>6</v>
      </c>
      <c r="O64" s="124">
        <f t="shared" si="10"/>
        <v>265237.07606669067</v>
      </c>
      <c r="P64" s="124">
        <f t="shared" si="11"/>
        <v>52821.198888563558</v>
      </c>
      <c r="Q64" s="124">
        <f t="shared" si="7"/>
        <v>566.7505328928562</v>
      </c>
      <c r="R64" s="124">
        <f t="shared" si="8"/>
        <v>318625.0254881471</v>
      </c>
      <c r="Z64" s="2"/>
    </row>
    <row r="65" spans="13:26" x14ac:dyDescent="0.25">
      <c r="M65" s="2"/>
      <c r="N65" s="1">
        <f t="shared" si="9"/>
        <v>7</v>
      </c>
      <c r="O65" s="124">
        <f t="shared" si="10"/>
        <v>318625.0254881471</v>
      </c>
      <c r="P65" s="124">
        <f t="shared" si="11"/>
        <v>52821.198888563558</v>
      </c>
      <c r="Q65" s="124">
        <f t="shared" si="7"/>
        <v>680.82828263045087</v>
      </c>
      <c r="R65" s="124">
        <f t="shared" si="8"/>
        <v>372127.05265934113</v>
      </c>
      <c r="Z65" s="2"/>
    </row>
    <row r="66" spans="13:26" x14ac:dyDescent="0.25">
      <c r="M66" s="2"/>
      <c r="N66" s="1">
        <f t="shared" si="9"/>
        <v>8</v>
      </c>
      <c r="O66" s="124">
        <f t="shared" si="10"/>
        <v>372127.05265934113</v>
      </c>
      <c r="P66" s="124">
        <f t="shared" si="11"/>
        <v>52821.198888563558</v>
      </c>
      <c r="Q66" s="124">
        <f t="shared" si="7"/>
        <v>795.1497902408654</v>
      </c>
      <c r="R66" s="124">
        <f t="shared" si="8"/>
        <v>425743.40133814554</v>
      </c>
      <c r="Z66" s="2"/>
    </row>
    <row r="67" spans="13:26" x14ac:dyDescent="0.25">
      <c r="M67" s="2"/>
      <c r="N67" s="1">
        <f t="shared" si="9"/>
        <v>9</v>
      </c>
      <c r="O67" s="124">
        <f t="shared" si="10"/>
        <v>425743.40133814554</v>
      </c>
      <c r="P67" s="124">
        <f t="shared" si="11"/>
        <v>52821.198888563558</v>
      </c>
      <c r="Q67" s="124">
        <f t="shared" si="7"/>
        <v>909.71557657852327</v>
      </c>
      <c r="R67" s="124">
        <f t="shared" si="8"/>
        <v>479474.31580328761</v>
      </c>
      <c r="Z67" s="2"/>
    </row>
    <row r="68" spans="13:26" x14ac:dyDescent="0.25">
      <c r="M68" s="2"/>
      <c r="N68" s="1">
        <f t="shared" si="9"/>
        <v>10</v>
      </c>
      <c r="O68" s="124">
        <f t="shared" si="10"/>
        <v>479474.31580328761</v>
      </c>
      <c r="P68" s="124">
        <f t="shared" si="11"/>
        <v>52821.198888563558</v>
      </c>
      <c r="Q68" s="124">
        <f t="shared" si="7"/>
        <v>1024.5261636107937</v>
      </c>
      <c r="R68" s="124">
        <f t="shared" si="8"/>
        <v>533320.04085546196</v>
      </c>
      <c r="Z68" s="2"/>
    </row>
    <row r="69" spans="13:26" x14ac:dyDescent="0.25">
      <c r="M69" s="2"/>
      <c r="N69" s="1">
        <f t="shared" si="9"/>
        <v>11</v>
      </c>
      <c r="O69" s="124">
        <f t="shared" si="10"/>
        <v>533320.04085546196</v>
      </c>
      <c r="P69" s="124">
        <f t="shared" si="11"/>
        <v>52821.198888563558</v>
      </c>
      <c r="Q69" s="124">
        <f t="shared" si="7"/>
        <v>1139.5820744203702</v>
      </c>
      <c r="R69" s="124">
        <f t="shared" si="8"/>
        <v>587280.82181844593</v>
      </c>
      <c r="Z69" s="2"/>
    </row>
    <row r="70" spans="13:26" x14ac:dyDescent="0.25">
      <c r="M70" s="2"/>
      <c r="N70" s="1">
        <f t="shared" si="9"/>
        <v>12</v>
      </c>
      <c r="O70" s="124">
        <f t="shared" si="10"/>
        <v>587280.82181844593</v>
      </c>
      <c r="P70" s="124">
        <f t="shared" si="11"/>
        <v>52821.198888563558</v>
      </c>
      <c r="Q70" s="124">
        <f t="shared" si="7"/>
        <v>1254.8838332076534</v>
      </c>
      <c r="R70" s="124">
        <f t="shared" si="8"/>
        <v>641356.90454021713</v>
      </c>
      <c r="Z70" s="2"/>
    </row>
    <row r="71" spans="13:26" x14ac:dyDescent="0.25">
      <c r="M71" s="2"/>
      <c r="N71" s="1">
        <f t="shared" si="9"/>
        <v>13</v>
      </c>
      <c r="O71" s="124">
        <f t="shared" si="10"/>
        <v>641356.90454021713</v>
      </c>
      <c r="P71" s="124">
        <f t="shared" si="11"/>
        <v>52821.198888563558</v>
      </c>
      <c r="Q71" s="124">
        <f t="shared" si="7"/>
        <v>1370.4319652931392</v>
      </c>
      <c r="R71" s="124">
        <f t="shared" si="8"/>
        <v>695548.53539407381</v>
      </c>
      <c r="Z71" s="2"/>
    </row>
    <row r="72" spans="13:26" x14ac:dyDescent="0.25">
      <c r="M72" s="2"/>
      <c r="N72" s="1">
        <f t="shared" si="9"/>
        <v>14</v>
      </c>
      <c r="O72" s="124">
        <f t="shared" si="10"/>
        <v>695548.53539407381</v>
      </c>
      <c r="P72" s="124">
        <f t="shared" si="11"/>
        <v>52821.198888563558</v>
      </c>
      <c r="Q72" s="124">
        <f t="shared" si="7"/>
        <v>1486.2269971198125</v>
      </c>
      <c r="R72" s="124">
        <f t="shared" si="8"/>
        <v>749855.9612797572</v>
      </c>
      <c r="Z72" s="2"/>
    </row>
    <row r="73" spans="13:26" x14ac:dyDescent="0.25">
      <c r="M73" s="2"/>
      <c r="N73" s="1">
        <f t="shared" si="9"/>
        <v>15</v>
      </c>
      <c r="O73" s="124">
        <f t="shared" si="10"/>
        <v>749855.9612797572</v>
      </c>
      <c r="P73" s="124">
        <f t="shared" si="11"/>
        <v>52821.198888563558</v>
      </c>
      <c r="Q73" s="124">
        <f t="shared" si="7"/>
        <v>1602.2694562555459</v>
      </c>
      <c r="R73" s="124">
        <f t="shared" si="8"/>
        <v>804279.42962457635</v>
      </c>
      <c r="Z73" s="2"/>
    </row>
    <row r="74" spans="13:26" x14ac:dyDescent="0.25">
      <c r="M74" s="2"/>
      <c r="N74" s="1">
        <f t="shared" si="9"/>
        <v>16</v>
      </c>
      <c r="O74" s="124">
        <f t="shared" si="10"/>
        <v>804279.42962457635</v>
      </c>
      <c r="P74" s="124">
        <f t="shared" si="11"/>
        <v>52821.198888563558</v>
      </c>
      <c r="Q74" s="124">
        <f t="shared" si="7"/>
        <v>1718.5598713955026</v>
      </c>
      <c r="R74" s="124">
        <f t="shared" si="8"/>
        <v>858819.18838453537</v>
      </c>
      <c r="Z74" s="2"/>
    </row>
    <row r="75" spans="13:26" x14ac:dyDescent="0.25">
      <c r="M75" s="2"/>
      <c r="N75" s="1">
        <f t="shared" si="9"/>
        <v>17</v>
      </c>
      <c r="O75" s="124">
        <f t="shared" si="10"/>
        <v>858819.18838453537</v>
      </c>
      <c r="P75" s="124">
        <f t="shared" si="11"/>
        <v>52821.198888563558</v>
      </c>
      <c r="Q75" s="124">
        <f t="shared" si="7"/>
        <v>1835.0987723645458</v>
      </c>
      <c r="R75" s="124">
        <f t="shared" si="8"/>
        <v>913475.48604546348</v>
      </c>
      <c r="Z75" s="2"/>
    </row>
    <row r="76" spans="13:26" x14ac:dyDescent="0.25">
      <c r="M76" s="2"/>
      <c r="N76" s="1">
        <f t="shared" si="9"/>
        <v>18</v>
      </c>
      <c r="O76" s="124">
        <f t="shared" si="10"/>
        <v>913475.48604546348</v>
      </c>
      <c r="P76" s="124">
        <f t="shared" si="11"/>
        <v>52821.198888563558</v>
      </c>
      <c r="Q76" s="124">
        <f t="shared" si="7"/>
        <v>1951.886690119652</v>
      </c>
      <c r="R76" s="124">
        <f t="shared" si="8"/>
        <v>968248.57162414666</v>
      </c>
      <c r="Z76" s="2"/>
    </row>
    <row r="77" spans="13:26" x14ac:dyDescent="0.25">
      <c r="M77" s="2"/>
      <c r="N77" s="1">
        <f t="shared" si="9"/>
        <v>19</v>
      </c>
      <c r="O77" s="124">
        <f t="shared" si="10"/>
        <v>968248.57162414666</v>
      </c>
      <c r="P77" s="124">
        <f t="shared" si="11"/>
        <v>52821.198888563558</v>
      </c>
      <c r="Q77" s="124">
        <f t="shared" si="7"/>
        <v>2068.9241567523313</v>
      </c>
      <c r="R77" s="124">
        <f t="shared" si="8"/>
        <v>1023138.6946694625</v>
      </c>
      <c r="Z77" s="2"/>
    </row>
    <row r="78" spans="13:26" x14ac:dyDescent="0.25">
      <c r="M78" s="2"/>
      <c r="N78" s="1">
        <f t="shared" si="9"/>
        <v>20</v>
      </c>
      <c r="O78" s="124">
        <f t="shared" si="10"/>
        <v>1023138.6946694625</v>
      </c>
      <c r="P78" s="124">
        <f t="shared" si="11"/>
        <v>52821.198888563558</v>
      </c>
      <c r="Q78" s="124">
        <f t="shared" si="7"/>
        <v>2186.21170549105</v>
      </c>
      <c r="R78" s="124">
        <f t="shared" si="8"/>
        <v>1078146.105263517</v>
      </c>
      <c r="Z78" s="2"/>
    </row>
    <row r="79" spans="13:26" x14ac:dyDescent="0.25">
      <c r="M79" s="2"/>
      <c r="N79" s="1">
        <f t="shared" si="9"/>
        <v>21</v>
      </c>
      <c r="O79" s="124">
        <f t="shared" si="10"/>
        <v>1078146.105263517</v>
      </c>
      <c r="P79" s="124">
        <f t="shared" si="11"/>
        <v>52821.198888563558</v>
      </c>
      <c r="Q79" s="124">
        <f t="shared" si="7"/>
        <v>2303.7498707036607</v>
      </c>
      <c r="R79" s="124">
        <f t="shared" si="8"/>
        <v>1133271.0540227841</v>
      </c>
      <c r="Z79" s="2"/>
    </row>
    <row r="80" spans="13:26" x14ac:dyDescent="0.25">
      <c r="M80" s="2"/>
      <c r="N80" s="1">
        <f t="shared" si="9"/>
        <v>22</v>
      </c>
      <c r="O80" s="124">
        <f t="shared" ref="O80:O143" si="12">R79</f>
        <v>1133271.0540227841</v>
      </c>
      <c r="P80" s="124">
        <f t="shared" si="11"/>
        <v>52821.198888563558</v>
      </c>
      <c r="Q80" s="124">
        <f t="shared" ref="Q80:Q143" si="13">O80*$P$53</f>
        <v>2421.539187899838</v>
      </c>
      <c r="R80" s="124">
        <f t="shared" ref="R80:R143" si="14">O80+P80+Q80</f>
        <v>1188513.7920992475</v>
      </c>
      <c r="Z80" s="2"/>
    </row>
    <row r="81" spans="13:26" x14ac:dyDescent="0.25">
      <c r="M81" s="2"/>
      <c r="N81" s="1">
        <f t="shared" si="9"/>
        <v>23</v>
      </c>
      <c r="O81" s="124">
        <f t="shared" si="12"/>
        <v>1188513.7920992475</v>
      </c>
      <c r="P81" s="124">
        <f t="shared" si="11"/>
        <v>52821.198888563558</v>
      </c>
      <c r="Q81" s="124">
        <f t="shared" si="13"/>
        <v>2539.5801937335168</v>
      </c>
      <c r="R81" s="124">
        <f t="shared" si="14"/>
        <v>1243874.5711815446</v>
      </c>
      <c r="Z81" s="2"/>
    </row>
    <row r="82" spans="13:26" x14ac:dyDescent="0.25">
      <c r="M82" s="2"/>
      <c r="N82" s="1">
        <f t="shared" si="9"/>
        <v>24</v>
      </c>
      <c r="O82" s="124">
        <f t="shared" si="12"/>
        <v>1243874.5711815446</v>
      </c>
      <c r="P82" s="124">
        <f t="shared" si="11"/>
        <v>52821.198888563558</v>
      </c>
      <c r="Q82" s="124">
        <f t="shared" si="13"/>
        <v>2657.873426005337</v>
      </c>
      <c r="R82" s="124">
        <f t="shared" si="14"/>
        <v>1299353.6434961134</v>
      </c>
      <c r="Z82" s="2"/>
    </row>
    <row r="83" spans="13:26" x14ac:dyDescent="0.25">
      <c r="M83" s="2"/>
      <c r="N83" s="1">
        <f t="shared" si="9"/>
        <v>25</v>
      </c>
      <c r="O83" s="124">
        <f t="shared" si="12"/>
        <v>1299353.6434961134</v>
      </c>
      <c r="P83" s="124">
        <f t="shared" si="11"/>
        <v>52821.198888563558</v>
      </c>
      <c r="Q83" s="124">
        <f t="shared" si="13"/>
        <v>2776.419423665096</v>
      </c>
      <c r="R83" s="124">
        <f t="shared" si="14"/>
        <v>1354951.2618083421</v>
      </c>
      <c r="Z83" s="2"/>
    </row>
    <row r="84" spans="13:26" x14ac:dyDescent="0.25">
      <c r="M84" s="2"/>
      <c r="N84" s="1">
        <f t="shared" si="9"/>
        <v>26</v>
      </c>
      <c r="O84" s="124">
        <f t="shared" si="12"/>
        <v>1354951.2618083421</v>
      </c>
      <c r="P84" s="124">
        <f t="shared" si="11"/>
        <v>52821.198888563558</v>
      </c>
      <c r="Q84" s="124">
        <f t="shared" si="13"/>
        <v>2895.218726814202</v>
      </c>
      <c r="R84" s="124">
        <f t="shared" si="14"/>
        <v>1410667.6794237199</v>
      </c>
      <c r="Z84" s="2"/>
    </row>
    <row r="85" spans="13:26" x14ac:dyDescent="0.25">
      <c r="M85" s="2"/>
      <c r="N85" s="1">
        <f t="shared" si="9"/>
        <v>27</v>
      </c>
      <c r="O85" s="124">
        <f t="shared" si="12"/>
        <v>1410667.6794237199</v>
      </c>
      <c r="P85" s="124">
        <f t="shared" si="11"/>
        <v>52821.198888563558</v>
      </c>
      <c r="Q85" s="124">
        <f t="shared" si="13"/>
        <v>3014.2718767081351</v>
      </c>
      <c r="R85" s="124">
        <f t="shared" si="14"/>
        <v>1466503.1501889916</v>
      </c>
      <c r="Z85" s="2"/>
    </row>
    <row r="86" spans="13:26" x14ac:dyDescent="0.25">
      <c r="M86" s="2"/>
      <c r="N86" s="1">
        <f t="shared" si="9"/>
        <v>28</v>
      </c>
      <c r="O86" s="124">
        <f t="shared" si="12"/>
        <v>1466503.1501889916</v>
      </c>
      <c r="P86" s="124">
        <f t="shared" si="11"/>
        <v>52821.198888563558</v>
      </c>
      <c r="Q86" s="124">
        <f t="shared" si="13"/>
        <v>3133.5794157589144</v>
      </c>
      <c r="R86" s="124">
        <f t="shared" si="14"/>
        <v>1522457.928493314</v>
      </c>
      <c r="Z86" s="2"/>
    </row>
    <row r="87" spans="13:26" x14ac:dyDescent="0.25">
      <c r="M87" s="2"/>
      <c r="N87" s="1">
        <f t="shared" si="9"/>
        <v>29</v>
      </c>
      <c r="O87" s="124">
        <f t="shared" si="12"/>
        <v>1522457.928493314</v>
      </c>
      <c r="P87" s="124">
        <f t="shared" si="11"/>
        <v>52821.198888563558</v>
      </c>
      <c r="Q87" s="124">
        <f t="shared" si="13"/>
        <v>3253.141887537568</v>
      </c>
      <c r="R87" s="124">
        <f t="shared" si="14"/>
        <v>1578532.2692694152</v>
      </c>
      <c r="Z87" s="2"/>
    </row>
    <row r="88" spans="13:26" x14ac:dyDescent="0.25">
      <c r="M88" s="2"/>
      <c r="N88" s="1">
        <f t="shared" si="9"/>
        <v>30</v>
      </c>
      <c r="O88" s="124">
        <f t="shared" si="12"/>
        <v>1578532.2692694152</v>
      </c>
      <c r="P88" s="124">
        <f t="shared" si="11"/>
        <v>52821.198888563558</v>
      </c>
      <c r="Q88" s="124">
        <f t="shared" si="13"/>
        <v>3372.9598367766112</v>
      </c>
      <c r="R88" s="124">
        <f t="shared" si="14"/>
        <v>1634726.4279947553</v>
      </c>
      <c r="Z88" s="2"/>
    </row>
    <row r="89" spans="13:26" x14ac:dyDescent="0.25">
      <c r="M89" s="2"/>
      <c r="N89" s="1">
        <f t="shared" si="9"/>
        <v>31</v>
      </c>
      <c r="O89" s="124">
        <f t="shared" si="12"/>
        <v>1634726.4279947553</v>
      </c>
      <c r="P89" s="124">
        <f t="shared" si="11"/>
        <v>52821.198888563558</v>
      </c>
      <c r="Q89" s="124">
        <f t="shared" si="13"/>
        <v>3493.0338093725259</v>
      </c>
      <c r="R89" s="124">
        <f t="shared" si="14"/>
        <v>1691040.6606926913</v>
      </c>
      <c r="Z89" s="2"/>
    </row>
    <row r="90" spans="13:26" x14ac:dyDescent="0.25">
      <c r="M90" s="2"/>
      <c r="N90" s="1">
        <f t="shared" si="9"/>
        <v>32</v>
      </c>
      <c r="O90" s="124">
        <f t="shared" si="12"/>
        <v>1691040.6606926913</v>
      </c>
      <c r="P90" s="124">
        <f t="shared" si="11"/>
        <v>52821.198888563558</v>
      </c>
      <c r="Q90" s="124">
        <f t="shared" si="13"/>
        <v>3613.3643523882488</v>
      </c>
      <c r="R90" s="124">
        <f t="shared" si="14"/>
        <v>1747475.2239336432</v>
      </c>
      <c r="Z90" s="2"/>
    </row>
    <row r="91" spans="13:26" x14ac:dyDescent="0.25">
      <c r="M91" s="2"/>
      <c r="N91" s="1">
        <f t="shared" si="9"/>
        <v>33</v>
      </c>
      <c r="O91" s="124">
        <f t="shared" si="12"/>
        <v>1747475.2239336432</v>
      </c>
      <c r="P91" s="124">
        <f t="shared" si="11"/>
        <v>52821.198888563558</v>
      </c>
      <c r="Q91" s="124">
        <f t="shared" si="13"/>
        <v>3733.952014055666</v>
      </c>
      <c r="R91" s="124">
        <f t="shared" si="14"/>
        <v>1804030.3748362623</v>
      </c>
      <c r="Z91" s="2"/>
    </row>
    <row r="92" spans="13:26" x14ac:dyDescent="0.25">
      <c r="M92" s="2"/>
      <c r="N92" s="1">
        <f t="shared" si="9"/>
        <v>34</v>
      </c>
      <c r="O92" s="124">
        <f t="shared" si="12"/>
        <v>1804030.3748362623</v>
      </c>
      <c r="P92" s="124">
        <f t="shared" si="11"/>
        <v>52821.198888563558</v>
      </c>
      <c r="Q92" s="124">
        <f t="shared" si="13"/>
        <v>3854.7973437781066</v>
      </c>
      <c r="R92" s="124">
        <f t="shared" si="14"/>
        <v>1860706.3710686041</v>
      </c>
      <c r="Z92" s="2"/>
    </row>
    <row r="93" spans="13:26" x14ac:dyDescent="0.25">
      <c r="M93" s="2"/>
      <c r="N93" s="1">
        <f t="shared" si="9"/>
        <v>35</v>
      </c>
      <c r="O93" s="124">
        <f t="shared" si="12"/>
        <v>1860706.3710686041</v>
      </c>
      <c r="P93" s="124">
        <f t="shared" si="11"/>
        <v>52821.198888563558</v>
      </c>
      <c r="Q93" s="124">
        <f t="shared" si="13"/>
        <v>3975.9008921328495</v>
      </c>
      <c r="R93" s="124">
        <f t="shared" si="14"/>
        <v>1917503.4708493005</v>
      </c>
      <c r="Z93" s="2"/>
    </row>
    <row r="94" spans="13:26" x14ac:dyDescent="0.25">
      <c r="M94" s="2"/>
      <c r="N94" s="1">
        <f t="shared" si="9"/>
        <v>36</v>
      </c>
      <c r="O94" s="124">
        <f t="shared" si="12"/>
        <v>1917503.4708493005</v>
      </c>
      <c r="P94" s="124">
        <f t="shared" si="11"/>
        <v>52821.198888563558</v>
      </c>
      <c r="Q94" s="124">
        <f t="shared" si="13"/>
        <v>4097.2632108736307</v>
      </c>
      <c r="R94" s="124">
        <f t="shared" si="14"/>
        <v>1974421.9329487376</v>
      </c>
      <c r="Z94" s="2"/>
    </row>
    <row r="95" spans="13:26" x14ac:dyDescent="0.25">
      <c r="M95" s="2"/>
      <c r="N95" s="1">
        <f t="shared" si="9"/>
        <v>37</v>
      </c>
      <c r="O95" s="124">
        <f t="shared" si="12"/>
        <v>1974421.9329487376</v>
      </c>
      <c r="P95" s="124">
        <f t="shared" si="11"/>
        <v>52821.198888563558</v>
      </c>
      <c r="Q95" s="124">
        <f t="shared" si="13"/>
        <v>4218.8848529331544</v>
      </c>
      <c r="R95" s="124">
        <f t="shared" si="14"/>
        <v>2031462.0166902344</v>
      </c>
      <c r="Z95" s="2"/>
    </row>
    <row r="96" spans="13:26" x14ac:dyDescent="0.25">
      <c r="M96" s="2"/>
      <c r="N96" s="1">
        <f t="shared" si="9"/>
        <v>38</v>
      </c>
      <c r="O96" s="124">
        <f t="shared" si="12"/>
        <v>2031462.0166902344</v>
      </c>
      <c r="P96" s="124">
        <f t="shared" si="11"/>
        <v>52821.198888563558</v>
      </c>
      <c r="Q96" s="124">
        <f t="shared" si="13"/>
        <v>4340.7663724256181</v>
      </c>
      <c r="R96" s="124">
        <f t="shared" si="14"/>
        <v>2088623.9819512237</v>
      </c>
      <c r="Z96" s="2"/>
    </row>
    <row r="97" spans="13:26" x14ac:dyDescent="0.25">
      <c r="M97" s="2"/>
      <c r="N97" s="1">
        <f t="shared" si="9"/>
        <v>39</v>
      </c>
      <c r="O97" s="124">
        <f t="shared" si="12"/>
        <v>2088623.9819512237</v>
      </c>
      <c r="P97" s="124">
        <f t="shared" si="11"/>
        <v>52821.198888563558</v>
      </c>
      <c r="Q97" s="124">
        <f t="shared" si="13"/>
        <v>4462.9083246492319</v>
      </c>
      <c r="R97" s="124">
        <f t="shared" si="14"/>
        <v>2145908.0891644363</v>
      </c>
      <c r="Z97" s="2"/>
    </row>
    <row r="98" spans="13:26" x14ac:dyDescent="0.25">
      <c r="M98" s="2"/>
      <c r="N98" s="1">
        <f t="shared" si="9"/>
        <v>40</v>
      </c>
      <c r="O98" s="124">
        <f t="shared" si="12"/>
        <v>2145908.0891644363</v>
      </c>
      <c r="P98" s="124">
        <f t="shared" si="11"/>
        <v>52821.198888563558</v>
      </c>
      <c r="Q98" s="124">
        <f t="shared" si="13"/>
        <v>4585.3112660887482</v>
      </c>
      <c r="R98" s="124">
        <f t="shared" si="14"/>
        <v>2203314.5993190887</v>
      </c>
      <c r="Z98" s="2"/>
    </row>
    <row r="99" spans="13:26" x14ac:dyDescent="0.25">
      <c r="M99" s="2"/>
      <c r="N99" s="1">
        <f t="shared" si="9"/>
        <v>41</v>
      </c>
      <c r="O99" s="124">
        <f t="shared" si="12"/>
        <v>2203314.5993190887</v>
      </c>
      <c r="P99" s="124">
        <f t="shared" si="11"/>
        <v>52821.198888563558</v>
      </c>
      <c r="Q99" s="124">
        <f t="shared" si="13"/>
        <v>4707.9757544180038</v>
      </c>
      <c r="R99" s="124">
        <f t="shared" si="14"/>
        <v>2260843.7739620702</v>
      </c>
      <c r="Z99" s="2"/>
    </row>
    <row r="100" spans="13:26" x14ac:dyDescent="0.25">
      <c r="M100" s="2"/>
      <c r="N100" s="1">
        <f t="shared" si="9"/>
        <v>42</v>
      </c>
      <c r="O100" s="124">
        <f t="shared" si="12"/>
        <v>2260843.7739620702</v>
      </c>
      <c r="P100" s="124">
        <f t="shared" si="11"/>
        <v>52821.198888563558</v>
      </c>
      <c r="Q100" s="124">
        <f t="shared" si="13"/>
        <v>4830.9023485024518</v>
      </c>
      <c r="R100" s="124">
        <f t="shared" si="14"/>
        <v>2318495.8751991363</v>
      </c>
      <c r="Z100" s="2"/>
    </row>
    <row r="101" spans="13:26" x14ac:dyDescent="0.25">
      <c r="M101" s="2"/>
      <c r="N101" s="1">
        <f t="shared" si="9"/>
        <v>43</v>
      </c>
      <c r="O101" s="124">
        <f t="shared" si="12"/>
        <v>2318495.8751991363</v>
      </c>
      <c r="P101" s="124">
        <f t="shared" si="11"/>
        <v>52821.198888563558</v>
      </c>
      <c r="Q101" s="124">
        <f t="shared" si="13"/>
        <v>4954.0916084017144</v>
      </c>
      <c r="R101" s="124">
        <f t="shared" si="14"/>
        <v>2376271.1656961017</v>
      </c>
      <c r="Z101" s="2"/>
    </row>
    <row r="102" spans="13:26" x14ac:dyDescent="0.25">
      <c r="M102" s="2"/>
      <c r="N102" s="1">
        <f t="shared" si="9"/>
        <v>44</v>
      </c>
      <c r="O102" s="124">
        <f t="shared" si="12"/>
        <v>2376271.1656961017</v>
      </c>
      <c r="P102" s="124">
        <f t="shared" si="11"/>
        <v>52821.198888563558</v>
      </c>
      <c r="Q102" s="124">
        <f t="shared" si="13"/>
        <v>5077.5440953721318</v>
      </c>
      <c r="R102" s="124">
        <f t="shared" si="14"/>
        <v>2434169.9086800376</v>
      </c>
      <c r="Z102" s="2"/>
    </row>
    <row r="103" spans="13:26" x14ac:dyDescent="0.25">
      <c r="M103" s="2"/>
      <c r="N103" s="1">
        <f t="shared" si="9"/>
        <v>45</v>
      </c>
      <c r="O103" s="124">
        <f t="shared" si="12"/>
        <v>2434169.9086800376</v>
      </c>
      <c r="P103" s="124">
        <f t="shared" si="11"/>
        <v>52821.198888563558</v>
      </c>
      <c r="Q103" s="124">
        <f t="shared" si="13"/>
        <v>5201.260371869319</v>
      </c>
      <c r="R103" s="124">
        <f t="shared" si="14"/>
        <v>2492192.3679404706</v>
      </c>
      <c r="Z103" s="2"/>
    </row>
    <row r="104" spans="13:26" x14ac:dyDescent="0.25">
      <c r="M104" s="2"/>
      <c r="N104" s="1">
        <f t="shared" si="9"/>
        <v>46</v>
      </c>
      <c r="O104" s="124">
        <f t="shared" si="12"/>
        <v>2492192.3679404706</v>
      </c>
      <c r="P104" s="124">
        <f t="shared" si="11"/>
        <v>52821.198888563558</v>
      </c>
      <c r="Q104" s="124">
        <f t="shared" si="13"/>
        <v>5325.2410015507294</v>
      </c>
      <c r="R104" s="124">
        <f t="shared" si="14"/>
        <v>2550338.8078305847</v>
      </c>
      <c r="Z104" s="2"/>
    </row>
    <row r="105" spans="13:26" x14ac:dyDescent="0.25">
      <c r="M105" s="2"/>
      <c r="N105" s="1">
        <f t="shared" si="9"/>
        <v>47</v>
      </c>
      <c r="O105" s="124">
        <f t="shared" si="12"/>
        <v>2550338.8078305847</v>
      </c>
      <c r="P105" s="124">
        <f t="shared" si="11"/>
        <v>52821.198888563558</v>
      </c>
      <c r="Q105" s="124">
        <f t="shared" si="13"/>
        <v>5449.4865492782219</v>
      </c>
      <c r="R105" s="124">
        <f t="shared" si="14"/>
        <v>2608609.4932684265</v>
      </c>
      <c r="Z105" s="2"/>
    </row>
    <row r="106" spans="13:26" x14ac:dyDescent="0.25">
      <c r="M106" s="2"/>
      <c r="N106" s="1">
        <f t="shared" si="9"/>
        <v>48</v>
      </c>
      <c r="O106" s="124">
        <f t="shared" si="12"/>
        <v>2608609.4932684265</v>
      </c>
      <c r="P106" s="124">
        <f t="shared" si="11"/>
        <v>52821.198888563558</v>
      </c>
      <c r="Q106" s="124">
        <f t="shared" si="13"/>
        <v>5573.9975811206377</v>
      </c>
      <c r="R106" s="124">
        <f t="shared" si="14"/>
        <v>2667004.6897381106</v>
      </c>
      <c r="Z106" s="2"/>
    </row>
    <row r="107" spans="13:26" x14ac:dyDescent="0.25">
      <c r="M107" s="2"/>
      <c r="N107" s="1">
        <f t="shared" si="9"/>
        <v>49</v>
      </c>
      <c r="O107" s="124">
        <f t="shared" si="12"/>
        <v>2667004.6897381106</v>
      </c>
      <c r="P107" s="124">
        <f t="shared" si="11"/>
        <v>52821.198888563558</v>
      </c>
      <c r="Q107" s="124">
        <f t="shared" si="13"/>
        <v>5698.7746643563723</v>
      </c>
      <c r="R107" s="124">
        <f t="shared" si="14"/>
        <v>2725524.6632910306</v>
      </c>
      <c r="Z107" s="2"/>
    </row>
    <row r="108" spans="13:26" x14ac:dyDescent="0.25">
      <c r="M108" s="2"/>
      <c r="N108" s="1">
        <f t="shared" si="9"/>
        <v>50</v>
      </c>
      <c r="O108" s="124">
        <f t="shared" si="12"/>
        <v>2725524.6632910306</v>
      </c>
      <c r="P108" s="124">
        <f t="shared" si="11"/>
        <v>52821.198888563558</v>
      </c>
      <c r="Q108" s="124">
        <f t="shared" si="13"/>
        <v>5823.8183674759694</v>
      </c>
      <c r="R108" s="124">
        <f t="shared" si="14"/>
        <v>2784169.6805470702</v>
      </c>
      <c r="Z108" s="2"/>
    </row>
    <row r="109" spans="13:26" x14ac:dyDescent="0.25">
      <c r="M109" s="2"/>
      <c r="N109" s="1">
        <f t="shared" si="9"/>
        <v>51</v>
      </c>
      <c r="O109" s="124">
        <f t="shared" si="12"/>
        <v>2784169.6805470702</v>
      </c>
      <c r="P109" s="124">
        <f t="shared" si="11"/>
        <v>52821.198888563558</v>
      </c>
      <c r="Q109" s="124">
        <f t="shared" si="13"/>
        <v>5949.1292601847026</v>
      </c>
      <c r="R109" s="124">
        <f t="shared" si="14"/>
        <v>2842940.0086958185</v>
      </c>
      <c r="Z109" s="2"/>
    </row>
    <row r="110" spans="13:26" x14ac:dyDescent="0.25">
      <c r="M110" s="2"/>
      <c r="N110" s="1">
        <f t="shared" si="9"/>
        <v>52</v>
      </c>
      <c r="O110" s="124">
        <f t="shared" si="12"/>
        <v>2842940.0086958185</v>
      </c>
      <c r="P110" s="124">
        <f t="shared" si="11"/>
        <v>52821.198888563558</v>
      </c>
      <c r="Q110" s="124">
        <f t="shared" si="13"/>
        <v>6074.7079134051755</v>
      </c>
      <c r="R110" s="124">
        <f t="shared" si="14"/>
        <v>2901835.9154977873</v>
      </c>
      <c r="Z110" s="2"/>
    </row>
    <row r="111" spans="13:26" x14ac:dyDescent="0.25">
      <c r="M111" s="2"/>
      <c r="N111" s="1">
        <f t="shared" si="9"/>
        <v>53</v>
      </c>
      <c r="O111" s="124">
        <f t="shared" si="12"/>
        <v>2901835.9154977873</v>
      </c>
      <c r="P111" s="124">
        <f t="shared" si="11"/>
        <v>52821.198888563558</v>
      </c>
      <c r="Q111" s="124">
        <f t="shared" si="13"/>
        <v>6200.5548992799222</v>
      </c>
      <c r="R111" s="124">
        <f t="shared" si="14"/>
        <v>2960857.6692856308</v>
      </c>
      <c r="Z111" s="2"/>
    </row>
    <row r="112" spans="13:26" x14ac:dyDescent="0.25">
      <c r="M112" s="2"/>
      <c r="N112" s="1">
        <f t="shared" si="9"/>
        <v>54</v>
      </c>
      <c r="O112" s="124">
        <f t="shared" si="12"/>
        <v>2960857.6692856308</v>
      </c>
      <c r="P112" s="124">
        <f t="shared" si="11"/>
        <v>52821.198888563558</v>
      </c>
      <c r="Q112" s="124">
        <f t="shared" si="13"/>
        <v>6326.6707911740123</v>
      </c>
      <c r="R112" s="124">
        <f t="shared" si="14"/>
        <v>3020005.5389653682</v>
      </c>
      <c r="Z112" s="2"/>
    </row>
    <row r="113" spans="13:26" x14ac:dyDescent="0.25">
      <c r="M113" s="2"/>
      <c r="N113" s="1">
        <f t="shared" si="9"/>
        <v>55</v>
      </c>
      <c r="O113" s="124">
        <f t="shared" si="12"/>
        <v>3020005.5389653682</v>
      </c>
      <c r="P113" s="124">
        <f t="shared" si="11"/>
        <v>52821.198888563558</v>
      </c>
      <c r="Q113" s="124">
        <f t="shared" si="13"/>
        <v>6453.0561636776647</v>
      </c>
      <c r="R113" s="124">
        <f t="shared" si="14"/>
        <v>3079279.7940176092</v>
      </c>
      <c r="Z113" s="2"/>
    </row>
    <row r="114" spans="13:26" x14ac:dyDescent="0.25">
      <c r="M114" s="2"/>
      <c r="N114" s="1">
        <f t="shared" si="9"/>
        <v>56</v>
      </c>
      <c r="O114" s="124">
        <f t="shared" si="12"/>
        <v>3079279.7940176092</v>
      </c>
      <c r="P114" s="124">
        <f t="shared" si="11"/>
        <v>52821.198888563558</v>
      </c>
      <c r="Q114" s="124">
        <f t="shared" si="13"/>
        <v>6579.7115926088672</v>
      </c>
      <c r="R114" s="124">
        <f t="shared" si="14"/>
        <v>3138680.7044987818</v>
      </c>
      <c r="Z114" s="2"/>
    </row>
    <row r="115" spans="13:26" x14ac:dyDescent="0.25">
      <c r="M115" s="2"/>
      <c r="N115" s="1">
        <f t="shared" si="9"/>
        <v>57</v>
      </c>
      <c r="O115" s="124">
        <f t="shared" si="12"/>
        <v>3138680.7044987818</v>
      </c>
      <c r="P115" s="124">
        <f t="shared" si="11"/>
        <v>52821.198888563558</v>
      </c>
      <c r="Q115" s="124">
        <f t="shared" si="13"/>
        <v>6706.6376550159966</v>
      </c>
      <c r="R115" s="124">
        <f t="shared" si="14"/>
        <v>3198208.5410423614</v>
      </c>
      <c r="Z115" s="2"/>
    </row>
    <row r="116" spans="13:26" x14ac:dyDescent="0.25">
      <c r="M116" s="2"/>
      <c r="N116" s="1">
        <f t="shared" si="9"/>
        <v>58</v>
      </c>
      <c r="O116" s="124">
        <f t="shared" si="12"/>
        <v>3198208.5410423614</v>
      </c>
      <c r="P116" s="124">
        <f t="shared" si="11"/>
        <v>52821.198888563558</v>
      </c>
      <c r="Q116" s="124">
        <f t="shared" si="13"/>
        <v>6833.8349291804489</v>
      </c>
      <c r="R116" s="124">
        <f t="shared" si="14"/>
        <v>3257863.5748601053</v>
      </c>
      <c r="Z116" s="2"/>
    </row>
    <row r="117" spans="13:26" x14ac:dyDescent="0.25">
      <c r="M117" s="2"/>
      <c r="N117" s="1">
        <f t="shared" si="9"/>
        <v>59</v>
      </c>
      <c r="O117" s="124">
        <f t="shared" si="12"/>
        <v>3257863.5748601053</v>
      </c>
      <c r="P117" s="124">
        <f t="shared" si="11"/>
        <v>52821.198888563558</v>
      </c>
      <c r="Q117" s="124">
        <f t="shared" si="13"/>
        <v>6961.3039946192748</v>
      </c>
      <c r="R117" s="124">
        <f t="shared" si="14"/>
        <v>3317646.0777432881</v>
      </c>
      <c r="Z117" s="2"/>
    </row>
    <row r="118" spans="13:26" x14ac:dyDescent="0.25">
      <c r="M118" s="2"/>
      <c r="N118" s="1">
        <f t="shared" si="9"/>
        <v>60</v>
      </c>
      <c r="O118" s="124">
        <f t="shared" si="12"/>
        <v>3317646.0777432881</v>
      </c>
      <c r="P118" s="124">
        <f t="shared" si="11"/>
        <v>52821.198888563558</v>
      </c>
      <c r="Q118" s="124">
        <f t="shared" si="13"/>
        <v>7089.0454320878189</v>
      </c>
      <c r="R118" s="124">
        <f t="shared" si="14"/>
        <v>3377556.3220639396</v>
      </c>
      <c r="Z118" s="2"/>
    </row>
    <row r="119" spans="13:26" x14ac:dyDescent="0.25">
      <c r="M119" s="2"/>
      <c r="N119" s="1">
        <f t="shared" si="9"/>
        <v>61</v>
      </c>
      <c r="O119" s="124">
        <f t="shared" si="12"/>
        <v>3377556.3220639396</v>
      </c>
      <c r="P119" s="124">
        <f t="shared" si="11"/>
        <v>52821.198888563558</v>
      </c>
      <c r="Q119" s="124">
        <f t="shared" si="13"/>
        <v>7217.0598235823663</v>
      </c>
      <c r="R119" s="124">
        <f t="shared" si="14"/>
        <v>3437594.5807760856</v>
      </c>
      <c r="Z119" s="2"/>
    </row>
    <row r="120" spans="13:26" x14ac:dyDescent="0.25">
      <c r="M120" s="2"/>
      <c r="N120" s="1">
        <f t="shared" si="9"/>
        <v>62</v>
      </c>
      <c r="O120" s="124">
        <f t="shared" si="12"/>
        <v>3437594.5807760856</v>
      </c>
      <c r="P120" s="124">
        <f t="shared" si="11"/>
        <v>52821.198888563558</v>
      </c>
      <c r="Q120" s="124">
        <f t="shared" si="13"/>
        <v>7345.3477523427946</v>
      </c>
      <c r="R120" s="124">
        <f t="shared" si="14"/>
        <v>3497761.1274169921</v>
      </c>
      <c r="Z120" s="2"/>
    </row>
    <row r="121" spans="13:26" x14ac:dyDescent="0.25">
      <c r="M121" s="2"/>
      <c r="N121" s="1">
        <f t="shared" si="9"/>
        <v>63</v>
      </c>
      <c r="O121" s="124">
        <f t="shared" si="12"/>
        <v>3497761.1274169921</v>
      </c>
      <c r="P121" s="124">
        <f t="shared" si="11"/>
        <v>52821.198888563558</v>
      </c>
      <c r="Q121" s="124">
        <f t="shared" si="13"/>
        <v>7473.9098028552298</v>
      </c>
      <c r="R121" s="124">
        <f t="shared" si="14"/>
        <v>3558056.2361084111</v>
      </c>
      <c r="Z121" s="2"/>
    </row>
    <row r="122" spans="13:26" x14ac:dyDescent="0.25">
      <c r="M122" s="2"/>
      <c r="N122" s="1">
        <f t="shared" si="9"/>
        <v>64</v>
      </c>
      <c r="O122" s="124">
        <f t="shared" si="12"/>
        <v>3558056.2361084111</v>
      </c>
      <c r="P122" s="124">
        <f t="shared" si="11"/>
        <v>52821.198888563558</v>
      </c>
      <c r="Q122" s="124">
        <f t="shared" si="13"/>
        <v>7602.7465608547118</v>
      </c>
      <c r="R122" s="124">
        <f t="shared" si="14"/>
        <v>3618480.1815578295</v>
      </c>
      <c r="Z122" s="2"/>
    </row>
    <row r="123" spans="13:26" x14ac:dyDescent="0.25">
      <c r="M123" s="2"/>
      <c r="N123" s="1">
        <f t="shared" si="9"/>
        <v>65</v>
      </c>
      <c r="O123" s="124">
        <f t="shared" si="12"/>
        <v>3618480.1815578295</v>
      </c>
      <c r="P123" s="124">
        <f t="shared" si="11"/>
        <v>52821.198888563558</v>
      </c>
      <c r="Q123" s="124">
        <f t="shared" si="13"/>
        <v>7731.8586133278595</v>
      </c>
      <c r="R123" s="124">
        <f t="shared" si="14"/>
        <v>3679033.2390597211</v>
      </c>
      <c r="Z123" s="2"/>
    </row>
    <row r="124" spans="13:26" x14ac:dyDescent="0.25">
      <c r="M124" s="2"/>
      <c r="N124" s="1">
        <f t="shared" si="9"/>
        <v>66</v>
      </c>
      <c r="O124" s="124">
        <f t="shared" si="12"/>
        <v>3679033.2390597211</v>
      </c>
      <c r="P124" s="124">
        <f t="shared" si="11"/>
        <v>52821.198888563558</v>
      </c>
      <c r="Q124" s="124">
        <f t="shared" si="13"/>
        <v>7861.2465485155471</v>
      </c>
      <c r="R124" s="124">
        <f t="shared" si="14"/>
        <v>3739715.6844968004</v>
      </c>
      <c r="Z124" s="2"/>
    </row>
    <row r="125" spans="13:26" x14ac:dyDescent="0.25">
      <c r="M125" s="2"/>
      <c r="N125" s="1">
        <f t="shared" si="9"/>
        <v>67</v>
      </c>
      <c r="O125" s="124">
        <f t="shared" si="12"/>
        <v>3739715.6844968004</v>
      </c>
      <c r="P125" s="124">
        <f t="shared" si="11"/>
        <v>52821.198888563558</v>
      </c>
      <c r="Q125" s="124">
        <f t="shared" si="13"/>
        <v>7990.9109559155859</v>
      </c>
      <c r="R125" s="124">
        <f t="shared" si="14"/>
        <v>3800527.7943412797</v>
      </c>
      <c r="Z125" s="2"/>
    </row>
    <row r="126" spans="13:26" x14ac:dyDescent="0.25">
      <c r="M126" s="2"/>
      <c r="N126" s="1">
        <f t="shared" si="9"/>
        <v>68</v>
      </c>
      <c r="O126" s="124">
        <f t="shared" si="12"/>
        <v>3800527.7943412797</v>
      </c>
      <c r="P126" s="124">
        <f t="shared" si="11"/>
        <v>52821.198888563558</v>
      </c>
      <c r="Q126" s="124">
        <f t="shared" si="13"/>
        <v>8120.8524262854053</v>
      </c>
      <c r="R126" s="124">
        <f t="shared" si="14"/>
        <v>3861469.8456561286</v>
      </c>
      <c r="Z126" s="2"/>
    </row>
    <row r="127" spans="13:26" x14ac:dyDescent="0.25">
      <c r="M127" s="2"/>
      <c r="N127" s="1">
        <f t="shared" si="9"/>
        <v>69</v>
      </c>
      <c r="O127" s="124">
        <f t="shared" si="12"/>
        <v>3861469.8456561286</v>
      </c>
      <c r="P127" s="124">
        <f t="shared" si="11"/>
        <v>52821.198888563558</v>
      </c>
      <c r="Q127" s="124">
        <f t="shared" si="13"/>
        <v>8251.0715516447508</v>
      </c>
      <c r="R127" s="124">
        <f t="shared" si="14"/>
        <v>3922542.1160963369</v>
      </c>
      <c r="Z127" s="2"/>
    </row>
    <row r="128" spans="13:26" x14ac:dyDescent="0.25">
      <c r="M128" s="2"/>
      <c r="N128" s="1">
        <f t="shared" si="9"/>
        <v>70</v>
      </c>
      <c r="O128" s="124">
        <f t="shared" si="12"/>
        <v>3922542.1160963369</v>
      </c>
      <c r="P128" s="124">
        <f t="shared" si="11"/>
        <v>52821.198888563558</v>
      </c>
      <c r="Q128" s="124">
        <f t="shared" si="13"/>
        <v>8381.5689252783741</v>
      </c>
      <c r="R128" s="124">
        <f t="shared" si="14"/>
        <v>3983744.8839101787</v>
      </c>
      <c r="Z128" s="2"/>
    </row>
    <row r="129" spans="13:26" x14ac:dyDescent="0.25">
      <c r="M129" s="2"/>
      <c r="N129" s="1">
        <f t="shared" si="9"/>
        <v>71</v>
      </c>
      <c r="O129" s="124">
        <f t="shared" si="12"/>
        <v>3983744.8839101787</v>
      </c>
      <c r="P129" s="124">
        <f t="shared" si="11"/>
        <v>52821.198888563558</v>
      </c>
      <c r="Q129" s="124">
        <f t="shared" si="13"/>
        <v>8512.3451417387405</v>
      </c>
      <c r="R129" s="124">
        <f t="shared" si="14"/>
        <v>4045078.4279404809</v>
      </c>
      <c r="Z129" s="2"/>
    </row>
    <row r="130" spans="13:26" x14ac:dyDescent="0.25">
      <c r="M130" s="2"/>
      <c r="N130" s="1">
        <f t="shared" si="9"/>
        <v>72</v>
      </c>
      <c r="O130" s="124">
        <f t="shared" si="12"/>
        <v>4045078.4279404809</v>
      </c>
      <c r="P130" s="124">
        <f t="shared" si="11"/>
        <v>52821.198888563558</v>
      </c>
      <c r="Q130" s="124">
        <f t="shared" si="13"/>
        <v>8643.4007968487422</v>
      </c>
      <c r="R130" s="124">
        <f t="shared" si="14"/>
        <v>4106543.0276258932</v>
      </c>
      <c r="Z130" s="2"/>
    </row>
    <row r="131" spans="13:26" x14ac:dyDescent="0.25">
      <c r="M131" s="2"/>
      <c r="N131" s="1">
        <f t="shared" si="9"/>
        <v>73</v>
      </c>
      <c r="O131" s="124">
        <f t="shared" si="12"/>
        <v>4106543.0276258932</v>
      </c>
      <c r="P131" s="124">
        <f t="shared" si="11"/>
        <v>52821.198888563558</v>
      </c>
      <c r="Q131" s="124">
        <f t="shared" si="13"/>
        <v>8774.7364877044001</v>
      </c>
      <c r="R131" s="124">
        <f t="shared" si="14"/>
        <v>4168138.9630021611</v>
      </c>
      <c r="Z131" s="2"/>
    </row>
    <row r="132" spans="13:26" x14ac:dyDescent="0.25">
      <c r="M132" s="2"/>
      <c r="N132" s="1">
        <f t="shared" si="9"/>
        <v>74</v>
      </c>
      <c r="O132" s="124">
        <f t="shared" si="12"/>
        <v>4168138.9630021611</v>
      </c>
      <c r="P132" s="124">
        <f t="shared" si="11"/>
        <v>52821.198888563558</v>
      </c>
      <c r="Q132" s="124">
        <f t="shared" si="13"/>
        <v>8906.3528126775964</v>
      </c>
      <c r="R132" s="124">
        <f t="shared" si="14"/>
        <v>4229866.5147034023</v>
      </c>
      <c r="Z132" s="2"/>
    </row>
    <row r="133" spans="13:26" x14ac:dyDescent="0.25">
      <c r="M133" s="2"/>
      <c r="N133" s="1">
        <f t="shared" si="9"/>
        <v>75</v>
      </c>
      <c r="O133" s="124">
        <f t="shared" si="12"/>
        <v>4229866.5147034023</v>
      </c>
      <c r="P133" s="124">
        <f t="shared" si="11"/>
        <v>52821.198888563558</v>
      </c>
      <c r="Q133" s="124">
        <f t="shared" si="13"/>
        <v>9038.2503714187933</v>
      </c>
      <c r="R133" s="124">
        <f t="shared" si="14"/>
        <v>4291725.9639633847</v>
      </c>
      <c r="Z133" s="2"/>
    </row>
    <row r="134" spans="13:26" x14ac:dyDescent="0.25">
      <c r="M134" s="2"/>
      <c r="N134" s="1">
        <f t="shared" si="9"/>
        <v>76</v>
      </c>
      <c r="O134" s="124">
        <f t="shared" si="12"/>
        <v>4291725.9639633847</v>
      </c>
      <c r="P134" s="124">
        <f t="shared" si="11"/>
        <v>52821.198888563558</v>
      </c>
      <c r="Q134" s="124">
        <f t="shared" si="13"/>
        <v>9170.4297648597712</v>
      </c>
      <c r="R134" s="124">
        <f t="shared" si="14"/>
        <v>4353717.5926168077</v>
      </c>
      <c r="Z134" s="2"/>
    </row>
    <row r="135" spans="13:26" x14ac:dyDescent="0.25">
      <c r="M135" s="2"/>
      <c r="N135" s="1">
        <f t="shared" si="9"/>
        <v>77</v>
      </c>
      <c r="O135" s="124">
        <f t="shared" si="12"/>
        <v>4353717.5926168077</v>
      </c>
      <c r="P135" s="124">
        <f t="shared" si="11"/>
        <v>52821.198888563558</v>
      </c>
      <c r="Q135" s="124">
        <f t="shared" si="13"/>
        <v>9302.8915952163588</v>
      </c>
      <c r="R135" s="124">
        <f t="shared" si="14"/>
        <v>4415841.6831005877</v>
      </c>
      <c r="Z135" s="2"/>
    </row>
    <row r="136" spans="13:26" x14ac:dyDescent="0.25">
      <c r="M136" s="2"/>
      <c r="N136" s="1">
        <f t="shared" si="9"/>
        <v>78</v>
      </c>
      <c r="O136" s="124">
        <f t="shared" si="12"/>
        <v>4415841.6831005877</v>
      </c>
      <c r="P136" s="124">
        <f t="shared" si="11"/>
        <v>52821.198888563558</v>
      </c>
      <c r="Q136" s="124">
        <f t="shared" si="13"/>
        <v>9435.6364659911887</v>
      </c>
      <c r="R136" s="124">
        <f t="shared" si="14"/>
        <v>4478098.5184551422</v>
      </c>
      <c r="Z136" s="2"/>
    </row>
    <row r="137" spans="13:26" x14ac:dyDescent="0.25">
      <c r="M137" s="2"/>
      <c r="N137" s="1">
        <f t="shared" si="9"/>
        <v>79</v>
      </c>
      <c r="O137" s="124">
        <f t="shared" si="12"/>
        <v>4478098.5184551422</v>
      </c>
      <c r="P137" s="124">
        <f t="shared" si="11"/>
        <v>52821.198888563558</v>
      </c>
      <c r="Q137" s="124">
        <f t="shared" si="13"/>
        <v>9568.6649819764298</v>
      </c>
      <c r="R137" s="124">
        <f t="shared" si="14"/>
        <v>4540488.3823256819</v>
      </c>
      <c r="Z137" s="2"/>
    </row>
    <row r="138" spans="13:26" x14ac:dyDescent="0.25">
      <c r="M138" s="2"/>
      <c r="N138" s="1">
        <f t="shared" si="9"/>
        <v>80</v>
      </c>
      <c r="O138" s="124">
        <f t="shared" si="12"/>
        <v>4540488.3823256819</v>
      </c>
      <c r="P138" s="124">
        <f t="shared" si="11"/>
        <v>52821.198888563558</v>
      </c>
      <c r="Q138" s="124">
        <f t="shared" si="13"/>
        <v>9701.9777492565609</v>
      </c>
      <c r="R138" s="124">
        <f t="shared" si="14"/>
        <v>4603011.5589635018</v>
      </c>
      <c r="Z138" s="2"/>
    </row>
    <row r="139" spans="13:26" x14ac:dyDescent="0.25">
      <c r="M139" s="2"/>
      <c r="N139" s="1">
        <f t="shared" si="9"/>
        <v>81</v>
      </c>
      <c r="O139" s="124">
        <f t="shared" si="12"/>
        <v>4603011.5589635018</v>
      </c>
      <c r="P139" s="124">
        <f t="shared" si="11"/>
        <v>52821.198888563558</v>
      </c>
      <c r="Q139" s="124">
        <f t="shared" si="13"/>
        <v>9835.5753752111195</v>
      </c>
      <c r="R139" s="124">
        <f t="shared" si="14"/>
        <v>4665668.3332272768</v>
      </c>
      <c r="Z139" s="2"/>
    </row>
    <row r="140" spans="13:26" x14ac:dyDescent="0.25">
      <c r="M140" s="2"/>
      <c r="N140" s="1">
        <f t="shared" si="9"/>
        <v>82</v>
      </c>
      <c r="O140" s="124">
        <f t="shared" si="12"/>
        <v>4665668.3332272768</v>
      </c>
      <c r="P140" s="124">
        <f t="shared" si="11"/>
        <v>52821.198888563558</v>
      </c>
      <c r="Q140" s="124">
        <f t="shared" si="13"/>
        <v>9969.4584685174759</v>
      </c>
      <c r="R140" s="124">
        <f t="shared" si="14"/>
        <v>4728458.9905843576</v>
      </c>
      <c r="Z140" s="2"/>
    </row>
    <row r="141" spans="13:26" x14ac:dyDescent="0.25">
      <c r="M141" s="2"/>
      <c r="N141" s="1">
        <f t="shared" si="9"/>
        <v>83</v>
      </c>
      <c r="O141" s="124">
        <f t="shared" si="12"/>
        <v>4728458.9905843576</v>
      </c>
      <c r="P141" s="124">
        <f t="shared" si="11"/>
        <v>52821.198888563558</v>
      </c>
      <c r="Q141" s="124">
        <f t="shared" si="13"/>
        <v>10103.627639153599</v>
      </c>
      <c r="R141" s="124">
        <f t="shared" si="14"/>
        <v>4791383.8171120752</v>
      </c>
      <c r="Z141" s="2"/>
    </row>
    <row r="142" spans="13:26" x14ac:dyDescent="0.25">
      <c r="M142" s="2"/>
      <c r="N142" s="1">
        <f t="shared" si="9"/>
        <v>84</v>
      </c>
      <c r="O142" s="124">
        <f t="shared" si="12"/>
        <v>4791383.8171120752</v>
      </c>
      <c r="P142" s="124">
        <f t="shared" si="11"/>
        <v>52821.198888563558</v>
      </c>
      <c r="Q142" s="124">
        <f t="shared" si="13"/>
        <v>10238.083498400847</v>
      </c>
      <c r="R142" s="124">
        <f t="shared" si="14"/>
        <v>4854443.0994990394</v>
      </c>
      <c r="Z142" s="2"/>
    </row>
    <row r="143" spans="13:26" x14ac:dyDescent="0.25">
      <c r="M143" s="2"/>
      <c r="N143" s="1">
        <f t="shared" si="9"/>
        <v>85</v>
      </c>
      <c r="O143" s="124">
        <f t="shared" si="12"/>
        <v>4854443.0994990394</v>
      </c>
      <c r="P143" s="124">
        <f t="shared" si="11"/>
        <v>52821.198888563558</v>
      </c>
      <c r="Q143" s="124">
        <f t="shared" si="13"/>
        <v>10372.826658846738</v>
      </c>
      <c r="R143" s="124">
        <f t="shared" si="14"/>
        <v>4917637.1250464497</v>
      </c>
      <c r="Z143" s="2"/>
    </row>
    <row r="144" spans="13:26" x14ac:dyDescent="0.25">
      <c r="M144" s="2"/>
      <c r="N144" s="1">
        <f t="shared" si="9"/>
        <v>86</v>
      </c>
      <c r="O144" s="124">
        <f t="shared" ref="O144:O207" si="15">R143</f>
        <v>4917637.1250464497</v>
      </c>
      <c r="P144" s="124">
        <f t="shared" si="11"/>
        <v>52821.198888563558</v>
      </c>
      <c r="Q144" s="124">
        <f t="shared" ref="Q144:Q207" si="16">O144*$P$53</f>
        <v>10507.857734387755</v>
      </c>
      <c r="R144" s="124">
        <f t="shared" ref="R144:R207" si="17">O144+P144+Q144</f>
        <v>4980966.181669401</v>
      </c>
      <c r="Z144" s="2"/>
    </row>
    <row r="145" spans="13:26" x14ac:dyDescent="0.25">
      <c r="M145" s="2"/>
      <c r="N145" s="1">
        <f t="shared" si="9"/>
        <v>87</v>
      </c>
      <c r="O145" s="124">
        <f t="shared" si="15"/>
        <v>4980966.181669401</v>
      </c>
      <c r="P145" s="124">
        <f t="shared" si="11"/>
        <v>52821.198888563558</v>
      </c>
      <c r="Q145" s="124">
        <f t="shared" si="16"/>
        <v>10643.177340232131</v>
      </c>
      <c r="R145" s="124">
        <f t="shared" si="17"/>
        <v>5044430.5578981964</v>
      </c>
      <c r="Z145" s="2"/>
    </row>
    <row r="146" spans="13:26" x14ac:dyDescent="0.25">
      <c r="M146" s="2"/>
      <c r="N146" s="1">
        <f t="shared" si="9"/>
        <v>88</v>
      </c>
      <c r="O146" s="124">
        <f t="shared" si="15"/>
        <v>5044430.5578981964</v>
      </c>
      <c r="P146" s="124">
        <f t="shared" si="11"/>
        <v>52821.198888563558</v>
      </c>
      <c r="Q146" s="124">
        <f t="shared" si="16"/>
        <v>10778.786092902661</v>
      </c>
      <c r="R146" s="124">
        <f t="shared" si="17"/>
        <v>5108030.5428796625</v>
      </c>
      <c r="Z146" s="2"/>
    </row>
    <row r="147" spans="13:26" x14ac:dyDescent="0.25">
      <c r="M147" s="2"/>
      <c r="N147" s="1">
        <f t="shared" si="9"/>
        <v>89</v>
      </c>
      <c r="O147" s="124">
        <f t="shared" si="15"/>
        <v>5108030.5428796625</v>
      </c>
      <c r="P147" s="124">
        <f t="shared" si="11"/>
        <v>52821.198888563558</v>
      </c>
      <c r="Q147" s="124">
        <f t="shared" si="16"/>
        <v>10914.684610239507</v>
      </c>
      <c r="R147" s="124">
        <f t="shared" si="17"/>
        <v>5171766.4263784653</v>
      </c>
      <c r="Z147" s="2"/>
    </row>
    <row r="148" spans="13:26" x14ac:dyDescent="0.25">
      <c r="M148" s="2"/>
      <c r="N148" s="1">
        <f t="shared" si="9"/>
        <v>90</v>
      </c>
      <c r="O148" s="124">
        <f t="shared" si="15"/>
        <v>5171766.4263784653</v>
      </c>
      <c r="P148" s="124">
        <f t="shared" si="11"/>
        <v>52821.198888563558</v>
      </c>
      <c r="Q148" s="124">
        <f t="shared" si="16"/>
        <v>11050.873511403011</v>
      </c>
      <c r="R148" s="124">
        <f t="shared" si="17"/>
        <v>5235638.4987784317</v>
      </c>
      <c r="Z148" s="2"/>
    </row>
    <row r="149" spans="13:26" x14ac:dyDescent="0.25">
      <c r="M149" s="2"/>
      <c r="N149" s="1">
        <f t="shared" si="9"/>
        <v>91</v>
      </c>
      <c r="O149" s="124">
        <f t="shared" si="15"/>
        <v>5235638.4987784317</v>
      </c>
      <c r="P149" s="124">
        <f t="shared" si="11"/>
        <v>52821.198888563558</v>
      </c>
      <c r="Q149" s="124">
        <f t="shared" si="16"/>
        <v>11187.353416876522</v>
      </c>
      <c r="R149" s="124">
        <f t="shared" si="17"/>
        <v>5299647.0510838721</v>
      </c>
      <c r="Z149" s="2"/>
    </row>
    <row r="150" spans="13:26" x14ac:dyDescent="0.25">
      <c r="M150" s="2"/>
      <c r="N150" s="1">
        <f t="shared" si="9"/>
        <v>92</v>
      </c>
      <c r="O150" s="124">
        <f t="shared" si="15"/>
        <v>5299647.0510838721</v>
      </c>
      <c r="P150" s="124">
        <f t="shared" si="11"/>
        <v>52821.198888563558</v>
      </c>
      <c r="Q150" s="124">
        <f t="shared" si="16"/>
        <v>11324.124948469214</v>
      </c>
      <c r="R150" s="124">
        <f t="shared" si="17"/>
        <v>5363792.3749209046</v>
      </c>
      <c r="Z150" s="2"/>
    </row>
    <row r="151" spans="13:26" x14ac:dyDescent="0.25">
      <c r="M151" s="2"/>
      <c r="N151" s="1">
        <f t="shared" si="9"/>
        <v>93</v>
      </c>
      <c r="O151" s="124">
        <f t="shared" si="15"/>
        <v>5363792.3749209046</v>
      </c>
      <c r="P151" s="124">
        <f t="shared" si="11"/>
        <v>52821.198888563558</v>
      </c>
      <c r="Q151" s="124">
        <f t="shared" si="16"/>
        <v>11461.188729318925</v>
      </c>
      <c r="R151" s="124">
        <f t="shared" si="17"/>
        <v>5428074.762538787</v>
      </c>
      <c r="Z151" s="2"/>
    </row>
    <row r="152" spans="13:26" x14ac:dyDescent="0.25">
      <c r="M152" s="2"/>
      <c r="N152" s="1">
        <f t="shared" si="9"/>
        <v>94</v>
      </c>
      <c r="O152" s="124">
        <f t="shared" si="15"/>
        <v>5428074.762538787</v>
      </c>
      <c r="P152" s="124">
        <f t="shared" si="11"/>
        <v>52821.198888563558</v>
      </c>
      <c r="Q152" s="124">
        <f t="shared" si="16"/>
        <v>11598.545383894998</v>
      </c>
      <c r="R152" s="124">
        <f t="shared" si="17"/>
        <v>5492494.5068112453</v>
      </c>
      <c r="Z152" s="2"/>
    </row>
    <row r="153" spans="13:26" x14ac:dyDescent="0.25">
      <c r="M153" s="2"/>
      <c r="N153" s="1">
        <f t="shared" si="9"/>
        <v>95</v>
      </c>
      <c r="O153" s="124">
        <f t="shared" si="15"/>
        <v>5492494.5068112453</v>
      </c>
      <c r="P153" s="124">
        <f t="shared" si="11"/>
        <v>52821.198888563558</v>
      </c>
      <c r="Q153" s="124">
        <f t="shared" si="16"/>
        <v>11736.19553800112</v>
      </c>
      <c r="R153" s="124">
        <f t="shared" si="17"/>
        <v>5557051.90123781</v>
      </c>
      <c r="Z153" s="2"/>
    </row>
    <row r="154" spans="13:26" x14ac:dyDescent="0.25">
      <c r="M154" s="2"/>
      <c r="N154" s="1">
        <f t="shared" si="9"/>
        <v>96</v>
      </c>
      <c r="O154" s="124">
        <f t="shared" si="15"/>
        <v>5557051.90123781</v>
      </c>
      <c r="P154" s="124">
        <f t="shared" si="11"/>
        <v>52821.198888563558</v>
      </c>
      <c r="Q154" s="124">
        <f t="shared" si="16"/>
        <v>11874.13981877818</v>
      </c>
      <c r="R154" s="124">
        <f t="shared" si="17"/>
        <v>5621747.2399451518</v>
      </c>
      <c r="Z154" s="2"/>
    </row>
    <row r="155" spans="13:26" x14ac:dyDescent="0.25">
      <c r="M155" s="2"/>
      <c r="N155" s="1">
        <f t="shared" si="9"/>
        <v>97</v>
      </c>
      <c r="O155" s="124">
        <f t="shared" si="15"/>
        <v>5621747.2399451518</v>
      </c>
      <c r="P155" s="124">
        <f t="shared" si="11"/>
        <v>52821.198888563558</v>
      </c>
      <c r="Q155" s="124">
        <f t="shared" si="16"/>
        <v>12012.378854707118</v>
      </c>
      <c r="R155" s="124">
        <f t="shared" si="17"/>
        <v>5686580.8176884223</v>
      </c>
      <c r="Z155" s="2"/>
    </row>
    <row r="156" spans="13:26" x14ac:dyDescent="0.25">
      <c r="M156" s="2"/>
      <c r="N156" s="1">
        <f t="shared" si="9"/>
        <v>98</v>
      </c>
      <c r="O156" s="124">
        <f t="shared" si="15"/>
        <v>5686580.8176884223</v>
      </c>
      <c r="P156" s="124">
        <f t="shared" si="11"/>
        <v>52821.198888563558</v>
      </c>
      <c r="Q156" s="124">
        <f t="shared" si="16"/>
        <v>12150.913275611796</v>
      </c>
      <c r="R156" s="124">
        <f t="shared" si="17"/>
        <v>5751552.9298525974</v>
      </c>
      <c r="Z156" s="2"/>
    </row>
    <row r="157" spans="13:26" x14ac:dyDescent="0.25">
      <c r="M157" s="2"/>
      <c r="N157" s="1">
        <f t="shared" si="9"/>
        <v>99</v>
      </c>
      <c r="O157" s="124">
        <f t="shared" si="15"/>
        <v>5751552.9298525974</v>
      </c>
      <c r="P157" s="124">
        <f t="shared" si="11"/>
        <v>52821.198888563558</v>
      </c>
      <c r="Q157" s="124">
        <f t="shared" si="16"/>
        <v>12289.743712661862</v>
      </c>
      <c r="R157" s="124">
        <f t="shared" si="17"/>
        <v>5816663.8724538228</v>
      </c>
      <c r="Z157" s="2"/>
    </row>
    <row r="158" spans="13:26" x14ac:dyDescent="0.25">
      <c r="M158" s="2"/>
      <c r="N158" s="1">
        <f t="shared" si="9"/>
        <v>100</v>
      </c>
      <c r="O158" s="124">
        <f t="shared" si="15"/>
        <v>5816663.8724538228</v>
      </c>
      <c r="P158" s="124">
        <f t="shared" si="11"/>
        <v>52821.198888563558</v>
      </c>
      <c r="Q158" s="124">
        <f t="shared" si="16"/>
        <v>12428.870798375634</v>
      </c>
      <c r="R158" s="124">
        <f t="shared" si="17"/>
        <v>5881913.9421407618</v>
      </c>
      <c r="Z158" s="2"/>
    </row>
    <row r="159" spans="13:26" x14ac:dyDescent="0.25">
      <c r="M159" s="2"/>
      <c r="N159" s="1">
        <f t="shared" si="9"/>
        <v>101</v>
      </c>
      <c r="O159" s="124">
        <f t="shared" si="15"/>
        <v>5881913.9421407618</v>
      </c>
      <c r="P159" s="124">
        <f t="shared" si="11"/>
        <v>52821.198888563558</v>
      </c>
      <c r="Q159" s="124">
        <f t="shared" si="16"/>
        <v>12568.295166622969</v>
      </c>
      <c r="R159" s="124">
        <f t="shared" si="17"/>
        <v>5947303.4361959482</v>
      </c>
      <c r="Z159" s="2"/>
    </row>
    <row r="160" spans="13:26" x14ac:dyDescent="0.25">
      <c r="M160" s="2"/>
      <c r="N160" s="1">
        <f t="shared" si="9"/>
        <v>102</v>
      </c>
      <c r="O160" s="124">
        <f t="shared" si="15"/>
        <v>5947303.4361959482</v>
      </c>
      <c r="P160" s="124">
        <f t="shared" si="11"/>
        <v>52821.198888563558</v>
      </c>
      <c r="Q160" s="124">
        <f t="shared" si="16"/>
        <v>12708.017452628163</v>
      </c>
      <c r="R160" s="124">
        <f t="shared" si="17"/>
        <v>6012832.6525371401</v>
      </c>
      <c r="Z160" s="2"/>
    </row>
    <row r="161" spans="13:26" x14ac:dyDescent="0.25">
      <c r="M161" s="2"/>
      <c r="N161" s="1">
        <f t="shared" si="9"/>
        <v>103</v>
      </c>
      <c r="O161" s="124">
        <f t="shared" si="15"/>
        <v>6012832.6525371401</v>
      </c>
      <c r="P161" s="124">
        <f t="shared" si="11"/>
        <v>52821.198888563558</v>
      </c>
      <c r="Q161" s="124">
        <f t="shared" si="16"/>
        <v>12848.038292972835</v>
      </c>
      <c r="R161" s="124">
        <f t="shared" si="17"/>
        <v>6078501.889718676</v>
      </c>
      <c r="Z161" s="2"/>
    </row>
    <row r="162" spans="13:26" x14ac:dyDescent="0.25">
      <c r="M162" s="2"/>
      <c r="N162" s="1">
        <f t="shared" si="9"/>
        <v>104</v>
      </c>
      <c r="O162" s="124">
        <f t="shared" si="15"/>
        <v>6078501.889718676</v>
      </c>
      <c r="P162" s="124">
        <f t="shared" si="11"/>
        <v>52821.198888563558</v>
      </c>
      <c r="Q162" s="124">
        <f t="shared" si="16"/>
        <v>12988.358325598834</v>
      </c>
      <c r="R162" s="124">
        <f t="shared" si="17"/>
        <v>6144311.4469328383</v>
      </c>
      <c r="Z162" s="2"/>
    </row>
    <row r="163" spans="13:26" x14ac:dyDescent="0.25">
      <c r="M163" s="2"/>
      <c r="N163" s="1">
        <f t="shared" si="9"/>
        <v>105</v>
      </c>
      <c r="O163" s="124">
        <f t="shared" si="15"/>
        <v>6144311.4469328383</v>
      </c>
      <c r="P163" s="124">
        <f t="shared" si="11"/>
        <v>52821.198888563558</v>
      </c>
      <c r="Q163" s="124">
        <f t="shared" si="16"/>
        <v>13128.978189811149</v>
      </c>
      <c r="R163" s="124">
        <f t="shared" si="17"/>
        <v>6210261.624011213</v>
      </c>
      <c r="Z163" s="2"/>
    </row>
    <row r="164" spans="13:26" x14ac:dyDescent="0.25">
      <c r="M164" s="2"/>
      <c r="N164" s="1">
        <f t="shared" si="9"/>
        <v>106</v>
      </c>
      <c r="O164" s="124">
        <f t="shared" si="15"/>
        <v>6210261.624011213</v>
      </c>
      <c r="P164" s="124">
        <f t="shared" si="11"/>
        <v>52821.198888563558</v>
      </c>
      <c r="Q164" s="124">
        <f t="shared" si="16"/>
        <v>13269.898526280809</v>
      </c>
      <c r="R164" s="124">
        <f t="shared" si="17"/>
        <v>6276352.7214260576</v>
      </c>
      <c r="Z164" s="2"/>
    </row>
    <row r="165" spans="13:26" x14ac:dyDescent="0.25">
      <c r="M165" s="2"/>
      <c r="N165" s="1">
        <f t="shared" si="9"/>
        <v>107</v>
      </c>
      <c r="O165" s="124">
        <f t="shared" si="15"/>
        <v>6276352.7214260576</v>
      </c>
      <c r="P165" s="124">
        <f t="shared" si="11"/>
        <v>52821.198888563558</v>
      </c>
      <c r="Q165" s="124">
        <f t="shared" si="16"/>
        <v>13411.119977047816</v>
      </c>
      <c r="R165" s="124">
        <f t="shared" si="17"/>
        <v>6342585.0402916688</v>
      </c>
      <c r="Z165" s="2"/>
    </row>
    <row r="166" spans="13:26" x14ac:dyDescent="0.25">
      <c r="M166" s="2"/>
      <c r="N166" s="1">
        <f t="shared" si="9"/>
        <v>108</v>
      </c>
      <c r="O166" s="124">
        <f t="shared" si="15"/>
        <v>6342585.0402916688</v>
      </c>
      <c r="P166" s="124">
        <f t="shared" si="11"/>
        <v>52821.198888563558</v>
      </c>
      <c r="Q166" s="124">
        <f t="shared" si="16"/>
        <v>13552.643185524057</v>
      </c>
      <c r="R166" s="124">
        <f t="shared" si="17"/>
        <v>6408958.8823657567</v>
      </c>
      <c r="Z166" s="2"/>
    </row>
    <row r="167" spans="13:26" x14ac:dyDescent="0.25">
      <c r="M167" s="2"/>
      <c r="N167" s="1">
        <f t="shared" si="9"/>
        <v>109</v>
      </c>
      <c r="O167" s="124">
        <f t="shared" si="15"/>
        <v>6408958.8823657567</v>
      </c>
      <c r="P167" s="124">
        <f t="shared" si="11"/>
        <v>52821.198888563558</v>
      </c>
      <c r="Q167" s="124">
        <f t="shared" si="16"/>
        <v>13694.468796496247</v>
      </c>
      <c r="R167" s="124">
        <f t="shared" si="17"/>
        <v>6475474.5500508165</v>
      </c>
      <c r="Z167" s="2"/>
    </row>
    <row r="168" spans="13:26" x14ac:dyDescent="0.25">
      <c r="M168" s="2"/>
      <c r="N168" s="1">
        <f t="shared" si="9"/>
        <v>110</v>
      </c>
      <c r="O168" s="124">
        <f t="shared" si="15"/>
        <v>6475474.5500508165</v>
      </c>
      <c r="P168" s="124">
        <f t="shared" si="11"/>
        <v>52821.198888563558</v>
      </c>
      <c r="Q168" s="124">
        <f t="shared" si="16"/>
        <v>13836.597456128859</v>
      </c>
      <c r="R168" s="124">
        <f t="shared" si="17"/>
        <v>6542132.3463955093</v>
      </c>
      <c r="Z168" s="2"/>
    </row>
    <row r="169" spans="13:26" x14ac:dyDescent="0.25">
      <c r="M169" s="2"/>
      <c r="N169" s="1">
        <f t="shared" si="9"/>
        <v>111</v>
      </c>
      <c r="O169" s="124">
        <f t="shared" si="15"/>
        <v>6542132.3463955093</v>
      </c>
      <c r="P169" s="124">
        <f t="shared" si="11"/>
        <v>52821.198888563558</v>
      </c>
      <c r="Q169" s="124">
        <f t="shared" si="16"/>
        <v>13979.029811967072</v>
      </c>
      <c r="R169" s="124">
        <f t="shared" si="17"/>
        <v>6608932.57509604</v>
      </c>
      <c r="Z169" s="2"/>
    </row>
    <row r="170" spans="13:26" x14ac:dyDescent="0.25">
      <c r="M170" s="2"/>
      <c r="N170" s="1">
        <f t="shared" si="9"/>
        <v>112</v>
      </c>
      <c r="O170" s="124">
        <f t="shared" si="15"/>
        <v>6608932.57509604</v>
      </c>
      <c r="P170" s="124">
        <f t="shared" si="11"/>
        <v>52821.198888563558</v>
      </c>
      <c r="Q170" s="124">
        <f t="shared" si="16"/>
        <v>14121.766512939717</v>
      </c>
      <c r="R170" s="124">
        <f t="shared" si="17"/>
        <v>6675875.5404975433</v>
      </c>
      <c r="Z170" s="2"/>
    </row>
    <row r="171" spans="13:26" x14ac:dyDescent="0.25">
      <c r="M171" s="2"/>
      <c r="N171" s="1">
        <f t="shared" si="9"/>
        <v>113</v>
      </c>
      <c r="O171" s="124">
        <f t="shared" si="15"/>
        <v>6675875.5404975433</v>
      </c>
      <c r="P171" s="124">
        <f t="shared" si="11"/>
        <v>52821.198888563558</v>
      </c>
      <c r="Q171" s="124">
        <f t="shared" si="16"/>
        <v>14264.808209362243</v>
      </c>
      <c r="R171" s="124">
        <f t="shared" si="17"/>
        <v>6742961.5475954693</v>
      </c>
      <c r="Z171" s="2"/>
    </row>
    <row r="172" spans="13:26" x14ac:dyDescent="0.25">
      <c r="M172" s="2"/>
      <c r="N172" s="1">
        <f t="shared" si="9"/>
        <v>114</v>
      </c>
      <c r="O172" s="124">
        <f t="shared" si="15"/>
        <v>6742961.5475954693</v>
      </c>
      <c r="P172" s="124">
        <f t="shared" si="11"/>
        <v>52821.198888563558</v>
      </c>
      <c r="Q172" s="124">
        <f t="shared" si="16"/>
        <v>14408.155552939668</v>
      </c>
      <c r="R172" s="124">
        <f t="shared" si="17"/>
        <v>6810190.9020369723</v>
      </c>
      <c r="Z172" s="2"/>
    </row>
    <row r="173" spans="13:26" x14ac:dyDescent="0.25">
      <c r="M173" s="2"/>
      <c r="N173" s="1">
        <f t="shared" si="9"/>
        <v>115</v>
      </c>
      <c r="O173" s="124">
        <f t="shared" si="15"/>
        <v>6810190.9020369723</v>
      </c>
      <c r="P173" s="124">
        <f t="shared" si="11"/>
        <v>52821.198888563558</v>
      </c>
      <c r="Q173" s="124">
        <f t="shared" si="16"/>
        <v>14551.809196769555</v>
      </c>
      <c r="R173" s="124">
        <f t="shared" si="17"/>
        <v>6877563.9101223052</v>
      </c>
      <c r="Z173" s="2"/>
    </row>
    <row r="174" spans="13:26" x14ac:dyDescent="0.25">
      <c r="M174" s="2"/>
      <c r="N174" s="1">
        <f t="shared" si="9"/>
        <v>116</v>
      </c>
      <c r="O174" s="124">
        <f t="shared" si="15"/>
        <v>6877563.9101223052</v>
      </c>
      <c r="P174" s="124">
        <f t="shared" si="11"/>
        <v>52821.198888563558</v>
      </c>
      <c r="Q174" s="124">
        <f t="shared" si="16"/>
        <v>14695.769795344982</v>
      </c>
      <c r="R174" s="124">
        <f t="shared" si="17"/>
        <v>6945080.8788062138</v>
      </c>
      <c r="Z174" s="2"/>
    </row>
    <row r="175" spans="13:26" x14ac:dyDescent="0.25">
      <c r="M175" s="2"/>
      <c r="N175" s="1">
        <f t="shared" si="9"/>
        <v>117</v>
      </c>
      <c r="O175" s="124">
        <f t="shared" si="15"/>
        <v>6945080.8788062138</v>
      </c>
      <c r="P175" s="124">
        <f t="shared" si="11"/>
        <v>52821.198888563558</v>
      </c>
      <c r="Q175" s="124">
        <f t="shared" si="16"/>
        <v>14840.038004557537</v>
      </c>
      <c r="R175" s="124">
        <f t="shared" si="17"/>
        <v>7012742.115699335</v>
      </c>
      <c r="Z175" s="2"/>
    </row>
    <row r="176" spans="13:26" x14ac:dyDescent="0.25">
      <c r="M176" s="2"/>
      <c r="N176" s="1">
        <f t="shared" si="9"/>
        <v>118</v>
      </c>
      <c r="O176" s="124">
        <f t="shared" si="15"/>
        <v>7012742.115699335</v>
      </c>
      <c r="P176" s="124">
        <f t="shared" si="11"/>
        <v>52821.198888563558</v>
      </c>
      <c r="Q176" s="124">
        <f t="shared" si="16"/>
        <v>14984.614481700288</v>
      </c>
      <c r="R176" s="124">
        <f t="shared" si="17"/>
        <v>7080547.9290695991</v>
      </c>
      <c r="Z176" s="2"/>
    </row>
    <row r="177" spans="13:26" x14ac:dyDescent="0.25">
      <c r="M177" s="2"/>
      <c r="N177" s="1">
        <f t="shared" si="9"/>
        <v>119</v>
      </c>
      <c r="O177" s="124">
        <f t="shared" si="15"/>
        <v>7080547.9290695991</v>
      </c>
      <c r="P177" s="124">
        <f t="shared" si="11"/>
        <v>52821.198888563558</v>
      </c>
      <c r="Q177" s="124">
        <f t="shared" si="16"/>
        <v>15129.499885470794</v>
      </c>
      <c r="R177" s="124">
        <f t="shared" si="17"/>
        <v>7148498.6278436333</v>
      </c>
      <c r="Z177" s="2"/>
    </row>
    <row r="178" spans="13:26" x14ac:dyDescent="0.25">
      <c r="M178" s="2"/>
      <c r="N178" s="1">
        <f t="shared" si="9"/>
        <v>120</v>
      </c>
      <c r="O178" s="124">
        <f t="shared" si="15"/>
        <v>7148498.6278436333</v>
      </c>
      <c r="P178" s="124">
        <f t="shared" si="11"/>
        <v>52821.198888563558</v>
      </c>
      <c r="Q178" s="124">
        <f t="shared" si="16"/>
        <v>15274.694875974092</v>
      </c>
      <c r="R178" s="124">
        <f t="shared" si="17"/>
        <v>7216594.5216081711</v>
      </c>
      <c r="Z178" s="2"/>
    </row>
    <row r="179" spans="13:26" x14ac:dyDescent="0.25">
      <c r="M179" s="2"/>
      <c r="N179" s="1">
        <f t="shared" si="9"/>
        <v>121</v>
      </c>
      <c r="O179" s="124">
        <f t="shared" si="15"/>
        <v>7216594.5216081711</v>
      </c>
      <c r="P179" s="124">
        <f t="shared" si="11"/>
        <v>52821.198888563558</v>
      </c>
      <c r="Q179" s="124">
        <f t="shared" si="16"/>
        <v>15420.200114725718</v>
      </c>
      <c r="R179" s="124">
        <f t="shared" si="17"/>
        <v>7284835.9206114607</v>
      </c>
      <c r="Z179" s="2"/>
    </row>
    <row r="180" spans="13:26" x14ac:dyDescent="0.25">
      <c r="M180" s="2"/>
      <c r="N180" s="1">
        <f t="shared" si="9"/>
        <v>122</v>
      </c>
      <c r="O180" s="124">
        <f t="shared" si="15"/>
        <v>7284835.9206114607</v>
      </c>
      <c r="P180" s="124">
        <f t="shared" si="11"/>
        <v>52821.198888563558</v>
      </c>
      <c r="Q180" s="124">
        <f t="shared" si="16"/>
        <v>15566.016264654712</v>
      </c>
      <c r="R180" s="124">
        <f t="shared" si="17"/>
        <v>7353223.1357646789</v>
      </c>
      <c r="Z180" s="2"/>
    </row>
    <row r="181" spans="13:26" x14ac:dyDescent="0.25">
      <c r="M181" s="2"/>
      <c r="N181" s="1">
        <f t="shared" si="9"/>
        <v>123</v>
      </c>
      <c r="O181" s="124">
        <f t="shared" si="15"/>
        <v>7353223.1357646789</v>
      </c>
      <c r="P181" s="124">
        <f t="shared" si="11"/>
        <v>52821.198888563558</v>
      </c>
      <c r="Q181" s="124">
        <f t="shared" si="16"/>
        <v>15712.143990106637</v>
      </c>
      <c r="R181" s="124">
        <f t="shared" si="17"/>
        <v>7421756.4786433494</v>
      </c>
      <c r="Z181" s="2"/>
    </row>
    <row r="182" spans="13:26" x14ac:dyDescent="0.25">
      <c r="M182" s="2"/>
      <c r="N182" s="1">
        <f t="shared" si="9"/>
        <v>124</v>
      </c>
      <c r="O182" s="124">
        <f t="shared" si="15"/>
        <v>7421756.4786433494</v>
      </c>
      <c r="P182" s="124">
        <f t="shared" si="11"/>
        <v>52821.198888563558</v>
      </c>
      <c r="Q182" s="124">
        <f t="shared" si="16"/>
        <v>15858.583956846616</v>
      </c>
      <c r="R182" s="124">
        <f t="shared" si="17"/>
        <v>7490436.2614887599</v>
      </c>
      <c r="Z182" s="2"/>
    </row>
    <row r="183" spans="13:26" x14ac:dyDescent="0.25">
      <c r="M183" s="2"/>
      <c r="N183" s="1">
        <f t="shared" si="9"/>
        <v>125</v>
      </c>
      <c r="O183" s="124">
        <f t="shared" si="15"/>
        <v>7490436.2614887599</v>
      </c>
      <c r="P183" s="124">
        <f t="shared" si="11"/>
        <v>52821.198888563558</v>
      </c>
      <c r="Q183" s="124">
        <f t="shared" si="16"/>
        <v>16005.336832062352</v>
      </c>
      <c r="R183" s="124">
        <f t="shared" si="17"/>
        <v>7559262.7972093858</v>
      </c>
      <c r="Z183" s="2"/>
    </row>
    <row r="184" spans="13:26" x14ac:dyDescent="0.25">
      <c r="M184" s="2"/>
      <c r="N184" s="1">
        <f t="shared" ref="N184:N247" si="18">N183+1</f>
        <v>126</v>
      </c>
      <c r="O184" s="124">
        <f t="shared" si="15"/>
        <v>7559262.7972093858</v>
      </c>
      <c r="P184" s="124">
        <f t="shared" ref="P184:P247" si="19">P183</f>
        <v>52821.198888563558</v>
      </c>
      <c r="Q184" s="124">
        <f t="shared" si="16"/>
        <v>16152.403284367181</v>
      </c>
      <c r="R184" s="124">
        <f t="shared" si="17"/>
        <v>7628236.3993823165</v>
      </c>
      <c r="Z184" s="2"/>
    </row>
    <row r="185" spans="13:26" x14ac:dyDescent="0.25">
      <c r="M185" s="2"/>
      <c r="N185" s="1">
        <f t="shared" si="18"/>
        <v>127</v>
      </c>
      <c r="O185" s="124">
        <f t="shared" si="15"/>
        <v>7628236.3993823165</v>
      </c>
      <c r="P185" s="124">
        <f t="shared" si="19"/>
        <v>52821.198888563558</v>
      </c>
      <c r="Q185" s="124">
        <f t="shared" si="16"/>
        <v>16299.783983803105</v>
      </c>
      <c r="R185" s="124">
        <f t="shared" si="17"/>
        <v>7697357.3822546834</v>
      </c>
      <c r="Z185" s="2"/>
    </row>
    <row r="186" spans="13:26" x14ac:dyDescent="0.25">
      <c r="M186" s="2"/>
      <c r="N186" s="1">
        <f t="shared" si="18"/>
        <v>128</v>
      </c>
      <c r="O186" s="124">
        <f t="shared" si="15"/>
        <v>7697357.3822546834</v>
      </c>
      <c r="P186" s="124">
        <f t="shared" si="19"/>
        <v>52821.198888563558</v>
      </c>
      <c r="Q186" s="124">
        <f t="shared" si="16"/>
        <v>16447.479601843857</v>
      </c>
      <c r="R186" s="124">
        <f t="shared" si="17"/>
        <v>7766626.0607450912</v>
      </c>
      <c r="Z186" s="2"/>
    </row>
    <row r="187" spans="13:26" x14ac:dyDescent="0.25">
      <c r="M187" s="2"/>
      <c r="N187" s="1">
        <f t="shared" si="18"/>
        <v>129</v>
      </c>
      <c r="O187" s="124">
        <f t="shared" si="15"/>
        <v>7766626.0607450912</v>
      </c>
      <c r="P187" s="124">
        <f t="shared" si="19"/>
        <v>52821.198888563558</v>
      </c>
      <c r="Q187" s="124">
        <f t="shared" si="16"/>
        <v>16595.490811397955</v>
      </c>
      <c r="R187" s="124">
        <f t="shared" si="17"/>
        <v>7836042.750445053</v>
      </c>
      <c r="Z187" s="2"/>
    </row>
    <row r="188" spans="13:26" x14ac:dyDescent="0.25">
      <c r="M188" s="2"/>
      <c r="N188" s="1">
        <f t="shared" si="18"/>
        <v>130</v>
      </c>
      <c r="O188" s="124">
        <f t="shared" si="15"/>
        <v>7836042.750445053</v>
      </c>
      <c r="P188" s="124">
        <f t="shared" si="19"/>
        <v>52821.198888563558</v>
      </c>
      <c r="Q188" s="124">
        <f t="shared" si="16"/>
        <v>16743.818286811758</v>
      </c>
      <c r="R188" s="124">
        <f t="shared" si="17"/>
        <v>7905607.7676204285</v>
      </c>
      <c r="Z188" s="2"/>
    </row>
    <row r="189" spans="13:26" x14ac:dyDescent="0.25">
      <c r="M189" s="2"/>
      <c r="N189" s="1">
        <f t="shared" si="18"/>
        <v>131</v>
      </c>
      <c r="O189" s="124">
        <f t="shared" si="15"/>
        <v>7905607.7676204285</v>
      </c>
      <c r="P189" s="124">
        <f t="shared" si="19"/>
        <v>52821.198888563558</v>
      </c>
      <c r="Q189" s="124">
        <f t="shared" si="16"/>
        <v>16892.462703872559</v>
      </c>
      <c r="R189" s="124">
        <f t="shared" si="17"/>
        <v>7975321.4292128645</v>
      </c>
      <c r="Z189" s="2"/>
    </row>
    <row r="190" spans="13:26" x14ac:dyDescent="0.25">
      <c r="M190" s="2"/>
      <c r="N190" s="1">
        <f t="shared" si="18"/>
        <v>132</v>
      </c>
      <c r="O190" s="124">
        <f t="shared" si="15"/>
        <v>7975321.4292128645</v>
      </c>
      <c r="P190" s="124">
        <f t="shared" si="19"/>
        <v>52821.198888563558</v>
      </c>
      <c r="Q190" s="124">
        <f t="shared" si="16"/>
        <v>17041.424739811649</v>
      </c>
      <c r="R190" s="124">
        <f t="shared" si="17"/>
        <v>8045184.0528412396</v>
      </c>
      <c r="Z190" s="2"/>
    </row>
    <row r="191" spans="13:26" x14ac:dyDescent="0.25">
      <c r="M191" s="2"/>
      <c r="N191" s="1">
        <f t="shared" si="18"/>
        <v>133</v>
      </c>
      <c r="O191" s="124">
        <f t="shared" si="15"/>
        <v>8045184.0528412396</v>
      </c>
      <c r="P191" s="124">
        <f t="shared" si="19"/>
        <v>52821.198888563558</v>
      </c>
      <c r="Q191" s="124">
        <f t="shared" si="16"/>
        <v>17190.705073307403</v>
      </c>
      <c r="R191" s="124">
        <f t="shared" si="17"/>
        <v>8115195.9568031104</v>
      </c>
      <c r="Z191" s="2"/>
    </row>
    <row r="192" spans="13:26" x14ac:dyDescent="0.25">
      <c r="M192" s="2"/>
      <c r="N192" s="1">
        <f t="shared" si="18"/>
        <v>134</v>
      </c>
      <c r="O192" s="124">
        <f t="shared" si="15"/>
        <v>8115195.9568031104</v>
      </c>
      <c r="P192" s="124">
        <f t="shared" si="19"/>
        <v>52821.198888563558</v>
      </c>
      <c r="Q192" s="124">
        <f t="shared" si="16"/>
        <v>17340.304384488383</v>
      </c>
      <c r="R192" s="124">
        <f t="shared" si="17"/>
        <v>8185357.4600761626</v>
      </c>
      <c r="Z192" s="2"/>
    </row>
    <row r="193" spans="13:26" x14ac:dyDescent="0.25">
      <c r="M193" s="2"/>
      <c r="N193" s="1">
        <f t="shared" si="18"/>
        <v>135</v>
      </c>
      <c r="O193" s="124">
        <f t="shared" si="15"/>
        <v>8185357.4600761626</v>
      </c>
      <c r="P193" s="124">
        <f t="shared" si="19"/>
        <v>52821.198888563558</v>
      </c>
      <c r="Q193" s="124">
        <f t="shared" si="16"/>
        <v>17490.223354936421</v>
      </c>
      <c r="R193" s="124">
        <f t="shared" si="17"/>
        <v>8255668.8823196627</v>
      </c>
      <c r="Z193" s="2"/>
    </row>
    <row r="194" spans="13:26" x14ac:dyDescent="0.25">
      <c r="M194" s="2"/>
      <c r="N194" s="1">
        <f t="shared" si="18"/>
        <v>136</v>
      </c>
      <c r="O194" s="124">
        <f t="shared" si="15"/>
        <v>8255668.8823196627</v>
      </c>
      <c r="P194" s="124">
        <f t="shared" si="19"/>
        <v>52821.198888563558</v>
      </c>
      <c r="Q194" s="124">
        <f t="shared" si="16"/>
        <v>17640.462667689735</v>
      </c>
      <c r="R194" s="124">
        <f t="shared" si="17"/>
        <v>8326130.5438759159</v>
      </c>
      <c r="Z194" s="2"/>
    </row>
    <row r="195" spans="13:26" x14ac:dyDescent="0.25">
      <c r="M195" s="2"/>
      <c r="N195" s="1">
        <f t="shared" si="18"/>
        <v>137</v>
      </c>
      <c r="O195" s="124">
        <f t="shared" si="15"/>
        <v>8326130.5438759159</v>
      </c>
      <c r="P195" s="124">
        <f t="shared" si="19"/>
        <v>52821.198888563558</v>
      </c>
      <c r="Q195" s="124">
        <f t="shared" si="16"/>
        <v>17791.02300724604</v>
      </c>
      <c r="R195" s="124">
        <f t="shared" si="17"/>
        <v>8396742.7657717261</v>
      </c>
      <c r="Z195" s="2"/>
    </row>
    <row r="196" spans="13:26" x14ac:dyDescent="0.25">
      <c r="M196" s="2"/>
      <c r="N196" s="1">
        <f t="shared" si="18"/>
        <v>138</v>
      </c>
      <c r="O196" s="124">
        <f t="shared" si="15"/>
        <v>8396742.7657717261</v>
      </c>
      <c r="P196" s="124">
        <f t="shared" si="19"/>
        <v>52821.198888563558</v>
      </c>
      <c r="Q196" s="124">
        <f t="shared" si="16"/>
        <v>17941.905059565666</v>
      </c>
      <c r="R196" s="124">
        <f t="shared" si="17"/>
        <v>8467505.8697198555</v>
      </c>
      <c r="Z196" s="2"/>
    </row>
    <row r="197" spans="13:26" x14ac:dyDescent="0.25">
      <c r="M197" s="2"/>
      <c r="N197" s="1">
        <f t="shared" si="18"/>
        <v>139</v>
      </c>
      <c r="O197" s="124">
        <f t="shared" si="15"/>
        <v>8467505.8697198555</v>
      </c>
      <c r="P197" s="124">
        <f t="shared" si="19"/>
        <v>52821.198888563558</v>
      </c>
      <c r="Q197" s="124">
        <f t="shared" si="16"/>
        <v>18093.10951207468</v>
      </c>
      <c r="R197" s="124">
        <f t="shared" si="17"/>
        <v>8538420.1781204939</v>
      </c>
      <c r="Z197" s="2"/>
    </row>
    <row r="198" spans="13:26" x14ac:dyDescent="0.25">
      <c r="M198" s="2"/>
      <c r="N198" s="1">
        <f t="shared" si="18"/>
        <v>140</v>
      </c>
      <c r="O198" s="124">
        <f t="shared" si="15"/>
        <v>8538420.1781204939</v>
      </c>
      <c r="P198" s="124">
        <f t="shared" si="19"/>
        <v>52821.198888563558</v>
      </c>
      <c r="Q198" s="124">
        <f t="shared" si="16"/>
        <v>18244.637053668015</v>
      </c>
      <c r="R198" s="124">
        <f t="shared" si="17"/>
        <v>8609486.0140627269</v>
      </c>
      <c r="Z198" s="2"/>
    </row>
    <row r="199" spans="13:26" x14ac:dyDescent="0.25">
      <c r="M199" s="2"/>
      <c r="N199" s="1">
        <f t="shared" si="18"/>
        <v>141</v>
      </c>
      <c r="O199" s="124">
        <f t="shared" si="15"/>
        <v>8609486.0140627269</v>
      </c>
      <c r="P199" s="124">
        <f t="shared" si="19"/>
        <v>52821.198888563558</v>
      </c>
      <c r="Q199" s="124">
        <f t="shared" si="16"/>
        <v>18396.488374712622</v>
      </c>
      <c r="R199" s="124">
        <f t="shared" si="17"/>
        <v>8680703.7013260033</v>
      </c>
      <c r="Z199" s="2"/>
    </row>
    <row r="200" spans="13:26" x14ac:dyDescent="0.25">
      <c r="M200" s="2"/>
      <c r="N200" s="1">
        <f t="shared" si="18"/>
        <v>142</v>
      </c>
      <c r="O200" s="124">
        <f t="shared" si="15"/>
        <v>8680703.7013260033</v>
      </c>
      <c r="P200" s="124">
        <f t="shared" si="19"/>
        <v>52821.198888563558</v>
      </c>
      <c r="Q200" s="124">
        <f t="shared" si="16"/>
        <v>18548.664167050607</v>
      </c>
      <c r="R200" s="124">
        <f t="shared" si="17"/>
        <v>8752073.5643816181</v>
      </c>
      <c r="Z200" s="2"/>
    </row>
    <row r="201" spans="13:26" x14ac:dyDescent="0.25">
      <c r="M201" s="2"/>
      <c r="N201" s="1">
        <f t="shared" si="18"/>
        <v>143</v>
      </c>
      <c r="O201" s="124">
        <f t="shared" si="15"/>
        <v>8752073.5643816181</v>
      </c>
      <c r="P201" s="124">
        <f t="shared" si="19"/>
        <v>52821.198888563558</v>
      </c>
      <c r="Q201" s="124">
        <f t="shared" si="16"/>
        <v>18701.165124002378</v>
      </c>
      <c r="R201" s="124">
        <f t="shared" si="17"/>
        <v>8823595.9283941854</v>
      </c>
      <c r="Z201" s="2"/>
    </row>
    <row r="202" spans="13:26" x14ac:dyDescent="0.25">
      <c r="M202" s="2"/>
      <c r="N202" s="1">
        <f t="shared" si="18"/>
        <v>144</v>
      </c>
      <c r="O202" s="124">
        <f t="shared" si="15"/>
        <v>8823595.9283941854</v>
      </c>
      <c r="P202" s="124">
        <f t="shared" si="19"/>
        <v>52821.198888563558</v>
      </c>
      <c r="Q202" s="124">
        <f t="shared" si="16"/>
        <v>18853.991940369811</v>
      </c>
      <c r="R202" s="124">
        <f t="shared" si="17"/>
        <v>8895271.1192231197</v>
      </c>
      <c r="Z202" s="2"/>
    </row>
    <row r="203" spans="13:26" x14ac:dyDescent="0.25">
      <c r="M203" s="2"/>
      <c r="N203" s="1">
        <f t="shared" si="18"/>
        <v>145</v>
      </c>
      <c r="O203" s="124">
        <f t="shared" si="15"/>
        <v>8895271.1192231197</v>
      </c>
      <c r="P203" s="124">
        <f t="shared" si="19"/>
        <v>52821.198888563558</v>
      </c>
      <c r="Q203" s="124">
        <f t="shared" si="16"/>
        <v>19007.145312439417</v>
      </c>
      <c r="R203" s="124">
        <f t="shared" si="17"/>
        <v>8967099.4634241238</v>
      </c>
      <c r="Z203" s="2"/>
    </row>
    <row r="204" spans="13:26" x14ac:dyDescent="0.25">
      <c r="M204" s="2"/>
      <c r="N204" s="1">
        <f t="shared" si="18"/>
        <v>146</v>
      </c>
      <c r="O204" s="124">
        <f t="shared" si="15"/>
        <v>8967099.4634241238</v>
      </c>
      <c r="P204" s="124">
        <f t="shared" si="19"/>
        <v>52821.198888563558</v>
      </c>
      <c r="Q204" s="124">
        <f t="shared" si="16"/>
        <v>19160.625937985504</v>
      </c>
      <c r="R204" s="124">
        <f t="shared" si="17"/>
        <v>9039081.2882506736</v>
      </c>
      <c r="Z204" s="2"/>
    </row>
    <row r="205" spans="13:26" x14ac:dyDescent="0.25">
      <c r="M205" s="2"/>
      <c r="N205" s="1">
        <f t="shared" si="18"/>
        <v>147</v>
      </c>
      <c r="O205" s="124">
        <f t="shared" si="15"/>
        <v>9039081.2882506736</v>
      </c>
      <c r="P205" s="124">
        <f t="shared" si="19"/>
        <v>52821.198888563558</v>
      </c>
      <c r="Q205" s="124">
        <f t="shared" si="16"/>
        <v>19314.434516273366</v>
      </c>
      <c r="R205" s="124">
        <f t="shared" si="17"/>
        <v>9111216.9216555115</v>
      </c>
      <c r="Z205" s="2"/>
    </row>
    <row r="206" spans="13:26" x14ac:dyDescent="0.25">
      <c r="M206" s="2"/>
      <c r="N206" s="1">
        <f t="shared" si="18"/>
        <v>148</v>
      </c>
      <c r="O206" s="124">
        <f t="shared" si="15"/>
        <v>9111216.9216555115</v>
      </c>
      <c r="P206" s="124">
        <f t="shared" si="19"/>
        <v>52821.198888563558</v>
      </c>
      <c r="Q206" s="124">
        <f t="shared" si="16"/>
        <v>19468.57174806247</v>
      </c>
      <c r="R206" s="124">
        <f t="shared" si="17"/>
        <v>9183506.6922921389</v>
      </c>
      <c r="Z206" s="2"/>
    </row>
    <row r="207" spans="13:26" x14ac:dyDescent="0.25">
      <c r="M207" s="2"/>
      <c r="N207" s="1">
        <f t="shared" si="18"/>
        <v>149</v>
      </c>
      <c r="O207" s="124">
        <f t="shared" si="15"/>
        <v>9183506.6922921389</v>
      </c>
      <c r="P207" s="124">
        <f t="shared" si="19"/>
        <v>52821.198888563558</v>
      </c>
      <c r="Q207" s="124">
        <f t="shared" si="16"/>
        <v>19623.038335609639</v>
      </c>
      <c r="R207" s="124">
        <f t="shared" si="17"/>
        <v>9255950.9295163136</v>
      </c>
      <c r="Z207" s="2"/>
    </row>
    <row r="208" spans="13:26" x14ac:dyDescent="0.25">
      <c r="M208" s="2"/>
      <c r="N208" s="1">
        <f t="shared" si="18"/>
        <v>150</v>
      </c>
      <c r="O208" s="124">
        <f t="shared" ref="O208:O271" si="20">R207</f>
        <v>9255950.9295163136</v>
      </c>
      <c r="P208" s="124">
        <f t="shared" si="19"/>
        <v>52821.198888563558</v>
      </c>
      <c r="Q208" s="124">
        <f t="shared" ref="Q208:Q271" si="21">O208*$P$53</f>
        <v>19777.834982672262</v>
      </c>
      <c r="R208" s="124">
        <f t="shared" ref="R208:R271" si="22">O208+P208+Q208</f>
        <v>9328549.9633875508</v>
      </c>
      <c r="Z208" s="2"/>
    </row>
    <row r="209" spans="13:26" x14ac:dyDescent="0.25">
      <c r="M209" s="2"/>
      <c r="N209" s="1">
        <f t="shared" si="18"/>
        <v>151</v>
      </c>
      <c r="O209" s="124">
        <f t="shared" si="20"/>
        <v>9328549.9633875508</v>
      </c>
      <c r="P209" s="124">
        <f t="shared" si="19"/>
        <v>52821.198888563558</v>
      </c>
      <c r="Q209" s="124">
        <f t="shared" si="21"/>
        <v>19932.962394511491</v>
      </c>
      <c r="R209" s="124">
        <f t="shared" si="22"/>
        <v>9401304.1246706266</v>
      </c>
      <c r="Z209" s="2"/>
    </row>
    <row r="210" spans="13:26" x14ac:dyDescent="0.25">
      <c r="M210" s="2"/>
      <c r="N210" s="1">
        <f t="shared" si="18"/>
        <v>152</v>
      </c>
      <c r="O210" s="124">
        <f t="shared" si="20"/>
        <v>9401304.1246706266</v>
      </c>
      <c r="P210" s="124">
        <f t="shared" si="19"/>
        <v>52821.198888563558</v>
      </c>
      <c r="Q210" s="124">
        <f t="shared" si="21"/>
        <v>20088.421277895457</v>
      </c>
      <c r="R210" s="124">
        <f t="shared" si="22"/>
        <v>9474213.7448370866</v>
      </c>
      <c r="Z210" s="2"/>
    </row>
    <row r="211" spans="13:26" x14ac:dyDescent="0.25">
      <c r="M211" s="2"/>
      <c r="N211" s="1">
        <f t="shared" si="18"/>
        <v>153</v>
      </c>
      <c r="O211" s="124">
        <f t="shared" si="20"/>
        <v>9474213.7448370866</v>
      </c>
      <c r="P211" s="124">
        <f t="shared" si="19"/>
        <v>52821.198888563558</v>
      </c>
      <c r="Q211" s="124">
        <f t="shared" si="21"/>
        <v>20244.212341102499</v>
      </c>
      <c r="R211" s="124">
        <f t="shared" si="22"/>
        <v>9547279.156066753</v>
      </c>
      <c r="Z211" s="2"/>
    </row>
    <row r="212" spans="13:26" x14ac:dyDescent="0.25">
      <c r="M212" s="2"/>
      <c r="N212" s="1">
        <f t="shared" si="18"/>
        <v>154</v>
      </c>
      <c r="O212" s="124">
        <f t="shared" si="20"/>
        <v>9547279.156066753</v>
      </c>
      <c r="P212" s="124">
        <f t="shared" si="19"/>
        <v>52821.198888563558</v>
      </c>
      <c r="Q212" s="124">
        <f t="shared" si="21"/>
        <v>20400.336293924378</v>
      </c>
      <c r="R212" s="124">
        <f t="shared" si="22"/>
        <v>9620500.6912492421</v>
      </c>
      <c r="Z212" s="2"/>
    </row>
    <row r="213" spans="13:26" x14ac:dyDescent="0.25">
      <c r="M213" s="2"/>
      <c r="N213" s="1">
        <f t="shared" si="18"/>
        <v>155</v>
      </c>
      <c r="O213" s="124">
        <f t="shared" si="20"/>
        <v>9620500.6912492421</v>
      </c>
      <c r="P213" s="124">
        <f t="shared" si="19"/>
        <v>52821.198888563558</v>
      </c>
      <c r="Q213" s="124">
        <f t="shared" si="21"/>
        <v>20556.79384766952</v>
      </c>
      <c r="R213" s="124">
        <f t="shared" si="22"/>
        <v>9693878.6839854755</v>
      </c>
      <c r="Z213" s="2"/>
    </row>
    <row r="214" spans="13:26" x14ac:dyDescent="0.25">
      <c r="M214" s="2"/>
      <c r="N214" s="1">
        <f t="shared" si="18"/>
        <v>156</v>
      </c>
      <c r="O214" s="124">
        <f t="shared" si="20"/>
        <v>9693878.6839854755</v>
      </c>
      <c r="P214" s="124">
        <f t="shared" si="19"/>
        <v>52821.198888563558</v>
      </c>
      <c r="Q214" s="124">
        <f t="shared" si="21"/>
        <v>20713.585715166249</v>
      </c>
      <c r="R214" s="124">
        <f t="shared" si="22"/>
        <v>9767413.4685892053</v>
      </c>
      <c r="Z214" s="2"/>
    </row>
    <row r="215" spans="13:26" x14ac:dyDescent="0.25">
      <c r="M215" s="2"/>
      <c r="N215" s="1">
        <f t="shared" si="18"/>
        <v>157</v>
      </c>
      <c r="O215" s="124">
        <f t="shared" si="20"/>
        <v>9767413.4685892053</v>
      </c>
      <c r="P215" s="124">
        <f t="shared" si="19"/>
        <v>52821.198888563558</v>
      </c>
      <c r="Q215" s="124">
        <f t="shared" si="21"/>
        <v>20870.712610766041</v>
      </c>
      <c r="R215" s="124">
        <f t="shared" si="22"/>
        <v>9841105.3800885361</v>
      </c>
      <c r="Z215" s="2"/>
    </row>
    <row r="216" spans="13:26" x14ac:dyDescent="0.25">
      <c r="M216" s="2"/>
      <c r="N216" s="1">
        <f t="shared" si="18"/>
        <v>158</v>
      </c>
      <c r="O216" s="124">
        <f t="shared" si="20"/>
        <v>9841105.3800885361</v>
      </c>
      <c r="P216" s="124">
        <f t="shared" si="19"/>
        <v>52821.198888563558</v>
      </c>
      <c r="Q216" s="124">
        <f t="shared" si="21"/>
        <v>21028.175250346783</v>
      </c>
      <c r="R216" s="124">
        <f t="shared" si="22"/>
        <v>9914954.7542274483</v>
      </c>
      <c r="Z216" s="2"/>
    </row>
    <row r="217" spans="13:26" x14ac:dyDescent="0.25">
      <c r="M217" s="2"/>
      <c r="N217" s="1">
        <f t="shared" si="18"/>
        <v>159</v>
      </c>
      <c r="O217" s="124">
        <f t="shared" si="20"/>
        <v>9914954.7542274483</v>
      </c>
      <c r="P217" s="124">
        <f t="shared" si="19"/>
        <v>52821.198888563558</v>
      </c>
      <c r="Q217" s="124">
        <f t="shared" si="21"/>
        <v>21185.974351316017</v>
      </c>
      <c r="R217" s="124">
        <f t="shared" si="22"/>
        <v>9988961.9274673294</v>
      </c>
      <c r="Z217" s="2"/>
    </row>
    <row r="218" spans="13:26" x14ac:dyDescent="0.25">
      <c r="M218" s="2"/>
      <c r="N218" s="1">
        <f t="shared" si="18"/>
        <v>160</v>
      </c>
      <c r="O218" s="124">
        <f t="shared" si="20"/>
        <v>9988961.9274673294</v>
      </c>
      <c r="P218" s="124">
        <f t="shared" si="19"/>
        <v>52821.198888563558</v>
      </c>
      <c r="Q218" s="124">
        <f t="shared" si="21"/>
        <v>21344.110632614229</v>
      </c>
      <c r="R218" s="124">
        <f t="shared" si="22"/>
        <v>10063127.236988507</v>
      </c>
      <c r="Z218" s="2"/>
    </row>
    <row r="219" spans="13:26" x14ac:dyDescent="0.25">
      <c r="M219" s="2"/>
      <c r="N219" s="1">
        <f t="shared" si="18"/>
        <v>161</v>
      </c>
      <c r="O219" s="124">
        <f t="shared" si="20"/>
        <v>10063127.236988507</v>
      </c>
      <c r="P219" s="124">
        <f t="shared" si="19"/>
        <v>52821.198888563558</v>
      </c>
      <c r="Q219" s="124">
        <f t="shared" si="21"/>
        <v>21502.584814718099</v>
      </c>
      <c r="R219" s="124">
        <f t="shared" si="22"/>
        <v>10137451.02069179</v>
      </c>
      <c r="Z219" s="2"/>
    </row>
    <row r="220" spans="13:26" x14ac:dyDescent="0.25">
      <c r="M220" s="2"/>
      <c r="N220" s="1">
        <f t="shared" si="18"/>
        <v>162</v>
      </c>
      <c r="O220" s="124">
        <f t="shared" si="20"/>
        <v>10137451.02069179</v>
      </c>
      <c r="P220" s="124">
        <f t="shared" si="19"/>
        <v>52821.198888563558</v>
      </c>
      <c r="Q220" s="124">
        <f t="shared" si="21"/>
        <v>21661.397619643823</v>
      </c>
      <c r="R220" s="124">
        <f t="shared" si="22"/>
        <v>10211933.617199998</v>
      </c>
      <c r="Z220" s="2"/>
    </row>
    <row r="221" spans="13:26" x14ac:dyDescent="0.25">
      <c r="M221" s="2"/>
      <c r="N221" s="1">
        <f t="shared" si="18"/>
        <v>163</v>
      </c>
      <c r="O221" s="124">
        <f t="shared" si="20"/>
        <v>10211933.617199998</v>
      </c>
      <c r="P221" s="124">
        <f t="shared" si="19"/>
        <v>52821.198888563558</v>
      </c>
      <c r="Q221" s="124">
        <f t="shared" si="21"/>
        <v>21820.549770950365</v>
      </c>
      <c r="R221" s="124">
        <f t="shared" si="22"/>
        <v>10286575.365859514</v>
      </c>
      <c r="Z221" s="2"/>
    </row>
    <row r="222" spans="13:26" x14ac:dyDescent="0.25">
      <c r="M222" s="2"/>
      <c r="N222" s="1">
        <f t="shared" si="18"/>
        <v>164</v>
      </c>
      <c r="O222" s="124">
        <f t="shared" si="20"/>
        <v>10286575.365859514</v>
      </c>
      <c r="P222" s="124">
        <f t="shared" si="19"/>
        <v>52821.198888563558</v>
      </c>
      <c r="Q222" s="124">
        <f t="shared" si="21"/>
        <v>21980.041993742772</v>
      </c>
      <c r="R222" s="124">
        <f t="shared" si="22"/>
        <v>10361376.606741821</v>
      </c>
      <c r="Z222" s="2"/>
    </row>
    <row r="223" spans="13:26" x14ac:dyDescent="0.25">
      <c r="M223" s="2"/>
      <c r="N223" s="1">
        <f t="shared" si="18"/>
        <v>165</v>
      </c>
      <c r="O223" s="124">
        <f t="shared" si="20"/>
        <v>10361376.606741821</v>
      </c>
      <c r="P223" s="124">
        <f t="shared" si="19"/>
        <v>52821.198888563558</v>
      </c>
      <c r="Q223" s="124">
        <f t="shared" si="21"/>
        <v>22139.875014675468</v>
      </c>
      <c r="R223" s="124">
        <f t="shared" si="22"/>
        <v>10436337.680645062</v>
      </c>
      <c r="Z223" s="2"/>
    </row>
    <row r="224" spans="13:26" x14ac:dyDescent="0.25">
      <c r="M224" s="2"/>
      <c r="N224" s="1">
        <f t="shared" si="18"/>
        <v>166</v>
      </c>
      <c r="O224" s="124">
        <f t="shared" si="20"/>
        <v>10436337.680645062</v>
      </c>
      <c r="P224" s="124">
        <f t="shared" si="19"/>
        <v>52821.198888563558</v>
      </c>
      <c r="Q224" s="124">
        <f t="shared" si="21"/>
        <v>22300.049561955577</v>
      </c>
      <c r="R224" s="124">
        <f t="shared" si="22"/>
        <v>10511458.929095581</v>
      </c>
      <c r="Z224" s="2"/>
    </row>
    <row r="225" spans="13:26" x14ac:dyDescent="0.25">
      <c r="M225" s="2"/>
      <c r="N225" s="1">
        <f t="shared" si="18"/>
        <v>167</v>
      </c>
      <c r="O225" s="124">
        <f t="shared" si="20"/>
        <v>10511458.929095581</v>
      </c>
      <c r="P225" s="124">
        <f t="shared" si="19"/>
        <v>52821.198888563558</v>
      </c>
      <c r="Q225" s="124">
        <f t="shared" si="21"/>
        <v>22460.566365346229</v>
      </c>
      <c r="R225" s="124">
        <f t="shared" si="22"/>
        <v>10586740.694349492</v>
      </c>
      <c r="Z225" s="2"/>
    </row>
    <row r="226" spans="13:26" x14ac:dyDescent="0.25">
      <c r="M226" s="2"/>
      <c r="N226" s="1">
        <f t="shared" si="18"/>
        <v>168</v>
      </c>
      <c r="O226" s="124">
        <f t="shared" si="20"/>
        <v>10586740.694349492</v>
      </c>
      <c r="P226" s="124">
        <f t="shared" si="19"/>
        <v>52821.198888563558</v>
      </c>
      <c r="Q226" s="124">
        <f t="shared" si="21"/>
        <v>22621.426156169899</v>
      </c>
      <c r="R226" s="124">
        <f t="shared" si="22"/>
        <v>10662183.319394227</v>
      </c>
      <c r="Z226" s="2"/>
    </row>
    <row r="227" spans="13:26" x14ac:dyDescent="0.25">
      <c r="M227" s="2"/>
      <c r="N227" s="1">
        <f t="shared" si="18"/>
        <v>169</v>
      </c>
      <c r="O227" s="124">
        <f t="shared" si="20"/>
        <v>10662183.319394227</v>
      </c>
      <c r="P227" s="124">
        <f t="shared" si="19"/>
        <v>52821.198888563558</v>
      </c>
      <c r="Q227" s="124">
        <f t="shared" si="21"/>
        <v>22782.629667311714</v>
      </c>
      <c r="R227" s="124">
        <f t="shared" si="22"/>
        <v>10737787.147950104</v>
      </c>
      <c r="Z227" s="2"/>
    </row>
    <row r="228" spans="13:26" x14ac:dyDescent="0.25">
      <c r="M228" s="2"/>
      <c r="N228" s="1">
        <f t="shared" si="18"/>
        <v>170</v>
      </c>
      <c r="O228" s="124">
        <f t="shared" si="20"/>
        <v>10737787.147950104</v>
      </c>
      <c r="P228" s="124">
        <f t="shared" si="19"/>
        <v>52821.198888563558</v>
      </c>
      <c r="Q228" s="124">
        <f t="shared" si="21"/>
        <v>22944.177633222818</v>
      </c>
      <c r="R228" s="124">
        <f t="shared" si="22"/>
        <v>10813552.52447189</v>
      </c>
      <c r="Z228" s="2"/>
    </row>
    <row r="229" spans="13:26" x14ac:dyDescent="0.25">
      <c r="M229" s="2"/>
      <c r="N229" s="1">
        <f t="shared" si="18"/>
        <v>171</v>
      </c>
      <c r="O229" s="124">
        <f t="shared" si="20"/>
        <v>10813552.52447189</v>
      </c>
      <c r="P229" s="124">
        <f t="shared" si="19"/>
        <v>52821.198888563558</v>
      </c>
      <c r="Q229" s="124">
        <f t="shared" si="21"/>
        <v>23106.07078992371</v>
      </c>
      <c r="R229" s="124">
        <f t="shared" si="22"/>
        <v>10889479.794150379</v>
      </c>
      <c r="Z229" s="2"/>
    </row>
    <row r="230" spans="13:26" x14ac:dyDescent="0.25">
      <c r="M230" s="2"/>
      <c r="N230" s="1">
        <f t="shared" si="18"/>
        <v>172</v>
      </c>
      <c r="O230" s="124">
        <f t="shared" si="20"/>
        <v>10889479.794150379</v>
      </c>
      <c r="P230" s="124">
        <f t="shared" si="19"/>
        <v>52821.198888563558</v>
      </c>
      <c r="Q230" s="124">
        <f t="shared" si="21"/>
        <v>23268.309875007588</v>
      </c>
      <c r="R230" s="124">
        <f t="shared" si="22"/>
        <v>10965569.302913951</v>
      </c>
      <c r="Z230" s="2"/>
    </row>
    <row r="231" spans="13:26" x14ac:dyDescent="0.25">
      <c r="M231" s="2"/>
      <c r="N231" s="1">
        <f t="shared" si="18"/>
        <v>173</v>
      </c>
      <c r="O231" s="124">
        <f t="shared" si="20"/>
        <v>10965569.302913951</v>
      </c>
      <c r="P231" s="124">
        <f t="shared" si="19"/>
        <v>52821.198888563558</v>
      </c>
      <c r="Q231" s="124">
        <f t="shared" si="21"/>
        <v>23430.89562764372</v>
      </c>
      <c r="R231" s="124">
        <f t="shared" si="22"/>
        <v>11041821.397430159</v>
      </c>
      <c r="Z231" s="2"/>
    </row>
    <row r="232" spans="13:26" x14ac:dyDescent="0.25">
      <c r="M232" s="2"/>
      <c r="N232" s="1">
        <f t="shared" si="18"/>
        <v>174</v>
      </c>
      <c r="O232" s="124">
        <f t="shared" si="20"/>
        <v>11041821.397430159</v>
      </c>
      <c r="P232" s="124">
        <f t="shared" si="19"/>
        <v>52821.198888563558</v>
      </c>
      <c r="Q232" s="124">
        <f t="shared" si="21"/>
        <v>23593.828788580809</v>
      </c>
      <c r="R232" s="124">
        <f t="shared" si="22"/>
        <v>11118236.425107304</v>
      </c>
      <c r="Z232" s="2"/>
    </row>
    <row r="233" spans="13:26" x14ac:dyDescent="0.25">
      <c r="M233" s="2"/>
      <c r="N233" s="1">
        <f t="shared" si="18"/>
        <v>175</v>
      </c>
      <c r="O233" s="124">
        <f t="shared" si="20"/>
        <v>11118236.425107304</v>
      </c>
      <c r="P233" s="124">
        <f t="shared" si="19"/>
        <v>52821.198888563558</v>
      </c>
      <c r="Q233" s="124">
        <f t="shared" si="21"/>
        <v>23757.11010015037</v>
      </c>
      <c r="R233" s="124">
        <f t="shared" si="22"/>
        <v>11194814.734096019</v>
      </c>
      <c r="Z233" s="2"/>
    </row>
    <row r="234" spans="13:26" x14ac:dyDescent="0.25">
      <c r="M234" s="2"/>
      <c r="N234" s="1">
        <f t="shared" si="18"/>
        <v>176</v>
      </c>
      <c r="O234" s="124">
        <f t="shared" si="20"/>
        <v>11194814.734096019</v>
      </c>
      <c r="P234" s="124">
        <f t="shared" si="19"/>
        <v>52821.198888563558</v>
      </c>
      <c r="Q234" s="124">
        <f t="shared" si="21"/>
        <v>23920.740306270101</v>
      </c>
      <c r="R234" s="124">
        <f t="shared" si="22"/>
        <v>11271556.673290852</v>
      </c>
      <c r="Z234" s="2"/>
    </row>
    <row r="235" spans="13:26" x14ac:dyDescent="0.25">
      <c r="M235" s="2"/>
      <c r="N235" s="1">
        <f t="shared" si="18"/>
        <v>177</v>
      </c>
      <c r="O235" s="124">
        <f t="shared" si="20"/>
        <v>11271556.673290852</v>
      </c>
      <c r="P235" s="124">
        <f t="shared" si="19"/>
        <v>52821.198888563558</v>
      </c>
      <c r="Q235" s="124">
        <f t="shared" si="21"/>
        <v>24084.720152447291</v>
      </c>
      <c r="R235" s="124">
        <f t="shared" si="22"/>
        <v>11348462.592331864</v>
      </c>
      <c r="Z235" s="2"/>
    </row>
    <row r="236" spans="13:26" x14ac:dyDescent="0.25">
      <c r="M236" s="2"/>
      <c r="N236" s="1">
        <f t="shared" si="18"/>
        <v>178</v>
      </c>
      <c r="O236" s="124">
        <f t="shared" si="20"/>
        <v>11348462.592331864</v>
      </c>
      <c r="P236" s="124">
        <f t="shared" si="19"/>
        <v>52821.198888563558</v>
      </c>
      <c r="Q236" s="124">
        <f t="shared" si="21"/>
        <v>24249.0503857822</v>
      </c>
      <c r="R236" s="124">
        <f t="shared" si="22"/>
        <v>11425532.841606211</v>
      </c>
      <c r="Z236" s="2"/>
    </row>
    <row r="237" spans="13:26" x14ac:dyDescent="0.25">
      <c r="M237" s="2"/>
      <c r="N237" s="1">
        <f t="shared" si="18"/>
        <v>179</v>
      </c>
      <c r="O237" s="124">
        <f t="shared" si="20"/>
        <v>11425532.841606211</v>
      </c>
      <c r="P237" s="124">
        <f t="shared" si="19"/>
        <v>52821.198888563558</v>
      </c>
      <c r="Q237" s="124">
        <f t="shared" si="21"/>
        <v>24413.731754971472</v>
      </c>
      <c r="R237" s="124">
        <f t="shared" si="22"/>
        <v>11502767.772249747</v>
      </c>
      <c r="Z237" s="2"/>
    </row>
    <row r="238" spans="13:26" x14ac:dyDescent="0.25">
      <c r="M238" s="2"/>
      <c r="N238" s="1">
        <f t="shared" si="18"/>
        <v>180</v>
      </c>
      <c r="O238" s="124">
        <f t="shared" si="20"/>
        <v>11502767.772249747</v>
      </c>
      <c r="P238" s="124">
        <f t="shared" si="19"/>
        <v>52821.198888563558</v>
      </c>
      <c r="Q238" s="124">
        <f t="shared" si="21"/>
        <v>24578.765010311537</v>
      </c>
      <c r="R238" s="124">
        <f t="shared" si="22"/>
        <v>11580167.736148624</v>
      </c>
      <c r="Z238" s="2"/>
    </row>
    <row r="239" spans="13:26" x14ac:dyDescent="0.25">
      <c r="M239" s="2"/>
      <c r="N239" s="1">
        <f t="shared" si="18"/>
        <v>181</v>
      </c>
      <c r="O239" s="124">
        <f t="shared" si="20"/>
        <v>11580167.736148624</v>
      </c>
      <c r="P239" s="124">
        <f t="shared" si="19"/>
        <v>52821.198888563558</v>
      </c>
      <c r="Q239" s="124">
        <f t="shared" si="21"/>
        <v>24744.150903702048</v>
      </c>
      <c r="R239" s="124">
        <f t="shared" si="22"/>
        <v>11657733.08594089</v>
      </c>
      <c r="Z239" s="2"/>
    </row>
    <row r="240" spans="13:26" x14ac:dyDescent="0.25">
      <c r="M240" s="2"/>
      <c r="N240" s="1">
        <f t="shared" si="18"/>
        <v>182</v>
      </c>
      <c r="O240" s="124">
        <f t="shared" si="20"/>
        <v>11657733.08594089</v>
      </c>
      <c r="P240" s="124">
        <f t="shared" si="19"/>
        <v>52821.198888563558</v>
      </c>
      <c r="Q240" s="124">
        <f t="shared" si="21"/>
        <v>24909.890188649279</v>
      </c>
      <c r="R240" s="124">
        <f t="shared" si="22"/>
        <v>11735464.175018104</v>
      </c>
      <c r="Z240" s="2"/>
    </row>
    <row r="241" spans="13:26" x14ac:dyDescent="0.25">
      <c r="M241" s="2"/>
      <c r="N241" s="1">
        <f t="shared" si="18"/>
        <v>183</v>
      </c>
      <c r="O241" s="124">
        <f t="shared" si="20"/>
        <v>11735464.175018104</v>
      </c>
      <c r="P241" s="124">
        <f t="shared" si="19"/>
        <v>52821.198888563558</v>
      </c>
      <c r="Q241" s="124">
        <f t="shared" si="21"/>
        <v>25075.983620269584</v>
      </c>
      <c r="R241" s="124">
        <f t="shared" si="22"/>
        <v>11813361.357526937</v>
      </c>
      <c r="Z241" s="2"/>
    </row>
    <row r="242" spans="13:26" x14ac:dyDescent="0.25">
      <c r="M242" s="2"/>
      <c r="N242" s="1">
        <f t="shared" si="18"/>
        <v>184</v>
      </c>
      <c r="O242" s="124">
        <f t="shared" si="20"/>
        <v>11813361.357526937</v>
      </c>
      <c r="P242" s="124">
        <f t="shared" si="19"/>
        <v>52821.198888563558</v>
      </c>
      <c r="Q242" s="124">
        <f t="shared" si="21"/>
        <v>25242.431955292828</v>
      </c>
      <c r="R242" s="124">
        <f t="shared" si="22"/>
        <v>11891424.988370795</v>
      </c>
      <c r="Z242" s="2"/>
    </row>
    <row r="243" spans="13:26" x14ac:dyDescent="0.25">
      <c r="M243" s="2"/>
      <c r="N243" s="1">
        <f t="shared" si="18"/>
        <v>185</v>
      </c>
      <c r="O243" s="124">
        <f t="shared" si="20"/>
        <v>11891424.988370795</v>
      </c>
      <c r="P243" s="124">
        <f t="shared" si="19"/>
        <v>52821.198888563558</v>
      </c>
      <c r="Q243" s="124">
        <f t="shared" si="21"/>
        <v>25409.235952065825</v>
      </c>
      <c r="R243" s="124">
        <f t="shared" si="22"/>
        <v>11969655.423211426</v>
      </c>
      <c r="Z243" s="2"/>
    </row>
    <row r="244" spans="13:26" x14ac:dyDescent="0.25">
      <c r="M244" s="2"/>
      <c r="N244" s="1">
        <f t="shared" si="18"/>
        <v>186</v>
      </c>
      <c r="O244" s="124">
        <f t="shared" si="20"/>
        <v>11969655.423211426</v>
      </c>
      <c r="P244" s="124">
        <f t="shared" si="19"/>
        <v>52821.198888563558</v>
      </c>
      <c r="Q244" s="124">
        <f t="shared" si="21"/>
        <v>25576.396370555805</v>
      </c>
      <c r="R244" s="124">
        <f t="shared" si="22"/>
        <v>12048053.018470546</v>
      </c>
      <c r="Z244" s="2"/>
    </row>
    <row r="245" spans="13:26" x14ac:dyDescent="0.25">
      <c r="M245" s="2"/>
      <c r="N245" s="1">
        <f t="shared" si="18"/>
        <v>187</v>
      </c>
      <c r="O245" s="124">
        <f t="shared" si="20"/>
        <v>12048053.018470546</v>
      </c>
      <c r="P245" s="124">
        <f t="shared" si="19"/>
        <v>52821.198888563558</v>
      </c>
      <c r="Q245" s="124">
        <f t="shared" si="21"/>
        <v>25743.913972353879</v>
      </c>
      <c r="R245" s="124">
        <f t="shared" si="22"/>
        <v>12126618.131331464</v>
      </c>
      <c r="Z245" s="2"/>
    </row>
    <row r="246" spans="13:26" x14ac:dyDescent="0.25">
      <c r="M246" s="2"/>
      <c r="N246" s="1">
        <f t="shared" si="18"/>
        <v>188</v>
      </c>
      <c r="O246" s="124">
        <f t="shared" si="20"/>
        <v>12126618.131331464</v>
      </c>
      <c r="P246" s="124">
        <f t="shared" si="19"/>
        <v>52821.198888563558</v>
      </c>
      <c r="Q246" s="124">
        <f t="shared" si="21"/>
        <v>25911.789520678492</v>
      </c>
      <c r="R246" s="124">
        <f t="shared" si="22"/>
        <v>12205351.119740708</v>
      </c>
      <c r="Z246" s="2"/>
    </row>
    <row r="247" spans="13:26" x14ac:dyDescent="0.25">
      <c r="M247" s="2"/>
      <c r="N247" s="1">
        <f t="shared" si="18"/>
        <v>189</v>
      </c>
      <c r="O247" s="124">
        <f t="shared" si="20"/>
        <v>12205351.119740708</v>
      </c>
      <c r="P247" s="124">
        <f t="shared" si="19"/>
        <v>52821.198888563558</v>
      </c>
      <c r="Q247" s="124">
        <f t="shared" si="21"/>
        <v>26080.02378037892</v>
      </c>
      <c r="R247" s="124">
        <f t="shared" si="22"/>
        <v>12284252.342409652</v>
      </c>
      <c r="Z247" s="2"/>
    </row>
    <row r="248" spans="13:26" x14ac:dyDescent="0.25">
      <c r="M248" s="2"/>
      <c r="N248" s="1">
        <f t="shared" ref="N248:N311" si="23">N247+1</f>
        <v>190</v>
      </c>
      <c r="O248" s="124">
        <f t="shared" si="20"/>
        <v>12284252.342409652</v>
      </c>
      <c r="P248" s="124">
        <f t="shared" ref="P248:P311" si="24">P247</f>
        <v>52821.198888563558</v>
      </c>
      <c r="Q248" s="124">
        <f t="shared" si="21"/>
        <v>26248.617517938739</v>
      </c>
      <c r="R248" s="124">
        <f t="shared" si="22"/>
        <v>12363322.158816155</v>
      </c>
      <c r="Z248" s="2"/>
    </row>
    <row r="249" spans="13:26" x14ac:dyDescent="0.25">
      <c r="M249" s="2"/>
      <c r="N249" s="1">
        <f t="shared" si="23"/>
        <v>191</v>
      </c>
      <c r="O249" s="124">
        <f t="shared" si="20"/>
        <v>12363322.158816155</v>
      </c>
      <c r="P249" s="124">
        <f t="shared" si="24"/>
        <v>52821.198888563558</v>
      </c>
      <c r="Q249" s="124">
        <f t="shared" si="21"/>
        <v>26417.571501479331</v>
      </c>
      <c r="R249" s="124">
        <f t="shared" si="22"/>
        <v>12442560.929206198</v>
      </c>
      <c r="Z249" s="2"/>
    </row>
    <row r="250" spans="13:26" x14ac:dyDescent="0.25">
      <c r="M250" s="2"/>
      <c r="N250" s="1">
        <f t="shared" si="23"/>
        <v>192</v>
      </c>
      <c r="O250" s="124">
        <f t="shared" si="20"/>
        <v>12442560.929206198</v>
      </c>
      <c r="P250" s="124">
        <f t="shared" si="24"/>
        <v>52821.198888563558</v>
      </c>
      <c r="Q250" s="124">
        <f t="shared" si="21"/>
        <v>26586.886500763369</v>
      </c>
      <c r="R250" s="124">
        <f t="shared" si="22"/>
        <v>12521969.014595525</v>
      </c>
      <c r="Z250" s="2"/>
    </row>
    <row r="251" spans="13:26" x14ac:dyDescent="0.25">
      <c r="M251" s="2"/>
      <c r="N251" s="1">
        <f t="shared" si="23"/>
        <v>193</v>
      </c>
      <c r="O251" s="124">
        <f t="shared" si="20"/>
        <v>12521969.014595525</v>
      </c>
      <c r="P251" s="124">
        <f t="shared" si="24"/>
        <v>52821.198888563558</v>
      </c>
      <c r="Q251" s="124">
        <f t="shared" si="21"/>
        <v>26756.563287198333</v>
      </c>
      <c r="R251" s="124">
        <f t="shared" si="22"/>
        <v>12601546.776771288</v>
      </c>
      <c r="Z251" s="2"/>
    </row>
    <row r="252" spans="13:26" x14ac:dyDescent="0.25">
      <c r="M252" s="2"/>
      <c r="N252" s="1">
        <f t="shared" si="23"/>
        <v>194</v>
      </c>
      <c r="O252" s="124">
        <f t="shared" si="20"/>
        <v>12601546.776771288</v>
      </c>
      <c r="P252" s="124">
        <f t="shared" si="24"/>
        <v>52821.198888563558</v>
      </c>
      <c r="Q252" s="124">
        <f t="shared" si="21"/>
        <v>26926.602633840033</v>
      </c>
      <c r="R252" s="124">
        <f t="shared" si="22"/>
        <v>12681294.578293692</v>
      </c>
      <c r="Z252" s="2"/>
    </row>
    <row r="253" spans="13:26" x14ac:dyDescent="0.25">
      <c r="M253" s="2"/>
      <c r="N253" s="1">
        <f t="shared" si="23"/>
        <v>195</v>
      </c>
      <c r="O253" s="124">
        <f t="shared" si="20"/>
        <v>12681294.578293692</v>
      </c>
      <c r="P253" s="124">
        <f t="shared" si="24"/>
        <v>52821.198888563558</v>
      </c>
      <c r="Q253" s="124">
        <f t="shared" si="21"/>
        <v>27097.005315396105</v>
      </c>
      <c r="R253" s="124">
        <f t="shared" si="22"/>
        <v>12761212.782497654</v>
      </c>
      <c r="Z253" s="2"/>
    </row>
    <row r="254" spans="13:26" x14ac:dyDescent="0.25">
      <c r="M254" s="2"/>
      <c r="N254" s="1">
        <f t="shared" si="23"/>
        <v>196</v>
      </c>
      <c r="O254" s="124">
        <f t="shared" si="20"/>
        <v>12761212.782497654</v>
      </c>
      <c r="P254" s="124">
        <f t="shared" si="24"/>
        <v>52821.198888563558</v>
      </c>
      <c r="Q254" s="124">
        <f t="shared" si="21"/>
        <v>27267.772108229572</v>
      </c>
      <c r="R254" s="124">
        <f t="shared" si="22"/>
        <v>12841301.753494447</v>
      </c>
      <c r="Z254" s="2"/>
    </row>
    <row r="255" spans="13:26" x14ac:dyDescent="0.25">
      <c r="M255" s="2"/>
      <c r="N255" s="1">
        <f t="shared" si="23"/>
        <v>197</v>
      </c>
      <c r="O255" s="124">
        <f t="shared" si="20"/>
        <v>12841301.753494447</v>
      </c>
      <c r="P255" s="124">
        <f t="shared" si="24"/>
        <v>52821.198888563558</v>
      </c>
      <c r="Q255" s="124">
        <f t="shared" si="21"/>
        <v>27438.903790362354</v>
      </c>
      <c r="R255" s="124">
        <f t="shared" si="22"/>
        <v>12921561.856173374</v>
      </c>
      <c r="Z255" s="2"/>
    </row>
    <row r="256" spans="13:26" x14ac:dyDescent="0.25">
      <c r="M256" s="2"/>
      <c r="N256" s="1">
        <f t="shared" si="23"/>
        <v>198</v>
      </c>
      <c r="O256" s="124">
        <f t="shared" si="20"/>
        <v>12921561.856173374</v>
      </c>
      <c r="P256" s="124">
        <f t="shared" si="24"/>
        <v>52821.198888563558</v>
      </c>
      <c r="Q256" s="124">
        <f t="shared" si="21"/>
        <v>27610.401141478829</v>
      </c>
      <c r="R256" s="124">
        <f t="shared" si="22"/>
        <v>13001993.456203418</v>
      </c>
      <c r="Z256" s="2"/>
    </row>
    <row r="257" spans="13:26" x14ac:dyDescent="0.25">
      <c r="M257" s="2"/>
      <c r="N257" s="1">
        <f t="shared" si="23"/>
        <v>199</v>
      </c>
      <c r="O257" s="124">
        <f t="shared" si="20"/>
        <v>13001993.456203418</v>
      </c>
      <c r="P257" s="124">
        <f t="shared" si="24"/>
        <v>52821.198888563558</v>
      </c>
      <c r="Q257" s="124">
        <f t="shared" si="21"/>
        <v>27782.264942929389</v>
      </c>
      <c r="R257" s="124">
        <f t="shared" si="22"/>
        <v>13082596.920034911</v>
      </c>
      <c r="Z257" s="2"/>
    </row>
    <row r="258" spans="13:26" x14ac:dyDescent="0.25">
      <c r="M258" s="2"/>
      <c r="N258" s="1">
        <f t="shared" si="23"/>
        <v>200</v>
      </c>
      <c r="O258" s="124">
        <f t="shared" si="20"/>
        <v>13082596.920034911</v>
      </c>
      <c r="P258" s="124">
        <f t="shared" si="24"/>
        <v>52821.198888563558</v>
      </c>
      <c r="Q258" s="124">
        <f t="shared" si="21"/>
        <v>27954.495977733975</v>
      </c>
      <c r="R258" s="124">
        <f t="shared" si="22"/>
        <v>13163372.614901209</v>
      </c>
      <c r="Z258" s="2"/>
    </row>
    <row r="259" spans="13:26" x14ac:dyDescent="0.25">
      <c r="M259" s="2"/>
      <c r="N259" s="1">
        <f t="shared" si="23"/>
        <v>201</v>
      </c>
      <c r="O259" s="124">
        <f t="shared" si="20"/>
        <v>13163372.614901209</v>
      </c>
      <c r="P259" s="124">
        <f t="shared" si="24"/>
        <v>52821.198888563558</v>
      </c>
      <c r="Q259" s="124">
        <f t="shared" si="21"/>
        <v>28127.095030585675</v>
      </c>
      <c r="R259" s="124">
        <f t="shared" si="22"/>
        <v>13244320.908820359</v>
      </c>
      <c r="Z259" s="2"/>
    </row>
    <row r="260" spans="13:26" x14ac:dyDescent="0.25">
      <c r="M260" s="2"/>
      <c r="N260" s="1">
        <f t="shared" si="23"/>
        <v>202</v>
      </c>
      <c r="O260" s="124">
        <f t="shared" si="20"/>
        <v>13244320.908820359</v>
      </c>
      <c r="P260" s="124">
        <f t="shared" si="24"/>
        <v>52821.198888563558</v>
      </c>
      <c r="Q260" s="124">
        <f t="shared" si="21"/>
        <v>28300.062887854281</v>
      </c>
      <c r="R260" s="124">
        <f t="shared" si="22"/>
        <v>13325442.170596778</v>
      </c>
      <c r="Z260" s="2"/>
    </row>
    <row r="261" spans="13:26" x14ac:dyDescent="0.25">
      <c r="M261" s="2"/>
      <c r="N261" s="1">
        <f t="shared" si="23"/>
        <v>203</v>
      </c>
      <c r="O261" s="124">
        <f t="shared" si="20"/>
        <v>13325442.170596778</v>
      </c>
      <c r="P261" s="124">
        <f t="shared" si="24"/>
        <v>52821.198888563558</v>
      </c>
      <c r="Q261" s="124">
        <f t="shared" si="21"/>
        <v>28473.400337589879</v>
      </c>
      <c r="R261" s="124">
        <f t="shared" si="22"/>
        <v>13406736.769822933</v>
      </c>
      <c r="Z261" s="2"/>
    </row>
    <row r="262" spans="13:26" x14ac:dyDescent="0.25">
      <c r="M262" s="2"/>
      <c r="N262" s="1">
        <f t="shared" si="23"/>
        <v>204</v>
      </c>
      <c r="O262" s="124">
        <f t="shared" si="20"/>
        <v>13406736.769822933</v>
      </c>
      <c r="P262" s="124">
        <f t="shared" si="24"/>
        <v>52821.198888563558</v>
      </c>
      <c r="Q262" s="124">
        <f t="shared" si="21"/>
        <v>28647.108169526426</v>
      </c>
      <c r="R262" s="124">
        <f t="shared" si="22"/>
        <v>13488205.076881023</v>
      </c>
      <c r="Z262" s="2"/>
    </row>
    <row r="263" spans="13:26" x14ac:dyDescent="0.25">
      <c r="M263" s="2"/>
      <c r="N263" s="1">
        <f t="shared" si="23"/>
        <v>205</v>
      </c>
      <c r="O263" s="124">
        <f t="shared" si="20"/>
        <v>13488205.076881023</v>
      </c>
      <c r="P263" s="124">
        <f t="shared" si="24"/>
        <v>52821.198888563558</v>
      </c>
      <c r="Q263" s="124">
        <f t="shared" si="21"/>
        <v>28821.187175085372</v>
      </c>
      <c r="R263" s="124">
        <f t="shared" si="22"/>
        <v>13569847.462944673</v>
      </c>
      <c r="Z263" s="2"/>
    </row>
    <row r="264" spans="13:26" x14ac:dyDescent="0.25">
      <c r="M264" s="2"/>
      <c r="N264" s="1">
        <f t="shared" si="23"/>
        <v>206</v>
      </c>
      <c r="O264" s="124">
        <f t="shared" si="20"/>
        <v>13569847.462944673</v>
      </c>
      <c r="P264" s="124">
        <f t="shared" si="24"/>
        <v>52821.198888563558</v>
      </c>
      <c r="Q264" s="124">
        <f t="shared" si="21"/>
        <v>28995.638147379243</v>
      </c>
      <c r="R264" s="124">
        <f t="shared" si="22"/>
        <v>13651664.299980616</v>
      </c>
      <c r="Z264" s="2"/>
    </row>
    <row r="265" spans="13:26" x14ac:dyDescent="0.25">
      <c r="M265" s="2"/>
      <c r="N265" s="1">
        <f t="shared" si="23"/>
        <v>207</v>
      </c>
      <c r="O265" s="124">
        <f t="shared" si="20"/>
        <v>13651664.299980616</v>
      </c>
      <c r="P265" s="124">
        <f t="shared" si="24"/>
        <v>52821.198888563558</v>
      </c>
      <c r="Q265" s="124">
        <f t="shared" si="21"/>
        <v>29170.461881215269</v>
      </c>
      <c r="R265" s="124">
        <f t="shared" si="22"/>
        <v>13733655.960750395</v>
      </c>
      <c r="Z265" s="2"/>
    </row>
    <row r="266" spans="13:26" x14ac:dyDescent="0.25">
      <c r="M266" s="2"/>
      <c r="N266" s="1">
        <f t="shared" si="23"/>
        <v>208</v>
      </c>
      <c r="O266" s="124">
        <f t="shared" si="20"/>
        <v>13733655.960750395</v>
      </c>
      <c r="P266" s="124">
        <f t="shared" si="24"/>
        <v>52821.198888563558</v>
      </c>
      <c r="Q266" s="124">
        <f t="shared" si="21"/>
        <v>29345.659173098997</v>
      </c>
      <c r="R266" s="124">
        <f t="shared" si="22"/>
        <v>13815822.818812059</v>
      </c>
      <c r="Z266" s="2"/>
    </row>
    <row r="267" spans="13:26" x14ac:dyDescent="0.25">
      <c r="M267" s="2"/>
      <c r="N267" s="1">
        <f t="shared" si="23"/>
        <v>209</v>
      </c>
      <c r="O267" s="124">
        <f t="shared" si="20"/>
        <v>13815822.818812059</v>
      </c>
      <c r="P267" s="124">
        <f t="shared" si="24"/>
        <v>52821.198888563558</v>
      </c>
      <c r="Q267" s="124">
        <f t="shared" si="21"/>
        <v>29521.230821237928</v>
      </c>
      <c r="R267" s="124">
        <f t="shared" si="22"/>
        <v>13898165.248521863</v>
      </c>
      <c r="Z267" s="2"/>
    </row>
    <row r="268" spans="13:26" x14ac:dyDescent="0.25">
      <c r="M268" s="2"/>
      <c r="N268" s="1">
        <f t="shared" si="23"/>
        <v>210</v>
      </c>
      <c r="O268" s="124">
        <f t="shared" si="20"/>
        <v>13898165.248521863</v>
      </c>
      <c r="P268" s="124">
        <f t="shared" si="24"/>
        <v>52821.198888563558</v>
      </c>
      <c r="Q268" s="124">
        <f t="shared" si="21"/>
        <v>29697.17762554514</v>
      </c>
      <c r="R268" s="124">
        <f t="shared" si="22"/>
        <v>13980683.625035971</v>
      </c>
      <c r="Z268" s="2"/>
    </row>
    <row r="269" spans="13:26" x14ac:dyDescent="0.25">
      <c r="M269" s="2"/>
      <c r="N269" s="1">
        <f t="shared" si="23"/>
        <v>211</v>
      </c>
      <c r="O269" s="124">
        <f t="shared" si="20"/>
        <v>13980683.625035971</v>
      </c>
      <c r="P269" s="124">
        <f t="shared" si="24"/>
        <v>52821.198888563558</v>
      </c>
      <c r="Q269" s="124">
        <f t="shared" si="21"/>
        <v>29873.500387642947</v>
      </c>
      <c r="R269" s="124">
        <f t="shared" si="22"/>
        <v>14063378.324312178</v>
      </c>
      <c r="Z269" s="2"/>
    </row>
    <row r="270" spans="13:26" x14ac:dyDescent="0.25">
      <c r="M270" s="2"/>
      <c r="N270" s="1">
        <f t="shared" si="23"/>
        <v>212</v>
      </c>
      <c r="O270" s="124">
        <f t="shared" si="20"/>
        <v>14063378.324312178</v>
      </c>
      <c r="P270" s="124">
        <f t="shared" si="24"/>
        <v>52821.198888563558</v>
      </c>
      <c r="Q270" s="124">
        <f t="shared" si="21"/>
        <v>30050.19991086654</v>
      </c>
      <c r="R270" s="124">
        <f t="shared" si="22"/>
        <v>14146249.723111609</v>
      </c>
      <c r="Z270" s="2"/>
    </row>
    <row r="271" spans="13:26" x14ac:dyDescent="0.25">
      <c r="M271" s="2"/>
      <c r="N271" s="1">
        <f t="shared" si="23"/>
        <v>213</v>
      </c>
      <c r="O271" s="124">
        <f t="shared" si="20"/>
        <v>14146249.723111609</v>
      </c>
      <c r="P271" s="124">
        <f t="shared" si="24"/>
        <v>52821.198888563558</v>
      </c>
      <c r="Q271" s="124">
        <f t="shared" si="21"/>
        <v>30227.277000267663</v>
      </c>
      <c r="R271" s="124">
        <f t="shared" si="22"/>
        <v>14229298.199000441</v>
      </c>
      <c r="Z271" s="2"/>
    </row>
    <row r="272" spans="13:26" x14ac:dyDescent="0.25">
      <c r="M272" s="2"/>
      <c r="N272" s="1">
        <f t="shared" si="23"/>
        <v>214</v>
      </c>
      <c r="O272" s="124">
        <f t="shared" ref="O272:O335" si="25">R271</f>
        <v>14229298.199000441</v>
      </c>
      <c r="P272" s="124">
        <f t="shared" si="24"/>
        <v>52821.198888563558</v>
      </c>
      <c r="Q272" s="124">
        <f t="shared" ref="Q272:Q335" si="26">O272*$P$53</f>
        <v>30404.73246261826</v>
      </c>
      <c r="R272" s="124">
        <f t="shared" ref="R272:R335" si="27">O272+P272+Q272</f>
        <v>14312524.130351624</v>
      </c>
      <c r="Z272" s="2"/>
    </row>
    <row r="273" spans="13:26" x14ac:dyDescent="0.25">
      <c r="M273" s="2"/>
      <c r="N273" s="1">
        <f t="shared" si="23"/>
        <v>215</v>
      </c>
      <c r="O273" s="124">
        <f t="shared" si="25"/>
        <v>14312524.130351624</v>
      </c>
      <c r="P273" s="124">
        <f t="shared" si="24"/>
        <v>52821.198888563558</v>
      </c>
      <c r="Q273" s="124">
        <f t="shared" si="26"/>
        <v>30582.567106414164</v>
      </c>
      <c r="R273" s="124">
        <f t="shared" si="27"/>
        <v>14395927.896346603</v>
      </c>
      <c r="Z273" s="2"/>
    </row>
    <row r="274" spans="13:26" x14ac:dyDescent="0.25">
      <c r="M274" s="2"/>
      <c r="N274" s="1">
        <f t="shared" si="23"/>
        <v>216</v>
      </c>
      <c r="O274" s="124">
        <f t="shared" si="25"/>
        <v>14395927.896346603</v>
      </c>
      <c r="P274" s="124">
        <f t="shared" si="24"/>
        <v>52821.198888563558</v>
      </c>
      <c r="Q274" s="124">
        <f t="shared" si="26"/>
        <v>30760.781741878778</v>
      </c>
      <c r="R274" s="124">
        <f t="shared" si="27"/>
        <v>14479509.876977045</v>
      </c>
      <c r="Z274" s="2"/>
    </row>
    <row r="275" spans="13:26" x14ac:dyDescent="0.25">
      <c r="M275" s="2"/>
      <c r="N275" s="1">
        <f t="shared" si="23"/>
        <v>217</v>
      </c>
      <c r="O275" s="124">
        <f t="shared" si="25"/>
        <v>14479509.876977045</v>
      </c>
      <c r="P275" s="124">
        <f t="shared" si="24"/>
        <v>52821.198888563558</v>
      </c>
      <c r="Q275" s="124">
        <f t="shared" si="26"/>
        <v>30939.377180966763</v>
      </c>
      <c r="R275" s="124">
        <f t="shared" si="27"/>
        <v>14563270.453046577</v>
      </c>
      <c r="Z275" s="2"/>
    </row>
    <row r="276" spans="13:26" x14ac:dyDescent="0.25">
      <c r="M276" s="2"/>
      <c r="N276" s="1">
        <f t="shared" si="23"/>
        <v>218</v>
      </c>
      <c r="O276" s="124">
        <f t="shared" si="25"/>
        <v>14563270.453046577</v>
      </c>
      <c r="P276" s="124">
        <f t="shared" si="24"/>
        <v>52821.198888563558</v>
      </c>
      <c r="Q276" s="124">
        <f t="shared" si="26"/>
        <v>31118.354237367745</v>
      </c>
      <c r="R276" s="124">
        <f t="shared" si="27"/>
        <v>14647210.00617251</v>
      </c>
      <c r="Z276" s="2"/>
    </row>
    <row r="277" spans="13:26" x14ac:dyDescent="0.25">
      <c r="M277" s="2"/>
      <c r="N277" s="1">
        <f t="shared" si="23"/>
        <v>219</v>
      </c>
      <c r="O277" s="124">
        <f t="shared" si="25"/>
        <v>14647210.00617251</v>
      </c>
      <c r="P277" s="124">
        <f t="shared" si="24"/>
        <v>52821.198888563558</v>
      </c>
      <c r="Q277" s="124">
        <f t="shared" si="26"/>
        <v>31297.713726510014</v>
      </c>
      <c r="R277" s="124">
        <f t="shared" si="27"/>
        <v>14731328.918787584</v>
      </c>
      <c r="Z277" s="2"/>
    </row>
    <row r="278" spans="13:26" x14ac:dyDescent="0.25">
      <c r="M278" s="2"/>
      <c r="N278" s="1">
        <f t="shared" si="23"/>
        <v>220</v>
      </c>
      <c r="O278" s="124">
        <f t="shared" si="25"/>
        <v>14731328.918787584</v>
      </c>
      <c r="P278" s="124">
        <f t="shared" si="24"/>
        <v>52821.198888563558</v>
      </c>
      <c r="Q278" s="124">
        <f t="shared" si="26"/>
        <v>31477.456465564239</v>
      </c>
      <c r="R278" s="124">
        <f t="shared" si="27"/>
        <v>14815627.574141713</v>
      </c>
      <c r="Z278" s="2"/>
    </row>
    <row r="279" spans="13:26" x14ac:dyDescent="0.25">
      <c r="M279" s="2"/>
      <c r="N279" s="1">
        <f t="shared" si="23"/>
        <v>221</v>
      </c>
      <c r="O279" s="124">
        <f t="shared" si="25"/>
        <v>14815627.574141713</v>
      </c>
      <c r="P279" s="124">
        <f t="shared" si="24"/>
        <v>52821.198888563558</v>
      </c>
      <c r="Q279" s="124">
        <f t="shared" si="26"/>
        <v>31657.583273447202</v>
      </c>
      <c r="R279" s="124">
        <f t="shared" si="27"/>
        <v>14900106.356303725</v>
      </c>
      <c r="Z279" s="2"/>
    </row>
    <row r="280" spans="13:26" x14ac:dyDescent="0.25">
      <c r="M280" s="2"/>
      <c r="N280" s="1">
        <f t="shared" si="23"/>
        <v>222</v>
      </c>
      <c r="O280" s="124">
        <f t="shared" si="25"/>
        <v>14900106.356303725</v>
      </c>
      <c r="P280" s="124">
        <f t="shared" si="24"/>
        <v>52821.198888563558</v>
      </c>
      <c r="Q280" s="124">
        <f t="shared" si="26"/>
        <v>31838.094970825521</v>
      </c>
      <c r="R280" s="124">
        <f t="shared" si="27"/>
        <v>14984765.650163116</v>
      </c>
      <c r="Z280" s="2"/>
    </row>
    <row r="281" spans="13:26" x14ac:dyDescent="0.25">
      <c r="M281" s="2"/>
      <c r="N281" s="1">
        <f t="shared" si="23"/>
        <v>223</v>
      </c>
      <c r="O281" s="124">
        <f t="shared" si="25"/>
        <v>14984765.650163116</v>
      </c>
      <c r="P281" s="124">
        <f t="shared" si="24"/>
        <v>52821.198888563558</v>
      </c>
      <c r="Q281" s="124">
        <f t="shared" si="26"/>
        <v>32018.99238011938</v>
      </c>
      <c r="R281" s="124">
        <f t="shared" si="27"/>
        <v>15069605.8414318</v>
      </c>
      <c r="Z281" s="2"/>
    </row>
    <row r="282" spans="13:26" x14ac:dyDescent="0.25">
      <c r="M282" s="2"/>
      <c r="N282" s="1">
        <f t="shared" si="23"/>
        <v>224</v>
      </c>
      <c r="O282" s="124">
        <f t="shared" si="25"/>
        <v>15069605.8414318</v>
      </c>
      <c r="P282" s="124">
        <f t="shared" si="24"/>
        <v>52821.198888563558</v>
      </c>
      <c r="Q282" s="124">
        <f t="shared" si="26"/>
        <v>32200.276325506293</v>
      </c>
      <c r="R282" s="124">
        <f t="shared" si="27"/>
        <v>15154627.316645872</v>
      </c>
      <c r="Z282" s="2"/>
    </row>
    <row r="283" spans="13:26" x14ac:dyDescent="0.25">
      <c r="M283" s="2"/>
      <c r="N283" s="1">
        <f t="shared" si="23"/>
        <v>225</v>
      </c>
      <c r="O283" s="124">
        <f t="shared" si="25"/>
        <v>15154627.316645872</v>
      </c>
      <c r="P283" s="124">
        <f t="shared" si="24"/>
        <v>52821.198888563558</v>
      </c>
      <c r="Q283" s="124">
        <f t="shared" si="26"/>
        <v>32381.947632924854</v>
      </c>
      <c r="R283" s="124">
        <f t="shared" si="27"/>
        <v>15239830.463167362</v>
      </c>
      <c r="Z283" s="2"/>
    </row>
    <row r="284" spans="13:26" x14ac:dyDescent="0.25">
      <c r="M284" s="2"/>
      <c r="N284" s="1">
        <f t="shared" si="23"/>
        <v>226</v>
      </c>
      <c r="O284" s="124">
        <f t="shared" si="25"/>
        <v>15239830.463167362</v>
      </c>
      <c r="P284" s="124">
        <f t="shared" si="24"/>
        <v>52821.198888563558</v>
      </c>
      <c r="Q284" s="124">
        <f t="shared" si="26"/>
        <v>32564.007130078491</v>
      </c>
      <c r="R284" s="124">
        <f t="shared" si="27"/>
        <v>15325215.669186005</v>
      </c>
      <c r="Z284" s="2"/>
    </row>
    <row r="285" spans="13:26" x14ac:dyDescent="0.25">
      <c r="M285" s="2"/>
      <c r="N285" s="1">
        <f t="shared" si="23"/>
        <v>227</v>
      </c>
      <c r="O285" s="124">
        <f t="shared" si="25"/>
        <v>15325215.669186005</v>
      </c>
      <c r="P285" s="124">
        <f t="shared" si="24"/>
        <v>52821.198888563558</v>
      </c>
      <c r="Q285" s="124">
        <f t="shared" si="26"/>
        <v>32746.455646439244</v>
      </c>
      <c r="R285" s="124">
        <f t="shared" si="27"/>
        <v>15410783.323721008</v>
      </c>
      <c r="Z285" s="2"/>
    </row>
    <row r="286" spans="13:26" x14ac:dyDescent="0.25">
      <c r="M286" s="2"/>
      <c r="N286" s="1">
        <f t="shared" si="23"/>
        <v>228</v>
      </c>
      <c r="O286" s="124">
        <f t="shared" si="25"/>
        <v>15410783.323721008</v>
      </c>
      <c r="P286" s="124">
        <f t="shared" si="24"/>
        <v>52821.198888563558</v>
      </c>
      <c r="Q286" s="124">
        <f t="shared" si="26"/>
        <v>32929.29401325155</v>
      </c>
      <c r="R286" s="124">
        <f t="shared" si="27"/>
        <v>15496533.816622823</v>
      </c>
      <c r="Z286" s="2"/>
    </row>
    <row r="287" spans="13:26" x14ac:dyDescent="0.25">
      <c r="M287" s="2"/>
      <c r="N287" s="1">
        <f t="shared" si="23"/>
        <v>229</v>
      </c>
      <c r="O287" s="124">
        <f t="shared" si="25"/>
        <v>15496533.816622823</v>
      </c>
      <c r="P287" s="124">
        <f t="shared" si="24"/>
        <v>52821.198888563558</v>
      </c>
      <c r="Q287" s="124">
        <f t="shared" si="26"/>
        <v>33112.52306353602</v>
      </c>
      <c r="R287" s="124">
        <f t="shared" si="27"/>
        <v>15582467.538574925</v>
      </c>
      <c r="Z287" s="2"/>
    </row>
    <row r="288" spans="13:26" x14ac:dyDescent="0.25">
      <c r="M288" s="2"/>
      <c r="N288" s="1">
        <f t="shared" si="23"/>
        <v>230</v>
      </c>
      <c r="O288" s="124">
        <f t="shared" si="25"/>
        <v>15582467.538574925</v>
      </c>
      <c r="P288" s="124">
        <f t="shared" si="24"/>
        <v>52821.198888563558</v>
      </c>
      <c r="Q288" s="124">
        <f t="shared" si="26"/>
        <v>33296.143632093233</v>
      </c>
      <c r="R288" s="124">
        <f t="shared" si="27"/>
        <v>15668584.881095583</v>
      </c>
      <c r="Z288" s="2"/>
    </row>
    <row r="289" spans="13:26" x14ac:dyDescent="0.25">
      <c r="M289" s="2"/>
      <c r="N289" s="1">
        <f t="shared" si="23"/>
        <v>231</v>
      </c>
      <c r="O289" s="124">
        <f t="shared" si="25"/>
        <v>15668584.881095583</v>
      </c>
      <c r="P289" s="124">
        <f t="shared" si="24"/>
        <v>52821.198888563558</v>
      </c>
      <c r="Q289" s="124">
        <f t="shared" si="26"/>
        <v>33480.156555507558</v>
      </c>
      <c r="R289" s="124">
        <f t="shared" si="27"/>
        <v>15754886.236539654</v>
      </c>
      <c r="Z289" s="2"/>
    </row>
    <row r="290" spans="13:26" x14ac:dyDescent="0.25">
      <c r="M290" s="2"/>
      <c r="N290" s="1">
        <f t="shared" si="23"/>
        <v>232</v>
      </c>
      <c r="O290" s="124">
        <f t="shared" si="25"/>
        <v>15754886.236539654</v>
      </c>
      <c r="P290" s="124">
        <f t="shared" si="24"/>
        <v>52821.198888563558</v>
      </c>
      <c r="Q290" s="124">
        <f t="shared" si="26"/>
        <v>33664.56267215094</v>
      </c>
      <c r="R290" s="124">
        <f t="shared" si="27"/>
        <v>15841371.99810037</v>
      </c>
      <c r="Z290" s="2"/>
    </row>
    <row r="291" spans="13:26" x14ac:dyDescent="0.25">
      <c r="M291" s="2"/>
      <c r="N291" s="1">
        <f t="shared" si="23"/>
        <v>233</v>
      </c>
      <c r="O291" s="124">
        <f t="shared" si="25"/>
        <v>15841371.99810037</v>
      </c>
      <c r="P291" s="124">
        <f t="shared" si="24"/>
        <v>52821.198888563558</v>
      </c>
      <c r="Q291" s="124">
        <f t="shared" si="26"/>
        <v>33849.36282218674</v>
      </c>
      <c r="R291" s="124">
        <f t="shared" si="27"/>
        <v>15928042.559811121</v>
      </c>
      <c r="Z291" s="2"/>
    </row>
    <row r="292" spans="13:26" x14ac:dyDescent="0.25">
      <c r="M292" s="2"/>
      <c r="N292" s="1">
        <f t="shared" si="23"/>
        <v>234</v>
      </c>
      <c r="O292" s="124">
        <f t="shared" si="25"/>
        <v>15928042.559811121</v>
      </c>
      <c r="P292" s="124">
        <f t="shared" si="24"/>
        <v>52821.198888563558</v>
      </c>
      <c r="Q292" s="124">
        <f t="shared" si="26"/>
        <v>34034.557847573538</v>
      </c>
      <c r="R292" s="124">
        <f t="shared" si="27"/>
        <v>16014898.31654726</v>
      </c>
      <c r="Z292" s="2"/>
    </row>
    <row r="293" spans="13:26" x14ac:dyDescent="0.25">
      <c r="M293" s="2"/>
      <c r="N293" s="1">
        <f t="shared" si="23"/>
        <v>235</v>
      </c>
      <c r="O293" s="124">
        <f t="shared" si="25"/>
        <v>16014898.31654726</v>
      </c>
      <c r="P293" s="124">
        <f t="shared" si="24"/>
        <v>52821.198888563558</v>
      </c>
      <c r="Q293" s="124">
        <f t="shared" si="26"/>
        <v>34220.14859206901</v>
      </c>
      <c r="R293" s="124">
        <f t="shared" si="27"/>
        <v>16101939.664027894</v>
      </c>
      <c r="Z293" s="2"/>
    </row>
    <row r="294" spans="13:26" x14ac:dyDescent="0.25">
      <c r="M294" s="2"/>
      <c r="N294" s="1">
        <f t="shared" si="23"/>
        <v>236</v>
      </c>
      <c r="O294" s="124">
        <f t="shared" si="25"/>
        <v>16101939.664027894</v>
      </c>
      <c r="P294" s="124">
        <f t="shared" si="24"/>
        <v>52821.198888563558</v>
      </c>
      <c r="Q294" s="124">
        <f t="shared" si="26"/>
        <v>34406.135901233727</v>
      </c>
      <c r="R294" s="124">
        <f t="shared" si="27"/>
        <v>16189166.998817692</v>
      </c>
      <c r="Z294" s="2"/>
    </row>
    <row r="295" spans="13:26" x14ac:dyDescent="0.25">
      <c r="M295" s="2"/>
      <c r="N295" s="1">
        <f t="shared" si="23"/>
        <v>237</v>
      </c>
      <c r="O295" s="124">
        <f t="shared" si="25"/>
        <v>16189166.998817692</v>
      </c>
      <c r="P295" s="124">
        <f t="shared" si="24"/>
        <v>52821.198888563558</v>
      </c>
      <c r="Q295" s="124">
        <f t="shared" si="26"/>
        <v>34592.52062243504</v>
      </c>
      <c r="R295" s="124">
        <f t="shared" si="27"/>
        <v>16276580.718328692</v>
      </c>
      <c r="Z295" s="2"/>
    </row>
    <row r="296" spans="13:26" x14ac:dyDescent="0.25">
      <c r="M296" s="2"/>
      <c r="N296" s="1">
        <f t="shared" si="23"/>
        <v>238</v>
      </c>
      <c r="O296" s="124">
        <f t="shared" si="25"/>
        <v>16276580.718328692</v>
      </c>
      <c r="P296" s="124">
        <f t="shared" si="24"/>
        <v>52821.198888563558</v>
      </c>
      <c r="Q296" s="124">
        <f t="shared" si="26"/>
        <v>34779.303604850924</v>
      </c>
      <c r="R296" s="124">
        <f t="shared" si="27"/>
        <v>16364181.220822107</v>
      </c>
      <c r="Z296" s="2"/>
    </row>
    <row r="297" spans="13:26" x14ac:dyDescent="0.25">
      <c r="M297" s="2"/>
      <c r="N297" s="1">
        <f t="shared" si="23"/>
        <v>239</v>
      </c>
      <c r="O297" s="124">
        <f t="shared" si="25"/>
        <v>16364181.220822107</v>
      </c>
      <c r="P297" s="124">
        <f t="shared" si="24"/>
        <v>52821.198888563558</v>
      </c>
      <c r="Q297" s="124">
        <f t="shared" si="26"/>
        <v>34966.485699473858</v>
      </c>
      <c r="R297" s="124">
        <f t="shared" si="27"/>
        <v>16451968.905410144</v>
      </c>
      <c r="Z297" s="2"/>
    </row>
    <row r="298" spans="13:26" x14ac:dyDescent="0.25">
      <c r="M298" s="2"/>
      <c r="N298" s="1">
        <f t="shared" si="23"/>
        <v>240</v>
      </c>
      <c r="O298" s="124">
        <f t="shared" si="25"/>
        <v>16451968.905410144</v>
      </c>
      <c r="P298" s="124">
        <f t="shared" si="24"/>
        <v>52821.198888563558</v>
      </c>
      <c r="Q298" s="124">
        <f t="shared" si="26"/>
        <v>35154.067759114681</v>
      </c>
      <c r="R298" s="124">
        <f t="shared" si="27"/>
        <v>16539944.172057824</v>
      </c>
      <c r="Z298" s="2"/>
    </row>
    <row r="299" spans="13:26" x14ac:dyDescent="0.25">
      <c r="M299" s="2"/>
      <c r="N299" s="1">
        <f t="shared" si="23"/>
        <v>241</v>
      </c>
      <c r="O299" s="124">
        <f t="shared" si="25"/>
        <v>16539944.172057824</v>
      </c>
      <c r="P299" s="124">
        <f t="shared" si="24"/>
        <v>52821.198888563558</v>
      </c>
      <c r="Q299" s="124">
        <f t="shared" si="26"/>
        <v>35342.050638406516</v>
      </c>
      <c r="R299" s="124">
        <f t="shared" si="27"/>
        <v>16628107.421584794</v>
      </c>
      <c r="Z299" s="2"/>
    </row>
    <row r="300" spans="13:26" x14ac:dyDescent="0.25">
      <c r="M300" s="2"/>
      <c r="N300" s="1">
        <f t="shared" si="23"/>
        <v>242</v>
      </c>
      <c r="O300" s="124">
        <f t="shared" si="25"/>
        <v>16628107.421584794</v>
      </c>
      <c r="P300" s="124">
        <f t="shared" si="24"/>
        <v>52821.198888563558</v>
      </c>
      <c r="Q300" s="124">
        <f t="shared" si="26"/>
        <v>35530.435193808618</v>
      </c>
      <c r="R300" s="124">
        <f t="shared" si="27"/>
        <v>16716459.055667168</v>
      </c>
      <c r="Z300" s="2"/>
    </row>
    <row r="301" spans="13:26" x14ac:dyDescent="0.25">
      <c r="M301" s="2"/>
      <c r="N301" s="1">
        <f t="shared" si="23"/>
        <v>243</v>
      </c>
      <c r="O301" s="124">
        <f t="shared" si="25"/>
        <v>16716459.055667168</v>
      </c>
      <c r="P301" s="124">
        <f t="shared" si="24"/>
        <v>52821.198888563558</v>
      </c>
      <c r="Q301" s="124">
        <f t="shared" si="26"/>
        <v>35719.222283610303</v>
      </c>
      <c r="R301" s="124">
        <f t="shared" si="27"/>
        <v>16804999.476839341</v>
      </c>
      <c r="Z301" s="2"/>
    </row>
    <row r="302" spans="13:26" x14ac:dyDescent="0.25">
      <c r="M302" s="2"/>
      <c r="N302" s="1">
        <f t="shared" si="23"/>
        <v>244</v>
      </c>
      <c r="O302" s="124">
        <f t="shared" si="25"/>
        <v>16804999.476839341</v>
      </c>
      <c r="P302" s="124">
        <f t="shared" si="24"/>
        <v>52821.198888563558</v>
      </c>
      <c r="Q302" s="124">
        <f t="shared" si="26"/>
        <v>35908.412767934868</v>
      </c>
      <c r="R302" s="124">
        <f t="shared" si="27"/>
        <v>16893729.088495839</v>
      </c>
      <c r="Z302" s="2"/>
    </row>
    <row r="303" spans="13:26" x14ac:dyDescent="0.25">
      <c r="M303" s="2"/>
      <c r="N303" s="1">
        <f t="shared" si="23"/>
        <v>245</v>
      </c>
      <c r="O303" s="124">
        <f t="shared" si="25"/>
        <v>16893729.088495839</v>
      </c>
      <c r="P303" s="124">
        <f t="shared" si="24"/>
        <v>52821.198888563558</v>
      </c>
      <c r="Q303" s="124">
        <f t="shared" si="26"/>
        <v>36098.007508743467</v>
      </c>
      <c r="R303" s="124">
        <f t="shared" si="27"/>
        <v>16982648.294893146</v>
      </c>
      <c r="Z303" s="2"/>
    </row>
    <row r="304" spans="13:26" x14ac:dyDescent="0.25">
      <c r="M304" s="2"/>
      <c r="N304" s="1">
        <f t="shared" si="23"/>
        <v>246</v>
      </c>
      <c r="O304" s="124">
        <f t="shared" si="25"/>
        <v>16982648.294893146</v>
      </c>
      <c r="P304" s="124">
        <f t="shared" si="24"/>
        <v>52821.198888563558</v>
      </c>
      <c r="Q304" s="124">
        <f t="shared" si="26"/>
        <v>36288.007369839106</v>
      </c>
      <c r="R304" s="124">
        <f t="shared" si="27"/>
        <v>17071757.501151547</v>
      </c>
      <c r="Z304" s="2"/>
    </row>
    <row r="305" spans="13:26" x14ac:dyDescent="0.25">
      <c r="M305" s="2"/>
      <c r="N305" s="1">
        <f t="shared" si="23"/>
        <v>247</v>
      </c>
      <c r="O305" s="124">
        <f t="shared" si="25"/>
        <v>17071757.501151547</v>
      </c>
      <c r="P305" s="124">
        <f t="shared" si="24"/>
        <v>52821.198888563558</v>
      </c>
      <c r="Q305" s="124">
        <f t="shared" si="26"/>
        <v>36478.413216870496</v>
      </c>
      <c r="R305" s="124">
        <f t="shared" si="27"/>
        <v>17161057.11325698</v>
      </c>
      <c r="Z305" s="2"/>
    </row>
    <row r="306" spans="13:26" x14ac:dyDescent="0.25">
      <c r="M306" s="2"/>
      <c r="N306" s="1">
        <f t="shared" si="23"/>
        <v>248</v>
      </c>
      <c r="O306" s="124">
        <f t="shared" si="25"/>
        <v>17161057.11325698</v>
      </c>
      <c r="P306" s="124">
        <f t="shared" si="24"/>
        <v>52821.198888563558</v>
      </c>
      <c r="Q306" s="124">
        <f t="shared" si="26"/>
        <v>36669.225917336073</v>
      </c>
      <c r="R306" s="124">
        <f t="shared" si="27"/>
        <v>17250547.538062878</v>
      </c>
      <c r="Z306" s="2"/>
    </row>
    <row r="307" spans="13:26" x14ac:dyDescent="0.25">
      <c r="M307" s="2"/>
      <c r="N307" s="1">
        <f t="shared" si="23"/>
        <v>249</v>
      </c>
      <c r="O307" s="124">
        <f t="shared" si="25"/>
        <v>17250547.538062878</v>
      </c>
      <c r="P307" s="124">
        <f t="shared" si="24"/>
        <v>52821.198888563558</v>
      </c>
      <c r="Q307" s="124">
        <f t="shared" si="26"/>
        <v>36860.446340587907</v>
      </c>
      <c r="R307" s="124">
        <f t="shared" si="27"/>
        <v>17340229.183292028</v>
      </c>
      <c r="Z307" s="2"/>
    </row>
    <row r="308" spans="13:26" x14ac:dyDescent="0.25">
      <c r="M308" s="2"/>
      <c r="N308" s="1">
        <f t="shared" si="23"/>
        <v>250</v>
      </c>
      <c r="O308" s="124">
        <f t="shared" si="25"/>
        <v>17340229.183292028</v>
      </c>
      <c r="P308" s="124">
        <f t="shared" si="24"/>
        <v>52821.198888563558</v>
      </c>
      <c r="Q308" s="124">
        <f t="shared" si="26"/>
        <v>37052.075357835667</v>
      </c>
      <c r="R308" s="124">
        <f t="shared" si="27"/>
        <v>17430102.457538426</v>
      </c>
      <c r="Z308" s="2"/>
    </row>
    <row r="309" spans="13:26" x14ac:dyDescent="0.25">
      <c r="M309" s="2"/>
      <c r="N309" s="1">
        <f t="shared" si="23"/>
        <v>251</v>
      </c>
      <c r="O309" s="124">
        <f t="shared" si="25"/>
        <v>17430102.457538426</v>
      </c>
      <c r="P309" s="124">
        <f t="shared" si="24"/>
        <v>52821.198888563558</v>
      </c>
      <c r="Q309" s="124">
        <f t="shared" si="26"/>
        <v>37244.113842150597</v>
      </c>
      <c r="R309" s="124">
        <f t="shared" si="27"/>
        <v>17520167.770269141</v>
      </c>
      <c r="Z309" s="2"/>
    </row>
    <row r="310" spans="13:26" x14ac:dyDescent="0.25">
      <c r="M310" s="2"/>
      <c r="N310" s="1">
        <f t="shared" si="23"/>
        <v>252</v>
      </c>
      <c r="O310" s="124">
        <f t="shared" si="25"/>
        <v>17520167.770269141</v>
      </c>
      <c r="P310" s="124">
        <f t="shared" si="24"/>
        <v>52821.198888563558</v>
      </c>
      <c r="Q310" s="124">
        <f t="shared" si="26"/>
        <v>37436.562668469509</v>
      </c>
      <c r="R310" s="124">
        <f t="shared" si="27"/>
        <v>17610425.531826172</v>
      </c>
      <c r="Z310" s="2"/>
    </row>
    <row r="311" spans="13:26" x14ac:dyDescent="0.25">
      <c r="M311" s="2"/>
      <c r="N311" s="1">
        <f t="shared" si="23"/>
        <v>253</v>
      </c>
      <c r="O311" s="124">
        <f t="shared" si="25"/>
        <v>17610425.531826172</v>
      </c>
      <c r="P311" s="124">
        <f t="shared" si="24"/>
        <v>52821.198888563558</v>
      </c>
      <c r="Q311" s="124">
        <f t="shared" si="26"/>
        <v>37629.422713598731</v>
      </c>
      <c r="R311" s="124">
        <f t="shared" si="27"/>
        <v>17700876.153428335</v>
      </c>
      <c r="Z311" s="2"/>
    </row>
    <row r="312" spans="13:26" x14ac:dyDescent="0.25">
      <c r="M312" s="2"/>
      <c r="N312" s="1">
        <f t="shared" ref="N312:N375" si="28">N311+1</f>
        <v>254</v>
      </c>
      <c r="O312" s="124">
        <f t="shared" si="25"/>
        <v>17700876.153428335</v>
      </c>
      <c r="P312" s="124">
        <f t="shared" ref="P312:P375" si="29">P311</f>
        <v>52821.198888563558</v>
      </c>
      <c r="Q312" s="124">
        <f t="shared" si="26"/>
        <v>37822.694856218135</v>
      </c>
      <c r="R312" s="124">
        <f t="shared" si="27"/>
        <v>17791520.047173116</v>
      </c>
      <c r="Z312" s="2"/>
    </row>
    <row r="313" spans="13:26" x14ac:dyDescent="0.25">
      <c r="M313" s="2"/>
      <c r="N313" s="1">
        <f t="shared" si="28"/>
        <v>255</v>
      </c>
      <c r="O313" s="124">
        <f t="shared" si="25"/>
        <v>17791520.047173116</v>
      </c>
      <c r="P313" s="124">
        <f t="shared" si="29"/>
        <v>52821.198888563558</v>
      </c>
      <c r="Q313" s="124">
        <f t="shared" si="26"/>
        <v>38016.379976885131</v>
      </c>
      <c r="R313" s="124">
        <f t="shared" si="27"/>
        <v>17882357.626038563</v>
      </c>
      <c r="Z313" s="2"/>
    </row>
    <row r="314" spans="13:26" x14ac:dyDescent="0.25">
      <c r="M314" s="2"/>
      <c r="N314" s="1">
        <f t="shared" si="28"/>
        <v>256</v>
      </c>
      <c r="O314" s="124">
        <f t="shared" si="25"/>
        <v>17882357.626038563</v>
      </c>
      <c r="P314" s="124">
        <f t="shared" si="29"/>
        <v>52821.198888563558</v>
      </c>
      <c r="Q314" s="124">
        <f t="shared" si="26"/>
        <v>38210.478958038671</v>
      </c>
      <c r="R314" s="124">
        <f t="shared" si="27"/>
        <v>17973389.303885166</v>
      </c>
      <c r="Z314" s="2"/>
    </row>
    <row r="315" spans="13:26" x14ac:dyDescent="0.25">
      <c r="M315" s="2"/>
      <c r="N315" s="1">
        <f t="shared" si="28"/>
        <v>257</v>
      </c>
      <c r="O315" s="124">
        <f t="shared" si="25"/>
        <v>17973389.303885166</v>
      </c>
      <c r="P315" s="124">
        <f t="shared" si="29"/>
        <v>52821.198888563558</v>
      </c>
      <c r="Q315" s="124">
        <f t="shared" si="26"/>
        <v>38404.992684003293</v>
      </c>
      <c r="R315" s="124">
        <f t="shared" si="27"/>
        <v>18064615.495457731</v>
      </c>
      <c r="Z315" s="2"/>
    </row>
    <row r="316" spans="13:26" x14ac:dyDescent="0.25">
      <c r="M316" s="2"/>
      <c r="N316" s="1">
        <f t="shared" si="28"/>
        <v>258</v>
      </c>
      <c r="O316" s="124">
        <f t="shared" si="25"/>
        <v>18064615.495457731</v>
      </c>
      <c r="P316" s="124">
        <f t="shared" si="29"/>
        <v>52821.198888563558</v>
      </c>
      <c r="Q316" s="124">
        <f t="shared" si="26"/>
        <v>38599.9220409931</v>
      </c>
      <c r="R316" s="124">
        <f t="shared" si="27"/>
        <v>18156036.616387285</v>
      </c>
      <c r="Z316" s="2"/>
    </row>
    <row r="317" spans="13:26" x14ac:dyDescent="0.25">
      <c r="M317" s="2"/>
      <c r="N317" s="1">
        <f t="shared" si="28"/>
        <v>259</v>
      </c>
      <c r="O317" s="124">
        <f t="shared" si="25"/>
        <v>18156036.616387285</v>
      </c>
      <c r="P317" s="124">
        <f t="shared" si="29"/>
        <v>52821.198888563558</v>
      </c>
      <c r="Q317" s="124">
        <f t="shared" si="26"/>
        <v>38795.26791711586</v>
      </c>
      <c r="R317" s="124">
        <f t="shared" si="27"/>
        <v>18247653.083192963</v>
      </c>
      <c r="Z317" s="2"/>
    </row>
    <row r="318" spans="13:26" x14ac:dyDescent="0.25">
      <c r="M318" s="2"/>
      <c r="N318" s="1">
        <f t="shared" si="28"/>
        <v>260</v>
      </c>
      <c r="O318" s="124">
        <f t="shared" si="25"/>
        <v>18247653.083192963</v>
      </c>
      <c r="P318" s="124">
        <f t="shared" si="29"/>
        <v>52821.198888563558</v>
      </c>
      <c r="Q318" s="124">
        <f t="shared" si="26"/>
        <v>38991.031202377017</v>
      </c>
      <c r="R318" s="124">
        <f t="shared" si="27"/>
        <v>18339465.313283902</v>
      </c>
      <c r="Z318" s="2"/>
    </row>
    <row r="319" spans="13:26" x14ac:dyDescent="0.25">
      <c r="M319" s="2"/>
      <c r="N319" s="1">
        <f t="shared" si="28"/>
        <v>261</v>
      </c>
      <c r="O319" s="124">
        <f t="shared" si="25"/>
        <v>18339465.313283902</v>
      </c>
      <c r="P319" s="124">
        <f t="shared" si="29"/>
        <v>52821.198888563558</v>
      </c>
      <c r="Q319" s="124">
        <f t="shared" si="26"/>
        <v>39187.212788683741</v>
      </c>
      <c r="R319" s="124">
        <f t="shared" si="27"/>
        <v>18431473.724961147</v>
      </c>
      <c r="Z319" s="2"/>
    </row>
    <row r="320" spans="13:26" x14ac:dyDescent="0.25">
      <c r="M320" s="2"/>
      <c r="N320" s="1">
        <f t="shared" si="28"/>
        <v>262</v>
      </c>
      <c r="O320" s="124">
        <f t="shared" si="25"/>
        <v>18431473.724961147</v>
      </c>
      <c r="P320" s="124">
        <f t="shared" si="29"/>
        <v>52821.198888563558</v>
      </c>
      <c r="Q320" s="124">
        <f t="shared" si="26"/>
        <v>39383.813569849015</v>
      </c>
      <c r="R320" s="124">
        <f t="shared" si="27"/>
        <v>18523678.737419557</v>
      </c>
      <c r="Z320" s="2"/>
    </row>
    <row r="321" spans="13:26" x14ac:dyDescent="0.25">
      <c r="M321" s="2"/>
      <c r="N321" s="1">
        <f t="shared" si="28"/>
        <v>263</v>
      </c>
      <c r="O321" s="124">
        <f t="shared" si="25"/>
        <v>18523678.737419557</v>
      </c>
      <c r="P321" s="124">
        <f t="shared" si="29"/>
        <v>52821.198888563558</v>
      </c>
      <c r="Q321" s="124">
        <f t="shared" si="26"/>
        <v>39580.834441595682</v>
      </c>
      <c r="R321" s="124">
        <f t="shared" si="27"/>
        <v>18616080.770749714</v>
      </c>
      <c r="Z321" s="2"/>
    </row>
    <row r="322" spans="13:26" x14ac:dyDescent="0.25">
      <c r="M322" s="2"/>
      <c r="N322" s="1">
        <f t="shared" si="28"/>
        <v>264</v>
      </c>
      <c r="O322" s="124">
        <f t="shared" si="25"/>
        <v>18616080.770749714</v>
      </c>
      <c r="P322" s="124">
        <f t="shared" si="29"/>
        <v>52821.198888563558</v>
      </c>
      <c r="Q322" s="124">
        <f t="shared" si="26"/>
        <v>39778.276301560545</v>
      </c>
      <c r="R322" s="124">
        <f t="shared" si="27"/>
        <v>18708680.245939836</v>
      </c>
      <c r="Z322" s="2"/>
    </row>
    <row r="323" spans="13:26" x14ac:dyDescent="0.25">
      <c r="M323" s="2"/>
      <c r="N323" s="1">
        <f t="shared" si="28"/>
        <v>265</v>
      </c>
      <c r="O323" s="124">
        <f t="shared" si="25"/>
        <v>18708680.245939836</v>
      </c>
      <c r="P323" s="124">
        <f t="shared" si="29"/>
        <v>52821.198888563558</v>
      </c>
      <c r="Q323" s="124">
        <f t="shared" si="26"/>
        <v>39976.140049298454</v>
      </c>
      <c r="R323" s="124">
        <f t="shared" si="27"/>
        <v>18801477.584877696</v>
      </c>
      <c r="Z323" s="2"/>
    </row>
    <row r="324" spans="13:26" x14ac:dyDescent="0.25">
      <c r="M324" s="2"/>
      <c r="N324" s="1">
        <f t="shared" si="28"/>
        <v>266</v>
      </c>
      <c r="O324" s="124">
        <f t="shared" si="25"/>
        <v>18801477.584877696</v>
      </c>
      <c r="P324" s="124">
        <f t="shared" si="29"/>
        <v>52821.198888563558</v>
      </c>
      <c r="Q324" s="124">
        <f t="shared" si="26"/>
        <v>40174.426586286398</v>
      </c>
      <c r="R324" s="124">
        <f t="shared" si="27"/>
        <v>18894473.210352544</v>
      </c>
      <c r="Z324" s="2"/>
    </row>
    <row r="325" spans="13:26" x14ac:dyDescent="0.25">
      <c r="M325" s="2"/>
      <c r="N325" s="1">
        <f t="shared" si="28"/>
        <v>267</v>
      </c>
      <c r="O325" s="124">
        <f t="shared" si="25"/>
        <v>18894473.210352544</v>
      </c>
      <c r="P325" s="124">
        <f t="shared" si="29"/>
        <v>52821.198888563558</v>
      </c>
      <c r="Q325" s="124">
        <f t="shared" si="26"/>
        <v>40373.136815927603</v>
      </c>
      <c r="R325" s="124">
        <f t="shared" si="27"/>
        <v>18987667.546057034</v>
      </c>
      <c r="Z325" s="2"/>
    </row>
    <row r="326" spans="13:26" x14ac:dyDescent="0.25">
      <c r="M326" s="2"/>
      <c r="N326" s="1">
        <f t="shared" si="28"/>
        <v>268</v>
      </c>
      <c r="O326" s="124">
        <f t="shared" si="25"/>
        <v>18987667.546057034</v>
      </c>
      <c r="P326" s="124">
        <f t="shared" si="29"/>
        <v>52821.198888563558</v>
      </c>
      <c r="Q326" s="124">
        <f t="shared" si="26"/>
        <v>40572.271643555679</v>
      </c>
      <c r="R326" s="124">
        <f t="shared" si="27"/>
        <v>19081061.016589154</v>
      </c>
      <c r="Z326" s="2"/>
    </row>
    <row r="327" spans="13:26" x14ac:dyDescent="0.25">
      <c r="M327" s="2"/>
      <c r="N327" s="1">
        <f t="shared" si="28"/>
        <v>269</v>
      </c>
      <c r="O327" s="124">
        <f t="shared" si="25"/>
        <v>19081061.016589154</v>
      </c>
      <c r="P327" s="124">
        <f t="shared" si="29"/>
        <v>52821.198888563558</v>
      </c>
      <c r="Q327" s="124">
        <f t="shared" si="26"/>
        <v>40771.83197643872</v>
      </c>
      <c r="R327" s="124">
        <f t="shared" si="27"/>
        <v>19174654.047454156</v>
      </c>
      <c r="Z327" s="2"/>
    </row>
    <row r="328" spans="13:26" x14ac:dyDescent="0.25">
      <c r="M328" s="2"/>
      <c r="N328" s="1">
        <f t="shared" si="28"/>
        <v>270</v>
      </c>
      <c r="O328" s="124">
        <f t="shared" si="25"/>
        <v>19174654.047454156</v>
      </c>
      <c r="P328" s="124">
        <f t="shared" si="29"/>
        <v>52821.198888563558</v>
      </c>
      <c r="Q328" s="124">
        <f t="shared" si="26"/>
        <v>40971.818723783421</v>
      </c>
      <c r="R328" s="124">
        <f t="shared" si="27"/>
        <v>19268447.065066501</v>
      </c>
      <c r="Z328" s="2"/>
    </row>
    <row r="329" spans="13:26" x14ac:dyDescent="0.25">
      <c r="M329" s="2"/>
      <c r="N329" s="1">
        <f t="shared" si="28"/>
        <v>271</v>
      </c>
      <c r="O329" s="124">
        <f t="shared" si="25"/>
        <v>19268447.065066501</v>
      </c>
      <c r="P329" s="124">
        <f t="shared" si="29"/>
        <v>52821.198888563558</v>
      </c>
      <c r="Q329" s="124">
        <f t="shared" si="26"/>
        <v>41172.23279673927</v>
      </c>
      <c r="R329" s="124">
        <f t="shared" si="27"/>
        <v>19362440.496751804</v>
      </c>
      <c r="Z329" s="2"/>
    </row>
    <row r="330" spans="13:26" x14ac:dyDescent="0.25">
      <c r="M330" s="2"/>
      <c r="N330" s="1">
        <f t="shared" si="28"/>
        <v>272</v>
      </c>
      <c r="O330" s="124">
        <f t="shared" si="25"/>
        <v>19362440.496751804</v>
      </c>
      <c r="P330" s="124">
        <f t="shared" si="29"/>
        <v>52821.198888563558</v>
      </c>
      <c r="Q330" s="124">
        <f t="shared" si="26"/>
        <v>41373.075108402663</v>
      </c>
      <c r="R330" s="124">
        <f t="shared" si="27"/>
        <v>19456634.770748768</v>
      </c>
      <c r="Z330" s="2"/>
    </row>
    <row r="331" spans="13:26" x14ac:dyDescent="0.25">
      <c r="M331" s="2"/>
      <c r="N331" s="1">
        <f t="shared" si="28"/>
        <v>273</v>
      </c>
      <c r="O331" s="124">
        <f t="shared" si="25"/>
        <v>19456634.770748768</v>
      </c>
      <c r="P331" s="124">
        <f t="shared" si="29"/>
        <v>52821.198888563558</v>
      </c>
      <c r="Q331" s="124">
        <f t="shared" si="26"/>
        <v>41574.346573821065</v>
      </c>
      <c r="R331" s="124">
        <f t="shared" si="27"/>
        <v>19551030.316211153</v>
      </c>
      <c r="Z331" s="2"/>
    </row>
    <row r="332" spans="13:26" x14ac:dyDescent="0.25">
      <c r="M332" s="2"/>
      <c r="N332" s="1">
        <f t="shared" si="28"/>
        <v>274</v>
      </c>
      <c r="O332" s="124">
        <f t="shared" si="25"/>
        <v>19551030.316211153</v>
      </c>
      <c r="P332" s="124">
        <f t="shared" si="29"/>
        <v>52821.198888563558</v>
      </c>
      <c r="Q332" s="124">
        <f t="shared" si="26"/>
        <v>41776.048109997202</v>
      </c>
      <c r="R332" s="124">
        <f t="shared" si="27"/>
        <v>19645627.563209713</v>
      </c>
      <c r="Z332" s="2"/>
    </row>
    <row r="333" spans="13:26" x14ac:dyDescent="0.25">
      <c r="M333" s="2"/>
      <c r="N333" s="1">
        <f t="shared" si="28"/>
        <v>275</v>
      </c>
      <c r="O333" s="124">
        <f t="shared" si="25"/>
        <v>19645627.563209713</v>
      </c>
      <c r="P333" s="124">
        <f t="shared" si="29"/>
        <v>52821.198888563558</v>
      </c>
      <c r="Q333" s="124">
        <f t="shared" si="26"/>
        <v>41978.180635893208</v>
      </c>
      <c r="R333" s="124">
        <f t="shared" si="27"/>
        <v>19740426.942734167</v>
      </c>
      <c r="Z333" s="2"/>
    </row>
    <row r="334" spans="13:26" x14ac:dyDescent="0.25">
      <c r="M334" s="2"/>
      <c r="N334" s="1">
        <f t="shared" si="28"/>
        <v>276</v>
      </c>
      <c r="O334" s="124">
        <f t="shared" si="25"/>
        <v>19740426.942734167</v>
      </c>
      <c r="P334" s="124">
        <f t="shared" si="29"/>
        <v>52821.198888563558</v>
      </c>
      <c r="Q334" s="124">
        <f t="shared" si="26"/>
        <v>42180.745072434831</v>
      </c>
      <c r="R334" s="124">
        <f t="shared" si="27"/>
        <v>19835428.886695165</v>
      </c>
      <c r="Z334" s="2"/>
    </row>
    <row r="335" spans="13:26" x14ac:dyDescent="0.25">
      <c r="M335" s="2"/>
      <c r="N335" s="1">
        <f t="shared" si="28"/>
        <v>277</v>
      </c>
      <c r="O335" s="124">
        <f t="shared" si="25"/>
        <v>19835428.886695165</v>
      </c>
      <c r="P335" s="124">
        <f t="shared" si="29"/>
        <v>52821.198888563558</v>
      </c>
      <c r="Q335" s="124">
        <f t="shared" si="26"/>
        <v>42383.742342515638</v>
      </c>
      <c r="R335" s="124">
        <f t="shared" si="27"/>
        <v>19930633.827926245</v>
      </c>
      <c r="Z335" s="2"/>
    </row>
    <row r="336" spans="13:26" x14ac:dyDescent="0.25">
      <c r="M336" s="2"/>
      <c r="N336" s="1">
        <f t="shared" si="28"/>
        <v>278</v>
      </c>
      <c r="O336" s="124">
        <f t="shared" ref="O336:O399" si="30">R335</f>
        <v>19930633.827926245</v>
      </c>
      <c r="P336" s="124">
        <f t="shared" si="29"/>
        <v>52821.198888563558</v>
      </c>
      <c r="Q336" s="124">
        <f t="shared" ref="Q336:Q399" si="31">O336*$P$53</f>
        <v>42587.17337100119</v>
      </c>
      <c r="R336" s="124">
        <f t="shared" ref="R336:R399" si="32">O336+P336+Q336</f>
        <v>20026042.200185809</v>
      </c>
      <c r="Z336" s="2"/>
    </row>
    <row r="337" spans="13:26" x14ac:dyDescent="0.25">
      <c r="M337" s="2"/>
      <c r="N337" s="1">
        <f t="shared" si="28"/>
        <v>279</v>
      </c>
      <c r="O337" s="124">
        <f t="shared" si="30"/>
        <v>20026042.200185809</v>
      </c>
      <c r="P337" s="124">
        <f t="shared" si="29"/>
        <v>52821.198888563558</v>
      </c>
      <c r="Q337" s="124">
        <f t="shared" si="31"/>
        <v>42791.039084733275</v>
      </c>
      <c r="R337" s="124">
        <f t="shared" si="32"/>
        <v>20121654.438159104</v>
      </c>
      <c r="Z337" s="2"/>
    </row>
    <row r="338" spans="13:26" x14ac:dyDescent="0.25">
      <c r="M338" s="2"/>
      <c r="N338" s="1">
        <f t="shared" si="28"/>
        <v>280</v>
      </c>
      <c r="O338" s="124">
        <f t="shared" si="30"/>
        <v>20121654.438159104</v>
      </c>
      <c r="P338" s="124">
        <f t="shared" si="29"/>
        <v>52821.198888563558</v>
      </c>
      <c r="Q338" s="124">
        <f t="shared" si="31"/>
        <v>42995.34041253414</v>
      </c>
      <c r="R338" s="124">
        <f t="shared" si="32"/>
        <v>20217470.977460202</v>
      </c>
      <c r="Z338" s="2"/>
    </row>
    <row r="339" spans="13:26" x14ac:dyDescent="0.25">
      <c r="M339" s="2"/>
      <c r="N339" s="1">
        <f t="shared" si="28"/>
        <v>281</v>
      </c>
      <c r="O339" s="124">
        <f t="shared" si="30"/>
        <v>20217470.977460202</v>
      </c>
      <c r="P339" s="124">
        <f t="shared" si="29"/>
        <v>52821.198888563558</v>
      </c>
      <c r="Q339" s="124">
        <f t="shared" si="31"/>
        <v>43200.078285210708</v>
      </c>
      <c r="R339" s="124">
        <f t="shared" si="32"/>
        <v>20313492.254633974</v>
      </c>
      <c r="Z339" s="2"/>
    </row>
    <row r="340" spans="13:26" x14ac:dyDescent="0.25">
      <c r="M340" s="2"/>
      <c r="N340" s="1">
        <f t="shared" si="28"/>
        <v>282</v>
      </c>
      <c r="O340" s="124">
        <f t="shared" si="30"/>
        <v>20313492.254633974</v>
      </c>
      <c r="P340" s="124">
        <f t="shared" si="29"/>
        <v>52821.198888563558</v>
      </c>
      <c r="Q340" s="124">
        <f t="shared" si="31"/>
        <v>43405.253635558802</v>
      </c>
      <c r="R340" s="124">
        <f t="shared" si="32"/>
        <v>20409718.707158096</v>
      </c>
      <c r="Z340" s="2"/>
    </row>
    <row r="341" spans="13:26" x14ac:dyDescent="0.25">
      <c r="M341" s="2"/>
      <c r="N341" s="1">
        <f t="shared" si="28"/>
        <v>283</v>
      </c>
      <c r="O341" s="124">
        <f t="shared" si="30"/>
        <v>20409718.707158096</v>
      </c>
      <c r="P341" s="124">
        <f t="shared" si="29"/>
        <v>52821.198888563558</v>
      </c>
      <c r="Q341" s="124">
        <f t="shared" si="31"/>
        <v>43610.867398367445</v>
      </c>
      <c r="R341" s="124">
        <f t="shared" si="32"/>
        <v>20506150.773445025</v>
      </c>
      <c r="Z341" s="2"/>
    </row>
    <row r="342" spans="13:26" x14ac:dyDescent="0.25">
      <c r="M342" s="2"/>
      <c r="N342" s="1">
        <f t="shared" si="28"/>
        <v>284</v>
      </c>
      <c r="O342" s="124">
        <f t="shared" si="30"/>
        <v>20506150.773445025</v>
      </c>
      <c r="P342" s="124">
        <f t="shared" si="29"/>
        <v>52821.198888563558</v>
      </c>
      <c r="Q342" s="124">
        <f t="shared" si="31"/>
        <v>43816.920510423071</v>
      </c>
      <c r="R342" s="124">
        <f t="shared" si="32"/>
        <v>20602788.89284401</v>
      </c>
      <c r="Z342" s="2"/>
    </row>
    <row r="343" spans="13:26" x14ac:dyDescent="0.25">
      <c r="M343" s="2"/>
      <c r="N343" s="1">
        <f t="shared" si="28"/>
        <v>285</v>
      </c>
      <c r="O343" s="124">
        <f t="shared" si="30"/>
        <v>20602788.89284401</v>
      </c>
      <c r="P343" s="124">
        <f t="shared" si="29"/>
        <v>52821.198888563558</v>
      </c>
      <c r="Q343" s="124">
        <f t="shared" si="31"/>
        <v>44023.413910513817</v>
      </c>
      <c r="R343" s="124">
        <f t="shared" si="32"/>
        <v>20699633.505643088</v>
      </c>
      <c r="Z343" s="2"/>
    </row>
    <row r="344" spans="13:26" x14ac:dyDescent="0.25">
      <c r="M344" s="2"/>
      <c r="N344" s="1">
        <f t="shared" si="28"/>
        <v>286</v>
      </c>
      <c r="O344" s="124">
        <f t="shared" si="30"/>
        <v>20699633.505643088</v>
      </c>
      <c r="P344" s="124">
        <f t="shared" si="29"/>
        <v>52821.198888563558</v>
      </c>
      <c r="Q344" s="124">
        <f t="shared" si="31"/>
        <v>44230.348539433791</v>
      </c>
      <c r="R344" s="124">
        <f t="shared" si="32"/>
        <v>20796685.053071085</v>
      </c>
      <c r="Z344" s="2"/>
    </row>
    <row r="345" spans="13:26" x14ac:dyDescent="0.25">
      <c r="M345" s="2"/>
      <c r="N345" s="1">
        <f t="shared" si="28"/>
        <v>287</v>
      </c>
      <c r="O345" s="124">
        <f t="shared" si="30"/>
        <v>20796685.053071085</v>
      </c>
      <c r="P345" s="124">
        <f t="shared" si="29"/>
        <v>52821.198888563558</v>
      </c>
      <c r="Q345" s="124">
        <f t="shared" si="31"/>
        <v>44437.725339987359</v>
      </c>
      <c r="R345" s="124">
        <f t="shared" si="32"/>
        <v>20893943.977299634</v>
      </c>
      <c r="Z345" s="2"/>
    </row>
    <row r="346" spans="13:26" x14ac:dyDescent="0.25">
      <c r="M346" s="2"/>
      <c r="N346" s="1">
        <f t="shared" si="28"/>
        <v>288</v>
      </c>
      <c r="O346" s="124">
        <f t="shared" si="30"/>
        <v>20893943.977299634</v>
      </c>
      <c r="P346" s="124">
        <f t="shared" si="29"/>
        <v>52821.198888563558</v>
      </c>
      <c r="Q346" s="124">
        <f t="shared" si="31"/>
        <v>44645.545256993442</v>
      </c>
      <c r="R346" s="124">
        <f t="shared" si="32"/>
        <v>20991410.721445192</v>
      </c>
      <c r="Z346" s="2"/>
    </row>
    <row r="347" spans="13:26" x14ac:dyDescent="0.25">
      <c r="M347" s="2"/>
      <c r="N347" s="1">
        <f t="shared" si="28"/>
        <v>289</v>
      </c>
      <c r="O347" s="124">
        <f t="shared" si="30"/>
        <v>20991410.721445192</v>
      </c>
      <c r="P347" s="124">
        <f t="shared" si="29"/>
        <v>52821.198888563558</v>
      </c>
      <c r="Q347" s="124">
        <f t="shared" si="31"/>
        <v>44853.809237289839</v>
      </c>
      <c r="R347" s="124">
        <f t="shared" si="32"/>
        <v>21089085.729571044</v>
      </c>
      <c r="Z347" s="2"/>
    </row>
    <row r="348" spans="13:26" x14ac:dyDescent="0.25">
      <c r="M348" s="2"/>
      <c r="N348" s="1">
        <f t="shared" si="28"/>
        <v>290</v>
      </c>
      <c r="O348" s="124">
        <f t="shared" si="30"/>
        <v>21089085.729571044</v>
      </c>
      <c r="P348" s="124">
        <f t="shared" si="29"/>
        <v>52821.198888563558</v>
      </c>
      <c r="Q348" s="124">
        <f t="shared" si="31"/>
        <v>45062.518229737492</v>
      </c>
      <c r="R348" s="124">
        <f t="shared" si="32"/>
        <v>21186969.446689345</v>
      </c>
      <c r="Z348" s="2"/>
    </row>
    <row r="349" spans="13:26" x14ac:dyDescent="0.25">
      <c r="M349" s="2"/>
      <c r="N349" s="1">
        <f t="shared" si="28"/>
        <v>291</v>
      </c>
      <c r="O349" s="124">
        <f t="shared" si="30"/>
        <v>21186969.446689345</v>
      </c>
      <c r="P349" s="124">
        <f t="shared" si="29"/>
        <v>52821.198888563558</v>
      </c>
      <c r="Q349" s="124">
        <f t="shared" si="31"/>
        <v>45271.67318522487</v>
      </c>
      <c r="R349" s="124">
        <f t="shared" si="32"/>
        <v>21285062.318763133</v>
      </c>
      <c r="Z349" s="2"/>
    </row>
    <row r="350" spans="13:26" x14ac:dyDescent="0.25">
      <c r="M350" s="2"/>
      <c r="N350" s="1">
        <f t="shared" si="28"/>
        <v>292</v>
      </c>
      <c r="O350" s="124">
        <f t="shared" si="30"/>
        <v>21285062.318763133</v>
      </c>
      <c r="P350" s="124">
        <f t="shared" si="29"/>
        <v>52821.198888563558</v>
      </c>
      <c r="Q350" s="124">
        <f t="shared" si="31"/>
        <v>45481.275056672253</v>
      </c>
      <c r="R350" s="124">
        <f t="shared" si="32"/>
        <v>21383364.792708367</v>
      </c>
      <c r="Z350" s="2"/>
    </row>
    <row r="351" spans="13:26" x14ac:dyDescent="0.25">
      <c r="M351" s="2"/>
      <c r="N351" s="1">
        <f t="shared" si="28"/>
        <v>293</v>
      </c>
      <c r="O351" s="124">
        <f t="shared" si="30"/>
        <v>21383364.792708367</v>
      </c>
      <c r="P351" s="124">
        <f t="shared" si="29"/>
        <v>52821.198888563558</v>
      </c>
      <c r="Q351" s="124">
        <f t="shared" si="31"/>
        <v>45691.324799036098</v>
      </c>
      <c r="R351" s="124">
        <f t="shared" si="32"/>
        <v>21481877.316395964</v>
      </c>
      <c r="Z351" s="2"/>
    </row>
    <row r="352" spans="13:26" x14ac:dyDescent="0.25">
      <c r="M352" s="2"/>
      <c r="N352" s="1">
        <f t="shared" si="28"/>
        <v>294</v>
      </c>
      <c r="O352" s="124">
        <f t="shared" si="30"/>
        <v>21481877.316395964</v>
      </c>
      <c r="P352" s="124">
        <f t="shared" si="29"/>
        <v>52821.198888563558</v>
      </c>
      <c r="Q352" s="124">
        <f t="shared" si="31"/>
        <v>45901.823369313381</v>
      </c>
      <c r="R352" s="124">
        <f t="shared" si="32"/>
        <v>21580600.33865384</v>
      </c>
      <c r="Z352" s="2"/>
    </row>
    <row r="353" spans="13:26" x14ac:dyDescent="0.25">
      <c r="M353" s="2"/>
      <c r="N353" s="1">
        <f t="shared" si="28"/>
        <v>295</v>
      </c>
      <c r="O353" s="124">
        <f t="shared" si="30"/>
        <v>21580600.33865384</v>
      </c>
      <c r="P353" s="124">
        <f t="shared" si="29"/>
        <v>52821.198888563558</v>
      </c>
      <c r="Q353" s="124">
        <f t="shared" si="31"/>
        <v>46112.771726545972</v>
      </c>
      <c r="R353" s="124">
        <f t="shared" si="32"/>
        <v>21679534.309268948</v>
      </c>
      <c r="Z353" s="2"/>
    </row>
    <row r="354" spans="13:26" x14ac:dyDescent="0.25">
      <c r="M354" s="2"/>
      <c r="N354" s="1">
        <f t="shared" si="28"/>
        <v>296</v>
      </c>
      <c r="O354" s="124">
        <f t="shared" si="30"/>
        <v>21679534.309268948</v>
      </c>
      <c r="P354" s="124">
        <f t="shared" si="29"/>
        <v>52821.198888563558</v>
      </c>
      <c r="Q354" s="124">
        <f t="shared" si="31"/>
        <v>46324.17083182498</v>
      </c>
      <c r="R354" s="124">
        <f t="shared" si="32"/>
        <v>21778679.678989336</v>
      </c>
      <c r="Z354" s="2"/>
    </row>
    <row r="355" spans="13:26" x14ac:dyDescent="0.25">
      <c r="M355" s="2"/>
      <c r="N355" s="1">
        <f t="shared" si="28"/>
        <v>297</v>
      </c>
      <c r="O355" s="124">
        <f t="shared" si="30"/>
        <v>21778679.678989336</v>
      </c>
      <c r="P355" s="124">
        <f t="shared" si="29"/>
        <v>52821.198888563558</v>
      </c>
      <c r="Q355" s="124">
        <f t="shared" si="31"/>
        <v>46536.021648295151</v>
      </c>
      <c r="R355" s="124">
        <f t="shared" si="32"/>
        <v>21878036.899526194</v>
      </c>
      <c r="Z355" s="2"/>
    </row>
    <row r="356" spans="13:26" x14ac:dyDescent="0.25">
      <c r="M356" s="2"/>
      <c r="N356" s="1">
        <f t="shared" si="28"/>
        <v>298</v>
      </c>
      <c r="O356" s="124">
        <f t="shared" si="30"/>
        <v>21878036.899526194</v>
      </c>
      <c r="P356" s="124">
        <f t="shared" si="29"/>
        <v>52821.198888563558</v>
      </c>
      <c r="Q356" s="124">
        <f t="shared" si="31"/>
        <v>46748.325141159243</v>
      </c>
      <c r="R356" s="124">
        <f t="shared" si="32"/>
        <v>21977606.423555914</v>
      </c>
      <c r="Z356" s="2"/>
    </row>
    <row r="357" spans="13:26" x14ac:dyDescent="0.25">
      <c r="M357" s="2"/>
      <c r="N357" s="1">
        <f t="shared" si="28"/>
        <v>299</v>
      </c>
      <c r="O357" s="124">
        <f t="shared" si="30"/>
        <v>21977606.423555914</v>
      </c>
      <c r="P357" s="124">
        <f t="shared" si="29"/>
        <v>52821.198888563558</v>
      </c>
      <c r="Q357" s="124">
        <f t="shared" si="31"/>
        <v>46961.082277682428</v>
      </c>
      <c r="R357" s="124">
        <f t="shared" si="32"/>
        <v>22077388.704722159</v>
      </c>
      <c r="Z357" s="2"/>
    </row>
    <row r="358" spans="13:26" x14ac:dyDescent="0.25">
      <c r="M358" s="2"/>
      <c r="N358" s="1">
        <f t="shared" si="28"/>
        <v>300</v>
      </c>
      <c r="O358" s="124">
        <f t="shared" si="30"/>
        <v>22077388.704722159</v>
      </c>
      <c r="P358" s="124">
        <f t="shared" si="29"/>
        <v>52821.198888563558</v>
      </c>
      <c r="Q358" s="124">
        <f t="shared" si="31"/>
        <v>47174.294027196716</v>
      </c>
      <c r="R358" s="124">
        <f t="shared" si="32"/>
        <v>22177384.197637919</v>
      </c>
      <c r="Z358" s="2"/>
    </row>
    <row r="359" spans="13:26" x14ac:dyDescent="0.25">
      <c r="M359" s="2"/>
      <c r="N359" s="1">
        <f t="shared" si="28"/>
        <v>301</v>
      </c>
      <c r="O359" s="124">
        <f t="shared" si="30"/>
        <v>22177384.197637919</v>
      </c>
      <c r="P359" s="124">
        <f t="shared" si="29"/>
        <v>52821.198888563558</v>
      </c>
      <c r="Q359" s="124">
        <f t="shared" si="31"/>
        <v>47387.96136110535</v>
      </c>
      <c r="R359" s="124">
        <f t="shared" si="32"/>
        <v>22277593.357887588</v>
      </c>
      <c r="Z359" s="2"/>
    </row>
    <row r="360" spans="13:26" x14ac:dyDescent="0.25">
      <c r="M360" s="2"/>
      <c r="N360" s="1">
        <f t="shared" si="28"/>
        <v>302</v>
      </c>
      <c r="O360" s="124">
        <f t="shared" si="30"/>
        <v>22277593.357887588</v>
      </c>
      <c r="P360" s="124">
        <f t="shared" si="29"/>
        <v>52821.198888563558</v>
      </c>
      <c r="Q360" s="124">
        <f t="shared" si="31"/>
        <v>47602.085252887227</v>
      </c>
      <c r="R360" s="124">
        <f t="shared" si="32"/>
        <v>22378016.64202904</v>
      </c>
      <c r="Z360" s="2"/>
    </row>
    <row r="361" spans="13:26" x14ac:dyDescent="0.25">
      <c r="M361" s="2"/>
      <c r="N361" s="1">
        <f t="shared" si="28"/>
        <v>303</v>
      </c>
      <c r="O361" s="124">
        <f t="shared" si="30"/>
        <v>22378016.64202904</v>
      </c>
      <c r="P361" s="124">
        <f t="shared" si="29"/>
        <v>52821.198888563558</v>
      </c>
      <c r="Q361" s="124">
        <f t="shared" si="31"/>
        <v>47816.666678101356</v>
      </c>
      <c r="R361" s="124">
        <f t="shared" si="32"/>
        <v>22478654.507595703</v>
      </c>
      <c r="Z361" s="2"/>
    </row>
    <row r="362" spans="13:26" x14ac:dyDescent="0.25">
      <c r="M362" s="2"/>
      <c r="N362" s="1">
        <f t="shared" si="28"/>
        <v>304</v>
      </c>
      <c r="O362" s="124">
        <f t="shared" si="30"/>
        <v>22478654.507595703</v>
      </c>
      <c r="P362" s="124">
        <f t="shared" si="29"/>
        <v>52821.198888563558</v>
      </c>
      <c r="Q362" s="124">
        <f t="shared" si="31"/>
        <v>48031.706614391274</v>
      </c>
      <c r="R362" s="124">
        <f t="shared" si="32"/>
        <v>22579507.413098656</v>
      </c>
      <c r="Z362" s="2"/>
    </row>
    <row r="363" spans="13:26" x14ac:dyDescent="0.25">
      <c r="M363" s="2"/>
      <c r="N363" s="1">
        <f t="shared" si="28"/>
        <v>305</v>
      </c>
      <c r="O363" s="124">
        <f t="shared" si="30"/>
        <v>22579507.413098656</v>
      </c>
      <c r="P363" s="124">
        <f t="shared" si="29"/>
        <v>52821.198888563558</v>
      </c>
      <c r="Q363" s="124">
        <f t="shared" si="31"/>
        <v>48247.206041489546</v>
      </c>
      <c r="R363" s="124">
        <f t="shared" si="32"/>
        <v>22680575.818028707</v>
      </c>
      <c r="Z363" s="2"/>
    </row>
    <row r="364" spans="13:26" x14ac:dyDescent="0.25">
      <c r="M364" s="2"/>
      <c r="N364" s="1">
        <f t="shared" si="28"/>
        <v>306</v>
      </c>
      <c r="O364" s="124">
        <f t="shared" si="30"/>
        <v>22680575.818028707</v>
      </c>
      <c r="P364" s="124">
        <f t="shared" si="29"/>
        <v>52821.198888563558</v>
      </c>
      <c r="Q364" s="124">
        <f t="shared" si="31"/>
        <v>48463.165941222171</v>
      </c>
      <c r="R364" s="124">
        <f t="shared" si="32"/>
        <v>22781860.182858493</v>
      </c>
      <c r="Z364" s="2"/>
    </row>
    <row r="365" spans="13:26" x14ac:dyDescent="0.25">
      <c r="M365" s="2"/>
      <c r="N365" s="1">
        <f t="shared" si="28"/>
        <v>307</v>
      </c>
      <c r="O365" s="124">
        <f t="shared" si="30"/>
        <v>22781860.182858493</v>
      </c>
      <c r="P365" s="124">
        <f t="shared" si="29"/>
        <v>52821.198888563558</v>
      </c>
      <c r="Q365" s="124">
        <f t="shared" si="31"/>
        <v>48679.587297513106</v>
      </c>
      <c r="R365" s="124">
        <f t="shared" si="32"/>
        <v>22883360.96904457</v>
      </c>
      <c r="Z365" s="2"/>
    </row>
    <row r="366" spans="13:26" x14ac:dyDescent="0.25">
      <c r="M366" s="2"/>
      <c r="N366" s="1">
        <f t="shared" si="28"/>
        <v>308</v>
      </c>
      <c r="O366" s="124">
        <f t="shared" si="30"/>
        <v>22883360.96904457</v>
      </c>
      <c r="P366" s="124">
        <f t="shared" si="29"/>
        <v>52821.198888563558</v>
      </c>
      <c r="Q366" s="124">
        <f t="shared" si="31"/>
        <v>48896.471096388719</v>
      </c>
      <c r="R366" s="124">
        <f t="shared" si="32"/>
        <v>22985078.639029521</v>
      </c>
      <c r="Z366" s="2"/>
    </row>
    <row r="367" spans="13:26" x14ac:dyDescent="0.25">
      <c r="M367" s="2"/>
      <c r="N367" s="1">
        <f t="shared" si="28"/>
        <v>309</v>
      </c>
      <c r="O367" s="124">
        <f t="shared" si="30"/>
        <v>22985078.639029521</v>
      </c>
      <c r="P367" s="124">
        <f t="shared" si="29"/>
        <v>52821.198888563558</v>
      </c>
      <c r="Q367" s="124">
        <f t="shared" si="31"/>
        <v>49113.818325982276</v>
      </c>
      <c r="R367" s="124">
        <f t="shared" si="32"/>
        <v>23087013.656244066</v>
      </c>
      <c r="Z367" s="2"/>
    </row>
    <row r="368" spans="13:26" x14ac:dyDescent="0.25">
      <c r="M368" s="2"/>
      <c r="N368" s="1">
        <f t="shared" si="28"/>
        <v>310</v>
      </c>
      <c r="O368" s="124">
        <f t="shared" si="30"/>
        <v>23087013.656244066</v>
      </c>
      <c r="P368" s="124">
        <f t="shared" si="29"/>
        <v>52821.198888563558</v>
      </c>
      <c r="Q368" s="124">
        <f t="shared" si="31"/>
        <v>49331.629976538476</v>
      </c>
      <c r="R368" s="124">
        <f t="shared" si="32"/>
        <v>23189166.485109165</v>
      </c>
      <c r="Z368" s="2"/>
    </row>
    <row r="369" spans="13:26" x14ac:dyDescent="0.25">
      <c r="M369" s="2"/>
      <c r="N369" s="1">
        <f t="shared" si="28"/>
        <v>311</v>
      </c>
      <c r="O369" s="124">
        <f t="shared" si="30"/>
        <v>23189166.485109165</v>
      </c>
      <c r="P369" s="124">
        <f t="shared" si="29"/>
        <v>52821.198888563558</v>
      </c>
      <c r="Q369" s="124">
        <f t="shared" si="31"/>
        <v>49549.907040417922</v>
      </c>
      <c r="R369" s="124">
        <f t="shared" si="32"/>
        <v>23291537.591038145</v>
      </c>
      <c r="Z369" s="2"/>
    </row>
    <row r="370" spans="13:26" x14ac:dyDescent="0.25">
      <c r="M370" s="2"/>
      <c r="N370" s="1">
        <f t="shared" si="28"/>
        <v>312</v>
      </c>
      <c r="O370" s="124">
        <f t="shared" si="30"/>
        <v>23291537.591038145</v>
      </c>
      <c r="P370" s="124">
        <f t="shared" si="29"/>
        <v>52821.198888563558</v>
      </c>
      <c r="Q370" s="124">
        <f t="shared" si="31"/>
        <v>49768.650512101696</v>
      </c>
      <c r="R370" s="124">
        <f t="shared" si="32"/>
        <v>23394127.440438811</v>
      </c>
      <c r="Z370" s="2"/>
    </row>
    <row r="371" spans="13:26" x14ac:dyDescent="0.25">
      <c r="M371" s="2"/>
      <c r="N371" s="1">
        <f t="shared" si="28"/>
        <v>313</v>
      </c>
      <c r="O371" s="124">
        <f t="shared" si="30"/>
        <v>23394127.440438811</v>
      </c>
      <c r="P371" s="124">
        <f t="shared" si="29"/>
        <v>52821.198888563558</v>
      </c>
      <c r="Q371" s="124">
        <f t="shared" si="31"/>
        <v>49987.86138819583</v>
      </c>
      <c r="R371" s="124">
        <f t="shared" si="32"/>
        <v>23496936.500715569</v>
      </c>
      <c r="Z371" s="2"/>
    </row>
    <row r="372" spans="13:26" x14ac:dyDescent="0.25">
      <c r="M372" s="2"/>
      <c r="N372" s="1">
        <f t="shared" si="28"/>
        <v>314</v>
      </c>
      <c r="O372" s="124">
        <f t="shared" si="30"/>
        <v>23496936.500715569</v>
      </c>
      <c r="P372" s="124">
        <f t="shared" si="29"/>
        <v>52821.198888563558</v>
      </c>
      <c r="Q372" s="124">
        <f t="shared" si="31"/>
        <v>50207.540667435867</v>
      </c>
      <c r="R372" s="124">
        <f t="shared" si="32"/>
        <v>23599965.240271568</v>
      </c>
      <c r="Z372" s="2"/>
    </row>
    <row r="373" spans="13:26" x14ac:dyDescent="0.25">
      <c r="M373" s="2"/>
      <c r="N373" s="1">
        <f t="shared" si="28"/>
        <v>315</v>
      </c>
      <c r="O373" s="124">
        <f t="shared" si="30"/>
        <v>23599965.240271568</v>
      </c>
      <c r="P373" s="124">
        <f t="shared" si="29"/>
        <v>52821.198888563558</v>
      </c>
      <c r="Q373" s="124">
        <f t="shared" si="31"/>
        <v>50427.689350691449</v>
      </c>
      <c r="R373" s="124">
        <f t="shared" si="32"/>
        <v>23703214.128510822</v>
      </c>
      <c r="Z373" s="2"/>
    </row>
    <row r="374" spans="13:26" x14ac:dyDescent="0.25">
      <c r="M374" s="2"/>
      <c r="N374" s="1">
        <f t="shared" si="28"/>
        <v>316</v>
      </c>
      <c r="O374" s="124">
        <f t="shared" si="30"/>
        <v>23703214.128510822</v>
      </c>
      <c r="P374" s="124">
        <f t="shared" si="29"/>
        <v>52821.198888563558</v>
      </c>
      <c r="Q374" s="124">
        <f t="shared" si="31"/>
        <v>50648.30844097081</v>
      </c>
      <c r="R374" s="124">
        <f t="shared" si="32"/>
        <v>23806683.635840356</v>
      </c>
      <c r="Z374" s="2"/>
    </row>
    <row r="375" spans="13:26" x14ac:dyDescent="0.25">
      <c r="M375" s="2"/>
      <c r="N375" s="1">
        <f t="shared" si="28"/>
        <v>317</v>
      </c>
      <c r="O375" s="124">
        <f t="shared" si="30"/>
        <v>23806683.635840356</v>
      </c>
      <c r="P375" s="124">
        <f t="shared" si="29"/>
        <v>52821.198888563558</v>
      </c>
      <c r="Q375" s="124">
        <f t="shared" si="31"/>
        <v>50869.398943425418</v>
      </c>
      <c r="R375" s="124">
        <f t="shared" si="32"/>
        <v>23910374.233672343</v>
      </c>
      <c r="Z375" s="2"/>
    </row>
    <row r="376" spans="13:26" x14ac:dyDescent="0.25">
      <c r="M376" s="2"/>
      <c r="N376" s="1">
        <f t="shared" ref="N376:N418" si="33">N375+1</f>
        <v>318</v>
      </c>
      <c r="O376" s="124">
        <f t="shared" si="30"/>
        <v>23910374.233672343</v>
      </c>
      <c r="P376" s="124">
        <f t="shared" ref="P376:P418" si="34">P375</f>
        <v>52821.198888563558</v>
      </c>
      <c r="Q376" s="124">
        <f t="shared" si="31"/>
        <v>51090.961865354482</v>
      </c>
      <c r="R376" s="124">
        <f t="shared" si="32"/>
        <v>24014286.39442626</v>
      </c>
      <c r="Z376" s="2"/>
    </row>
    <row r="377" spans="13:26" x14ac:dyDescent="0.25">
      <c r="M377" s="2"/>
      <c r="N377" s="1">
        <f t="shared" si="33"/>
        <v>319</v>
      </c>
      <c r="O377" s="124">
        <f t="shared" si="30"/>
        <v>24014286.39442626</v>
      </c>
      <c r="P377" s="124">
        <f t="shared" si="34"/>
        <v>52821.198888563558</v>
      </c>
      <c r="Q377" s="124">
        <f t="shared" si="31"/>
        <v>51312.998216209606</v>
      </c>
      <c r="R377" s="124">
        <f t="shared" si="32"/>
        <v>24118420.591531031</v>
      </c>
      <c r="Z377" s="2"/>
    </row>
    <row r="378" spans="13:26" x14ac:dyDescent="0.25">
      <c r="M378" s="2"/>
      <c r="N378" s="1">
        <f t="shared" si="33"/>
        <v>320</v>
      </c>
      <c r="O378" s="124">
        <f t="shared" si="30"/>
        <v>24118420.591531031</v>
      </c>
      <c r="P378" s="124">
        <f t="shared" si="34"/>
        <v>52821.198888563558</v>
      </c>
      <c r="Q378" s="124">
        <f t="shared" si="31"/>
        <v>51535.509007599336</v>
      </c>
      <c r="R378" s="124">
        <f t="shared" si="32"/>
        <v>24222777.299427193</v>
      </c>
      <c r="Z378" s="2"/>
    </row>
    <row r="379" spans="13:26" x14ac:dyDescent="0.25">
      <c r="M379" s="2"/>
      <c r="N379" s="1">
        <f t="shared" si="33"/>
        <v>321</v>
      </c>
      <c r="O379" s="124">
        <f t="shared" si="30"/>
        <v>24222777.299427193</v>
      </c>
      <c r="P379" s="124">
        <f t="shared" si="34"/>
        <v>52821.198888563558</v>
      </c>
      <c r="Q379" s="124">
        <f t="shared" si="31"/>
        <v>51758.495253293819</v>
      </c>
      <c r="R379" s="124">
        <f t="shared" si="32"/>
        <v>24327356.99356905</v>
      </c>
      <c r="Z379" s="2"/>
    </row>
    <row r="380" spans="13:26" x14ac:dyDescent="0.25">
      <c r="M380" s="2"/>
      <c r="N380" s="1">
        <f t="shared" si="33"/>
        <v>322</v>
      </c>
      <c r="O380" s="124">
        <f t="shared" si="30"/>
        <v>24327356.99356905</v>
      </c>
      <c r="P380" s="124">
        <f t="shared" si="34"/>
        <v>52821.198888563558</v>
      </c>
      <c r="Q380" s="124">
        <f t="shared" si="31"/>
        <v>51981.957969229385</v>
      </c>
      <c r="R380" s="124">
        <f t="shared" si="32"/>
        <v>24432160.150426842</v>
      </c>
      <c r="Z380" s="2"/>
    </row>
    <row r="381" spans="13:26" x14ac:dyDescent="0.25">
      <c r="M381" s="2"/>
      <c r="N381" s="1">
        <f t="shared" si="33"/>
        <v>323</v>
      </c>
      <c r="O381" s="124">
        <f t="shared" si="30"/>
        <v>24432160.150426842</v>
      </c>
      <c r="P381" s="124">
        <f t="shared" si="34"/>
        <v>52821.198888563558</v>
      </c>
      <c r="Q381" s="124">
        <f t="shared" si="31"/>
        <v>52205.89817351316</v>
      </c>
      <c r="R381" s="124">
        <f t="shared" si="32"/>
        <v>24537187.24748892</v>
      </c>
      <c r="Z381" s="2"/>
    </row>
    <row r="382" spans="13:26" x14ac:dyDescent="0.25">
      <c r="M382" s="2"/>
      <c r="N382" s="1">
        <f t="shared" si="33"/>
        <v>324</v>
      </c>
      <c r="O382" s="124">
        <f t="shared" si="30"/>
        <v>24537187.24748892</v>
      </c>
      <c r="P382" s="124">
        <f t="shared" si="34"/>
        <v>52821.198888563558</v>
      </c>
      <c r="Q382" s="124">
        <f t="shared" si="31"/>
        <v>52430.316886427776</v>
      </c>
      <c r="R382" s="124">
        <f t="shared" si="32"/>
        <v>24642438.763263911</v>
      </c>
      <c r="Z382" s="2"/>
    </row>
    <row r="383" spans="13:26" x14ac:dyDescent="0.25">
      <c r="M383" s="2"/>
      <c r="N383" s="1">
        <f t="shared" si="33"/>
        <v>325</v>
      </c>
      <c r="O383" s="124">
        <f t="shared" si="30"/>
        <v>24642438.763263911</v>
      </c>
      <c r="P383" s="124">
        <f t="shared" si="34"/>
        <v>52821.198888563558</v>
      </c>
      <c r="Q383" s="124">
        <f t="shared" si="31"/>
        <v>52655.215130435936</v>
      </c>
      <c r="R383" s="124">
        <f t="shared" si="32"/>
        <v>24747915.177282911</v>
      </c>
      <c r="Z383" s="2"/>
    </row>
    <row r="384" spans="13:26" x14ac:dyDescent="0.25">
      <c r="M384" s="2"/>
      <c r="N384" s="1">
        <f t="shared" si="33"/>
        <v>326</v>
      </c>
      <c r="O384" s="124">
        <f t="shared" si="30"/>
        <v>24747915.177282911</v>
      </c>
      <c r="P384" s="124">
        <f t="shared" si="34"/>
        <v>52821.198888563558</v>
      </c>
      <c r="Q384" s="124">
        <f t="shared" si="31"/>
        <v>52880.593930185125</v>
      </c>
      <c r="R384" s="124">
        <f t="shared" si="32"/>
        <v>24853616.970101658</v>
      </c>
      <c r="Z384" s="2"/>
    </row>
    <row r="385" spans="13:26" x14ac:dyDescent="0.25">
      <c r="M385" s="2"/>
      <c r="N385" s="1">
        <f t="shared" si="33"/>
        <v>327</v>
      </c>
      <c r="O385" s="124">
        <f t="shared" si="30"/>
        <v>24853616.970101658</v>
      </c>
      <c r="P385" s="124">
        <f t="shared" si="34"/>
        <v>52821.198888563558</v>
      </c>
      <c r="Q385" s="124">
        <f t="shared" si="31"/>
        <v>53106.454312512265</v>
      </c>
      <c r="R385" s="124">
        <f t="shared" si="32"/>
        <v>24959544.623302732</v>
      </c>
      <c r="Z385" s="2"/>
    </row>
    <row r="386" spans="13:26" x14ac:dyDescent="0.25">
      <c r="M386" s="2"/>
      <c r="N386" s="1">
        <f t="shared" si="33"/>
        <v>328</v>
      </c>
      <c r="O386" s="124">
        <f t="shared" si="30"/>
        <v>24959544.623302732</v>
      </c>
      <c r="P386" s="124">
        <f t="shared" si="34"/>
        <v>52821.198888563558</v>
      </c>
      <c r="Q386" s="124">
        <f t="shared" si="31"/>
        <v>53332.797306448389</v>
      </c>
      <c r="R386" s="124">
        <f t="shared" si="32"/>
        <v>25065698.619497743</v>
      </c>
      <c r="Z386" s="2"/>
    </row>
    <row r="387" spans="13:26" x14ac:dyDescent="0.25">
      <c r="M387" s="2"/>
      <c r="N387" s="1">
        <f t="shared" si="33"/>
        <v>329</v>
      </c>
      <c r="O387" s="124">
        <f t="shared" si="30"/>
        <v>25065698.619497743</v>
      </c>
      <c r="P387" s="124">
        <f t="shared" si="34"/>
        <v>52821.198888563558</v>
      </c>
      <c r="Q387" s="124">
        <f t="shared" si="31"/>
        <v>53559.623943223341</v>
      </c>
      <c r="R387" s="124">
        <f t="shared" si="32"/>
        <v>25172079.44232953</v>
      </c>
      <c r="Z387" s="2"/>
    </row>
    <row r="388" spans="13:26" x14ac:dyDescent="0.25">
      <c r="M388" s="2"/>
      <c r="N388" s="1">
        <f t="shared" si="33"/>
        <v>330</v>
      </c>
      <c r="O388" s="124">
        <f t="shared" si="30"/>
        <v>25172079.44232953</v>
      </c>
      <c r="P388" s="124">
        <f t="shared" si="34"/>
        <v>52821.198888563558</v>
      </c>
      <c r="Q388" s="124">
        <f t="shared" si="31"/>
        <v>53786.935256270452</v>
      </c>
      <c r="R388" s="124">
        <f t="shared" si="32"/>
        <v>25278687.576474361</v>
      </c>
      <c r="Z388" s="2"/>
    </row>
    <row r="389" spans="13:26" x14ac:dyDescent="0.25">
      <c r="M389" s="2"/>
      <c r="N389" s="1">
        <f t="shared" si="33"/>
        <v>331</v>
      </c>
      <c r="O389" s="124">
        <f t="shared" si="30"/>
        <v>25278687.576474361</v>
      </c>
      <c r="P389" s="124">
        <f t="shared" si="34"/>
        <v>52821.198888563558</v>
      </c>
      <c r="Q389" s="124">
        <f t="shared" si="31"/>
        <v>54014.732281231256</v>
      </c>
      <c r="R389" s="124">
        <f t="shared" si="32"/>
        <v>25385523.507644154</v>
      </c>
      <c r="Z389" s="2"/>
    </row>
    <row r="390" spans="13:26" x14ac:dyDescent="0.25">
      <c r="M390" s="2"/>
      <c r="N390" s="1">
        <f t="shared" si="33"/>
        <v>332</v>
      </c>
      <c r="O390" s="124">
        <f t="shared" si="30"/>
        <v>25385523.507644154</v>
      </c>
      <c r="P390" s="124">
        <f t="shared" si="34"/>
        <v>52821.198888563558</v>
      </c>
      <c r="Q390" s="124">
        <f t="shared" si="31"/>
        <v>54243.016055960252</v>
      </c>
      <c r="R390" s="124">
        <f t="shared" si="32"/>
        <v>25492587.722588677</v>
      </c>
      <c r="Z390" s="2"/>
    </row>
    <row r="391" spans="13:26" x14ac:dyDescent="0.25">
      <c r="M391" s="2"/>
      <c r="N391" s="1">
        <f t="shared" si="33"/>
        <v>333</v>
      </c>
      <c r="O391" s="124">
        <f t="shared" si="30"/>
        <v>25492587.722588677</v>
      </c>
      <c r="P391" s="124">
        <f t="shared" si="34"/>
        <v>52821.198888563558</v>
      </c>
      <c r="Q391" s="124">
        <f t="shared" si="31"/>
        <v>54471.787620529554</v>
      </c>
      <c r="R391" s="124">
        <f t="shared" si="32"/>
        <v>25599880.709097769</v>
      </c>
      <c r="Z391" s="2"/>
    </row>
    <row r="392" spans="13:26" x14ac:dyDescent="0.25">
      <c r="M392" s="2"/>
      <c r="N392" s="1">
        <f t="shared" si="33"/>
        <v>334</v>
      </c>
      <c r="O392" s="124">
        <f t="shared" si="30"/>
        <v>25599880.709097769</v>
      </c>
      <c r="P392" s="124">
        <f t="shared" si="34"/>
        <v>52821.198888563558</v>
      </c>
      <c r="Q392" s="124">
        <f t="shared" si="31"/>
        <v>54701.048017233683</v>
      </c>
      <c r="R392" s="124">
        <f t="shared" si="32"/>
        <v>25707402.956003565</v>
      </c>
      <c r="Z392" s="2"/>
    </row>
    <row r="393" spans="13:26" x14ac:dyDescent="0.25">
      <c r="M393" s="2"/>
      <c r="N393" s="1">
        <f t="shared" si="33"/>
        <v>335</v>
      </c>
      <c r="O393" s="124">
        <f t="shared" si="30"/>
        <v>25707402.956003565</v>
      </c>
      <c r="P393" s="124">
        <f t="shared" si="34"/>
        <v>52821.198888563558</v>
      </c>
      <c r="Q393" s="124">
        <f t="shared" si="31"/>
        <v>54930.798290594321</v>
      </c>
      <c r="R393" s="124">
        <f t="shared" si="32"/>
        <v>25815154.953182723</v>
      </c>
      <c r="Z393" s="2"/>
    </row>
    <row r="394" spans="13:26" x14ac:dyDescent="0.25">
      <c r="M394" s="2"/>
      <c r="N394" s="1">
        <f t="shared" si="33"/>
        <v>336</v>
      </c>
      <c r="O394" s="124">
        <f t="shared" si="30"/>
        <v>25815154.953182723</v>
      </c>
      <c r="P394" s="124">
        <f t="shared" si="34"/>
        <v>52821.198888563558</v>
      </c>
      <c r="Q394" s="124">
        <f t="shared" si="31"/>
        <v>55161.039487365022</v>
      </c>
      <c r="R394" s="124">
        <f t="shared" si="32"/>
        <v>25923137.191558652</v>
      </c>
      <c r="Z394" s="2"/>
    </row>
    <row r="395" spans="13:26" x14ac:dyDescent="0.25">
      <c r="M395" s="2"/>
      <c r="N395" s="1">
        <f t="shared" si="33"/>
        <v>337</v>
      </c>
      <c r="O395" s="124">
        <f t="shared" si="30"/>
        <v>25923137.191558652</v>
      </c>
      <c r="P395" s="124">
        <f t="shared" si="34"/>
        <v>52821.198888563558</v>
      </c>
      <c r="Q395" s="124">
        <f t="shared" si="31"/>
        <v>55391.772656536035</v>
      </c>
      <c r="R395" s="124">
        <f t="shared" si="32"/>
        <v>26031350.163103752</v>
      </c>
      <c r="Z395" s="2"/>
    </row>
    <row r="396" spans="13:26" x14ac:dyDescent="0.25">
      <c r="M396" s="2"/>
      <c r="N396" s="1">
        <f t="shared" si="33"/>
        <v>338</v>
      </c>
      <c r="O396" s="124">
        <f t="shared" si="30"/>
        <v>26031350.163103752</v>
      </c>
      <c r="P396" s="124">
        <f t="shared" si="34"/>
        <v>52821.198888563558</v>
      </c>
      <c r="Q396" s="124">
        <f t="shared" si="31"/>
        <v>55622.998849339056</v>
      </c>
      <c r="R396" s="124">
        <f t="shared" si="32"/>
        <v>26139794.360841654</v>
      </c>
      <c r="Z396" s="2"/>
    </row>
    <row r="397" spans="13:26" x14ac:dyDescent="0.25">
      <c r="M397" s="2"/>
      <c r="N397" s="1">
        <f t="shared" si="33"/>
        <v>339</v>
      </c>
      <c r="O397" s="124">
        <f t="shared" si="30"/>
        <v>26139794.360841654</v>
      </c>
      <c r="P397" s="124">
        <f t="shared" si="34"/>
        <v>52821.198888563558</v>
      </c>
      <c r="Q397" s="124">
        <f t="shared" si="31"/>
        <v>55854.719119252004</v>
      </c>
      <c r="R397" s="124">
        <f t="shared" si="32"/>
        <v>26248470.278849468</v>
      </c>
      <c r="Z397" s="2"/>
    </row>
    <row r="398" spans="13:26" x14ac:dyDescent="0.25">
      <c r="M398" s="2"/>
      <c r="N398" s="1">
        <f t="shared" si="33"/>
        <v>340</v>
      </c>
      <c r="O398" s="124">
        <f t="shared" si="30"/>
        <v>26248470.278849468</v>
      </c>
      <c r="P398" s="124">
        <f t="shared" si="34"/>
        <v>52821.198888563558</v>
      </c>
      <c r="Q398" s="124">
        <f t="shared" si="31"/>
        <v>56086.934522003845</v>
      </c>
      <c r="R398" s="124">
        <f t="shared" si="32"/>
        <v>26357378.412260033</v>
      </c>
      <c r="Z398" s="2"/>
    </row>
    <row r="399" spans="13:26" x14ac:dyDescent="0.25">
      <c r="M399" s="2"/>
      <c r="N399" s="1">
        <f t="shared" si="33"/>
        <v>341</v>
      </c>
      <c r="O399" s="124">
        <f t="shared" si="30"/>
        <v>26357378.412260033</v>
      </c>
      <c r="P399" s="124">
        <f t="shared" si="34"/>
        <v>52821.198888563558</v>
      </c>
      <c r="Q399" s="124">
        <f t="shared" si="31"/>
        <v>56319.646115579417</v>
      </c>
      <c r="R399" s="124">
        <f t="shared" si="32"/>
        <v>26466519.257264175</v>
      </c>
      <c r="Z399" s="2"/>
    </row>
    <row r="400" spans="13:26" x14ac:dyDescent="0.25">
      <c r="M400" s="2"/>
      <c r="N400" s="1">
        <f t="shared" si="33"/>
        <v>342</v>
      </c>
      <c r="O400" s="124">
        <f t="shared" ref="O400:O418" si="35">R399</f>
        <v>26466519.257264175</v>
      </c>
      <c r="P400" s="124">
        <f t="shared" si="34"/>
        <v>52821.198888563558</v>
      </c>
      <c r="Q400" s="124">
        <f t="shared" ref="Q400:Q418" si="36">O400*$P$53</f>
        <v>56552.854960224198</v>
      </c>
      <c r="R400" s="124">
        <f t="shared" ref="R400:R418" si="37">O400+P400+Q400</f>
        <v>26575893.311112963</v>
      </c>
      <c r="Z400" s="2"/>
    </row>
    <row r="401" spans="13:26" x14ac:dyDescent="0.25">
      <c r="M401" s="2"/>
      <c r="N401" s="1">
        <f t="shared" si="33"/>
        <v>343</v>
      </c>
      <c r="O401" s="124">
        <f t="shared" si="35"/>
        <v>26575893.311112963</v>
      </c>
      <c r="P401" s="124">
        <f t="shared" si="34"/>
        <v>52821.198888563558</v>
      </c>
      <c r="Q401" s="124">
        <f t="shared" si="36"/>
        <v>56786.562118449197</v>
      </c>
      <c r="R401" s="124">
        <f t="shared" si="37"/>
        <v>26685501.072119974</v>
      </c>
      <c r="Z401" s="2"/>
    </row>
    <row r="402" spans="13:26" x14ac:dyDescent="0.25">
      <c r="M402" s="2"/>
      <c r="N402" s="1">
        <f t="shared" si="33"/>
        <v>344</v>
      </c>
      <c r="O402" s="124">
        <f t="shared" si="35"/>
        <v>26685501.072119974</v>
      </c>
      <c r="P402" s="124">
        <f t="shared" si="34"/>
        <v>52821.198888563558</v>
      </c>
      <c r="Q402" s="124">
        <f t="shared" si="36"/>
        <v>57020.768655035718</v>
      </c>
      <c r="R402" s="124">
        <f t="shared" si="37"/>
        <v>26795343.039663572</v>
      </c>
      <c r="Z402" s="2"/>
    </row>
    <row r="403" spans="13:26" x14ac:dyDescent="0.25">
      <c r="M403" s="2"/>
      <c r="N403" s="1">
        <f t="shared" si="33"/>
        <v>345</v>
      </c>
      <c r="O403" s="124">
        <f t="shared" si="35"/>
        <v>26795343.039663572</v>
      </c>
      <c r="P403" s="124">
        <f t="shared" si="34"/>
        <v>52821.198888563558</v>
      </c>
      <c r="Q403" s="124">
        <f t="shared" si="36"/>
        <v>57255.475637040305</v>
      </c>
      <c r="R403" s="124">
        <f t="shared" si="37"/>
        <v>26905419.714189176</v>
      </c>
      <c r="Z403" s="2"/>
    </row>
    <row r="404" spans="13:26" x14ac:dyDescent="0.25">
      <c r="M404" s="2"/>
      <c r="N404" s="1">
        <f t="shared" si="33"/>
        <v>346</v>
      </c>
      <c r="O404" s="124">
        <f t="shared" si="35"/>
        <v>26905419.714189176</v>
      </c>
      <c r="P404" s="124">
        <f t="shared" si="34"/>
        <v>52821.198888563558</v>
      </c>
      <c r="Q404" s="124">
        <f t="shared" si="36"/>
        <v>57490.684133799536</v>
      </c>
      <c r="R404" s="124">
        <f t="shared" si="37"/>
        <v>27015731.597211536</v>
      </c>
      <c r="Z404" s="2"/>
    </row>
    <row r="405" spans="13:26" x14ac:dyDescent="0.25">
      <c r="M405" s="2"/>
      <c r="N405" s="1">
        <f t="shared" si="33"/>
        <v>347</v>
      </c>
      <c r="O405" s="124">
        <f t="shared" si="35"/>
        <v>27015731.597211536</v>
      </c>
      <c r="P405" s="124">
        <f t="shared" si="34"/>
        <v>52821.198888563558</v>
      </c>
      <c r="Q405" s="124">
        <f t="shared" si="36"/>
        <v>57726.3952169349</v>
      </c>
      <c r="R405" s="124">
        <f t="shared" si="37"/>
        <v>27126279.191317033</v>
      </c>
      <c r="Z405" s="2"/>
    </row>
    <row r="406" spans="13:26" x14ac:dyDescent="0.25">
      <c r="M406" s="2"/>
      <c r="N406" s="1">
        <f t="shared" si="33"/>
        <v>348</v>
      </c>
      <c r="O406" s="124">
        <f t="shared" si="35"/>
        <v>27126279.191317033</v>
      </c>
      <c r="P406" s="124">
        <f t="shared" si="34"/>
        <v>52821.198888563558</v>
      </c>
      <c r="Q406" s="124">
        <f t="shared" si="36"/>
        <v>57962.609960357724</v>
      </c>
      <c r="R406" s="124">
        <f t="shared" si="37"/>
        <v>27237063.000165954</v>
      </c>
      <c r="Z406" s="2"/>
    </row>
    <row r="407" spans="13:26" x14ac:dyDescent="0.25">
      <c r="M407" s="2"/>
      <c r="N407" s="1">
        <f t="shared" si="33"/>
        <v>349</v>
      </c>
      <c r="O407" s="124">
        <f t="shared" si="35"/>
        <v>27237063.000165954</v>
      </c>
      <c r="P407" s="124">
        <f t="shared" si="34"/>
        <v>52821.198888563558</v>
      </c>
      <c r="Q407" s="124">
        <f t="shared" si="36"/>
        <v>58199.329440274021</v>
      </c>
      <c r="R407" s="124">
        <f t="shared" si="37"/>
        <v>27348083.52849479</v>
      </c>
      <c r="Z407" s="2"/>
    </row>
    <row r="408" spans="13:26" x14ac:dyDescent="0.25">
      <c r="M408" s="2"/>
      <c r="N408" s="1">
        <f t="shared" si="33"/>
        <v>350</v>
      </c>
      <c r="O408" s="124">
        <f t="shared" si="35"/>
        <v>27348083.52849479</v>
      </c>
      <c r="P408" s="124">
        <f t="shared" si="34"/>
        <v>52821.198888563558</v>
      </c>
      <c r="Q408" s="124">
        <f t="shared" si="36"/>
        <v>58436.554735189406</v>
      </c>
      <c r="R408" s="124">
        <f t="shared" si="37"/>
        <v>27459341.282118544</v>
      </c>
      <c r="Z408" s="2"/>
    </row>
    <row r="409" spans="13:26" x14ac:dyDescent="0.25">
      <c r="M409" s="2"/>
      <c r="N409" s="1">
        <f t="shared" si="33"/>
        <v>351</v>
      </c>
      <c r="O409" s="124">
        <f t="shared" si="35"/>
        <v>27459341.282118544</v>
      </c>
      <c r="P409" s="124">
        <f t="shared" si="34"/>
        <v>52821.198888563558</v>
      </c>
      <c r="Q409" s="124">
        <f t="shared" si="36"/>
        <v>58674.286925914013</v>
      </c>
      <c r="R409" s="124">
        <f t="shared" si="37"/>
        <v>27570836.767933022</v>
      </c>
      <c r="Z409" s="2"/>
    </row>
    <row r="410" spans="13:26" x14ac:dyDescent="0.25">
      <c r="M410" s="2"/>
      <c r="N410" s="1">
        <f t="shared" si="33"/>
        <v>352</v>
      </c>
      <c r="O410" s="124">
        <f t="shared" si="35"/>
        <v>27570836.767933022</v>
      </c>
      <c r="P410" s="124">
        <f t="shared" si="34"/>
        <v>52821.198888563558</v>
      </c>
      <c r="Q410" s="124">
        <f t="shared" si="36"/>
        <v>58912.527095567428</v>
      </c>
      <c r="R410" s="124">
        <f t="shared" si="37"/>
        <v>27682570.493917152</v>
      </c>
      <c r="Z410" s="2"/>
    </row>
    <row r="411" spans="13:26" x14ac:dyDescent="0.25">
      <c r="M411" s="2"/>
      <c r="N411" s="1">
        <f t="shared" si="33"/>
        <v>353</v>
      </c>
      <c r="O411" s="124">
        <f t="shared" si="35"/>
        <v>27682570.493917152</v>
      </c>
      <c r="P411" s="124">
        <f t="shared" si="34"/>
        <v>52821.198888563558</v>
      </c>
      <c r="Q411" s="124">
        <f t="shared" si="36"/>
        <v>59151.276329583598</v>
      </c>
      <c r="R411" s="124">
        <f t="shared" si="37"/>
        <v>27794542.969135299</v>
      </c>
      <c r="Z411" s="2"/>
    </row>
    <row r="412" spans="13:26" x14ac:dyDescent="0.25">
      <c r="M412" s="2"/>
      <c r="N412" s="1">
        <f t="shared" si="33"/>
        <v>354</v>
      </c>
      <c r="O412" s="124">
        <f t="shared" si="35"/>
        <v>27794542.969135299</v>
      </c>
      <c r="P412" s="124">
        <f t="shared" si="34"/>
        <v>52821.198888563558</v>
      </c>
      <c r="Q412" s="124">
        <f t="shared" si="36"/>
        <v>59390.5357157158</v>
      </c>
      <c r="R412" s="124">
        <f t="shared" si="37"/>
        <v>27906754.703739576</v>
      </c>
      <c r="Z412" s="2"/>
    </row>
    <row r="413" spans="13:26" x14ac:dyDescent="0.25">
      <c r="M413" s="2"/>
      <c r="N413" s="1">
        <f t="shared" si="33"/>
        <v>355</v>
      </c>
      <c r="O413" s="124">
        <f t="shared" si="35"/>
        <v>27906754.703739576</v>
      </c>
      <c r="P413" s="124">
        <f t="shared" si="34"/>
        <v>52821.198888563558</v>
      </c>
      <c r="Q413" s="124">
        <f t="shared" si="36"/>
        <v>59630.306344041586</v>
      </c>
      <c r="R413" s="124">
        <f t="shared" si="37"/>
        <v>28019206.208972178</v>
      </c>
      <c r="Z413" s="2"/>
    </row>
    <row r="414" spans="13:26" x14ac:dyDescent="0.25">
      <c r="M414" s="2"/>
      <c r="N414" s="1">
        <f t="shared" si="33"/>
        <v>356</v>
      </c>
      <c r="O414" s="124">
        <f t="shared" si="35"/>
        <v>28019206.208972178</v>
      </c>
      <c r="P414" s="124">
        <f t="shared" si="34"/>
        <v>52821.198888563558</v>
      </c>
      <c r="Q414" s="124">
        <f t="shared" si="36"/>
        <v>59870.58930696777</v>
      </c>
      <c r="R414" s="124">
        <f t="shared" si="37"/>
        <v>28131897.99716771</v>
      </c>
      <c r="Z414" s="2"/>
    </row>
    <row r="415" spans="13:26" x14ac:dyDescent="0.25">
      <c r="M415" s="2"/>
      <c r="N415" s="1">
        <f t="shared" si="33"/>
        <v>357</v>
      </c>
      <c r="O415" s="124">
        <f t="shared" si="35"/>
        <v>28131897.99716771</v>
      </c>
      <c r="P415" s="124">
        <f t="shared" si="34"/>
        <v>52821.198888563558</v>
      </c>
      <c r="Q415" s="124">
        <f t="shared" si="36"/>
        <v>60111.385699235369</v>
      </c>
      <c r="R415" s="124">
        <f t="shared" si="37"/>
        <v>28244830.581755508</v>
      </c>
      <c r="Z415" s="2"/>
    </row>
    <row r="416" spans="13:26" x14ac:dyDescent="0.25">
      <c r="M416" s="2"/>
      <c r="N416" s="1">
        <f t="shared" si="33"/>
        <v>358</v>
      </c>
      <c r="O416" s="124">
        <f t="shared" si="35"/>
        <v>28244830.581755508</v>
      </c>
      <c r="P416" s="124">
        <f t="shared" si="34"/>
        <v>52821.198888563558</v>
      </c>
      <c r="Q416" s="124">
        <f t="shared" si="36"/>
        <v>60352.696617924616</v>
      </c>
      <c r="R416" s="124">
        <f t="shared" si="37"/>
        <v>28358004.477261994</v>
      </c>
      <c r="Z416" s="2"/>
    </row>
    <row r="417" spans="13:26" x14ac:dyDescent="0.25">
      <c r="M417" s="2"/>
      <c r="N417" s="1">
        <f t="shared" si="33"/>
        <v>359</v>
      </c>
      <c r="O417" s="124">
        <f t="shared" si="35"/>
        <v>28358004.477261994</v>
      </c>
      <c r="P417" s="124">
        <f t="shared" si="34"/>
        <v>52821.198888563558</v>
      </c>
      <c r="Q417" s="124">
        <f t="shared" si="36"/>
        <v>60594.52316245994</v>
      </c>
      <c r="R417" s="124">
        <f t="shared" si="37"/>
        <v>28471420.199313015</v>
      </c>
      <c r="Z417" s="2"/>
    </row>
    <row r="418" spans="13:26" x14ac:dyDescent="0.25">
      <c r="M418" s="2"/>
      <c r="N418" s="1">
        <f t="shared" si="33"/>
        <v>360</v>
      </c>
      <c r="O418" s="124">
        <f t="shared" si="35"/>
        <v>28471420.199313015</v>
      </c>
      <c r="P418" s="124">
        <f t="shared" si="34"/>
        <v>52821.198888563558</v>
      </c>
      <c r="Q418" s="124">
        <f t="shared" si="36"/>
        <v>60836.866434615004</v>
      </c>
      <c r="R418" s="124">
        <f t="shared" si="37"/>
        <v>28585078.264636192</v>
      </c>
      <c r="Z418" s="2"/>
    </row>
    <row r="419" spans="13:26" x14ac:dyDescent="0.25">
      <c r="M419" s="2"/>
      <c r="N419" s="163" t="s">
        <v>216</v>
      </c>
      <c r="O419" s="163" t="s">
        <v>216</v>
      </c>
      <c r="P419" s="163" t="s">
        <v>216</v>
      </c>
      <c r="Q419" s="163" t="s">
        <v>216</v>
      </c>
      <c r="R419" s="163" t="s">
        <v>216</v>
      </c>
      <c r="Z419" s="2"/>
    </row>
    <row r="420" spans="13:26" x14ac:dyDescent="0.25">
      <c r="M420" s="2"/>
      <c r="N420" s="134"/>
      <c r="O420" s="134" t="s">
        <v>231</v>
      </c>
      <c r="P420" s="196">
        <f>SUM(P59:P418)</f>
        <v>19015631.599882986</v>
      </c>
      <c r="Q420" s="196">
        <f>SUM(Q59:Q418)</f>
        <v>9569446.664753329</v>
      </c>
      <c r="R420" s="196">
        <f>P420+Q420</f>
        <v>28585078.264636315</v>
      </c>
      <c r="S420" s="124">
        <f>R420-P54</f>
        <v>-1.7136335372924805E-7</v>
      </c>
      <c r="Z420" s="2"/>
    </row>
    <row r="421" spans="13:26" x14ac:dyDescent="0.25"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</sheetData>
  <mergeCells count="1">
    <mergeCell ref="AF7:AF8"/>
  </mergeCells>
  <printOptions horizontalCentered="1"/>
  <pageMargins left="0.75" right="0.75" top="0.75" bottom="0.75" header="1" footer="1"/>
  <pageSetup scale="72" orientation="portrait" blackAndWhite="1" r:id="rId1"/>
  <headerFooter alignWithMargins="0"/>
  <customProperties>
    <customPr name="EpmWorksheetKeyString_GUID" r:id="rId2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2AC32-A9B1-4C76-BE6A-2A85163D45E5}">
  <sheetPr>
    <tabColor theme="2" tint="-0.499984740745262"/>
    <pageSetUpPr fitToPage="1"/>
  </sheetPr>
  <dimension ref="A1:AH449"/>
  <sheetViews>
    <sheetView zoomScaleNormal="100" workbookViewId="0">
      <pane ySplit="15" topLeftCell="A16" activePane="bottomLeft" state="frozen"/>
      <selection activeCell="D37" sqref="D37"/>
      <selection pane="bottomLeft" activeCell="A16" sqref="A16"/>
    </sheetView>
  </sheetViews>
  <sheetFormatPr defaultColWidth="9.109375" defaultRowHeight="13.2" x14ac:dyDescent="0.25"/>
  <cols>
    <col min="1" max="1" width="19" style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Agrivoltaics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2057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111455.24218006447</v>
      </c>
      <c r="Q8" s="184">
        <f>G10</f>
        <v>56753.816216008359</v>
      </c>
      <c r="R8" s="184">
        <f>G11</f>
        <v>56661.548420688145</v>
      </c>
      <c r="S8" s="184">
        <f>G12</f>
        <v>37375.50249814881</v>
      </c>
      <c r="T8" s="184">
        <f>G13</f>
        <v>-39335.624954780818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257424.27772367786</v>
      </c>
      <c r="Q9" s="184">
        <f>L10</f>
        <v>140515.56988957105</v>
      </c>
      <c r="R9" s="184">
        <f>L11</f>
        <v>141875.59581389351</v>
      </c>
      <c r="S9" s="184">
        <f>L12</f>
        <v>73526.100346909807</v>
      </c>
      <c r="T9" s="184">
        <f>L13</f>
        <v>-98492.988326696504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41</v>
      </c>
      <c r="B10" s="170">
        <f>'Escalation Factors'!$A$10</f>
        <v>2023</v>
      </c>
      <c r="C10" s="201">
        <f>C17+5*1</f>
        <v>2057</v>
      </c>
      <c r="D10" s="10" t="s">
        <v>155</v>
      </c>
      <c r="E10" s="184">
        <f>VLOOKUP($A$10,'Cost Estimates in 2023'!$A:$F,2,FALSE)</f>
        <v>53820</v>
      </c>
      <c r="F10" s="164">
        <f>VLOOKUP(G$7,Multiplier_Labor,3,FALSE)</f>
        <v>1.0545116353773385</v>
      </c>
      <c r="G10" s="185">
        <f>E10*F10</f>
        <v>56753.816216008359</v>
      </c>
      <c r="H10" s="137"/>
      <c r="J10" s="165">
        <f>C10+1</f>
        <v>2058</v>
      </c>
      <c r="K10" s="164">
        <f>VLOOKUP(J$10,Multiplier_Labor,4,FALSE)</f>
        <v>2.4758787912122164</v>
      </c>
      <c r="L10" s="185">
        <f>G10*K10</f>
        <v>140515.56988957105</v>
      </c>
      <c r="M10" s="2"/>
      <c r="O10" s="134" t="s">
        <v>235</v>
      </c>
      <c r="P10" s="184">
        <f>SUM(Q10:T10)</f>
        <v>257424.27772367786</v>
      </c>
      <c r="Q10" s="184">
        <f>Q9-Q16</f>
        <v>140515.56988957105</v>
      </c>
      <c r="R10" s="184">
        <f>R9-R16</f>
        <v>141875.59581389351</v>
      </c>
      <c r="S10" s="184">
        <f>S9-S16</f>
        <v>73526.100346909807</v>
      </c>
      <c r="T10" s="184">
        <f>T9-T16</f>
        <v>-98492.988326696504</v>
      </c>
      <c r="Z10" s="2"/>
      <c r="AA10" s="186" t="str">
        <f>A10</f>
        <v>Agrivoltaics Solar</v>
      </c>
      <c r="AB10" s="182">
        <f>P12</f>
        <v>32</v>
      </c>
      <c r="AC10" s="187">
        <f>G7</f>
        <v>2025</v>
      </c>
      <c r="AD10" s="187">
        <f>C10</f>
        <v>2057</v>
      </c>
      <c r="AE10" s="182">
        <f>G15</f>
        <v>111455.24218006447</v>
      </c>
      <c r="AF10" s="182">
        <f>P16</f>
        <v>0</v>
      </c>
      <c r="AG10" s="182">
        <f>L15</f>
        <v>257424.27772367786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55890</v>
      </c>
      <c r="F11" s="164">
        <f>VLOOKUP(G$7,Multiplier_Materials,3,FALSE)</f>
        <v>1.0138047668757943</v>
      </c>
      <c r="G11" s="185">
        <f>E11*F11</f>
        <v>56661.548420688145</v>
      </c>
      <c r="H11" s="137"/>
      <c r="K11" s="164">
        <f>VLOOKUP(J$10,Multiplier_Materials,4,FALSE)</f>
        <v>2.5039131433635897</v>
      </c>
      <c r="L11" s="185">
        <f>G11*K11</f>
        <v>141875.59581389351</v>
      </c>
      <c r="M11" s="2"/>
      <c r="O11" s="134" t="s">
        <v>234</v>
      </c>
      <c r="P11" s="184">
        <f>SUM(Q11:T11)</f>
        <v>111455.24218006452</v>
      </c>
      <c r="Q11" s="184">
        <f>Q10/((1+Q13)^(P12))</f>
        <v>56753.816216008505</v>
      </c>
      <c r="R11" s="184">
        <f>R10/((1+R13)^(P12))</f>
        <v>56661.548420688021</v>
      </c>
      <c r="S11" s="184">
        <f>S10/((1+S13)^(P12))</f>
        <v>37375.502498148737</v>
      </c>
      <c r="T11" s="184">
        <f>T10/((1+T13)^(P12))</f>
        <v>-39335.624954780731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35880</v>
      </c>
      <c r="F12" s="164">
        <f>VLOOKUP(G$7,Multiplier_GDP,3,FALSE)</f>
        <v>1.0416806716317952</v>
      </c>
      <c r="G12" s="185">
        <f>E12*F12</f>
        <v>37375.50249814881</v>
      </c>
      <c r="H12" s="137"/>
      <c r="K12" s="164">
        <f>VLOOKUP(J$10,Multiplier_GDP,4,FALSE)</f>
        <v>1.9672270720788709</v>
      </c>
      <c r="L12" s="185">
        <f>G12*K12</f>
        <v>73526.100346909807</v>
      </c>
      <c r="M12" s="2"/>
      <c r="O12" s="134" t="s">
        <v>244</v>
      </c>
      <c r="P12" s="184">
        <f>(P7-P6)</f>
        <v>32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-38800</v>
      </c>
      <c r="F13" s="164">
        <f>F11</f>
        <v>1.0138047668757943</v>
      </c>
      <c r="G13" s="185">
        <f>E13*F13</f>
        <v>-39335.624954780818</v>
      </c>
      <c r="H13" s="137"/>
      <c r="K13" s="164">
        <f>K11</f>
        <v>2.5039131433635897</v>
      </c>
      <c r="L13" s="185">
        <f>G13*K13</f>
        <v>-98492.988326696504</v>
      </c>
      <c r="M13" s="2"/>
      <c r="O13" s="180" t="s">
        <v>237</v>
      </c>
      <c r="P13" s="189">
        <f>IF(P8=0,0,((P9/P8)^(1/($P7-$P6))-1))</f>
        <v>2.6504615270492637E-2</v>
      </c>
      <c r="Q13" s="189">
        <f>IF(Q8=0,0,((Q9/Q8)^(1/($P7-$P6))-1))</f>
        <v>2.8736249043439965E-2</v>
      </c>
      <c r="R13" s="189">
        <f>IF(R8=0,0,((R9/R8)^(1/($P7-$P6))-1))</f>
        <v>2.9098278894851504E-2</v>
      </c>
      <c r="S13" s="189">
        <f>IF(S8=0,0,((S9/S8)^(1/($P7-$P6))-1))</f>
        <v>2.1369659959988407E-2</v>
      </c>
      <c r="T13" s="189">
        <f>IF(T8=0,0,((T9/T8)^(1/($P7-$P6))-1))</f>
        <v>2.9098278894851504E-2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5199.7721196176954</v>
      </c>
      <c r="Q14" s="185">
        <f>PMT(Q13,$P12,-Q11)</f>
        <v>2735.9227836800151</v>
      </c>
      <c r="R14" s="185">
        <f>PMT(R13,$P12,-R11)</f>
        <v>2745.0625546982169</v>
      </c>
      <c r="S14" s="185">
        <f>PMT(S13,$P12,-S11)</f>
        <v>1624.4662788649921</v>
      </c>
      <c r="T14" s="185">
        <f>PMT(T13,$P12,-T11)</f>
        <v>-1905.6794976255289</v>
      </c>
      <c r="U14" s="190"/>
      <c r="Z14" s="2"/>
    </row>
    <row r="15" spans="1:34" x14ac:dyDescent="0.25">
      <c r="E15" s="185">
        <f>SUM(E10:E13)</f>
        <v>106790</v>
      </c>
      <c r="F15" s="124"/>
      <c r="G15" s="185">
        <f>SUM(G10:G13)</f>
        <v>111455.24218006447</v>
      </c>
      <c r="H15" s="137"/>
      <c r="L15" s="185">
        <f>SUM(L10:L13)</f>
        <v>257424.27772367786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1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2052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5199.7721196176954</v>
      </c>
      <c r="Q17" s="124">
        <f>IF($N17&lt;=TRUNC($P$12),Q14*(1+0),0)</f>
        <v>2735.9227836800151</v>
      </c>
      <c r="R17" s="124">
        <f>IF($N17&lt;=TRUNC($P$12),R14*(1+0),0)</f>
        <v>2745.0625546982169</v>
      </c>
      <c r="S17" s="124">
        <f>IF($N17&lt;=TRUNC($P$12),S14*(1+0),0)</f>
        <v>1624.4662788649921</v>
      </c>
      <c r="T17" s="124">
        <f>IF($N17&lt;=TRUNC($P$12),T14*(1+0),0)</f>
        <v>-1905.6794976255289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5337.5311723832729</v>
      </c>
      <c r="Q18" s="124">
        <f t="shared" ref="Q18:Q52" si="3">IF($N18&lt;=TRUNC($P$12),Q17*(1+Q$13),0)</f>
        <v>2814.5429421554654</v>
      </c>
      <c r="R18" s="124">
        <f t="shared" ref="R18:R52" si="4">IF($N18&lt;=TRUNC($P$12),R17*(1+R$13),0)</f>
        <v>2824.9391504986393</v>
      </c>
      <c r="S18" s="124">
        <f t="shared" ref="S18:S52" si="5">IF($N18&lt;=TRUNC($P$12),S17*(1+S$13),0)</f>
        <v>1659.1805708608047</v>
      </c>
      <c r="T18" s="124">
        <f t="shared" ref="T18:T52" si="6">IF($N18&lt;=TRUNC($P$12),T17*(1+T$13),0)</f>
        <v>-1961.1314911316372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5479.0020201077932</v>
      </c>
      <c r="Q19" s="124">
        <f t="shared" si="3"/>
        <v>2895.4223490847012</v>
      </c>
      <c r="R19" s="124">
        <f t="shared" si="4"/>
        <v>2907.1400177608334</v>
      </c>
      <c r="S19" s="124">
        <f t="shared" si="5"/>
        <v>1694.6366954723196</v>
      </c>
      <c r="T19" s="124">
        <f t="shared" si="6"/>
        <v>-2018.1970422100615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5624.2861183791902</v>
      </c>
      <c r="Q20" s="124">
        <f t="shared" si="3"/>
        <v>2978.6259267939413</v>
      </c>
      <c r="R20" s="124">
        <f t="shared" si="4"/>
        <v>2991.7327887840215</v>
      </c>
      <c r="S20" s="124">
        <f t="shared" si="5"/>
        <v>1730.8505054102816</v>
      </c>
      <c r="T20" s="124">
        <f t="shared" si="6"/>
        <v>-2076.9231026090542</v>
      </c>
      <c r="U20" s="196">
        <f>SUM(Q17:T20)/4</f>
        <v>5410.1478576219879</v>
      </c>
      <c r="V20" s="124">
        <f>SUM(Q17:Q20)/4</f>
        <v>2856.128500428531</v>
      </c>
      <c r="W20" s="124">
        <f>SUM(R17:R20)/4</f>
        <v>2867.2186279354278</v>
      </c>
      <c r="X20" s="124">
        <f>SUM(S17:S20)/4</f>
        <v>1677.2835126520995</v>
      </c>
      <c r="Y20" s="124">
        <f>SUM(T17:T20)/4</f>
        <v>-1990.4827833940703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5773.4877289450105</v>
      </c>
      <c r="Q21" s="124">
        <f t="shared" si="3"/>
        <v>3064.2204632335392</v>
      </c>
      <c r="R21" s="124">
        <f t="shared" si="4"/>
        <v>3078.7870638509307</v>
      </c>
      <c r="S21" s="124">
        <f t="shared" si="5"/>
        <v>1767.8381921524733</v>
      </c>
      <c r="T21" s="124">
        <f t="shared" si="6"/>
        <v>-2137.3579902919328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5926.7139980732154</v>
      </c>
      <c r="Q22" s="124">
        <f t="shared" si="3"/>
        <v>3152.2746655890232</v>
      </c>
      <c r="R22" s="124">
        <f t="shared" si="4"/>
        <v>3168.374468492726</v>
      </c>
      <c r="S22" s="124">
        <f t="shared" si="5"/>
        <v>1805.6162931830522</v>
      </c>
      <c r="T22" s="124">
        <f t="shared" si="6"/>
        <v>-2199.5514291915865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6084.0750371177874</v>
      </c>
      <c r="Q23" s="124">
        <f t="shared" si="3"/>
        <v>3242.8592154327157</v>
      </c>
      <c r="R23" s="124">
        <f t="shared" si="4"/>
        <v>3260.5687124202541</v>
      </c>
      <c r="S23" s="124">
        <f t="shared" si="5"/>
        <v>1844.2016993865889</v>
      </c>
      <c r="T23" s="124">
        <f t="shared" si="6"/>
        <v>-2263.5545901217724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6245.6840053515461</v>
      </c>
      <c r="Q24" s="124">
        <f t="shared" si="3"/>
        <v>3336.0468254602047</v>
      </c>
      <c r="R24" s="124">
        <f t="shared" si="4"/>
        <v>3355.4456501700856</v>
      </c>
      <c r="S24" s="124">
        <f t="shared" si="5"/>
        <v>1883.611662600113</v>
      </c>
      <c r="T24" s="124">
        <f t="shared" si="6"/>
        <v>-2329.4201328788572</v>
      </c>
      <c r="U24" s="196">
        <f>SUM(Q21:T24)/4</f>
        <v>6007.490192371889</v>
      </c>
      <c r="V24" s="124">
        <f>SUM(Q21:Q24)/4</f>
        <v>3198.8502924288705</v>
      </c>
      <c r="W24" s="124">
        <f>SUM(R21:R24)/4</f>
        <v>3215.7939737334991</v>
      </c>
      <c r="X24" s="124">
        <f>SUM(S21:S24)/4</f>
        <v>1825.3169618305569</v>
      </c>
      <c r="Y24" s="124">
        <f>SUM(T21:T24)/4</f>
        <v>-2232.4710356210371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6411.657195130354</v>
      </c>
      <c r="Q25" s="124">
        <f t="shared" si="3"/>
        <v>3431.9122978572063</v>
      </c>
      <c r="R25" s="124">
        <f t="shared" si="4"/>
        <v>3453.0833435152513</v>
      </c>
      <c r="S25" s="124">
        <f t="shared" si="5"/>
        <v>1923.8638033265458</v>
      </c>
      <c r="T25" s="124">
        <f t="shared" si="6"/>
        <v>-2397.2022495686483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6582.1141194547017</v>
      </c>
      <c r="Q26" s="124">
        <f t="shared" si="3"/>
        <v>3530.5325843436754</v>
      </c>
      <c r="R26" s="124">
        <f t="shared" si="4"/>
        <v>3553.5621256920244</v>
      </c>
      <c r="S26" s="124">
        <f t="shared" si="5"/>
        <v>1964.9761186129642</v>
      </c>
      <c r="T26" s="124">
        <f t="shared" si="6"/>
        <v>-2466.9567091939621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6757.1776019965555</v>
      </c>
      <c r="Q27" s="124">
        <f t="shared" si="3"/>
        <v>3631.9868479433549</v>
      </c>
      <c r="R27" s="124">
        <f t="shared" si="4"/>
        <v>3656.9646674955925</v>
      </c>
      <c r="S27" s="124">
        <f t="shared" si="5"/>
        <v>2006.966990097221</v>
      </c>
      <c r="T27" s="124">
        <f t="shared" si="6"/>
        <v>-2538.7409035396131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6936.9738696612949</v>
      </c>
      <c r="Q28" s="124">
        <f t="shared" si="3"/>
        <v>3736.3565265283537</v>
      </c>
      <c r="R28" s="124">
        <f t="shared" si="4"/>
        <v>3763.3760452989973</v>
      </c>
      <c r="S28" s="124">
        <f t="shared" si="5"/>
        <v>2049.8551922265201</v>
      </c>
      <c r="T28" s="124">
        <f t="shared" si="6"/>
        <v>-2612.6138943925762</v>
      </c>
      <c r="U28" s="196">
        <f>SUM(Q25:T28)/4</f>
        <v>6671.9806965607268</v>
      </c>
      <c r="V28" s="124">
        <f>SUM(Q25:Q28)/4</f>
        <v>3582.6970641681478</v>
      </c>
      <c r="W28" s="124">
        <f>SUM(R25:R28)/4</f>
        <v>3606.7465455004663</v>
      </c>
      <c r="X28" s="124">
        <f>SUM(S25:S28)/4</f>
        <v>1986.4155260658126</v>
      </c>
      <c r="Y28" s="124">
        <f>SUM(T25:T28)/4</f>
        <v>-2503.8784391736999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7121.6326477565071</v>
      </c>
      <c r="Q29" s="124">
        <f t="shared" si="3"/>
        <v>3843.7253981897547</v>
      </c>
      <c r="R29" s="124">
        <f t="shared" si="4"/>
        <v>3872.8838110513107</v>
      </c>
      <c r="S29" s="124">
        <f t="shared" si="5"/>
        <v>2093.6599006516176</v>
      </c>
      <c r="T29" s="124">
        <f t="shared" si="6"/>
        <v>-2688.6364621361754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7311.2872578414936</v>
      </c>
      <c r="Q30" s="124">
        <f t="shared" si="3"/>
        <v>3954.1796484867309</v>
      </c>
      <c r="R30" s="124">
        <f t="shared" si="4"/>
        <v>3985.5780643126373</v>
      </c>
      <c r="S30" s="124">
        <f t="shared" si="5"/>
        <v>2138.400700800406</v>
      </c>
      <c r="T30" s="124">
        <f t="shared" si="6"/>
        <v>-2766.8711557582806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7506.0747183334115</v>
      </c>
      <c r="Q31" s="124">
        <f t="shared" si="3"/>
        <v>4067.8079396281473</v>
      </c>
      <c r="R31" s="124">
        <f t="shared" si="4"/>
        <v>4101.5515263852085</v>
      </c>
      <c r="S31" s="124">
        <f t="shared" si="5"/>
        <v>2184.0975966347114</v>
      </c>
      <c r="T31" s="124">
        <f t="shared" si="6"/>
        <v>-2847.3823443146553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7706.1358479481787</v>
      </c>
      <c r="Q32" s="124">
        <f t="shared" si="3"/>
        <v>4184.7014816421843</v>
      </c>
      <c r="R32" s="124">
        <f t="shared" si="4"/>
        <v>4220.8996166015695</v>
      </c>
      <c r="S32" s="124">
        <f t="shared" si="5"/>
        <v>2230.7710195942232</v>
      </c>
      <c r="T32" s="124">
        <f t="shared" si="6"/>
        <v>-2930.2362698897991</v>
      </c>
      <c r="U32" s="196">
        <f>SUM(Q29:T32)/4</f>
        <v>7411.2826179698977</v>
      </c>
      <c r="V32" s="124">
        <f>SUM(Q29:Q32)/4</f>
        <v>4012.6036169867039</v>
      </c>
      <c r="W32" s="124">
        <f>SUM(R29:R32)/4</f>
        <v>4045.2282545876815</v>
      </c>
      <c r="X32" s="124">
        <f>SUM(S29:S32)/4</f>
        <v>2161.7323044202394</v>
      </c>
      <c r="Y32" s="124">
        <f>SUM(T29:T32)/4</f>
        <v>-2808.2815580247279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7911.6153720564052</v>
      </c>
      <c r="Q33" s="124">
        <f t="shared" si="3"/>
        <v>4304.9541055911059</v>
      </c>
      <c r="R33" s="124">
        <f t="shared" si="4"/>
        <v>4343.7205308326138</v>
      </c>
      <c r="S33" s="124">
        <f t="shared" si="5"/>
        <v>2278.4418377315483</v>
      </c>
      <c r="T33" s="124">
        <f t="shared" si="6"/>
        <v>-3015.5011020988618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8122.6620320370403</v>
      </c>
      <c r="Q34" s="124">
        <f t="shared" si="3"/>
        <v>4428.6623388899516</v>
      </c>
      <c r="R34" s="124">
        <f t="shared" si="4"/>
        <v>4470.115322280074</v>
      </c>
      <c r="S34" s="124">
        <f t="shared" si="5"/>
        <v>2327.1313650424827</v>
      </c>
      <c r="T34" s="124">
        <f t="shared" si="6"/>
        <v>-3103.2469941754666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8339.4286977135962</v>
      </c>
      <c r="Q35" s="124">
        <f t="shared" si="3"/>
        <v>4555.9254827895966</v>
      </c>
      <c r="R35" s="124">
        <f t="shared" si="4"/>
        <v>4600.187984619929</v>
      </c>
      <c r="S35" s="124">
        <f t="shared" si="5"/>
        <v>2376.8613709956644</v>
      </c>
      <c r="T35" s="124">
        <f t="shared" si="6"/>
        <v>-3193.5461406915938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8562.0724829603969</v>
      </c>
      <c r="Q36" s="124">
        <f t="shared" si="3"/>
        <v>4686.8456920863928</v>
      </c>
      <c r="R36" s="124">
        <f t="shared" si="4"/>
        <v>4734.0455375651445</v>
      </c>
      <c r="S36" s="124">
        <f t="shared" si="5"/>
        <v>2427.6540902658735</v>
      </c>
      <c r="T36" s="124">
        <f t="shared" si="6"/>
        <v>-3286.4728369570144</v>
      </c>
      <c r="U36" s="196">
        <f>SUM(Q33:T36)/4</f>
        <v>8233.9446461918615</v>
      </c>
      <c r="V36" s="124">
        <f>SUM(Q33:Q36)/4</f>
        <v>4494.0969048392617</v>
      </c>
      <c r="W36" s="124">
        <f>SUM(R33:R36)/4</f>
        <v>4537.0173438244401</v>
      </c>
      <c r="X36" s="124">
        <f>SUM(S33:S36)/4</f>
        <v>2352.5221660088919</v>
      </c>
      <c r="Y36" s="124">
        <f>SUM(T33:T36)/4</f>
        <v>-3149.691768480734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8790.7548645686893</v>
      </c>
      <c r="Q37" s="124">
        <f t="shared" si="3"/>
        <v>4821.5280571223611</v>
      </c>
      <c r="R37" s="124">
        <f t="shared" si="4"/>
        <v>4871.7981149181423</v>
      </c>
      <c r="S37" s="124">
        <f t="shared" si="5"/>
        <v>2479.5322326753303</v>
      </c>
      <c r="T37" s="124">
        <f t="shared" si="6"/>
        <v>-3382.1035401471436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9025.6418044650291</v>
      </c>
      <c r="Q38" s="124">
        <f t="shared" si="3"/>
        <v>4960.0806881417629</v>
      </c>
      <c r="R38" s="124">
        <f t="shared" si="4"/>
        <v>5013.559055185442</v>
      </c>
      <c r="S38" s="124">
        <f t="shared" si="5"/>
        <v>2532.518993347433</v>
      </c>
      <c r="T38" s="124">
        <f t="shared" si="6"/>
        <v>-3480.5169322096099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9266.9038753769801</v>
      </c>
      <c r="Q39" s="124">
        <f t="shared" si="3"/>
        <v>5102.6148020717619</v>
      </c>
      <c r="R39" s="124">
        <f t="shared" si="4"/>
        <v>5159.4449948290367</v>
      </c>
      <c r="S39" s="124">
        <f t="shared" si="5"/>
        <v>2586.6380630774797</v>
      </c>
      <c r="T39" s="124">
        <f t="shared" si="6"/>
        <v>-3581.7939846012982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9514.7163900439373</v>
      </c>
      <c r="Q40" s="124">
        <f t="shared" si="3"/>
        <v>5249.2448117968388</v>
      </c>
      <c r="R40" s="124">
        <f t="shared" si="4"/>
        <v>5309.5759642312178</v>
      </c>
      <c r="S40" s="124">
        <f t="shared" si="5"/>
        <v>2641.9136389250084</v>
      </c>
      <c r="T40" s="124">
        <f t="shared" si="6"/>
        <v>-3686.0180249091281</v>
      </c>
      <c r="U40" s="196">
        <f>SUM(Q37:T40)/4</f>
        <v>9149.5042336136576</v>
      </c>
      <c r="V40" s="124">
        <f>SUM(Q37:Q40)/4</f>
        <v>5033.3670897831807</v>
      </c>
      <c r="W40" s="124">
        <f>SUM(R37:R40)/4</f>
        <v>5088.5945322909593</v>
      </c>
      <c r="X40" s="124">
        <f>SUM(S37:S40)/4</f>
        <v>2560.1507320063129</v>
      </c>
      <c r="Y40" s="124">
        <f>SUM(T37:T40)/4</f>
        <v>-3532.6081204667948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9769.2595340735425</v>
      </c>
      <c r="Q41" s="124">
        <f t="shared" si="3"/>
        <v>5400.0884179986178</v>
      </c>
      <c r="R41" s="124">
        <f t="shared" si="4"/>
        <v>5464.0754864518176</v>
      </c>
      <c r="S41" s="124">
        <f t="shared" si="5"/>
        <v>2698.3704350324915</v>
      </c>
      <c r="T41" s="124">
        <f t="shared" si="6"/>
        <v>-3793.2748054093836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ref="P42:P52" si="7">SUM(Q42:T42)</f>
        <v>10030.718502547159</v>
      </c>
      <c r="Q42" s="124">
        <f t="shared" si="3"/>
        <v>5555.2667036348221</v>
      </c>
      <c r="R42" s="124">
        <f t="shared" si="4"/>
        <v>5623.0706788591142</v>
      </c>
      <c r="S42" s="124">
        <f t="shared" si="5"/>
        <v>2756.0336936752219</v>
      </c>
      <c r="T42" s="124">
        <f t="shared" si="6"/>
        <v>-3903.6525736219992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7"/>
        <v>10299.283640480697</v>
      </c>
      <c r="Q43" s="124">
        <f t="shared" si="3"/>
        <v>5714.9042311332023</v>
      </c>
      <c r="R43" s="124">
        <f t="shared" si="4"/>
        <v>5786.6923577180187</v>
      </c>
      <c r="S43" s="124">
        <f t="shared" si="5"/>
        <v>2814.9291965473321</v>
      </c>
      <c r="T43" s="124">
        <f t="shared" si="6"/>
        <v>-4017.2421449178569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7"/>
        <v>10575.150587250222</v>
      </c>
      <c r="Q44" s="124">
        <f t="shared" si="3"/>
        <v>5879.1291423784551</v>
      </c>
      <c r="R44" s="124">
        <f t="shared" si="4"/>
        <v>5955.0751458216037</v>
      </c>
      <c r="S44" s="124">
        <f t="shared" si="5"/>
        <v>2875.0832762889918</v>
      </c>
      <c r="T44" s="124">
        <f t="shared" si="6"/>
        <v>-4134.136977238828</v>
      </c>
      <c r="U44" s="196">
        <f>SUM(Q41:T44)/4</f>
        <v>10168.603066087904</v>
      </c>
      <c r="V44" s="124">
        <f>SUM(Q41:Q44)/4</f>
        <v>5637.3471237862741</v>
      </c>
      <c r="W44" s="124">
        <f>SUM(R41:R44)/4</f>
        <v>5707.2284172126383</v>
      </c>
      <c r="X44" s="124">
        <f>SUM(S41:S44)/4</f>
        <v>2786.1041503860092</v>
      </c>
      <c r="Y44" s="124">
        <f>SUM(T41:T44)/4</f>
        <v>-3962.076625297017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10858.520425094801</v>
      </c>
      <c r="Q45" s="124">
        <f t="shared" si="3"/>
        <v>6048.0732615723882</v>
      </c>
      <c r="R45" s="124">
        <f t="shared" si="4"/>
        <v>6128.3575832545193</v>
      </c>
      <c r="S45" s="124">
        <f t="shared" si="5"/>
        <v>2936.5228282599369</v>
      </c>
      <c r="T45" s="124">
        <f t="shared" si="6"/>
        <v>-4254.4332479920422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11149.599831812291</v>
      </c>
      <c r="Q46" s="124">
        <f t="shared" si="3"/>
        <v>6221.8722010499023</v>
      </c>
      <c r="R46" s="124">
        <f t="shared" si="4"/>
        <v>6306.6822413794371</v>
      </c>
      <c r="S46" s="124">
        <f t="shared" si="5"/>
        <v>2999.2753225645952</v>
      </c>
      <c r="T46" s="124">
        <f t="shared" si="6"/>
        <v>-4378.2299331816439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11448.601237767067</v>
      </c>
      <c r="Q47" s="124">
        <f t="shared" si="3"/>
        <v>6400.6654701357284</v>
      </c>
      <c r="R47" s="124">
        <f t="shared" si="4"/>
        <v>6490.1958401403035</v>
      </c>
      <c r="S47" s="124">
        <f t="shared" si="5"/>
        <v>3063.3688163341853</v>
      </c>
      <c r="T47" s="124">
        <f t="shared" si="6"/>
        <v>-4505.6288888431509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11755.742987332076</v>
      </c>
      <c r="Q48" s="124">
        <f t="shared" si="3"/>
        <v>6584.5965871292956</v>
      </c>
      <c r="R48" s="124">
        <f t="shared" si="4"/>
        <v>6679.0493687789112</v>
      </c>
      <c r="S48" s="124">
        <f t="shared" si="5"/>
        <v>3128.8319662712793</v>
      </c>
      <c r="T48" s="124">
        <f t="shared" si="6"/>
        <v>-4636.734934847409</v>
      </c>
      <c r="U48" s="196">
        <f>SUM(Q45:T48)/4</f>
        <v>11303.11612050156</v>
      </c>
      <c r="V48" s="124">
        <f>SUM(Q45:Q48)/4</f>
        <v>6313.8018799718284</v>
      </c>
      <c r="W48" s="124">
        <f>SUM(R45:R48)/4</f>
        <v>6401.0712583882923</v>
      </c>
      <c r="X48" s="124">
        <f>SUM(S45:S48)/4</f>
        <v>3031.9997333574993</v>
      </c>
      <c r="Y48" s="124">
        <f>SUM(T45:T48)/4</f>
        <v>-4443.7567512160613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257424.27772367792</v>
      </c>
      <c r="Q54" s="196">
        <f>SUM(Q$17:Q$52)</f>
        <v>140515.5698895712</v>
      </c>
      <c r="R54" s="196">
        <f>SUM(R$17:R$52)</f>
        <v>141875.59581389363</v>
      </c>
      <c r="S54" s="196">
        <f>SUM(S$17:S$52)</f>
        <v>73526.100346909676</v>
      </c>
      <c r="T54" s="196">
        <f>SUM(T$17:T$52)</f>
        <v>-98492.988326696563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0</v>
      </c>
      <c r="R55" s="188">
        <f>R54-R$10</f>
        <v>0</v>
      </c>
      <c r="S55" s="188">
        <f>S54-S$10</f>
        <v>-1.3096723705530167E-10</v>
      </c>
      <c r="T55" s="188">
        <f>T54-T$10</f>
        <v>0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2.6504615270492637E-2</v>
      </c>
      <c r="Z56" s="2"/>
    </row>
    <row r="57" spans="13:26" x14ac:dyDescent="0.25">
      <c r="M57" s="2"/>
      <c r="O57" s="134" t="s">
        <v>236</v>
      </c>
      <c r="P57" s="197">
        <f>((1+P56)^(1/12))-1</f>
        <v>2.1823322941059153E-3</v>
      </c>
      <c r="Z57" s="2"/>
    </row>
    <row r="58" spans="13:26" x14ac:dyDescent="0.25">
      <c r="M58" s="2"/>
      <c r="O58" s="134" t="s">
        <v>235</v>
      </c>
      <c r="P58" s="196">
        <f>P10</f>
        <v>257424.27772367786</v>
      </c>
      <c r="Z58" s="2"/>
    </row>
    <row r="59" spans="13:26" x14ac:dyDescent="0.25">
      <c r="M59" s="2"/>
      <c r="O59" s="134" t="s">
        <v>234</v>
      </c>
      <c r="P59" s="196">
        <f>P58/(1+P57)^P60</f>
        <v>111455.24218006851</v>
      </c>
      <c r="Z59" s="2"/>
    </row>
    <row r="60" spans="13:26" x14ac:dyDescent="0.25">
      <c r="M60" s="2"/>
      <c r="O60" s="134" t="s">
        <v>233</v>
      </c>
      <c r="P60" s="124">
        <f>$P$12*12</f>
        <v>384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428.95342875063733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428.95342875063733</v>
      </c>
      <c r="Q63" s="124">
        <f t="shared" ref="Q63:Q89" si="8">O63*$P$57</f>
        <v>0</v>
      </c>
      <c r="R63" s="124">
        <f t="shared" ref="R63:R89" si="9">O63+P63+Q63</f>
        <v>428.95342875063733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89" si="11">R63</f>
        <v>428.95342875063733</v>
      </c>
      <c r="P64" s="124">
        <f t="shared" ref="P64:P187" si="12">P63</f>
        <v>428.95342875063733</v>
      </c>
      <c r="Q64" s="124">
        <f t="shared" si="8"/>
        <v>0.93611892022997667</v>
      </c>
      <c r="R64" s="124">
        <f t="shared" si="9"/>
        <v>858.84297642150466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858.84297642150466</v>
      </c>
      <c r="P65" s="124">
        <f t="shared" si="12"/>
        <v>428.95342875063733</v>
      </c>
      <c r="Q65" s="124">
        <f t="shared" si="8"/>
        <v>1.8742807630106948</v>
      </c>
      <c r="R65" s="124">
        <f t="shared" si="9"/>
        <v>1289.6706859351527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1289.6706859351527</v>
      </c>
      <c r="P66" s="124">
        <f t="shared" si="12"/>
        <v>428.95342875063733</v>
      </c>
      <c r="Q66" s="124">
        <f t="shared" si="8"/>
        <v>2.8144899866780113</v>
      </c>
      <c r="R66" s="124">
        <f t="shared" si="9"/>
        <v>1721.438604672468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1721.438604672468</v>
      </c>
      <c r="P67" s="124">
        <f t="shared" si="12"/>
        <v>428.95342875063733</v>
      </c>
      <c r="Q67" s="124">
        <f t="shared" si="8"/>
        <v>3.7567510592973532</v>
      </c>
      <c r="R67" s="124">
        <f t="shared" si="9"/>
        <v>2154.1487844824023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2154.1487844824023</v>
      </c>
      <c r="P68" s="124">
        <f t="shared" si="12"/>
        <v>428.95342875063733</v>
      </c>
      <c r="Q68" s="124">
        <f t="shared" si="8"/>
        <v>4.7010684586849498</v>
      </c>
      <c r="R68" s="124">
        <f t="shared" si="9"/>
        <v>2587.8032816917244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2587.8032816917244</v>
      </c>
      <c r="P69" s="124">
        <f t="shared" si="12"/>
        <v>428.95342875063733</v>
      </c>
      <c r="Q69" s="124">
        <f t="shared" si="8"/>
        <v>5.6474466724291172</v>
      </c>
      <c r="R69" s="124">
        <f t="shared" si="9"/>
        <v>3022.4041571147905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3022.4041571147905</v>
      </c>
      <c r="P70" s="124">
        <f t="shared" si="12"/>
        <v>428.95342875063733</v>
      </c>
      <c r="Q70" s="124">
        <f t="shared" si="8"/>
        <v>6.5958901979115758</v>
      </c>
      <c r="R70" s="124">
        <f t="shared" si="9"/>
        <v>3457.9534760633392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3457.9534760633392</v>
      </c>
      <c r="P71" s="124">
        <f t="shared" si="12"/>
        <v>428.95342875063733</v>
      </c>
      <c r="Q71" s="124">
        <f t="shared" si="8"/>
        <v>7.5464035423288314</v>
      </c>
      <c r="R71" s="124">
        <f t="shared" si="9"/>
        <v>3894.4533083563051</v>
      </c>
      <c r="Z71" s="2"/>
    </row>
    <row r="72" spans="13:26" x14ac:dyDescent="0.25">
      <c r="M72" s="2"/>
      <c r="N72" s="1">
        <f t="shared" si="10"/>
        <v>10</v>
      </c>
      <c r="O72" s="124">
        <f t="shared" si="11"/>
        <v>3894.4533083563051</v>
      </c>
      <c r="P72" s="124">
        <f t="shared" si="12"/>
        <v>428.95342875063733</v>
      </c>
      <c r="Q72" s="124">
        <f t="shared" si="8"/>
        <v>8.4989912227135864</v>
      </c>
      <c r="R72" s="124">
        <f t="shared" si="9"/>
        <v>4331.9057283296561</v>
      </c>
      <c r="Z72" s="2"/>
    </row>
    <row r="73" spans="13:26" x14ac:dyDescent="0.25">
      <c r="M73" s="2"/>
      <c r="N73" s="1">
        <f t="shared" si="10"/>
        <v>11</v>
      </c>
      <c r="O73" s="124">
        <f t="shared" si="11"/>
        <v>4331.9057283296561</v>
      </c>
      <c r="P73" s="124">
        <f t="shared" si="12"/>
        <v>428.95342875063733</v>
      </c>
      <c r="Q73" s="124">
        <f t="shared" si="8"/>
        <v>9.4536577659562138</v>
      </c>
      <c r="R73" s="124">
        <f t="shared" si="9"/>
        <v>4770.3128148462501</v>
      </c>
      <c r="Z73" s="2"/>
    </row>
    <row r="74" spans="13:26" x14ac:dyDescent="0.25">
      <c r="M74" s="2"/>
      <c r="N74" s="1">
        <f t="shared" si="10"/>
        <v>12</v>
      </c>
      <c r="O74" s="124">
        <f t="shared" si="11"/>
        <v>4770.3128148462501</v>
      </c>
      <c r="P74" s="124">
        <f t="shared" si="12"/>
        <v>428.95342875063733</v>
      </c>
      <c r="Q74" s="124">
        <f t="shared" si="8"/>
        <v>10.410407708826263</v>
      </c>
      <c r="R74" s="124">
        <f t="shared" si="9"/>
        <v>5209.6766513057137</v>
      </c>
      <c r="Z74" s="2"/>
    </row>
    <row r="75" spans="13:26" x14ac:dyDescent="0.25">
      <c r="M75" s="2"/>
      <c r="N75" s="1">
        <f t="shared" si="10"/>
        <v>13</v>
      </c>
      <c r="O75" s="124">
        <f t="shared" si="11"/>
        <v>5209.6766513057137</v>
      </c>
      <c r="P75" s="124">
        <f t="shared" si="12"/>
        <v>428.95342875063733</v>
      </c>
      <c r="Q75" s="124">
        <f t="shared" si="8"/>
        <v>11.369245597994022</v>
      </c>
      <c r="R75" s="124">
        <f t="shared" si="9"/>
        <v>5649.9993256543457</v>
      </c>
      <c r="Z75" s="2"/>
    </row>
    <row r="76" spans="13:26" x14ac:dyDescent="0.25">
      <c r="M76" s="2"/>
      <c r="N76" s="1">
        <f t="shared" si="10"/>
        <v>14</v>
      </c>
      <c r="O76" s="124">
        <f t="shared" si="11"/>
        <v>5649.9993256543457</v>
      </c>
      <c r="P76" s="124">
        <f t="shared" si="12"/>
        <v>428.95342875063733</v>
      </c>
      <c r="Q76" s="124">
        <f t="shared" si="8"/>
        <v>12.330175990052123</v>
      </c>
      <c r="R76" s="124">
        <f t="shared" si="9"/>
        <v>6091.2829303950357</v>
      </c>
      <c r="Z76" s="2"/>
    </row>
    <row r="77" spans="13:26" x14ac:dyDescent="0.25">
      <c r="M77" s="2"/>
      <c r="N77" s="1">
        <f t="shared" si="10"/>
        <v>15</v>
      </c>
      <c r="O77" s="124">
        <f t="shared" si="11"/>
        <v>6091.2829303950357</v>
      </c>
      <c r="P77" s="124">
        <f t="shared" si="12"/>
        <v>428.95342875063733</v>
      </c>
      <c r="Q77" s="124">
        <f t="shared" si="8"/>
        <v>13.293203451537201</v>
      </c>
      <c r="R77" s="124">
        <f t="shared" si="9"/>
        <v>6533.5295625972103</v>
      </c>
      <c r="Z77" s="2"/>
    </row>
    <row r="78" spans="13:26" x14ac:dyDescent="0.25">
      <c r="M78" s="2"/>
      <c r="N78" s="1">
        <f t="shared" si="10"/>
        <v>16</v>
      </c>
      <c r="O78" s="124">
        <f t="shared" si="11"/>
        <v>6533.5295625972103</v>
      </c>
      <c r="P78" s="124">
        <f t="shared" si="12"/>
        <v>428.95342875063733</v>
      </c>
      <c r="Q78" s="124">
        <f t="shared" si="8"/>
        <v>14.258332558951588</v>
      </c>
      <c r="R78" s="124">
        <f t="shared" si="9"/>
        <v>6976.7413239067992</v>
      </c>
      <c r="Z78" s="2"/>
    </row>
    <row r="79" spans="13:26" x14ac:dyDescent="0.25">
      <c r="M79" s="2"/>
      <c r="N79" s="1">
        <f t="shared" si="10"/>
        <v>17</v>
      </c>
      <c r="O79" s="124">
        <f t="shared" si="11"/>
        <v>6976.7413239067992</v>
      </c>
      <c r="P79" s="124">
        <f t="shared" si="12"/>
        <v>428.95342875063733</v>
      </c>
      <c r="Q79" s="124">
        <f t="shared" si="8"/>
        <v>15.225567898785066</v>
      </c>
      <c r="R79" s="124">
        <f t="shared" si="9"/>
        <v>7420.9203205562217</v>
      </c>
      <c r="Z79" s="2"/>
    </row>
    <row r="80" spans="13:26" x14ac:dyDescent="0.25">
      <c r="M80" s="2"/>
      <c r="N80" s="1">
        <f t="shared" si="10"/>
        <v>18</v>
      </c>
      <c r="O80" s="124">
        <f t="shared" si="11"/>
        <v>7420.9203205562217</v>
      </c>
      <c r="P80" s="124">
        <f t="shared" si="12"/>
        <v>428.95342875063733</v>
      </c>
      <c r="Q80" s="124">
        <f t="shared" si="8"/>
        <v>16.194914067536665</v>
      </c>
      <c r="R80" s="124">
        <f t="shared" si="9"/>
        <v>7866.0686633743962</v>
      </c>
      <c r="Z80" s="2"/>
    </row>
    <row r="81" spans="13:26" x14ac:dyDescent="0.25">
      <c r="M81" s="2"/>
      <c r="N81" s="1">
        <f t="shared" si="10"/>
        <v>19</v>
      </c>
      <c r="O81" s="124">
        <f t="shared" si="11"/>
        <v>7866.0686633743962</v>
      </c>
      <c r="P81" s="124">
        <f t="shared" si="12"/>
        <v>428.95342875063733</v>
      </c>
      <c r="Q81" s="124">
        <f t="shared" si="8"/>
        <v>17.166375671736496</v>
      </c>
      <c r="R81" s="124">
        <f t="shared" si="9"/>
        <v>8312.1884677967701</v>
      </c>
      <c r="Z81" s="2"/>
    </row>
    <row r="82" spans="13:26" x14ac:dyDescent="0.25">
      <c r="M82" s="2"/>
      <c r="N82" s="1">
        <f t="shared" si="10"/>
        <v>20</v>
      </c>
      <c r="O82" s="124">
        <f t="shared" si="11"/>
        <v>8312.1884677967701</v>
      </c>
      <c r="P82" s="124">
        <f t="shared" si="12"/>
        <v>428.95342875063733</v>
      </c>
      <c r="Q82" s="124">
        <f t="shared" si="8"/>
        <v>18.139957327967657</v>
      </c>
      <c r="R82" s="124">
        <f t="shared" si="9"/>
        <v>8759.2818538753745</v>
      </c>
      <c r="Z82" s="2"/>
    </row>
    <row r="83" spans="13:26" x14ac:dyDescent="0.25">
      <c r="M83" s="2"/>
      <c r="N83" s="1">
        <f t="shared" si="10"/>
        <v>21</v>
      </c>
      <c r="O83" s="124">
        <f t="shared" si="11"/>
        <v>8759.2818538753745</v>
      </c>
      <c r="P83" s="124">
        <f t="shared" si="12"/>
        <v>428.95342875063733</v>
      </c>
      <c r="Q83" s="124">
        <f t="shared" si="8"/>
        <v>19.11566366288816</v>
      </c>
      <c r="R83" s="124">
        <f t="shared" si="9"/>
        <v>9207.3509462888996</v>
      </c>
      <c r="Z83" s="2"/>
    </row>
    <row r="84" spans="13:26" x14ac:dyDescent="0.25">
      <c r="M84" s="2"/>
      <c r="N84" s="1">
        <f t="shared" si="10"/>
        <v>22</v>
      </c>
      <c r="O84" s="124">
        <f t="shared" si="11"/>
        <v>9207.3509462888996</v>
      </c>
      <c r="P84" s="124">
        <f t="shared" si="12"/>
        <v>428.95342875063733</v>
      </c>
      <c r="Q84" s="124">
        <f t="shared" si="8"/>
        <v>20.093499313252924</v>
      </c>
      <c r="R84" s="124">
        <f t="shared" si="9"/>
        <v>9656.3978743527896</v>
      </c>
      <c r="Z84" s="2"/>
    </row>
    <row r="85" spans="13:26" x14ac:dyDescent="0.25">
      <c r="M85" s="2"/>
      <c r="N85" s="1">
        <f t="shared" si="10"/>
        <v>23</v>
      </c>
      <c r="O85" s="124">
        <f t="shared" si="11"/>
        <v>9656.3978743527896</v>
      </c>
      <c r="P85" s="124">
        <f t="shared" si="12"/>
        <v>428.95342875063733</v>
      </c>
      <c r="Q85" s="124">
        <f t="shared" si="8"/>
        <v>21.073468925935806</v>
      </c>
      <c r="R85" s="124">
        <f t="shared" si="9"/>
        <v>10106.424772029362</v>
      </c>
      <c r="Z85" s="2"/>
    </row>
    <row r="86" spans="13:26" x14ac:dyDescent="0.25">
      <c r="M86" s="2"/>
      <c r="N86" s="1">
        <f t="shared" si="10"/>
        <v>24</v>
      </c>
      <c r="O86" s="124">
        <f t="shared" si="11"/>
        <v>10106.424772029362</v>
      </c>
      <c r="P86" s="124">
        <f t="shared" si="12"/>
        <v>428.95342875063733</v>
      </c>
      <c r="Q86" s="124">
        <f t="shared" si="8"/>
        <v>22.055577157951692</v>
      </c>
      <c r="R86" s="124">
        <f t="shared" si="9"/>
        <v>10557.433777937951</v>
      </c>
      <c r="Z86" s="2"/>
    </row>
    <row r="87" spans="13:26" x14ac:dyDescent="0.25">
      <c r="M87" s="2"/>
      <c r="N87" s="1">
        <f t="shared" si="10"/>
        <v>25</v>
      </c>
      <c r="O87" s="124">
        <f t="shared" si="11"/>
        <v>10557.433777937951</v>
      </c>
      <c r="P87" s="124">
        <f t="shared" si="12"/>
        <v>428.95342875063733</v>
      </c>
      <c r="Q87" s="124">
        <f t="shared" si="8"/>
        <v>23.03982867647861</v>
      </c>
      <c r="R87" s="124">
        <f t="shared" si="9"/>
        <v>11009.427035365068</v>
      </c>
      <c r="Z87" s="2"/>
    </row>
    <row r="88" spans="13:26" x14ac:dyDescent="0.25">
      <c r="M88" s="2"/>
      <c r="N88" s="1">
        <f t="shared" si="10"/>
        <v>26</v>
      </c>
      <c r="O88" s="124">
        <f t="shared" si="11"/>
        <v>11009.427035365068</v>
      </c>
      <c r="P88" s="124">
        <f t="shared" si="12"/>
        <v>428.95342875063733</v>
      </c>
      <c r="Q88" s="124">
        <f t="shared" si="8"/>
        <v>24.026228158879935</v>
      </c>
      <c r="R88" s="124">
        <f t="shared" si="9"/>
        <v>11462.406692274586</v>
      </c>
      <c r="Z88" s="2"/>
    </row>
    <row r="89" spans="13:26" x14ac:dyDescent="0.25">
      <c r="M89" s="2"/>
      <c r="N89" s="1">
        <f t="shared" si="10"/>
        <v>27</v>
      </c>
      <c r="O89" s="124">
        <f t="shared" si="11"/>
        <v>11462.406692274586</v>
      </c>
      <c r="P89" s="124">
        <f t="shared" si="12"/>
        <v>428.95342875063733</v>
      </c>
      <c r="Q89" s="124">
        <f t="shared" si="8"/>
        <v>25.014780292726595</v>
      </c>
      <c r="R89" s="124">
        <f t="shared" si="9"/>
        <v>11916.374901317949</v>
      </c>
      <c r="Z89" s="2"/>
    </row>
    <row r="90" spans="13:26" x14ac:dyDescent="0.25">
      <c r="M90" s="2"/>
      <c r="N90" s="1">
        <f t="shared" si="10"/>
        <v>28</v>
      </c>
      <c r="O90" s="124">
        <f t="shared" ref="O90:O153" si="13">R89</f>
        <v>11916.374901317949</v>
      </c>
      <c r="P90" s="124">
        <f t="shared" si="12"/>
        <v>428.95342875063733</v>
      </c>
      <c r="Q90" s="124">
        <f t="shared" ref="Q90:Q153" si="14">O90*$P$57</f>
        <v>26.005489775819353</v>
      </c>
      <c r="R90" s="124">
        <f t="shared" ref="R90:R153" si="15">O90+P90+Q90</f>
        <v>12371.333819844407</v>
      </c>
      <c r="Z90" s="2"/>
    </row>
    <row r="91" spans="13:26" x14ac:dyDescent="0.25">
      <c r="M91" s="2"/>
      <c r="N91" s="1">
        <f t="shared" si="10"/>
        <v>29</v>
      </c>
      <c r="O91" s="124">
        <f t="shared" si="13"/>
        <v>12371.333819844407</v>
      </c>
      <c r="P91" s="124">
        <f t="shared" si="12"/>
        <v>428.95342875063733</v>
      </c>
      <c r="Q91" s="124">
        <f t="shared" si="14"/>
        <v>26.998361316211142</v>
      </c>
      <c r="R91" s="124">
        <f t="shared" si="15"/>
        <v>12827.285609911256</v>
      </c>
      <c r="Z91" s="2"/>
    </row>
    <row r="92" spans="13:26" x14ac:dyDescent="0.25">
      <c r="M92" s="2"/>
      <c r="N92" s="1">
        <f t="shared" si="10"/>
        <v>30</v>
      </c>
      <c r="O92" s="124">
        <f t="shared" si="13"/>
        <v>12827.285609911256</v>
      </c>
      <c r="P92" s="124">
        <f t="shared" si="12"/>
        <v>428.95342875063733</v>
      </c>
      <c r="Q92" s="124">
        <f t="shared" si="14"/>
        <v>27.993399632229426</v>
      </c>
      <c r="R92" s="124">
        <f t="shared" si="15"/>
        <v>13284.232438294122</v>
      </c>
      <c r="Z92" s="2"/>
    </row>
    <row r="93" spans="13:26" x14ac:dyDescent="0.25">
      <c r="M93" s="2"/>
      <c r="N93" s="1">
        <f t="shared" si="10"/>
        <v>31</v>
      </c>
      <c r="O93" s="124">
        <f t="shared" si="13"/>
        <v>13284.232438294122</v>
      </c>
      <c r="P93" s="124">
        <f t="shared" si="12"/>
        <v>428.95342875063733</v>
      </c>
      <c r="Q93" s="124">
        <f t="shared" si="14"/>
        <v>28.990609452498628</v>
      </c>
      <c r="R93" s="124">
        <f t="shared" si="15"/>
        <v>13742.17647649726</v>
      </c>
      <c r="Z93" s="2"/>
    </row>
    <row r="94" spans="13:26" x14ac:dyDescent="0.25">
      <c r="M94" s="2"/>
      <c r="N94" s="1">
        <f t="shared" si="10"/>
        <v>32</v>
      </c>
      <c r="O94" s="124">
        <f t="shared" si="13"/>
        <v>13742.17647649726</v>
      </c>
      <c r="P94" s="124">
        <f t="shared" si="12"/>
        <v>428.95342875063733</v>
      </c>
      <c r="Q94" s="124">
        <f t="shared" si="14"/>
        <v>29.989995515962608</v>
      </c>
      <c r="R94" s="124">
        <f t="shared" si="15"/>
        <v>14201.119900763859</v>
      </c>
      <c r="Z94" s="2"/>
    </row>
    <row r="95" spans="13:26" x14ac:dyDescent="0.25">
      <c r="M95" s="2"/>
      <c r="N95" s="1">
        <f t="shared" si="10"/>
        <v>33</v>
      </c>
      <c r="O95" s="124">
        <f t="shared" si="13"/>
        <v>14201.119900763859</v>
      </c>
      <c r="P95" s="124">
        <f t="shared" si="12"/>
        <v>428.95342875063733</v>
      </c>
      <c r="Q95" s="124">
        <f t="shared" si="14"/>
        <v>30.99156257190716</v>
      </c>
      <c r="R95" s="124">
        <f t="shared" si="15"/>
        <v>14661.064892086404</v>
      </c>
      <c r="Z95" s="2"/>
    </row>
    <row r="96" spans="13:26" x14ac:dyDescent="0.25">
      <c r="M96" s="2"/>
      <c r="N96" s="1">
        <f t="shared" si="10"/>
        <v>34</v>
      </c>
      <c r="O96" s="124">
        <f t="shared" si="13"/>
        <v>14661.064892086404</v>
      </c>
      <c r="P96" s="124">
        <f t="shared" si="12"/>
        <v>428.95342875063733</v>
      </c>
      <c r="Q96" s="124">
        <f t="shared" si="14"/>
        <v>31.995315379982618</v>
      </c>
      <c r="R96" s="124">
        <f t="shared" si="15"/>
        <v>15122.013636217025</v>
      </c>
      <c r="Z96" s="2"/>
    </row>
    <row r="97" spans="13:26" x14ac:dyDescent="0.25">
      <c r="M97" s="2"/>
      <c r="N97" s="1">
        <f t="shared" si="10"/>
        <v>35</v>
      </c>
      <c r="O97" s="124">
        <f t="shared" si="13"/>
        <v>15122.013636217025</v>
      </c>
      <c r="P97" s="124">
        <f t="shared" si="12"/>
        <v>428.95342875063733</v>
      </c>
      <c r="Q97" s="124">
        <f t="shared" si="14"/>
        <v>33.001258710226438</v>
      </c>
      <c r="R97" s="124">
        <f t="shared" si="15"/>
        <v>15583.968323677889</v>
      </c>
      <c r="Z97" s="2"/>
    </row>
    <row r="98" spans="13:26" x14ac:dyDescent="0.25">
      <c r="M98" s="2"/>
      <c r="N98" s="1">
        <f t="shared" si="10"/>
        <v>36</v>
      </c>
      <c r="O98" s="124">
        <f t="shared" si="13"/>
        <v>15583.968323677889</v>
      </c>
      <c r="P98" s="124">
        <f t="shared" si="12"/>
        <v>428.95342875063733</v>
      </c>
      <c r="Q98" s="124">
        <f t="shared" si="14"/>
        <v>34.009397343085887</v>
      </c>
      <c r="R98" s="124">
        <f t="shared" si="15"/>
        <v>16046.931149771613</v>
      </c>
      <c r="Z98" s="2"/>
    </row>
    <row r="99" spans="13:26" x14ac:dyDescent="0.25">
      <c r="M99" s="2"/>
      <c r="N99" s="1">
        <f t="shared" si="10"/>
        <v>37</v>
      </c>
      <c r="O99" s="124">
        <f t="shared" si="13"/>
        <v>16046.931149771613</v>
      </c>
      <c r="P99" s="124">
        <f t="shared" si="12"/>
        <v>428.95342875063733</v>
      </c>
      <c r="Q99" s="124">
        <f t="shared" si="14"/>
        <v>35.019736069440761</v>
      </c>
      <c r="R99" s="124">
        <f t="shared" si="15"/>
        <v>16510.904314591691</v>
      </c>
      <c r="Z99" s="2"/>
    </row>
    <row r="100" spans="13:26" x14ac:dyDescent="0.25">
      <c r="M100" s="2"/>
      <c r="N100" s="1">
        <f t="shared" si="10"/>
        <v>38</v>
      </c>
      <c r="O100" s="124">
        <f t="shared" si="13"/>
        <v>16510.904314591691</v>
      </c>
      <c r="P100" s="124">
        <f t="shared" si="12"/>
        <v>428.95342875063733</v>
      </c>
      <c r="Q100" s="124">
        <f t="shared" si="14"/>
        <v>36.03227969062614</v>
      </c>
      <c r="R100" s="124">
        <f t="shared" si="15"/>
        <v>16975.890023032953</v>
      </c>
      <c r="Z100" s="2"/>
    </row>
    <row r="101" spans="13:26" x14ac:dyDescent="0.25">
      <c r="M101" s="2"/>
      <c r="N101" s="1">
        <f t="shared" si="10"/>
        <v>39</v>
      </c>
      <c r="O101" s="124">
        <f t="shared" si="13"/>
        <v>16975.890023032953</v>
      </c>
      <c r="P101" s="124">
        <f t="shared" si="12"/>
        <v>428.95342875063733</v>
      </c>
      <c r="Q101" s="124">
        <f t="shared" si="14"/>
        <v>37.047033018455224</v>
      </c>
      <c r="R101" s="124">
        <f t="shared" si="15"/>
        <v>17441.890484802043</v>
      </c>
      <c r="Z101" s="2"/>
    </row>
    <row r="102" spans="13:26" x14ac:dyDescent="0.25">
      <c r="M102" s="2"/>
      <c r="N102" s="1">
        <f t="shared" si="10"/>
        <v>40</v>
      </c>
      <c r="O102" s="124">
        <f t="shared" si="13"/>
        <v>17441.890484802043</v>
      </c>
      <c r="P102" s="124">
        <f t="shared" si="12"/>
        <v>428.95342875063733</v>
      </c>
      <c r="Q102" s="124">
        <f t="shared" si="14"/>
        <v>38.064000875242179</v>
      </c>
      <c r="R102" s="124">
        <f t="shared" si="15"/>
        <v>17908.90791442792</v>
      </c>
      <c r="Z102" s="2"/>
    </row>
    <row r="103" spans="13:26" x14ac:dyDescent="0.25">
      <c r="M103" s="2"/>
      <c r="N103" s="1">
        <f t="shared" si="10"/>
        <v>41</v>
      </c>
      <c r="O103" s="124">
        <f t="shared" si="13"/>
        <v>17908.90791442792</v>
      </c>
      <c r="P103" s="124">
        <f t="shared" si="12"/>
        <v>428.95342875063733</v>
      </c>
      <c r="Q103" s="124">
        <f t="shared" si="14"/>
        <v>39.083188093825065</v>
      </c>
      <c r="R103" s="124">
        <f t="shared" si="15"/>
        <v>18376.94453127238</v>
      </c>
      <c r="Z103" s="2"/>
    </row>
    <row r="104" spans="13:26" x14ac:dyDescent="0.25">
      <c r="M104" s="2"/>
      <c r="N104" s="1">
        <f t="shared" si="10"/>
        <v>42</v>
      </c>
      <c r="O104" s="124">
        <f t="shared" si="13"/>
        <v>18376.94453127238</v>
      </c>
      <c r="P104" s="124">
        <f t="shared" si="12"/>
        <v>428.95342875063733</v>
      </c>
      <c r="Q104" s="124">
        <f t="shared" si="14"/>
        <v>40.104599517588809</v>
      </c>
      <c r="R104" s="124">
        <f t="shared" si="15"/>
        <v>18846.002559540604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18846.002559540604</v>
      </c>
      <c r="P105" s="124">
        <f t="shared" si="12"/>
        <v>428.95342875063733</v>
      </c>
      <c r="Q105" s="124">
        <f t="shared" si="14"/>
        <v>41.128240000488198</v>
      </c>
      <c r="R105" s="124">
        <f t="shared" si="15"/>
        <v>19316.084228291729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19316.084228291729</v>
      </c>
      <c r="P106" s="124">
        <f t="shared" si="12"/>
        <v>428.95342875063733</v>
      </c>
      <c r="Q106" s="124">
        <f t="shared" si="14"/>
        <v>42.154114407070978</v>
      </c>
      <c r="R106" s="124">
        <f t="shared" si="15"/>
        <v>19787.191771449438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19787.191771449438</v>
      </c>
      <c r="P107" s="124">
        <f t="shared" si="12"/>
        <v>428.95342875063733</v>
      </c>
      <c r="Q107" s="124">
        <f t="shared" si="14"/>
        <v>43.182227612500945</v>
      </c>
      <c r="R107" s="124">
        <f t="shared" si="15"/>
        <v>20259.327427812575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20259.327427812575</v>
      </c>
      <c r="P108" s="124">
        <f t="shared" si="12"/>
        <v>428.95342875063733</v>
      </c>
      <c r="Q108" s="124">
        <f t="shared" si="14"/>
        <v>44.212584502581109</v>
      </c>
      <c r="R108" s="124">
        <f t="shared" si="15"/>
        <v>20732.493441065792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20732.493441065792</v>
      </c>
      <c r="P109" s="124">
        <f t="shared" si="12"/>
        <v>428.95342875063733</v>
      </c>
      <c r="Q109" s="124">
        <f t="shared" si="14"/>
        <v>45.245189973776952</v>
      </c>
      <c r="R109" s="124">
        <f t="shared" si="15"/>
        <v>21206.692059790203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21206.692059790203</v>
      </c>
      <c r="P110" s="124">
        <f t="shared" si="12"/>
        <v>428.95342875063733</v>
      </c>
      <c r="Q110" s="124">
        <f t="shared" si="14"/>
        <v>46.280048933239655</v>
      </c>
      <c r="R110" s="124">
        <f t="shared" si="15"/>
        <v>21681.925537474079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21681.925537474079</v>
      </c>
      <c r="P111" s="124">
        <f t="shared" si="12"/>
        <v>428.95342875063733</v>
      </c>
      <c r="Q111" s="124">
        <f t="shared" si="14"/>
        <v>47.317166298829434</v>
      </c>
      <c r="R111" s="124">
        <f t="shared" si="15"/>
        <v>22158.196132523542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22158.196132523542</v>
      </c>
      <c r="P112" s="124">
        <f t="shared" si="12"/>
        <v>428.95342875063733</v>
      </c>
      <c r="Q112" s="124">
        <f t="shared" si="14"/>
        <v>48.356546999138921</v>
      </c>
      <c r="R112" s="124">
        <f t="shared" si="15"/>
        <v>22635.506108273315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22635.506108273315</v>
      </c>
      <c r="P113" s="124">
        <f t="shared" si="12"/>
        <v>428.95342875063733</v>
      </c>
      <c r="Q113" s="124">
        <f t="shared" si="14"/>
        <v>49.398195973516565</v>
      </c>
      <c r="R113" s="124">
        <f t="shared" si="15"/>
        <v>23113.857732997469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23113.857732997469</v>
      </c>
      <c r="P114" s="124">
        <f t="shared" si="12"/>
        <v>428.95342875063733</v>
      </c>
      <c r="Q114" s="124">
        <f t="shared" si="14"/>
        <v>50.442118172090119</v>
      </c>
      <c r="R114" s="124">
        <f t="shared" si="15"/>
        <v>23593.253279920194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23593.253279920194</v>
      </c>
      <c r="P115" s="124">
        <f t="shared" si="12"/>
        <v>428.95342875063733</v>
      </c>
      <c r="Q115" s="124">
        <f t="shared" si="14"/>
        <v>51.488318555790151</v>
      </c>
      <c r="R115" s="124">
        <f t="shared" si="15"/>
        <v>24073.695027226622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24073.695027226622</v>
      </c>
      <c r="P116" s="124">
        <f t="shared" si="12"/>
        <v>428.95342875063733</v>
      </c>
      <c r="Q116" s="124">
        <f t="shared" si="14"/>
        <v>52.536802096373641</v>
      </c>
      <c r="R116" s="124">
        <f t="shared" si="15"/>
        <v>24555.18525807363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24555.18525807363</v>
      </c>
      <c r="P117" s="124">
        <f t="shared" si="12"/>
        <v>428.95342875063733</v>
      </c>
      <c r="Q117" s="124">
        <f t="shared" si="14"/>
        <v>53.587573776447577</v>
      </c>
      <c r="R117" s="124">
        <f t="shared" si="15"/>
        <v>25037.726260600713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25037.726260600713</v>
      </c>
      <c r="P118" s="124">
        <f t="shared" si="12"/>
        <v>428.95342875063733</v>
      </c>
      <c r="Q118" s="124">
        <f t="shared" si="14"/>
        <v>54.640638589492674</v>
      </c>
      <c r="R118" s="124">
        <f t="shared" si="15"/>
        <v>25521.320327940841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25521.320327940841</v>
      </c>
      <c r="P119" s="124">
        <f t="shared" si="12"/>
        <v>428.95342875063733</v>
      </c>
      <c r="Q119" s="124">
        <f t="shared" si="14"/>
        <v>55.696001539887064</v>
      </c>
      <c r="R119" s="124">
        <f t="shared" si="15"/>
        <v>26005.969758231364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26005.969758231364</v>
      </c>
      <c r="P120" s="124">
        <f t="shared" si="12"/>
        <v>428.95342875063733</v>
      </c>
      <c r="Q120" s="124">
        <f t="shared" si="14"/>
        <v>56.753667642930111</v>
      </c>
      <c r="R120" s="124">
        <f t="shared" si="15"/>
        <v>26491.67685462493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26491.67685462493</v>
      </c>
      <c r="P121" s="124">
        <f t="shared" si="12"/>
        <v>428.95342875063733</v>
      </c>
      <c r="Q121" s="124">
        <f t="shared" si="14"/>
        <v>57.813641924866204</v>
      </c>
      <c r="R121" s="124">
        <f t="shared" si="15"/>
        <v>26978.443925300431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26978.443925300431</v>
      </c>
      <c r="P122" s="124">
        <f t="shared" si="12"/>
        <v>428.95342875063733</v>
      </c>
      <c r="Q122" s="124">
        <f t="shared" si="14"/>
        <v>58.875929422908683</v>
      </c>
      <c r="R122" s="124">
        <f t="shared" si="15"/>
        <v>27466.273283473976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27466.273283473976</v>
      </c>
      <c r="P123" s="124">
        <f t="shared" si="12"/>
        <v>428.95342875063733</v>
      </c>
      <c r="Q123" s="124">
        <f t="shared" si="14"/>
        <v>59.940535185263776</v>
      </c>
      <c r="R123" s="124">
        <f t="shared" si="15"/>
        <v>27955.167247409874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27955.167247409874</v>
      </c>
      <c r="P124" s="124">
        <f t="shared" si="12"/>
        <v>428.95342875063733</v>
      </c>
      <c r="Q124" s="124">
        <f t="shared" si="14"/>
        <v>61.007464271154539</v>
      </c>
      <c r="R124" s="124">
        <f t="shared" si="15"/>
        <v>28445.128140431665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28445.128140431665</v>
      </c>
      <c r="P125" s="124">
        <f t="shared" si="12"/>
        <v>428.95342875063733</v>
      </c>
      <c r="Q125" s="124">
        <f t="shared" si="14"/>
        <v>62.076721750844968</v>
      </c>
      <c r="R125" s="124">
        <f t="shared" si="15"/>
        <v>28936.158290933145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28936.158290933145</v>
      </c>
      <c r="P126" s="124">
        <f t="shared" si="12"/>
        <v>428.95342875063733</v>
      </c>
      <c r="Q126" s="124">
        <f t="shared" si="14"/>
        <v>63.148312705664033</v>
      </c>
      <c r="R126" s="124">
        <f t="shared" si="15"/>
        <v>29428.260032389444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29428.260032389444</v>
      </c>
      <c r="P127" s="124">
        <f t="shared" si="12"/>
        <v>428.95342875063733</v>
      </c>
      <c r="Q127" s="124">
        <f t="shared" si="14"/>
        <v>64.22224222802987</v>
      </c>
      <c r="R127" s="124">
        <f t="shared" si="15"/>
        <v>29921.435703368108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29921.435703368108</v>
      </c>
      <c r="P128" s="124">
        <f t="shared" si="12"/>
        <v>428.95342875063733</v>
      </c>
      <c r="Q128" s="124">
        <f t="shared" si="14"/>
        <v>65.298515421473965</v>
      </c>
      <c r="R128" s="124">
        <f t="shared" si="15"/>
        <v>30415.687647540217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30415.687647540217</v>
      </c>
      <c r="P129" s="124">
        <f t="shared" si="12"/>
        <v>428.95342875063733</v>
      </c>
      <c r="Q129" s="124">
        <f t="shared" si="14"/>
        <v>66.37713740066539</v>
      </c>
      <c r="R129" s="124">
        <f t="shared" si="15"/>
        <v>30911.018213691517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30911.018213691517</v>
      </c>
      <c r="P130" s="124">
        <f t="shared" si="12"/>
        <v>428.95342875063733</v>
      </c>
      <c r="Q130" s="124">
        <f t="shared" si="14"/>
        <v>67.45811329143514</v>
      </c>
      <c r="R130" s="124">
        <f t="shared" si="15"/>
        <v>31407.429755733589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31407.429755733589</v>
      </c>
      <c r="P131" s="124">
        <f t="shared" si="12"/>
        <v>428.95342875063733</v>
      </c>
      <c r="Q131" s="124">
        <f t="shared" si="14"/>
        <v>68.541448230800469</v>
      </c>
      <c r="R131" s="124">
        <f t="shared" si="15"/>
        <v>31904.924632715025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31904.924632715025</v>
      </c>
      <c r="P132" s="124">
        <f t="shared" si="12"/>
        <v>428.95342875063733</v>
      </c>
      <c r="Q132" s="124">
        <f t="shared" si="14"/>
        <v>69.627147366989306</v>
      </c>
      <c r="R132" s="124">
        <f t="shared" si="15"/>
        <v>32403.505208832648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32403.505208832648</v>
      </c>
      <c r="P133" s="124">
        <f t="shared" si="12"/>
        <v>428.95342875063733</v>
      </c>
      <c r="Q133" s="124">
        <f t="shared" si="14"/>
        <v>70.715215859464735</v>
      </c>
      <c r="R133" s="124">
        <f t="shared" si="15"/>
        <v>32903.17385344275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32903.17385344275</v>
      </c>
      <c r="P134" s="124">
        <f t="shared" si="12"/>
        <v>428.95342875063733</v>
      </c>
      <c r="Q134" s="124">
        <f t="shared" si="14"/>
        <v>71.805658878949487</v>
      </c>
      <c r="R134" s="124">
        <f t="shared" si="15"/>
        <v>33403.932941072337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33403.932941072337</v>
      </c>
      <c r="P135" s="124">
        <f t="shared" si="12"/>
        <v>428.95342875063733</v>
      </c>
      <c r="Q135" s="124">
        <f t="shared" si="14"/>
        <v>72.898481607450549</v>
      </c>
      <c r="R135" s="124">
        <f t="shared" si="15"/>
        <v>33905.784851430428</v>
      </c>
      <c r="Z135" s="2"/>
    </row>
    <row r="136" spans="13:26" x14ac:dyDescent="0.25">
      <c r="M136" s="2"/>
      <c r="N136" s="1">
        <f t="shared" si="10"/>
        <v>74</v>
      </c>
      <c r="O136" s="124">
        <f t="shared" si="13"/>
        <v>33905.784851430428</v>
      </c>
      <c r="P136" s="124">
        <f t="shared" si="12"/>
        <v>428.95342875063733</v>
      </c>
      <c r="Q136" s="124">
        <f t="shared" si="14"/>
        <v>73.993689238283764</v>
      </c>
      <c r="R136" s="124">
        <f t="shared" si="15"/>
        <v>34408.73196941935</v>
      </c>
      <c r="Z136" s="2"/>
    </row>
    <row r="137" spans="13:26" x14ac:dyDescent="0.25">
      <c r="M137" s="2"/>
      <c r="N137" s="1">
        <f t="shared" si="10"/>
        <v>75</v>
      </c>
      <c r="O137" s="124">
        <f t="shared" si="13"/>
        <v>34408.73196941935</v>
      </c>
      <c r="P137" s="124">
        <f t="shared" si="12"/>
        <v>428.95342875063733</v>
      </c>
      <c r="Q137" s="124">
        <f t="shared" si="14"/>
        <v>75.091286976098488</v>
      </c>
      <c r="R137" s="124">
        <f t="shared" si="15"/>
        <v>34912.776685146091</v>
      </c>
      <c r="Z137" s="2"/>
    </row>
    <row r="138" spans="13:26" x14ac:dyDescent="0.25">
      <c r="M138" s="2"/>
      <c r="N138" s="1">
        <f t="shared" si="10"/>
        <v>76</v>
      </c>
      <c r="O138" s="124">
        <f t="shared" si="13"/>
        <v>34912.776685146091</v>
      </c>
      <c r="P138" s="124">
        <f t="shared" si="12"/>
        <v>428.95342875063733</v>
      </c>
      <c r="Q138" s="124">
        <f t="shared" si="14"/>
        <v>76.191280036902384</v>
      </c>
      <c r="R138" s="124">
        <f t="shared" si="15"/>
        <v>35417.921393933633</v>
      </c>
      <c r="Z138" s="2"/>
    </row>
    <row r="139" spans="13:26" x14ac:dyDescent="0.25">
      <c r="M139" s="2"/>
      <c r="N139" s="1">
        <f t="shared" si="10"/>
        <v>77</v>
      </c>
      <c r="O139" s="124">
        <f t="shared" si="13"/>
        <v>35417.921393933633</v>
      </c>
      <c r="P139" s="124">
        <f t="shared" si="12"/>
        <v>428.95342875063733</v>
      </c>
      <c r="Q139" s="124">
        <f t="shared" si="14"/>
        <v>77.29367364808617</v>
      </c>
      <c r="R139" s="124">
        <f t="shared" si="15"/>
        <v>35924.168496332357</v>
      </c>
      <c r="Z139" s="2"/>
    </row>
    <row r="140" spans="13:26" x14ac:dyDescent="0.25">
      <c r="M140" s="2"/>
      <c r="N140" s="1">
        <f t="shared" si="10"/>
        <v>78</v>
      </c>
      <c r="O140" s="124">
        <f t="shared" si="13"/>
        <v>35924.168496332357</v>
      </c>
      <c r="P140" s="124">
        <f t="shared" si="12"/>
        <v>428.95342875063733</v>
      </c>
      <c r="Q140" s="124">
        <f t="shared" si="14"/>
        <v>78.398473048448437</v>
      </c>
      <c r="R140" s="124">
        <f t="shared" si="15"/>
        <v>36431.520398131448</v>
      </c>
      <c r="Z140" s="2"/>
    </row>
    <row r="141" spans="13:26" x14ac:dyDescent="0.25">
      <c r="M141" s="2"/>
      <c r="N141" s="1">
        <f t="shared" si="10"/>
        <v>79</v>
      </c>
      <c r="O141" s="124">
        <f t="shared" si="13"/>
        <v>36431.520398131448</v>
      </c>
      <c r="P141" s="124">
        <f t="shared" si="12"/>
        <v>428.95342875063733</v>
      </c>
      <c r="Q141" s="124">
        <f t="shared" si="14"/>
        <v>79.505683488220654</v>
      </c>
      <c r="R141" s="124">
        <f t="shared" si="15"/>
        <v>36939.979510370307</v>
      </c>
      <c r="Z141" s="2"/>
    </row>
    <row r="142" spans="13:26" x14ac:dyDescent="0.25">
      <c r="M142" s="2"/>
      <c r="N142" s="1">
        <f t="shared" si="10"/>
        <v>80</v>
      </c>
      <c r="O142" s="124">
        <f t="shared" si="13"/>
        <v>36939.979510370307</v>
      </c>
      <c r="P142" s="124">
        <f t="shared" si="12"/>
        <v>428.95342875063733</v>
      </c>
      <c r="Q142" s="124">
        <f t="shared" si="14"/>
        <v>80.615310229091946</v>
      </c>
      <c r="R142" s="124">
        <f t="shared" si="15"/>
        <v>37449.548249350039</v>
      </c>
      <c r="Z142" s="2"/>
    </row>
    <row r="143" spans="13:26" x14ac:dyDescent="0.25">
      <c r="M143" s="2"/>
      <c r="N143" s="1">
        <f t="shared" si="10"/>
        <v>81</v>
      </c>
      <c r="O143" s="124">
        <f t="shared" si="13"/>
        <v>37449.548249350039</v>
      </c>
      <c r="P143" s="124">
        <f t="shared" si="12"/>
        <v>428.95342875063733</v>
      </c>
      <c r="Q143" s="124">
        <f t="shared" si="14"/>
        <v>81.727358544234235</v>
      </c>
      <c r="R143" s="124">
        <f t="shared" si="15"/>
        <v>37960.229036644909</v>
      </c>
      <c r="Z143" s="2"/>
    </row>
    <row r="144" spans="13:26" x14ac:dyDescent="0.25">
      <c r="M144" s="2"/>
      <c r="N144" s="1">
        <f t="shared" si="10"/>
        <v>82</v>
      </c>
      <c r="O144" s="124">
        <f t="shared" si="13"/>
        <v>37960.229036644909</v>
      </c>
      <c r="P144" s="124">
        <f t="shared" si="12"/>
        <v>428.95342875063733</v>
      </c>
      <c r="Q144" s="124">
        <f t="shared" si="14"/>
        <v>82.841833718327266</v>
      </c>
      <c r="R144" s="124">
        <f t="shared" si="15"/>
        <v>38472.024299113873</v>
      </c>
      <c r="Z144" s="2"/>
    </row>
    <row r="145" spans="13:26" x14ac:dyDescent="0.25">
      <c r="M145" s="2"/>
      <c r="N145" s="1">
        <f t="shared" si="10"/>
        <v>83</v>
      </c>
      <c r="O145" s="124">
        <f t="shared" si="13"/>
        <v>38472.024299113873</v>
      </c>
      <c r="P145" s="124">
        <f t="shared" si="12"/>
        <v>428.95342875063733</v>
      </c>
      <c r="Q145" s="124">
        <f t="shared" si="14"/>
        <v>83.9587410475837</v>
      </c>
      <c r="R145" s="124">
        <f t="shared" si="15"/>
        <v>38984.936468912099</v>
      </c>
      <c r="Z145" s="2"/>
    </row>
    <row r="146" spans="13:26" x14ac:dyDescent="0.25">
      <c r="M146" s="2"/>
      <c r="N146" s="1">
        <f t="shared" si="10"/>
        <v>84</v>
      </c>
      <c r="O146" s="124">
        <f t="shared" si="13"/>
        <v>38984.936468912099</v>
      </c>
      <c r="P146" s="124">
        <f t="shared" si="12"/>
        <v>428.95342875063733</v>
      </c>
      <c r="Q146" s="124">
        <f t="shared" si="14"/>
        <v>85.078085839774303</v>
      </c>
      <c r="R146" s="124">
        <f t="shared" si="15"/>
        <v>39498.967983502516</v>
      </c>
      <c r="Z146" s="2"/>
    </row>
    <row r="147" spans="13:26" x14ac:dyDescent="0.25">
      <c r="M147" s="2"/>
      <c r="N147" s="1">
        <f t="shared" si="10"/>
        <v>85</v>
      </c>
      <c r="O147" s="124">
        <f t="shared" si="13"/>
        <v>39498.967983502516</v>
      </c>
      <c r="P147" s="124">
        <f t="shared" si="12"/>
        <v>428.95342875063733</v>
      </c>
      <c r="Q147" s="124">
        <f t="shared" si="14"/>
        <v>86.199873414253148</v>
      </c>
      <c r="R147" s="124">
        <f t="shared" si="15"/>
        <v>40014.12128566741</v>
      </c>
      <c r="Z147" s="2"/>
    </row>
    <row r="148" spans="13:26" x14ac:dyDescent="0.25">
      <c r="M148" s="2"/>
      <c r="N148" s="1">
        <f t="shared" si="10"/>
        <v>86</v>
      </c>
      <c r="O148" s="124">
        <f t="shared" si="13"/>
        <v>40014.12128566741</v>
      </c>
      <c r="P148" s="124">
        <f t="shared" si="12"/>
        <v>428.95342875063733</v>
      </c>
      <c r="Q148" s="124">
        <f t="shared" si="14"/>
        <v>87.324109101982899</v>
      </c>
      <c r="R148" s="124">
        <f t="shared" si="15"/>
        <v>40530.39882352003</v>
      </c>
      <c r="Z148" s="2"/>
    </row>
    <row r="149" spans="13:26" x14ac:dyDescent="0.25">
      <c r="M149" s="2"/>
      <c r="N149" s="1">
        <f t="shared" si="10"/>
        <v>87</v>
      </c>
      <c r="O149" s="124">
        <f t="shared" si="13"/>
        <v>40530.39882352003</v>
      </c>
      <c r="P149" s="124">
        <f t="shared" si="12"/>
        <v>428.95342875063733</v>
      </c>
      <c r="Q149" s="124">
        <f t="shared" si="14"/>
        <v>88.450798245560165</v>
      </c>
      <c r="R149" s="124">
        <f t="shared" si="15"/>
        <v>41047.803050516231</v>
      </c>
      <c r="Z149" s="2"/>
    </row>
    <row r="150" spans="13:26" x14ac:dyDescent="0.25">
      <c r="M150" s="2"/>
      <c r="N150" s="1">
        <f t="shared" si="10"/>
        <v>88</v>
      </c>
      <c r="O150" s="124">
        <f t="shared" si="13"/>
        <v>41047.803050516231</v>
      </c>
      <c r="P150" s="124">
        <f t="shared" si="12"/>
        <v>428.95342875063733</v>
      </c>
      <c r="Q150" s="124">
        <f t="shared" si="14"/>
        <v>89.579946199240879</v>
      </c>
      <c r="R150" s="124">
        <f t="shared" si="15"/>
        <v>41566.336425466114</v>
      </c>
      <c r="Z150" s="2"/>
    </row>
    <row r="151" spans="13:26" x14ac:dyDescent="0.25">
      <c r="M151" s="2"/>
      <c r="N151" s="1">
        <f t="shared" si="10"/>
        <v>89</v>
      </c>
      <c r="O151" s="124">
        <f t="shared" si="13"/>
        <v>41566.336425466114</v>
      </c>
      <c r="P151" s="124">
        <f t="shared" si="12"/>
        <v>428.95342875063733</v>
      </c>
      <c r="Q151" s="124">
        <f t="shared" si="14"/>
        <v>90.711558328965737</v>
      </c>
      <c r="R151" s="124">
        <f t="shared" si="15"/>
        <v>42086.001412545716</v>
      </c>
      <c r="Z151" s="2"/>
    </row>
    <row r="152" spans="13:26" x14ac:dyDescent="0.25">
      <c r="M152" s="2"/>
      <c r="N152" s="1">
        <f t="shared" si="10"/>
        <v>90</v>
      </c>
      <c r="O152" s="124">
        <f t="shared" si="13"/>
        <v>42086.001412545716</v>
      </c>
      <c r="P152" s="124">
        <f t="shared" si="12"/>
        <v>428.95342875063733</v>
      </c>
      <c r="Q152" s="124">
        <f t="shared" si="14"/>
        <v>91.845640012385687</v>
      </c>
      <c r="R152" s="124">
        <f t="shared" si="15"/>
        <v>42606.800481308739</v>
      </c>
      <c r="Z152" s="2"/>
    </row>
    <row r="153" spans="13:26" x14ac:dyDescent="0.25">
      <c r="M153" s="2"/>
      <c r="N153" s="1">
        <f t="shared" si="10"/>
        <v>91</v>
      </c>
      <c r="O153" s="124">
        <f t="shared" si="13"/>
        <v>42606.800481308739</v>
      </c>
      <c r="P153" s="124">
        <f t="shared" si="12"/>
        <v>428.95342875063733</v>
      </c>
      <c r="Q153" s="124">
        <f t="shared" si="14"/>
        <v>92.982196638887515</v>
      </c>
      <c r="R153" s="124">
        <f t="shared" si="15"/>
        <v>43128.736106698263</v>
      </c>
      <c r="Z153" s="2"/>
    </row>
    <row r="154" spans="13:26" x14ac:dyDescent="0.25">
      <c r="M154" s="2"/>
      <c r="N154" s="1">
        <f t="shared" si="10"/>
        <v>92</v>
      </c>
      <c r="O154" s="124">
        <f t="shared" ref="O154:O217" si="16">R153</f>
        <v>43128.736106698263</v>
      </c>
      <c r="P154" s="124">
        <f t="shared" si="12"/>
        <v>428.95342875063733</v>
      </c>
      <c r="Q154" s="124">
        <f t="shared" ref="Q154:Q217" si="17">O154*$P$57</f>
        <v>94.121233609619438</v>
      </c>
      <c r="R154" s="124">
        <f t="shared" ref="R154:R217" si="18">O154+P154+Q154</f>
        <v>43651.810769058524</v>
      </c>
      <c r="Z154" s="2"/>
    </row>
    <row r="155" spans="13:26" x14ac:dyDescent="0.25">
      <c r="M155" s="2"/>
      <c r="N155" s="1">
        <f t="shared" si="10"/>
        <v>93</v>
      </c>
      <c r="O155" s="124">
        <f t="shared" si="16"/>
        <v>43651.810769058524</v>
      </c>
      <c r="P155" s="124">
        <f t="shared" si="12"/>
        <v>428.95342875063733</v>
      </c>
      <c r="Q155" s="124">
        <f t="shared" si="17"/>
        <v>95.262756337516791</v>
      </c>
      <c r="R155" s="124">
        <f t="shared" si="18"/>
        <v>44176.026954146677</v>
      </c>
      <c r="Z155" s="2"/>
    </row>
    <row r="156" spans="13:26" x14ac:dyDescent="0.25">
      <c r="M156" s="2"/>
      <c r="N156" s="1">
        <f t="shared" si="10"/>
        <v>94</v>
      </c>
      <c r="O156" s="124">
        <f t="shared" si="16"/>
        <v>44176.026954146677</v>
      </c>
      <c r="P156" s="124">
        <f t="shared" si="12"/>
        <v>428.95342875063733</v>
      </c>
      <c r="Q156" s="124">
        <f t="shared" si="17"/>
        <v>96.406770247327671</v>
      </c>
      <c r="R156" s="124">
        <f t="shared" si="18"/>
        <v>44701.387153144642</v>
      </c>
      <c r="Z156" s="2"/>
    </row>
    <row r="157" spans="13:26" x14ac:dyDescent="0.25">
      <c r="M157" s="2"/>
      <c r="N157" s="1">
        <f t="shared" si="10"/>
        <v>95</v>
      </c>
      <c r="O157" s="124">
        <f t="shared" si="16"/>
        <v>44701.387153144642</v>
      </c>
      <c r="P157" s="124">
        <f t="shared" si="12"/>
        <v>428.95342875063733</v>
      </c>
      <c r="Q157" s="124">
        <f t="shared" si="17"/>
        <v>97.553280775638839</v>
      </c>
      <c r="R157" s="124">
        <f t="shared" si="18"/>
        <v>45227.89386267092</v>
      </c>
      <c r="Z157" s="2"/>
    </row>
    <row r="158" spans="13:26" x14ac:dyDescent="0.25">
      <c r="M158" s="2"/>
      <c r="N158" s="1">
        <f t="shared" si="10"/>
        <v>96</v>
      </c>
      <c r="O158" s="124">
        <f t="shared" si="16"/>
        <v>45227.89386267092</v>
      </c>
      <c r="P158" s="124">
        <f t="shared" si="12"/>
        <v>428.95342875063733</v>
      </c>
      <c r="Q158" s="124">
        <f t="shared" si="17"/>
        <v>98.702293370901472</v>
      </c>
      <c r="R158" s="124">
        <f t="shared" si="18"/>
        <v>45755.549584792461</v>
      </c>
      <c r="Z158" s="2"/>
    </row>
    <row r="159" spans="13:26" x14ac:dyDescent="0.25">
      <c r="M159" s="2"/>
      <c r="N159" s="1">
        <f t="shared" si="10"/>
        <v>97</v>
      </c>
      <c r="O159" s="124">
        <f t="shared" si="16"/>
        <v>45755.549584792461</v>
      </c>
      <c r="P159" s="124">
        <f t="shared" si="12"/>
        <v>428.95342875063733</v>
      </c>
      <c r="Q159" s="124">
        <f t="shared" si="17"/>
        <v>99.853813493457096</v>
      </c>
      <c r="R159" s="124">
        <f t="shared" si="18"/>
        <v>46284.356827036558</v>
      </c>
      <c r="Z159" s="2"/>
    </row>
    <row r="160" spans="13:26" x14ac:dyDescent="0.25">
      <c r="M160" s="2"/>
      <c r="N160" s="1">
        <f t="shared" si="10"/>
        <v>98</v>
      </c>
      <c r="O160" s="124">
        <f t="shared" si="16"/>
        <v>46284.356827036558</v>
      </c>
      <c r="P160" s="124">
        <f t="shared" si="12"/>
        <v>428.95342875063733</v>
      </c>
      <c r="Q160" s="124">
        <f t="shared" si="17"/>
        <v>101.00784661556348</v>
      </c>
      <c r="R160" s="124">
        <f t="shared" si="18"/>
        <v>46814.318102402758</v>
      </c>
      <c r="Z160" s="2"/>
    </row>
    <row r="161" spans="13:26" x14ac:dyDescent="0.25">
      <c r="M161" s="2"/>
      <c r="N161" s="1">
        <f t="shared" si="10"/>
        <v>99</v>
      </c>
      <c r="O161" s="124">
        <f t="shared" si="16"/>
        <v>46814.318102402758</v>
      </c>
      <c r="P161" s="124">
        <f t="shared" si="12"/>
        <v>428.95342875063733</v>
      </c>
      <c r="Q161" s="124">
        <f t="shared" si="17"/>
        <v>102.1643982214207</v>
      </c>
      <c r="R161" s="124">
        <f t="shared" si="18"/>
        <v>47345.43592937482</v>
      </c>
      <c r="Z161" s="2"/>
    </row>
    <row r="162" spans="13:26" x14ac:dyDescent="0.25">
      <c r="M162" s="2"/>
      <c r="N162" s="1">
        <f t="shared" si="10"/>
        <v>100</v>
      </c>
      <c r="O162" s="124">
        <f t="shared" si="16"/>
        <v>47345.43592937482</v>
      </c>
      <c r="P162" s="124">
        <f t="shared" si="12"/>
        <v>428.95342875063733</v>
      </c>
      <c r="Q162" s="124">
        <f t="shared" si="17"/>
        <v>103.32347380719717</v>
      </c>
      <c r="R162" s="124">
        <f t="shared" si="18"/>
        <v>47877.712831932658</v>
      </c>
      <c r="Z162" s="2"/>
    </row>
    <row r="163" spans="13:26" x14ac:dyDescent="0.25">
      <c r="M163" s="2"/>
      <c r="N163" s="1">
        <f t="shared" si="10"/>
        <v>101</v>
      </c>
      <c r="O163" s="124">
        <f t="shared" si="16"/>
        <v>47877.712831932658</v>
      </c>
      <c r="P163" s="124">
        <f t="shared" si="12"/>
        <v>428.95342875063733</v>
      </c>
      <c r="Q163" s="124">
        <f t="shared" si="17"/>
        <v>104.48507888105581</v>
      </c>
      <c r="R163" s="124">
        <f t="shared" si="18"/>
        <v>48411.151339564356</v>
      </c>
      <c r="Z163" s="2"/>
    </row>
    <row r="164" spans="13:26" x14ac:dyDescent="0.25">
      <c r="M164" s="2"/>
      <c r="N164" s="1">
        <f t="shared" si="10"/>
        <v>102</v>
      </c>
      <c r="O164" s="124">
        <f t="shared" si="16"/>
        <v>48411.151339564356</v>
      </c>
      <c r="P164" s="124">
        <f t="shared" si="12"/>
        <v>428.95342875063733</v>
      </c>
      <c r="Q164" s="124">
        <f t="shared" si="17"/>
        <v>105.64921896318013</v>
      </c>
      <c r="R164" s="124">
        <f t="shared" si="18"/>
        <v>48945.753987278178</v>
      </c>
      <c r="Z164" s="2"/>
    </row>
    <row r="165" spans="13:26" x14ac:dyDescent="0.25">
      <c r="M165" s="2"/>
      <c r="N165" s="1">
        <f t="shared" si="10"/>
        <v>103</v>
      </c>
      <c r="O165" s="124">
        <f t="shared" si="16"/>
        <v>48945.753987278178</v>
      </c>
      <c r="P165" s="124">
        <f t="shared" si="12"/>
        <v>428.95342875063733</v>
      </c>
      <c r="Q165" s="124">
        <f t="shared" si="17"/>
        <v>106.81589958580054</v>
      </c>
      <c r="R165" s="124">
        <f t="shared" si="18"/>
        <v>49481.523315614621</v>
      </c>
      <c r="Z165" s="2"/>
    </row>
    <row r="166" spans="13:26" x14ac:dyDescent="0.25">
      <c r="M166" s="2"/>
      <c r="N166" s="1">
        <f t="shared" si="10"/>
        <v>104</v>
      </c>
      <c r="O166" s="124">
        <f t="shared" si="16"/>
        <v>49481.523315614621</v>
      </c>
      <c r="P166" s="124">
        <f t="shared" si="12"/>
        <v>428.95342875063733</v>
      </c>
      <c r="Q166" s="124">
        <f t="shared" si="17"/>
        <v>107.98512629322059</v>
      </c>
      <c r="R166" s="124">
        <f t="shared" si="18"/>
        <v>50018.461870658481</v>
      </c>
      <c r="Z166" s="2"/>
    </row>
    <row r="167" spans="13:26" x14ac:dyDescent="0.25">
      <c r="M167" s="2"/>
      <c r="N167" s="1">
        <f t="shared" si="10"/>
        <v>105</v>
      </c>
      <c r="O167" s="124">
        <f t="shared" si="16"/>
        <v>50018.461870658481</v>
      </c>
      <c r="P167" s="124">
        <f t="shared" si="12"/>
        <v>428.95342875063733</v>
      </c>
      <c r="Q167" s="124">
        <f t="shared" si="17"/>
        <v>109.15690464184337</v>
      </c>
      <c r="R167" s="124">
        <f t="shared" si="18"/>
        <v>50556.572204050965</v>
      </c>
      <c r="Z167" s="2"/>
    </row>
    <row r="168" spans="13:26" x14ac:dyDescent="0.25">
      <c r="M168" s="2"/>
      <c r="N168" s="1">
        <f t="shared" si="10"/>
        <v>106</v>
      </c>
      <c r="O168" s="124">
        <f t="shared" si="16"/>
        <v>50556.572204050965</v>
      </c>
      <c r="P168" s="124">
        <f t="shared" si="12"/>
        <v>428.95342875063733</v>
      </c>
      <c r="Q168" s="124">
        <f t="shared" si="17"/>
        <v>110.3312402001979</v>
      </c>
      <c r="R168" s="124">
        <f t="shared" si="18"/>
        <v>51095.856873001801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51095.856873001801</v>
      </c>
      <c r="P169" s="124">
        <f t="shared" si="12"/>
        <v>428.95342875063733</v>
      </c>
      <c r="Q169" s="124">
        <f t="shared" si="17"/>
        <v>111.50813854896552</v>
      </c>
      <c r="R169" s="124">
        <f t="shared" si="18"/>
        <v>51636.318440301409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51636.318440301409</v>
      </c>
      <c r="P170" s="124">
        <f t="shared" si="12"/>
        <v>428.95342875063733</v>
      </c>
      <c r="Q170" s="124">
        <f t="shared" si="17"/>
        <v>112.68760528100655</v>
      </c>
      <c r="R170" s="124">
        <f t="shared" si="18"/>
        <v>52177.959474333053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52177.959474333053</v>
      </c>
      <c r="P171" s="124">
        <f t="shared" si="12"/>
        <v>428.95342875063733</v>
      </c>
      <c r="Q171" s="124">
        <f t="shared" si="17"/>
        <v>113.86964600138673</v>
      </c>
      <c r="R171" s="124">
        <f t="shared" si="18"/>
        <v>52720.782549085081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52720.782549085081</v>
      </c>
      <c r="P172" s="124">
        <f t="shared" si="12"/>
        <v>428.95342875063733</v>
      </c>
      <c r="Q172" s="124">
        <f t="shared" si="17"/>
        <v>115.05426632740395</v>
      </c>
      <c r="R172" s="124">
        <f t="shared" si="18"/>
        <v>53264.790244163123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53264.790244163123</v>
      </c>
      <c r="P173" s="124">
        <f t="shared" si="12"/>
        <v>428.95342875063733</v>
      </c>
      <c r="Q173" s="124">
        <f t="shared" si="17"/>
        <v>116.24147188861488</v>
      </c>
      <c r="R173" s="124">
        <f t="shared" si="18"/>
        <v>53809.985144802376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53809.985144802376</v>
      </c>
      <c r="P174" s="124">
        <f t="shared" si="12"/>
        <v>428.95342875063733</v>
      </c>
      <c r="Q174" s="124">
        <f t="shared" si="17"/>
        <v>117.4312683268618</v>
      </c>
      <c r="R174" s="124">
        <f t="shared" si="18"/>
        <v>54356.369841879881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54356.369841879881</v>
      </c>
      <c r="P175" s="124">
        <f t="shared" si="12"/>
        <v>428.95342875063733</v>
      </c>
      <c r="Q175" s="124">
        <f t="shared" si="17"/>
        <v>118.62366129629932</v>
      </c>
      <c r="R175" s="124">
        <f t="shared" si="18"/>
        <v>54903.946931926817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54903.946931926817</v>
      </c>
      <c r="P176" s="124">
        <f t="shared" si="12"/>
        <v>428.95342875063733</v>
      </c>
      <c r="Q176" s="124">
        <f t="shared" si="17"/>
        <v>119.81865646342128</v>
      </c>
      <c r="R176" s="124">
        <f t="shared" si="18"/>
        <v>55452.71901714088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55452.71901714088</v>
      </c>
      <c r="P177" s="124">
        <f t="shared" si="12"/>
        <v>428.95342875063733</v>
      </c>
      <c r="Q177" s="124">
        <f t="shared" si="17"/>
        <v>121.01625950708778</v>
      </c>
      <c r="R177" s="124">
        <f t="shared" si="18"/>
        <v>56002.688705398607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56002.688705398607</v>
      </c>
      <c r="P178" s="124">
        <f t="shared" si="12"/>
        <v>428.95342875063733</v>
      </c>
      <c r="Q178" s="124">
        <f t="shared" si="17"/>
        <v>122.21647611855198</v>
      </c>
      <c r="R178" s="124">
        <f t="shared" si="18"/>
        <v>56553.858610267795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56553.858610267795</v>
      </c>
      <c r="P179" s="124">
        <f t="shared" si="12"/>
        <v>428.95342875063733</v>
      </c>
      <c r="Q179" s="124">
        <f t="shared" si="17"/>
        <v>123.41931200148728</v>
      </c>
      <c r="R179" s="124">
        <f t="shared" si="18"/>
        <v>57106.231351019924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57106.231351019924</v>
      </c>
      <c r="P180" s="124">
        <f t="shared" si="12"/>
        <v>428.95342875063733</v>
      </c>
      <c r="Q180" s="124">
        <f t="shared" si="17"/>
        <v>124.62477287201446</v>
      </c>
      <c r="R180" s="124">
        <f t="shared" si="18"/>
        <v>57659.809552642575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57659.809552642575</v>
      </c>
      <c r="P181" s="124">
        <f t="shared" si="12"/>
        <v>428.95342875063733</v>
      </c>
      <c r="Q181" s="124">
        <f t="shared" si="17"/>
        <v>125.83286445872864</v>
      </c>
      <c r="R181" s="124">
        <f t="shared" si="18"/>
        <v>58214.595845851945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58214.595845851945</v>
      </c>
      <c r="P182" s="124">
        <f t="shared" si="12"/>
        <v>428.95342875063733</v>
      </c>
      <c r="Q182" s="124">
        <f t="shared" si="17"/>
        <v>127.04359250272677</v>
      </c>
      <c r="R182" s="124">
        <f t="shared" si="18"/>
        <v>58770.592867105312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58770.592867105312</v>
      </c>
      <c r="P183" s="124">
        <f t="shared" si="12"/>
        <v>428.95342875063733</v>
      </c>
      <c r="Q183" s="124">
        <f t="shared" si="17"/>
        <v>128.25696275763468</v>
      </c>
      <c r="R183" s="124">
        <f t="shared" si="18"/>
        <v>59327.803258613589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59327.803258613589</v>
      </c>
      <c r="P184" s="124">
        <f t="shared" si="12"/>
        <v>428.95342875063733</v>
      </c>
      <c r="Q184" s="124">
        <f t="shared" si="17"/>
        <v>129.47298098963458</v>
      </c>
      <c r="R184" s="124">
        <f t="shared" si="18"/>
        <v>59886.229668353866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59886.229668353866</v>
      </c>
      <c r="P185" s="124">
        <f t="shared" si="12"/>
        <v>428.95342875063733</v>
      </c>
      <c r="Q185" s="124">
        <f t="shared" si="17"/>
        <v>130.69165297749242</v>
      </c>
      <c r="R185" s="124">
        <f t="shared" si="18"/>
        <v>60445.874750081995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60445.874750081995</v>
      </c>
      <c r="P186" s="124">
        <f t="shared" si="12"/>
        <v>428.95342875063733</v>
      </c>
      <c r="Q186" s="124">
        <f t="shared" si="17"/>
        <v>131.91298451258527</v>
      </c>
      <c r="R186" s="124">
        <f t="shared" si="18"/>
        <v>61006.741163345221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61006.741163345221</v>
      </c>
      <c r="P187" s="124">
        <f t="shared" si="12"/>
        <v>428.95342875063733</v>
      </c>
      <c r="Q187" s="124">
        <f t="shared" si="17"/>
        <v>133.13698139892895</v>
      </c>
      <c r="R187" s="124">
        <f t="shared" si="18"/>
        <v>61568.83157349479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61568.83157349479</v>
      </c>
      <c r="P188" s="124">
        <f t="shared" ref="P188:P251" si="20">P187</f>
        <v>428.95342875063733</v>
      </c>
      <c r="Q188" s="124">
        <f t="shared" si="17"/>
        <v>134.3636494532056</v>
      </c>
      <c r="R188" s="124">
        <f t="shared" si="18"/>
        <v>62132.148651698633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62132.148651698633</v>
      </c>
      <c r="P189" s="124">
        <f t="shared" si="20"/>
        <v>428.95342875063733</v>
      </c>
      <c r="Q189" s="124">
        <f t="shared" si="17"/>
        <v>135.59299450479122</v>
      </c>
      <c r="R189" s="124">
        <f t="shared" si="18"/>
        <v>62696.695074954063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62696.695074954063</v>
      </c>
      <c r="P190" s="124">
        <f t="shared" si="20"/>
        <v>428.95342875063733</v>
      </c>
      <c r="Q190" s="124">
        <f t="shared" si="17"/>
        <v>136.82502239578355</v>
      </c>
      <c r="R190" s="124">
        <f t="shared" si="18"/>
        <v>63262.473526100483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63262.473526100483</v>
      </c>
      <c r="P191" s="124">
        <f t="shared" si="20"/>
        <v>428.95342875063733</v>
      </c>
      <c r="Q191" s="124">
        <f t="shared" si="17"/>
        <v>138.0597389810296</v>
      </c>
      <c r="R191" s="124">
        <f t="shared" si="18"/>
        <v>63829.48669383215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63829.48669383215</v>
      </c>
      <c r="P192" s="124">
        <f t="shared" si="20"/>
        <v>428.95342875063733</v>
      </c>
      <c r="Q192" s="124">
        <f t="shared" si="17"/>
        <v>139.2971501281537</v>
      </c>
      <c r="R192" s="124">
        <f t="shared" si="18"/>
        <v>64397.737272710947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64397.737272710947</v>
      </c>
      <c r="P193" s="124">
        <f t="shared" si="20"/>
        <v>428.95342875063733</v>
      </c>
      <c r="Q193" s="124">
        <f t="shared" si="17"/>
        <v>140.5372617175853</v>
      </c>
      <c r="R193" s="124">
        <f t="shared" si="18"/>
        <v>64967.227963179168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64967.227963179168</v>
      </c>
      <c r="P194" s="124">
        <f t="shared" si="20"/>
        <v>428.95342875063733</v>
      </c>
      <c r="Q194" s="124">
        <f t="shared" si="17"/>
        <v>141.78007964258677</v>
      </c>
      <c r="R194" s="124">
        <f t="shared" si="18"/>
        <v>65537.961471572387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65537.961471572387</v>
      </c>
      <c r="P195" s="124">
        <f t="shared" si="20"/>
        <v>428.95342875063733</v>
      </c>
      <c r="Q195" s="124">
        <f t="shared" si="17"/>
        <v>143.02560980928166</v>
      </c>
      <c r="R195" s="124">
        <f t="shared" si="18"/>
        <v>66109.940510132306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66109.940510132306</v>
      </c>
      <c r="P196" s="124">
        <f t="shared" si="20"/>
        <v>428.95342875063733</v>
      </c>
      <c r="Q196" s="124">
        <f t="shared" si="17"/>
        <v>144.27385813668263</v>
      </c>
      <c r="R196" s="124">
        <f t="shared" si="18"/>
        <v>66683.167797019632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66683.167797019632</v>
      </c>
      <c r="P197" s="124">
        <f t="shared" si="20"/>
        <v>428.95342875063733</v>
      </c>
      <c r="Q197" s="124">
        <f t="shared" si="17"/>
        <v>145.52483055671956</v>
      </c>
      <c r="R197" s="124">
        <f t="shared" si="18"/>
        <v>67257.646056326994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67257.646056326994</v>
      </c>
      <c r="P198" s="124">
        <f t="shared" si="20"/>
        <v>428.95342875063733</v>
      </c>
      <c r="Q198" s="124">
        <f t="shared" si="17"/>
        <v>146.77853301426777</v>
      </c>
      <c r="R198" s="124">
        <f t="shared" si="18"/>
        <v>67833.378018091898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67833.378018091898</v>
      </c>
      <c r="P199" s="124">
        <f t="shared" si="20"/>
        <v>428.95342875063733</v>
      </c>
      <c r="Q199" s="124">
        <f t="shared" si="17"/>
        <v>148.03497146717626</v>
      </c>
      <c r="R199" s="124">
        <f t="shared" si="18"/>
        <v>68410.366418309713</v>
      </c>
      <c r="Z199" s="2"/>
    </row>
    <row r="200" spans="13:26" x14ac:dyDescent="0.25">
      <c r="M200" s="2"/>
      <c r="N200" s="1">
        <f t="shared" si="19"/>
        <v>138</v>
      </c>
      <c r="O200" s="124">
        <f t="shared" si="16"/>
        <v>68410.366418309713</v>
      </c>
      <c r="P200" s="124">
        <f t="shared" si="20"/>
        <v>428.95342875063733</v>
      </c>
      <c r="Q200" s="124">
        <f t="shared" si="17"/>
        <v>149.29415188629611</v>
      </c>
      <c r="R200" s="124">
        <f t="shared" si="18"/>
        <v>68988.613998946646</v>
      </c>
      <c r="Z200" s="2"/>
    </row>
    <row r="201" spans="13:26" x14ac:dyDescent="0.25">
      <c r="M201" s="2"/>
      <c r="N201" s="1">
        <f t="shared" si="19"/>
        <v>139</v>
      </c>
      <c r="O201" s="124">
        <f t="shared" si="16"/>
        <v>68988.613998946646</v>
      </c>
      <c r="P201" s="124">
        <f t="shared" si="20"/>
        <v>428.95342875063733</v>
      </c>
      <c r="Q201" s="124">
        <f t="shared" si="17"/>
        <v>150.5560802555087</v>
      </c>
      <c r="R201" s="124">
        <f t="shared" si="18"/>
        <v>69568.123507952798</v>
      </c>
      <c r="Z201" s="2"/>
    </row>
    <row r="202" spans="13:26" x14ac:dyDescent="0.25">
      <c r="M202" s="2"/>
      <c r="N202" s="1">
        <f t="shared" si="19"/>
        <v>140</v>
      </c>
      <c r="O202" s="124">
        <f t="shared" si="16"/>
        <v>69568.123507952798</v>
      </c>
      <c r="P202" s="124">
        <f t="shared" si="20"/>
        <v>428.95342875063733</v>
      </c>
      <c r="Q202" s="124">
        <f t="shared" si="17"/>
        <v>151.8207625717543</v>
      </c>
      <c r="R202" s="124">
        <f t="shared" si="18"/>
        <v>70148.897699275185</v>
      </c>
      <c r="Z202" s="2"/>
    </row>
    <row r="203" spans="13:26" x14ac:dyDescent="0.25">
      <c r="M203" s="2"/>
      <c r="N203" s="1">
        <f t="shared" si="19"/>
        <v>141</v>
      </c>
      <c r="O203" s="124">
        <f t="shared" si="16"/>
        <v>70148.897699275185</v>
      </c>
      <c r="P203" s="124">
        <f t="shared" si="20"/>
        <v>428.95342875063733</v>
      </c>
      <c r="Q203" s="124">
        <f t="shared" si="17"/>
        <v>153.08820484506037</v>
      </c>
      <c r="R203" s="124">
        <f t="shared" si="18"/>
        <v>70730.939332870883</v>
      </c>
      <c r="Z203" s="2"/>
    </row>
    <row r="204" spans="13:26" x14ac:dyDescent="0.25">
      <c r="M204" s="2"/>
      <c r="N204" s="1">
        <f t="shared" si="19"/>
        <v>142</v>
      </c>
      <c r="O204" s="124">
        <f t="shared" si="16"/>
        <v>70730.939332870883</v>
      </c>
      <c r="P204" s="124">
        <f t="shared" si="20"/>
        <v>428.95342875063733</v>
      </c>
      <c r="Q204" s="124">
        <f t="shared" si="17"/>
        <v>154.35841309857042</v>
      </c>
      <c r="R204" s="124">
        <f t="shared" si="18"/>
        <v>71314.251174720092</v>
      </c>
      <c r="Z204" s="2"/>
    </row>
    <row r="205" spans="13:26" x14ac:dyDescent="0.25">
      <c r="M205" s="2"/>
      <c r="N205" s="1">
        <f t="shared" si="19"/>
        <v>143</v>
      </c>
      <c r="O205" s="124">
        <f t="shared" si="16"/>
        <v>71314.251174720092</v>
      </c>
      <c r="P205" s="124">
        <f t="shared" si="20"/>
        <v>428.95342875063733</v>
      </c>
      <c r="Q205" s="124">
        <f t="shared" si="17"/>
        <v>155.63139336857236</v>
      </c>
      <c r="R205" s="124">
        <f t="shared" si="18"/>
        <v>71898.835996839305</v>
      </c>
      <c r="Z205" s="2"/>
    </row>
    <row r="206" spans="13:26" x14ac:dyDescent="0.25">
      <c r="M206" s="2"/>
      <c r="N206" s="1">
        <f t="shared" si="19"/>
        <v>144</v>
      </c>
      <c r="O206" s="124">
        <f t="shared" si="16"/>
        <v>71898.835996839305</v>
      </c>
      <c r="P206" s="124">
        <f t="shared" si="20"/>
        <v>428.95342875063733</v>
      </c>
      <c r="Q206" s="124">
        <f t="shared" si="17"/>
        <v>156.90715170452728</v>
      </c>
      <c r="R206" s="124">
        <f t="shared" si="18"/>
        <v>72484.696577294468</v>
      </c>
      <c r="Z206" s="2"/>
    </row>
    <row r="207" spans="13:26" x14ac:dyDescent="0.25">
      <c r="M207" s="2"/>
      <c r="N207" s="1">
        <f t="shared" si="19"/>
        <v>145</v>
      </c>
      <c r="O207" s="124">
        <f t="shared" si="16"/>
        <v>72484.696577294468</v>
      </c>
      <c r="P207" s="124">
        <f t="shared" si="20"/>
        <v>428.95342875063733</v>
      </c>
      <c r="Q207" s="124">
        <f t="shared" si="17"/>
        <v>158.18569416909821</v>
      </c>
      <c r="R207" s="124">
        <f t="shared" si="18"/>
        <v>73071.8357002142</v>
      </c>
      <c r="Z207" s="2"/>
    </row>
    <row r="208" spans="13:26" x14ac:dyDescent="0.25">
      <c r="M208" s="2"/>
      <c r="N208" s="1">
        <f t="shared" si="19"/>
        <v>146</v>
      </c>
      <c r="O208" s="124">
        <f t="shared" si="16"/>
        <v>73071.8357002142</v>
      </c>
      <c r="P208" s="124">
        <f t="shared" si="20"/>
        <v>428.95342875063733</v>
      </c>
      <c r="Q208" s="124">
        <f t="shared" si="17"/>
        <v>159.46702683817898</v>
      </c>
      <c r="R208" s="124">
        <f t="shared" si="18"/>
        <v>73660.256155803014</v>
      </c>
      <c r="Z208" s="2"/>
    </row>
    <row r="209" spans="13:26" x14ac:dyDescent="0.25">
      <c r="M209" s="2"/>
      <c r="N209" s="1">
        <f t="shared" si="19"/>
        <v>147</v>
      </c>
      <c r="O209" s="124">
        <f t="shared" si="16"/>
        <v>73660.256155803014</v>
      </c>
      <c r="P209" s="124">
        <f t="shared" si="20"/>
        <v>428.95342875063733</v>
      </c>
      <c r="Q209" s="124">
        <f t="shared" si="17"/>
        <v>160.75115580092296</v>
      </c>
      <c r="R209" s="124">
        <f t="shared" si="18"/>
        <v>74249.960740354582</v>
      </c>
      <c r="Z209" s="2"/>
    </row>
    <row r="210" spans="13:26" x14ac:dyDescent="0.25">
      <c r="M210" s="2"/>
      <c r="N210" s="1">
        <f t="shared" si="19"/>
        <v>148</v>
      </c>
      <c r="O210" s="124">
        <f t="shared" si="16"/>
        <v>74249.960740354582</v>
      </c>
      <c r="P210" s="124">
        <f t="shared" si="20"/>
        <v>428.95342875063733</v>
      </c>
      <c r="Q210" s="124">
        <f t="shared" si="17"/>
        <v>162.03808715977218</v>
      </c>
      <c r="R210" s="124">
        <f t="shared" si="18"/>
        <v>74840.952256264995</v>
      </c>
      <c r="Z210" s="2"/>
    </row>
    <row r="211" spans="13:26" x14ac:dyDescent="0.25">
      <c r="M211" s="2"/>
      <c r="N211" s="1">
        <f t="shared" si="19"/>
        <v>149</v>
      </c>
      <c r="O211" s="124">
        <f t="shared" si="16"/>
        <v>74840.952256264995</v>
      </c>
      <c r="P211" s="124">
        <f t="shared" si="20"/>
        <v>428.95342875063733</v>
      </c>
      <c r="Q211" s="124">
        <f t="shared" si="17"/>
        <v>163.32782703048608</v>
      </c>
      <c r="R211" s="124">
        <f t="shared" si="18"/>
        <v>75433.233512046121</v>
      </c>
      <c r="Z211" s="2"/>
    </row>
    <row r="212" spans="13:26" x14ac:dyDescent="0.25">
      <c r="M212" s="2"/>
      <c r="N212" s="1">
        <f t="shared" si="19"/>
        <v>150</v>
      </c>
      <c r="O212" s="124">
        <f t="shared" si="16"/>
        <v>75433.233512046121</v>
      </c>
      <c r="P212" s="124">
        <f t="shared" si="20"/>
        <v>428.95342875063733</v>
      </c>
      <c r="Q212" s="124">
        <f t="shared" si="17"/>
        <v>164.62038154217083</v>
      </c>
      <c r="R212" s="124">
        <f t="shared" si="18"/>
        <v>76026.807322338937</v>
      </c>
      <c r="Z212" s="2"/>
    </row>
    <row r="213" spans="13:26" x14ac:dyDescent="0.25">
      <c r="M213" s="2"/>
      <c r="N213" s="1">
        <f t="shared" si="19"/>
        <v>151</v>
      </c>
      <c r="O213" s="124">
        <f t="shared" si="16"/>
        <v>76026.807322338937</v>
      </c>
      <c r="P213" s="124">
        <f t="shared" si="20"/>
        <v>428.95342875063733</v>
      </c>
      <c r="Q213" s="124">
        <f t="shared" si="17"/>
        <v>165.91575683730832</v>
      </c>
      <c r="R213" s="124">
        <f t="shared" si="18"/>
        <v>76621.676507926881</v>
      </c>
      <c r="Z213" s="2"/>
    </row>
    <row r="214" spans="13:26" x14ac:dyDescent="0.25">
      <c r="M214" s="2"/>
      <c r="N214" s="1">
        <f t="shared" si="19"/>
        <v>152</v>
      </c>
      <c r="O214" s="124">
        <f t="shared" si="16"/>
        <v>76621.676507926881</v>
      </c>
      <c r="P214" s="124">
        <f t="shared" si="20"/>
        <v>428.95342875063733</v>
      </c>
      <c r="Q214" s="124">
        <f t="shared" si="17"/>
        <v>167.21395907178538</v>
      </c>
      <c r="R214" s="124">
        <f t="shared" si="18"/>
        <v>77217.843895749305</v>
      </c>
      <c r="Z214" s="2"/>
    </row>
    <row r="215" spans="13:26" x14ac:dyDescent="0.25">
      <c r="M215" s="2"/>
      <c r="N215" s="1">
        <f t="shared" si="19"/>
        <v>153</v>
      </c>
      <c r="O215" s="124">
        <f t="shared" si="16"/>
        <v>77217.843895749305</v>
      </c>
      <c r="P215" s="124">
        <f t="shared" si="20"/>
        <v>428.95342875063733</v>
      </c>
      <c r="Q215" s="124">
        <f t="shared" si="17"/>
        <v>168.51499441492302</v>
      </c>
      <c r="R215" s="124">
        <f t="shared" si="18"/>
        <v>77815.312318914861</v>
      </c>
      <c r="Z215" s="2"/>
    </row>
    <row r="216" spans="13:26" x14ac:dyDescent="0.25">
      <c r="M216" s="2"/>
      <c r="N216" s="1">
        <f t="shared" si="19"/>
        <v>154</v>
      </c>
      <c r="O216" s="124">
        <f t="shared" si="16"/>
        <v>77815.312318914861</v>
      </c>
      <c r="P216" s="124">
        <f t="shared" si="20"/>
        <v>428.95342875063733</v>
      </c>
      <c r="Q216" s="124">
        <f t="shared" si="17"/>
        <v>169.81886904950576</v>
      </c>
      <c r="R216" s="124">
        <f t="shared" si="18"/>
        <v>78414.084616715001</v>
      </c>
      <c r="Z216" s="2"/>
    </row>
    <row r="217" spans="13:26" x14ac:dyDescent="0.25">
      <c r="M217" s="2"/>
      <c r="N217" s="1">
        <f t="shared" si="19"/>
        <v>155</v>
      </c>
      <c r="O217" s="124">
        <f t="shared" si="16"/>
        <v>78414.084616715001</v>
      </c>
      <c r="P217" s="124">
        <f t="shared" si="20"/>
        <v>428.95342875063733</v>
      </c>
      <c r="Q217" s="124">
        <f t="shared" si="17"/>
        <v>171.12558917181101</v>
      </c>
      <c r="R217" s="124">
        <f t="shared" si="18"/>
        <v>79014.163634637458</v>
      </c>
      <c r="Z217" s="2"/>
    </row>
    <row r="218" spans="13:26" x14ac:dyDescent="0.25">
      <c r="M218" s="2"/>
      <c r="N218" s="1">
        <f t="shared" si="19"/>
        <v>156</v>
      </c>
      <c r="O218" s="124">
        <f t="shared" ref="O218:O281" si="21">R217</f>
        <v>79014.163634637458</v>
      </c>
      <c r="P218" s="124">
        <f t="shared" si="20"/>
        <v>428.95342875063733</v>
      </c>
      <c r="Q218" s="124">
        <f t="shared" ref="Q218:Q281" si="22">O218*$P$57</f>
        <v>172.43516099163855</v>
      </c>
      <c r="R218" s="124">
        <f t="shared" ref="R218:R281" si="23">O218+P218+Q218</f>
        <v>79615.552224379731</v>
      </c>
      <c r="Z218" s="2"/>
    </row>
    <row r="219" spans="13:26" x14ac:dyDescent="0.25">
      <c r="M219" s="2"/>
      <c r="N219" s="1">
        <f t="shared" si="19"/>
        <v>157</v>
      </c>
      <c r="O219" s="124">
        <f t="shared" si="21"/>
        <v>79615.552224379731</v>
      </c>
      <c r="P219" s="124">
        <f t="shared" si="20"/>
        <v>428.95342875063733</v>
      </c>
      <c r="Q219" s="124">
        <f t="shared" si="22"/>
        <v>173.74759073233994</v>
      </c>
      <c r="R219" s="124">
        <f t="shared" si="23"/>
        <v>80218.253243862709</v>
      </c>
      <c r="Z219" s="2"/>
    </row>
    <row r="220" spans="13:26" x14ac:dyDescent="0.25">
      <c r="M220" s="2"/>
      <c r="N220" s="1">
        <f t="shared" si="19"/>
        <v>158</v>
      </c>
      <c r="O220" s="124">
        <f t="shared" si="21"/>
        <v>80218.253243862709</v>
      </c>
      <c r="P220" s="124">
        <f t="shared" si="20"/>
        <v>428.95342875063733</v>
      </c>
      <c r="Q220" s="124">
        <f t="shared" si="22"/>
        <v>175.0628846308482</v>
      </c>
      <c r="R220" s="124">
        <f t="shared" si="23"/>
        <v>80822.269557244203</v>
      </c>
      <c r="Z220" s="2"/>
    </row>
    <row r="221" spans="13:26" x14ac:dyDescent="0.25">
      <c r="M221" s="2"/>
      <c r="N221" s="1">
        <f t="shared" si="19"/>
        <v>159</v>
      </c>
      <c r="O221" s="124">
        <f t="shared" si="21"/>
        <v>80822.269557244203</v>
      </c>
      <c r="P221" s="124">
        <f t="shared" si="20"/>
        <v>428.95342875063733</v>
      </c>
      <c r="Q221" s="124">
        <f t="shared" si="22"/>
        <v>176.38104893770742</v>
      </c>
      <c r="R221" s="124">
        <f t="shared" si="23"/>
        <v>81427.604034932549</v>
      </c>
      <c r="Z221" s="2"/>
    </row>
    <row r="222" spans="13:26" x14ac:dyDescent="0.25">
      <c r="M222" s="2"/>
      <c r="N222" s="1">
        <f t="shared" si="19"/>
        <v>160</v>
      </c>
      <c r="O222" s="124">
        <f t="shared" si="21"/>
        <v>81427.604034932549</v>
      </c>
      <c r="P222" s="124">
        <f t="shared" si="20"/>
        <v>428.95342875063733</v>
      </c>
      <c r="Q222" s="124">
        <f t="shared" si="22"/>
        <v>177.70208991710243</v>
      </c>
      <c r="R222" s="124">
        <f t="shared" si="23"/>
        <v>82034.259553600292</v>
      </c>
      <c r="Z222" s="2"/>
    </row>
    <row r="223" spans="13:26" x14ac:dyDescent="0.25">
      <c r="M223" s="2"/>
      <c r="N223" s="1">
        <f t="shared" si="19"/>
        <v>161</v>
      </c>
      <c r="O223" s="124">
        <f t="shared" si="21"/>
        <v>82034.259553600292</v>
      </c>
      <c r="P223" s="124">
        <f t="shared" si="20"/>
        <v>428.95342875063733</v>
      </c>
      <c r="Q223" s="124">
        <f t="shared" si="22"/>
        <v>179.02601384688862</v>
      </c>
      <c r="R223" s="124">
        <f t="shared" si="23"/>
        <v>82642.238996197819</v>
      </c>
      <c r="Z223" s="2"/>
    </row>
    <row r="224" spans="13:26" x14ac:dyDescent="0.25">
      <c r="M224" s="2"/>
      <c r="N224" s="1">
        <f t="shared" si="19"/>
        <v>162</v>
      </c>
      <c r="O224" s="124">
        <f t="shared" si="21"/>
        <v>82642.238996197819</v>
      </c>
      <c r="P224" s="124">
        <f t="shared" si="20"/>
        <v>428.95342875063733</v>
      </c>
      <c r="Q224" s="124">
        <f t="shared" si="22"/>
        <v>180.35282701862172</v>
      </c>
      <c r="R224" s="124">
        <f t="shared" si="23"/>
        <v>83251.54525196708</v>
      </c>
      <c r="Z224" s="2"/>
    </row>
    <row r="225" spans="13:26" x14ac:dyDescent="0.25">
      <c r="M225" s="2"/>
      <c r="N225" s="1">
        <f t="shared" si="19"/>
        <v>163</v>
      </c>
      <c r="O225" s="124">
        <f t="shared" si="21"/>
        <v>83251.54525196708</v>
      </c>
      <c r="P225" s="124">
        <f t="shared" si="20"/>
        <v>428.95342875063733</v>
      </c>
      <c r="Q225" s="124">
        <f t="shared" si="22"/>
        <v>181.68253573758773</v>
      </c>
      <c r="R225" s="124">
        <f t="shared" si="23"/>
        <v>83862.181216455312</v>
      </c>
      <c r="Z225" s="2"/>
    </row>
    <row r="226" spans="13:26" x14ac:dyDescent="0.25">
      <c r="M226" s="2"/>
      <c r="N226" s="1">
        <f t="shared" si="19"/>
        <v>164</v>
      </c>
      <c r="O226" s="124">
        <f t="shared" si="21"/>
        <v>83862.181216455312</v>
      </c>
      <c r="P226" s="124">
        <f t="shared" si="20"/>
        <v>428.95342875063733</v>
      </c>
      <c r="Q226" s="124">
        <f t="shared" si="22"/>
        <v>183.01514632283292</v>
      </c>
      <c r="R226" s="124">
        <f t="shared" si="23"/>
        <v>84474.149791528791</v>
      </c>
      <c r="Z226" s="2"/>
    </row>
    <row r="227" spans="13:26" x14ac:dyDescent="0.25">
      <c r="M227" s="2"/>
      <c r="N227" s="1">
        <f t="shared" si="19"/>
        <v>165</v>
      </c>
      <c r="O227" s="124">
        <f t="shared" si="21"/>
        <v>84474.149791528791</v>
      </c>
      <c r="P227" s="124">
        <f t="shared" si="20"/>
        <v>428.95342875063733</v>
      </c>
      <c r="Q227" s="124">
        <f t="shared" si="22"/>
        <v>184.35066510719375</v>
      </c>
      <c r="R227" s="124">
        <f t="shared" si="23"/>
        <v>85087.453885386625</v>
      </c>
      <c r="Z227" s="2"/>
    </row>
    <row r="228" spans="13:26" x14ac:dyDescent="0.25">
      <c r="M228" s="2"/>
      <c r="N228" s="1">
        <f t="shared" si="19"/>
        <v>166</v>
      </c>
      <c r="O228" s="124">
        <f t="shared" si="21"/>
        <v>85087.453885386625</v>
      </c>
      <c r="P228" s="124">
        <f t="shared" si="20"/>
        <v>428.95342875063733</v>
      </c>
      <c r="Q228" s="124">
        <f t="shared" si="22"/>
        <v>185.68909843732706</v>
      </c>
      <c r="R228" s="124">
        <f t="shared" si="23"/>
        <v>85702.096412574596</v>
      </c>
      <c r="Z228" s="2"/>
    </row>
    <row r="229" spans="13:26" x14ac:dyDescent="0.25">
      <c r="M229" s="2"/>
      <c r="N229" s="1">
        <f t="shared" si="19"/>
        <v>167</v>
      </c>
      <c r="O229" s="124">
        <f t="shared" si="21"/>
        <v>85702.096412574596</v>
      </c>
      <c r="P229" s="124">
        <f t="shared" si="20"/>
        <v>428.95342875063733</v>
      </c>
      <c r="Q229" s="124">
        <f t="shared" si="22"/>
        <v>187.03045267374026</v>
      </c>
      <c r="R229" s="124">
        <f t="shared" si="23"/>
        <v>86318.080293998981</v>
      </c>
      <c r="Z229" s="2"/>
    </row>
    <row r="230" spans="13:26" x14ac:dyDescent="0.25">
      <c r="M230" s="2"/>
      <c r="N230" s="1">
        <f t="shared" si="19"/>
        <v>168</v>
      </c>
      <c r="O230" s="124">
        <f t="shared" si="21"/>
        <v>86318.080293998981</v>
      </c>
      <c r="P230" s="124">
        <f t="shared" si="20"/>
        <v>428.95342875063733</v>
      </c>
      <c r="Q230" s="124">
        <f t="shared" si="22"/>
        <v>188.37473419082139</v>
      </c>
      <c r="R230" s="124">
        <f t="shared" si="23"/>
        <v>86935.408456940437</v>
      </c>
      <c r="Z230" s="2"/>
    </row>
    <row r="231" spans="13:26" x14ac:dyDescent="0.25">
      <c r="M231" s="2"/>
      <c r="N231" s="1">
        <f t="shared" si="19"/>
        <v>169</v>
      </c>
      <c r="O231" s="124">
        <f t="shared" si="21"/>
        <v>86935.408456940437</v>
      </c>
      <c r="P231" s="124">
        <f t="shared" si="20"/>
        <v>428.95342875063733</v>
      </c>
      <c r="Q231" s="124">
        <f t="shared" si="22"/>
        <v>189.72194937686962</v>
      </c>
      <c r="R231" s="124">
        <f t="shared" si="23"/>
        <v>87554.083835067941</v>
      </c>
      <c r="Z231" s="2"/>
    </row>
    <row r="232" spans="13:26" x14ac:dyDescent="0.25">
      <c r="M232" s="2"/>
      <c r="N232" s="1">
        <f t="shared" si="19"/>
        <v>170</v>
      </c>
      <c r="O232" s="124">
        <f t="shared" si="21"/>
        <v>87554.083835067941</v>
      </c>
      <c r="P232" s="124">
        <f t="shared" si="20"/>
        <v>428.95342875063733</v>
      </c>
      <c r="Q232" s="124">
        <f t="shared" si="22"/>
        <v>191.07210463412545</v>
      </c>
      <c r="R232" s="124">
        <f t="shared" si="23"/>
        <v>88174.1093684527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88174.1093684527</v>
      </c>
      <c r="P233" s="124">
        <f t="shared" si="20"/>
        <v>428.95342875063733</v>
      </c>
      <c r="Q233" s="124">
        <f t="shared" si="22"/>
        <v>192.42520637880128</v>
      </c>
      <c r="R233" s="124">
        <f t="shared" si="23"/>
        <v>88795.488003582141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88795.488003582141</v>
      </c>
      <c r="P234" s="124">
        <f t="shared" si="20"/>
        <v>428.95342875063733</v>
      </c>
      <c r="Q234" s="124">
        <f t="shared" si="22"/>
        <v>193.78126104111169</v>
      </c>
      <c r="R234" s="124">
        <f t="shared" si="23"/>
        <v>89418.222693373886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89418.222693373886</v>
      </c>
      <c r="P235" s="124">
        <f t="shared" si="20"/>
        <v>428.95342875063733</v>
      </c>
      <c r="Q235" s="124">
        <f t="shared" si="22"/>
        <v>195.14027506530425</v>
      </c>
      <c r="R235" s="124">
        <f t="shared" si="23"/>
        <v>90042.316397189832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90042.316397189832</v>
      </c>
      <c r="P236" s="124">
        <f t="shared" si="20"/>
        <v>428.95342875063733</v>
      </c>
      <c r="Q236" s="124">
        <f t="shared" si="22"/>
        <v>196.50225490968995</v>
      </c>
      <c r="R236" s="124">
        <f t="shared" si="23"/>
        <v>90667.772080850162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90667.772080850162</v>
      </c>
      <c r="P237" s="124">
        <f t="shared" si="20"/>
        <v>428.95342875063733</v>
      </c>
      <c r="Q237" s="124">
        <f t="shared" si="22"/>
        <v>197.867207046674</v>
      </c>
      <c r="R237" s="124">
        <f t="shared" si="23"/>
        <v>91294.592716647472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91294.592716647472</v>
      </c>
      <c r="P238" s="124">
        <f t="shared" si="20"/>
        <v>428.95342875063733</v>
      </c>
      <c r="Q238" s="124">
        <f t="shared" si="22"/>
        <v>199.23513796278647</v>
      </c>
      <c r="R238" s="124">
        <f t="shared" si="23"/>
        <v>91922.781283360891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91922.781283360891</v>
      </c>
      <c r="P239" s="124">
        <f t="shared" si="20"/>
        <v>428.95342875063733</v>
      </c>
      <c r="Q239" s="124">
        <f t="shared" si="22"/>
        <v>200.60605415871328</v>
      </c>
      <c r="R239" s="124">
        <f t="shared" si="23"/>
        <v>92552.340766270238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92552.340766270238</v>
      </c>
      <c r="P240" s="124">
        <f t="shared" si="20"/>
        <v>428.95342875063733</v>
      </c>
      <c r="Q240" s="124">
        <f t="shared" si="22"/>
        <v>201.97996214932695</v>
      </c>
      <c r="R240" s="124">
        <f t="shared" si="23"/>
        <v>93183.274157170206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93183.274157170206</v>
      </c>
      <c r="P241" s="124">
        <f t="shared" si="20"/>
        <v>428.95342875063733</v>
      </c>
      <c r="Q241" s="124">
        <f t="shared" si="22"/>
        <v>203.35686846371772</v>
      </c>
      <c r="R241" s="124">
        <f t="shared" si="23"/>
        <v>93815.58445438456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93815.58445438456</v>
      </c>
      <c r="P242" s="124">
        <f t="shared" si="20"/>
        <v>428.95342875063733</v>
      </c>
      <c r="Q242" s="124">
        <f t="shared" si="22"/>
        <v>204.73677964522432</v>
      </c>
      <c r="R242" s="124">
        <f t="shared" si="23"/>
        <v>94449.27466278043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94449.27466278043</v>
      </c>
      <c r="P243" s="124">
        <f t="shared" si="20"/>
        <v>428.95342875063733</v>
      </c>
      <c r="Q243" s="124">
        <f t="shared" si="22"/>
        <v>206.11970225146533</v>
      </c>
      <c r="R243" s="124">
        <f t="shared" si="23"/>
        <v>95084.347793782537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95084.347793782537</v>
      </c>
      <c r="P244" s="124">
        <f t="shared" si="20"/>
        <v>428.95342875063733</v>
      </c>
      <c r="Q244" s="124">
        <f t="shared" si="22"/>
        <v>207.50564285437017</v>
      </c>
      <c r="R244" s="124">
        <f t="shared" si="23"/>
        <v>95720.806865387553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95720.806865387553</v>
      </c>
      <c r="P245" s="124">
        <f t="shared" si="20"/>
        <v>428.95342875063733</v>
      </c>
      <c r="Q245" s="124">
        <f t="shared" si="22"/>
        <v>208.89460804021047</v>
      </c>
      <c r="R245" s="124">
        <f t="shared" si="23"/>
        <v>96358.654902178401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96358.654902178401</v>
      </c>
      <c r="P246" s="124">
        <f t="shared" si="20"/>
        <v>428.95342875063733</v>
      </c>
      <c r="Q246" s="124">
        <f t="shared" si="22"/>
        <v>210.2866044096312</v>
      </c>
      <c r="R246" s="124">
        <f t="shared" si="23"/>
        <v>96997.894935338671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96997.894935338671</v>
      </c>
      <c r="P247" s="124">
        <f t="shared" si="20"/>
        <v>428.95342875063733</v>
      </c>
      <c r="Q247" s="124">
        <f t="shared" si="22"/>
        <v>211.68163857768218</v>
      </c>
      <c r="R247" s="124">
        <f t="shared" si="23"/>
        <v>97638.530002666987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97638.530002666987</v>
      </c>
      <c r="P248" s="124">
        <f t="shared" si="20"/>
        <v>428.95342875063733</v>
      </c>
      <c r="Q248" s="124">
        <f t="shared" si="22"/>
        <v>213.0797171738495</v>
      </c>
      <c r="R248" s="124">
        <f t="shared" si="23"/>
        <v>98280.563148591478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98280.563148591478</v>
      </c>
      <c r="P249" s="124">
        <f t="shared" si="20"/>
        <v>428.95342875063733</v>
      </c>
      <c r="Q249" s="124">
        <f t="shared" si="22"/>
        <v>214.48084684208692</v>
      </c>
      <c r="R249" s="124">
        <f t="shared" si="23"/>
        <v>98923.997424184199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98923.997424184199</v>
      </c>
      <c r="P250" s="124">
        <f t="shared" si="20"/>
        <v>428.95342875063733</v>
      </c>
      <c r="Q250" s="124">
        <f t="shared" si="22"/>
        <v>215.88503424084757</v>
      </c>
      <c r="R250" s="124">
        <f t="shared" si="23"/>
        <v>99568.835887175679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99568.835887175679</v>
      </c>
      <c r="P251" s="124">
        <f t="shared" si="20"/>
        <v>428.95342875063733</v>
      </c>
      <c r="Q251" s="124">
        <f t="shared" si="22"/>
        <v>217.2922860431155</v>
      </c>
      <c r="R251" s="124">
        <f t="shared" si="23"/>
        <v>100215.08160196943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100215.08160196943</v>
      </c>
      <c r="P252" s="124">
        <f t="shared" ref="P252:P315" si="25">P251</f>
        <v>428.95342875063733</v>
      </c>
      <c r="Q252" s="124">
        <f t="shared" si="22"/>
        <v>218.70260893643746</v>
      </c>
      <c r="R252" s="124">
        <f t="shared" si="23"/>
        <v>100862.73763965651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100862.73763965651</v>
      </c>
      <c r="P253" s="124">
        <f t="shared" si="25"/>
        <v>428.95342875063733</v>
      </c>
      <c r="Q253" s="124">
        <f t="shared" si="22"/>
        <v>220.11600962295464</v>
      </c>
      <c r="R253" s="124">
        <f t="shared" si="23"/>
        <v>101511.80707803011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101511.80707803011</v>
      </c>
      <c r="P254" s="124">
        <f t="shared" si="25"/>
        <v>428.95342875063733</v>
      </c>
      <c r="Q254" s="124">
        <f t="shared" si="22"/>
        <v>221.53249481943453</v>
      </c>
      <c r="R254" s="124">
        <f t="shared" si="23"/>
        <v>102162.29300160018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102162.29300160018</v>
      </c>
      <c r="P255" s="124">
        <f t="shared" si="25"/>
        <v>428.95342875063733</v>
      </c>
      <c r="Q255" s="124">
        <f t="shared" si="22"/>
        <v>222.9520712573028</v>
      </c>
      <c r="R255" s="124">
        <f t="shared" si="23"/>
        <v>102814.19850160812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102814.19850160812</v>
      </c>
      <c r="P256" s="124">
        <f t="shared" si="25"/>
        <v>428.95342875063733</v>
      </c>
      <c r="Q256" s="124">
        <f t="shared" si="22"/>
        <v>224.37474568267541</v>
      </c>
      <c r="R256" s="124">
        <f t="shared" si="23"/>
        <v>103467.52667604144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103467.52667604144</v>
      </c>
      <c r="P257" s="124">
        <f t="shared" si="25"/>
        <v>428.95342875063733</v>
      </c>
      <c r="Q257" s="124">
        <f t="shared" si="22"/>
        <v>225.8005248563905</v>
      </c>
      <c r="R257" s="124">
        <f t="shared" si="23"/>
        <v>104122.28062964846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104122.28062964846</v>
      </c>
      <c r="P258" s="124">
        <f t="shared" si="25"/>
        <v>428.95342875063733</v>
      </c>
      <c r="Q258" s="124">
        <f t="shared" si="22"/>
        <v>227.22941555404063</v>
      </c>
      <c r="R258" s="124">
        <f t="shared" si="23"/>
        <v>104778.46347395315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104778.46347395315</v>
      </c>
      <c r="P259" s="124">
        <f t="shared" si="25"/>
        <v>428.95342875063733</v>
      </c>
      <c r="Q259" s="124">
        <f t="shared" si="22"/>
        <v>228.66142456600502</v>
      </c>
      <c r="R259" s="124">
        <f t="shared" si="23"/>
        <v>105436.07832726979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105436.07832726979</v>
      </c>
      <c r="P260" s="124">
        <f t="shared" si="25"/>
        <v>428.95342875063733</v>
      </c>
      <c r="Q260" s="124">
        <f t="shared" si="22"/>
        <v>230.09655869748167</v>
      </c>
      <c r="R260" s="124">
        <f t="shared" si="23"/>
        <v>106095.12831471791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106095.12831471791</v>
      </c>
      <c r="P261" s="124">
        <f t="shared" si="25"/>
        <v>428.95342875063733</v>
      </c>
      <c r="Q261" s="124">
        <f t="shared" si="22"/>
        <v>231.53482476851977</v>
      </c>
      <c r="R261" s="124">
        <f t="shared" si="23"/>
        <v>106755.61656823706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106755.61656823706</v>
      </c>
      <c r="P262" s="124">
        <f t="shared" si="25"/>
        <v>428.95342875063733</v>
      </c>
      <c r="Q262" s="124">
        <f t="shared" si="22"/>
        <v>232.97622961405224</v>
      </c>
      <c r="R262" s="124">
        <f t="shared" si="23"/>
        <v>107417.54622660176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107417.54622660176</v>
      </c>
      <c r="P263" s="124">
        <f t="shared" si="25"/>
        <v>428.95342875063733</v>
      </c>
      <c r="Q263" s="124">
        <f t="shared" si="22"/>
        <v>234.42078008392801</v>
      </c>
      <c r="R263" s="124">
        <f t="shared" si="23"/>
        <v>108080.92043543632</v>
      </c>
      <c r="Z263" s="2"/>
    </row>
    <row r="264" spans="13:26" x14ac:dyDescent="0.25">
      <c r="M264" s="2"/>
      <c r="N264" s="1">
        <f t="shared" si="24"/>
        <v>202</v>
      </c>
      <c r="O264" s="124">
        <f t="shared" si="21"/>
        <v>108080.92043543632</v>
      </c>
      <c r="P264" s="124">
        <f t="shared" si="25"/>
        <v>428.95342875063733</v>
      </c>
      <c r="Q264" s="124">
        <f t="shared" si="22"/>
        <v>235.86848304294463</v>
      </c>
      <c r="R264" s="124">
        <f t="shared" si="23"/>
        <v>108745.7423472299</v>
      </c>
      <c r="Z264" s="2"/>
    </row>
    <row r="265" spans="13:26" x14ac:dyDescent="0.25">
      <c r="M265" s="2"/>
      <c r="N265" s="1">
        <f t="shared" si="24"/>
        <v>203</v>
      </c>
      <c r="O265" s="124">
        <f t="shared" si="21"/>
        <v>108745.7423472299</v>
      </c>
      <c r="P265" s="124">
        <f t="shared" si="25"/>
        <v>428.95342875063733</v>
      </c>
      <c r="Q265" s="124">
        <f t="shared" si="22"/>
        <v>237.319345370881</v>
      </c>
      <c r="R265" s="124">
        <f t="shared" si="23"/>
        <v>109412.01512135142</v>
      </c>
      <c r="Z265" s="2"/>
    </row>
    <row r="266" spans="13:26" x14ac:dyDescent="0.25">
      <c r="M266" s="2"/>
      <c r="N266" s="1">
        <f t="shared" si="24"/>
        <v>204</v>
      </c>
      <c r="O266" s="124">
        <f t="shared" si="21"/>
        <v>109412.01512135142</v>
      </c>
      <c r="P266" s="124">
        <f t="shared" si="25"/>
        <v>428.95342875063733</v>
      </c>
      <c r="Q266" s="124">
        <f t="shared" si="22"/>
        <v>238.77337396252994</v>
      </c>
      <c r="R266" s="124">
        <f t="shared" si="23"/>
        <v>110079.74192406458</v>
      </c>
      <c r="Z266" s="2"/>
    </row>
    <row r="267" spans="13:26" x14ac:dyDescent="0.25">
      <c r="M267" s="2"/>
      <c r="N267" s="1">
        <f t="shared" si="24"/>
        <v>205</v>
      </c>
      <c r="O267" s="124">
        <f t="shared" si="21"/>
        <v>110079.74192406458</v>
      </c>
      <c r="P267" s="124">
        <f t="shared" si="25"/>
        <v>428.95342875063733</v>
      </c>
      <c r="Q267" s="124">
        <f t="shared" si="22"/>
        <v>240.23057572773098</v>
      </c>
      <c r="R267" s="124">
        <f t="shared" si="23"/>
        <v>110748.92592854296</v>
      </c>
      <c r="Z267" s="2"/>
    </row>
    <row r="268" spans="13:26" x14ac:dyDescent="0.25">
      <c r="M268" s="2"/>
      <c r="N268" s="1">
        <f t="shared" si="24"/>
        <v>206</v>
      </c>
      <c r="O268" s="124">
        <f t="shared" si="21"/>
        <v>110748.92592854296</v>
      </c>
      <c r="P268" s="124">
        <f t="shared" si="25"/>
        <v>428.95342875063733</v>
      </c>
      <c r="Q268" s="124">
        <f t="shared" si="22"/>
        <v>241.69095759140325</v>
      </c>
      <c r="R268" s="124">
        <f t="shared" si="23"/>
        <v>111419.570314885</v>
      </c>
      <c r="Z268" s="2"/>
    </row>
    <row r="269" spans="13:26" x14ac:dyDescent="0.25">
      <c r="M269" s="2"/>
      <c r="N269" s="1">
        <f t="shared" si="24"/>
        <v>207</v>
      </c>
      <c r="O269" s="124">
        <f t="shared" si="21"/>
        <v>111419.570314885</v>
      </c>
      <c r="P269" s="124">
        <f t="shared" si="25"/>
        <v>428.95342875063733</v>
      </c>
      <c r="Q269" s="124">
        <f t="shared" si="22"/>
        <v>243.15452649357832</v>
      </c>
      <c r="R269" s="124">
        <f t="shared" si="23"/>
        <v>112091.67827012922</v>
      </c>
      <c r="Z269" s="2"/>
    </row>
    <row r="270" spans="13:26" x14ac:dyDescent="0.25">
      <c r="M270" s="2"/>
      <c r="N270" s="1">
        <f t="shared" si="24"/>
        <v>208</v>
      </c>
      <c r="O270" s="124">
        <f t="shared" si="21"/>
        <v>112091.67827012922</v>
      </c>
      <c r="P270" s="124">
        <f t="shared" si="25"/>
        <v>428.95342875063733</v>
      </c>
      <c r="Q270" s="124">
        <f t="shared" si="22"/>
        <v>244.62128938943329</v>
      </c>
      <c r="R270" s="124">
        <f t="shared" si="23"/>
        <v>112765.25298826929</v>
      </c>
      <c r="Z270" s="2"/>
    </row>
    <row r="271" spans="13:26" x14ac:dyDescent="0.25">
      <c r="M271" s="2"/>
      <c r="N271" s="1">
        <f t="shared" si="24"/>
        <v>209</v>
      </c>
      <c r="O271" s="124">
        <f t="shared" si="21"/>
        <v>112765.25298826929</v>
      </c>
      <c r="P271" s="124">
        <f t="shared" si="25"/>
        <v>428.95342875063733</v>
      </c>
      <c r="Q271" s="124">
        <f t="shared" si="22"/>
        <v>246.09125324932364</v>
      </c>
      <c r="R271" s="124">
        <f t="shared" si="23"/>
        <v>113440.29767026925</v>
      </c>
      <c r="Z271" s="2"/>
    </row>
    <row r="272" spans="13:26" x14ac:dyDescent="0.25">
      <c r="M272" s="2"/>
      <c r="N272" s="1">
        <f t="shared" si="24"/>
        <v>210</v>
      </c>
      <c r="O272" s="124">
        <f t="shared" si="21"/>
        <v>113440.29767026925</v>
      </c>
      <c r="P272" s="124">
        <f t="shared" si="25"/>
        <v>428.95342875063733</v>
      </c>
      <c r="Q272" s="124">
        <f t="shared" si="22"/>
        <v>247.56442505881662</v>
      </c>
      <c r="R272" s="124">
        <f t="shared" si="23"/>
        <v>114116.81552407872</v>
      </c>
      <c r="Z272" s="2"/>
    </row>
    <row r="273" spans="13:26" x14ac:dyDescent="0.25">
      <c r="M273" s="2"/>
      <c r="N273" s="1">
        <f t="shared" si="24"/>
        <v>211</v>
      </c>
      <c r="O273" s="124">
        <f t="shared" si="21"/>
        <v>114116.81552407872</v>
      </c>
      <c r="P273" s="124">
        <f t="shared" si="25"/>
        <v>428.95342875063733</v>
      </c>
      <c r="Q273" s="124">
        <f t="shared" si="22"/>
        <v>249.04081181872425</v>
      </c>
      <c r="R273" s="124">
        <f t="shared" si="23"/>
        <v>114794.80976464807</v>
      </c>
      <c r="Z273" s="2"/>
    </row>
    <row r="274" spans="13:26" x14ac:dyDescent="0.25">
      <c r="M274" s="2"/>
      <c r="N274" s="1">
        <f t="shared" si="24"/>
        <v>212</v>
      </c>
      <c r="O274" s="124">
        <f t="shared" si="21"/>
        <v>114794.80976464807</v>
      </c>
      <c r="P274" s="124">
        <f t="shared" si="25"/>
        <v>428.95342875063733</v>
      </c>
      <c r="Q274" s="124">
        <f t="shared" si="22"/>
        <v>250.52042054513657</v>
      </c>
      <c r="R274" s="124">
        <f t="shared" si="23"/>
        <v>115474.28361394384</v>
      </c>
      <c r="Z274" s="2"/>
    </row>
    <row r="275" spans="13:26" x14ac:dyDescent="0.25">
      <c r="M275" s="2"/>
      <c r="N275" s="1">
        <f t="shared" si="24"/>
        <v>213</v>
      </c>
      <c r="O275" s="124">
        <f t="shared" si="21"/>
        <v>115474.28361394384</v>
      </c>
      <c r="P275" s="124">
        <f t="shared" si="25"/>
        <v>428.95342875063733</v>
      </c>
      <c r="Q275" s="124">
        <f t="shared" si="22"/>
        <v>252.00325826945519</v>
      </c>
      <c r="R275" s="124">
        <f t="shared" si="23"/>
        <v>116155.24030096394</v>
      </c>
      <c r="Z275" s="2"/>
    </row>
    <row r="276" spans="13:26" x14ac:dyDescent="0.25">
      <c r="M276" s="2"/>
      <c r="N276" s="1">
        <f t="shared" si="24"/>
        <v>214</v>
      </c>
      <c r="O276" s="124">
        <f t="shared" si="21"/>
        <v>116155.24030096394</v>
      </c>
      <c r="P276" s="124">
        <f t="shared" si="25"/>
        <v>428.95342875063733</v>
      </c>
      <c r="Q276" s="124">
        <f t="shared" si="22"/>
        <v>253.48933203842651</v>
      </c>
      <c r="R276" s="124">
        <f t="shared" si="23"/>
        <v>116837.68306175301</v>
      </c>
      <c r="Z276" s="2"/>
    </row>
    <row r="277" spans="13:26" x14ac:dyDescent="0.25">
      <c r="M277" s="2"/>
      <c r="N277" s="1">
        <f t="shared" si="24"/>
        <v>215</v>
      </c>
      <c r="O277" s="124">
        <f t="shared" si="21"/>
        <v>116837.68306175301</v>
      </c>
      <c r="P277" s="124">
        <f t="shared" si="25"/>
        <v>428.95342875063733</v>
      </c>
      <c r="Q277" s="124">
        <f t="shared" si="22"/>
        <v>254.9786489141753</v>
      </c>
      <c r="R277" s="124">
        <f t="shared" si="23"/>
        <v>117521.61513941782</v>
      </c>
      <c r="Z277" s="2"/>
    </row>
    <row r="278" spans="13:26" x14ac:dyDescent="0.25">
      <c r="M278" s="2"/>
      <c r="N278" s="1">
        <f t="shared" si="24"/>
        <v>216</v>
      </c>
      <c r="O278" s="124">
        <f t="shared" si="21"/>
        <v>117521.61513941782</v>
      </c>
      <c r="P278" s="124">
        <f t="shared" si="25"/>
        <v>428.95342875063733</v>
      </c>
      <c r="Q278" s="124">
        <f t="shared" si="22"/>
        <v>256.47121597423813</v>
      </c>
      <c r="R278" s="124">
        <f t="shared" si="23"/>
        <v>118207.03978414269</v>
      </c>
      <c r="Z278" s="2"/>
    </row>
    <row r="279" spans="13:26" x14ac:dyDescent="0.25">
      <c r="M279" s="2"/>
      <c r="N279" s="1">
        <f t="shared" si="24"/>
        <v>217</v>
      </c>
      <c r="O279" s="124">
        <f t="shared" si="21"/>
        <v>118207.03978414269</v>
      </c>
      <c r="P279" s="124">
        <f t="shared" si="25"/>
        <v>428.95342875063733</v>
      </c>
      <c r="Q279" s="124">
        <f t="shared" si="22"/>
        <v>257.96704031159732</v>
      </c>
      <c r="R279" s="124">
        <f t="shared" si="23"/>
        <v>118893.96025320493</v>
      </c>
      <c r="Z279" s="2"/>
    </row>
    <row r="280" spans="13:26" x14ac:dyDescent="0.25">
      <c r="M280" s="2"/>
      <c r="N280" s="1">
        <f t="shared" si="24"/>
        <v>218</v>
      </c>
      <c r="O280" s="124">
        <f t="shared" si="21"/>
        <v>118893.96025320493</v>
      </c>
      <c r="P280" s="124">
        <f t="shared" si="25"/>
        <v>428.95342875063733</v>
      </c>
      <c r="Q280" s="124">
        <f t="shared" si="22"/>
        <v>259.46612903471424</v>
      </c>
      <c r="R280" s="124">
        <f t="shared" si="23"/>
        <v>119582.37981099029</v>
      </c>
      <c r="Z280" s="2"/>
    </row>
    <row r="281" spans="13:26" x14ac:dyDescent="0.25">
      <c r="M281" s="2"/>
      <c r="N281" s="1">
        <f t="shared" si="24"/>
        <v>219</v>
      </c>
      <c r="O281" s="124">
        <f t="shared" si="21"/>
        <v>119582.37981099029</v>
      </c>
      <c r="P281" s="124">
        <f t="shared" si="25"/>
        <v>428.95342875063733</v>
      </c>
      <c r="Q281" s="124">
        <f t="shared" si="22"/>
        <v>260.96848926756331</v>
      </c>
      <c r="R281" s="124">
        <f t="shared" si="23"/>
        <v>120272.30172900848</v>
      </c>
      <c r="Z281" s="2"/>
    </row>
    <row r="282" spans="13:26" x14ac:dyDescent="0.25">
      <c r="M282" s="2"/>
      <c r="N282" s="1">
        <f t="shared" si="24"/>
        <v>220</v>
      </c>
      <c r="O282" s="124">
        <f t="shared" ref="O282:O345" si="26">R281</f>
        <v>120272.30172900848</v>
      </c>
      <c r="P282" s="124">
        <f t="shared" si="25"/>
        <v>428.95342875063733</v>
      </c>
      <c r="Q282" s="124">
        <f t="shared" ref="Q282:Q345" si="27">O282*$P$57</f>
        <v>262.47412814966594</v>
      </c>
      <c r="R282" s="124">
        <f t="shared" ref="R282:R345" si="28">O282+P282+Q282</f>
        <v>120963.72928590879</v>
      </c>
      <c r="Z282" s="2"/>
    </row>
    <row r="283" spans="13:26" x14ac:dyDescent="0.25">
      <c r="M283" s="2"/>
      <c r="N283" s="1">
        <f t="shared" si="24"/>
        <v>221</v>
      </c>
      <c r="O283" s="124">
        <f t="shared" si="26"/>
        <v>120963.72928590879</v>
      </c>
      <c r="P283" s="124">
        <f t="shared" si="25"/>
        <v>428.95342875063733</v>
      </c>
      <c r="Q283" s="124">
        <f t="shared" si="27"/>
        <v>263.98305283612422</v>
      </c>
      <c r="R283" s="124">
        <f t="shared" si="28"/>
        <v>121656.66576749555</v>
      </c>
      <c r="Z283" s="2"/>
    </row>
    <row r="284" spans="13:26" x14ac:dyDescent="0.25">
      <c r="M284" s="2"/>
      <c r="N284" s="1">
        <f t="shared" si="24"/>
        <v>222</v>
      </c>
      <c r="O284" s="124">
        <f t="shared" si="26"/>
        <v>121656.66576749555</v>
      </c>
      <c r="P284" s="124">
        <f t="shared" si="25"/>
        <v>428.95342875063733</v>
      </c>
      <c r="Q284" s="124">
        <f t="shared" si="27"/>
        <v>265.49527049765516</v>
      </c>
      <c r="R284" s="124">
        <f t="shared" si="28"/>
        <v>122351.11446674385</v>
      </c>
      <c r="Z284" s="2"/>
    </row>
    <row r="285" spans="13:26" x14ac:dyDescent="0.25">
      <c r="M285" s="2"/>
      <c r="N285" s="1">
        <f t="shared" si="24"/>
        <v>223</v>
      </c>
      <c r="O285" s="124">
        <f t="shared" si="26"/>
        <v>122351.11446674385</v>
      </c>
      <c r="P285" s="124">
        <f t="shared" si="25"/>
        <v>428.95342875063733</v>
      </c>
      <c r="Q285" s="124">
        <f t="shared" si="27"/>
        <v>267.01078832062456</v>
      </c>
      <c r="R285" s="124">
        <f t="shared" si="28"/>
        <v>123047.07868381511</v>
      </c>
      <c r="Z285" s="2"/>
    </row>
    <row r="286" spans="13:26" x14ac:dyDescent="0.25">
      <c r="M286" s="2"/>
      <c r="N286" s="1">
        <f t="shared" si="24"/>
        <v>224</v>
      </c>
      <c r="O286" s="124">
        <f t="shared" si="26"/>
        <v>123047.07868381511</v>
      </c>
      <c r="P286" s="124">
        <f t="shared" si="25"/>
        <v>428.95342875063733</v>
      </c>
      <c r="Q286" s="124">
        <f t="shared" si="27"/>
        <v>268.52961350708131</v>
      </c>
      <c r="R286" s="124">
        <f t="shared" si="28"/>
        <v>123744.56172607283</v>
      </c>
      <c r="Z286" s="2"/>
    </row>
    <row r="287" spans="13:26" x14ac:dyDescent="0.25">
      <c r="M287" s="2"/>
      <c r="N287" s="1">
        <f t="shared" si="24"/>
        <v>225</v>
      </c>
      <c r="O287" s="124">
        <f t="shared" si="26"/>
        <v>123744.56172607283</v>
      </c>
      <c r="P287" s="124">
        <f t="shared" si="25"/>
        <v>428.95342875063733</v>
      </c>
      <c r="Q287" s="124">
        <f t="shared" si="27"/>
        <v>270.05175327479157</v>
      </c>
      <c r="R287" s="124">
        <f t="shared" si="28"/>
        <v>124443.56690809826</v>
      </c>
      <c r="Z287" s="2"/>
    </row>
    <row r="288" spans="13:26" x14ac:dyDescent="0.25">
      <c r="M288" s="2"/>
      <c r="N288" s="1">
        <f t="shared" si="24"/>
        <v>226</v>
      </c>
      <c r="O288" s="124">
        <f t="shared" si="26"/>
        <v>124443.56690809826</v>
      </c>
      <c r="P288" s="124">
        <f t="shared" si="25"/>
        <v>428.95342875063733</v>
      </c>
      <c r="Q288" s="124">
        <f t="shared" si="27"/>
        <v>271.57721485727308</v>
      </c>
      <c r="R288" s="124">
        <f t="shared" si="28"/>
        <v>125144.09755170617</v>
      </c>
      <c r="Z288" s="2"/>
    </row>
    <row r="289" spans="13:26" x14ac:dyDescent="0.25">
      <c r="M289" s="2"/>
      <c r="N289" s="1">
        <f t="shared" si="24"/>
        <v>227</v>
      </c>
      <c r="O289" s="124">
        <f t="shared" si="26"/>
        <v>125144.09755170617</v>
      </c>
      <c r="P289" s="124">
        <f t="shared" si="25"/>
        <v>428.95342875063733</v>
      </c>
      <c r="Q289" s="124">
        <f t="shared" si="27"/>
        <v>273.10600550382941</v>
      </c>
      <c r="R289" s="124">
        <f t="shared" si="28"/>
        <v>125846.15698596064</v>
      </c>
      <c r="Z289" s="2"/>
    </row>
    <row r="290" spans="13:26" x14ac:dyDescent="0.25">
      <c r="M290" s="2"/>
      <c r="N290" s="1">
        <f t="shared" si="24"/>
        <v>228</v>
      </c>
      <c r="O290" s="124">
        <f t="shared" si="26"/>
        <v>125846.15698596064</v>
      </c>
      <c r="P290" s="124">
        <f t="shared" si="25"/>
        <v>428.95342875063733</v>
      </c>
      <c r="Q290" s="124">
        <f t="shared" si="27"/>
        <v>274.63813247958467</v>
      </c>
      <c r="R290" s="124">
        <f t="shared" si="28"/>
        <v>126549.74854719086</v>
      </c>
      <c r="Z290" s="2"/>
    </row>
    <row r="291" spans="13:26" x14ac:dyDescent="0.25">
      <c r="M291" s="2"/>
      <c r="N291" s="1">
        <f t="shared" si="24"/>
        <v>229</v>
      </c>
      <c r="O291" s="124">
        <f t="shared" si="26"/>
        <v>126549.74854719086</v>
      </c>
      <c r="P291" s="124">
        <f t="shared" si="25"/>
        <v>428.95342875063733</v>
      </c>
      <c r="Q291" s="124">
        <f t="shared" si="27"/>
        <v>276.17360306551774</v>
      </c>
      <c r="R291" s="124">
        <f t="shared" si="28"/>
        <v>127254.87557900701</v>
      </c>
      <c r="Z291" s="2"/>
    </row>
    <row r="292" spans="13:26" x14ac:dyDescent="0.25">
      <c r="M292" s="2"/>
      <c r="N292" s="1">
        <f t="shared" si="24"/>
        <v>230</v>
      </c>
      <c r="O292" s="124">
        <f t="shared" si="26"/>
        <v>127254.87557900701</v>
      </c>
      <c r="P292" s="124">
        <f t="shared" si="25"/>
        <v>428.95342875063733</v>
      </c>
      <c r="Q292" s="124">
        <f t="shared" si="27"/>
        <v>277.71242455849722</v>
      </c>
      <c r="R292" s="124">
        <f t="shared" si="28"/>
        <v>127961.54143231615</v>
      </c>
      <c r="Z292" s="2"/>
    </row>
    <row r="293" spans="13:26" x14ac:dyDescent="0.25">
      <c r="M293" s="2"/>
      <c r="N293" s="1">
        <f t="shared" si="24"/>
        <v>231</v>
      </c>
      <c r="O293" s="124">
        <f t="shared" si="26"/>
        <v>127961.54143231615</v>
      </c>
      <c r="P293" s="124">
        <f t="shared" si="25"/>
        <v>428.95342875063733</v>
      </c>
      <c r="Q293" s="124">
        <f t="shared" si="27"/>
        <v>279.25460427131566</v>
      </c>
      <c r="R293" s="124">
        <f t="shared" si="28"/>
        <v>128669.74946533811</v>
      </c>
      <c r="Z293" s="2"/>
    </row>
    <row r="294" spans="13:26" x14ac:dyDescent="0.25">
      <c r="M294" s="2"/>
      <c r="N294" s="1">
        <f t="shared" si="24"/>
        <v>232</v>
      </c>
      <c r="O294" s="124">
        <f t="shared" si="26"/>
        <v>128669.74946533811</v>
      </c>
      <c r="P294" s="124">
        <f t="shared" si="25"/>
        <v>428.95342875063733</v>
      </c>
      <c r="Q294" s="124">
        <f t="shared" si="27"/>
        <v>280.80014953272467</v>
      </c>
      <c r="R294" s="124">
        <f t="shared" si="28"/>
        <v>129379.50304362147</v>
      </c>
      <c r="Z294" s="2"/>
    </row>
    <row r="295" spans="13:26" x14ac:dyDescent="0.25">
      <c r="M295" s="2"/>
      <c r="N295" s="1">
        <f t="shared" si="24"/>
        <v>233</v>
      </c>
      <c r="O295" s="124">
        <f t="shared" si="26"/>
        <v>129379.50304362147</v>
      </c>
      <c r="P295" s="124">
        <f t="shared" si="25"/>
        <v>428.95342875063733</v>
      </c>
      <c r="Q295" s="124">
        <f t="shared" si="27"/>
        <v>282.3490676874697</v>
      </c>
      <c r="R295" s="124">
        <f t="shared" si="28"/>
        <v>130090.80554005958</v>
      </c>
      <c r="Z295" s="2"/>
    </row>
    <row r="296" spans="13:26" x14ac:dyDescent="0.25">
      <c r="M296" s="2"/>
      <c r="N296" s="1">
        <f t="shared" si="24"/>
        <v>234</v>
      </c>
      <c r="O296" s="124">
        <f t="shared" si="26"/>
        <v>130090.80554005958</v>
      </c>
      <c r="P296" s="124">
        <f t="shared" si="25"/>
        <v>428.95342875063733</v>
      </c>
      <c r="Q296" s="124">
        <f t="shared" si="27"/>
        <v>283.90136609632475</v>
      </c>
      <c r="R296" s="124">
        <f t="shared" si="28"/>
        <v>130803.66033490654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130803.66033490654</v>
      </c>
      <c r="P297" s="124">
        <f t="shared" si="25"/>
        <v>428.95342875063733</v>
      </c>
      <c r="Q297" s="124">
        <f t="shared" si="27"/>
        <v>285.45705213612752</v>
      </c>
      <c r="R297" s="124">
        <f t="shared" si="28"/>
        <v>131518.0708157933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131518.0708157933</v>
      </c>
      <c r="P298" s="124">
        <f t="shared" si="25"/>
        <v>428.95342875063733</v>
      </c>
      <c r="Q298" s="124">
        <f t="shared" si="27"/>
        <v>287.01613319981442</v>
      </c>
      <c r="R298" s="124">
        <f t="shared" si="28"/>
        <v>132234.04037774375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132234.04037774375</v>
      </c>
      <c r="P299" s="124">
        <f t="shared" si="25"/>
        <v>428.95342875063733</v>
      </c>
      <c r="Q299" s="124">
        <f t="shared" si="27"/>
        <v>288.57861669645575</v>
      </c>
      <c r="R299" s="124">
        <f t="shared" si="28"/>
        <v>132951.57242319084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132951.57242319084</v>
      </c>
      <c r="P300" s="124">
        <f t="shared" si="25"/>
        <v>428.95342875063733</v>
      </c>
      <c r="Q300" s="124">
        <f t="shared" si="27"/>
        <v>290.14451005129081</v>
      </c>
      <c r="R300" s="124">
        <f t="shared" si="28"/>
        <v>133670.67036199276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133670.67036199276</v>
      </c>
      <c r="P301" s="124">
        <f t="shared" si="25"/>
        <v>428.95342875063733</v>
      </c>
      <c r="Q301" s="124">
        <f t="shared" si="27"/>
        <v>291.71382070576323</v>
      </c>
      <c r="R301" s="124">
        <f t="shared" si="28"/>
        <v>134391.33761144915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134391.33761144915</v>
      </c>
      <c r="P302" s="124">
        <f t="shared" si="25"/>
        <v>428.95342875063733</v>
      </c>
      <c r="Q302" s="124">
        <f t="shared" si="27"/>
        <v>293.28655611755642</v>
      </c>
      <c r="R302" s="124">
        <f t="shared" si="28"/>
        <v>135113.57759631734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135113.57759631734</v>
      </c>
      <c r="P303" s="124">
        <f t="shared" si="25"/>
        <v>428.95342875063733</v>
      </c>
      <c r="Q303" s="124">
        <f t="shared" si="27"/>
        <v>294.8627237606288</v>
      </c>
      <c r="R303" s="124">
        <f t="shared" si="28"/>
        <v>135837.39374882859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135837.39374882859</v>
      </c>
      <c r="P304" s="124">
        <f t="shared" si="25"/>
        <v>428.95342875063733</v>
      </c>
      <c r="Q304" s="124">
        <f t="shared" si="27"/>
        <v>296.44233112524961</v>
      </c>
      <c r="R304" s="124">
        <f t="shared" si="28"/>
        <v>136562.78950870447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136562.78950870447</v>
      </c>
      <c r="P305" s="124">
        <f t="shared" si="25"/>
        <v>428.95342875063733</v>
      </c>
      <c r="Q305" s="124">
        <f t="shared" si="27"/>
        <v>298.02538571803427</v>
      </c>
      <c r="R305" s="124">
        <f t="shared" si="28"/>
        <v>137289.76832317314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137289.76832317314</v>
      </c>
      <c r="P306" s="124">
        <f t="shared" si="25"/>
        <v>428.95342875063733</v>
      </c>
      <c r="Q306" s="124">
        <f t="shared" si="27"/>
        <v>299.61189506198008</v>
      </c>
      <c r="R306" s="124">
        <f t="shared" si="28"/>
        <v>138018.33364698573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138018.33364698573</v>
      </c>
      <c r="P307" s="124">
        <f t="shared" si="25"/>
        <v>428.95342875063733</v>
      </c>
      <c r="Q307" s="124">
        <f t="shared" si="27"/>
        <v>301.20186669650201</v>
      </c>
      <c r="R307" s="124">
        <f t="shared" si="28"/>
        <v>138748.48894243286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138748.48894243286</v>
      </c>
      <c r="P308" s="124">
        <f t="shared" si="25"/>
        <v>428.95342875063733</v>
      </c>
      <c r="Q308" s="124">
        <f t="shared" si="27"/>
        <v>302.79530817746871</v>
      </c>
      <c r="R308" s="124">
        <f t="shared" si="28"/>
        <v>139480.23767936096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139480.23767936096</v>
      </c>
      <c r="P309" s="124">
        <f t="shared" si="25"/>
        <v>428.95342875063733</v>
      </c>
      <c r="Q309" s="124">
        <f t="shared" si="27"/>
        <v>304.39222707723815</v>
      </c>
      <c r="R309" s="124">
        <f t="shared" si="28"/>
        <v>140213.58333518883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140213.58333518883</v>
      </c>
      <c r="P310" s="124">
        <f t="shared" si="25"/>
        <v>428.95342875063733</v>
      </c>
      <c r="Q310" s="124">
        <f t="shared" si="27"/>
        <v>305.99263098469356</v>
      </c>
      <c r="R310" s="124">
        <f t="shared" si="28"/>
        <v>140948.52939492415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140948.52939492415</v>
      </c>
      <c r="P311" s="124">
        <f t="shared" si="25"/>
        <v>428.95342875063733</v>
      </c>
      <c r="Q311" s="124">
        <f t="shared" si="27"/>
        <v>307.59652750527988</v>
      </c>
      <c r="R311" s="124">
        <f t="shared" si="28"/>
        <v>141685.07935118006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141685.07935118006</v>
      </c>
      <c r="P312" s="124">
        <f t="shared" si="25"/>
        <v>428.95342875063733</v>
      </c>
      <c r="Q312" s="124">
        <f t="shared" si="27"/>
        <v>309.20392426103945</v>
      </c>
      <c r="R312" s="124">
        <f t="shared" si="28"/>
        <v>142423.23670419172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142423.23670419172</v>
      </c>
      <c r="P313" s="124">
        <f t="shared" si="25"/>
        <v>428.95342875063733</v>
      </c>
      <c r="Q313" s="124">
        <f t="shared" si="27"/>
        <v>310.81482889064853</v>
      </c>
      <c r="R313" s="124">
        <f t="shared" si="28"/>
        <v>143163.00496183298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143163.00496183298</v>
      </c>
      <c r="P314" s="124">
        <f t="shared" si="25"/>
        <v>428.95342875063733</v>
      </c>
      <c r="Q314" s="124">
        <f t="shared" si="27"/>
        <v>312.42924904945352</v>
      </c>
      <c r="R314" s="124">
        <f t="shared" si="28"/>
        <v>143904.38763963306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143904.38763963306</v>
      </c>
      <c r="P315" s="124">
        <f t="shared" si="25"/>
        <v>428.95342875063733</v>
      </c>
      <c r="Q315" s="124">
        <f t="shared" si="27"/>
        <v>314.04719240950732</v>
      </c>
      <c r="R315" s="124">
        <f t="shared" si="28"/>
        <v>144647.3882607932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144647.3882607932</v>
      </c>
      <c r="P316" s="124">
        <f t="shared" ref="P316:P379" si="30">P315</f>
        <v>428.95342875063733</v>
      </c>
      <c r="Q316" s="124">
        <f t="shared" si="27"/>
        <v>315.66866665960589</v>
      </c>
      <c r="R316" s="124">
        <f t="shared" si="28"/>
        <v>145392.01035620342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145392.01035620342</v>
      </c>
      <c r="P317" s="124">
        <f t="shared" si="30"/>
        <v>428.95342875063733</v>
      </c>
      <c r="Q317" s="124">
        <f t="shared" si="27"/>
        <v>317.29367950532441</v>
      </c>
      <c r="R317" s="124">
        <f t="shared" si="28"/>
        <v>146138.25746445937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146138.25746445937</v>
      </c>
      <c r="P318" s="124">
        <f t="shared" si="30"/>
        <v>428.95342875063733</v>
      </c>
      <c r="Q318" s="124">
        <f t="shared" si="27"/>
        <v>318.92223866905454</v>
      </c>
      <c r="R318" s="124">
        <f t="shared" si="28"/>
        <v>146886.13313187906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146886.13313187906</v>
      </c>
      <c r="P319" s="124">
        <f t="shared" si="30"/>
        <v>428.95342875063733</v>
      </c>
      <c r="Q319" s="124">
        <f t="shared" si="27"/>
        <v>320.55435189004055</v>
      </c>
      <c r="R319" s="124">
        <f t="shared" si="28"/>
        <v>147635.64091251974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147635.64091251974</v>
      </c>
      <c r="P320" s="124">
        <f t="shared" si="30"/>
        <v>428.95342875063733</v>
      </c>
      <c r="Q320" s="124">
        <f t="shared" si="27"/>
        <v>322.19002692441632</v>
      </c>
      <c r="R320" s="124">
        <f t="shared" si="28"/>
        <v>148386.78436819479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148386.78436819479</v>
      </c>
      <c r="P321" s="124">
        <f t="shared" si="30"/>
        <v>428.95342875063733</v>
      </c>
      <c r="Q321" s="124">
        <f t="shared" si="27"/>
        <v>323.82927154524231</v>
      </c>
      <c r="R321" s="124">
        <f t="shared" si="28"/>
        <v>149139.56706849067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149139.56706849067</v>
      </c>
      <c r="P322" s="124">
        <f t="shared" si="30"/>
        <v>428.95342875063733</v>
      </c>
      <c r="Q322" s="124">
        <f t="shared" si="27"/>
        <v>325.47209354254227</v>
      </c>
      <c r="R322" s="124">
        <f t="shared" si="28"/>
        <v>149893.99259078383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149893.99259078383</v>
      </c>
      <c r="P323" s="124">
        <f t="shared" si="30"/>
        <v>428.95342875063733</v>
      </c>
      <c r="Q323" s="124">
        <f t="shared" si="27"/>
        <v>327.11850072334033</v>
      </c>
      <c r="R323" s="124">
        <f t="shared" si="28"/>
        <v>150650.06452025779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150650.06452025779</v>
      </c>
      <c r="P324" s="124">
        <f t="shared" si="30"/>
        <v>428.95342875063733</v>
      </c>
      <c r="Q324" s="124">
        <f t="shared" si="27"/>
        <v>328.76850091169831</v>
      </c>
      <c r="R324" s="124">
        <f t="shared" si="28"/>
        <v>151407.78644992012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151407.78644992012</v>
      </c>
      <c r="P325" s="124">
        <f t="shared" si="30"/>
        <v>428.95342875063733</v>
      </c>
      <c r="Q325" s="124">
        <f t="shared" si="27"/>
        <v>330.4221019487527</v>
      </c>
      <c r="R325" s="124">
        <f t="shared" si="28"/>
        <v>152167.16198061951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152167.16198061951</v>
      </c>
      <c r="P326" s="124">
        <f t="shared" si="30"/>
        <v>428.95342875063733</v>
      </c>
      <c r="Q326" s="124">
        <f t="shared" si="27"/>
        <v>332.07931169275179</v>
      </c>
      <c r="R326" s="124">
        <f t="shared" si="28"/>
        <v>152928.19472106287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152928.19472106287</v>
      </c>
      <c r="P327" s="124">
        <f t="shared" si="30"/>
        <v>428.95342875063733</v>
      </c>
      <c r="Q327" s="124">
        <f t="shared" si="27"/>
        <v>333.74013801909325</v>
      </c>
      <c r="R327" s="124">
        <f t="shared" si="28"/>
        <v>153690.88828783258</v>
      </c>
      <c r="Z327" s="2"/>
    </row>
    <row r="328" spans="13:26" x14ac:dyDescent="0.25">
      <c r="M328" s="2"/>
      <c r="N328" s="1">
        <f t="shared" si="29"/>
        <v>266</v>
      </c>
      <c r="O328" s="124">
        <f t="shared" si="26"/>
        <v>153690.88828783258</v>
      </c>
      <c r="P328" s="124">
        <f t="shared" si="30"/>
        <v>428.95342875063733</v>
      </c>
      <c r="Q328" s="124">
        <f t="shared" si="27"/>
        <v>335.40458882036165</v>
      </c>
      <c r="R328" s="124">
        <f t="shared" si="28"/>
        <v>154455.24630540356</v>
      </c>
      <c r="Z328" s="2"/>
    </row>
    <row r="329" spans="13:26" x14ac:dyDescent="0.25">
      <c r="M329" s="2"/>
      <c r="N329" s="1">
        <f t="shared" si="29"/>
        <v>267</v>
      </c>
      <c r="O329" s="124">
        <f t="shared" si="26"/>
        <v>154455.24630540356</v>
      </c>
      <c r="P329" s="124">
        <f t="shared" si="30"/>
        <v>428.95342875063733</v>
      </c>
      <c r="Q329" s="124">
        <f t="shared" si="27"/>
        <v>337.07267200636556</v>
      </c>
      <c r="R329" s="124">
        <f t="shared" si="28"/>
        <v>155221.27240616054</v>
      </c>
      <c r="Z329" s="2"/>
    </row>
    <row r="330" spans="13:26" x14ac:dyDescent="0.25">
      <c r="M330" s="2"/>
      <c r="N330" s="1">
        <f t="shared" si="29"/>
        <v>268</v>
      </c>
      <c r="O330" s="124">
        <f t="shared" si="26"/>
        <v>155221.27240616054</v>
      </c>
      <c r="P330" s="124">
        <f t="shared" si="30"/>
        <v>428.95342875063733</v>
      </c>
      <c r="Q330" s="124">
        <f t="shared" si="27"/>
        <v>338.74439550417554</v>
      </c>
      <c r="R330" s="124">
        <f t="shared" si="28"/>
        <v>155988.97023041535</v>
      </c>
      <c r="Z330" s="2"/>
    </row>
    <row r="331" spans="13:26" x14ac:dyDescent="0.25">
      <c r="M331" s="2"/>
      <c r="N331" s="1">
        <f t="shared" si="29"/>
        <v>269</v>
      </c>
      <c r="O331" s="124">
        <f t="shared" si="26"/>
        <v>155988.97023041535</v>
      </c>
      <c r="P331" s="124">
        <f t="shared" si="30"/>
        <v>428.95342875063733</v>
      </c>
      <c r="Q331" s="124">
        <f t="shared" si="27"/>
        <v>340.41976725816164</v>
      </c>
      <c r="R331" s="124">
        <f t="shared" si="28"/>
        <v>156758.34342642414</v>
      </c>
      <c r="Z331" s="2"/>
    </row>
    <row r="332" spans="13:26" x14ac:dyDescent="0.25">
      <c r="M332" s="2"/>
      <c r="N332" s="1">
        <f t="shared" si="29"/>
        <v>270</v>
      </c>
      <c r="O332" s="124">
        <f t="shared" si="26"/>
        <v>156758.34342642414</v>
      </c>
      <c r="P332" s="124">
        <f t="shared" si="30"/>
        <v>428.95342875063733</v>
      </c>
      <c r="Q332" s="124">
        <f t="shared" si="27"/>
        <v>342.0987952300311</v>
      </c>
      <c r="R332" s="124">
        <f t="shared" si="28"/>
        <v>157529.3956504048</v>
      </c>
      <c r="Z332" s="2"/>
    </row>
    <row r="333" spans="13:26" x14ac:dyDescent="0.25">
      <c r="M333" s="2"/>
      <c r="N333" s="1">
        <f t="shared" si="29"/>
        <v>271</v>
      </c>
      <c r="O333" s="124">
        <f t="shared" si="26"/>
        <v>157529.3956504048</v>
      </c>
      <c r="P333" s="124">
        <f t="shared" si="30"/>
        <v>428.95342875063733</v>
      </c>
      <c r="Q333" s="124">
        <f t="shared" si="27"/>
        <v>343.78148739886632</v>
      </c>
      <c r="R333" s="124">
        <f t="shared" si="28"/>
        <v>158302.13056655429</v>
      </c>
      <c r="Z333" s="2"/>
    </row>
    <row r="334" spans="13:26" x14ac:dyDescent="0.25">
      <c r="M334" s="2"/>
      <c r="N334" s="1">
        <f t="shared" si="29"/>
        <v>272</v>
      </c>
      <c r="O334" s="124">
        <f t="shared" si="26"/>
        <v>158302.13056655429</v>
      </c>
      <c r="P334" s="124">
        <f t="shared" si="30"/>
        <v>428.95342875063733</v>
      </c>
      <c r="Q334" s="124">
        <f t="shared" si="27"/>
        <v>345.46785176116259</v>
      </c>
      <c r="R334" s="124">
        <f t="shared" si="28"/>
        <v>159076.55184706609</v>
      </c>
      <c r="Z334" s="2"/>
    </row>
    <row r="335" spans="13:26" x14ac:dyDescent="0.25">
      <c r="M335" s="2"/>
      <c r="N335" s="1">
        <f t="shared" si="29"/>
        <v>273</v>
      </c>
      <c r="O335" s="124">
        <f t="shared" si="26"/>
        <v>159076.55184706609</v>
      </c>
      <c r="P335" s="124">
        <f t="shared" si="30"/>
        <v>428.95342875063733</v>
      </c>
      <c r="Q335" s="124">
        <f t="shared" si="27"/>
        <v>347.15789633086632</v>
      </c>
      <c r="R335" s="124">
        <f t="shared" si="28"/>
        <v>159852.66317214759</v>
      </c>
      <c r="Z335" s="2"/>
    </row>
    <row r="336" spans="13:26" x14ac:dyDescent="0.25">
      <c r="M336" s="2"/>
      <c r="N336" s="1">
        <f t="shared" si="29"/>
        <v>274</v>
      </c>
      <c r="O336" s="124">
        <f t="shared" si="26"/>
        <v>159852.66317214759</v>
      </c>
      <c r="P336" s="124">
        <f t="shared" si="30"/>
        <v>428.95342875063733</v>
      </c>
      <c r="Q336" s="124">
        <f t="shared" si="27"/>
        <v>348.85162913941303</v>
      </c>
      <c r="R336" s="124">
        <f t="shared" si="28"/>
        <v>160630.46823003763</v>
      </c>
      <c r="Z336" s="2"/>
    </row>
    <row r="337" spans="13:26" x14ac:dyDescent="0.25">
      <c r="M337" s="2"/>
      <c r="N337" s="1">
        <f t="shared" si="29"/>
        <v>275</v>
      </c>
      <c r="O337" s="124">
        <f t="shared" si="26"/>
        <v>160630.46823003763</v>
      </c>
      <c r="P337" s="124">
        <f t="shared" si="30"/>
        <v>428.95342875063733</v>
      </c>
      <c r="Q337" s="124">
        <f t="shared" si="27"/>
        <v>350.54905823576536</v>
      </c>
      <c r="R337" s="124">
        <f t="shared" si="28"/>
        <v>161409.97071702403</v>
      </c>
      <c r="Z337" s="2"/>
    </row>
    <row r="338" spans="13:26" x14ac:dyDescent="0.25">
      <c r="M338" s="2"/>
      <c r="N338" s="1">
        <f t="shared" si="29"/>
        <v>276</v>
      </c>
      <c r="O338" s="124">
        <f t="shared" si="26"/>
        <v>161409.97071702403</v>
      </c>
      <c r="P338" s="124">
        <f t="shared" si="30"/>
        <v>428.95342875063733</v>
      </c>
      <c r="Q338" s="124">
        <f t="shared" si="27"/>
        <v>352.25019168645167</v>
      </c>
      <c r="R338" s="124">
        <f t="shared" si="28"/>
        <v>162191.1743374611</v>
      </c>
      <c r="Z338" s="2"/>
    </row>
    <row r="339" spans="13:26" x14ac:dyDescent="0.25">
      <c r="M339" s="2"/>
      <c r="N339" s="1">
        <f t="shared" si="29"/>
        <v>277</v>
      </c>
      <c r="O339" s="124">
        <f t="shared" si="26"/>
        <v>162191.1743374611</v>
      </c>
      <c r="P339" s="124">
        <f t="shared" si="30"/>
        <v>428.95342875063733</v>
      </c>
      <c r="Q339" s="124">
        <f t="shared" si="27"/>
        <v>353.95503757560391</v>
      </c>
      <c r="R339" s="124">
        <f t="shared" si="28"/>
        <v>162974.08280378731</v>
      </c>
      <c r="Z339" s="2"/>
    </row>
    <row r="340" spans="13:26" x14ac:dyDescent="0.25">
      <c r="M340" s="2"/>
      <c r="N340" s="1">
        <f t="shared" si="29"/>
        <v>278</v>
      </c>
      <c r="O340" s="124">
        <f t="shared" si="26"/>
        <v>162974.08280378731</v>
      </c>
      <c r="P340" s="124">
        <f t="shared" si="30"/>
        <v>428.95342875063733</v>
      </c>
      <c r="Q340" s="124">
        <f t="shared" si="27"/>
        <v>355.66360400499656</v>
      </c>
      <c r="R340" s="124">
        <f t="shared" si="28"/>
        <v>163758.69983654295</v>
      </c>
      <c r="Z340" s="2"/>
    </row>
    <row r="341" spans="13:26" x14ac:dyDescent="0.25">
      <c r="M341" s="2"/>
      <c r="N341" s="1">
        <f t="shared" si="29"/>
        <v>279</v>
      </c>
      <c r="O341" s="124">
        <f t="shared" si="26"/>
        <v>163758.69983654295</v>
      </c>
      <c r="P341" s="124">
        <f t="shared" si="30"/>
        <v>428.95342875063733</v>
      </c>
      <c r="Q341" s="124">
        <f t="shared" si="27"/>
        <v>357.37589909408473</v>
      </c>
      <c r="R341" s="124">
        <f t="shared" si="28"/>
        <v>164545.02916438767</v>
      </c>
      <c r="Z341" s="2"/>
    </row>
    <row r="342" spans="13:26" x14ac:dyDescent="0.25">
      <c r="M342" s="2"/>
      <c r="N342" s="1">
        <f t="shared" si="29"/>
        <v>280</v>
      </c>
      <c r="O342" s="124">
        <f t="shared" si="26"/>
        <v>164545.02916438767</v>
      </c>
      <c r="P342" s="124">
        <f t="shared" si="30"/>
        <v>428.95342875063733</v>
      </c>
      <c r="Q342" s="124">
        <f t="shared" si="27"/>
        <v>359.09193098004289</v>
      </c>
      <c r="R342" s="124">
        <f t="shared" si="28"/>
        <v>165333.07452411833</v>
      </c>
      <c r="Z342" s="2"/>
    </row>
    <row r="343" spans="13:26" x14ac:dyDescent="0.25">
      <c r="M343" s="2"/>
      <c r="N343" s="1">
        <f t="shared" si="29"/>
        <v>281</v>
      </c>
      <c r="O343" s="124">
        <f t="shared" si="26"/>
        <v>165333.07452411833</v>
      </c>
      <c r="P343" s="124">
        <f t="shared" si="30"/>
        <v>428.95342875063733</v>
      </c>
      <c r="Q343" s="124">
        <f t="shared" si="27"/>
        <v>360.81170781780344</v>
      </c>
      <c r="R343" s="124">
        <f t="shared" si="28"/>
        <v>166122.83966068676</v>
      </c>
      <c r="Z343" s="2"/>
    </row>
    <row r="344" spans="13:26" x14ac:dyDescent="0.25">
      <c r="M344" s="2"/>
      <c r="N344" s="1">
        <f t="shared" si="29"/>
        <v>282</v>
      </c>
      <c r="O344" s="124">
        <f t="shared" si="26"/>
        <v>166122.83966068676</v>
      </c>
      <c r="P344" s="124">
        <f t="shared" si="30"/>
        <v>428.95342875063733</v>
      </c>
      <c r="Q344" s="124">
        <f t="shared" si="27"/>
        <v>362.53523778009566</v>
      </c>
      <c r="R344" s="124">
        <f t="shared" si="28"/>
        <v>166914.32832721749</v>
      </c>
      <c r="Z344" s="2"/>
    </row>
    <row r="345" spans="13:26" x14ac:dyDescent="0.25">
      <c r="M345" s="2"/>
      <c r="N345" s="1">
        <f t="shared" si="29"/>
        <v>283</v>
      </c>
      <c r="O345" s="124">
        <f t="shared" si="26"/>
        <v>166914.32832721749</v>
      </c>
      <c r="P345" s="124">
        <f t="shared" si="30"/>
        <v>428.95342875063733</v>
      </c>
      <c r="Q345" s="124">
        <f t="shared" si="27"/>
        <v>364.26252905748453</v>
      </c>
      <c r="R345" s="124">
        <f t="shared" si="28"/>
        <v>167707.54428502559</v>
      </c>
      <c r="Z345" s="2"/>
    </row>
    <row r="346" spans="13:26" x14ac:dyDescent="0.25">
      <c r="M346" s="2"/>
      <c r="N346" s="1">
        <f t="shared" si="29"/>
        <v>284</v>
      </c>
      <c r="O346" s="124">
        <f t="shared" ref="O346:O409" si="31">R345</f>
        <v>167707.54428502559</v>
      </c>
      <c r="P346" s="124">
        <f t="shared" si="30"/>
        <v>428.95342875063733</v>
      </c>
      <c r="Q346" s="124">
        <f t="shared" ref="Q346:Q409" si="32">O346*$P$57</f>
        <v>365.99358985840928</v>
      </c>
      <c r="R346" s="124">
        <f t="shared" ref="R346:R409" si="33">O346+P346+Q346</f>
        <v>168502.49130363463</v>
      </c>
      <c r="Z346" s="2"/>
    </row>
    <row r="347" spans="13:26" x14ac:dyDescent="0.25">
      <c r="M347" s="2"/>
      <c r="N347" s="1">
        <f t="shared" si="29"/>
        <v>285</v>
      </c>
      <c r="O347" s="124">
        <f t="shared" si="31"/>
        <v>168502.49130363463</v>
      </c>
      <c r="P347" s="124">
        <f t="shared" si="30"/>
        <v>428.95342875063733</v>
      </c>
      <c r="Q347" s="124">
        <f t="shared" si="32"/>
        <v>367.728428409223</v>
      </c>
      <c r="R347" s="124">
        <f t="shared" si="33"/>
        <v>169299.17316079448</v>
      </c>
      <c r="Z347" s="2"/>
    </row>
    <row r="348" spans="13:26" x14ac:dyDescent="0.25">
      <c r="M348" s="2"/>
      <c r="N348" s="1">
        <f t="shared" si="29"/>
        <v>286</v>
      </c>
      <c r="O348" s="124">
        <f t="shared" si="31"/>
        <v>169299.17316079448</v>
      </c>
      <c r="P348" s="124">
        <f t="shared" si="30"/>
        <v>428.95342875063733</v>
      </c>
      <c r="Q348" s="124">
        <f t="shared" si="32"/>
        <v>369.46705295423124</v>
      </c>
      <c r="R348" s="124">
        <f t="shared" si="33"/>
        <v>170097.59364249933</v>
      </c>
      <c r="Z348" s="2"/>
    </row>
    <row r="349" spans="13:26" x14ac:dyDescent="0.25">
      <c r="M349" s="2"/>
      <c r="N349" s="1">
        <f t="shared" si="29"/>
        <v>287</v>
      </c>
      <c r="O349" s="124">
        <f t="shared" si="31"/>
        <v>170097.59364249933</v>
      </c>
      <c r="P349" s="124">
        <f t="shared" si="30"/>
        <v>428.95342875063733</v>
      </c>
      <c r="Q349" s="124">
        <f t="shared" si="32"/>
        <v>371.20947175573133</v>
      </c>
      <c r="R349" s="124">
        <f t="shared" si="33"/>
        <v>170897.75654300567</v>
      </c>
      <c r="Z349" s="2"/>
    </row>
    <row r="350" spans="13:26" x14ac:dyDescent="0.25">
      <c r="M350" s="2"/>
      <c r="N350" s="1">
        <f t="shared" si="29"/>
        <v>288</v>
      </c>
      <c r="O350" s="124">
        <f t="shared" si="31"/>
        <v>170897.75654300567</v>
      </c>
      <c r="P350" s="124">
        <f t="shared" si="30"/>
        <v>428.95342875063733</v>
      </c>
      <c r="Q350" s="124">
        <f t="shared" si="32"/>
        <v>372.95569309405175</v>
      </c>
      <c r="R350" s="124">
        <f t="shared" si="33"/>
        <v>171699.66566485036</v>
      </c>
      <c r="Z350" s="2"/>
    </row>
    <row r="351" spans="13:26" x14ac:dyDescent="0.25">
      <c r="M351" s="2"/>
      <c r="N351" s="1">
        <f t="shared" si="29"/>
        <v>289</v>
      </c>
      <c r="O351" s="124">
        <f t="shared" si="31"/>
        <v>171699.66566485036</v>
      </c>
      <c r="P351" s="124">
        <f t="shared" si="30"/>
        <v>428.95342875063733</v>
      </c>
      <c r="Q351" s="124">
        <f t="shared" si="32"/>
        <v>374.70572526759156</v>
      </c>
      <c r="R351" s="124">
        <f t="shared" si="33"/>
        <v>172503.32481886857</v>
      </c>
      <c r="Z351" s="2"/>
    </row>
    <row r="352" spans="13:26" x14ac:dyDescent="0.25">
      <c r="M352" s="2"/>
      <c r="N352" s="1">
        <f t="shared" si="29"/>
        <v>290</v>
      </c>
      <c r="O352" s="124">
        <f t="shared" si="31"/>
        <v>172503.32481886857</v>
      </c>
      <c r="P352" s="124">
        <f t="shared" si="30"/>
        <v>428.95342875063733</v>
      </c>
      <c r="Q352" s="124">
        <f t="shared" si="32"/>
        <v>376.45957659285932</v>
      </c>
      <c r="R352" s="124">
        <f t="shared" si="33"/>
        <v>173308.73782421206</v>
      </c>
      <c r="Z352" s="2"/>
    </row>
    <row r="353" spans="13:26" x14ac:dyDescent="0.25">
      <c r="M353" s="2"/>
      <c r="N353" s="1">
        <f t="shared" si="29"/>
        <v>291</v>
      </c>
      <c r="O353" s="124">
        <f t="shared" si="31"/>
        <v>173308.73782421206</v>
      </c>
      <c r="P353" s="124">
        <f t="shared" si="30"/>
        <v>428.95342875063733</v>
      </c>
      <c r="Q353" s="124">
        <f t="shared" si="32"/>
        <v>378.21725540451331</v>
      </c>
      <c r="R353" s="124">
        <f t="shared" si="33"/>
        <v>174115.9085083672</v>
      </c>
      <c r="Z353" s="2"/>
    </row>
    <row r="354" spans="13:26" x14ac:dyDescent="0.25">
      <c r="M354" s="2"/>
      <c r="N354" s="1">
        <f t="shared" si="29"/>
        <v>292</v>
      </c>
      <c r="O354" s="124">
        <f t="shared" si="31"/>
        <v>174115.9085083672</v>
      </c>
      <c r="P354" s="124">
        <f t="shared" si="30"/>
        <v>428.95342875063733</v>
      </c>
      <c r="Q354" s="124">
        <f t="shared" si="32"/>
        <v>379.97877005540067</v>
      </c>
      <c r="R354" s="124">
        <f t="shared" si="33"/>
        <v>174924.84070717322</v>
      </c>
      <c r="Z354" s="2"/>
    </row>
    <row r="355" spans="13:26" x14ac:dyDescent="0.25">
      <c r="M355" s="2"/>
      <c r="N355" s="1">
        <f t="shared" si="29"/>
        <v>293</v>
      </c>
      <c r="O355" s="124">
        <f t="shared" si="31"/>
        <v>174924.84070717322</v>
      </c>
      <c r="P355" s="124">
        <f t="shared" si="30"/>
        <v>428.95342875063733</v>
      </c>
      <c r="Q355" s="124">
        <f t="shared" si="32"/>
        <v>381.74412891659716</v>
      </c>
      <c r="R355" s="124">
        <f t="shared" si="33"/>
        <v>175735.53826484043</v>
      </c>
      <c r="Z355" s="2"/>
    </row>
    <row r="356" spans="13:26" x14ac:dyDescent="0.25">
      <c r="M356" s="2"/>
      <c r="N356" s="1">
        <f t="shared" si="29"/>
        <v>294</v>
      </c>
      <c r="O356" s="124">
        <f t="shared" si="31"/>
        <v>175735.53826484043</v>
      </c>
      <c r="P356" s="124">
        <f t="shared" si="30"/>
        <v>428.95342875063733</v>
      </c>
      <c r="Q356" s="124">
        <f t="shared" si="32"/>
        <v>383.51334037744709</v>
      </c>
      <c r="R356" s="124">
        <f t="shared" si="33"/>
        <v>176548.00503396851</v>
      </c>
      <c r="Z356" s="2"/>
    </row>
    <row r="357" spans="13:26" x14ac:dyDescent="0.25">
      <c r="M357" s="2"/>
      <c r="N357" s="1">
        <f t="shared" si="29"/>
        <v>295</v>
      </c>
      <c r="O357" s="124">
        <f t="shared" si="31"/>
        <v>176548.00503396851</v>
      </c>
      <c r="P357" s="124">
        <f t="shared" si="30"/>
        <v>428.95342875063733</v>
      </c>
      <c r="Q357" s="124">
        <f t="shared" si="32"/>
        <v>385.28641284560319</v>
      </c>
      <c r="R357" s="124">
        <f t="shared" si="33"/>
        <v>177362.24487556473</v>
      </c>
      <c r="Z357" s="2"/>
    </row>
    <row r="358" spans="13:26" x14ac:dyDescent="0.25">
      <c r="M358" s="2"/>
      <c r="N358" s="1">
        <f t="shared" si="29"/>
        <v>296</v>
      </c>
      <c r="O358" s="124">
        <f t="shared" si="31"/>
        <v>177362.24487556473</v>
      </c>
      <c r="P358" s="124">
        <f t="shared" si="30"/>
        <v>428.95342875063733</v>
      </c>
      <c r="Q358" s="124">
        <f t="shared" si="32"/>
        <v>387.06335474706634</v>
      </c>
      <c r="R358" s="124">
        <f t="shared" si="33"/>
        <v>178178.26165906244</v>
      </c>
      <c r="Z358" s="2"/>
    </row>
    <row r="359" spans="13:26" x14ac:dyDescent="0.25">
      <c r="M359" s="2"/>
      <c r="N359" s="1">
        <f t="shared" si="29"/>
        <v>297</v>
      </c>
      <c r="O359" s="124">
        <f t="shared" si="31"/>
        <v>178178.26165906244</v>
      </c>
      <c r="P359" s="124">
        <f t="shared" si="30"/>
        <v>428.95342875063733</v>
      </c>
      <c r="Q359" s="124">
        <f t="shared" si="32"/>
        <v>388.8441745262258</v>
      </c>
      <c r="R359" s="124">
        <f t="shared" si="33"/>
        <v>178996.05926233929</v>
      </c>
      <c r="Z359" s="2"/>
    </row>
    <row r="360" spans="13:26" x14ac:dyDescent="0.25">
      <c r="M360" s="2"/>
      <c r="N360" s="1">
        <f t="shared" si="29"/>
        <v>298</v>
      </c>
      <c r="O360" s="124">
        <f t="shared" si="31"/>
        <v>178996.05926233929</v>
      </c>
      <c r="P360" s="124">
        <f t="shared" si="30"/>
        <v>428.95342875063733</v>
      </c>
      <c r="Q360" s="124">
        <f t="shared" si="32"/>
        <v>390.6288806458993</v>
      </c>
      <c r="R360" s="124">
        <f t="shared" si="33"/>
        <v>179815.64157173582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179815.64157173582</v>
      </c>
      <c r="P361" s="124">
        <f t="shared" si="30"/>
        <v>428.95342875063733</v>
      </c>
      <c r="Q361" s="124">
        <f t="shared" si="32"/>
        <v>392.41748158737323</v>
      </c>
      <c r="R361" s="124">
        <f t="shared" si="33"/>
        <v>180637.01248207383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180637.01248207383</v>
      </c>
      <c r="P362" s="124">
        <f t="shared" si="30"/>
        <v>428.95342875063733</v>
      </c>
      <c r="Q362" s="124">
        <f t="shared" si="32"/>
        <v>394.20998585044305</v>
      </c>
      <c r="R362" s="124">
        <f t="shared" si="33"/>
        <v>181460.17589667489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181460.17589667489</v>
      </c>
      <c r="P363" s="124">
        <f t="shared" si="30"/>
        <v>428.95342875063733</v>
      </c>
      <c r="Q363" s="124">
        <f t="shared" si="32"/>
        <v>396.00640195345346</v>
      </c>
      <c r="R363" s="124">
        <f t="shared" si="33"/>
        <v>182285.13572737898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182285.13572737898</v>
      </c>
      <c r="P364" s="124">
        <f t="shared" si="30"/>
        <v>428.95342875063733</v>
      </c>
      <c r="Q364" s="124">
        <f t="shared" si="32"/>
        <v>397.80673843333909</v>
      </c>
      <c r="R364" s="124">
        <f t="shared" si="33"/>
        <v>183111.89589456294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183111.89589456294</v>
      </c>
      <c r="P365" s="124">
        <f t="shared" si="30"/>
        <v>428.95342875063733</v>
      </c>
      <c r="Q365" s="124">
        <f t="shared" si="32"/>
        <v>399.6110038456651</v>
      </c>
      <c r="R365" s="124">
        <f t="shared" si="33"/>
        <v>183940.46032715924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183940.46032715924</v>
      </c>
      <c r="P366" s="124">
        <f t="shared" si="30"/>
        <v>428.95342875063733</v>
      </c>
      <c r="Q366" s="124">
        <f t="shared" si="32"/>
        <v>401.41920676466754</v>
      </c>
      <c r="R366" s="124">
        <f t="shared" si="33"/>
        <v>184770.83296267453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184770.83296267453</v>
      </c>
      <c r="P367" s="124">
        <f t="shared" si="30"/>
        <v>428.95342875063733</v>
      </c>
      <c r="Q367" s="124">
        <f t="shared" si="32"/>
        <v>403.23135578329436</v>
      </c>
      <c r="R367" s="124">
        <f t="shared" si="33"/>
        <v>185603.01774720845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185603.01774720845</v>
      </c>
      <c r="P368" s="124">
        <f t="shared" si="30"/>
        <v>428.95342875063733</v>
      </c>
      <c r="Q368" s="124">
        <f t="shared" si="32"/>
        <v>405.04745951324634</v>
      </c>
      <c r="R368" s="124">
        <f t="shared" si="33"/>
        <v>186437.01863547231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186437.01863547231</v>
      </c>
      <c r="P369" s="124">
        <f t="shared" si="30"/>
        <v>428.95342875063733</v>
      </c>
      <c r="Q369" s="124">
        <f t="shared" si="32"/>
        <v>406.86752658501757</v>
      </c>
      <c r="R369" s="124">
        <f t="shared" si="33"/>
        <v>187272.83959080794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187272.83959080794</v>
      </c>
      <c r="P370" s="124">
        <f t="shared" si="30"/>
        <v>428.95342875063733</v>
      </c>
      <c r="Q370" s="124">
        <f t="shared" si="32"/>
        <v>408.69156564793695</v>
      </c>
      <c r="R370" s="124">
        <f t="shared" si="33"/>
        <v>188110.48458520649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188110.48458520649</v>
      </c>
      <c r="P371" s="124">
        <f t="shared" si="30"/>
        <v>428.95342875063733</v>
      </c>
      <c r="Q371" s="124">
        <f t="shared" si="32"/>
        <v>410.51958537020909</v>
      </c>
      <c r="R371" s="124">
        <f t="shared" si="33"/>
        <v>188949.95759932732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188949.95759932732</v>
      </c>
      <c r="P372" s="124">
        <f t="shared" si="30"/>
        <v>428.95342875063733</v>
      </c>
      <c r="Q372" s="124">
        <f t="shared" si="32"/>
        <v>412.35159443895543</v>
      </c>
      <c r="R372" s="124">
        <f t="shared" si="33"/>
        <v>189791.26262251689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189791.26262251689</v>
      </c>
      <c r="P373" s="124">
        <f t="shared" si="30"/>
        <v>428.95342875063733</v>
      </c>
      <c r="Q373" s="124">
        <f t="shared" si="32"/>
        <v>414.18760156025553</v>
      </c>
      <c r="R373" s="124">
        <f t="shared" si="33"/>
        <v>190634.40365282778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190634.40365282778</v>
      </c>
      <c r="P374" s="124">
        <f t="shared" si="30"/>
        <v>428.95342875063733</v>
      </c>
      <c r="Q374" s="124">
        <f t="shared" si="32"/>
        <v>416.02761545918872</v>
      </c>
      <c r="R374" s="124">
        <f t="shared" si="33"/>
        <v>191479.3846970376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191479.3846970376</v>
      </c>
      <c r="P375" s="124">
        <f t="shared" si="30"/>
        <v>428.95342875063733</v>
      </c>
      <c r="Q375" s="124">
        <f t="shared" si="32"/>
        <v>417.87164487987519</v>
      </c>
      <c r="R375" s="124">
        <f t="shared" si="33"/>
        <v>192326.20977066809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192326.20977066809</v>
      </c>
      <c r="P376" s="124">
        <f t="shared" si="30"/>
        <v>428.95342875063733</v>
      </c>
      <c r="Q376" s="124">
        <f t="shared" si="32"/>
        <v>419.71969858551762</v>
      </c>
      <c r="R376" s="124">
        <f t="shared" si="33"/>
        <v>193174.88289800423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193174.88289800423</v>
      </c>
      <c r="P377" s="124">
        <f t="shared" si="30"/>
        <v>428.95342875063733</v>
      </c>
      <c r="Q377" s="124">
        <f t="shared" si="32"/>
        <v>421.57178535844315</v>
      </c>
      <c r="R377" s="124">
        <f t="shared" si="33"/>
        <v>194025.40811211331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194025.40811211331</v>
      </c>
      <c r="P378" s="124">
        <f t="shared" si="30"/>
        <v>428.95342875063733</v>
      </c>
      <c r="Q378" s="124">
        <f t="shared" si="32"/>
        <v>423.42791400014471</v>
      </c>
      <c r="R378" s="124">
        <f t="shared" si="33"/>
        <v>194877.78945486408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194877.78945486408</v>
      </c>
      <c r="P379" s="124">
        <f t="shared" si="30"/>
        <v>428.95342875063733</v>
      </c>
      <c r="Q379" s="124">
        <f t="shared" si="32"/>
        <v>425.28809333132307</v>
      </c>
      <c r="R379" s="124">
        <f t="shared" si="33"/>
        <v>195732.03097694603</v>
      </c>
      <c r="Z379" s="2"/>
    </row>
    <row r="380" spans="13:26" x14ac:dyDescent="0.25">
      <c r="M380" s="2"/>
      <c r="N380" s="1">
        <f t="shared" ref="N380:N443" si="34">N379+1</f>
        <v>318</v>
      </c>
      <c r="O380" s="124">
        <f t="shared" si="31"/>
        <v>195732.03097694603</v>
      </c>
      <c r="P380" s="124">
        <f t="shared" ref="P380:P443" si="35">P379</f>
        <v>428.95342875063733</v>
      </c>
      <c r="Q380" s="124">
        <f t="shared" si="32"/>
        <v>427.15233219192874</v>
      </c>
      <c r="R380" s="124">
        <f t="shared" si="33"/>
        <v>196588.13673788859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196588.13673788859</v>
      </c>
      <c r="P381" s="124">
        <f t="shared" si="35"/>
        <v>428.95342875063733</v>
      </c>
      <c r="Q381" s="124">
        <f t="shared" si="32"/>
        <v>429.0206394412038</v>
      </c>
      <c r="R381" s="124">
        <f t="shared" si="33"/>
        <v>197446.11080608043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197446.11080608043</v>
      </c>
      <c r="P382" s="124">
        <f t="shared" si="35"/>
        <v>428.95342875063733</v>
      </c>
      <c r="Q382" s="124">
        <f t="shared" si="32"/>
        <v>430.89302395772427</v>
      </c>
      <c r="R382" s="124">
        <f t="shared" si="33"/>
        <v>198305.95725878878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198305.95725878878</v>
      </c>
      <c r="P383" s="124">
        <f t="shared" si="35"/>
        <v>428.95342875063733</v>
      </c>
      <c r="Q383" s="124">
        <f t="shared" si="32"/>
        <v>432.76949463944214</v>
      </c>
      <c r="R383" s="124">
        <f t="shared" si="33"/>
        <v>199167.68018217885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199167.68018217885</v>
      </c>
      <c r="P384" s="124">
        <f t="shared" si="35"/>
        <v>428.95342875063733</v>
      </c>
      <c r="Q384" s="124">
        <f t="shared" si="32"/>
        <v>434.65006040372765</v>
      </c>
      <c r="R384" s="124">
        <f t="shared" si="33"/>
        <v>200031.28367133319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200031.28367133319</v>
      </c>
      <c r="P385" s="124">
        <f t="shared" si="35"/>
        <v>428.95342875063733</v>
      </c>
      <c r="Q385" s="124">
        <f t="shared" si="32"/>
        <v>436.5347301874117</v>
      </c>
      <c r="R385" s="124">
        <f t="shared" si="33"/>
        <v>200896.77183027123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200896.77183027123</v>
      </c>
      <c r="P386" s="124">
        <f t="shared" si="35"/>
        <v>428.95342875063733</v>
      </c>
      <c r="Q386" s="124">
        <f t="shared" si="32"/>
        <v>438.42351294682845</v>
      </c>
      <c r="R386" s="124">
        <f t="shared" si="33"/>
        <v>201764.14877196867</v>
      </c>
      <c r="Z386" s="2"/>
    </row>
    <row r="387" spans="13:26" x14ac:dyDescent="0.25">
      <c r="M387" s="2"/>
      <c r="N387" s="1">
        <f t="shared" si="34"/>
        <v>325</v>
      </c>
      <c r="O387" s="124">
        <f t="shared" si="31"/>
        <v>201764.14877196867</v>
      </c>
      <c r="P387" s="124">
        <f t="shared" si="35"/>
        <v>428.95342875063733</v>
      </c>
      <c r="Q387" s="124">
        <f t="shared" si="32"/>
        <v>440.31641765785758</v>
      </c>
      <c r="R387" s="124">
        <f t="shared" si="33"/>
        <v>202633.41861837715</v>
      </c>
      <c r="Z387" s="2"/>
    </row>
    <row r="388" spans="13:26" x14ac:dyDescent="0.25">
      <c r="M388" s="2"/>
      <c r="N388" s="1">
        <f t="shared" si="34"/>
        <v>326</v>
      </c>
      <c r="O388" s="124">
        <f t="shared" si="31"/>
        <v>202633.41861837715</v>
      </c>
      <c r="P388" s="124">
        <f t="shared" si="35"/>
        <v>428.95342875063733</v>
      </c>
      <c r="Q388" s="124">
        <f t="shared" si="32"/>
        <v>442.21345331596729</v>
      </c>
      <c r="R388" s="124">
        <f t="shared" si="33"/>
        <v>203504.58550044373</v>
      </c>
      <c r="Z388" s="2"/>
    </row>
    <row r="389" spans="13:26" x14ac:dyDescent="0.25">
      <c r="M389" s="2"/>
      <c r="N389" s="1">
        <f t="shared" si="34"/>
        <v>327</v>
      </c>
      <c r="O389" s="124">
        <f t="shared" si="31"/>
        <v>203504.58550044373</v>
      </c>
      <c r="P389" s="124">
        <f t="shared" si="35"/>
        <v>428.95342875063733</v>
      </c>
      <c r="Q389" s="124">
        <f t="shared" si="32"/>
        <v>444.11462893625679</v>
      </c>
      <c r="R389" s="124">
        <f t="shared" si="33"/>
        <v>204377.65355813061</v>
      </c>
      <c r="Z389" s="2"/>
    </row>
    <row r="390" spans="13:26" x14ac:dyDescent="0.25">
      <c r="M390" s="2"/>
      <c r="N390" s="1">
        <f t="shared" si="34"/>
        <v>328</v>
      </c>
      <c r="O390" s="124">
        <f t="shared" si="31"/>
        <v>204377.65355813061</v>
      </c>
      <c r="P390" s="124">
        <f t="shared" si="35"/>
        <v>428.95342875063733</v>
      </c>
      <c r="Q390" s="124">
        <f t="shared" si="32"/>
        <v>446.01995355349914</v>
      </c>
      <c r="R390" s="124">
        <f t="shared" si="33"/>
        <v>205252.62694043474</v>
      </c>
      <c r="Z390" s="2"/>
    </row>
    <row r="391" spans="13:26" x14ac:dyDescent="0.25">
      <c r="M391" s="2"/>
      <c r="N391" s="1">
        <f t="shared" si="34"/>
        <v>329</v>
      </c>
      <c r="O391" s="124">
        <f t="shared" si="31"/>
        <v>205252.62694043474</v>
      </c>
      <c r="P391" s="124">
        <f t="shared" si="35"/>
        <v>428.95342875063733</v>
      </c>
      <c r="Q391" s="124">
        <f t="shared" si="32"/>
        <v>447.92943622218456</v>
      </c>
      <c r="R391" s="124">
        <f t="shared" si="33"/>
        <v>206129.50980540755</v>
      </c>
      <c r="Z391" s="2"/>
    </row>
    <row r="392" spans="13:26" x14ac:dyDescent="0.25">
      <c r="M392" s="2"/>
      <c r="N392" s="1">
        <f t="shared" si="34"/>
        <v>330</v>
      </c>
      <c r="O392" s="124">
        <f t="shared" si="31"/>
        <v>206129.50980540755</v>
      </c>
      <c r="P392" s="124">
        <f t="shared" si="35"/>
        <v>428.95342875063733</v>
      </c>
      <c r="Q392" s="124">
        <f t="shared" si="32"/>
        <v>449.84308601656284</v>
      </c>
      <c r="R392" s="124">
        <f t="shared" si="33"/>
        <v>207008.30632017474</v>
      </c>
      <c r="Z392" s="2"/>
    </row>
    <row r="393" spans="13:26" x14ac:dyDescent="0.25">
      <c r="M393" s="2"/>
      <c r="N393" s="1">
        <f t="shared" si="34"/>
        <v>331</v>
      </c>
      <c r="O393" s="124">
        <f t="shared" si="31"/>
        <v>207008.30632017474</v>
      </c>
      <c r="P393" s="124">
        <f t="shared" si="35"/>
        <v>428.95342875063733</v>
      </c>
      <c r="Q393" s="124">
        <f t="shared" si="32"/>
        <v>451.760912030687</v>
      </c>
      <c r="R393" s="124">
        <f t="shared" si="33"/>
        <v>207889.02066095604</v>
      </c>
      <c r="Z393" s="2"/>
    </row>
    <row r="394" spans="13:26" x14ac:dyDescent="0.25">
      <c r="M394" s="2"/>
      <c r="N394" s="1">
        <f t="shared" si="34"/>
        <v>332</v>
      </c>
      <c r="O394" s="124">
        <f t="shared" si="31"/>
        <v>207889.02066095604</v>
      </c>
      <c r="P394" s="124">
        <f t="shared" si="35"/>
        <v>428.95342875063733</v>
      </c>
      <c r="Q394" s="124">
        <f t="shared" si="32"/>
        <v>453.68292337845622</v>
      </c>
      <c r="R394" s="124">
        <f t="shared" si="33"/>
        <v>208771.65701308512</v>
      </c>
      <c r="Z394" s="2"/>
    </row>
    <row r="395" spans="13:26" x14ac:dyDescent="0.25">
      <c r="M395" s="2"/>
      <c r="N395" s="1">
        <f t="shared" si="34"/>
        <v>333</v>
      </c>
      <c r="O395" s="124">
        <f t="shared" si="31"/>
        <v>208771.65701308512</v>
      </c>
      <c r="P395" s="124">
        <f t="shared" si="35"/>
        <v>428.95342875063733</v>
      </c>
      <c r="Q395" s="124">
        <f t="shared" si="32"/>
        <v>455.60912919365933</v>
      </c>
      <c r="R395" s="124">
        <f t="shared" si="33"/>
        <v>209656.21957102939</v>
      </c>
      <c r="Z395" s="2"/>
    </row>
    <row r="396" spans="13:26" x14ac:dyDescent="0.25">
      <c r="M396" s="2"/>
      <c r="N396" s="1">
        <f t="shared" si="34"/>
        <v>334</v>
      </c>
      <c r="O396" s="124">
        <f t="shared" si="31"/>
        <v>209656.21957102939</v>
      </c>
      <c r="P396" s="124">
        <f t="shared" si="35"/>
        <v>428.95342875063733</v>
      </c>
      <c r="Q396" s="124">
        <f t="shared" si="32"/>
        <v>457.53953863001806</v>
      </c>
      <c r="R396" s="124">
        <f t="shared" si="33"/>
        <v>210542.71253841004</v>
      </c>
      <c r="Z396" s="2"/>
    </row>
    <row r="397" spans="13:26" x14ac:dyDescent="0.25">
      <c r="M397" s="2"/>
      <c r="N397" s="1">
        <f t="shared" si="34"/>
        <v>335</v>
      </c>
      <c r="O397" s="124">
        <f t="shared" si="31"/>
        <v>210542.71253841004</v>
      </c>
      <c r="P397" s="124">
        <f t="shared" si="35"/>
        <v>428.95342875063733</v>
      </c>
      <c r="Q397" s="124">
        <f t="shared" si="32"/>
        <v>459.47416086123064</v>
      </c>
      <c r="R397" s="124">
        <f t="shared" si="33"/>
        <v>211431.14012802189</v>
      </c>
      <c r="Z397" s="2"/>
    </row>
    <row r="398" spans="13:26" x14ac:dyDescent="0.25">
      <c r="M398" s="2"/>
      <c r="N398" s="1">
        <f t="shared" si="34"/>
        <v>336</v>
      </c>
      <c r="O398" s="124">
        <f t="shared" si="31"/>
        <v>211431.14012802189</v>
      </c>
      <c r="P398" s="124">
        <f t="shared" si="35"/>
        <v>428.95342875063733</v>
      </c>
      <c r="Q398" s="124">
        <f t="shared" si="32"/>
        <v>461.41300508101523</v>
      </c>
      <c r="R398" s="124">
        <f t="shared" si="33"/>
        <v>212321.50656185352</v>
      </c>
      <c r="Z398" s="2"/>
    </row>
    <row r="399" spans="13:26" x14ac:dyDescent="0.25">
      <c r="M399" s="2"/>
      <c r="N399" s="1">
        <f t="shared" si="34"/>
        <v>337</v>
      </c>
      <c r="O399" s="124">
        <f t="shared" si="31"/>
        <v>212321.50656185352</v>
      </c>
      <c r="P399" s="124">
        <f t="shared" si="35"/>
        <v>428.95342875063733</v>
      </c>
      <c r="Q399" s="124">
        <f t="shared" si="32"/>
        <v>463.35608050315392</v>
      </c>
      <c r="R399" s="124">
        <f t="shared" si="33"/>
        <v>213213.81607110729</v>
      </c>
      <c r="Z399" s="2"/>
    </row>
    <row r="400" spans="13:26" x14ac:dyDescent="0.25">
      <c r="M400" s="2"/>
      <c r="N400" s="1">
        <f t="shared" si="34"/>
        <v>338</v>
      </c>
      <c r="O400" s="124">
        <f t="shared" si="31"/>
        <v>213213.81607110729</v>
      </c>
      <c r="P400" s="124">
        <f t="shared" si="35"/>
        <v>428.95342875063733</v>
      </c>
      <c r="Q400" s="124">
        <f t="shared" si="32"/>
        <v>465.30339636153622</v>
      </c>
      <c r="R400" s="124">
        <f t="shared" si="33"/>
        <v>214108.07289621944</v>
      </c>
      <c r="Z400" s="2"/>
    </row>
    <row r="401" spans="13:26" x14ac:dyDescent="0.25">
      <c r="M401" s="2"/>
      <c r="N401" s="1">
        <f t="shared" si="34"/>
        <v>339</v>
      </c>
      <c r="O401" s="124">
        <f t="shared" si="31"/>
        <v>214108.07289621944</v>
      </c>
      <c r="P401" s="124">
        <f t="shared" si="35"/>
        <v>428.95342875063733</v>
      </c>
      <c r="Q401" s="124">
        <f t="shared" si="32"/>
        <v>467.25496191020312</v>
      </c>
      <c r="R401" s="124">
        <f t="shared" si="33"/>
        <v>215004.28128688026</v>
      </c>
      <c r="Z401" s="2"/>
    </row>
    <row r="402" spans="13:26" x14ac:dyDescent="0.25">
      <c r="M402" s="2"/>
      <c r="N402" s="1">
        <f t="shared" si="34"/>
        <v>340</v>
      </c>
      <c r="O402" s="124">
        <f t="shared" si="31"/>
        <v>215004.28128688026</v>
      </c>
      <c r="P402" s="124">
        <f t="shared" si="35"/>
        <v>428.95342875063733</v>
      </c>
      <c r="Q402" s="124">
        <f t="shared" si="32"/>
        <v>469.21078642339091</v>
      </c>
      <c r="R402" s="124">
        <f t="shared" si="33"/>
        <v>215902.44550205427</v>
      </c>
      <c r="Z402" s="2"/>
    </row>
    <row r="403" spans="13:26" x14ac:dyDescent="0.25">
      <c r="M403" s="2"/>
      <c r="N403" s="1">
        <f t="shared" si="34"/>
        <v>341</v>
      </c>
      <c r="O403" s="124">
        <f t="shared" si="31"/>
        <v>215902.44550205427</v>
      </c>
      <c r="P403" s="124">
        <f t="shared" si="35"/>
        <v>428.95342875063733</v>
      </c>
      <c r="Q403" s="124">
        <f t="shared" si="32"/>
        <v>471.17087919557542</v>
      </c>
      <c r="R403" s="124">
        <f t="shared" si="33"/>
        <v>216802.56981000048</v>
      </c>
      <c r="Z403" s="2"/>
    </row>
    <row r="404" spans="13:26" x14ac:dyDescent="0.25">
      <c r="M404" s="2"/>
      <c r="N404" s="1">
        <f t="shared" si="34"/>
        <v>342</v>
      </c>
      <c r="O404" s="124">
        <f t="shared" si="31"/>
        <v>216802.56981000048</v>
      </c>
      <c r="P404" s="124">
        <f t="shared" si="35"/>
        <v>428.95342875063733</v>
      </c>
      <c r="Q404" s="124">
        <f t="shared" si="32"/>
        <v>473.1352495415162</v>
      </c>
      <c r="R404" s="124">
        <f t="shared" si="33"/>
        <v>217704.65848829263</v>
      </c>
      <c r="Z404" s="2"/>
    </row>
    <row r="405" spans="13:26" x14ac:dyDescent="0.25">
      <c r="M405" s="2"/>
      <c r="N405" s="1">
        <f t="shared" si="34"/>
        <v>343</v>
      </c>
      <c r="O405" s="124">
        <f t="shared" si="31"/>
        <v>217704.65848829263</v>
      </c>
      <c r="P405" s="124">
        <f t="shared" si="35"/>
        <v>428.95342875063733</v>
      </c>
      <c r="Q405" s="124">
        <f t="shared" si="32"/>
        <v>475.10390679630046</v>
      </c>
      <c r="R405" s="124">
        <f t="shared" si="33"/>
        <v>218608.71582383956</v>
      </c>
      <c r="Z405" s="2"/>
    </row>
    <row r="406" spans="13:26" x14ac:dyDescent="0.25">
      <c r="M406" s="2"/>
      <c r="N406" s="1">
        <f t="shared" si="34"/>
        <v>344</v>
      </c>
      <c r="O406" s="124">
        <f t="shared" si="31"/>
        <v>218608.71582383956</v>
      </c>
      <c r="P406" s="124">
        <f t="shared" si="35"/>
        <v>428.95342875063733</v>
      </c>
      <c r="Q406" s="124">
        <f t="shared" si="32"/>
        <v>477.07686031538793</v>
      </c>
      <c r="R406" s="124">
        <f t="shared" si="33"/>
        <v>219514.74611290559</v>
      </c>
      <c r="Z406" s="2"/>
    </row>
    <row r="407" spans="13:26" x14ac:dyDescent="0.25">
      <c r="M407" s="2"/>
      <c r="N407" s="1">
        <f t="shared" si="34"/>
        <v>345</v>
      </c>
      <c r="O407" s="124">
        <f t="shared" si="31"/>
        <v>219514.74611290559</v>
      </c>
      <c r="P407" s="124">
        <f t="shared" si="35"/>
        <v>428.95342875063733</v>
      </c>
      <c r="Q407" s="124">
        <f t="shared" si="32"/>
        <v>479.05411947465484</v>
      </c>
      <c r="R407" s="124">
        <f t="shared" si="33"/>
        <v>220422.75366113088</v>
      </c>
      <c r="Z407" s="2"/>
    </row>
    <row r="408" spans="13:26" x14ac:dyDescent="0.25">
      <c r="M408" s="2"/>
      <c r="N408" s="1">
        <f t="shared" si="34"/>
        <v>346</v>
      </c>
      <c r="O408" s="124">
        <f t="shared" si="31"/>
        <v>220422.75366113088</v>
      </c>
      <c r="P408" s="124">
        <f t="shared" si="35"/>
        <v>428.95342875063733</v>
      </c>
      <c r="Q408" s="124">
        <f t="shared" si="32"/>
        <v>481.03569367043877</v>
      </c>
      <c r="R408" s="124">
        <f t="shared" si="33"/>
        <v>221332.74278355195</v>
      </c>
      <c r="Z408" s="2"/>
    </row>
    <row r="409" spans="13:26" x14ac:dyDescent="0.25">
      <c r="M409" s="2"/>
      <c r="N409" s="1">
        <f t="shared" si="34"/>
        <v>347</v>
      </c>
      <c r="O409" s="124">
        <f t="shared" si="31"/>
        <v>221332.74278355195</v>
      </c>
      <c r="P409" s="124">
        <f t="shared" si="35"/>
        <v>428.95342875063733</v>
      </c>
      <c r="Q409" s="124">
        <f t="shared" si="32"/>
        <v>483.02159231958342</v>
      </c>
      <c r="R409" s="124">
        <f t="shared" si="33"/>
        <v>222244.71780462217</v>
      </c>
      <c r="Z409" s="2"/>
    </row>
    <row r="410" spans="13:26" x14ac:dyDescent="0.25">
      <c r="M410" s="2"/>
      <c r="N410" s="1">
        <f t="shared" si="34"/>
        <v>348</v>
      </c>
      <c r="O410" s="124">
        <f t="shared" ref="O410:O446" si="36">R409</f>
        <v>222244.71780462217</v>
      </c>
      <c r="P410" s="124">
        <f t="shared" si="35"/>
        <v>428.95342875063733</v>
      </c>
      <c r="Q410" s="124">
        <f t="shared" ref="Q410:Q446" si="37">O410*$P$57</f>
        <v>485.01182485948289</v>
      </c>
      <c r="R410" s="124">
        <f t="shared" ref="R410:R446" si="38">O410+P410+Q410</f>
        <v>223158.68305823227</v>
      </c>
      <c r="Z410" s="2"/>
    </row>
    <row r="411" spans="13:26" x14ac:dyDescent="0.25">
      <c r="M411" s="2"/>
      <c r="N411" s="1">
        <f t="shared" si="34"/>
        <v>349</v>
      </c>
      <c r="O411" s="124">
        <f t="shared" si="36"/>
        <v>223158.68305823227</v>
      </c>
      <c r="P411" s="124">
        <f t="shared" si="35"/>
        <v>428.95342875063733</v>
      </c>
      <c r="Q411" s="124">
        <f t="shared" si="37"/>
        <v>487.00640074812691</v>
      </c>
      <c r="R411" s="124">
        <f t="shared" si="38"/>
        <v>224074.64288773102</v>
      </c>
      <c r="Z411" s="2"/>
    </row>
    <row r="412" spans="13:26" x14ac:dyDescent="0.25">
      <c r="M412" s="2"/>
      <c r="N412" s="1">
        <f t="shared" si="34"/>
        <v>350</v>
      </c>
      <c r="O412" s="124">
        <f t="shared" si="36"/>
        <v>224074.64288773102</v>
      </c>
      <c r="P412" s="124">
        <f t="shared" si="35"/>
        <v>428.95342875063733</v>
      </c>
      <c r="Q412" s="124">
        <f t="shared" si="37"/>
        <v>489.00532946414575</v>
      </c>
      <c r="R412" s="124">
        <f t="shared" si="38"/>
        <v>224992.6016459458</v>
      </c>
      <c r="Z412" s="2"/>
    </row>
    <row r="413" spans="13:26" x14ac:dyDescent="0.25">
      <c r="M413" s="2"/>
      <c r="N413" s="1">
        <f t="shared" si="34"/>
        <v>351</v>
      </c>
      <c r="O413" s="124">
        <f t="shared" si="36"/>
        <v>224992.6016459458</v>
      </c>
      <c r="P413" s="124">
        <f t="shared" si="35"/>
        <v>428.95342875063733</v>
      </c>
      <c r="Q413" s="124">
        <f t="shared" si="37"/>
        <v>491.00862050685527</v>
      </c>
      <c r="R413" s="124">
        <f t="shared" si="38"/>
        <v>225912.56369520328</v>
      </c>
      <c r="Z413" s="2"/>
    </row>
    <row r="414" spans="13:26" x14ac:dyDescent="0.25">
      <c r="M414" s="2"/>
      <c r="N414" s="1">
        <f t="shared" si="34"/>
        <v>352</v>
      </c>
      <c r="O414" s="124">
        <f t="shared" si="36"/>
        <v>225912.56369520328</v>
      </c>
      <c r="P414" s="124">
        <f t="shared" si="35"/>
        <v>428.95342875063733</v>
      </c>
      <c r="Q414" s="124">
        <f t="shared" si="37"/>
        <v>493.01628339630167</v>
      </c>
      <c r="R414" s="124">
        <f t="shared" si="38"/>
        <v>226834.53340735022</v>
      </c>
      <c r="Z414" s="2"/>
    </row>
    <row r="415" spans="13:26" x14ac:dyDescent="0.25">
      <c r="M415" s="2"/>
      <c r="N415" s="1">
        <f t="shared" si="34"/>
        <v>353</v>
      </c>
      <c r="O415" s="124">
        <f t="shared" si="36"/>
        <v>226834.53340735022</v>
      </c>
      <c r="P415" s="124">
        <f t="shared" si="35"/>
        <v>428.95342875063733</v>
      </c>
      <c r="Q415" s="124">
        <f t="shared" si="37"/>
        <v>495.0283276733075</v>
      </c>
      <c r="R415" s="124">
        <f t="shared" si="38"/>
        <v>227758.51516377414</v>
      </c>
      <c r="Z415" s="2"/>
    </row>
    <row r="416" spans="13:26" x14ac:dyDescent="0.25">
      <c r="M416" s="2"/>
      <c r="N416" s="1">
        <f t="shared" si="34"/>
        <v>354</v>
      </c>
      <c r="O416" s="124">
        <f t="shared" si="36"/>
        <v>227758.51516377414</v>
      </c>
      <c r="P416" s="124">
        <f t="shared" si="35"/>
        <v>428.95342875063733</v>
      </c>
      <c r="Q416" s="124">
        <f t="shared" si="37"/>
        <v>497.04476289951612</v>
      </c>
      <c r="R416" s="124">
        <f t="shared" si="38"/>
        <v>228684.51335542428</v>
      </c>
      <c r="Z416" s="2"/>
    </row>
    <row r="417" spans="13:26" x14ac:dyDescent="0.25">
      <c r="M417" s="2"/>
      <c r="N417" s="1">
        <f t="shared" si="34"/>
        <v>355</v>
      </c>
      <c r="O417" s="124">
        <f t="shared" si="36"/>
        <v>228684.51335542428</v>
      </c>
      <c r="P417" s="124">
        <f t="shared" si="35"/>
        <v>428.95342875063733</v>
      </c>
      <c r="Q417" s="124">
        <f t="shared" si="37"/>
        <v>499.06559865743787</v>
      </c>
      <c r="R417" s="124">
        <f t="shared" si="38"/>
        <v>229612.53238283235</v>
      </c>
      <c r="Z417" s="2"/>
    </row>
    <row r="418" spans="13:26" x14ac:dyDescent="0.25">
      <c r="M418" s="2"/>
      <c r="N418" s="1">
        <f t="shared" si="34"/>
        <v>356</v>
      </c>
      <c r="O418" s="124">
        <f t="shared" si="36"/>
        <v>229612.53238283235</v>
      </c>
      <c r="P418" s="124">
        <f t="shared" si="35"/>
        <v>428.95342875063733</v>
      </c>
      <c r="Q418" s="124">
        <f t="shared" si="37"/>
        <v>501.09084455049526</v>
      </c>
      <c r="R418" s="124">
        <f t="shared" si="38"/>
        <v>230542.57665613346</v>
      </c>
      <c r="Z418" s="2"/>
    </row>
    <row r="419" spans="13:26" x14ac:dyDescent="0.25">
      <c r="M419" s="2"/>
      <c r="N419" s="1">
        <f t="shared" si="34"/>
        <v>357</v>
      </c>
      <c r="O419" s="124">
        <f t="shared" si="36"/>
        <v>230542.57665613346</v>
      </c>
      <c r="P419" s="124">
        <f t="shared" si="35"/>
        <v>428.95342875063733</v>
      </c>
      <c r="Q419" s="124">
        <f t="shared" si="37"/>
        <v>503.12051020306859</v>
      </c>
      <c r="R419" s="124">
        <f t="shared" si="38"/>
        <v>231474.65059508715</v>
      </c>
      <c r="Z419" s="2"/>
    </row>
    <row r="420" spans="13:26" x14ac:dyDescent="0.25">
      <c r="M420" s="2"/>
      <c r="N420" s="1">
        <f t="shared" si="34"/>
        <v>358</v>
      </c>
      <c r="O420" s="124">
        <f t="shared" si="36"/>
        <v>231474.65059508715</v>
      </c>
      <c r="P420" s="124">
        <f t="shared" si="35"/>
        <v>428.95342875063733</v>
      </c>
      <c r="Q420" s="124">
        <f t="shared" si="37"/>
        <v>505.1546052605417</v>
      </c>
      <c r="R420" s="124">
        <f t="shared" si="38"/>
        <v>232408.75862909833</v>
      </c>
      <c r="Z420" s="2"/>
    </row>
    <row r="421" spans="13:26" x14ac:dyDescent="0.25">
      <c r="M421" s="2"/>
      <c r="N421" s="1">
        <f t="shared" si="34"/>
        <v>359</v>
      </c>
      <c r="O421" s="124">
        <f t="shared" si="36"/>
        <v>232408.75862909833</v>
      </c>
      <c r="P421" s="124">
        <f t="shared" si="35"/>
        <v>428.95342875063733</v>
      </c>
      <c r="Q421" s="124">
        <f t="shared" si="37"/>
        <v>507.19313938934812</v>
      </c>
      <c r="R421" s="124">
        <f t="shared" si="38"/>
        <v>233344.90519723832</v>
      </c>
      <c r="Z421" s="2"/>
    </row>
    <row r="422" spans="13:26" x14ac:dyDescent="0.25">
      <c r="M422" s="2"/>
      <c r="N422" s="1">
        <f t="shared" si="34"/>
        <v>360</v>
      </c>
      <c r="O422" s="124">
        <f t="shared" si="36"/>
        <v>233344.90519723832</v>
      </c>
      <c r="P422" s="124">
        <f t="shared" si="35"/>
        <v>428.95342875063733</v>
      </c>
      <c r="Q422" s="124">
        <f t="shared" si="37"/>
        <v>509.23612227701642</v>
      </c>
      <c r="R422" s="124">
        <f t="shared" si="38"/>
        <v>234283.09474826595</v>
      </c>
      <c r="Z422" s="2"/>
    </row>
    <row r="423" spans="13:26" x14ac:dyDescent="0.25">
      <c r="M423" s="2"/>
      <c r="N423" s="1">
        <f t="shared" si="34"/>
        <v>361</v>
      </c>
      <c r="O423" s="124">
        <f t="shared" si="36"/>
        <v>234283.09474826595</v>
      </c>
      <c r="P423" s="124">
        <f t="shared" si="35"/>
        <v>428.95342875063733</v>
      </c>
      <c r="Q423" s="124">
        <f t="shared" si="37"/>
        <v>511.28356363221678</v>
      </c>
      <c r="R423" s="124">
        <f t="shared" si="38"/>
        <v>235223.33174064881</v>
      </c>
      <c r="Z423" s="2"/>
    </row>
    <row r="424" spans="13:26" x14ac:dyDescent="0.25">
      <c r="M424" s="2"/>
      <c r="N424" s="1">
        <f t="shared" si="34"/>
        <v>362</v>
      </c>
      <c r="O424" s="124">
        <f t="shared" si="36"/>
        <v>235223.33174064881</v>
      </c>
      <c r="P424" s="124">
        <f t="shared" si="35"/>
        <v>428.95342875063733</v>
      </c>
      <c r="Q424" s="124">
        <f t="shared" si="37"/>
        <v>513.33547318480692</v>
      </c>
      <c r="R424" s="124">
        <f t="shared" si="38"/>
        <v>236165.62064258422</v>
      </c>
      <c r="Z424" s="2"/>
    </row>
    <row r="425" spans="13:26" x14ac:dyDescent="0.25">
      <c r="M425" s="2"/>
      <c r="N425" s="1">
        <f t="shared" si="34"/>
        <v>363</v>
      </c>
      <c r="O425" s="124">
        <f t="shared" si="36"/>
        <v>236165.62064258422</v>
      </c>
      <c r="P425" s="124">
        <f t="shared" si="35"/>
        <v>428.95342875063733</v>
      </c>
      <c r="Q425" s="124">
        <f t="shared" si="37"/>
        <v>515.3918606858781</v>
      </c>
      <c r="R425" s="124">
        <f t="shared" si="38"/>
        <v>237109.96593202071</v>
      </c>
      <c r="Z425" s="2"/>
    </row>
    <row r="426" spans="13:26" x14ac:dyDescent="0.25">
      <c r="M426" s="2"/>
      <c r="N426" s="1">
        <f t="shared" si="34"/>
        <v>364</v>
      </c>
      <c r="O426" s="124">
        <f t="shared" si="36"/>
        <v>237109.96593202071</v>
      </c>
      <c r="P426" s="124">
        <f t="shared" si="35"/>
        <v>428.95342875063733</v>
      </c>
      <c r="Q426" s="124">
        <f t="shared" si="37"/>
        <v>517.45273590780221</v>
      </c>
      <c r="R426" s="124">
        <f t="shared" si="38"/>
        <v>238056.37209667914</v>
      </c>
      <c r="Z426" s="2"/>
    </row>
    <row r="427" spans="13:26" x14ac:dyDescent="0.25">
      <c r="M427" s="2"/>
      <c r="N427" s="1">
        <f t="shared" si="34"/>
        <v>365</v>
      </c>
      <c r="O427" s="124">
        <f t="shared" si="36"/>
        <v>238056.37209667914</v>
      </c>
      <c r="P427" s="124">
        <f t="shared" si="35"/>
        <v>428.95342875063733</v>
      </c>
      <c r="Q427" s="124">
        <f t="shared" si="37"/>
        <v>519.51810864427716</v>
      </c>
      <c r="R427" s="124">
        <f t="shared" si="38"/>
        <v>239004.84363407406</v>
      </c>
      <c r="Z427" s="2"/>
    </row>
    <row r="428" spans="13:26" x14ac:dyDescent="0.25">
      <c r="M428" s="2"/>
      <c r="N428" s="1">
        <f t="shared" si="34"/>
        <v>366</v>
      </c>
      <c r="O428" s="124">
        <f t="shared" si="36"/>
        <v>239004.84363407406</v>
      </c>
      <c r="P428" s="124">
        <f t="shared" si="35"/>
        <v>428.95342875063733</v>
      </c>
      <c r="Q428" s="124">
        <f t="shared" si="37"/>
        <v>521.58798871037436</v>
      </c>
      <c r="R428" s="124">
        <f t="shared" si="38"/>
        <v>239955.38505153506</v>
      </c>
      <c r="Z428" s="2"/>
    </row>
    <row r="429" spans="13:26" x14ac:dyDescent="0.25">
      <c r="M429" s="2"/>
      <c r="N429" s="1">
        <f t="shared" si="34"/>
        <v>367</v>
      </c>
      <c r="O429" s="124">
        <f t="shared" si="36"/>
        <v>239955.38505153506</v>
      </c>
      <c r="P429" s="124">
        <f t="shared" si="35"/>
        <v>428.95342875063733</v>
      </c>
      <c r="Q429" s="124">
        <f t="shared" si="37"/>
        <v>523.66238594258482</v>
      </c>
      <c r="R429" s="124">
        <f t="shared" si="38"/>
        <v>240908.00086622828</v>
      </c>
      <c r="Z429" s="2"/>
    </row>
    <row r="430" spans="13:26" x14ac:dyDescent="0.25">
      <c r="M430" s="2"/>
      <c r="N430" s="1">
        <f t="shared" si="34"/>
        <v>368</v>
      </c>
      <c r="O430" s="124">
        <f t="shared" si="36"/>
        <v>240908.00086622828</v>
      </c>
      <c r="P430" s="124">
        <f t="shared" si="35"/>
        <v>428.95342875063733</v>
      </c>
      <c r="Q430" s="124">
        <f t="shared" si="37"/>
        <v>525.74131019886579</v>
      </c>
      <c r="R430" s="124">
        <f t="shared" si="38"/>
        <v>241862.69560517778</v>
      </c>
      <c r="Z430" s="2"/>
    </row>
    <row r="431" spans="13:26" x14ac:dyDescent="0.25">
      <c r="M431" s="2"/>
      <c r="N431" s="1">
        <f t="shared" si="34"/>
        <v>369</v>
      </c>
      <c r="O431" s="124">
        <f t="shared" si="36"/>
        <v>241862.69560517778</v>
      </c>
      <c r="P431" s="124">
        <f t="shared" si="35"/>
        <v>428.95342875063733</v>
      </c>
      <c r="Q431" s="124">
        <f t="shared" si="37"/>
        <v>527.82477135868828</v>
      </c>
      <c r="R431" s="124">
        <f t="shared" si="38"/>
        <v>242819.4738052871</v>
      </c>
      <c r="Z431" s="2"/>
    </row>
    <row r="432" spans="13:26" x14ac:dyDescent="0.25">
      <c r="M432" s="2"/>
      <c r="N432" s="1">
        <f t="shared" si="34"/>
        <v>370</v>
      </c>
      <c r="O432" s="124">
        <f t="shared" si="36"/>
        <v>242819.4738052871</v>
      </c>
      <c r="P432" s="124">
        <f t="shared" si="35"/>
        <v>428.95342875063733</v>
      </c>
      <c r="Q432" s="124">
        <f t="shared" si="37"/>
        <v>529.91277932308344</v>
      </c>
      <c r="R432" s="124">
        <f t="shared" si="38"/>
        <v>243778.34001336081</v>
      </c>
      <c r="Z432" s="2"/>
    </row>
    <row r="433" spans="13:26" x14ac:dyDescent="0.25">
      <c r="M433" s="2"/>
      <c r="N433" s="1">
        <f t="shared" si="34"/>
        <v>371</v>
      </c>
      <c r="O433" s="124">
        <f t="shared" si="36"/>
        <v>243778.34001336081</v>
      </c>
      <c r="P433" s="124">
        <f t="shared" si="35"/>
        <v>428.95342875063733</v>
      </c>
      <c r="Q433" s="124">
        <f t="shared" si="37"/>
        <v>532.00534401468951</v>
      </c>
      <c r="R433" s="124">
        <f t="shared" si="38"/>
        <v>244739.29878612614</v>
      </c>
      <c r="Z433" s="2"/>
    </row>
    <row r="434" spans="13:26" x14ac:dyDescent="0.25">
      <c r="M434" s="2"/>
      <c r="N434" s="1">
        <f t="shared" si="34"/>
        <v>372</v>
      </c>
      <c r="O434" s="124">
        <f t="shared" si="36"/>
        <v>244739.29878612614</v>
      </c>
      <c r="P434" s="124">
        <f t="shared" si="35"/>
        <v>428.95342875063733</v>
      </c>
      <c r="Q434" s="124">
        <f t="shared" si="37"/>
        <v>534.10247537779969</v>
      </c>
      <c r="R434" s="124">
        <f t="shared" si="38"/>
        <v>245702.35469025455</v>
      </c>
      <c r="Z434" s="2"/>
    </row>
    <row r="435" spans="13:26" x14ac:dyDescent="0.25">
      <c r="M435" s="2"/>
      <c r="N435" s="1">
        <f t="shared" si="34"/>
        <v>373</v>
      </c>
      <c r="O435" s="124">
        <f t="shared" si="36"/>
        <v>245702.35469025455</v>
      </c>
      <c r="P435" s="124">
        <f t="shared" si="35"/>
        <v>428.95342875063733</v>
      </c>
      <c r="Q435" s="124">
        <f t="shared" si="37"/>
        <v>536.20418337840852</v>
      </c>
      <c r="R435" s="124">
        <f t="shared" si="38"/>
        <v>246667.51230238358</v>
      </c>
      <c r="Z435" s="2"/>
    </row>
    <row r="436" spans="13:26" x14ac:dyDescent="0.25">
      <c r="M436" s="2"/>
      <c r="N436" s="1">
        <f t="shared" si="34"/>
        <v>374</v>
      </c>
      <c r="O436" s="124">
        <f t="shared" si="36"/>
        <v>246667.51230238358</v>
      </c>
      <c r="P436" s="124">
        <f t="shared" si="35"/>
        <v>428.95342875063733</v>
      </c>
      <c r="Q436" s="124">
        <f t="shared" si="37"/>
        <v>538.31047800425983</v>
      </c>
      <c r="R436" s="124">
        <f t="shared" si="38"/>
        <v>247634.77620913845</v>
      </c>
      <c r="Z436" s="2"/>
    </row>
    <row r="437" spans="13:26" x14ac:dyDescent="0.25">
      <c r="M437" s="2"/>
      <c r="N437" s="1">
        <f t="shared" si="34"/>
        <v>375</v>
      </c>
      <c r="O437" s="124">
        <f t="shared" si="36"/>
        <v>247634.77620913845</v>
      </c>
      <c r="P437" s="124">
        <f t="shared" si="35"/>
        <v>428.95342875063733</v>
      </c>
      <c r="Q437" s="124">
        <f t="shared" si="37"/>
        <v>540.42136926489411</v>
      </c>
      <c r="R437" s="124">
        <f t="shared" si="38"/>
        <v>248604.15100715397</v>
      </c>
      <c r="Z437" s="2"/>
    </row>
    <row r="438" spans="13:26" x14ac:dyDescent="0.25">
      <c r="M438" s="2"/>
      <c r="N438" s="1">
        <f t="shared" si="34"/>
        <v>376</v>
      </c>
      <c r="O438" s="124">
        <f t="shared" si="36"/>
        <v>248604.15100715397</v>
      </c>
      <c r="P438" s="124">
        <f t="shared" si="35"/>
        <v>428.95342875063733</v>
      </c>
      <c r="Q438" s="124">
        <f t="shared" si="37"/>
        <v>542.53686719169571</v>
      </c>
      <c r="R438" s="124">
        <f t="shared" si="38"/>
        <v>249575.64130309629</v>
      </c>
      <c r="Z438" s="2"/>
    </row>
    <row r="439" spans="13:26" x14ac:dyDescent="0.25">
      <c r="M439" s="2"/>
      <c r="N439" s="1">
        <f t="shared" si="34"/>
        <v>377</v>
      </c>
      <c r="O439" s="124">
        <f t="shared" si="36"/>
        <v>249575.64130309629</v>
      </c>
      <c r="P439" s="124">
        <f t="shared" si="35"/>
        <v>428.95342875063733</v>
      </c>
      <c r="Q439" s="124">
        <f t="shared" si="37"/>
        <v>544.6569818379412</v>
      </c>
      <c r="R439" s="124">
        <f t="shared" si="38"/>
        <v>250549.25171368485</v>
      </c>
      <c r="Z439" s="2"/>
    </row>
    <row r="440" spans="13:26" x14ac:dyDescent="0.25">
      <c r="M440" s="2"/>
      <c r="N440" s="1">
        <f t="shared" si="34"/>
        <v>378</v>
      </c>
      <c r="O440" s="124">
        <f t="shared" si="36"/>
        <v>250549.25171368485</v>
      </c>
      <c r="P440" s="124">
        <f t="shared" si="35"/>
        <v>428.95342875063733</v>
      </c>
      <c r="Q440" s="124">
        <f t="shared" si="37"/>
        <v>546.78172327884624</v>
      </c>
      <c r="R440" s="124">
        <f t="shared" si="38"/>
        <v>251524.98686571431</v>
      </c>
      <c r="Z440" s="2"/>
    </row>
    <row r="441" spans="13:26" x14ac:dyDescent="0.25">
      <c r="M441" s="2"/>
      <c r="N441" s="1">
        <f t="shared" si="34"/>
        <v>379</v>
      </c>
      <c r="O441" s="124">
        <f t="shared" si="36"/>
        <v>251524.98686571431</v>
      </c>
      <c r="P441" s="124">
        <f t="shared" si="35"/>
        <v>428.95342875063733</v>
      </c>
      <c r="Q441" s="124">
        <f t="shared" si="37"/>
        <v>548.91110161161453</v>
      </c>
      <c r="R441" s="124">
        <f t="shared" si="38"/>
        <v>252502.85139607656</v>
      </c>
      <c r="Z441" s="2"/>
    </row>
    <row r="442" spans="13:26" x14ac:dyDescent="0.25">
      <c r="M442" s="2"/>
      <c r="N442" s="1">
        <f t="shared" si="34"/>
        <v>380</v>
      </c>
      <c r="O442" s="124">
        <f t="shared" si="36"/>
        <v>252502.85139607656</v>
      </c>
      <c r="P442" s="124">
        <f t="shared" si="35"/>
        <v>428.95342875063733</v>
      </c>
      <c r="Q442" s="124">
        <f t="shared" si="37"/>
        <v>551.04512695548476</v>
      </c>
      <c r="R442" s="124">
        <f t="shared" si="38"/>
        <v>253482.84995178267</v>
      </c>
      <c r="Z442" s="2"/>
    </row>
    <row r="443" spans="13:26" x14ac:dyDescent="0.25">
      <c r="M443" s="2"/>
      <c r="N443" s="1">
        <f t="shared" si="34"/>
        <v>381</v>
      </c>
      <c r="O443" s="124">
        <f t="shared" si="36"/>
        <v>253482.84995178267</v>
      </c>
      <c r="P443" s="124">
        <f t="shared" si="35"/>
        <v>428.95342875063733</v>
      </c>
      <c r="Q443" s="124">
        <f t="shared" si="37"/>
        <v>553.18380945177944</v>
      </c>
      <c r="R443" s="124">
        <f t="shared" si="38"/>
        <v>254464.98718998508</v>
      </c>
      <c r="Z443" s="2"/>
    </row>
    <row r="444" spans="13:26" x14ac:dyDescent="0.25">
      <c r="M444" s="2"/>
      <c r="N444" s="1">
        <f t="shared" ref="N444:N446" si="39">N443+1</f>
        <v>382</v>
      </c>
      <c r="O444" s="124">
        <f t="shared" si="36"/>
        <v>254464.98718998508</v>
      </c>
      <c r="P444" s="124">
        <f t="shared" ref="P444:P446" si="40">P443</f>
        <v>428.95342875063733</v>
      </c>
      <c r="Q444" s="124">
        <f t="shared" si="37"/>
        <v>555.32715926395247</v>
      </c>
      <c r="R444" s="124">
        <f t="shared" si="38"/>
        <v>255449.26777799966</v>
      </c>
      <c r="Z444" s="2"/>
    </row>
    <row r="445" spans="13:26" x14ac:dyDescent="0.25">
      <c r="M445" s="2"/>
      <c r="N445" s="1">
        <f t="shared" si="39"/>
        <v>383</v>
      </c>
      <c r="O445" s="124">
        <f t="shared" si="36"/>
        <v>255449.26777799966</v>
      </c>
      <c r="P445" s="124">
        <f t="shared" si="40"/>
        <v>428.95342875063733</v>
      </c>
      <c r="Q445" s="124">
        <f t="shared" si="37"/>
        <v>557.47518657763828</v>
      </c>
      <c r="R445" s="124">
        <f t="shared" si="38"/>
        <v>256435.69639332793</v>
      </c>
      <c r="Z445" s="2"/>
    </row>
    <row r="446" spans="13:26" x14ac:dyDescent="0.25">
      <c r="M446" s="2"/>
      <c r="N446" s="1">
        <f t="shared" si="39"/>
        <v>384</v>
      </c>
      <c r="O446" s="124">
        <f t="shared" si="36"/>
        <v>256435.69639332793</v>
      </c>
      <c r="P446" s="124">
        <f t="shared" si="40"/>
        <v>428.95342875063733</v>
      </c>
      <c r="Q446" s="124">
        <f t="shared" si="37"/>
        <v>559.62790160069937</v>
      </c>
      <c r="R446" s="124">
        <f t="shared" si="38"/>
        <v>257424.27772367926</v>
      </c>
      <c r="Z446" s="2"/>
    </row>
    <row r="447" spans="13:26" x14ac:dyDescent="0.25">
      <c r="M447" s="2"/>
      <c r="N447" s="163" t="s">
        <v>216</v>
      </c>
      <c r="O447" s="163" t="s">
        <v>216</v>
      </c>
      <c r="P447" s="163" t="s">
        <v>216</v>
      </c>
      <c r="Q447" s="163" t="s">
        <v>216</v>
      </c>
      <c r="R447" s="163" t="s">
        <v>216</v>
      </c>
      <c r="Z447" s="2"/>
    </row>
    <row r="448" spans="13:26" x14ac:dyDescent="0.25">
      <c r="M448" s="2"/>
      <c r="N448" s="134"/>
      <c r="O448" s="134" t="s">
        <v>231</v>
      </c>
      <c r="P448" s="196">
        <f>SUM(P63:P446)</f>
        <v>164718.11664024417</v>
      </c>
      <c r="Q448" s="196">
        <f>SUM(Q63:Q446)</f>
        <v>92706.161083436033</v>
      </c>
      <c r="R448" s="196">
        <f>P448+Q448</f>
        <v>257424.27772368019</v>
      </c>
      <c r="S448" s="124">
        <f>R448-P58</f>
        <v>2.3283064365386963E-9</v>
      </c>
      <c r="Z448" s="2"/>
    </row>
    <row r="449" spans="13:26" x14ac:dyDescent="0.25"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</sheetData>
  <mergeCells count="1">
    <mergeCell ref="AF7:AF8"/>
  </mergeCells>
  <printOptions horizontalCentered="1"/>
  <pageMargins left="0.75" right="0.75" top="0.75" bottom="0.75" header="1" footer="1"/>
  <pageSetup scale="70" orientation="portrait" blackAndWhite="1" r:id="rId1"/>
  <headerFooter alignWithMargins="0"/>
  <customProperties>
    <customPr name="EpmWorksheetKeyString_GUID" r:id="rId2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E2C66-FEFB-41CF-A1C6-BD205A022DB6}">
  <sheetPr>
    <tabColor theme="2" tint="-0.499984740745262"/>
    <pageSetUpPr fitToPage="1"/>
  </sheetPr>
  <dimension ref="A1:AH461"/>
  <sheetViews>
    <sheetView zoomScaleNormal="100" workbookViewId="0">
      <pane ySplit="15" topLeftCell="A16" activePane="bottomLeft" state="frozen"/>
      <selection activeCell="D37" sqref="D37"/>
      <selection pane="bottomLeft" activeCell="A16" sqref="A16"/>
    </sheetView>
  </sheetViews>
  <sheetFormatPr defaultColWidth="9.109375" defaultRowHeight="13.2" x14ac:dyDescent="0.25"/>
  <cols>
    <col min="1" max="1" width="17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Alafia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2058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8285287.1338399015</v>
      </c>
      <c r="Q8" s="184">
        <f>G10</f>
        <v>3381096.4741848912</v>
      </c>
      <c r="R8" s="184">
        <f>G11</f>
        <v>3385818.9870065935</v>
      </c>
      <c r="S8" s="184">
        <f>G12</f>
        <v>3663278.4179275343</v>
      </c>
      <c r="T8" s="184">
        <f>G13</f>
        <v>-2144906.745279118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19211650.043296665</v>
      </c>
      <c r="Q9" s="184">
        <f>L10</f>
        <v>8642968.8295763284</v>
      </c>
      <c r="R9" s="184">
        <f>L11</f>
        <v>8744464.7592163887</v>
      </c>
      <c r="S9" s="184">
        <f>L12</f>
        <v>7363810.1297349501</v>
      </c>
      <c r="T9" s="184">
        <f>L13</f>
        <v>-5539593.6752310041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40</v>
      </c>
      <c r="B10" s="170">
        <f>'Escalation Factors'!$A$10</f>
        <v>2023</v>
      </c>
      <c r="C10" s="201">
        <f>C17+5*1</f>
        <v>2058</v>
      </c>
      <c r="D10" s="10" t="s">
        <v>155</v>
      </c>
      <c r="E10" s="184">
        <f>VLOOKUP($A$10,'Cost Estimates in 2023'!$A:$F,2,FALSE)</f>
        <v>3206315</v>
      </c>
      <c r="F10" s="164">
        <f>VLOOKUP(G$7,Multiplier_Labor,3,FALSE)</f>
        <v>1.0545116353773385</v>
      </c>
      <c r="G10" s="185">
        <f>E10*F10</f>
        <v>3381096.4741848912</v>
      </c>
      <c r="H10" s="137"/>
      <c r="J10" s="165">
        <f>C10+1</f>
        <v>2059</v>
      </c>
      <c r="K10" s="164">
        <f>VLOOKUP(J$10,Multiplier_Labor,4,FALSE)</f>
        <v>2.5562621166140964</v>
      </c>
      <c r="L10" s="185">
        <f>G10*K10</f>
        <v>8642968.8295763284</v>
      </c>
      <c r="M10" s="2"/>
      <c r="O10" s="134" t="s">
        <v>235</v>
      </c>
      <c r="P10" s="184">
        <f>SUM(Q10:T10)</f>
        <v>19211650.043296665</v>
      </c>
      <c r="Q10" s="184">
        <f>Q9-Q16</f>
        <v>8642968.8295763284</v>
      </c>
      <c r="R10" s="184">
        <f>R9-R16</f>
        <v>8744464.7592163887</v>
      </c>
      <c r="S10" s="184">
        <f>S9-S16</f>
        <v>7363810.1297349501</v>
      </c>
      <c r="T10" s="184">
        <f>T9-T16</f>
        <v>-5539593.6752310041</v>
      </c>
      <c r="Z10" s="2"/>
      <c r="AA10" s="186" t="str">
        <f>A10</f>
        <v>Alafia Solar</v>
      </c>
      <c r="AB10" s="182">
        <f>P12</f>
        <v>33</v>
      </c>
      <c r="AC10" s="187">
        <f>G7</f>
        <v>2025</v>
      </c>
      <c r="AD10" s="187">
        <f>C10</f>
        <v>2058</v>
      </c>
      <c r="AE10" s="182">
        <f>G15</f>
        <v>8285287.1338399015</v>
      </c>
      <c r="AF10" s="182">
        <f>P16</f>
        <v>0</v>
      </c>
      <c r="AG10" s="182">
        <f>L15</f>
        <v>19211650.043296665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3339715</v>
      </c>
      <c r="F11" s="164">
        <f>VLOOKUP(G$7,Multiplier_Materials,3,FALSE)</f>
        <v>1.0138047668757943</v>
      </c>
      <c r="G11" s="185">
        <f>E11*F11</f>
        <v>3385818.9870065935</v>
      </c>
      <c r="H11" s="137"/>
      <c r="K11" s="164">
        <f>VLOOKUP(J$10,Multiplier_Materials,4,FALSE)</f>
        <v>2.5826734366999875</v>
      </c>
      <c r="L11" s="185">
        <f>G11*K11</f>
        <v>8744464.7592163887</v>
      </c>
      <c r="M11" s="2"/>
      <c r="O11" s="134" t="s">
        <v>234</v>
      </c>
      <c r="P11" s="184">
        <f>SUM(Q11:T11)</f>
        <v>8285287.1338399127</v>
      </c>
      <c r="Q11" s="184">
        <f>Q10/((1+Q13)^(P12))</f>
        <v>3381096.4741849042</v>
      </c>
      <c r="R11" s="184">
        <f>R10/((1+R13)^(P12))</f>
        <v>3385818.987006594</v>
      </c>
      <c r="S11" s="184">
        <f>S10/((1+S13)^(P12))</f>
        <v>3663278.4179275334</v>
      </c>
      <c r="T11" s="184">
        <f>T10/((1+T13)^(P12))</f>
        <v>-2144906.7452791184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3516700</v>
      </c>
      <c r="F12" s="164">
        <f>VLOOKUP(G$7,Multiplier_GDP,3,FALSE)</f>
        <v>1.0416806716317952</v>
      </c>
      <c r="G12" s="185">
        <f>E12*F12</f>
        <v>3663278.4179275343</v>
      </c>
      <c r="H12" s="137"/>
      <c r="K12" s="164">
        <f>VLOOKUP(J$10,Multiplier_GDP,4,FALSE)</f>
        <v>2.0101693864429113</v>
      </c>
      <c r="L12" s="185">
        <f>G12*K12</f>
        <v>7363810.1297349501</v>
      </c>
      <c r="M12" s="2"/>
      <c r="O12" s="134" t="s">
        <v>244</v>
      </c>
      <c r="P12" s="184">
        <f>(P7-P6)</f>
        <v>33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-2115700</v>
      </c>
      <c r="F13" s="164">
        <f>F11</f>
        <v>1.0138047668757943</v>
      </c>
      <c r="G13" s="185">
        <f>E13*F13</f>
        <v>-2144906.745279118</v>
      </c>
      <c r="H13" s="137"/>
      <c r="K13" s="164">
        <f>K11</f>
        <v>2.5826734366999875</v>
      </c>
      <c r="L13" s="185">
        <f>G13*K13</f>
        <v>-5539593.6752310041</v>
      </c>
      <c r="M13" s="2"/>
      <c r="O13" s="180" t="s">
        <v>237</v>
      </c>
      <c r="P13" s="189">
        <f>IF(P8=0,0,((P9/P8)^(1/($P7-$P6))-1))</f>
        <v>2.5813468955881769E-2</v>
      </c>
      <c r="Q13" s="189">
        <f>IF(Q8=0,0,((Q9/Q8)^(1/($P7-$P6))-1))</f>
        <v>2.884909121284629E-2</v>
      </c>
      <c r="R13" s="189">
        <f>IF(R8=0,0,((R9/R8)^(1/($P7-$P6))-1))</f>
        <v>2.9169611951593177E-2</v>
      </c>
      <c r="S13" s="189">
        <f>IF(S8=0,0,((S9/S8)^(1/($P7-$P6))-1))</f>
        <v>2.1383571926654632E-2</v>
      </c>
      <c r="T13" s="189">
        <f>IF(T8=0,0,((T9/T8)^(1/($P7-$P6))-1))</f>
        <v>2.9169611951593177E-2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375165.42524410551</v>
      </c>
      <c r="Q14" s="185">
        <f>PMT(Q13,$P12,-Q11)</f>
        <v>160218.38060076942</v>
      </c>
      <c r="R14" s="185">
        <f>PMT(R13,$P12,-R11)</f>
        <v>161165.68196315516</v>
      </c>
      <c r="S14" s="185">
        <f>PMT(S13,$P12,-S11)</f>
        <v>155879.36605156065</v>
      </c>
      <c r="T14" s="185">
        <f>PMT(T13,$P12,-T11)</f>
        <v>-102098.00337137972</v>
      </c>
      <c r="U14" s="190"/>
      <c r="Z14" s="2"/>
    </row>
    <row r="15" spans="1:34" x14ac:dyDescent="0.25">
      <c r="E15" s="185">
        <f>SUM(E10:E13)</f>
        <v>7947030</v>
      </c>
      <c r="F15" s="124"/>
      <c r="G15" s="185">
        <f>SUM(G10:G13)</f>
        <v>8285287.1338399015</v>
      </c>
      <c r="H15" s="137"/>
      <c r="L15" s="185">
        <f>SUM(L10:L13)</f>
        <v>19211650.043296665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3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2053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375165.42524410551</v>
      </c>
      <c r="Q17" s="124">
        <f>IF($N17&lt;=TRUNC($P$12),Q14*(1+0),0)</f>
        <v>160218.38060076942</v>
      </c>
      <c r="R17" s="124">
        <f>IF($N17&lt;=TRUNC($P$12),R14*(1+0),0)</f>
        <v>161165.68196315516</v>
      </c>
      <c r="S17" s="124">
        <f>IF($N17&lt;=TRUNC($P$12),S14*(1+0),0)</f>
        <v>155879.36605156065</v>
      </c>
      <c r="T17" s="124">
        <f>IF($N17&lt;=TRUNC($P$12),T14*(1+0),0)</f>
        <v>-102098.00337137972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384843.81881928007</v>
      </c>
      <c r="Q18" s="124">
        <f t="shared" ref="Q18:Q52" si="3">IF($N18&lt;=TRUNC($P$12),Q17*(1+Q$13),0)</f>
        <v>164840.53527669553</v>
      </c>
      <c r="R18" s="124">
        <f t="shared" ref="R18:R52" si="4">IF($N18&lt;=TRUNC($P$12),R17*(1+R$13),0)</f>
        <v>165866.82236593429</v>
      </c>
      <c r="S18" s="124">
        <f t="shared" ref="S18:S52" si="5">IF($N18&lt;=TRUNC($P$12),S17*(1+S$13),0)</f>
        <v>159212.62368740552</v>
      </c>
      <c r="T18" s="124">
        <f t="shared" ref="T18:T52" si="6">IF($N18&lt;=TRUNC($P$12),T17*(1+T$13),0)</f>
        <v>-105076.16251075531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394777.0930055597</v>
      </c>
      <c r="Q19" s="124">
        <f t="shared" si="3"/>
        <v>169596.03491446734</v>
      </c>
      <c r="R19" s="124">
        <f t="shared" si="4"/>
        <v>170705.09320999242</v>
      </c>
      <c r="S19" s="124">
        <f t="shared" si="5"/>
        <v>162617.15827765656</v>
      </c>
      <c r="T19" s="124">
        <f t="shared" si="6"/>
        <v>-108141.19339655658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404972.08486641897</v>
      </c>
      <c r="Q20" s="124">
        <f t="shared" si="3"/>
        <v>174488.72639505187</v>
      </c>
      <c r="R20" s="124">
        <f t="shared" si="4"/>
        <v>175684.49453708844</v>
      </c>
      <c r="S20" s="124">
        <f t="shared" si="5"/>
        <v>166094.49397819501</v>
      </c>
      <c r="T20" s="124">
        <f t="shared" si="6"/>
        <v>-111295.63004391633</v>
      </c>
      <c r="U20" s="196">
        <f>SUM(Q17:T20)/4</f>
        <v>389939.60548384103</v>
      </c>
      <c r="V20" s="124">
        <f>SUM(Q17:Q20)/4</f>
        <v>167285.91929674603</v>
      </c>
      <c r="W20" s="124">
        <f>SUM(R17:R20)/4</f>
        <v>168355.52301904256</v>
      </c>
      <c r="X20" s="124">
        <f>SUM(S17:S20)/4</f>
        <v>160950.91049870444</v>
      </c>
      <c r="Y20" s="124">
        <f>SUM(T17:T20)/4</f>
        <v>-106652.747330652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415435.81779967679</v>
      </c>
      <c r="Q21" s="124">
        <f t="shared" si="3"/>
        <v>179522.56757843611</v>
      </c>
      <c r="R21" s="124">
        <f t="shared" si="4"/>
        <v>180809.1430686471</v>
      </c>
      <c r="S21" s="124">
        <f t="shared" si="5"/>
        <v>169646.18753679906</v>
      </c>
      <c r="T21" s="124">
        <f t="shared" si="6"/>
        <v>-114542.08038420544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426175.50668346439</v>
      </c>
      <c r="Q22" s="124">
        <f t="shared" si="3"/>
        <v>184701.63050527076</v>
      </c>
      <c r="R22" s="124">
        <f t="shared" si="4"/>
        <v>186083.27560925964</v>
      </c>
      <c r="S22" s="124">
        <f t="shared" si="5"/>
        <v>173273.82899007495</v>
      </c>
      <c r="T22" s="124">
        <f t="shared" si="6"/>
        <v>-117883.22842114091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437198.56316584634</v>
      </c>
      <c r="Q23" s="124">
        <f t="shared" si="3"/>
        <v>190030.10469087874</v>
      </c>
      <c r="R23" s="124">
        <f t="shared" si="4"/>
        <v>191511.2525494631</v>
      </c>
      <c r="S23" s="124">
        <f t="shared" si="5"/>
        <v>176979.04237529109</v>
      </c>
      <c r="T23" s="124">
        <f t="shared" si="6"/>
        <v>-121321.83644978661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448512.60110213916</v>
      </c>
      <c r="Q24" s="124">
        <f t="shared" si="3"/>
        <v>195512.30051429264</v>
      </c>
      <c r="R24" s="124">
        <f t="shared" si="4"/>
        <v>197097.56147069449</v>
      </c>
      <c r="S24" s="124">
        <f t="shared" si="5"/>
        <v>180763.48645743358</v>
      </c>
      <c r="T24" s="124">
        <f t="shared" si="6"/>
        <v>-124860.74734028154</v>
      </c>
      <c r="U24" s="196">
        <f>SUM(Q21:T24)/4</f>
        <v>431830.62218778173</v>
      </c>
      <c r="V24" s="124">
        <f>SUM(Q21:Q24)/4</f>
        <v>187441.65082221958</v>
      </c>
      <c r="W24" s="124">
        <f>SUM(R21:R24)/4</f>
        <v>188875.30817451607</v>
      </c>
      <c r="X24" s="124">
        <f>SUM(S21:S24)/4</f>
        <v>175165.63633989968</v>
      </c>
      <c r="Y24" s="124">
        <f>SUM(T21:T24)/4</f>
        <v>-119651.97314885363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460125.44214408827</v>
      </c>
      <c r="Q25" s="124">
        <f t="shared" si="3"/>
        <v>201152.65270506288</v>
      </c>
      <c r="R25" s="124">
        <f t="shared" si="4"/>
        <v>202846.82085539994</v>
      </c>
      <c r="S25" s="124">
        <f t="shared" si="5"/>
        <v>184628.85547180896</v>
      </c>
      <c r="T25" s="124">
        <f t="shared" si="6"/>
        <v>-128502.88688818346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472045.12148517859</v>
      </c>
      <c r="Q26" s="124">
        <f t="shared" si="3"/>
        <v>206955.72393065723</v>
      </c>
      <c r="R26" s="124">
        <f t="shared" si="4"/>
        <v>208763.78390536629</v>
      </c>
      <c r="S26" s="124">
        <f t="shared" si="5"/>
        <v>188576.87988252632</v>
      </c>
      <c r="T26" s="124">
        <f t="shared" si="6"/>
        <v>-132251.26623337125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484279.8937664784</v>
      </c>
      <c r="Q27" s="124">
        <f t="shared" si="3"/>
        <v>212926.2084873534</v>
      </c>
      <c r="R27" s="124">
        <f t="shared" si="4"/>
        <v>214853.34247143209</v>
      </c>
      <c r="S27" s="124">
        <f t="shared" si="5"/>
        <v>192609.32715719842</v>
      </c>
      <c r="T27" s="124">
        <f t="shared" si="6"/>
        <v>-136108.98434950554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496838.23914753995</v>
      </c>
      <c r="Q28" s="124">
        <f t="shared" si="3"/>
        <v>219068.9360976106</v>
      </c>
      <c r="R28" s="124">
        <f t="shared" si="4"/>
        <v>221120.53109782652</v>
      </c>
      <c r="S28" s="124">
        <f t="shared" si="5"/>
        <v>196728.00255820891</v>
      </c>
      <c r="T28" s="124">
        <f t="shared" si="6"/>
        <v>-140079.23060610608</v>
      </c>
      <c r="U28" s="196">
        <f>SUM(Q25:T28)/4</f>
        <v>478322.17413582135</v>
      </c>
      <c r="V28" s="124">
        <f>SUM(Q25:Q28)/4</f>
        <v>210025.88030517104</v>
      </c>
      <c r="W28" s="124">
        <f>SUM(R25:R28)/4</f>
        <v>211896.11958250622</v>
      </c>
      <c r="X28" s="124">
        <f>SUM(S25:S28)/4</f>
        <v>190635.76626743565</v>
      </c>
      <c r="Y28" s="124">
        <f>SUM(T25:T28)/4</f>
        <v>-134235.59201929159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509728.86954700766</v>
      </c>
      <c r="Q29" s="124">
        <f t="shared" si="3"/>
        <v>225388.87581699176</v>
      </c>
      <c r="R29" s="124">
        <f t="shared" si="4"/>
        <v>227570.53118448032</v>
      </c>
      <c r="S29" s="124">
        <f t="shared" si="5"/>
        <v>200934.74995089948</v>
      </c>
      <c r="T29" s="124">
        <f t="shared" si="6"/>
        <v>-144165.28740536392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522960.73505771719</v>
      </c>
      <c r="Q30" s="124">
        <f t="shared" si="3"/>
        <v>231891.14005379705</v>
      </c>
      <c r="R30" s="124">
        <f t="shared" si="4"/>
        <v>234208.67527074955</v>
      </c>
      <c r="S30" s="124">
        <f t="shared" si="5"/>
        <v>205231.45262903889</v>
      </c>
      <c r="T30" s="124">
        <f t="shared" si="6"/>
        <v>-148370.53289586829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536543.0305412059</v>
      </c>
      <c r="Q31" s="124">
        <f t="shared" si="3"/>
        <v>238580.98870465995</v>
      </c>
      <c r="R31" s="124">
        <f t="shared" si="4"/>
        <v>241040.45144409401</v>
      </c>
      <c r="S31" s="124">
        <f t="shared" si="5"/>
        <v>209620.03415794377</v>
      </c>
      <c r="T31" s="124">
        <f t="shared" si="6"/>
        <v>-152698.44376549186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550485.20240669139</v>
      </c>
      <c r="Q32" s="124">
        <f t="shared" si="3"/>
        <v>245463.83340945173</v>
      </c>
      <c r="R32" s="124">
        <f t="shared" si="4"/>
        <v>248071.50787735506</v>
      </c>
      <c r="S32" s="124">
        <f t="shared" si="5"/>
        <v>214102.45923562796</v>
      </c>
      <c r="T32" s="124">
        <f t="shared" si="6"/>
        <v>-157152.59811574343</v>
      </c>
      <c r="U32" s="196">
        <f>SUM(Q29:T32)/4</f>
        <v>529929.45938815537</v>
      </c>
      <c r="V32" s="124">
        <f>SUM(Q29:Q32)/4</f>
        <v>235331.20949622514</v>
      </c>
      <c r="W32" s="124">
        <f>SUM(R29:R32)/4</f>
        <v>237722.79144416974</v>
      </c>
      <c r="X32" s="124">
        <f>SUM(S29:S32)/4</f>
        <v>207472.17399337754</v>
      </c>
      <c r="Y32" s="124">
        <f>SUM(T29:T32)/4</f>
        <v>-150596.71554561687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564796.9555797223</v>
      </c>
      <c r="Q33" s="124">
        <f t="shared" si="3"/>
        <v>252545.24192893592</v>
      </c>
      <c r="R33" s="124">
        <f t="shared" si="4"/>
        <v>255307.6574983841</v>
      </c>
      <c r="S33" s="124">
        <f t="shared" si="5"/>
        <v>218680.73457236667</v>
      </c>
      <c r="T33" s="124">
        <f t="shared" si="6"/>
        <v>-161736.67841996433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579488.2606658506</v>
      </c>
      <c r="Q34" s="124">
        <f t="shared" si="3"/>
        <v>259830.94264871412</v>
      </c>
      <c r="R34" s="124">
        <f t="shared" si="4"/>
        <v>262754.88279588224</v>
      </c>
      <c r="S34" s="124">
        <f t="shared" si="5"/>
        <v>223356.90978906854</v>
      </c>
      <c r="T34" s="124">
        <f t="shared" si="6"/>
        <v>-166454.47456781429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594569.36131482583</v>
      </c>
      <c r="Q35" s="124">
        <f t="shared" si="3"/>
        <v>267326.82921310671</v>
      </c>
      <c r="R35" s="124">
        <f t="shared" si="4"/>
        <v>270419.34076542448</v>
      </c>
      <c r="S35" s="124">
        <f t="shared" si="5"/>
        <v>228133.07833485841</v>
      </c>
      <c r="T35" s="124">
        <f t="shared" si="6"/>
        <v>-171309.88699856377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610050.78179097211</v>
      </c>
      <c r="Q36" s="124">
        <f t="shared" si="3"/>
        <v>275038.96529271663</v>
      </c>
      <c r="R36" s="124">
        <f t="shared" si="4"/>
        <v>278307.36799975758</v>
      </c>
      <c r="S36" s="124">
        <f t="shared" si="5"/>
        <v>233011.37842428099</v>
      </c>
      <c r="T36" s="124">
        <f t="shared" si="6"/>
        <v>-176306.92992578316</v>
      </c>
      <c r="U36" s="196">
        <f>SUM(Q33:T36)/4</f>
        <v>587226.33983784274</v>
      </c>
      <c r="V36" s="124">
        <f>SUM(Q33:Q36)/4</f>
        <v>263685.49477086833</v>
      </c>
      <c r="W36" s="124">
        <f>SUM(R33:R36)/4</f>
        <v>266697.31226486212</v>
      </c>
      <c r="X36" s="124">
        <f>SUM(S33:S36)/4</f>
        <v>225795.52528014366</v>
      </c>
      <c r="Y36" s="124">
        <f>SUM(T33:T36)/4</f>
        <v>-168951.9924780314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625943.33475556341</v>
      </c>
      <c r="Q37" s="124">
        <f t="shared" si="3"/>
        <v>282973.5894895331</v>
      </c>
      <c r="R37" s="124">
        <f t="shared" si="4"/>
        <v>286425.48592757975</v>
      </c>
      <c r="S37" s="124">
        <f t="shared" si="5"/>
        <v>237993.99399454554</v>
      </c>
      <c r="T37" s="124">
        <f t="shared" si="6"/>
        <v>-181449.73465609498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642258.12926718383</v>
      </c>
      <c r="Q38" s="124">
        <f t="shared" si="3"/>
        <v>291137.12038354314</v>
      </c>
      <c r="R38" s="124">
        <f t="shared" si="4"/>
        <v>294780.40620513377</v>
      </c>
      <c r="S38" s="124">
        <f t="shared" si="5"/>
        <v>243083.15568323972</v>
      </c>
      <c r="T38" s="124">
        <f t="shared" si="6"/>
        <v>-186742.55300473282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659006.57900622371</v>
      </c>
      <c r="Q39" s="124">
        <f t="shared" si="3"/>
        <v>299536.16172493336</v>
      </c>
      <c r="R39" s="124">
        <f t="shared" si="4"/>
        <v>303379.03626507055</v>
      </c>
      <c r="S39" s="124">
        <f t="shared" si="5"/>
        <v>248281.14182695045</v>
      </c>
      <c r="T39" s="124">
        <f t="shared" si="6"/>
        <v>-192189.76081073069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676200.41072984249</v>
      </c>
      <c r="Q40" s="124">
        <f t="shared" si="3"/>
        <v>308177.50777608185</v>
      </c>
      <c r="R40" s="124">
        <f t="shared" si="4"/>
        <v>312228.48502717097</v>
      </c>
      <c r="S40" s="124">
        <f t="shared" si="5"/>
        <v>253590.27948123898</v>
      </c>
      <c r="T40" s="124">
        <f t="shared" si="6"/>
        <v>-197795.86155464922</v>
      </c>
      <c r="U40" s="196">
        <f>SUM(Q37:T40)/4</f>
        <v>650852.11343970336</v>
      </c>
      <c r="V40" s="124">
        <f>SUM(Q37:Q40)/4</f>
        <v>295456.09484352288</v>
      </c>
      <c r="W40" s="124">
        <f>SUM(R37:R40)/4</f>
        <v>299203.35335623875</v>
      </c>
      <c r="X40" s="124">
        <f>SUM(S37:S40)/4</f>
        <v>245737.14274649369</v>
      </c>
      <c r="Y40" s="124">
        <f>SUM(T37:T40)/4</f>
        <v>-189544.47750655192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693851.6729639062</v>
      </c>
      <c r="Q41" s="124">
        <f t="shared" si="3"/>
        <v>317068.14880766167</v>
      </c>
      <c r="R41" s="124">
        <f t="shared" si="4"/>
        <v>321336.06877564738</v>
      </c>
      <c r="S41" s="124">
        <f t="shared" si="5"/>
        <v>259012.94546242649</v>
      </c>
      <c r="T41" s="124">
        <f t="shared" si="6"/>
        <v>-203565.4900818294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711972.74493859033</v>
      </c>
      <c r="Q42" s="124">
        <f t="shared" si="3"/>
        <v>326215.2767533022</v>
      </c>
      <c r="R42" s="124">
        <f t="shared" si="4"/>
        <v>330709.31720788346</v>
      </c>
      <c r="S42" s="124">
        <f t="shared" si="5"/>
        <v>264551.56741165696</v>
      </c>
      <c r="T42" s="124">
        <f t="shared" si="6"/>
        <v>-209503.41643425226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730576.34577453695</v>
      </c>
      <c r="Q43" s="124">
        <f t="shared" si="3"/>
        <v>335626.29102738213</v>
      </c>
      <c r="R43" s="124">
        <f t="shared" si="4"/>
        <v>340355.97965961375</v>
      </c>
      <c r="S43" s="124">
        <f t="shared" si="5"/>
        <v>270208.62488171336</v>
      </c>
      <c r="T43" s="124">
        <f t="shared" si="6"/>
        <v>-215614.54979417243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ref="P44:P52" si="7">SUM(Q44:T44)</f>
        <v>749675.54392663727</v>
      </c>
      <c r="Q44" s="124">
        <f t="shared" si="3"/>
        <v>345308.80451066035</v>
      </c>
      <c r="R44" s="124">
        <f t="shared" si="4"/>
        <v>350284.03151168901</v>
      </c>
      <c r="S44" s="124">
        <f t="shared" si="5"/>
        <v>275986.65044707392</v>
      </c>
      <c r="T44" s="124">
        <f t="shared" si="6"/>
        <v>-221903.9425427859</v>
      </c>
      <c r="U44" s="196">
        <f>SUM(Q41:T44)/4</f>
        <v>721519.07690091769</v>
      </c>
      <c r="V44" s="124">
        <f>SUM(Q41:Q44)/4</f>
        <v>331054.63027475157</v>
      </c>
      <c r="W44" s="124">
        <f>SUM(R41:R44)/4</f>
        <v>335671.34928870841</v>
      </c>
      <c r="X44" s="124">
        <f>SUM(S41:S44)/4</f>
        <v>267439.94705071766</v>
      </c>
      <c r="Y44" s="124">
        <f>SUM(T41:T44)/4</f>
        <v>-212646.84971325999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769283.76689272979</v>
      </c>
      <c r="Q45" s="124">
        <f t="shared" si="3"/>
        <v>355270.64970858733</v>
      </c>
      <c r="R45" s="124">
        <f t="shared" si="4"/>
        <v>360501.68078372465</v>
      </c>
      <c r="S45" s="124">
        <f t="shared" si="5"/>
        <v>281888.23083770543</v>
      </c>
      <c r="T45" s="124">
        <f t="shared" si="6"/>
        <v>-228376.79443728758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789414.81119468948</v>
      </c>
      <c r="Q46" s="124">
        <f t="shared" si="3"/>
        <v>365519.88508727751</v>
      </c>
      <c r="R46" s="124">
        <f t="shared" si="4"/>
        <v>371017.37492008304</v>
      </c>
      <c r="S46" s="124">
        <f t="shared" si="5"/>
        <v>287916.00809710094</v>
      </c>
      <c r="T46" s="124">
        <f t="shared" si="6"/>
        <v>-235038.45690977201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810082.85263961926</v>
      </c>
      <c r="Q47" s="124">
        <f t="shared" si="3"/>
        <v>376064.80159226945</v>
      </c>
      <c r="R47" s="124">
        <f t="shared" si="4"/>
        <v>381839.80777380063</v>
      </c>
      <c r="S47" s="124">
        <f t="shared" si="5"/>
        <v>294072.68076508056</v>
      </c>
      <c r="T47" s="124">
        <f t="shared" si="6"/>
        <v>-241894.43749153131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831302.45686905575</v>
      </c>
      <c r="Q48" s="124">
        <f t="shared" si="3"/>
        <v>386913.92935534578</v>
      </c>
      <c r="R48" s="124">
        <f t="shared" si="4"/>
        <v>392977.92679423332</v>
      </c>
      <c r="S48" s="124">
        <f t="shared" si="5"/>
        <v>300361.00508588483</v>
      </c>
      <c r="T48" s="124">
        <f t="shared" si="6"/>
        <v>-248950.40436640818</v>
      </c>
      <c r="U48" s="196">
        <f>SUM(Q45:T48)/4</f>
        <v>800020.97189902363</v>
      </c>
      <c r="V48" s="124">
        <f>SUM(Q45:Q48)/4</f>
        <v>370942.31643587002</v>
      </c>
      <c r="W48" s="124">
        <f>SUM(R45:R48)/4</f>
        <v>376584.19756796036</v>
      </c>
      <c r="X48" s="124">
        <f>SUM(S45:S48)/4</f>
        <v>291059.48119644291</v>
      </c>
      <c r="Y48" s="124">
        <f>SUM(T45:T48)/4</f>
        <v>-238565.02330124978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853088.59020433424</v>
      </c>
      <c r="Q49" s="124">
        <f t="shared" si="3"/>
        <v>398076.04459483892</v>
      </c>
      <c r="R49" s="124">
        <f t="shared" si="4"/>
        <v>404440.94042436272</v>
      </c>
      <c r="S49" s="124">
        <f t="shared" si="5"/>
        <v>306783.79624210112</v>
      </c>
      <c r="T49" s="124">
        <f t="shared" si="6"/>
        <v>-256212.19105696853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213272.14755108356</v>
      </c>
      <c r="V52" s="124">
        <f>SUM(Q49:Q52)/4</f>
        <v>99519.011148709731</v>
      </c>
      <c r="W52" s="124">
        <f>SUM(R49:R52)/4</f>
        <v>101110.23510609068</v>
      </c>
      <c r="X52" s="124">
        <f>SUM(S49:S52)/4</f>
        <v>76695.949060525279</v>
      </c>
      <c r="Y52" s="124">
        <f>SUM(T49:T52)/4</f>
        <v>-64053.047764242132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19211650.043296684</v>
      </c>
      <c r="Q54" s="196">
        <f>SUM(Q$17:Q$52)</f>
        <v>8642968.8295763377</v>
      </c>
      <c r="R54" s="196">
        <f>SUM(R$17:R$52)</f>
        <v>8744464.7592163794</v>
      </c>
      <c r="S54" s="196">
        <f>SUM(S$17:S$52)</f>
        <v>7363810.1297349613</v>
      </c>
      <c r="T54" s="196">
        <f>SUM(T$17:T$52)</f>
        <v>-5539593.6752309976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0</v>
      </c>
      <c r="R55" s="188">
        <f>R54-R$10</f>
        <v>0</v>
      </c>
      <c r="S55" s="188">
        <f>S54-S$10</f>
        <v>1.1175870895385742E-8</v>
      </c>
      <c r="T55" s="188">
        <f>T54-T$10</f>
        <v>0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2.5813468955881769E-2</v>
      </c>
      <c r="Z56" s="2"/>
    </row>
    <row r="57" spans="13:26" x14ac:dyDescent="0.25">
      <c r="M57" s="2"/>
      <c r="O57" s="134" t="s">
        <v>236</v>
      </c>
      <c r="P57" s="197">
        <f>((1+P56)^(1/12))-1</f>
        <v>2.126084092053393E-3</v>
      </c>
      <c r="Z57" s="2"/>
    </row>
    <row r="58" spans="13:26" x14ac:dyDescent="0.25">
      <c r="M58" s="2"/>
      <c r="O58" s="134" t="s">
        <v>235</v>
      </c>
      <c r="P58" s="196">
        <f>P10</f>
        <v>19211650.043296665</v>
      </c>
      <c r="Z58" s="2"/>
    </row>
    <row r="59" spans="13:26" x14ac:dyDescent="0.25">
      <c r="M59" s="2"/>
      <c r="O59" s="134" t="s">
        <v>234</v>
      </c>
      <c r="P59" s="196">
        <f>P58/(1+P57)^P60</f>
        <v>8285287.1338397516</v>
      </c>
      <c r="Z59" s="2"/>
    </row>
    <row r="60" spans="13:26" x14ac:dyDescent="0.25">
      <c r="M60" s="2"/>
      <c r="O60" s="134" t="s">
        <v>233</v>
      </c>
      <c r="P60" s="124">
        <f>$P$12*12</f>
        <v>396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30972.556062383333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30972.556062383333</v>
      </c>
      <c r="Q63" s="124">
        <f t="shared" ref="Q63:Q97" si="8">O63*$P$57</f>
        <v>0</v>
      </c>
      <c r="R63" s="124">
        <f t="shared" ref="R63:R97" si="9">O63+P63+Q63</f>
        <v>30972.556062383333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97" si="11">R63</f>
        <v>30972.556062383333</v>
      </c>
      <c r="P64" s="124">
        <f t="shared" ref="P64:P187" si="12">P63</f>
        <v>30972.556062383333</v>
      </c>
      <c r="Q64" s="124">
        <f t="shared" si="8"/>
        <v>65.850258734465086</v>
      </c>
      <c r="R64" s="124">
        <f t="shared" si="9"/>
        <v>62010.96238350113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62010.96238350113</v>
      </c>
      <c r="P65" s="124">
        <f t="shared" si="12"/>
        <v>30972.556062383333</v>
      </c>
      <c r="Q65" s="124">
        <f t="shared" si="8"/>
        <v>131.84052065648311</v>
      </c>
      <c r="R65" s="124">
        <f t="shared" si="9"/>
        <v>93115.358966540938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93115.358966540938</v>
      </c>
      <c r="P66" s="124">
        <f t="shared" si="12"/>
        <v>30972.556062383333</v>
      </c>
      <c r="Q66" s="124">
        <f t="shared" si="8"/>
        <v>197.97108342460396</v>
      </c>
      <c r="R66" s="124">
        <f t="shared" si="9"/>
        <v>124285.88611234888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124285.88611234888</v>
      </c>
      <c r="P67" s="124">
        <f t="shared" si="12"/>
        <v>30972.556062383333</v>
      </c>
      <c r="Q67" s="124">
        <f t="shared" si="8"/>
        <v>264.24224533022465</v>
      </c>
      <c r="R67" s="124">
        <f t="shared" si="9"/>
        <v>155522.68442006243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155522.68442006243</v>
      </c>
      <c r="P68" s="124">
        <f t="shared" si="12"/>
        <v>30972.556062383333</v>
      </c>
      <c r="Q68" s="124">
        <f t="shared" si="8"/>
        <v>330.65430529893479</v>
      </c>
      <c r="R68" s="124">
        <f t="shared" si="9"/>
        <v>186825.89478774471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186825.89478774471</v>
      </c>
      <c r="P69" s="124">
        <f t="shared" si="12"/>
        <v>30972.556062383333</v>
      </c>
      <c r="Q69" s="124">
        <f t="shared" si="8"/>
        <v>397.20756289186494</v>
      </c>
      <c r="R69" s="124">
        <f t="shared" si="9"/>
        <v>218195.6584130199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218195.6584130199</v>
      </c>
      <c r="P70" s="124">
        <f t="shared" si="12"/>
        <v>30972.556062383333</v>
      </c>
      <c r="Q70" s="124">
        <f t="shared" si="8"/>
        <v>463.90231830703772</v>
      </c>
      <c r="R70" s="124">
        <f t="shared" si="9"/>
        <v>249632.11679371027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249632.11679371027</v>
      </c>
      <c r="P71" s="124">
        <f t="shared" si="12"/>
        <v>30972.556062383333</v>
      </c>
      <c r="Q71" s="124">
        <f t="shared" si="8"/>
        <v>530.73887238072211</v>
      </c>
      <c r="R71" s="124">
        <f t="shared" si="9"/>
        <v>281135.41172847431</v>
      </c>
      <c r="Z71" s="2"/>
    </row>
    <row r="72" spans="13:26" x14ac:dyDescent="0.25">
      <c r="M72" s="2"/>
      <c r="N72" s="1">
        <f t="shared" si="10"/>
        <v>10</v>
      </c>
      <c r="O72" s="124">
        <f t="shared" si="11"/>
        <v>281135.41172847431</v>
      </c>
      <c r="P72" s="124">
        <f t="shared" si="12"/>
        <v>30972.556062383333</v>
      </c>
      <c r="Q72" s="124">
        <f t="shared" si="8"/>
        <v>597.71752658879007</v>
      </c>
      <c r="R72" s="124">
        <f t="shared" si="9"/>
        <v>312705.68531744642</v>
      </c>
      <c r="Z72" s="2"/>
    </row>
    <row r="73" spans="13:26" x14ac:dyDescent="0.25">
      <c r="M73" s="2"/>
      <c r="N73" s="1">
        <f t="shared" si="10"/>
        <v>11</v>
      </c>
      <c r="O73" s="124">
        <f t="shared" si="11"/>
        <v>312705.68531744642</v>
      </c>
      <c r="P73" s="124">
        <f t="shared" si="12"/>
        <v>30972.556062383333</v>
      </c>
      <c r="Q73" s="124">
        <f t="shared" si="8"/>
        <v>664.83858304807711</v>
      </c>
      <c r="R73" s="124">
        <f t="shared" si="9"/>
        <v>344343.07996287785</v>
      </c>
      <c r="Z73" s="2"/>
    </row>
    <row r="74" spans="13:26" x14ac:dyDescent="0.25">
      <c r="M74" s="2"/>
      <c r="N74" s="1">
        <f t="shared" si="10"/>
        <v>12</v>
      </c>
      <c r="O74" s="124">
        <f t="shared" si="11"/>
        <v>344343.07996287785</v>
      </c>
      <c r="P74" s="124">
        <f t="shared" si="12"/>
        <v>30972.556062383333</v>
      </c>
      <c r="Q74" s="124">
        <f t="shared" si="8"/>
        <v>732.10234451774409</v>
      </c>
      <c r="R74" s="124">
        <f t="shared" si="9"/>
        <v>376047.73836977896</v>
      </c>
      <c r="Z74" s="2"/>
    </row>
    <row r="75" spans="13:26" x14ac:dyDescent="0.25">
      <c r="M75" s="2"/>
      <c r="N75" s="1">
        <f t="shared" si="10"/>
        <v>13</v>
      </c>
      <c r="O75" s="124">
        <f t="shared" si="11"/>
        <v>376047.73836977896</v>
      </c>
      <c r="P75" s="124">
        <f t="shared" si="12"/>
        <v>30972.556062383333</v>
      </c>
      <c r="Q75" s="124">
        <f t="shared" si="8"/>
        <v>799.5091144006434</v>
      </c>
      <c r="R75" s="124">
        <f t="shared" si="9"/>
        <v>407819.80354656297</v>
      </c>
      <c r="Z75" s="2"/>
    </row>
    <row r="76" spans="13:26" x14ac:dyDescent="0.25">
      <c r="M76" s="2"/>
      <c r="N76" s="1">
        <f t="shared" si="10"/>
        <v>14</v>
      </c>
      <c r="O76" s="124">
        <f t="shared" si="11"/>
        <v>407819.80354656297</v>
      </c>
      <c r="P76" s="124">
        <f t="shared" si="12"/>
        <v>30972.556062383333</v>
      </c>
      <c r="Q76" s="124">
        <f t="shared" si="8"/>
        <v>867.05919674468737</v>
      </c>
      <c r="R76" s="124">
        <f t="shared" si="9"/>
        <v>439659.41880569101</v>
      </c>
      <c r="Z76" s="2"/>
    </row>
    <row r="77" spans="13:26" x14ac:dyDescent="0.25">
      <c r="M77" s="2"/>
      <c r="N77" s="1">
        <f t="shared" si="10"/>
        <v>15</v>
      </c>
      <c r="O77" s="124">
        <f t="shared" si="11"/>
        <v>439659.41880569101</v>
      </c>
      <c r="P77" s="124">
        <f t="shared" si="12"/>
        <v>30972.556062383333</v>
      </c>
      <c r="Q77" s="124">
        <f t="shared" si="8"/>
        <v>934.75289624421998</v>
      </c>
      <c r="R77" s="124">
        <f t="shared" si="9"/>
        <v>471566.72776431858</v>
      </c>
      <c r="Z77" s="2"/>
    </row>
    <row r="78" spans="13:26" x14ac:dyDescent="0.25">
      <c r="M78" s="2"/>
      <c r="N78" s="1">
        <f t="shared" si="10"/>
        <v>16</v>
      </c>
      <c r="O78" s="124">
        <f t="shared" si="11"/>
        <v>471566.72776431858</v>
      </c>
      <c r="P78" s="124">
        <f t="shared" si="12"/>
        <v>30972.556062383333</v>
      </c>
      <c r="Q78" s="124">
        <f t="shared" si="8"/>
        <v>1002.5905182413908</v>
      </c>
      <c r="R78" s="124">
        <f t="shared" si="9"/>
        <v>503541.87434494332</v>
      </c>
      <c r="Z78" s="2"/>
    </row>
    <row r="79" spans="13:26" x14ac:dyDescent="0.25">
      <c r="M79" s="2"/>
      <c r="N79" s="1">
        <f t="shared" si="10"/>
        <v>17</v>
      </c>
      <c r="O79" s="124">
        <f t="shared" si="11"/>
        <v>503541.87434494332</v>
      </c>
      <c r="P79" s="124">
        <f t="shared" si="12"/>
        <v>30972.556062383333</v>
      </c>
      <c r="Q79" s="124">
        <f t="shared" si="8"/>
        <v>1070.5723687275324</v>
      </c>
      <c r="R79" s="124">
        <f t="shared" si="9"/>
        <v>535585.0027760542</v>
      </c>
      <c r="Z79" s="2"/>
    </row>
    <row r="80" spans="13:26" x14ac:dyDescent="0.25">
      <c r="M80" s="2"/>
      <c r="N80" s="1">
        <f t="shared" si="10"/>
        <v>18</v>
      </c>
      <c r="O80" s="124">
        <f t="shared" si="11"/>
        <v>535585.0027760542</v>
      </c>
      <c r="P80" s="124">
        <f t="shared" si="12"/>
        <v>30972.556062383333</v>
      </c>
      <c r="Q80" s="124">
        <f t="shared" si="8"/>
        <v>1138.6987543445412</v>
      </c>
      <c r="R80" s="124">
        <f t="shared" si="9"/>
        <v>567696.25759278203</v>
      </c>
      <c r="Z80" s="2"/>
    </row>
    <row r="81" spans="13:26" x14ac:dyDescent="0.25">
      <c r="M81" s="2"/>
      <c r="N81" s="1">
        <f t="shared" si="10"/>
        <v>19</v>
      </c>
      <c r="O81" s="124">
        <f t="shared" si="11"/>
        <v>567696.25759278203</v>
      </c>
      <c r="P81" s="124">
        <f t="shared" si="12"/>
        <v>30972.556062383333</v>
      </c>
      <c r="Q81" s="124">
        <f t="shared" si="8"/>
        <v>1206.9699823862591</v>
      </c>
      <c r="R81" s="124">
        <f t="shared" si="9"/>
        <v>599875.78363755159</v>
      </c>
      <c r="Z81" s="2"/>
    </row>
    <row r="82" spans="13:26" x14ac:dyDescent="0.25">
      <c r="M82" s="2"/>
      <c r="N82" s="1">
        <f t="shared" si="10"/>
        <v>20</v>
      </c>
      <c r="O82" s="124">
        <f t="shared" si="11"/>
        <v>599875.78363755159</v>
      </c>
      <c r="P82" s="124">
        <f t="shared" si="12"/>
        <v>30972.556062383333</v>
      </c>
      <c r="Q82" s="124">
        <f t="shared" si="8"/>
        <v>1275.3863607998614</v>
      </c>
      <c r="R82" s="124">
        <f t="shared" si="9"/>
        <v>632123.72606073483</v>
      </c>
      <c r="Z82" s="2"/>
    </row>
    <row r="83" spans="13:26" x14ac:dyDescent="0.25">
      <c r="M83" s="2"/>
      <c r="N83" s="1">
        <f t="shared" si="10"/>
        <v>21</v>
      </c>
      <c r="O83" s="124">
        <f t="shared" si="11"/>
        <v>632123.72606073483</v>
      </c>
      <c r="P83" s="124">
        <f t="shared" si="12"/>
        <v>30972.556062383333</v>
      </c>
      <c r="Q83" s="124">
        <f t="shared" si="8"/>
        <v>1343.9481981872452</v>
      </c>
      <c r="R83" s="124">
        <f t="shared" si="9"/>
        <v>664440.23032130545</v>
      </c>
      <c r="Z83" s="2"/>
    </row>
    <row r="84" spans="13:26" x14ac:dyDescent="0.25">
      <c r="M84" s="2"/>
      <c r="N84" s="1">
        <f t="shared" si="10"/>
        <v>22</v>
      </c>
      <c r="O84" s="124">
        <f t="shared" si="11"/>
        <v>664440.23032130545</v>
      </c>
      <c r="P84" s="124">
        <f t="shared" si="12"/>
        <v>30972.556062383333</v>
      </c>
      <c r="Q84" s="124">
        <f t="shared" si="8"/>
        <v>1412.65580380642</v>
      </c>
      <c r="R84" s="124">
        <f t="shared" si="9"/>
        <v>696825.44218749518</v>
      </c>
      <c r="Z84" s="2"/>
    </row>
    <row r="85" spans="13:26" x14ac:dyDescent="0.25">
      <c r="M85" s="2"/>
      <c r="N85" s="1">
        <f t="shared" si="10"/>
        <v>23</v>
      </c>
      <c r="O85" s="124">
        <f t="shared" si="11"/>
        <v>696825.44218749518</v>
      </c>
      <c r="P85" s="124">
        <f t="shared" si="12"/>
        <v>30972.556062383333</v>
      </c>
      <c r="Q85" s="124">
        <f t="shared" si="8"/>
        <v>1481.5094875729048</v>
      </c>
      <c r="R85" s="124">
        <f t="shared" si="9"/>
        <v>729279.50773745147</v>
      </c>
      <c r="Z85" s="2"/>
    </row>
    <row r="86" spans="13:26" x14ac:dyDescent="0.25">
      <c r="M86" s="2"/>
      <c r="N86" s="1">
        <f t="shared" si="10"/>
        <v>24</v>
      </c>
      <c r="O86" s="124">
        <f t="shared" si="11"/>
        <v>729279.50773745147</v>
      </c>
      <c r="P86" s="124">
        <f t="shared" si="12"/>
        <v>30972.556062383333</v>
      </c>
      <c r="Q86" s="124">
        <f t="shared" si="8"/>
        <v>1550.5095600611248</v>
      </c>
      <c r="R86" s="124">
        <f t="shared" si="9"/>
        <v>761802.57335989596</v>
      </c>
      <c r="Z86" s="2"/>
    </row>
    <row r="87" spans="13:26" x14ac:dyDescent="0.25">
      <c r="M87" s="2"/>
      <c r="N87" s="1">
        <f t="shared" si="10"/>
        <v>25</v>
      </c>
      <c r="O87" s="124">
        <f t="shared" si="11"/>
        <v>761802.57335989596</v>
      </c>
      <c r="P87" s="124">
        <f t="shared" si="12"/>
        <v>30972.556062383333</v>
      </c>
      <c r="Q87" s="124">
        <f t="shared" si="8"/>
        <v>1619.6563325058128</v>
      </c>
      <c r="R87" s="124">
        <f t="shared" si="9"/>
        <v>794394.78575478517</v>
      </c>
      <c r="Z87" s="2"/>
    </row>
    <row r="88" spans="13:26" x14ac:dyDescent="0.25">
      <c r="M88" s="2"/>
      <c r="N88" s="1">
        <f t="shared" si="10"/>
        <v>26</v>
      </c>
      <c r="O88" s="124">
        <f t="shared" si="11"/>
        <v>794394.78575478517</v>
      </c>
      <c r="P88" s="124">
        <f t="shared" si="12"/>
        <v>30972.556062383333</v>
      </c>
      <c r="Q88" s="124">
        <f t="shared" si="8"/>
        <v>1688.9501168034121</v>
      </c>
      <c r="R88" s="124">
        <f t="shared" si="9"/>
        <v>827056.29193397192</v>
      </c>
      <c r="Z88" s="2"/>
    </row>
    <row r="89" spans="13:26" x14ac:dyDescent="0.25">
      <c r="M89" s="2"/>
      <c r="N89" s="1">
        <f t="shared" si="10"/>
        <v>27</v>
      </c>
      <c r="O89" s="124">
        <f t="shared" si="11"/>
        <v>827056.29193397192</v>
      </c>
      <c r="P89" s="124">
        <f t="shared" si="12"/>
        <v>30972.556062383333</v>
      </c>
      <c r="Q89" s="124">
        <f t="shared" si="8"/>
        <v>1758.3912255134846</v>
      </c>
      <c r="R89" s="124">
        <f t="shared" si="9"/>
        <v>859787.2392218688</v>
      </c>
      <c r="Z89" s="2"/>
    </row>
    <row r="90" spans="13:26" x14ac:dyDescent="0.25">
      <c r="M90" s="2"/>
      <c r="N90" s="1">
        <f t="shared" si="10"/>
        <v>28</v>
      </c>
      <c r="O90" s="124">
        <f t="shared" si="11"/>
        <v>859787.2392218688</v>
      </c>
      <c r="P90" s="124">
        <f t="shared" si="12"/>
        <v>30972.556062383333</v>
      </c>
      <c r="Q90" s="124">
        <f t="shared" si="8"/>
        <v>1827.9799718601203</v>
      </c>
      <c r="R90" s="124">
        <f t="shared" si="9"/>
        <v>892587.77525611222</v>
      </c>
      <c r="Z90" s="2"/>
    </row>
    <row r="91" spans="13:26" x14ac:dyDescent="0.25">
      <c r="M91" s="2"/>
      <c r="N91" s="1">
        <f t="shared" si="10"/>
        <v>29</v>
      </c>
      <c r="O91" s="124">
        <f t="shared" si="11"/>
        <v>892587.77525611222</v>
      </c>
      <c r="P91" s="124">
        <f t="shared" si="12"/>
        <v>30972.556062383333</v>
      </c>
      <c r="Q91" s="124">
        <f t="shared" si="8"/>
        <v>1897.7166697333494</v>
      </c>
      <c r="R91" s="124">
        <f t="shared" si="9"/>
        <v>925458.04798822897</v>
      </c>
      <c r="Z91" s="2"/>
    </row>
    <row r="92" spans="13:26" x14ac:dyDescent="0.25">
      <c r="M92" s="2"/>
      <c r="N92" s="1">
        <f t="shared" si="10"/>
        <v>30</v>
      </c>
      <c r="O92" s="124">
        <f t="shared" si="11"/>
        <v>925458.04798822897</v>
      </c>
      <c r="P92" s="124">
        <f t="shared" si="12"/>
        <v>30972.556062383333</v>
      </c>
      <c r="Q92" s="124">
        <f t="shared" si="8"/>
        <v>1967.6016336905591</v>
      </c>
      <c r="R92" s="124">
        <f t="shared" si="9"/>
        <v>958398.20568430284</v>
      </c>
      <c r="Z92" s="2"/>
    </row>
    <row r="93" spans="13:26" x14ac:dyDescent="0.25">
      <c r="M93" s="2"/>
      <c r="N93" s="1">
        <f t="shared" si="10"/>
        <v>31</v>
      </c>
      <c r="O93" s="124">
        <f t="shared" si="11"/>
        <v>958398.20568430284</v>
      </c>
      <c r="P93" s="124">
        <f t="shared" si="12"/>
        <v>30972.556062383333</v>
      </c>
      <c r="Q93" s="124">
        <f t="shared" si="8"/>
        <v>2037.6351789579121</v>
      </c>
      <c r="R93" s="124">
        <f t="shared" si="9"/>
        <v>991408.39692564413</v>
      </c>
      <c r="Z93" s="2"/>
    </row>
    <row r="94" spans="13:26" x14ac:dyDescent="0.25">
      <c r="M94" s="2"/>
      <c r="N94" s="1">
        <f t="shared" si="10"/>
        <v>32</v>
      </c>
      <c r="O94" s="124">
        <f t="shared" si="11"/>
        <v>991408.39692564413</v>
      </c>
      <c r="P94" s="124">
        <f t="shared" si="12"/>
        <v>30972.556062383333</v>
      </c>
      <c r="Q94" s="124">
        <f t="shared" si="8"/>
        <v>2107.8176214317677</v>
      </c>
      <c r="R94" s="124">
        <f t="shared" si="9"/>
        <v>1024488.7706094593</v>
      </c>
      <c r="Z94" s="2"/>
    </row>
    <row r="95" spans="13:26" x14ac:dyDescent="0.25">
      <c r="M95" s="2"/>
      <c r="N95" s="1">
        <f t="shared" si="10"/>
        <v>33</v>
      </c>
      <c r="O95" s="124">
        <f t="shared" si="11"/>
        <v>1024488.7706094593</v>
      </c>
      <c r="P95" s="124">
        <f t="shared" si="12"/>
        <v>30972.556062383333</v>
      </c>
      <c r="Q95" s="124">
        <f t="shared" si="8"/>
        <v>2178.1492776801092</v>
      </c>
      <c r="R95" s="124">
        <f t="shared" si="9"/>
        <v>1057639.4759495226</v>
      </c>
      <c r="Z95" s="2"/>
    </row>
    <row r="96" spans="13:26" x14ac:dyDescent="0.25">
      <c r="M96" s="2"/>
      <c r="N96" s="1">
        <f t="shared" si="10"/>
        <v>34</v>
      </c>
      <c r="O96" s="124">
        <f t="shared" si="11"/>
        <v>1057639.4759495226</v>
      </c>
      <c r="P96" s="124">
        <f t="shared" si="12"/>
        <v>30972.556062383333</v>
      </c>
      <c r="Q96" s="124">
        <f t="shared" si="8"/>
        <v>2248.6304649439671</v>
      </c>
      <c r="R96" s="124">
        <f t="shared" si="9"/>
        <v>1090860.66247685</v>
      </c>
      <c r="Z96" s="2"/>
    </row>
    <row r="97" spans="13:26" x14ac:dyDescent="0.25">
      <c r="M97" s="2"/>
      <c r="N97" s="1">
        <f t="shared" si="10"/>
        <v>35</v>
      </c>
      <c r="O97" s="124">
        <f t="shared" si="11"/>
        <v>1090860.66247685</v>
      </c>
      <c r="P97" s="124">
        <f t="shared" si="12"/>
        <v>30972.556062383333</v>
      </c>
      <c r="Q97" s="124">
        <f t="shared" si="8"/>
        <v>2319.2615011388561</v>
      </c>
      <c r="R97" s="124">
        <f t="shared" si="9"/>
        <v>1124152.4800403721</v>
      </c>
      <c r="Z97" s="2"/>
    </row>
    <row r="98" spans="13:26" x14ac:dyDescent="0.25">
      <c r="M98" s="2"/>
      <c r="N98" s="1">
        <f t="shared" si="10"/>
        <v>36</v>
      </c>
      <c r="O98" s="124">
        <f t="shared" ref="O98:O161" si="13">R97</f>
        <v>1124152.4800403721</v>
      </c>
      <c r="P98" s="124">
        <f t="shared" si="12"/>
        <v>30972.556062383333</v>
      </c>
      <c r="Q98" s="124">
        <f t="shared" ref="Q98:Q161" si="14">O98*$P$57</f>
        <v>2390.0427048562046</v>
      </c>
      <c r="R98" s="124">
        <f t="shared" ref="R98:R161" si="15">O98+P98+Q98</f>
        <v>1157515.0788076117</v>
      </c>
      <c r="Z98" s="2"/>
    </row>
    <row r="99" spans="13:26" x14ac:dyDescent="0.25">
      <c r="M99" s="2"/>
      <c r="N99" s="1">
        <f t="shared" si="10"/>
        <v>37</v>
      </c>
      <c r="O99" s="124">
        <f t="shared" si="13"/>
        <v>1157515.0788076117</v>
      </c>
      <c r="P99" s="124">
        <f t="shared" si="12"/>
        <v>30972.556062383333</v>
      </c>
      <c r="Q99" s="124">
        <f t="shared" si="14"/>
        <v>2460.9743953647926</v>
      </c>
      <c r="R99" s="124">
        <f t="shared" si="15"/>
        <v>1190948.6092653598</v>
      </c>
      <c r="Z99" s="2"/>
    </row>
    <row r="100" spans="13:26" x14ac:dyDescent="0.25">
      <c r="M100" s="2"/>
      <c r="N100" s="1">
        <f t="shared" si="10"/>
        <v>38</v>
      </c>
      <c r="O100" s="124">
        <f t="shared" si="13"/>
        <v>1190948.6092653598</v>
      </c>
      <c r="P100" s="124">
        <f t="shared" si="12"/>
        <v>30972.556062383333</v>
      </c>
      <c r="Q100" s="124">
        <f t="shared" si="14"/>
        <v>2532.0568926121937</v>
      </c>
      <c r="R100" s="124">
        <f t="shared" si="15"/>
        <v>1224453.2222203554</v>
      </c>
      <c r="Z100" s="2"/>
    </row>
    <row r="101" spans="13:26" x14ac:dyDescent="0.25">
      <c r="M101" s="2"/>
      <c r="N101" s="1">
        <f t="shared" si="10"/>
        <v>39</v>
      </c>
      <c r="O101" s="124">
        <f t="shared" si="13"/>
        <v>1224453.2222203554</v>
      </c>
      <c r="P101" s="124">
        <f t="shared" si="12"/>
        <v>30972.556062383333</v>
      </c>
      <c r="Q101" s="124">
        <f t="shared" si="14"/>
        <v>2603.2905172262158</v>
      </c>
      <c r="R101" s="124">
        <f t="shared" si="15"/>
        <v>1258029.0687999651</v>
      </c>
      <c r="Z101" s="2"/>
    </row>
    <row r="102" spans="13:26" x14ac:dyDescent="0.25">
      <c r="M102" s="2"/>
      <c r="N102" s="1">
        <f t="shared" si="10"/>
        <v>40</v>
      </c>
      <c r="O102" s="124">
        <f t="shared" si="13"/>
        <v>1258029.0687999651</v>
      </c>
      <c r="P102" s="124">
        <f t="shared" si="12"/>
        <v>30972.556062383333</v>
      </c>
      <c r="Q102" s="124">
        <f t="shared" si="14"/>
        <v>2674.6755905163491</v>
      </c>
      <c r="R102" s="124">
        <f t="shared" si="15"/>
        <v>1291676.3004528647</v>
      </c>
      <c r="Z102" s="2"/>
    </row>
    <row r="103" spans="13:26" x14ac:dyDescent="0.25">
      <c r="M103" s="2"/>
      <c r="N103" s="1">
        <f t="shared" si="10"/>
        <v>41</v>
      </c>
      <c r="O103" s="124">
        <f t="shared" si="13"/>
        <v>1291676.3004528647</v>
      </c>
      <c r="P103" s="124">
        <f t="shared" si="12"/>
        <v>30972.556062383333</v>
      </c>
      <c r="Q103" s="124">
        <f t="shared" si="14"/>
        <v>2746.2124344752146</v>
      </c>
      <c r="R103" s="124">
        <f t="shared" si="15"/>
        <v>1325395.0689497234</v>
      </c>
      <c r="Z103" s="2"/>
    </row>
    <row r="104" spans="13:26" x14ac:dyDescent="0.25">
      <c r="M104" s="2"/>
      <c r="N104" s="1">
        <f t="shared" si="10"/>
        <v>42</v>
      </c>
      <c r="O104" s="124">
        <f t="shared" si="13"/>
        <v>1325395.0689497234</v>
      </c>
      <c r="P104" s="124">
        <f t="shared" si="12"/>
        <v>30972.556062383333</v>
      </c>
      <c r="Q104" s="124">
        <f t="shared" si="14"/>
        <v>2817.9013717800167</v>
      </c>
      <c r="R104" s="124">
        <f t="shared" si="15"/>
        <v>1359185.5263838868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1359185.5263838868</v>
      </c>
      <c r="P105" s="124">
        <f t="shared" si="12"/>
        <v>30972.556062383333</v>
      </c>
      <c r="Q105" s="124">
        <f t="shared" si="14"/>
        <v>2889.7427257939989</v>
      </c>
      <c r="R105" s="124">
        <f t="shared" si="15"/>
        <v>1393047.8251720641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1393047.8251720641</v>
      </c>
      <c r="P106" s="124">
        <f t="shared" si="12"/>
        <v>30972.556062383333</v>
      </c>
      <c r="Q106" s="124">
        <f t="shared" si="14"/>
        <v>2961.7368205679018</v>
      </c>
      <c r="R106" s="124">
        <f t="shared" si="15"/>
        <v>1426982.1180550153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1426982.1180550153</v>
      </c>
      <c r="P107" s="124">
        <f t="shared" si="12"/>
        <v>30972.556062383333</v>
      </c>
      <c r="Q107" s="124">
        <f t="shared" si="14"/>
        <v>3033.883980841425</v>
      </c>
      <c r="R107" s="124">
        <f t="shared" si="15"/>
        <v>1460988.5580982401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1460988.5580982401</v>
      </c>
      <c r="P108" s="124">
        <f t="shared" si="12"/>
        <v>30972.556062383333</v>
      </c>
      <c r="Q108" s="124">
        <f t="shared" si="14"/>
        <v>3106.1845320446923</v>
      </c>
      <c r="R108" s="124">
        <f t="shared" si="15"/>
        <v>1495067.2986926681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1495067.2986926681</v>
      </c>
      <c r="P109" s="124">
        <f t="shared" si="12"/>
        <v>30972.556062383333</v>
      </c>
      <c r="Q109" s="124">
        <f t="shared" si="14"/>
        <v>3178.6388002997201</v>
      </c>
      <c r="R109" s="124">
        <f t="shared" si="15"/>
        <v>1529218.4935553512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1529218.4935553512</v>
      </c>
      <c r="P110" s="124">
        <f t="shared" si="12"/>
        <v>30972.556062383333</v>
      </c>
      <c r="Q110" s="124">
        <f t="shared" si="14"/>
        <v>3251.247112421886</v>
      </c>
      <c r="R110" s="124">
        <f t="shared" si="15"/>
        <v>1563442.2967301563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1563442.2967301563</v>
      </c>
      <c r="P111" s="124">
        <f t="shared" si="12"/>
        <v>30972.556062383333</v>
      </c>
      <c r="Q111" s="124">
        <f t="shared" si="14"/>
        <v>3324.0097959214058</v>
      </c>
      <c r="R111" s="124">
        <f t="shared" si="15"/>
        <v>1597738.862588461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1597738.862588461</v>
      </c>
      <c r="P112" s="124">
        <f t="shared" si="12"/>
        <v>30972.556062383333</v>
      </c>
      <c r="Q112" s="124">
        <f t="shared" si="14"/>
        <v>3396.9271790048092</v>
      </c>
      <c r="R112" s="124">
        <f t="shared" si="15"/>
        <v>1632108.3458298491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1632108.3458298491</v>
      </c>
      <c r="P113" s="124">
        <f t="shared" si="12"/>
        <v>30972.556062383333</v>
      </c>
      <c r="Q113" s="124">
        <f t="shared" si="14"/>
        <v>3469.9995905764199</v>
      </c>
      <c r="R113" s="124">
        <f t="shared" si="15"/>
        <v>1666550.9014828089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1666550.9014828089</v>
      </c>
      <c r="P114" s="124">
        <f t="shared" si="12"/>
        <v>30972.556062383333</v>
      </c>
      <c r="Q114" s="124">
        <f t="shared" si="14"/>
        <v>3543.2273602398413</v>
      </c>
      <c r="R114" s="124">
        <f t="shared" si="15"/>
        <v>1701066.6849054322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1701066.6849054322</v>
      </c>
      <c r="P115" s="124">
        <f t="shared" si="12"/>
        <v>30972.556062383333</v>
      </c>
      <c r="Q115" s="124">
        <f t="shared" si="14"/>
        <v>3616.6108182994408</v>
      </c>
      <c r="R115" s="124">
        <f t="shared" si="15"/>
        <v>1735655.851786115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1735655.851786115</v>
      </c>
      <c r="P116" s="124">
        <f t="shared" si="12"/>
        <v>30972.556062383333</v>
      </c>
      <c r="Q116" s="124">
        <f t="shared" si="14"/>
        <v>3690.1502957618409</v>
      </c>
      <c r="R116" s="124">
        <f t="shared" si="15"/>
        <v>1770318.5581442602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1770318.5581442602</v>
      </c>
      <c r="P117" s="124">
        <f t="shared" si="12"/>
        <v>30972.556062383333</v>
      </c>
      <c r="Q117" s="124">
        <f t="shared" si="14"/>
        <v>3763.8461243374113</v>
      </c>
      <c r="R117" s="124">
        <f t="shared" si="15"/>
        <v>1805054.9603309811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1805054.9603309811</v>
      </c>
      <c r="P118" s="124">
        <f t="shared" si="12"/>
        <v>30972.556062383333</v>
      </c>
      <c r="Q118" s="124">
        <f t="shared" si="14"/>
        <v>3837.6986364417671</v>
      </c>
      <c r="R118" s="124">
        <f t="shared" si="15"/>
        <v>1839865.2150298061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1839865.2150298061</v>
      </c>
      <c r="P119" s="124">
        <f t="shared" si="12"/>
        <v>30972.556062383333</v>
      </c>
      <c r="Q119" s="124">
        <f t="shared" si="14"/>
        <v>3911.7081651972662</v>
      </c>
      <c r="R119" s="124">
        <f t="shared" si="15"/>
        <v>1874749.4792573866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1874749.4792573866</v>
      </c>
      <c r="P120" s="124">
        <f t="shared" si="12"/>
        <v>30972.556062383333</v>
      </c>
      <c r="Q120" s="124">
        <f t="shared" si="14"/>
        <v>3985.8750444345123</v>
      </c>
      <c r="R120" s="124">
        <f t="shared" si="15"/>
        <v>1909707.9103642046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1909707.9103642046</v>
      </c>
      <c r="P121" s="124">
        <f t="shared" si="12"/>
        <v>30972.556062383333</v>
      </c>
      <c r="Q121" s="124">
        <f t="shared" si="14"/>
        <v>4060.199608693862</v>
      </c>
      <c r="R121" s="124">
        <f t="shared" si="15"/>
        <v>1944740.6660352817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1944740.6660352817</v>
      </c>
      <c r="P122" s="124">
        <f t="shared" si="12"/>
        <v>30972.556062383333</v>
      </c>
      <c r="Q122" s="124">
        <f t="shared" si="14"/>
        <v>4134.6821932269331</v>
      </c>
      <c r="R122" s="124">
        <f t="shared" si="15"/>
        <v>1979847.904290892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1979847.904290892</v>
      </c>
      <c r="P123" s="124">
        <f t="shared" si="12"/>
        <v>30972.556062383333</v>
      </c>
      <c r="Q123" s="124">
        <f t="shared" si="14"/>
        <v>4209.3231339981139</v>
      </c>
      <c r="R123" s="124">
        <f t="shared" si="15"/>
        <v>2015029.7834872734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2015029.7834872734</v>
      </c>
      <c r="P124" s="124">
        <f t="shared" si="12"/>
        <v>30972.556062383333</v>
      </c>
      <c r="Q124" s="124">
        <f t="shared" si="14"/>
        <v>4284.1227676860844</v>
      </c>
      <c r="R124" s="124">
        <f t="shared" si="15"/>
        <v>2050286.4623173429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2050286.4623173429</v>
      </c>
      <c r="P125" s="124">
        <f t="shared" si="12"/>
        <v>30972.556062383333</v>
      </c>
      <c r="Q125" s="124">
        <f t="shared" si="14"/>
        <v>4359.0814316853312</v>
      </c>
      <c r="R125" s="124">
        <f t="shared" si="15"/>
        <v>2085618.0998114115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2085618.0998114115</v>
      </c>
      <c r="P126" s="124">
        <f t="shared" si="12"/>
        <v>30972.556062383333</v>
      </c>
      <c r="Q126" s="124">
        <f t="shared" si="14"/>
        <v>4434.1994641076672</v>
      </c>
      <c r="R126" s="124">
        <f t="shared" si="15"/>
        <v>2121024.8553379024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2121024.8553379024</v>
      </c>
      <c r="P127" s="124">
        <f t="shared" si="12"/>
        <v>30972.556062383333</v>
      </c>
      <c r="Q127" s="124">
        <f t="shared" si="14"/>
        <v>4509.4772037837638</v>
      </c>
      <c r="R127" s="124">
        <f t="shared" si="15"/>
        <v>2156506.8886040691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2156506.8886040691</v>
      </c>
      <c r="P128" s="124">
        <f t="shared" si="12"/>
        <v>30972.556062383333</v>
      </c>
      <c r="Q128" s="124">
        <f t="shared" si="14"/>
        <v>4584.9149902646695</v>
      </c>
      <c r="R128" s="124">
        <f t="shared" si="15"/>
        <v>2192064.3596567167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2192064.3596567167</v>
      </c>
      <c r="P129" s="124">
        <f t="shared" si="12"/>
        <v>30972.556062383333</v>
      </c>
      <c r="Q129" s="124">
        <f t="shared" si="14"/>
        <v>4660.5131638233524</v>
      </c>
      <c r="R129" s="124">
        <f t="shared" si="15"/>
        <v>2227697.428882923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2227697.428882923</v>
      </c>
      <c r="P130" s="124">
        <f t="shared" si="12"/>
        <v>30972.556062383333</v>
      </c>
      <c r="Q130" s="124">
        <f t="shared" si="14"/>
        <v>4736.2720654562272</v>
      </c>
      <c r="R130" s="124">
        <f t="shared" si="15"/>
        <v>2263406.2570107621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2263406.2570107621</v>
      </c>
      <c r="P131" s="124">
        <f t="shared" si="12"/>
        <v>30972.556062383333</v>
      </c>
      <c r="Q131" s="124">
        <f t="shared" si="14"/>
        <v>4812.192036884695</v>
      </c>
      <c r="R131" s="124">
        <f t="shared" si="15"/>
        <v>2299191.0051100301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2299191.0051100301</v>
      </c>
      <c r="P132" s="124">
        <f t="shared" si="12"/>
        <v>30972.556062383333</v>
      </c>
      <c r="Q132" s="124">
        <f t="shared" si="14"/>
        <v>4888.2734205566867</v>
      </c>
      <c r="R132" s="124">
        <f t="shared" si="15"/>
        <v>2335051.8345929701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2335051.8345929701</v>
      </c>
      <c r="P133" s="124">
        <f t="shared" si="12"/>
        <v>30972.556062383333</v>
      </c>
      <c r="Q133" s="124">
        <f t="shared" si="14"/>
        <v>4964.5165596482047</v>
      </c>
      <c r="R133" s="124">
        <f t="shared" si="15"/>
        <v>2370988.9072150015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2370988.9072150015</v>
      </c>
      <c r="P134" s="124">
        <f t="shared" si="12"/>
        <v>30972.556062383333</v>
      </c>
      <c r="Q134" s="124">
        <f t="shared" si="14"/>
        <v>5040.9217980648727</v>
      </c>
      <c r="R134" s="124">
        <f t="shared" si="15"/>
        <v>2407002.3850754495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2407002.3850754495</v>
      </c>
      <c r="P135" s="124">
        <f t="shared" si="12"/>
        <v>30972.556062383333</v>
      </c>
      <c r="Q135" s="124">
        <f t="shared" si="14"/>
        <v>5117.489480443488</v>
      </c>
      <c r="R135" s="124">
        <f t="shared" si="15"/>
        <v>2443092.4306182759</v>
      </c>
      <c r="Z135" s="2"/>
    </row>
    <row r="136" spans="13:26" x14ac:dyDescent="0.25">
      <c r="M136" s="2"/>
      <c r="N136" s="1">
        <f t="shared" si="10"/>
        <v>74</v>
      </c>
      <c r="O136" s="124">
        <f t="shared" si="13"/>
        <v>2443092.4306182759</v>
      </c>
      <c r="P136" s="124">
        <f t="shared" si="12"/>
        <v>30972.556062383333</v>
      </c>
      <c r="Q136" s="124">
        <f t="shared" si="14"/>
        <v>5194.219952153574</v>
      </c>
      <c r="R136" s="124">
        <f t="shared" si="15"/>
        <v>2479259.2066328125</v>
      </c>
      <c r="Z136" s="2"/>
    </row>
    <row r="137" spans="13:26" x14ac:dyDescent="0.25">
      <c r="M137" s="2"/>
      <c r="N137" s="1">
        <f t="shared" si="10"/>
        <v>75</v>
      </c>
      <c r="O137" s="124">
        <f t="shared" si="13"/>
        <v>2479259.2066328125</v>
      </c>
      <c r="P137" s="124">
        <f t="shared" si="12"/>
        <v>30972.556062383333</v>
      </c>
      <c r="Q137" s="124">
        <f t="shared" si="14"/>
        <v>5271.1135592989385</v>
      </c>
      <c r="R137" s="124">
        <f t="shared" si="15"/>
        <v>2515502.8762544948</v>
      </c>
      <c r="Z137" s="2"/>
    </row>
    <row r="138" spans="13:26" x14ac:dyDescent="0.25">
      <c r="M138" s="2"/>
      <c r="N138" s="1">
        <f t="shared" si="10"/>
        <v>76</v>
      </c>
      <c r="O138" s="124">
        <f t="shared" si="13"/>
        <v>2515502.8762544948</v>
      </c>
      <c r="P138" s="124">
        <f t="shared" si="12"/>
        <v>30972.556062383333</v>
      </c>
      <c r="Q138" s="124">
        <f t="shared" si="14"/>
        <v>5348.1706487192359</v>
      </c>
      <c r="R138" s="124">
        <f t="shared" si="15"/>
        <v>2551823.6029655971</v>
      </c>
      <c r="Z138" s="2"/>
    </row>
    <row r="139" spans="13:26" x14ac:dyDescent="0.25">
      <c r="M139" s="2"/>
      <c r="N139" s="1">
        <f t="shared" si="10"/>
        <v>77</v>
      </c>
      <c r="O139" s="124">
        <f t="shared" si="13"/>
        <v>2551823.6029655971</v>
      </c>
      <c r="P139" s="124">
        <f t="shared" si="12"/>
        <v>30972.556062383333</v>
      </c>
      <c r="Q139" s="124">
        <f t="shared" si="14"/>
        <v>5425.3915679915299</v>
      </c>
      <c r="R139" s="124">
        <f t="shared" si="15"/>
        <v>2588221.5505959718</v>
      </c>
      <c r="Z139" s="2"/>
    </row>
    <row r="140" spans="13:26" x14ac:dyDescent="0.25">
      <c r="M140" s="2"/>
      <c r="N140" s="1">
        <f t="shared" si="10"/>
        <v>78</v>
      </c>
      <c r="O140" s="124">
        <f t="shared" si="13"/>
        <v>2588221.5505959718</v>
      </c>
      <c r="P140" s="124">
        <f t="shared" si="12"/>
        <v>30972.556062383333</v>
      </c>
      <c r="Q140" s="124">
        <f t="shared" si="14"/>
        <v>5502.7766654318611</v>
      </c>
      <c r="R140" s="124">
        <f t="shared" si="15"/>
        <v>2624696.8833237868</v>
      </c>
      <c r="Z140" s="2"/>
    </row>
    <row r="141" spans="13:26" x14ac:dyDescent="0.25">
      <c r="M141" s="2"/>
      <c r="N141" s="1">
        <f t="shared" si="10"/>
        <v>79</v>
      </c>
      <c r="O141" s="124">
        <f t="shared" si="13"/>
        <v>2624696.8833237868</v>
      </c>
      <c r="P141" s="124">
        <f t="shared" si="12"/>
        <v>30972.556062383333</v>
      </c>
      <c r="Q141" s="124">
        <f t="shared" si="14"/>
        <v>5580.3262900968239</v>
      </c>
      <c r="R141" s="124">
        <f t="shared" si="15"/>
        <v>2661249.7656762665</v>
      </c>
      <c r="Z141" s="2"/>
    </row>
    <row r="142" spans="13:26" x14ac:dyDescent="0.25">
      <c r="M142" s="2"/>
      <c r="N142" s="1">
        <f t="shared" si="10"/>
        <v>80</v>
      </c>
      <c r="O142" s="124">
        <f t="shared" si="13"/>
        <v>2661249.7656762665</v>
      </c>
      <c r="P142" s="124">
        <f t="shared" si="12"/>
        <v>30972.556062383333</v>
      </c>
      <c r="Q142" s="124">
        <f t="shared" si="14"/>
        <v>5658.0407917851298</v>
      </c>
      <c r="R142" s="124">
        <f t="shared" si="15"/>
        <v>2697880.362530435</v>
      </c>
      <c r="Z142" s="2"/>
    </row>
    <row r="143" spans="13:26" x14ac:dyDescent="0.25">
      <c r="M143" s="2"/>
      <c r="N143" s="1">
        <f t="shared" si="10"/>
        <v>81</v>
      </c>
      <c r="O143" s="124">
        <f t="shared" si="13"/>
        <v>2697880.362530435</v>
      </c>
      <c r="P143" s="124">
        <f t="shared" si="12"/>
        <v>30972.556062383333</v>
      </c>
      <c r="Q143" s="124">
        <f t="shared" si="14"/>
        <v>5735.9205210391983</v>
      </c>
      <c r="R143" s="124">
        <f t="shared" si="15"/>
        <v>2734588.8391138571</v>
      </c>
      <c r="Z143" s="2"/>
    </row>
    <row r="144" spans="13:26" x14ac:dyDescent="0.25">
      <c r="M144" s="2"/>
      <c r="N144" s="1">
        <f t="shared" si="10"/>
        <v>82</v>
      </c>
      <c r="O144" s="124">
        <f t="shared" si="13"/>
        <v>2734588.8391138571</v>
      </c>
      <c r="P144" s="124">
        <f t="shared" si="12"/>
        <v>30972.556062383333</v>
      </c>
      <c r="Q144" s="124">
        <f t="shared" si="14"/>
        <v>5813.9658291467267</v>
      </c>
      <c r="R144" s="124">
        <f t="shared" si="15"/>
        <v>2771375.3610053868</v>
      </c>
      <c r="Z144" s="2"/>
    </row>
    <row r="145" spans="13:26" x14ac:dyDescent="0.25">
      <c r="M145" s="2"/>
      <c r="N145" s="1">
        <f t="shared" si="10"/>
        <v>83</v>
      </c>
      <c r="O145" s="124">
        <f t="shared" si="13"/>
        <v>2771375.3610053868</v>
      </c>
      <c r="P145" s="124">
        <f t="shared" si="12"/>
        <v>30972.556062383333</v>
      </c>
      <c r="Q145" s="124">
        <f t="shared" si="14"/>
        <v>5892.1770681422822</v>
      </c>
      <c r="R145" s="124">
        <f t="shared" si="15"/>
        <v>2808240.0941359121</v>
      </c>
      <c r="Z145" s="2"/>
    </row>
    <row r="146" spans="13:26" x14ac:dyDescent="0.25">
      <c r="M146" s="2"/>
      <c r="N146" s="1">
        <f t="shared" si="10"/>
        <v>84</v>
      </c>
      <c r="O146" s="124">
        <f t="shared" si="13"/>
        <v>2808240.0941359121</v>
      </c>
      <c r="P146" s="124">
        <f t="shared" si="12"/>
        <v>30972.556062383333</v>
      </c>
      <c r="Q146" s="124">
        <f t="shared" si="14"/>
        <v>5970.5545908088852</v>
      </c>
      <c r="R146" s="124">
        <f t="shared" si="15"/>
        <v>2845183.2047891039</v>
      </c>
      <c r="Z146" s="2"/>
    </row>
    <row r="147" spans="13:26" x14ac:dyDescent="0.25">
      <c r="M147" s="2"/>
      <c r="N147" s="1">
        <f t="shared" si="10"/>
        <v>85</v>
      </c>
      <c r="O147" s="124">
        <f t="shared" si="13"/>
        <v>2845183.2047891039</v>
      </c>
      <c r="P147" s="124">
        <f t="shared" si="12"/>
        <v>30972.556062383333</v>
      </c>
      <c r="Q147" s="124">
        <f t="shared" si="14"/>
        <v>6049.0987506796046</v>
      </c>
      <c r="R147" s="124">
        <f t="shared" si="15"/>
        <v>2882204.8596021668</v>
      </c>
      <c r="Z147" s="2"/>
    </row>
    <row r="148" spans="13:26" x14ac:dyDescent="0.25">
      <c r="M148" s="2"/>
      <c r="N148" s="1">
        <f t="shared" si="10"/>
        <v>86</v>
      </c>
      <c r="O148" s="124">
        <f t="shared" si="13"/>
        <v>2882204.8596021668</v>
      </c>
      <c r="P148" s="124">
        <f t="shared" si="12"/>
        <v>30972.556062383333</v>
      </c>
      <c r="Q148" s="124">
        <f t="shared" si="14"/>
        <v>6127.8099020391501</v>
      </c>
      <c r="R148" s="124">
        <f t="shared" si="15"/>
        <v>2919305.2255665893</v>
      </c>
      <c r="Z148" s="2"/>
    </row>
    <row r="149" spans="13:26" x14ac:dyDescent="0.25">
      <c r="M149" s="2"/>
      <c r="N149" s="1">
        <f t="shared" si="10"/>
        <v>87</v>
      </c>
      <c r="O149" s="124">
        <f t="shared" si="13"/>
        <v>2919305.2255665893</v>
      </c>
      <c r="P149" s="124">
        <f t="shared" si="12"/>
        <v>30972.556062383333</v>
      </c>
      <c r="Q149" s="124">
        <f t="shared" si="14"/>
        <v>6206.6883999254678</v>
      </c>
      <c r="R149" s="124">
        <f t="shared" si="15"/>
        <v>2956484.4700288977</v>
      </c>
      <c r="Z149" s="2"/>
    </row>
    <row r="150" spans="13:26" x14ac:dyDescent="0.25">
      <c r="M150" s="2"/>
      <c r="N150" s="1">
        <f t="shared" si="10"/>
        <v>88</v>
      </c>
      <c r="O150" s="124">
        <f t="shared" si="13"/>
        <v>2956484.4700288977</v>
      </c>
      <c r="P150" s="124">
        <f t="shared" si="12"/>
        <v>30972.556062383333</v>
      </c>
      <c r="Q150" s="124">
        <f t="shared" si="14"/>
        <v>6285.7346001313463</v>
      </c>
      <c r="R150" s="124">
        <f t="shared" si="15"/>
        <v>2993742.7606914123</v>
      </c>
      <c r="Z150" s="2"/>
    </row>
    <row r="151" spans="13:26" x14ac:dyDescent="0.25">
      <c r="M151" s="2"/>
      <c r="N151" s="1">
        <f t="shared" si="10"/>
        <v>89</v>
      </c>
      <c r="O151" s="124">
        <f t="shared" si="13"/>
        <v>2993742.7606914123</v>
      </c>
      <c r="P151" s="124">
        <f t="shared" si="12"/>
        <v>30972.556062383333</v>
      </c>
      <c r="Q151" s="124">
        <f t="shared" si="14"/>
        <v>6364.9488592060197</v>
      </c>
      <c r="R151" s="124">
        <f t="shared" si="15"/>
        <v>3031080.2656130013</v>
      </c>
      <c r="Z151" s="2"/>
    </row>
    <row r="152" spans="13:26" x14ac:dyDescent="0.25">
      <c r="M152" s="2"/>
      <c r="N152" s="1">
        <f t="shared" si="10"/>
        <v>90</v>
      </c>
      <c r="O152" s="124">
        <f t="shared" si="13"/>
        <v>3031080.2656130013</v>
      </c>
      <c r="P152" s="124">
        <f t="shared" si="12"/>
        <v>30972.556062383333</v>
      </c>
      <c r="Q152" s="124">
        <f t="shared" si="14"/>
        <v>6444.3315344567754</v>
      </c>
      <c r="R152" s="124">
        <f t="shared" si="15"/>
        <v>3068497.1532098413</v>
      </c>
      <c r="Z152" s="2"/>
    </row>
    <row r="153" spans="13:26" x14ac:dyDescent="0.25">
      <c r="M153" s="2"/>
      <c r="N153" s="1">
        <f t="shared" si="10"/>
        <v>91</v>
      </c>
      <c r="O153" s="124">
        <f t="shared" si="13"/>
        <v>3068497.1532098413</v>
      </c>
      <c r="P153" s="124">
        <f t="shared" si="12"/>
        <v>30972.556062383333</v>
      </c>
      <c r="Q153" s="124">
        <f t="shared" si="14"/>
        <v>6523.882983950567</v>
      </c>
      <c r="R153" s="124">
        <f t="shared" si="15"/>
        <v>3105993.5922561749</v>
      </c>
      <c r="Z153" s="2"/>
    </row>
    <row r="154" spans="13:26" x14ac:dyDescent="0.25">
      <c r="M154" s="2"/>
      <c r="N154" s="1">
        <f t="shared" si="10"/>
        <v>92</v>
      </c>
      <c r="O154" s="124">
        <f t="shared" si="13"/>
        <v>3105993.5922561749</v>
      </c>
      <c r="P154" s="124">
        <f t="shared" si="12"/>
        <v>30972.556062383333</v>
      </c>
      <c r="Q154" s="124">
        <f t="shared" si="14"/>
        <v>6603.603566515626</v>
      </c>
      <c r="R154" s="124">
        <f t="shared" si="15"/>
        <v>3143569.7518850737</v>
      </c>
      <c r="Z154" s="2"/>
    </row>
    <row r="155" spans="13:26" x14ac:dyDescent="0.25">
      <c r="M155" s="2"/>
      <c r="N155" s="1">
        <f t="shared" si="10"/>
        <v>93</v>
      </c>
      <c r="O155" s="124">
        <f t="shared" si="13"/>
        <v>3143569.7518850737</v>
      </c>
      <c r="P155" s="124">
        <f t="shared" si="12"/>
        <v>30972.556062383333</v>
      </c>
      <c r="Q155" s="124">
        <f t="shared" si="14"/>
        <v>6683.4936417430872</v>
      </c>
      <c r="R155" s="124">
        <f t="shared" si="15"/>
        <v>3181225.8015891998</v>
      </c>
      <c r="Z155" s="2"/>
    </row>
    <row r="156" spans="13:26" x14ac:dyDescent="0.25">
      <c r="M156" s="2"/>
      <c r="N156" s="1">
        <f t="shared" si="10"/>
        <v>94</v>
      </c>
      <c r="O156" s="124">
        <f t="shared" si="13"/>
        <v>3181225.8015891998</v>
      </c>
      <c r="P156" s="124">
        <f t="shared" si="12"/>
        <v>30972.556062383333</v>
      </c>
      <c r="Q156" s="124">
        <f t="shared" si="14"/>
        <v>6763.5535699886013</v>
      </c>
      <c r="R156" s="124">
        <f t="shared" si="15"/>
        <v>3218961.9112215717</v>
      </c>
      <c r="Z156" s="2"/>
    </row>
    <row r="157" spans="13:26" x14ac:dyDescent="0.25">
      <c r="M157" s="2"/>
      <c r="N157" s="1">
        <f t="shared" si="10"/>
        <v>95</v>
      </c>
      <c r="O157" s="124">
        <f t="shared" si="13"/>
        <v>3218961.9112215717</v>
      </c>
      <c r="P157" s="124">
        <f t="shared" si="12"/>
        <v>30972.556062383333</v>
      </c>
      <c r="Q157" s="124">
        <f t="shared" si="14"/>
        <v>6843.78371237397</v>
      </c>
      <c r="R157" s="124">
        <f t="shared" si="15"/>
        <v>3256778.2509963289</v>
      </c>
      <c r="Z157" s="2"/>
    </row>
    <row r="158" spans="13:26" x14ac:dyDescent="0.25">
      <c r="M158" s="2"/>
      <c r="N158" s="1">
        <f t="shared" si="10"/>
        <v>96</v>
      </c>
      <c r="O158" s="124">
        <f t="shared" si="13"/>
        <v>3256778.2509963289</v>
      </c>
      <c r="P158" s="124">
        <f t="shared" si="12"/>
        <v>30972.556062383333</v>
      </c>
      <c r="Q158" s="124">
        <f t="shared" si="14"/>
        <v>6924.1844307887668</v>
      </c>
      <c r="R158" s="124">
        <f t="shared" si="15"/>
        <v>3294674.9914895007</v>
      </c>
      <c r="Z158" s="2"/>
    </row>
    <row r="159" spans="13:26" x14ac:dyDescent="0.25">
      <c r="M159" s="2"/>
      <c r="N159" s="1">
        <f t="shared" si="10"/>
        <v>97</v>
      </c>
      <c r="O159" s="124">
        <f t="shared" si="13"/>
        <v>3294674.9914895007</v>
      </c>
      <c r="P159" s="124">
        <f t="shared" si="12"/>
        <v>30972.556062383333</v>
      </c>
      <c r="Q159" s="124">
        <f t="shared" si="14"/>
        <v>7004.7560878919758</v>
      </c>
      <c r="R159" s="124">
        <f t="shared" si="15"/>
        <v>3332652.3036397756</v>
      </c>
      <c r="Z159" s="2"/>
    </row>
    <row r="160" spans="13:26" x14ac:dyDescent="0.25">
      <c r="M160" s="2"/>
      <c r="N160" s="1">
        <f t="shared" si="10"/>
        <v>98</v>
      </c>
      <c r="O160" s="124">
        <f t="shared" si="13"/>
        <v>3332652.3036397756</v>
      </c>
      <c r="P160" s="124">
        <f t="shared" si="12"/>
        <v>30972.556062383333</v>
      </c>
      <c r="Q160" s="124">
        <f t="shared" si="14"/>
        <v>7085.4990471136207</v>
      </c>
      <c r="R160" s="124">
        <f t="shared" si="15"/>
        <v>3370710.3587492723</v>
      </c>
      <c r="Z160" s="2"/>
    </row>
    <row r="161" spans="13:26" x14ac:dyDescent="0.25">
      <c r="M161" s="2"/>
      <c r="N161" s="1">
        <f t="shared" si="10"/>
        <v>99</v>
      </c>
      <c r="O161" s="124">
        <f t="shared" si="13"/>
        <v>3370710.3587492723</v>
      </c>
      <c r="P161" s="124">
        <f t="shared" si="12"/>
        <v>30972.556062383333</v>
      </c>
      <c r="Q161" s="124">
        <f t="shared" si="14"/>
        <v>7166.4136726564129</v>
      </c>
      <c r="R161" s="124">
        <f t="shared" si="15"/>
        <v>3408849.3284843117</v>
      </c>
      <c r="Z161" s="2"/>
    </row>
    <row r="162" spans="13:26" x14ac:dyDescent="0.25">
      <c r="M162" s="2"/>
      <c r="N162" s="1">
        <f t="shared" si="10"/>
        <v>100</v>
      </c>
      <c r="O162" s="124">
        <f t="shared" ref="O162:O225" si="16">R161</f>
        <v>3408849.3284843117</v>
      </c>
      <c r="P162" s="124">
        <f t="shared" si="12"/>
        <v>30972.556062383333</v>
      </c>
      <c r="Q162" s="124">
        <f t="shared" ref="Q162:Q225" si="17">O162*$P$57</f>
        <v>7247.5003294973858</v>
      </c>
      <c r="R162" s="124">
        <f t="shared" ref="R162:R225" si="18">O162+P162+Q162</f>
        <v>3447069.3848761921</v>
      </c>
      <c r="Z162" s="2"/>
    </row>
    <row r="163" spans="13:26" x14ac:dyDescent="0.25">
      <c r="M163" s="2"/>
      <c r="N163" s="1">
        <f t="shared" si="10"/>
        <v>101</v>
      </c>
      <c r="O163" s="124">
        <f t="shared" si="16"/>
        <v>3447069.3848761921</v>
      </c>
      <c r="P163" s="124">
        <f t="shared" si="12"/>
        <v>30972.556062383333</v>
      </c>
      <c r="Q163" s="124">
        <f t="shared" si="17"/>
        <v>7328.7593833895471</v>
      </c>
      <c r="R163" s="124">
        <f t="shared" si="18"/>
        <v>3485370.7003219649</v>
      </c>
      <c r="Z163" s="2"/>
    </row>
    <row r="164" spans="13:26" x14ac:dyDescent="0.25">
      <c r="M164" s="2"/>
      <c r="N164" s="1">
        <f t="shared" si="10"/>
        <v>102</v>
      </c>
      <c r="O164" s="124">
        <f t="shared" si="16"/>
        <v>3485370.7003219649</v>
      </c>
      <c r="P164" s="124">
        <f t="shared" si="12"/>
        <v>30972.556062383333</v>
      </c>
      <c r="Q164" s="124">
        <f t="shared" si="17"/>
        <v>7410.1912008635236</v>
      </c>
      <c r="R164" s="124">
        <f t="shared" si="18"/>
        <v>3523753.4475852116</v>
      </c>
      <c r="Z164" s="2"/>
    </row>
    <row r="165" spans="13:26" x14ac:dyDescent="0.25">
      <c r="M165" s="2"/>
      <c r="N165" s="1">
        <f t="shared" si="10"/>
        <v>103</v>
      </c>
      <c r="O165" s="124">
        <f t="shared" si="16"/>
        <v>3523753.4475852116</v>
      </c>
      <c r="P165" s="124">
        <f t="shared" si="12"/>
        <v>30972.556062383333</v>
      </c>
      <c r="Q165" s="124">
        <f t="shared" si="17"/>
        <v>7491.7961492292179</v>
      </c>
      <c r="R165" s="124">
        <f t="shared" si="18"/>
        <v>3562217.7997968239</v>
      </c>
      <c r="Z165" s="2"/>
    </row>
    <row r="166" spans="13:26" x14ac:dyDescent="0.25">
      <c r="M166" s="2"/>
      <c r="N166" s="1">
        <f t="shared" si="10"/>
        <v>104</v>
      </c>
      <c r="O166" s="124">
        <f t="shared" si="16"/>
        <v>3562217.7997968239</v>
      </c>
      <c r="P166" s="124">
        <f t="shared" si="12"/>
        <v>30972.556062383333</v>
      </c>
      <c r="Q166" s="124">
        <f t="shared" si="17"/>
        <v>7573.5745965774659</v>
      </c>
      <c r="R166" s="124">
        <f t="shared" si="18"/>
        <v>3600763.9304557843</v>
      </c>
      <c r="Z166" s="2"/>
    </row>
    <row r="167" spans="13:26" x14ac:dyDescent="0.25">
      <c r="M167" s="2"/>
      <c r="N167" s="1">
        <f t="shared" si="10"/>
        <v>105</v>
      </c>
      <c r="O167" s="124">
        <f t="shared" si="16"/>
        <v>3600763.9304557843</v>
      </c>
      <c r="P167" s="124">
        <f t="shared" si="12"/>
        <v>30972.556062383333</v>
      </c>
      <c r="Q167" s="124">
        <f t="shared" si="17"/>
        <v>7655.5269117816933</v>
      </c>
      <c r="R167" s="124">
        <f t="shared" si="18"/>
        <v>3639392.0134299491</v>
      </c>
      <c r="Z167" s="2"/>
    </row>
    <row r="168" spans="13:26" x14ac:dyDescent="0.25">
      <c r="M168" s="2"/>
      <c r="N168" s="1">
        <f t="shared" si="10"/>
        <v>106</v>
      </c>
      <c r="O168" s="124">
        <f t="shared" si="16"/>
        <v>3639392.0134299491</v>
      </c>
      <c r="P168" s="124">
        <f t="shared" si="12"/>
        <v>30972.556062383333</v>
      </c>
      <c r="Q168" s="124">
        <f t="shared" si="17"/>
        <v>7737.6534644995827</v>
      </c>
      <c r="R168" s="124">
        <f t="shared" si="18"/>
        <v>3678102.2229568316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3678102.2229568316</v>
      </c>
      <c r="P169" s="124">
        <f t="shared" si="12"/>
        <v>30972.556062383333</v>
      </c>
      <c r="Q169" s="124">
        <f t="shared" si="17"/>
        <v>7819.9546251747415</v>
      </c>
      <c r="R169" s="124">
        <f t="shared" si="18"/>
        <v>3716894.7336443895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3716894.7336443895</v>
      </c>
      <c r="P170" s="124">
        <f t="shared" si="12"/>
        <v>30972.556062383333</v>
      </c>
      <c r="Q170" s="124">
        <f t="shared" si="17"/>
        <v>7902.4307650383698</v>
      </c>
      <c r="R170" s="124">
        <f t="shared" si="18"/>
        <v>3755769.720471811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3755769.720471811</v>
      </c>
      <c r="P171" s="124">
        <f t="shared" si="12"/>
        <v>30972.556062383333</v>
      </c>
      <c r="Q171" s="124">
        <f t="shared" si="17"/>
        <v>7985.0822561109362</v>
      </c>
      <c r="R171" s="124">
        <f t="shared" si="18"/>
        <v>3794727.358790305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3794727.358790305</v>
      </c>
      <c r="P172" s="124">
        <f t="shared" si="12"/>
        <v>30972.556062383333</v>
      </c>
      <c r="Q172" s="124">
        <f t="shared" si="17"/>
        <v>8067.9094712038559</v>
      </c>
      <c r="R172" s="124">
        <f t="shared" si="18"/>
        <v>3833767.8243238921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3833767.8243238921</v>
      </c>
      <c r="P173" s="124">
        <f t="shared" si="12"/>
        <v>30972.556062383333</v>
      </c>
      <c r="Q173" s="124">
        <f t="shared" si="17"/>
        <v>8150.9127839211742</v>
      </c>
      <c r="R173" s="124">
        <f t="shared" si="18"/>
        <v>3872891.2931701965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3872891.2931701965</v>
      </c>
      <c r="P174" s="124">
        <f t="shared" si="12"/>
        <v>30972.556062383333</v>
      </c>
      <c r="Q174" s="124">
        <f t="shared" si="17"/>
        <v>8234.0925686612482</v>
      </c>
      <c r="R174" s="124">
        <f t="shared" si="18"/>
        <v>3912097.9418012407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3912097.9418012407</v>
      </c>
      <c r="P175" s="124">
        <f t="shared" si="12"/>
        <v>30972.556062383333</v>
      </c>
      <c r="Q175" s="124">
        <f t="shared" si="17"/>
        <v>8317.4492006184391</v>
      </c>
      <c r="R175" s="124">
        <f t="shared" si="18"/>
        <v>3951387.9470642423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3951387.9470642423</v>
      </c>
      <c r="P176" s="124">
        <f t="shared" si="12"/>
        <v>30972.556062383333</v>
      </c>
      <c r="Q176" s="124">
        <f t="shared" si="17"/>
        <v>8400.9830557847999</v>
      </c>
      <c r="R176" s="124">
        <f t="shared" si="18"/>
        <v>3990761.4861824103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3990761.4861824103</v>
      </c>
      <c r="P177" s="124">
        <f t="shared" si="12"/>
        <v>30972.556062383333</v>
      </c>
      <c r="Q177" s="124">
        <f t="shared" si="17"/>
        <v>8484.6945109517783</v>
      </c>
      <c r="R177" s="124">
        <f t="shared" si="18"/>
        <v>4030218.736755745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4030218.736755745</v>
      </c>
      <c r="P178" s="124">
        <f t="shared" si="12"/>
        <v>30972.556062383333</v>
      </c>
      <c r="Q178" s="124">
        <f t="shared" si="17"/>
        <v>8568.5839437119103</v>
      </c>
      <c r="R178" s="124">
        <f t="shared" si="18"/>
        <v>4069759.8767618402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4069759.8767618402</v>
      </c>
      <c r="P179" s="124">
        <f t="shared" si="12"/>
        <v>30972.556062383333</v>
      </c>
      <c r="Q179" s="124">
        <f t="shared" si="17"/>
        <v>8652.6517324605247</v>
      </c>
      <c r="R179" s="124">
        <f t="shared" si="18"/>
        <v>4109385.0845566839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4109385.0845566839</v>
      </c>
      <c r="P180" s="124">
        <f t="shared" si="12"/>
        <v>30972.556062383333</v>
      </c>
      <c r="Q180" s="124">
        <f t="shared" si="17"/>
        <v>8736.8982563974532</v>
      </c>
      <c r="R180" s="124">
        <f t="shared" si="18"/>
        <v>4149094.5388754643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4149094.5388754643</v>
      </c>
      <c r="P181" s="124">
        <f t="shared" si="12"/>
        <v>30972.556062383333</v>
      </c>
      <c r="Q181" s="124">
        <f t="shared" si="17"/>
        <v>8821.3238955287325</v>
      </c>
      <c r="R181" s="124">
        <f t="shared" si="18"/>
        <v>4188888.4188333764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4188888.4188333764</v>
      </c>
      <c r="P182" s="124">
        <f t="shared" si="12"/>
        <v>30972.556062383333</v>
      </c>
      <c r="Q182" s="124">
        <f t="shared" si="17"/>
        <v>8905.9290306683324</v>
      </c>
      <c r="R182" s="124">
        <f t="shared" si="18"/>
        <v>4228766.9039264275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4228766.9039264275</v>
      </c>
      <c r="P183" s="124">
        <f t="shared" si="12"/>
        <v>30972.556062383333</v>
      </c>
      <c r="Q183" s="124">
        <f t="shared" si="17"/>
        <v>8990.7140434398571</v>
      </c>
      <c r="R183" s="124">
        <f t="shared" si="18"/>
        <v>4268730.1740322514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4268730.1740322514</v>
      </c>
      <c r="P184" s="124">
        <f t="shared" si="12"/>
        <v>30972.556062383333</v>
      </c>
      <c r="Q184" s="124">
        <f t="shared" si="17"/>
        <v>9075.6793162782815</v>
      </c>
      <c r="R184" s="124">
        <f t="shared" si="18"/>
        <v>4308778.4094109135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4308778.4094109135</v>
      </c>
      <c r="P185" s="124">
        <f t="shared" si="12"/>
        <v>30972.556062383333</v>
      </c>
      <c r="Q185" s="124">
        <f t="shared" si="17"/>
        <v>9160.8252324316654</v>
      </c>
      <c r="R185" s="124">
        <f t="shared" si="18"/>
        <v>4348911.7907057283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4348911.7907057283</v>
      </c>
      <c r="P186" s="124">
        <f t="shared" si="12"/>
        <v>30972.556062383333</v>
      </c>
      <c r="Q186" s="124">
        <f t="shared" si="17"/>
        <v>9246.1521759628831</v>
      </c>
      <c r="R186" s="124">
        <f t="shared" si="18"/>
        <v>4389130.4989440748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4389130.4989440748</v>
      </c>
      <c r="P187" s="124">
        <f t="shared" si="12"/>
        <v>30972.556062383333</v>
      </c>
      <c r="Q187" s="124">
        <f t="shared" si="17"/>
        <v>9331.6605317513695</v>
      </c>
      <c r="R187" s="124">
        <f t="shared" si="18"/>
        <v>4429434.7155382102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4429434.7155382102</v>
      </c>
      <c r="P188" s="124">
        <f t="shared" ref="P188:P251" si="20">P187</f>
        <v>30972.556062383333</v>
      </c>
      <c r="Q188" s="124">
        <f t="shared" si="17"/>
        <v>9417.3506854948355</v>
      </c>
      <c r="R188" s="124">
        <f t="shared" si="18"/>
        <v>4469824.6222860888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4469824.6222860888</v>
      </c>
      <c r="P189" s="124">
        <f t="shared" si="20"/>
        <v>30972.556062383333</v>
      </c>
      <c r="Q189" s="124">
        <f t="shared" si="17"/>
        <v>9503.2230237110198</v>
      </c>
      <c r="R189" s="124">
        <f t="shared" si="18"/>
        <v>4510300.4013721831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4510300.4013721831</v>
      </c>
      <c r="P190" s="124">
        <f t="shared" si="20"/>
        <v>30972.556062383333</v>
      </c>
      <c r="Q190" s="124">
        <f t="shared" si="17"/>
        <v>9589.2779337394313</v>
      </c>
      <c r="R190" s="124">
        <f t="shared" si="18"/>
        <v>4550862.2353683058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4550862.2353683058</v>
      </c>
      <c r="P191" s="124">
        <f t="shared" si="20"/>
        <v>30972.556062383333</v>
      </c>
      <c r="Q191" s="124">
        <f t="shared" si="17"/>
        <v>9675.5158037430992</v>
      </c>
      <c r="R191" s="124">
        <f t="shared" si="18"/>
        <v>4591510.3072344325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4591510.3072344325</v>
      </c>
      <c r="P192" s="124">
        <f t="shared" si="20"/>
        <v>30972.556062383333</v>
      </c>
      <c r="Q192" s="124">
        <f t="shared" si="17"/>
        <v>9761.9370227103136</v>
      </c>
      <c r="R192" s="124">
        <f t="shared" si="18"/>
        <v>4632244.8003195263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4632244.8003195263</v>
      </c>
      <c r="P193" s="124">
        <f t="shared" si="20"/>
        <v>30972.556062383333</v>
      </c>
      <c r="Q193" s="124">
        <f t="shared" si="17"/>
        <v>9848.5419804563917</v>
      </c>
      <c r="R193" s="124">
        <f t="shared" si="18"/>
        <v>4673065.8983623665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4673065.8983623665</v>
      </c>
      <c r="P194" s="124">
        <f t="shared" si="20"/>
        <v>30972.556062383333</v>
      </c>
      <c r="Q194" s="124">
        <f t="shared" si="17"/>
        <v>9935.3310676254259</v>
      </c>
      <c r="R194" s="124">
        <f t="shared" si="18"/>
        <v>4713973.7854923755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4713973.7854923755</v>
      </c>
      <c r="P195" s="124">
        <f t="shared" si="20"/>
        <v>30972.556062383333</v>
      </c>
      <c r="Q195" s="124">
        <f t="shared" si="17"/>
        <v>10022.304675692054</v>
      </c>
      <c r="R195" s="124">
        <f t="shared" si="18"/>
        <v>4754968.6462304508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4754968.6462304508</v>
      </c>
      <c r="P196" s="124">
        <f t="shared" si="20"/>
        <v>30972.556062383333</v>
      </c>
      <c r="Q196" s="124">
        <f t="shared" si="17"/>
        <v>10109.463196963219</v>
      </c>
      <c r="R196" s="124">
        <f t="shared" si="18"/>
        <v>4796050.6654897975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4796050.6654897975</v>
      </c>
      <c r="P197" s="124">
        <f t="shared" si="20"/>
        <v>30972.556062383333</v>
      </c>
      <c r="Q197" s="124">
        <f t="shared" si="17"/>
        <v>10196.807024579948</v>
      </c>
      <c r="R197" s="124">
        <f t="shared" si="18"/>
        <v>4837220.0285767606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4837220.0285767606</v>
      </c>
      <c r="P198" s="124">
        <f t="shared" si="20"/>
        <v>30972.556062383333</v>
      </c>
      <c r="Q198" s="124">
        <f t="shared" si="17"/>
        <v>10284.336552519109</v>
      </c>
      <c r="R198" s="124">
        <f t="shared" si="18"/>
        <v>4878476.9211916635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4878476.9211916635</v>
      </c>
      <c r="P199" s="124">
        <f t="shared" si="20"/>
        <v>30972.556062383333</v>
      </c>
      <c r="Q199" s="124">
        <f t="shared" si="17"/>
        <v>10372.05217559521</v>
      </c>
      <c r="R199" s="124">
        <f t="shared" si="18"/>
        <v>4919821.5294296425</v>
      </c>
      <c r="Z199" s="2"/>
    </row>
    <row r="200" spans="13:26" x14ac:dyDescent="0.25">
      <c r="M200" s="2"/>
      <c r="N200" s="1">
        <f t="shared" si="19"/>
        <v>138</v>
      </c>
      <c r="O200" s="124">
        <f t="shared" si="16"/>
        <v>4919821.5294296425</v>
      </c>
      <c r="P200" s="124">
        <f t="shared" si="20"/>
        <v>30972.556062383333</v>
      </c>
      <c r="Q200" s="124">
        <f t="shared" si="17"/>
        <v>10459.954289462157</v>
      </c>
      <c r="R200" s="124">
        <f t="shared" si="18"/>
        <v>4961254.0397814885</v>
      </c>
      <c r="Z200" s="2"/>
    </row>
    <row r="201" spans="13:26" x14ac:dyDescent="0.25">
      <c r="M201" s="2"/>
      <c r="N201" s="1">
        <f t="shared" si="19"/>
        <v>139</v>
      </c>
      <c r="O201" s="124">
        <f t="shared" si="16"/>
        <v>4961254.0397814885</v>
      </c>
      <c r="P201" s="124">
        <f t="shared" si="20"/>
        <v>30972.556062383333</v>
      </c>
      <c r="Q201" s="124">
        <f t="shared" si="17"/>
        <v>10548.043290615055</v>
      </c>
      <c r="R201" s="124">
        <f t="shared" si="18"/>
        <v>5002774.6391344871</v>
      </c>
      <c r="Z201" s="2"/>
    </row>
    <row r="202" spans="13:26" x14ac:dyDescent="0.25">
      <c r="M202" s="2"/>
      <c r="N202" s="1">
        <f t="shared" si="19"/>
        <v>140</v>
      </c>
      <c r="O202" s="124">
        <f t="shared" si="16"/>
        <v>5002774.6391344871</v>
      </c>
      <c r="P202" s="124">
        <f t="shared" si="20"/>
        <v>30972.556062383333</v>
      </c>
      <c r="Q202" s="124">
        <f t="shared" si="17"/>
        <v>10636.319576391987</v>
      </c>
      <c r="R202" s="124">
        <f t="shared" si="18"/>
        <v>5044383.5147732627</v>
      </c>
      <c r="Z202" s="2"/>
    </row>
    <row r="203" spans="13:26" x14ac:dyDescent="0.25">
      <c r="M203" s="2"/>
      <c r="N203" s="1">
        <f t="shared" si="19"/>
        <v>141</v>
      </c>
      <c r="O203" s="124">
        <f t="shared" si="16"/>
        <v>5044383.5147732627</v>
      </c>
      <c r="P203" s="124">
        <f t="shared" si="20"/>
        <v>30972.556062383333</v>
      </c>
      <c r="Q203" s="124">
        <f t="shared" si="17"/>
        <v>10724.783544975815</v>
      </c>
      <c r="R203" s="124">
        <f t="shared" si="18"/>
        <v>5086080.8543806225</v>
      </c>
      <c r="Z203" s="2"/>
    </row>
    <row r="204" spans="13:26" x14ac:dyDescent="0.25">
      <c r="M204" s="2"/>
      <c r="N204" s="1">
        <f t="shared" si="19"/>
        <v>142</v>
      </c>
      <c r="O204" s="124">
        <f t="shared" si="16"/>
        <v>5086080.8543806225</v>
      </c>
      <c r="P204" s="124">
        <f t="shared" si="20"/>
        <v>30972.556062383333</v>
      </c>
      <c r="Q204" s="124">
        <f t="shared" si="17"/>
        <v>10813.435595395971</v>
      </c>
      <c r="R204" s="124">
        <f t="shared" si="18"/>
        <v>5127866.8460384021</v>
      </c>
      <c r="Z204" s="2"/>
    </row>
    <row r="205" spans="13:26" x14ac:dyDescent="0.25">
      <c r="M205" s="2"/>
      <c r="N205" s="1">
        <f t="shared" si="19"/>
        <v>143</v>
      </c>
      <c r="O205" s="124">
        <f t="shared" si="16"/>
        <v>5127866.8460384021</v>
      </c>
      <c r="P205" s="124">
        <f t="shared" si="20"/>
        <v>30972.556062383333</v>
      </c>
      <c r="Q205" s="124">
        <f t="shared" si="17"/>
        <v>10902.276127530253</v>
      </c>
      <c r="R205" s="124">
        <f t="shared" si="18"/>
        <v>5169741.6782283159</v>
      </c>
      <c r="Z205" s="2"/>
    </row>
    <row r="206" spans="13:26" x14ac:dyDescent="0.25">
      <c r="M206" s="2"/>
      <c r="N206" s="1">
        <f t="shared" si="19"/>
        <v>144</v>
      </c>
      <c r="O206" s="124">
        <f t="shared" si="16"/>
        <v>5169741.6782283159</v>
      </c>
      <c r="P206" s="124">
        <f t="shared" si="20"/>
        <v>30972.556062383333</v>
      </c>
      <c r="Q206" s="124">
        <f t="shared" si="17"/>
        <v>10991.305542106633</v>
      </c>
      <c r="R206" s="124">
        <f t="shared" si="18"/>
        <v>5211705.5398328062</v>
      </c>
      <c r="Z206" s="2"/>
    </row>
    <row r="207" spans="13:26" x14ac:dyDescent="0.25">
      <c r="M207" s="2"/>
      <c r="N207" s="1">
        <f t="shared" si="19"/>
        <v>145</v>
      </c>
      <c r="O207" s="124">
        <f t="shared" si="16"/>
        <v>5211705.5398328062</v>
      </c>
      <c r="P207" s="124">
        <f t="shared" si="20"/>
        <v>30972.556062383333</v>
      </c>
      <c r="Q207" s="124">
        <f t="shared" si="17"/>
        <v>11080.52424070507</v>
      </c>
      <c r="R207" s="124">
        <f t="shared" si="18"/>
        <v>5253758.620135895</v>
      </c>
      <c r="Z207" s="2"/>
    </row>
    <row r="208" spans="13:26" x14ac:dyDescent="0.25">
      <c r="M208" s="2"/>
      <c r="N208" s="1">
        <f t="shared" si="19"/>
        <v>146</v>
      </c>
      <c r="O208" s="124">
        <f t="shared" si="16"/>
        <v>5253758.620135895</v>
      </c>
      <c r="P208" s="124">
        <f t="shared" si="20"/>
        <v>30972.556062383333</v>
      </c>
      <c r="Q208" s="124">
        <f t="shared" si="17"/>
        <v>11169.932625759311</v>
      </c>
      <c r="R208" s="124">
        <f t="shared" si="18"/>
        <v>5295901.1088240379</v>
      </c>
      <c r="Z208" s="2"/>
    </row>
    <row r="209" spans="13:26" x14ac:dyDescent="0.25">
      <c r="M209" s="2"/>
      <c r="N209" s="1">
        <f t="shared" si="19"/>
        <v>147</v>
      </c>
      <c r="O209" s="124">
        <f t="shared" si="16"/>
        <v>5295901.1088240379</v>
      </c>
      <c r="P209" s="124">
        <f t="shared" si="20"/>
        <v>30972.556062383333</v>
      </c>
      <c r="Q209" s="124">
        <f t="shared" si="17"/>
        <v>11259.531100558712</v>
      </c>
      <c r="R209" s="124">
        <f t="shared" si="18"/>
        <v>5338133.1959869806</v>
      </c>
      <c r="Z209" s="2"/>
    </row>
    <row r="210" spans="13:26" x14ac:dyDescent="0.25">
      <c r="M210" s="2"/>
      <c r="N210" s="1">
        <f t="shared" si="19"/>
        <v>148</v>
      </c>
      <c r="O210" s="124">
        <f t="shared" si="16"/>
        <v>5338133.1959869806</v>
      </c>
      <c r="P210" s="124">
        <f t="shared" si="20"/>
        <v>30972.556062383333</v>
      </c>
      <c r="Q210" s="124">
        <f t="shared" si="17"/>
        <v>11349.320069250056</v>
      </c>
      <c r="R210" s="124">
        <f t="shared" si="18"/>
        <v>5380455.0721186139</v>
      </c>
      <c r="Z210" s="2"/>
    </row>
    <row r="211" spans="13:26" x14ac:dyDescent="0.25">
      <c r="M211" s="2"/>
      <c r="N211" s="1">
        <f t="shared" si="19"/>
        <v>149</v>
      </c>
      <c r="O211" s="124">
        <f t="shared" si="16"/>
        <v>5380455.0721186139</v>
      </c>
      <c r="P211" s="124">
        <f t="shared" si="20"/>
        <v>30972.556062383333</v>
      </c>
      <c r="Q211" s="124">
        <f t="shared" si="17"/>
        <v>11439.299936839376</v>
      </c>
      <c r="R211" s="124">
        <f t="shared" si="18"/>
        <v>5422866.9281178368</v>
      </c>
      <c r="Z211" s="2"/>
    </row>
    <row r="212" spans="13:26" x14ac:dyDescent="0.25">
      <c r="M212" s="2"/>
      <c r="N212" s="1">
        <f t="shared" si="19"/>
        <v>150</v>
      </c>
      <c r="O212" s="124">
        <f t="shared" si="16"/>
        <v>5422866.9281178368</v>
      </c>
      <c r="P212" s="124">
        <f t="shared" si="20"/>
        <v>30972.556062383333</v>
      </c>
      <c r="Q212" s="124">
        <f t="shared" si="17"/>
        <v>11529.471109193784</v>
      </c>
      <c r="R212" s="124">
        <f t="shared" si="18"/>
        <v>5465368.9552894142</v>
      </c>
      <c r="Z212" s="2"/>
    </row>
    <row r="213" spans="13:26" x14ac:dyDescent="0.25">
      <c r="M213" s="2"/>
      <c r="N213" s="1">
        <f t="shared" si="19"/>
        <v>151</v>
      </c>
      <c r="O213" s="124">
        <f t="shared" si="16"/>
        <v>5465368.9552894142</v>
      </c>
      <c r="P213" s="124">
        <f t="shared" si="20"/>
        <v>30972.556062383333</v>
      </c>
      <c r="Q213" s="124">
        <f t="shared" si="17"/>
        <v>11619.833993043296</v>
      </c>
      <c r="R213" s="124">
        <f t="shared" si="18"/>
        <v>5507961.3453448415</v>
      </c>
      <c r="Z213" s="2"/>
    </row>
    <row r="214" spans="13:26" x14ac:dyDescent="0.25">
      <c r="M214" s="2"/>
      <c r="N214" s="1">
        <f t="shared" si="19"/>
        <v>152</v>
      </c>
      <c r="O214" s="124">
        <f t="shared" si="16"/>
        <v>5507961.3453448415</v>
      </c>
      <c r="P214" s="124">
        <f t="shared" si="20"/>
        <v>30972.556062383333</v>
      </c>
      <c r="Q214" s="124">
        <f t="shared" si="17"/>
        <v>11710.388995982672</v>
      </c>
      <c r="R214" s="124">
        <f t="shared" si="18"/>
        <v>5550644.2904032078</v>
      </c>
      <c r="Z214" s="2"/>
    </row>
    <row r="215" spans="13:26" x14ac:dyDescent="0.25">
      <c r="M215" s="2"/>
      <c r="N215" s="1">
        <f t="shared" si="19"/>
        <v>153</v>
      </c>
      <c r="O215" s="124">
        <f t="shared" si="16"/>
        <v>5550644.2904032078</v>
      </c>
      <c r="P215" s="124">
        <f t="shared" si="20"/>
        <v>30972.556062383333</v>
      </c>
      <c r="Q215" s="124">
        <f t="shared" si="17"/>
        <v>11801.136526473254</v>
      </c>
      <c r="R215" s="124">
        <f t="shared" si="18"/>
        <v>5593417.9829920642</v>
      </c>
      <c r="Z215" s="2"/>
    </row>
    <row r="216" spans="13:26" x14ac:dyDescent="0.25">
      <c r="M216" s="2"/>
      <c r="N216" s="1">
        <f t="shared" si="19"/>
        <v>154</v>
      </c>
      <c r="O216" s="124">
        <f t="shared" si="16"/>
        <v>5593417.9829920642</v>
      </c>
      <c r="P216" s="124">
        <f t="shared" si="20"/>
        <v>30972.556062383333</v>
      </c>
      <c r="Q216" s="124">
        <f t="shared" si="17"/>
        <v>11892.076993844803</v>
      </c>
      <c r="R216" s="124">
        <f t="shared" si="18"/>
        <v>5636282.6160482923</v>
      </c>
      <c r="Z216" s="2"/>
    </row>
    <row r="217" spans="13:26" x14ac:dyDescent="0.25">
      <c r="M217" s="2"/>
      <c r="N217" s="1">
        <f t="shared" si="19"/>
        <v>155</v>
      </c>
      <c r="O217" s="124">
        <f t="shared" si="16"/>
        <v>5636282.6160482923</v>
      </c>
      <c r="P217" s="124">
        <f t="shared" si="20"/>
        <v>30972.556062383333</v>
      </c>
      <c r="Q217" s="124">
        <f t="shared" si="17"/>
        <v>11983.210808297355</v>
      </c>
      <c r="R217" s="124">
        <f t="shared" si="18"/>
        <v>5679238.3829189735</v>
      </c>
      <c r="Z217" s="2"/>
    </row>
    <row r="218" spans="13:26" x14ac:dyDescent="0.25">
      <c r="M218" s="2"/>
      <c r="N218" s="1">
        <f t="shared" si="19"/>
        <v>156</v>
      </c>
      <c r="O218" s="124">
        <f t="shared" si="16"/>
        <v>5679238.3829189735</v>
      </c>
      <c r="P218" s="124">
        <f t="shared" si="20"/>
        <v>30972.556062383333</v>
      </c>
      <c r="Q218" s="124">
        <f t="shared" si="17"/>
        <v>12074.538380903066</v>
      </c>
      <c r="R218" s="124">
        <f t="shared" si="18"/>
        <v>5722285.4773622602</v>
      </c>
      <c r="Z218" s="2"/>
    </row>
    <row r="219" spans="13:26" x14ac:dyDescent="0.25">
      <c r="M219" s="2"/>
      <c r="N219" s="1">
        <f t="shared" si="19"/>
        <v>157</v>
      </c>
      <c r="O219" s="124">
        <f t="shared" si="16"/>
        <v>5722285.4773622602</v>
      </c>
      <c r="P219" s="124">
        <f t="shared" si="20"/>
        <v>30972.556062383333</v>
      </c>
      <c r="Q219" s="124">
        <f t="shared" si="17"/>
        <v>12166.060123608058</v>
      </c>
      <c r="R219" s="124">
        <f t="shared" si="18"/>
        <v>5765424.0935482522</v>
      </c>
      <c r="Z219" s="2"/>
    </row>
    <row r="220" spans="13:26" x14ac:dyDescent="0.25">
      <c r="M220" s="2"/>
      <c r="N220" s="1">
        <f t="shared" si="19"/>
        <v>158</v>
      </c>
      <c r="O220" s="124">
        <f t="shared" si="16"/>
        <v>5765424.0935482522</v>
      </c>
      <c r="P220" s="124">
        <f t="shared" si="20"/>
        <v>30972.556062383333</v>
      </c>
      <c r="Q220" s="124">
        <f t="shared" si="17"/>
        <v>12257.776449234292</v>
      </c>
      <c r="R220" s="124">
        <f t="shared" si="18"/>
        <v>5808654.42605987</v>
      </c>
      <c r="Z220" s="2"/>
    </row>
    <row r="221" spans="13:26" x14ac:dyDescent="0.25">
      <c r="M221" s="2"/>
      <c r="N221" s="1">
        <f t="shared" si="19"/>
        <v>159</v>
      </c>
      <c r="O221" s="124">
        <f t="shared" si="16"/>
        <v>5808654.42605987</v>
      </c>
      <c r="P221" s="124">
        <f t="shared" si="20"/>
        <v>30972.556062383333</v>
      </c>
      <c r="Q221" s="124">
        <f t="shared" si="17"/>
        <v>12349.687771481422</v>
      </c>
      <c r="R221" s="124">
        <f t="shared" si="18"/>
        <v>5851976.6698937351</v>
      </c>
      <c r="Z221" s="2"/>
    </row>
    <row r="222" spans="13:26" x14ac:dyDescent="0.25">
      <c r="M222" s="2"/>
      <c r="N222" s="1">
        <f t="shared" si="19"/>
        <v>160</v>
      </c>
      <c r="O222" s="124">
        <f t="shared" si="16"/>
        <v>5851976.6698937351</v>
      </c>
      <c r="P222" s="124">
        <f t="shared" si="20"/>
        <v>30972.556062383333</v>
      </c>
      <c r="Q222" s="124">
        <f t="shared" si="17"/>
        <v>12441.794504928661</v>
      </c>
      <c r="R222" s="124">
        <f t="shared" si="18"/>
        <v>5895391.0204610471</v>
      </c>
      <c r="Z222" s="2"/>
    </row>
    <row r="223" spans="13:26" x14ac:dyDescent="0.25">
      <c r="M223" s="2"/>
      <c r="N223" s="1">
        <f t="shared" si="19"/>
        <v>161</v>
      </c>
      <c r="O223" s="124">
        <f t="shared" si="16"/>
        <v>5895391.0204610471</v>
      </c>
      <c r="P223" s="124">
        <f t="shared" si="20"/>
        <v>30972.556062383333</v>
      </c>
      <c r="Q223" s="124">
        <f t="shared" si="17"/>
        <v>12534.097065036651</v>
      </c>
      <c r="R223" s="124">
        <f t="shared" si="18"/>
        <v>5938897.6735884678</v>
      </c>
      <c r="Z223" s="2"/>
    </row>
    <row r="224" spans="13:26" x14ac:dyDescent="0.25">
      <c r="M224" s="2"/>
      <c r="N224" s="1">
        <f t="shared" si="19"/>
        <v>162</v>
      </c>
      <c r="O224" s="124">
        <f t="shared" si="16"/>
        <v>5938897.6735884678</v>
      </c>
      <c r="P224" s="124">
        <f t="shared" si="20"/>
        <v>30972.556062383333</v>
      </c>
      <c r="Q224" s="124">
        <f t="shared" si="17"/>
        <v>12626.595868149345</v>
      </c>
      <c r="R224" s="124">
        <f t="shared" si="18"/>
        <v>5982496.8255190011</v>
      </c>
      <c r="Z224" s="2"/>
    </row>
    <row r="225" spans="13:26" x14ac:dyDescent="0.25">
      <c r="M225" s="2"/>
      <c r="N225" s="1">
        <f t="shared" si="19"/>
        <v>163</v>
      </c>
      <c r="O225" s="124">
        <f t="shared" si="16"/>
        <v>5982496.8255190011</v>
      </c>
      <c r="P225" s="124">
        <f t="shared" si="20"/>
        <v>30972.556062383333</v>
      </c>
      <c r="Q225" s="124">
        <f t="shared" si="17"/>
        <v>12719.291331495871</v>
      </c>
      <c r="R225" s="124">
        <f t="shared" si="18"/>
        <v>6026188.6729128808</v>
      </c>
      <c r="Z225" s="2"/>
    </row>
    <row r="226" spans="13:26" x14ac:dyDescent="0.25">
      <c r="M226" s="2"/>
      <c r="N226" s="1">
        <f t="shared" si="19"/>
        <v>164</v>
      </c>
      <c r="O226" s="124">
        <f t="shared" ref="O226:O289" si="21">R225</f>
        <v>6026188.6729128808</v>
      </c>
      <c r="P226" s="124">
        <f t="shared" si="20"/>
        <v>30972.556062383333</v>
      </c>
      <c r="Q226" s="124">
        <f t="shared" ref="Q226:Q289" si="22">O226*$P$57</f>
        <v>12812.183873192424</v>
      </c>
      <c r="R226" s="124">
        <f t="shared" ref="R226:R289" si="23">O226+P226+Q226</f>
        <v>6069973.4128484568</v>
      </c>
      <c r="Z226" s="2"/>
    </row>
    <row r="227" spans="13:26" x14ac:dyDescent="0.25">
      <c r="M227" s="2"/>
      <c r="N227" s="1">
        <f t="shared" si="19"/>
        <v>165</v>
      </c>
      <c r="O227" s="124">
        <f t="shared" si="21"/>
        <v>6069973.4128484568</v>
      </c>
      <c r="P227" s="124">
        <f t="shared" si="20"/>
        <v>30972.556062383333</v>
      </c>
      <c r="Q227" s="124">
        <f t="shared" si="22"/>
        <v>12905.273912244147</v>
      </c>
      <c r="R227" s="124">
        <f t="shared" si="23"/>
        <v>6113851.2428230848</v>
      </c>
      <c r="Z227" s="2"/>
    </row>
    <row r="228" spans="13:26" x14ac:dyDescent="0.25">
      <c r="M228" s="2"/>
      <c r="N228" s="1">
        <f t="shared" si="19"/>
        <v>166</v>
      </c>
      <c r="O228" s="124">
        <f t="shared" si="21"/>
        <v>6113851.2428230848</v>
      </c>
      <c r="P228" s="124">
        <f t="shared" si="20"/>
        <v>30972.556062383333</v>
      </c>
      <c r="Q228" s="124">
        <f t="shared" si="22"/>
        <v>12998.561868547027</v>
      </c>
      <c r="R228" s="124">
        <f t="shared" si="23"/>
        <v>6157822.3607540159</v>
      </c>
      <c r="Z228" s="2"/>
    </row>
    <row r="229" spans="13:26" x14ac:dyDescent="0.25">
      <c r="M229" s="2"/>
      <c r="N229" s="1">
        <f t="shared" si="19"/>
        <v>167</v>
      </c>
      <c r="O229" s="124">
        <f t="shared" si="21"/>
        <v>6157822.3607540159</v>
      </c>
      <c r="P229" s="124">
        <f t="shared" si="20"/>
        <v>30972.556062383333</v>
      </c>
      <c r="Q229" s="124">
        <f t="shared" si="22"/>
        <v>13092.048162889783</v>
      </c>
      <c r="R229" s="124">
        <f t="shared" si="23"/>
        <v>6201886.9649792891</v>
      </c>
      <c r="Z229" s="2"/>
    </row>
    <row r="230" spans="13:26" x14ac:dyDescent="0.25">
      <c r="M230" s="2"/>
      <c r="N230" s="1">
        <f t="shared" si="19"/>
        <v>168</v>
      </c>
      <c r="O230" s="124">
        <f t="shared" si="21"/>
        <v>6201886.9649792891</v>
      </c>
      <c r="P230" s="124">
        <f t="shared" si="20"/>
        <v>30972.556062383333</v>
      </c>
      <c r="Q230" s="124">
        <f t="shared" si="22"/>
        <v>13185.733216955765</v>
      </c>
      <c r="R230" s="124">
        <f t="shared" si="23"/>
        <v>6246045.254258628</v>
      </c>
      <c r="Z230" s="2"/>
    </row>
    <row r="231" spans="13:26" x14ac:dyDescent="0.25">
      <c r="M231" s="2"/>
      <c r="N231" s="1">
        <f t="shared" si="19"/>
        <v>169</v>
      </c>
      <c r="O231" s="124">
        <f t="shared" si="21"/>
        <v>6246045.254258628</v>
      </c>
      <c r="P231" s="124">
        <f t="shared" si="20"/>
        <v>30972.556062383333</v>
      </c>
      <c r="Q231" s="124">
        <f t="shared" si="22"/>
        <v>13279.61745332486</v>
      </c>
      <c r="R231" s="124">
        <f t="shared" si="23"/>
        <v>6290297.4277743362</v>
      </c>
      <c r="Z231" s="2"/>
    </row>
    <row r="232" spans="13:26" x14ac:dyDescent="0.25">
      <c r="M232" s="2"/>
      <c r="N232" s="1">
        <f t="shared" si="19"/>
        <v>170</v>
      </c>
      <c r="O232" s="124">
        <f t="shared" si="21"/>
        <v>6290297.4277743362</v>
      </c>
      <c r="P232" s="124">
        <f t="shared" si="20"/>
        <v>30972.556062383333</v>
      </c>
      <c r="Q232" s="124">
        <f t="shared" si="22"/>
        <v>13373.701295475394</v>
      </c>
      <c r="R232" s="124">
        <f t="shared" si="23"/>
        <v>6334643.6851321952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6334643.6851321952</v>
      </c>
      <c r="P233" s="124">
        <f t="shared" si="20"/>
        <v>30972.556062383333</v>
      </c>
      <c r="Q233" s="124">
        <f t="shared" si="22"/>
        <v>13467.985167786042</v>
      </c>
      <c r="R233" s="124">
        <f t="shared" si="23"/>
        <v>6379084.2263623653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6379084.2263623653</v>
      </c>
      <c r="P234" s="124">
        <f t="shared" si="20"/>
        <v>30972.556062383333</v>
      </c>
      <c r="Q234" s="124">
        <f t="shared" si="22"/>
        <v>13562.469495537751</v>
      </c>
      <c r="R234" s="124">
        <f t="shared" si="23"/>
        <v>6423619.2519202866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6423619.2519202866</v>
      </c>
      <c r="P235" s="124">
        <f t="shared" si="20"/>
        <v>30972.556062383333</v>
      </c>
      <c r="Q235" s="124">
        <f t="shared" si="22"/>
        <v>13657.154704915638</v>
      </c>
      <c r="R235" s="124">
        <f t="shared" si="23"/>
        <v>6468248.9626875855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6468248.9626875855</v>
      </c>
      <c r="P236" s="124">
        <f t="shared" si="20"/>
        <v>30972.556062383333</v>
      </c>
      <c r="Q236" s="124">
        <f t="shared" si="22"/>
        <v>13752.041223010936</v>
      </c>
      <c r="R236" s="124">
        <f t="shared" si="23"/>
        <v>6512973.5599729801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6512973.5599729801</v>
      </c>
      <c r="P237" s="124">
        <f t="shared" si="20"/>
        <v>30972.556062383333</v>
      </c>
      <c r="Q237" s="124">
        <f t="shared" si="22"/>
        <v>13847.129477822908</v>
      </c>
      <c r="R237" s="124">
        <f t="shared" si="23"/>
        <v>6557793.2455131868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6557793.2455131868</v>
      </c>
      <c r="P238" s="124">
        <f t="shared" si="20"/>
        <v>30972.556062383333</v>
      </c>
      <c r="Q238" s="124">
        <f t="shared" si="22"/>
        <v>13942.419898260778</v>
      </c>
      <c r="R238" s="124">
        <f t="shared" si="23"/>
        <v>6602708.2214738308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6602708.2214738308</v>
      </c>
      <c r="P239" s="124">
        <f t="shared" si="20"/>
        <v>30972.556062383333</v>
      </c>
      <c r="Q239" s="124">
        <f t="shared" si="22"/>
        <v>14037.912914145663</v>
      </c>
      <c r="R239" s="124">
        <f t="shared" si="23"/>
        <v>6647718.6904503601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6647718.6904503601</v>
      </c>
      <c r="P240" s="124">
        <f t="shared" si="20"/>
        <v>30972.556062383333</v>
      </c>
      <c r="Q240" s="124">
        <f t="shared" si="22"/>
        <v>14133.608956212525</v>
      </c>
      <c r="R240" s="124">
        <f t="shared" si="23"/>
        <v>6692824.8554689558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6692824.8554689558</v>
      </c>
      <c r="P241" s="124">
        <f t="shared" si="20"/>
        <v>30972.556062383333</v>
      </c>
      <c r="Q241" s="124">
        <f t="shared" si="22"/>
        <v>14229.508456112097</v>
      </c>
      <c r="R241" s="124">
        <f t="shared" si="23"/>
        <v>6738026.9199874513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6738026.9199874513</v>
      </c>
      <c r="P242" s="124">
        <f t="shared" si="20"/>
        <v>30972.556062383333</v>
      </c>
      <c r="Q242" s="124">
        <f t="shared" si="22"/>
        <v>14325.611846412841</v>
      </c>
      <c r="R242" s="124">
        <f t="shared" si="23"/>
        <v>6783325.0878962474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6783325.0878962474</v>
      </c>
      <c r="P243" s="124">
        <f t="shared" si="20"/>
        <v>30972.556062383333</v>
      </c>
      <c r="Q243" s="124">
        <f t="shared" si="22"/>
        <v>14421.919560602895</v>
      </c>
      <c r="R243" s="124">
        <f t="shared" si="23"/>
        <v>6828719.5635192338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6828719.5635192338</v>
      </c>
      <c r="P244" s="124">
        <f t="shared" si="20"/>
        <v>30972.556062383333</v>
      </c>
      <c r="Q244" s="124">
        <f t="shared" si="22"/>
        <v>14518.432033092033</v>
      </c>
      <c r="R244" s="124">
        <f t="shared" si="23"/>
        <v>6874210.5516147092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6874210.5516147092</v>
      </c>
      <c r="P245" s="124">
        <f t="shared" si="20"/>
        <v>30972.556062383333</v>
      </c>
      <c r="Q245" s="124">
        <f t="shared" si="22"/>
        <v>14615.149699213613</v>
      </c>
      <c r="R245" s="124">
        <f t="shared" si="23"/>
        <v>6919798.2573763067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6919798.2573763067</v>
      </c>
      <c r="P246" s="124">
        <f t="shared" si="20"/>
        <v>30972.556062383333</v>
      </c>
      <c r="Q246" s="124">
        <f t="shared" si="22"/>
        <v>14712.072995226556</v>
      </c>
      <c r="R246" s="124">
        <f t="shared" si="23"/>
        <v>6965482.8864339171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6965482.8864339171</v>
      </c>
      <c r="P247" s="124">
        <f t="shared" si="20"/>
        <v>30972.556062383333</v>
      </c>
      <c r="Q247" s="124">
        <f t="shared" si="22"/>
        <v>14809.202358317301</v>
      </c>
      <c r="R247" s="124">
        <f t="shared" si="23"/>
        <v>7011264.6448546182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7011264.6448546182</v>
      </c>
      <c r="P248" s="124">
        <f t="shared" si="20"/>
        <v>30972.556062383333</v>
      </c>
      <c r="Q248" s="124">
        <f t="shared" si="22"/>
        <v>14906.538226601786</v>
      </c>
      <c r="R248" s="124">
        <f t="shared" si="23"/>
        <v>7057143.7391436035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7057143.7391436035</v>
      </c>
      <c r="P249" s="124">
        <f t="shared" si="20"/>
        <v>30972.556062383333</v>
      </c>
      <c r="Q249" s="124">
        <f t="shared" si="22"/>
        <v>15004.081039127415</v>
      </c>
      <c r="R249" s="124">
        <f t="shared" si="23"/>
        <v>7103120.376245114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7103120.376245114</v>
      </c>
      <c r="P250" s="124">
        <f t="shared" si="20"/>
        <v>30972.556062383333</v>
      </c>
      <c r="Q250" s="124">
        <f t="shared" si="22"/>
        <v>15101.831235875048</v>
      </c>
      <c r="R250" s="124">
        <f t="shared" si="23"/>
        <v>7149194.763543373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7149194.763543373</v>
      </c>
      <c r="P251" s="124">
        <f t="shared" si="20"/>
        <v>30972.556062383333</v>
      </c>
      <c r="Q251" s="124">
        <f t="shared" si="22"/>
        <v>15199.789257760984</v>
      </c>
      <c r="R251" s="124">
        <f t="shared" si="23"/>
        <v>7195367.1088635176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7195367.1088635176</v>
      </c>
      <c r="P252" s="124">
        <f t="shared" ref="P252:P315" si="25">P251</f>
        <v>30972.556062383333</v>
      </c>
      <c r="Q252" s="124">
        <f t="shared" si="22"/>
        <v>15297.955546638939</v>
      </c>
      <c r="R252" s="124">
        <f t="shared" si="23"/>
        <v>7241637.6204725401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7241637.6204725401</v>
      </c>
      <c r="P253" s="124">
        <f t="shared" si="25"/>
        <v>30972.556062383333</v>
      </c>
      <c r="Q253" s="124">
        <f t="shared" si="22"/>
        <v>15396.330545302053</v>
      </c>
      <c r="R253" s="124">
        <f t="shared" si="23"/>
        <v>7288006.5070802262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7288006.5070802262</v>
      </c>
      <c r="P254" s="124">
        <f t="shared" si="25"/>
        <v>30972.556062383333</v>
      </c>
      <c r="Q254" s="124">
        <f t="shared" si="22"/>
        <v>15494.914697484883</v>
      </c>
      <c r="R254" s="124">
        <f t="shared" si="23"/>
        <v>7334473.9778400948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7334473.9778400948</v>
      </c>
      <c r="P255" s="124">
        <f t="shared" si="25"/>
        <v>30972.556062383333</v>
      </c>
      <c r="Q255" s="124">
        <f t="shared" si="22"/>
        <v>15593.708447865396</v>
      </c>
      <c r="R255" s="124">
        <f t="shared" si="23"/>
        <v>7381040.2423503436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7381040.2423503436</v>
      </c>
      <c r="P256" s="124">
        <f t="shared" si="25"/>
        <v>30972.556062383333</v>
      </c>
      <c r="Q256" s="124">
        <f t="shared" si="22"/>
        <v>15692.712242066986</v>
      </c>
      <c r="R256" s="124">
        <f t="shared" si="23"/>
        <v>7427705.5106547941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7427705.5106547941</v>
      </c>
      <c r="P257" s="124">
        <f t="shared" si="25"/>
        <v>30972.556062383333</v>
      </c>
      <c r="Q257" s="124">
        <f t="shared" si="22"/>
        <v>15791.926526660482</v>
      </c>
      <c r="R257" s="124">
        <f t="shared" si="23"/>
        <v>7474469.9932438377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7474469.9932438377</v>
      </c>
      <c r="P258" s="124">
        <f t="shared" si="25"/>
        <v>30972.556062383333</v>
      </c>
      <c r="Q258" s="124">
        <f t="shared" si="22"/>
        <v>15891.351749166155</v>
      </c>
      <c r="R258" s="124">
        <f t="shared" si="23"/>
        <v>7521333.9010553872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7521333.9010553872</v>
      </c>
      <c r="P259" s="124">
        <f t="shared" si="25"/>
        <v>30972.556062383333</v>
      </c>
      <c r="Q259" s="124">
        <f t="shared" si="22"/>
        <v>15990.988358055747</v>
      </c>
      <c r="R259" s="124">
        <f t="shared" si="23"/>
        <v>7568297.445475827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7568297.445475827</v>
      </c>
      <c r="P260" s="124">
        <f t="shared" si="25"/>
        <v>30972.556062383333</v>
      </c>
      <c r="Q260" s="124">
        <f t="shared" si="22"/>
        <v>16090.836802754488</v>
      </c>
      <c r="R260" s="124">
        <f t="shared" si="23"/>
        <v>7615360.8383409651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7615360.8383409651</v>
      </c>
      <c r="P261" s="124">
        <f t="shared" si="25"/>
        <v>30972.556062383333</v>
      </c>
      <c r="Q261" s="124">
        <f t="shared" si="22"/>
        <v>16190.897533643116</v>
      </c>
      <c r="R261" s="124">
        <f t="shared" si="23"/>
        <v>7662524.2919369917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7662524.2919369917</v>
      </c>
      <c r="P262" s="124">
        <f t="shared" si="25"/>
        <v>30972.556062383333</v>
      </c>
      <c r="Q262" s="124">
        <f t="shared" si="22"/>
        <v>16291.171002059928</v>
      </c>
      <c r="R262" s="124">
        <f t="shared" si="23"/>
        <v>7709788.0190014355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7709788.0190014355</v>
      </c>
      <c r="P263" s="124">
        <f t="shared" si="25"/>
        <v>30972.556062383333</v>
      </c>
      <c r="Q263" s="124">
        <f t="shared" si="22"/>
        <v>16391.657660302793</v>
      </c>
      <c r="R263" s="124">
        <f t="shared" si="23"/>
        <v>7757152.2327241218</v>
      </c>
      <c r="Z263" s="2"/>
    </row>
    <row r="264" spans="13:26" x14ac:dyDescent="0.25">
      <c r="M264" s="2"/>
      <c r="N264" s="1">
        <f t="shared" si="24"/>
        <v>202</v>
      </c>
      <c r="O264" s="124">
        <f t="shared" si="21"/>
        <v>7757152.2327241218</v>
      </c>
      <c r="P264" s="124">
        <f t="shared" si="25"/>
        <v>30972.556062383333</v>
      </c>
      <c r="Q264" s="124">
        <f t="shared" si="22"/>
        <v>16492.357961631216</v>
      </c>
      <c r="R264" s="124">
        <f t="shared" si="23"/>
        <v>7804617.1467481367</v>
      </c>
      <c r="Z264" s="2"/>
    </row>
    <row r="265" spans="13:26" x14ac:dyDescent="0.25">
      <c r="M265" s="2"/>
      <c r="N265" s="1">
        <f t="shared" si="24"/>
        <v>203</v>
      </c>
      <c r="O265" s="124">
        <f t="shared" si="21"/>
        <v>7804617.1467481367</v>
      </c>
      <c r="P265" s="124">
        <f t="shared" si="25"/>
        <v>30972.556062383333</v>
      </c>
      <c r="Q265" s="124">
        <f t="shared" si="22"/>
        <v>16593.272360268355</v>
      </c>
      <c r="R265" s="124">
        <f t="shared" si="23"/>
        <v>7852182.9751707884</v>
      </c>
      <c r="Z265" s="2"/>
    </row>
    <row r="266" spans="13:26" x14ac:dyDescent="0.25">
      <c r="M266" s="2"/>
      <c r="N266" s="1">
        <f t="shared" si="24"/>
        <v>204</v>
      </c>
      <c r="O266" s="124">
        <f t="shared" si="21"/>
        <v>7852182.9751707884</v>
      </c>
      <c r="P266" s="124">
        <f t="shared" si="25"/>
        <v>30972.556062383333</v>
      </c>
      <c r="Q266" s="124">
        <f t="shared" si="22"/>
        <v>16694.401311403097</v>
      </c>
      <c r="R266" s="124">
        <f t="shared" si="23"/>
        <v>7899849.9325445751</v>
      </c>
      <c r="Z266" s="2"/>
    </row>
    <row r="267" spans="13:26" x14ac:dyDescent="0.25">
      <c r="M267" s="2"/>
      <c r="N267" s="1">
        <f t="shared" si="24"/>
        <v>205</v>
      </c>
      <c r="O267" s="124">
        <f t="shared" si="21"/>
        <v>7899849.9325445751</v>
      </c>
      <c r="P267" s="124">
        <f t="shared" si="25"/>
        <v>30972.556062383333</v>
      </c>
      <c r="Q267" s="124">
        <f t="shared" si="22"/>
        <v>16795.745271192092</v>
      </c>
      <c r="R267" s="124">
        <f t="shared" si="23"/>
        <v>7947618.2338781506</v>
      </c>
      <c r="Z267" s="2"/>
    </row>
    <row r="268" spans="13:26" x14ac:dyDescent="0.25">
      <c r="M268" s="2"/>
      <c r="N268" s="1">
        <f t="shared" si="24"/>
        <v>206</v>
      </c>
      <c r="O268" s="124">
        <f t="shared" si="21"/>
        <v>7947618.2338781506</v>
      </c>
      <c r="P268" s="124">
        <f t="shared" si="25"/>
        <v>30972.556062383333</v>
      </c>
      <c r="Q268" s="124">
        <f t="shared" si="22"/>
        <v>16897.304696761817</v>
      </c>
      <c r="R268" s="124">
        <f t="shared" si="23"/>
        <v>7995488.0946372962</v>
      </c>
      <c r="Z268" s="2"/>
    </row>
    <row r="269" spans="13:26" x14ac:dyDescent="0.25">
      <c r="M269" s="2"/>
      <c r="N269" s="1">
        <f t="shared" si="24"/>
        <v>207</v>
      </c>
      <c r="O269" s="124">
        <f t="shared" si="21"/>
        <v>7995488.0946372962</v>
      </c>
      <c r="P269" s="124">
        <f t="shared" si="25"/>
        <v>30972.556062383333</v>
      </c>
      <c r="Q269" s="124">
        <f t="shared" si="22"/>
        <v>16999.080046210649</v>
      </c>
      <c r="R269" s="124">
        <f t="shared" si="23"/>
        <v>8043459.7307458902</v>
      </c>
      <c r="Z269" s="2"/>
    </row>
    <row r="270" spans="13:26" x14ac:dyDescent="0.25">
      <c r="M270" s="2"/>
      <c r="N270" s="1">
        <f t="shared" si="24"/>
        <v>208</v>
      </c>
      <c r="O270" s="124">
        <f t="shared" si="21"/>
        <v>8043459.7307458902</v>
      </c>
      <c r="P270" s="124">
        <f t="shared" si="25"/>
        <v>30972.556062383333</v>
      </c>
      <c r="Q270" s="124">
        <f t="shared" si="22"/>
        <v>17101.071778610905</v>
      </c>
      <c r="R270" s="124">
        <f t="shared" si="23"/>
        <v>8091533.358586885</v>
      </c>
      <c r="Z270" s="2"/>
    </row>
    <row r="271" spans="13:26" x14ac:dyDescent="0.25">
      <c r="M271" s="2"/>
      <c r="N271" s="1">
        <f t="shared" si="24"/>
        <v>209</v>
      </c>
      <c r="O271" s="124">
        <f t="shared" si="21"/>
        <v>8091533.358586885</v>
      </c>
      <c r="P271" s="124">
        <f t="shared" si="25"/>
        <v>30972.556062383333</v>
      </c>
      <c r="Q271" s="124">
        <f t="shared" si="22"/>
        <v>17203.280354010938</v>
      </c>
      <c r="R271" s="124">
        <f t="shared" si="23"/>
        <v>8139709.1950032795</v>
      </c>
      <c r="Z271" s="2"/>
    </row>
    <row r="272" spans="13:26" x14ac:dyDescent="0.25">
      <c r="M272" s="2"/>
      <c r="N272" s="1">
        <f t="shared" si="24"/>
        <v>210</v>
      </c>
      <c r="O272" s="124">
        <f t="shared" si="21"/>
        <v>8139709.1950032795</v>
      </c>
      <c r="P272" s="124">
        <f t="shared" si="25"/>
        <v>30972.556062383333</v>
      </c>
      <c r="Q272" s="124">
        <f t="shared" si="22"/>
        <v>17305.706233437202</v>
      </c>
      <c r="R272" s="124">
        <f t="shared" si="23"/>
        <v>8187987.4572991002</v>
      </c>
      <c r="Z272" s="2"/>
    </row>
    <row r="273" spans="13:26" x14ac:dyDescent="0.25">
      <c r="M273" s="2"/>
      <c r="N273" s="1">
        <f t="shared" si="24"/>
        <v>211</v>
      </c>
      <c r="O273" s="124">
        <f t="shared" si="21"/>
        <v>8187987.4572991002</v>
      </c>
      <c r="P273" s="124">
        <f t="shared" si="25"/>
        <v>30972.556062383333</v>
      </c>
      <c r="Q273" s="124">
        <f t="shared" si="22"/>
        <v>17408.349878896326</v>
      </c>
      <c r="R273" s="124">
        <f t="shared" si="23"/>
        <v>8236368.3632403798</v>
      </c>
      <c r="Z273" s="2"/>
    </row>
    <row r="274" spans="13:26" x14ac:dyDescent="0.25">
      <c r="M274" s="2"/>
      <c r="N274" s="1">
        <f t="shared" si="24"/>
        <v>212</v>
      </c>
      <c r="O274" s="124">
        <f t="shared" si="21"/>
        <v>8236368.3632403798</v>
      </c>
      <c r="P274" s="124">
        <f t="shared" si="25"/>
        <v>30972.556062383333</v>
      </c>
      <c r="Q274" s="124">
        <f t="shared" si="22"/>
        <v>17511.211753377214</v>
      </c>
      <c r="R274" s="124">
        <f t="shared" si="23"/>
        <v>8284852.1310561402</v>
      </c>
      <c r="Z274" s="2"/>
    </row>
    <row r="275" spans="13:26" x14ac:dyDescent="0.25">
      <c r="M275" s="2"/>
      <c r="N275" s="1">
        <f t="shared" si="24"/>
        <v>213</v>
      </c>
      <c r="O275" s="124">
        <f t="shared" si="21"/>
        <v>8284852.1310561402</v>
      </c>
      <c r="P275" s="124">
        <f t="shared" si="25"/>
        <v>30972.556062383333</v>
      </c>
      <c r="Q275" s="124">
        <f t="shared" si="22"/>
        <v>17614.29232085311</v>
      </c>
      <c r="R275" s="124">
        <f t="shared" si="23"/>
        <v>8333438.9794393769</v>
      </c>
      <c r="Z275" s="2"/>
    </row>
    <row r="276" spans="13:26" x14ac:dyDescent="0.25">
      <c r="M276" s="2"/>
      <c r="N276" s="1">
        <f t="shared" si="24"/>
        <v>214</v>
      </c>
      <c r="O276" s="124">
        <f t="shared" si="21"/>
        <v>8333438.9794393769</v>
      </c>
      <c r="P276" s="124">
        <f t="shared" si="25"/>
        <v>30972.556062383333</v>
      </c>
      <c r="Q276" s="124">
        <f t="shared" si="22"/>
        <v>17717.59204628372</v>
      </c>
      <c r="R276" s="124">
        <f t="shared" si="23"/>
        <v>8382129.1275480445</v>
      </c>
      <c r="Z276" s="2"/>
    </row>
    <row r="277" spans="13:26" x14ac:dyDescent="0.25">
      <c r="M277" s="2"/>
      <c r="N277" s="1">
        <f t="shared" si="24"/>
        <v>215</v>
      </c>
      <c r="O277" s="124">
        <f t="shared" si="21"/>
        <v>8382129.1275480445</v>
      </c>
      <c r="P277" s="124">
        <f t="shared" si="25"/>
        <v>30972.556062383333</v>
      </c>
      <c r="Q277" s="124">
        <f t="shared" si="22"/>
        <v>17821.111395617285</v>
      </c>
      <c r="R277" s="124">
        <f t="shared" si="23"/>
        <v>8430922.7950060461</v>
      </c>
      <c r="Z277" s="2"/>
    </row>
    <row r="278" spans="13:26" x14ac:dyDescent="0.25">
      <c r="M278" s="2"/>
      <c r="N278" s="1">
        <f t="shared" si="24"/>
        <v>216</v>
      </c>
      <c r="O278" s="124">
        <f t="shared" si="21"/>
        <v>8430922.7950060461</v>
      </c>
      <c r="P278" s="124">
        <f t="shared" si="25"/>
        <v>30972.556062383333</v>
      </c>
      <c r="Q278" s="124">
        <f t="shared" si="22"/>
        <v>17924.850835792684</v>
      </c>
      <c r="R278" s="124">
        <f t="shared" si="23"/>
        <v>8479820.2019042224</v>
      </c>
      <c r="Z278" s="2"/>
    </row>
    <row r="279" spans="13:26" x14ac:dyDescent="0.25">
      <c r="M279" s="2"/>
      <c r="N279" s="1">
        <f t="shared" si="24"/>
        <v>217</v>
      </c>
      <c r="O279" s="124">
        <f t="shared" si="21"/>
        <v>8479820.2019042224</v>
      </c>
      <c r="P279" s="124">
        <f t="shared" si="25"/>
        <v>30972.556062383333</v>
      </c>
      <c r="Q279" s="124">
        <f t="shared" si="22"/>
        <v>18028.810834741558</v>
      </c>
      <c r="R279" s="124">
        <f t="shared" si="23"/>
        <v>8528821.5688013472</v>
      </c>
      <c r="Z279" s="2"/>
    </row>
    <row r="280" spans="13:26" x14ac:dyDescent="0.25">
      <c r="M280" s="2"/>
      <c r="N280" s="1">
        <f t="shared" si="24"/>
        <v>218</v>
      </c>
      <c r="O280" s="124">
        <f t="shared" si="21"/>
        <v>8528821.5688013472</v>
      </c>
      <c r="P280" s="124">
        <f t="shared" si="25"/>
        <v>30972.556062383333</v>
      </c>
      <c r="Q280" s="124">
        <f t="shared" si="22"/>
        <v>18132.991861390408</v>
      </c>
      <c r="R280" s="124">
        <f t="shared" si="23"/>
        <v>8577927.1167251207</v>
      </c>
      <c r="Z280" s="2"/>
    </row>
    <row r="281" spans="13:26" x14ac:dyDescent="0.25">
      <c r="M281" s="2"/>
      <c r="N281" s="1">
        <f t="shared" si="24"/>
        <v>219</v>
      </c>
      <c r="O281" s="124">
        <f t="shared" si="21"/>
        <v>8577927.1167251207</v>
      </c>
      <c r="P281" s="124">
        <f t="shared" si="25"/>
        <v>30972.556062383333</v>
      </c>
      <c r="Q281" s="124">
        <f t="shared" si="22"/>
        <v>18237.394385662708</v>
      </c>
      <c r="R281" s="124">
        <f t="shared" si="23"/>
        <v>8627137.0671731662</v>
      </c>
      <c r="Z281" s="2"/>
    </row>
    <row r="282" spans="13:26" x14ac:dyDescent="0.25">
      <c r="M282" s="2"/>
      <c r="N282" s="1">
        <f t="shared" si="24"/>
        <v>220</v>
      </c>
      <c r="O282" s="124">
        <f t="shared" si="21"/>
        <v>8627137.0671731662</v>
      </c>
      <c r="P282" s="124">
        <f t="shared" si="25"/>
        <v>30972.556062383333</v>
      </c>
      <c r="Q282" s="124">
        <f t="shared" si="22"/>
        <v>18342.018878481034</v>
      </c>
      <c r="R282" s="124">
        <f t="shared" si="23"/>
        <v>8676451.6421140302</v>
      </c>
      <c r="Z282" s="2"/>
    </row>
    <row r="283" spans="13:26" x14ac:dyDescent="0.25">
      <c r="M283" s="2"/>
      <c r="N283" s="1">
        <f t="shared" si="24"/>
        <v>221</v>
      </c>
      <c r="O283" s="124">
        <f t="shared" si="21"/>
        <v>8676451.6421140302</v>
      </c>
      <c r="P283" s="124">
        <f t="shared" si="25"/>
        <v>30972.556062383333</v>
      </c>
      <c r="Q283" s="124">
        <f t="shared" si="22"/>
        <v>18446.865811769178</v>
      </c>
      <c r="R283" s="124">
        <f t="shared" si="23"/>
        <v>8725871.0639881827</v>
      </c>
      <c r="Z283" s="2"/>
    </row>
    <row r="284" spans="13:26" x14ac:dyDescent="0.25">
      <c r="M284" s="2"/>
      <c r="N284" s="1">
        <f t="shared" si="24"/>
        <v>222</v>
      </c>
      <c r="O284" s="124">
        <f t="shared" si="21"/>
        <v>8725871.0639881827</v>
      </c>
      <c r="P284" s="124">
        <f t="shared" si="25"/>
        <v>30972.556062383333</v>
      </c>
      <c r="Q284" s="124">
        <f t="shared" si="22"/>
        <v>18551.935658454291</v>
      </c>
      <c r="R284" s="124">
        <f t="shared" si="23"/>
        <v>8775395.5557090212</v>
      </c>
      <c r="Z284" s="2"/>
    </row>
    <row r="285" spans="13:26" x14ac:dyDescent="0.25">
      <c r="M285" s="2"/>
      <c r="N285" s="1">
        <f t="shared" si="24"/>
        <v>223</v>
      </c>
      <c r="O285" s="124">
        <f t="shared" si="21"/>
        <v>8775395.5557090212</v>
      </c>
      <c r="P285" s="124">
        <f t="shared" si="25"/>
        <v>30972.556062383333</v>
      </c>
      <c r="Q285" s="124">
        <f t="shared" si="22"/>
        <v>18657.228892468993</v>
      </c>
      <c r="R285" s="124">
        <f t="shared" si="23"/>
        <v>8825025.3406638745</v>
      </c>
      <c r="Z285" s="2"/>
    </row>
    <row r="286" spans="13:26" x14ac:dyDescent="0.25">
      <c r="M286" s="2"/>
      <c r="N286" s="1">
        <f t="shared" si="24"/>
        <v>224</v>
      </c>
      <c r="O286" s="124">
        <f t="shared" si="21"/>
        <v>8825025.3406638745</v>
      </c>
      <c r="P286" s="124">
        <f t="shared" si="25"/>
        <v>30972.556062383333</v>
      </c>
      <c r="Q286" s="124">
        <f t="shared" si="22"/>
        <v>18762.745988753541</v>
      </c>
      <c r="R286" s="124">
        <f t="shared" si="23"/>
        <v>8874760.6427150108</v>
      </c>
      <c r="Z286" s="2"/>
    </row>
    <row r="287" spans="13:26" x14ac:dyDescent="0.25">
      <c r="M287" s="2"/>
      <c r="N287" s="1">
        <f t="shared" si="24"/>
        <v>225</v>
      </c>
      <c r="O287" s="124">
        <f t="shared" si="21"/>
        <v>8874760.6427150108</v>
      </c>
      <c r="P287" s="124">
        <f t="shared" si="25"/>
        <v>30972.556062383333</v>
      </c>
      <c r="Q287" s="124">
        <f t="shared" si="22"/>
        <v>18868.487423257931</v>
      </c>
      <c r="R287" s="124">
        <f t="shared" si="23"/>
        <v>8924601.6862006523</v>
      </c>
      <c r="Z287" s="2"/>
    </row>
    <row r="288" spans="13:26" x14ac:dyDescent="0.25">
      <c r="M288" s="2"/>
      <c r="N288" s="1">
        <f t="shared" si="24"/>
        <v>226</v>
      </c>
      <c r="O288" s="124">
        <f t="shared" si="21"/>
        <v>8924601.6862006523</v>
      </c>
      <c r="P288" s="124">
        <f t="shared" si="25"/>
        <v>30972.556062383333</v>
      </c>
      <c r="Q288" s="124">
        <f t="shared" si="22"/>
        <v>18974.453672944095</v>
      </c>
      <c r="R288" s="124">
        <f t="shared" si="23"/>
        <v>8974548.6959359795</v>
      </c>
      <c r="Z288" s="2"/>
    </row>
    <row r="289" spans="13:26" x14ac:dyDescent="0.25">
      <c r="M289" s="2"/>
      <c r="N289" s="1">
        <f t="shared" si="24"/>
        <v>227</v>
      </c>
      <c r="O289" s="124">
        <f t="shared" si="21"/>
        <v>8974548.6959359795</v>
      </c>
      <c r="P289" s="124">
        <f t="shared" si="25"/>
        <v>30972.556062383333</v>
      </c>
      <c r="Q289" s="124">
        <f t="shared" si="22"/>
        <v>19080.645215788008</v>
      </c>
      <c r="R289" s="124">
        <f t="shared" si="23"/>
        <v>9024601.8972141519</v>
      </c>
      <c r="Z289" s="2"/>
    </row>
    <row r="290" spans="13:26" x14ac:dyDescent="0.25">
      <c r="M290" s="2"/>
      <c r="N290" s="1">
        <f t="shared" si="24"/>
        <v>228</v>
      </c>
      <c r="O290" s="124">
        <f t="shared" ref="O290:O353" si="26">R289</f>
        <v>9024601.8972141519</v>
      </c>
      <c r="P290" s="124">
        <f t="shared" si="25"/>
        <v>30972.556062383333</v>
      </c>
      <c r="Q290" s="124">
        <f t="shared" ref="Q290:Q353" si="27">O290*$P$57</f>
        <v>19187.062530781877</v>
      </c>
      <c r="R290" s="124">
        <f t="shared" ref="R290:R353" si="28">O290+P290+Q290</f>
        <v>9074761.5158073176</v>
      </c>
      <c r="Z290" s="2"/>
    </row>
    <row r="291" spans="13:26" x14ac:dyDescent="0.25">
      <c r="M291" s="2"/>
      <c r="N291" s="1">
        <f t="shared" si="24"/>
        <v>229</v>
      </c>
      <c r="O291" s="124">
        <f t="shared" si="26"/>
        <v>9074761.5158073176</v>
      </c>
      <c r="P291" s="124">
        <f t="shared" si="25"/>
        <v>30972.556062383333</v>
      </c>
      <c r="Q291" s="124">
        <f t="shared" si="27"/>
        <v>19293.706097936272</v>
      </c>
      <c r="R291" s="124">
        <f t="shared" si="28"/>
        <v>9125027.7779676374</v>
      </c>
      <c r="Z291" s="2"/>
    </row>
    <row r="292" spans="13:26" x14ac:dyDescent="0.25">
      <c r="M292" s="2"/>
      <c r="N292" s="1">
        <f t="shared" si="24"/>
        <v>230</v>
      </c>
      <c r="O292" s="124">
        <f t="shared" si="26"/>
        <v>9125027.7779676374</v>
      </c>
      <c r="P292" s="124">
        <f t="shared" si="25"/>
        <v>30972.556062383333</v>
      </c>
      <c r="Q292" s="124">
        <f t="shared" si="27"/>
        <v>19400.576398282315</v>
      </c>
      <c r="R292" s="124">
        <f t="shared" si="28"/>
        <v>9175400.9104283042</v>
      </c>
      <c r="Z292" s="2"/>
    </row>
    <row r="293" spans="13:26" x14ac:dyDescent="0.25">
      <c r="M293" s="2"/>
      <c r="N293" s="1">
        <f t="shared" si="24"/>
        <v>231</v>
      </c>
      <c r="O293" s="124">
        <f t="shared" si="26"/>
        <v>9175400.9104283042</v>
      </c>
      <c r="P293" s="124">
        <f t="shared" si="25"/>
        <v>30972.556062383333</v>
      </c>
      <c r="Q293" s="124">
        <f t="shared" si="27"/>
        <v>19507.673913873838</v>
      </c>
      <c r="R293" s="124">
        <f t="shared" si="28"/>
        <v>9225881.1404045615</v>
      </c>
      <c r="Z293" s="2"/>
    </row>
    <row r="294" spans="13:26" x14ac:dyDescent="0.25">
      <c r="M294" s="2"/>
      <c r="N294" s="1">
        <f t="shared" si="24"/>
        <v>232</v>
      </c>
      <c r="O294" s="124">
        <f t="shared" si="26"/>
        <v>9225881.1404045615</v>
      </c>
      <c r="P294" s="124">
        <f t="shared" si="25"/>
        <v>30972.556062383333</v>
      </c>
      <c r="Q294" s="124">
        <f t="shared" si="27"/>
        <v>19614.999127789553</v>
      </c>
      <c r="R294" s="124">
        <f t="shared" si="28"/>
        <v>9276468.6955947354</v>
      </c>
      <c r="Z294" s="2"/>
    </row>
    <row r="295" spans="13:26" x14ac:dyDescent="0.25">
      <c r="M295" s="2"/>
      <c r="N295" s="1">
        <f t="shared" si="24"/>
        <v>233</v>
      </c>
      <c r="O295" s="124">
        <f t="shared" si="26"/>
        <v>9276468.6955947354</v>
      </c>
      <c r="P295" s="124">
        <f t="shared" si="25"/>
        <v>30972.556062383333</v>
      </c>
      <c r="Q295" s="124">
        <f t="shared" si="27"/>
        <v>19722.552524135255</v>
      </c>
      <c r="R295" s="124">
        <f t="shared" si="28"/>
        <v>9327163.8041812535</v>
      </c>
      <c r="Z295" s="2"/>
    </row>
    <row r="296" spans="13:26" x14ac:dyDescent="0.25">
      <c r="M296" s="2"/>
      <c r="N296" s="1">
        <f t="shared" si="24"/>
        <v>234</v>
      </c>
      <c r="O296" s="124">
        <f t="shared" si="26"/>
        <v>9327163.8041812535</v>
      </c>
      <c r="P296" s="124">
        <f t="shared" si="25"/>
        <v>30972.556062383333</v>
      </c>
      <c r="Q296" s="124">
        <f t="shared" si="27"/>
        <v>19830.334588045971</v>
      </c>
      <c r="R296" s="124">
        <f t="shared" si="28"/>
        <v>9377966.6948316824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9377966.6948316824</v>
      </c>
      <c r="P297" s="124">
        <f t="shared" si="25"/>
        <v>30972.556062383333</v>
      </c>
      <c r="Q297" s="124">
        <f t="shared" si="27"/>
        <v>19938.345805688175</v>
      </c>
      <c r="R297" s="124">
        <f t="shared" si="28"/>
        <v>9428877.5966997538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9428877.5966997538</v>
      </c>
      <c r="P298" s="124">
        <f t="shared" si="25"/>
        <v>30972.556062383333</v>
      </c>
      <c r="Q298" s="124">
        <f t="shared" si="27"/>
        <v>20046.586664261973</v>
      </c>
      <c r="R298" s="124">
        <f t="shared" si="28"/>
        <v>9479896.7394263986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9479896.7394263986</v>
      </c>
      <c r="P299" s="124">
        <f t="shared" si="25"/>
        <v>30972.556062383333</v>
      </c>
      <c r="Q299" s="124">
        <f t="shared" si="27"/>
        <v>20155.057652003296</v>
      </c>
      <c r="R299" s="124">
        <f t="shared" si="28"/>
        <v>9531024.3531407863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9531024.3531407863</v>
      </c>
      <c r="P300" s="124">
        <f t="shared" si="25"/>
        <v>30972.556062383333</v>
      </c>
      <c r="Q300" s="124">
        <f t="shared" si="27"/>
        <v>20263.759258186106</v>
      </c>
      <c r="R300" s="124">
        <f t="shared" si="28"/>
        <v>9582260.6684613563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9582260.6684613563</v>
      </c>
      <c r="P301" s="124">
        <f t="shared" si="25"/>
        <v>30972.556062383333</v>
      </c>
      <c r="Q301" s="124">
        <f t="shared" si="27"/>
        <v>20372.691973124602</v>
      </c>
      <c r="R301" s="124">
        <f t="shared" si="28"/>
        <v>9633605.9164968636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9633605.9164968636</v>
      </c>
      <c r="P302" s="124">
        <f t="shared" si="25"/>
        <v>30972.556062383333</v>
      </c>
      <c r="Q302" s="124">
        <f t="shared" si="27"/>
        <v>20481.85628817543</v>
      </c>
      <c r="R302" s="124">
        <f t="shared" si="28"/>
        <v>9685060.3288474232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9685060.3288474232</v>
      </c>
      <c r="P303" s="124">
        <f t="shared" si="25"/>
        <v>30972.556062383333</v>
      </c>
      <c r="Q303" s="124">
        <f t="shared" si="27"/>
        <v>20591.25269573991</v>
      </c>
      <c r="R303" s="124">
        <f t="shared" si="28"/>
        <v>9736624.137605546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9736624.137605546</v>
      </c>
      <c r="P304" s="124">
        <f t="shared" si="25"/>
        <v>30972.556062383333</v>
      </c>
      <c r="Q304" s="124">
        <f t="shared" si="27"/>
        <v>20700.881689266236</v>
      </c>
      <c r="R304" s="124">
        <f t="shared" si="28"/>
        <v>9788297.575357195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9788297.575357195</v>
      </c>
      <c r="P305" s="124">
        <f t="shared" si="25"/>
        <v>30972.556062383333</v>
      </c>
      <c r="Q305" s="124">
        <f t="shared" si="27"/>
        <v>20810.743763251729</v>
      </c>
      <c r="R305" s="124">
        <f t="shared" si="28"/>
        <v>9840080.8751828298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9840080.8751828298</v>
      </c>
      <c r="P306" s="124">
        <f t="shared" si="25"/>
        <v>30972.556062383333</v>
      </c>
      <c r="Q306" s="124">
        <f t="shared" si="27"/>
        <v>20920.839413245045</v>
      </c>
      <c r="R306" s="124">
        <f t="shared" si="28"/>
        <v>9891974.2706584577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9891974.2706584577</v>
      </c>
      <c r="P307" s="124">
        <f t="shared" si="25"/>
        <v>30972.556062383333</v>
      </c>
      <c r="Q307" s="124">
        <f t="shared" si="27"/>
        <v>21031.169135848409</v>
      </c>
      <c r="R307" s="124">
        <f t="shared" si="28"/>
        <v>9943977.9958566893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9943977.9958566893</v>
      </c>
      <c r="P308" s="124">
        <f t="shared" si="25"/>
        <v>30972.556062383333</v>
      </c>
      <c r="Q308" s="124">
        <f t="shared" si="27"/>
        <v>21141.733428719886</v>
      </c>
      <c r="R308" s="124">
        <f t="shared" si="28"/>
        <v>9996092.2853477933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9996092.2853477933</v>
      </c>
      <c r="P309" s="124">
        <f t="shared" si="25"/>
        <v>30972.556062383333</v>
      </c>
      <c r="Q309" s="124">
        <f t="shared" si="27"/>
        <v>21252.532790575588</v>
      </c>
      <c r="R309" s="124">
        <f t="shared" si="28"/>
        <v>10048317.374200752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10048317.374200752</v>
      </c>
      <c r="P310" s="124">
        <f t="shared" si="25"/>
        <v>30972.556062383333</v>
      </c>
      <c r="Q310" s="124">
        <f t="shared" si="27"/>
        <v>21363.567721191939</v>
      </c>
      <c r="R310" s="124">
        <f t="shared" si="28"/>
        <v>10100653.497984327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10100653.497984327</v>
      </c>
      <c r="P311" s="124">
        <f t="shared" si="25"/>
        <v>30972.556062383333</v>
      </c>
      <c r="Q311" s="124">
        <f t="shared" si="27"/>
        <v>21474.838721407938</v>
      </c>
      <c r="R311" s="124">
        <f t="shared" si="28"/>
        <v>10153100.892768119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10153100.892768119</v>
      </c>
      <c r="P312" s="124">
        <f t="shared" si="25"/>
        <v>30972.556062383333</v>
      </c>
      <c r="Q312" s="124">
        <f t="shared" si="27"/>
        <v>21586.346293127401</v>
      </c>
      <c r="R312" s="124">
        <f t="shared" si="28"/>
        <v>10205659.795123629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10205659.795123629</v>
      </c>
      <c r="P313" s="124">
        <f t="shared" si="25"/>
        <v>30972.556062383333</v>
      </c>
      <c r="Q313" s="124">
        <f t="shared" si="27"/>
        <v>21698.090939321239</v>
      </c>
      <c r="R313" s="124">
        <f t="shared" si="28"/>
        <v>10258330.442125333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10258330.442125333</v>
      </c>
      <c r="P314" s="124">
        <f t="shared" si="25"/>
        <v>30972.556062383333</v>
      </c>
      <c r="Q314" s="124">
        <f t="shared" si="27"/>
        <v>21810.07316402972</v>
      </c>
      <c r="R314" s="124">
        <f t="shared" si="28"/>
        <v>10311113.071351746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10311113.071351746</v>
      </c>
      <c r="P315" s="124">
        <f t="shared" si="25"/>
        <v>30972.556062383333</v>
      </c>
      <c r="Q315" s="124">
        <f t="shared" si="27"/>
        <v>21922.293472364749</v>
      </c>
      <c r="R315" s="124">
        <f t="shared" si="28"/>
        <v>10364007.920886494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10364007.920886494</v>
      </c>
      <c r="P316" s="124">
        <f t="shared" ref="P316:P379" si="30">P315</f>
        <v>30972.556062383333</v>
      </c>
      <c r="Q316" s="124">
        <f t="shared" si="27"/>
        <v>22034.752370512135</v>
      </c>
      <c r="R316" s="124">
        <f t="shared" si="28"/>
        <v>10417015.22931939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10417015.22931939</v>
      </c>
      <c r="P317" s="124">
        <f t="shared" si="30"/>
        <v>30972.556062383333</v>
      </c>
      <c r="Q317" s="124">
        <f t="shared" si="27"/>
        <v>22147.450365733883</v>
      </c>
      <c r="R317" s="124">
        <f t="shared" si="28"/>
        <v>10470135.235747507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10470135.235747507</v>
      </c>
      <c r="P318" s="124">
        <f t="shared" si="30"/>
        <v>30972.556062383333</v>
      </c>
      <c r="Q318" s="124">
        <f t="shared" si="27"/>
        <v>22260.387966370476</v>
      </c>
      <c r="R318" s="124">
        <f t="shared" si="28"/>
        <v>10523368.179776261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10523368.179776261</v>
      </c>
      <c r="P319" s="124">
        <f t="shared" si="30"/>
        <v>30972.556062383333</v>
      </c>
      <c r="Q319" s="124">
        <f t="shared" si="27"/>
        <v>22373.565681843178</v>
      </c>
      <c r="R319" s="124">
        <f t="shared" si="28"/>
        <v>10576714.301520487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10576714.301520487</v>
      </c>
      <c r="P320" s="124">
        <f t="shared" si="30"/>
        <v>30972.556062383333</v>
      </c>
      <c r="Q320" s="124">
        <f t="shared" si="27"/>
        <v>22486.984022656321</v>
      </c>
      <c r="R320" s="124">
        <f t="shared" si="28"/>
        <v>10630173.841605527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10630173.841605527</v>
      </c>
      <c r="P321" s="124">
        <f t="shared" si="30"/>
        <v>30972.556062383333</v>
      </c>
      <c r="Q321" s="124">
        <f t="shared" si="27"/>
        <v>22600.643500399616</v>
      </c>
      <c r="R321" s="124">
        <f t="shared" si="28"/>
        <v>10683747.04116831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10683747.04116831</v>
      </c>
      <c r="P322" s="124">
        <f t="shared" si="30"/>
        <v>30972.556062383333</v>
      </c>
      <c r="Q322" s="124">
        <f t="shared" si="27"/>
        <v>22714.544627750449</v>
      </c>
      <c r="R322" s="124">
        <f t="shared" si="28"/>
        <v>10737434.141858444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10737434.141858444</v>
      </c>
      <c r="P323" s="124">
        <f t="shared" si="30"/>
        <v>30972.556062383333</v>
      </c>
      <c r="Q323" s="124">
        <f t="shared" si="27"/>
        <v>22828.687918476211</v>
      </c>
      <c r="R323" s="124">
        <f t="shared" si="28"/>
        <v>10791235.385839304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10791235.385839304</v>
      </c>
      <c r="P324" s="124">
        <f t="shared" si="30"/>
        <v>30972.556062383333</v>
      </c>
      <c r="Q324" s="124">
        <f t="shared" si="27"/>
        <v>22943.073887436603</v>
      </c>
      <c r="R324" s="124">
        <f t="shared" si="28"/>
        <v>10845151.015789123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10845151.015789123</v>
      </c>
      <c r="P325" s="124">
        <f t="shared" si="30"/>
        <v>30972.556062383333</v>
      </c>
      <c r="Q325" s="124">
        <f t="shared" si="27"/>
        <v>23057.703050585951</v>
      </c>
      <c r="R325" s="124">
        <f t="shared" si="28"/>
        <v>10899181.274902092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10899181.274902092</v>
      </c>
      <c r="P326" s="124">
        <f t="shared" si="30"/>
        <v>30972.556062383333</v>
      </c>
      <c r="Q326" s="124">
        <f t="shared" si="27"/>
        <v>23172.575924975557</v>
      </c>
      <c r="R326" s="124">
        <f t="shared" si="28"/>
        <v>10953326.406889452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10953326.406889452</v>
      </c>
      <c r="P327" s="124">
        <f t="shared" si="30"/>
        <v>30972.556062383333</v>
      </c>
      <c r="Q327" s="124">
        <f t="shared" si="27"/>
        <v>23287.693028756014</v>
      </c>
      <c r="R327" s="124">
        <f t="shared" si="28"/>
        <v>11007586.655980591</v>
      </c>
      <c r="Z327" s="2"/>
    </row>
    <row r="328" spans="13:26" x14ac:dyDescent="0.25">
      <c r="M328" s="2"/>
      <c r="N328" s="1">
        <f t="shared" si="29"/>
        <v>266</v>
      </c>
      <c r="O328" s="124">
        <f t="shared" si="26"/>
        <v>11007586.655980591</v>
      </c>
      <c r="P328" s="124">
        <f t="shared" si="30"/>
        <v>30972.556062383333</v>
      </c>
      <c r="Q328" s="124">
        <f t="shared" si="27"/>
        <v>23403.054881179538</v>
      </c>
      <c r="R328" s="124">
        <f t="shared" si="28"/>
        <v>11061962.266924154</v>
      </c>
      <c r="Z328" s="2"/>
    </row>
    <row r="329" spans="13:26" x14ac:dyDescent="0.25">
      <c r="M329" s="2"/>
      <c r="N329" s="1">
        <f t="shared" si="29"/>
        <v>267</v>
      </c>
      <c r="O329" s="124">
        <f t="shared" si="26"/>
        <v>11061962.266924154</v>
      </c>
      <c r="P329" s="124">
        <f t="shared" si="30"/>
        <v>30972.556062383333</v>
      </c>
      <c r="Q329" s="124">
        <f t="shared" si="27"/>
        <v>23518.662002602334</v>
      </c>
      <c r="R329" s="124">
        <f t="shared" si="28"/>
        <v>11116453.48498914</v>
      </c>
      <c r="Z329" s="2"/>
    </row>
    <row r="330" spans="13:26" x14ac:dyDescent="0.25">
      <c r="M330" s="2"/>
      <c r="N330" s="1">
        <f t="shared" si="29"/>
        <v>268</v>
      </c>
      <c r="O330" s="124">
        <f t="shared" si="26"/>
        <v>11116453.48498914</v>
      </c>
      <c r="P330" s="124">
        <f t="shared" si="30"/>
        <v>30972.556062383333</v>
      </c>
      <c r="Q330" s="124">
        <f t="shared" si="27"/>
        <v>23634.514914486914</v>
      </c>
      <c r="R330" s="124">
        <f t="shared" si="28"/>
        <v>11171060.55596601</v>
      </c>
      <c r="Z330" s="2"/>
    </row>
    <row r="331" spans="13:26" x14ac:dyDescent="0.25">
      <c r="M331" s="2"/>
      <c r="N331" s="1">
        <f t="shared" si="29"/>
        <v>269</v>
      </c>
      <c r="O331" s="124">
        <f t="shared" si="26"/>
        <v>11171060.55596601</v>
      </c>
      <c r="P331" s="124">
        <f t="shared" si="30"/>
        <v>30972.556062383333</v>
      </c>
      <c r="Q331" s="124">
        <f t="shared" si="27"/>
        <v>23750.614139404468</v>
      </c>
      <c r="R331" s="124">
        <f t="shared" si="28"/>
        <v>11225783.726167798</v>
      </c>
      <c r="Z331" s="2"/>
    </row>
    <row r="332" spans="13:26" x14ac:dyDescent="0.25">
      <c r="M332" s="2"/>
      <c r="N332" s="1">
        <f t="shared" si="29"/>
        <v>270</v>
      </c>
      <c r="O332" s="124">
        <f t="shared" si="26"/>
        <v>11225783.726167798</v>
      </c>
      <c r="P332" s="124">
        <f t="shared" si="30"/>
        <v>30972.556062383333</v>
      </c>
      <c r="Q332" s="124">
        <f t="shared" si="27"/>
        <v>23866.960201037218</v>
      </c>
      <c r="R332" s="124">
        <f t="shared" si="28"/>
        <v>11280623.24243122</v>
      </c>
      <c r="Z332" s="2"/>
    </row>
    <row r="333" spans="13:26" x14ac:dyDescent="0.25">
      <c r="M333" s="2"/>
      <c r="N333" s="1">
        <f t="shared" si="29"/>
        <v>271</v>
      </c>
      <c r="O333" s="124">
        <f t="shared" si="26"/>
        <v>11280623.24243122</v>
      </c>
      <c r="P333" s="124">
        <f t="shared" si="30"/>
        <v>30972.556062383333</v>
      </c>
      <c r="Q333" s="124">
        <f t="shared" si="27"/>
        <v>23983.553624180782</v>
      </c>
      <c r="R333" s="124">
        <f t="shared" si="28"/>
        <v>11335579.352117784</v>
      </c>
      <c r="Z333" s="2"/>
    </row>
    <row r="334" spans="13:26" x14ac:dyDescent="0.25">
      <c r="M334" s="2"/>
      <c r="N334" s="1">
        <f t="shared" si="29"/>
        <v>272</v>
      </c>
      <c r="O334" s="124">
        <f t="shared" si="26"/>
        <v>11335579.352117784</v>
      </c>
      <c r="P334" s="124">
        <f t="shared" si="30"/>
        <v>30972.556062383333</v>
      </c>
      <c r="Q334" s="124">
        <f t="shared" si="27"/>
        <v>24100.394934746528</v>
      </c>
      <c r="R334" s="124">
        <f t="shared" si="28"/>
        <v>11390652.303114915</v>
      </c>
      <c r="Z334" s="2"/>
    </row>
    <row r="335" spans="13:26" x14ac:dyDescent="0.25">
      <c r="M335" s="2"/>
      <c r="N335" s="1">
        <f t="shared" si="29"/>
        <v>273</v>
      </c>
      <c r="O335" s="124">
        <f t="shared" si="26"/>
        <v>11390652.303114915</v>
      </c>
      <c r="P335" s="124">
        <f t="shared" si="30"/>
        <v>30972.556062383333</v>
      </c>
      <c r="Q335" s="124">
        <f t="shared" si="27"/>
        <v>24217.484659763966</v>
      </c>
      <c r="R335" s="124">
        <f t="shared" si="28"/>
        <v>11445842.343837062</v>
      </c>
      <c r="Z335" s="2"/>
    </row>
    <row r="336" spans="13:26" x14ac:dyDescent="0.25">
      <c r="M336" s="2"/>
      <c r="N336" s="1">
        <f t="shared" si="29"/>
        <v>274</v>
      </c>
      <c r="O336" s="124">
        <f t="shared" si="26"/>
        <v>11445842.343837062</v>
      </c>
      <c r="P336" s="124">
        <f t="shared" si="30"/>
        <v>30972.556062383333</v>
      </c>
      <c r="Q336" s="124">
        <f t="shared" si="27"/>
        <v>24334.823327383099</v>
      </c>
      <c r="R336" s="124">
        <f t="shared" si="28"/>
        <v>11501149.723226829</v>
      </c>
      <c r="Z336" s="2"/>
    </row>
    <row r="337" spans="13:26" x14ac:dyDescent="0.25">
      <c r="M337" s="2"/>
      <c r="N337" s="1">
        <f t="shared" si="29"/>
        <v>275</v>
      </c>
      <c r="O337" s="124">
        <f t="shared" si="26"/>
        <v>11501149.723226829</v>
      </c>
      <c r="P337" s="124">
        <f t="shared" si="30"/>
        <v>30972.556062383333</v>
      </c>
      <c r="Q337" s="124">
        <f t="shared" si="27"/>
        <v>24452.411466876845</v>
      </c>
      <c r="R337" s="124">
        <f t="shared" si="28"/>
        <v>11556574.690756088</v>
      </c>
      <c r="Z337" s="2"/>
    </row>
    <row r="338" spans="13:26" x14ac:dyDescent="0.25">
      <c r="M338" s="2"/>
      <c r="N338" s="1">
        <f t="shared" si="29"/>
        <v>276</v>
      </c>
      <c r="O338" s="124">
        <f t="shared" si="26"/>
        <v>11556574.690756088</v>
      </c>
      <c r="P338" s="124">
        <f t="shared" si="30"/>
        <v>30972.556062383333</v>
      </c>
      <c r="Q338" s="124">
        <f t="shared" si="27"/>
        <v>24570.249608643378</v>
      </c>
      <c r="R338" s="124">
        <f t="shared" si="28"/>
        <v>11612117.496427115</v>
      </c>
      <c r="Z338" s="2"/>
    </row>
    <row r="339" spans="13:26" x14ac:dyDescent="0.25">
      <c r="M339" s="2"/>
      <c r="N339" s="1">
        <f t="shared" si="29"/>
        <v>277</v>
      </c>
      <c r="O339" s="124">
        <f t="shared" si="26"/>
        <v>11612117.496427115</v>
      </c>
      <c r="P339" s="124">
        <f t="shared" si="30"/>
        <v>30972.556062383333</v>
      </c>
      <c r="Q339" s="124">
        <f t="shared" si="27"/>
        <v>24688.338284208563</v>
      </c>
      <c r="R339" s="124">
        <f t="shared" si="28"/>
        <v>11667778.390773708</v>
      </c>
      <c r="Z339" s="2"/>
    </row>
    <row r="340" spans="13:26" x14ac:dyDescent="0.25">
      <c r="M340" s="2"/>
      <c r="N340" s="1">
        <f t="shared" si="29"/>
        <v>278</v>
      </c>
      <c r="O340" s="124">
        <f t="shared" si="26"/>
        <v>11667778.390773708</v>
      </c>
      <c r="P340" s="124">
        <f t="shared" si="30"/>
        <v>30972.556062383333</v>
      </c>
      <c r="Q340" s="124">
        <f t="shared" si="27"/>
        <v>24806.678026228317</v>
      </c>
      <c r="R340" s="124">
        <f t="shared" si="28"/>
        <v>11723557.624862321</v>
      </c>
      <c r="Z340" s="2"/>
    </row>
    <row r="341" spans="13:26" x14ac:dyDescent="0.25">
      <c r="M341" s="2"/>
      <c r="N341" s="1">
        <f t="shared" si="29"/>
        <v>279</v>
      </c>
      <c r="O341" s="124">
        <f t="shared" si="26"/>
        <v>11723557.624862321</v>
      </c>
      <c r="P341" s="124">
        <f t="shared" si="30"/>
        <v>30972.556062383333</v>
      </c>
      <c r="Q341" s="124">
        <f t="shared" si="27"/>
        <v>24925.269368491041</v>
      </c>
      <c r="R341" s="124">
        <f t="shared" si="28"/>
        <v>11779455.450293195</v>
      </c>
      <c r="Z341" s="2"/>
    </row>
    <row r="342" spans="13:26" x14ac:dyDescent="0.25">
      <c r="M342" s="2"/>
      <c r="N342" s="1">
        <f t="shared" si="29"/>
        <v>280</v>
      </c>
      <c r="O342" s="124">
        <f t="shared" si="26"/>
        <v>11779455.450293195</v>
      </c>
      <c r="P342" s="124">
        <f t="shared" si="30"/>
        <v>30972.556062383333</v>
      </c>
      <c r="Q342" s="124">
        <f t="shared" si="27"/>
        <v>25044.112845919997</v>
      </c>
      <c r="R342" s="124">
        <f t="shared" si="28"/>
        <v>11835472.119201498</v>
      </c>
      <c r="Z342" s="2"/>
    </row>
    <row r="343" spans="13:26" x14ac:dyDescent="0.25">
      <c r="M343" s="2"/>
      <c r="N343" s="1">
        <f t="shared" si="29"/>
        <v>281</v>
      </c>
      <c r="O343" s="124">
        <f t="shared" si="26"/>
        <v>11835472.119201498</v>
      </c>
      <c r="P343" s="124">
        <f t="shared" si="30"/>
        <v>30972.556062383333</v>
      </c>
      <c r="Q343" s="124">
        <f t="shared" si="27"/>
        <v>25163.208994575765</v>
      </c>
      <c r="R343" s="124">
        <f t="shared" si="28"/>
        <v>11891607.884258457</v>
      </c>
      <c r="Z343" s="2"/>
    </row>
    <row r="344" spans="13:26" x14ac:dyDescent="0.25">
      <c r="M344" s="2"/>
      <c r="N344" s="1">
        <f t="shared" si="29"/>
        <v>282</v>
      </c>
      <c r="O344" s="124">
        <f t="shared" si="26"/>
        <v>11891607.884258457</v>
      </c>
      <c r="P344" s="124">
        <f t="shared" si="30"/>
        <v>30972.556062383333</v>
      </c>
      <c r="Q344" s="124">
        <f t="shared" si="27"/>
        <v>25282.558351658608</v>
      </c>
      <c r="R344" s="124">
        <f t="shared" si="28"/>
        <v>11947862.998672498</v>
      </c>
      <c r="Z344" s="2"/>
    </row>
    <row r="345" spans="13:26" x14ac:dyDescent="0.25">
      <c r="M345" s="2"/>
      <c r="N345" s="1">
        <f t="shared" si="29"/>
        <v>283</v>
      </c>
      <c r="O345" s="124">
        <f t="shared" si="26"/>
        <v>11947862.998672498</v>
      </c>
      <c r="P345" s="124">
        <f t="shared" si="30"/>
        <v>30972.556062383333</v>
      </c>
      <c r="Q345" s="124">
        <f t="shared" si="27"/>
        <v>25402.161455510948</v>
      </c>
      <c r="R345" s="124">
        <f t="shared" si="28"/>
        <v>12004237.716190392</v>
      </c>
      <c r="Z345" s="2"/>
    </row>
    <row r="346" spans="13:26" x14ac:dyDescent="0.25">
      <c r="M346" s="2"/>
      <c r="N346" s="1">
        <f t="shared" si="29"/>
        <v>284</v>
      </c>
      <c r="O346" s="124">
        <f t="shared" si="26"/>
        <v>12004237.716190392</v>
      </c>
      <c r="P346" s="124">
        <f t="shared" si="30"/>
        <v>30972.556062383333</v>
      </c>
      <c r="Q346" s="124">
        <f t="shared" si="27"/>
        <v>25522.018845619747</v>
      </c>
      <c r="R346" s="124">
        <f t="shared" si="28"/>
        <v>12060732.291098395</v>
      </c>
      <c r="Z346" s="2"/>
    </row>
    <row r="347" spans="13:26" x14ac:dyDescent="0.25">
      <c r="M347" s="2"/>
      <c r="N347" s="1">
        <f t="shared" si="29"/>
        <v>285</v>
      </c>
      <c r="O347" s="124">
        <f t="shared" si="26"/>
        <v>12060732.291098395</v>
      </c>
      <c r="P347" s="124">
        <f t="shared" si="30"/>
        <v>30972.556062383333</v>
      </c>
      <c r="Q347" s="124">
        <f t="shared" si="27"/>
        <v>25642.13106261897</v>
      </c>
      <c r="R347" s="124">
        <f t="shared" si="28"/>
        <v>12117346.978223398</v>
      </c>
      <c r="Z347" s="2"/>
    </row>
    <row r="348" spans="13:26" x14ac:dyDescent="0.25">
      <c r="M348" s="2"/>
      <c r="N348" s="1">
        <f t="shared" si="29"/>
        <v>286</v>
      </c>
      <c r="O348" s="124">
        <f t="shared" si="26"/>
        <v>12117346.978223398</v>
      </c>
      <c r="P348" s="124">
        <f t="shared" si="30"/>
        <v>30972.556062383333</v>
      </c>
      <c r="Q348" s="124">
        <f t="shared" si="27"/>
        <v>25762.498648292018</v>
      </c>
      <c r="R348" s="124">
        <f t="shared" si="28"/>
        <v>12174082.032934073</v>
      </c>
      <c r="Z348" s="2"/>
    </row>
    <row r="349" spans="13:26" x14ac:dyDescent="0.25">
      <c r="M349" s="2"/>
      <c r="N349" s="1">
        <f t="shared" si="29"/>
        <v>287</v>
      </c>
      <c r="O349" s="124">
        <f t="shared" si="26"/>
        <v>12174082.032934073</v>
      </c>
      <c r="P349" s="124">
        <f t="shared" si="30"/>
        <v>30972.556062383333</v>
      </c>
      <c r="Q349" s="124">
        <f t="shared" si="27"/>
        <v>25883.122145574165</v>
      </c>
      <c r="R349" s="124">
        <f t="shared" si="28"/>
        <v>12230937.711142031</v>
      </c>
      <c r="Z349" s="2"/>
    </row>
    <row r="350" spans="13:26" x14ac:dyDescent="0.25">
      <c r="M350" s="2"/>
      <c r="N350" s="1">
        <f t="shared" si="29"/>
        <v>288</v>
      </c>
      <c r="O350" s="124">
        <f t="shared" si="26"/>
        <v>12230937.711142031</v>
      </c>
      <c r="P350" s="124">
        <f t="shared" si="30"/>
        <v>30972.556062383333</v>
      </c>
      <c r="Q350" s="124">
        <f t="shared" si="27"/>
        <v>26004.002098555011</v>
      </c>
      <c r="R350" s="124">
        <f t="shared" si="28"/>
        <v>12287914.26930297</v>
      </c>
      <c r="Z350" s="2"/>
    </row>
    <row r="351" spans="13:26" x14ac:dyDescent="0.25">
      <c r="M351" s="2"/>
      <c r="N351" s="1">
        <f t="shared" si="29"/>
        <v>289</v>
      </c>
      <c r="O351" s="124">
        <f t="shared" si="26"/>
        <v>12287914.26930297</v>
      </c>
      <c r="P351" s="124">
        <f t="shared" si="30"/>
        <v>30972.556062383333</v>
      </c>
      <c r="Q351" s="124">
        <f t="shared" si="27"/>
        <v>26125.139052480936</v>
      </c>
      <c r="R351" s="124">
        <f t="shared" si="28"/>
        <v>12345011.964417834</v>
      </c>
      <c r="Z351" s="2"/>
    </row>
    <row r="352" spans="13:26" x14ac:dyDescent="0.25">
      <c r="M352" s="2"/>
      <c r="N352" s="1">
        <f t="shared" si="29"/>
        <v>290</v>
      </c>
      <c r="O352" s="124">
        <f t="shared" si="26"/>
        <v>12345011.964417834</v>
      </c>
      <c r="P352" s="124">
        <f t="shared" si="30"/>
        <v>30972.556062383333</v>
      </c>
      <c r="Q352" s="124">
        <f t="shared" si="27"/>
        <v>26246.533553757563</v>
      </c>
      <c r="R352" s="124">
        <f t="shared" si="28"/>
        <v>12402231.054033974</v>
      </c>
      <c r="Z352" s="2"/>
    </row>
    <row r="353" spans="13:26" x14ac:dyDescent="0.25">
      <c r="M353" s="2"/>
      <c r="N353" s="1">
        <f t="shared" si="29"/>
        <v>291</v>
      </c>
      <c r="O353" s="124">
        <f t="shared" si="26"/>
        <v>12402231.054033974</v>
      </c>
      <c r="P353" s="124">
        <f t="shared" si="30"/>
        <v>30972.556062383333</v>
      </c>
      <c r="Q353" s="124">
        <f t="shared" si="27"/>
        <v>26368.186149952217</v>
      </c>
      <c r="R353" s="124">
        <f t="shared" si="28"/>
        <v>12459571.796246311</v>
      </c>
      <c r="Z353" s="2"/>
    </row>
    <row r="354" spans="13:26" x14ac:dyDescent="0.25">
      <c r="M354" s="2"/>
      <c r="N354" s="1">
        <f t="shared" si="29"/>
        <v>292</v>
      </c>
      <c r="O354" s="124">
        <f t="shared" ref="O354:O417" si="31">R353</f>
        <v>12459571.796246311</v>
      </c>
      <c r="P354" s="124">
        <f t="shared" si="30"/>
        <v>30972.556062383333</v>
      </c>
      <c r="Q354" s="124">
        <f t="shared" ref="Q354:Q417" si="32">O354*$P$57</f>
        <v>26490.0973897964</v>
      </c>
      <c r="R354" s="124">
        <f t="shared" ref="R354:R417" si="33">O354+P354+Q354</f>
        <v>12517034.449698491</v>
      </c>
      <c r="Z354" s="2"/>
    </row>
    <row r="355" spans="13:26" x14ac:dyDescent="0.25">
      <c r="M355" s="2"/>
      <c r="N355" s="1">
        <f t="shared" si="29"/>
        <v>293</v>
      </c>
      <c r="O355" s="124">
        <f t="shared" si="31"/>
        <v>12517034.449698491</v>
      </c>
      <c r="P355" s="124">
        <f t="shared" si="30"/>
        <v>30972.556062383333</v>
      </c>
      <c r="Q355" s="124">
        <f t="shared" si="32"/>
        <v>26612.267823188256</v>
      </c>
      <c r="R355" s="124">
        <f t="shared" si="33"/>
        <v>12574619.273584062</v>
      </c>
      <c r="Z355" s="2"/>
    </row>
    <row r="356" spans="13:26" x14ac:dyDescent="0.25">
      <c r="M356" s="2"/>
      <c r="N356" s="1">
        <f t="shared" si="29"/>
        <v>294</v>
      </c>
      <c r="O356" s="124">
        <f t="shared" si="31"/>
        <v>12574619.273584062</v>
      </c>
      <c r="P356" s="124">
        <f t="shared" si="30"/>
        <v>30972.556062383333</v>
      </c>
      <c r="Q356" s="124">
        <f t="shared" si="32"/>
        <v>26734.698001195065</v>
      </c>
      <c r="R356" s="124">
        <f t="shared" si="33"/>
        <v>12632326.527647641</v>
      </c>
      <c r="Z356" s="2"/>
    </row>
    <row r="357" spans="13:26" x14ac:dyDescent="0.25">
      <c r="M357" s="2"/>
      <c r="N357" s="1">
        <f t="shared" si="29"/>
        <v>295</v>
      </c>
      <c r="O357" s="124">
        <f t="shared" si="31"/>
        <v>12632326.527647641</v>
      </c>
      <c r="P357" s="124">
        <f t="shared" si="30"/>
        <v>30972.556062383333</v>
      </c>
      <c r="Q357" s="124">
        <f t="shared" si="32"/>
        <v>26857.388476055723</v>
      </c>
      <c r="R357" s="124">
        <f t="shared" si="33"/>
        <v>12690156.472186079</v>
      </c>
      <c r="Z357" s="2"/>
    </row>
    <row r="358" spans="13:26" x14ac:dyDescent="0.25">
      <c r="M358" s="2"/>
      <c r="N358" s="1">
        <f t="shared" si="29"/>
        <v>296</v>
      </c>
      <c r="O358" s="124">
        <f t="shared" si="31"/>
        <v>12690156.472186079</v>
      </c>
      <c r="P358" s="124">
        <f t="shared" si="30"/>
        <v>30972.556062383333</v>
      </c>
      <c r="Q358" s="124">
        <f t="shared" si="32"/>
        <v>26980.339801183229</v>
      </c>
      <c r="R358" s="124">
        <f t="shared" si="33"/>
        <v>12748109.368049646</v>
      </c>
      <c r="Z358" s="2"/>
    </row>
    <row r="359" spans="13:26" x14ac:dyDescent="0.25">
      <c r="M359" s="2"/>
      <c r="N359" s="1">
        <f t="shared" si="29"/>
        <v>297</v>
      </c>
      <c r="O359" s="124">
        <f t="shared" si="31"/>
        <v>12748109.368049646</v>
      </c>
      <c r="P359" s="124">
        <f t="shared" si="30"/>
        <v>30972.556062383333</v>
      </c>
      <c r="Q359" s="124">
        <f t="shared" si="32"/>
        <v>27103.552531167184</v>
      </c>
      <c r="R359" s="124">
        <f t="shared" si="33"/>
        <v>12806185.476643197</v>
      </c>
      <c r="Z359" s="2"/>
    </row>
    <row r="360" spans="13:26" x14ac:dyDescent="0.25">
      <c r="M360" s="2"/>
      <c r="N360" s="1">
        <f t="shared" si="29"/>
        <v>298</v>
      </c>
      <c r="O360" s="124">
        <f t="shared" si="31"/>
        <v>12806185.476643197</v>
      </c>
      <c r="P360" s="124">
        <f t="shared" si="30"/>
        <v>30972.556062383333</v>
      </c>
      <c r="Q360" s="124">
        <f t="shared" si="32"/>
        <v>27227.027221776301</v>
      </c>
      <c r="R360" s="124">
        <f t="shared" si="33"/>
        <v>12864385.059927357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12864385.059927357</v>
      </c>
      <c r="P361" s="124">
        <f t="shared" si="30"/>
        <v>30972.556062383333</v>
      </c>
      <c r="Q361" s="124">
        <f t="shared" si="32"/>
        <v>27350.764429960891</v>
      </c>
      <c r="R361" s="124">
        <f t="shared" si="33"/>
        <v>12922708.380419701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12922708.380419701</v>
      </c>
      <c r="P362" s="124">
        <f t="shared" si="30"/>
        <v>30972.556062383333</v>
      </c>
      <c r="Q362" s="124">
        <f t="shared" si="32"/>
        <v>27474.764713855395</v>
      </c>
      <c r="R362" s="124">
        <f t="shared" si="33"/>
        <v>12981155.70119594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12981155.70119594</v>
      </c>
      <c r="P363" s="124">
        <f t="shared" si="30"/>
        <v>30972.556062383333</v>
      </c>
      <c r="Q363" s="124">
        <f t="shared" si="32"/>
        <v>27599.028632780897</v>
      </c>
      <c r="R363" s="124">
        <f t="shared" si="33"/>
        <v>13039727.285891104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13039727.285891104</v>
      </c>
      <c r="P364" s="124">
        <f t="shared" si="30"/>
        <v>30972.556062383333</v>
      </c>
      <c r="Q364" s="124">
        <f t="shared" si="32"/>
        <v>27723.556747247643</v>
      </c>
      <c r="R364" s="124">
        <f t="shared" si="33"/>
        <v>13098423.398700736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13098423.398700736</v>
      </c>
      <c r="P365" s="124">
        <f t="shared" si="30"/>
        <v>30972.556062383333</v>
      </c>
      <c r="Q365" s="124">
        <f t="shared" si="32"/>
        <v>27848.349618957574</v>
      </c>
      <c r="R365" s="124">
        <f t="shared" si="33"/>
        <v>13157244.304382078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13157244.304382078</v>
      </c>
      <c r="P366" s="124">
        <f t="shared" si="30"/>
        <v>30972.556062383333</v>
      </c>
      <c r="Q366" s="124">
        <f t="shared" si="32"/>
        <v>27973.407810806846</v>
      </c>
      <c r="R366" s="124">
        <f t="shared" si="33"/>
        <v>13216190.268255269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13216190.268255269</v>
      </c>
      <c r="P367" s="124">
        <f t="shared" si="30"/>
        <v>30972.556062383333</v>
      </c>
      <c r="Q367" s="124">
        <f t="shared" si="32"/>
        <v>28098.731886888392</v>
      </c>
      <c r="R367" s="124">
        <f t="shared" si="33"/>
        <v>13275261.556204541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13275261.556204541</v>
      </c>
      <c r="P368" s="124">
        <f t="shared" si="30"/>
        <v>30972.556062383333</v>
      </c>
      <c r="Q368" s="124">
        <f t="shared" si="32"/>
        <v>28224.322412494443</v>
      </c>
      <c r="R368" s="124">
        <f t="shared" si="33"/>
        <v>13334458.434679419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13334458.434679419</v>
      </c>
      <c r="P369" s="124">
        <f t="shared" si="30"/>
        <v>30972.556062383333</v>
      </c>
      <c r="Q369" s="124">
        <f t="shared" si="32"/>
        <v>28350.179954119099</v>
      </c>
      <c r="R369" s="124">
        <f t="shared" si="33"/>
        <v>13393781.170695921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13393781.170695921</v>
      </c>
      <c r="P370" s="124">
        <f t="shared" si="30"/>
        <v>30972.556062383333</v>
      </c>
      <c r="Q370" s="124">
        <f t="shared" si="32"/>
        <v>28476.305079460868</v>
      </c>
      <c r="R370" s="124">
        <f t="shared" si="33"/>
        <v>13453230.031837765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13453230.031837765</v>
      </c>
      <c r="P371" s="124">
        <f t="shared" si="30"/>
        <v>30972.556062383333</v>
      </c>
      <c r="Q371" s="124">
        <f t="shared" si="32"/>
        <v>28602.698357425234</v>
      </c>
      <c r="R371" s="124">
        <f t="shared" si="33"/>
        <v>13512805.286257574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13512805.286257574</v>
      </c>
      <c r="P372" s="124">
        <f t="shared" si="30"/>
        <v>30972.556062383333</v>
      </c>
      <c r="Q372" s="124">
        <f t="shared" si="32"/>
        <v>28729.360358127225</v>
      </c>
      <c r="R372" s="124">
        <f t="shared" si="33"/>
        <v>13572507.202678084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13572507.202678084</v>
      </c>
      <c r="P373" s="124">
        <f t="shared" si="30"/>
        <v>30972.556062383333</v>
      </c>
      <c r="Q373" s="124">
        <f t="shared" si="32"/>
        <v>28856.291652893971</v>
      </c>
      <c r="R373" s="124">
        <f t="shared" si="33"/>
        <v>13632336.050393362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13632336.050393362</v>
      </c>
      <c r="P374" s="124">
        <f t="shared" si="30"/>
        <v>30972.556062383333</v>
      </c>
      <c r="Q374" s="124">
        <f t="shared" si="32"/>
        <v>28983.492814267309</v>
      </c>
      <c r="R374" s="124">
        <f t="shared" si="33"/>
        <v>13692292.099270012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13692292.099270012</v>
      </c>
      <c r="P375" s="124">
        <f t="shared" si="30"/>
        <v>30972.556062383333</v>
      </c>
      <c r="Q375" s="124">
        <f t="shared" si="32"/>
        <v>29110.964416006329</v>
      </c>
      <c r="R375" s="124">
        <f t="shared" si="33"/>
        <v>13752375.619748402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13752375.619748402</v>
      </c>
      <c r="P376" s="124">
        <f t="shared" si="30"/>
        <v>30972.556062383333</v>
      </c>
      <c r="Q376" s="124">
        <f t="shared" si="32"/>
        <v>29238.707033089999</v>
      </c>
      <c r="R376" s="124">
        <f t="shared" si="33"/>
        <v>13812586.882843876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13812586.882843876</v>
      </c>
      <c r="P377" s="124">
        <f t="shared" si="30"/>
        <v>30972.556062383333</v>
      </c>
      <c r="Q377" s="124">
        <f t="shared" si="32"/>
        <v>29366.72124171973</v>
      </c>
      <c r="R377" s="124">
        <f t="shared" si="33"/>
        <v>13872926.16014798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13872926.16014798</v>
      </c>
      <c r="P378" s="124">
        <f t="shared" si="30"/>
        <v>30972.556062383333</v>
      </c>
      <c r="Q378" s="124">
        <f t="shared" si="32"/>
        <v>29495.007619321983</v>
      </c>
      <c r="R378" s="124">
        <f t="shared" si="33"/>
        <v>13933393.723829685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13933393.723829685</v>
      </c>
      <c r="P379" s="124">
        <f t="shared" si="30"/>
        <v>30972.556062383333</v>
      </c>
      <c r="Q379" s="124">
        <f t="shared" si="32"/>
        <v>29623.566744550881</v>
      </c>
      <c r="R379" s="124">
        <f t="shared" si="33"/>
        <v>13993989.846636619</v>
      </c>
      <c r="Z379" s="2"/>
    </row>
    <row r="380" spans="13:26" x14ac:dyDescent="0.25">
      <c r="M380" s="2"/>
      <c r="N380" s="1">
        <f t="shared" ref="N380:N443" si="34">N379+1</f>
        <v>318</v>
      </c>
      <c r="O380" s="124">
        <f t="shared" si="31"/>
        <v>13993989.846636619</v>
      </c>
      <c r="P380" s="124">
        <f t="shared" ref="P380:P443" si="35">P379</f>
        <v>30972.556062383333</v>
      </c>
      <c r="Q380" s="124">
        <f t="shared" si="32"/>
        <v>29752.399197290819</v>
      </c>
      <c r="R380" s="124">
        <f t="shared" si="33"/>
        <v>14054714.801896295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14054714.801896295</v>
      </c>
      <c r="P381" s="124">
        <f t="shared" si="35"/>
        <v>30972.556062383333</v>
      </c>
      <c r="Q381" s="124">
        <f t="shared" si="32"/>
        <v>29881.505558659068</v>
      </c>
      <c r="R381" s="124">
        <f t="shared" si="33"/>
        <v>14115568.863517337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14115568.863517337</v>
      </c>
      <c r="P382" s="124">
        <f t="shared" si="35"/>
        <v>30972.556062383333</v>
      </c>
      <c r="Q382" s="124">
        <f t="shared" si="32"/>
        <v>30010.8864110084</v>
      </c>
      <c r="R382" s="124">
        <f t="shared" si="33"/>
        <v>14176552.305990728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14176552.305990728</v>
      </c>
      <c r="P383" s="124">
        <f t="shared" si="35"/>
        <v>30972.556062383333</v>
      </c>
      <c r="Q383" s="124">
        <f t="shared" si="32"/>
        <v>30140.542337929732</v>
      </c>
      <c r="R383" s="124">
        <f t="shared" si="33"/>
        <v>14237665.404391041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14237665.404391041</v>
      </c>
      <c r="P384" s="124">
        <f t="shared" si="35"/>
        <v>30972.556062383333</v>
      </c>
      <c r="Q384" s="124">
        <f t="shared" si="32"/>
        <v>30270.473924254729</v>
      </c>
      <c r="R384" s="124">
        <f t="shared" si="33"/>
        <v>14298908.43437768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14298908.43437768</v>
      </c>
      <c r="P385" s="124">
        <f t="shared" si="35"/>
        <v>30972.556062383333</v>
      </c>
      <c r="Q385" s="124">
        <f t="shared" si="32"/>
        <v>30400.681756058471</v>
      </c>
      <c r="R385" s="124">
        <f t="shared" si="33"/>
        <v>14360281.672196122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14360281.672196122</v>
      </c>
      <c r="P386" s="124">
        <f t="shared" si="35"/>
        <v>30972.556062383333</v>
      </c>
      <c r="Q386" s="124">
        <f t="shared" si="32"/>
        <v>30531.166420662074</v>
      </c>
      <c r="R386" s="124">
        <f t="shared" si="33"/>
        <v>14421785.394679168</v>
      </c>
      <c r="Z386" s="2"/>
    </row>
    <row r="387" spans="13:26" x14ac:dyDescent="0.25">
      <c r="M387" s="2"/>
      <c r="N387" s="1">
        <f t="shared" si="34"/>
        <v>325</v>
      </c>
      <c r="O387" s="124">
        <f t="shared" si="31"/>
        <v>14421785.394679168</v>
      </c>
      <c r="P387" s="124">
        <f t="shared" si="35"/>
        <v>30972.556062383333</v>
      </c>
      <c r="Q387" s="124">
        <f t="shared" si="32"/>
        <v>30661.928506635344</v>
      </c>
      <c r="R387" s="124">
        <f t="shared" si="33"/>
        <v>14483419.879248187</v>
      </c>
      <c r="Z387" s="2"/>
    </row>
    <row r="388" spans="13:26" x14ac:dyDescent="0.25">
      <c r="M388" s="2"/>
      <c r="N388" s="1">
        <f t="shared" si="34"/>
        <v>326</v>
      </c>
      <c r="O388" s="124">
        <f t="shared" si="31"/>
        <v>14483419.879248187</v>
      </c>
      <c r="P388" s="124">
        <f t="shared" si="35"/>
        <v>30972.556062383333</v>
      </c>
      <c r="Q388" s="124">
        <f t="shared" si="32"/>
        <v>30792.968603799443</v>
      </c>
      <c r="R388" s="124">
        <f t="shared" si="33"/>
        <v>14545185.40391437</v>
      </c>
      <c r="Z388" s="2"/>
    </row>
    <row r="389" spans="13:26" x14ac:dyDescent="0.25">
      <c r="M389" s="2"/>
      <c r="N389" s="1">
        <f t="shared" si="34"/>
        <v>327</v>
      </c>
      <c r="O389" s="124">
        <f t="shared" si="31"/>
        <v>14545185.40391437</v>
      </c>
      <c r="P389" s="124">
        <f t="shared" si="35"/>
        <v>30972.556062383333</v>
      </c>
      <c r="Q389" s="124">
        <f t="shared" si="32"/>
        <v>30924.287303229547</v>
      </c>
      <c r="R389" s="124">
        <f t="shared" si="33"/>
        <v>14607082.247279983</v>
      </c>
      <c r="Z389" s="2"/>
    </row>
    <row r="390" spans="13:26" x14ac:dyDescent="0.25">
      <c r="M390" s="2"/>
      <c r="N390" s="1">
        <f t="shared" si="34"/>
        <v>328</v>
      </c>
      <c r="O390" s="124">
        <f t="shared" si="31"/>
        <v>14607082.247279983</v>
      </c>
      <c r="P390" s="124">
        <f t="shared" si="35"/>
        <v>30972.556062383333</v>
      </c>
      <c r="Q390" s="124">
        <f t="shared" si="32"/>
        <v>31055.885197257499</v>
      </c>
      <c r="R390" s="124">
        <f t="shared" si="33"/>
        <v>14669110.688539624</v>
      </c>
      <c r="Z390" s="2"/>
    </row>
    <row r="391" spans="13:26" x14ac:dyDescent="0.25">
      <c r="M391" s="2"/>
      <c r="N391" s="1">
        <f t="shared" si="34"/>
        <v>329</v>
      </c>
      <c r="O391" s="124">
        <f t="shared" si="31"/>
        <v>14669110.688539624</v>
      </c>
      <c r="P391" s="124">
        <f t="shared" si="35"/>
        <v>30972.556062383333</v>
      </c>
      <c r="Q391" s="124">
        <f t="shared" si="32"/>
        <v>31187.762879474489</v>
      </c>
      <c r="R391" s="124">
        <f t="shared" si="33"/>
        <v>14731271.007481482</v>
      </c>
      <c r="Z391" s="2"/>
    </row>
    <row r="392" spans="13:26" x14ac:dyDescent="0.25">
      <c r="M392" s="2"/>
      <c r="N392" s="1">
        <f t="shared" si="34"/>
        <v>330</v>
      </c>
      <c r="O392" s="124">
        <f t="shared" si="31"/>
        <v>14731271.007481482</v>
      </c>
      <c r="P392" s="124">
        <f t="shared" si="35"/>
        <v>30972.556062383333</v>
      </c>
      <c r="Q392" s="124">
        <f t="shared" si="32"/>
        <v>31319.920944733738</v>
      </c>
      <c r="R392" s="124">
        <f t="shared" si="33"/>
        <v>14793563.484488599</v>
      </c>
      <c r="Z392" s="2"/>
    </row>
    <row r="393" spans="13:26" x14ac:dyDescent="0.25">
      <c r="M393" s="2"/>
      <c r="N393" s="1">
        <f t="shared" si="34"/>
        <v>331</v>
      </c>
      <c r="O393" s="124">
        <f t="shared" si="31"/>
        <v>14793563.484488599</v>
      </c>
      <c r="P393" s="124">
        <f t="shared" si="35"/>
        <v>30972.556062383333</v>
      </c>
      <c r="Q393" s="124">
        <f t="shared" si="32"/>
        <v>31452.35998915317</v>
      </c>
      <c r="R393" s="124">
        <f t="shared" si="33"/>
        <v>14855988.400540136</v>
      </c>
      <c r="Z393" s="2"/>
    </row>
    <row r="394" spans="13:26" x14ac:dyDescent="0.25">
      <c r="M394" s="2"/>
      <c r="N394" s="1">
        <f t="shared" si="34"/>
        <v>332</v>
      </c>
      <c r="O394" s="124">
        <f t="shared" si="31"/>
        <v>14855988.400540136</v>
      </c>
      <c r="P394" s="124">
        <f t="shared" si="35"/>
        <v>30972.556062383333</v>
      </c>
      <c r="Q394" s="124">
        <f t="shared" si="32"/>
        <v>31585.080610118112</v>
      </c>
      <c r="R394" s="124">
        <f t="shared" si="33"/>
        <v>14918546.037212638</v>
      </c>
      <c r="Z394" s="2"/>
    </row>
    <row r="395" spans="13:26" x14ac:dyDescent="0.25">
      <c r="M395" s="2"/>
      <c r="N395" s="1">
        <f t="shared" si="34"/>
        <v>333</v>
      </c>
      <c r="O395" s="124">
        <f t="shared" si="31"/>
        <v>14918546.037212638</v>
      </c>
      <c r="P395" s="124">
        <f t="shared" si="35"/>
        <v>30972.556062383333</v>
      </c>
      <c r="Q395" s="124">
        <f t="shared" si="32"/>
        <v>31718.083406283975</v>
      </c>
      <c r="R395" s="124">
        <f t="shared" si="33"/>
        <v>14981236.676681306</v>
      </c>
      <c r="Z395" s="2"/>
    </row>
    <row r="396" spans="13:26" x14ac:dyDescent="0.25">
      <c r="M396" s="2"/>
      <c r="N396" s="1">
        <f t="shared" si="34"/>
        <v>334</v>
      </c>
      <c r="O396" s="124">
        <f t="shared" si="31"/>
        <v>14981236.676681306</v>
      </c>
      <c r="P396" s="124">
        <f t="shared" si="35"/>
        <v>30972.556062383333</v>
      </c>
      <c r="Q396" s="124">
        <f t="shared" si="32"/>
        <v>31851.368977578964</v>
      </c>
      <c r="R396" s="124">
        <f t="shared" si="33"/>
        <v>15044060.601721268</v>
      </c>
      <c r="Z396" s="2"/>
    </row>
    <row r="397" spans="13:26" x14ac:dyDescent="0.25">
      <c r="M397" s="2"/>
      <c r="N397" s="1">
        <f t="shared" si="34"/>
        <v>335</v>
      </c>
      <c r="O397" s="124">
        <f t="shared" si="31"/>
        <v>15044060.601721268</v>
      </c>
      <c r="P397" s="124">
        <f t="shared" si="35"/>
        <v>30972.556062383333</v>
      </c>
      <c r="Q397" s="124">
        <f t="shared" si="32"/>
        <v>31984.937925206785</v>
      </c>
      <c r="R397" s="124">
        <f t="shared" si="33"/>
        <v>15107018.095708858</v>
      </c>
      <c r="Z397" s="2"/>
    </row>
    <row r="398" spans="13:26" x14ac:dyDescent="0.25">
      <c r="M398" s="2"/>
      <c r="N398" s="1">
        <f t="shared" si="34"/>
        <v>336</v>
      </c>
      <c r="O398" s="124">
        <f t="shared" si="31"/>
        <v>15107018.095708858</v>
      </c>
      <c r="P398" s="124">
        <f t="shared" si="35"/>
        <v>30972.556062383333</v>
      </c>
      <c r="Q398" s="124">
        <f t="shared" si="32"/>
        <v>32118.790851649344</v>
      </c>
      <c r="R398" s="124">
        <f t="shared" si="33"/>
        <v>15170109.442622891</v>
      </c>
      <c r="Z398" s="2"/>
    </row>
    <row r="399" spans="13:26" x14ac:dyDescent="0.25">
      <c r="M399" s="2"/>
      <c r="N399" s="1">
        <f t="shared" si="34"/>
        <v>337</v>
      </c>
      <c r="O399" s="124">
        <f t="shared" si="31"/>
        <v>15170109.442622891</v>
      </c>
      <c r="P399" s="124">
        <f t="shared" si="35"/>
        <v>30972.556062383333</v>
      </c>
      <c r="Q399" s="124">
        <f t="shared" si="32"/>
        <v>32252.928360669492</v>
      </c>
      <c r="R399" s="124">
        <f t="shared" si="33"/>
        <v>15233334.927045943</v>
      </c>
      <c r="Z399" s="2"/>
    </row>
    <row r="400" spans="13:26" x14ac:dyDescent="0.25">
      <c r="M400" s="2"/>
      <c r="N400" s="1">
        <f t="shared" si="34"/>
        <v>338</v>
      </c>
      <c r="O400" s="124">
        <f t="shared" si="31"/>
        <v>15233334.927045943</v>
      </c>
      <c r="P400" s="124">
        <f t="shared" si="35"/>
        <v>30972.556062383333</v>
      </c>
      <c r="Q400" s="124">
        <f t="shared" si="32"/>
        <v>32387.351057313714</v>
      </c>
      <c r="R400" s="124">
        <f t="shared" si="33"/>
        <v>15296694.83416564</v>
      </c>
      <c r="Z400" s="2"/>
    </row>
    <row r="401" spans="13:26" x14ac:dyDescent="0.25">
      <c r="M401" s="2"/>
      <c r="N401" s="1">
        <f t="shared" si="34"/>
        <v>339</v>
      </c>
      <c r="O401" s="124">
        <f t="shared" si="31"/>
        <v>15296694.83416564</v>
      </c>
      <c r="P401" s="124">
        <f t="shared" si="35"/>
        <v>30972.556062383333</v>
      </c>
      <c r="Q401" s="124">
        <f t="shared" si="32"/>
        <v>32522.059547914883</v>
      </c>
      <c r="R401" s="124">
        <f t="shared" si="33"/>
        <v>15360189.449775938</v>
      </c>
      <c r="Z401" s="2"/>
    </row>
    <row r="402" spans="13:26" x14ac:dyDescent="0.25">
      <c r="M402" s="2"/>
      <c r="N402" s="1">
        <f t="shared" si="34"/>
        <v>340</v>
      </c>
      <c r="O402" s="124">
        <f t="shared" si="31"/>
        <v>15360189.449775938</v>
      </c>
      <c r="P402" s="124">
        <f t="shared" si="35"/>
        <v>30972.556062383333</v>
      </c>
      <c r="Q402" s="124">
        <f t="shared" si="32"/>
        <v>32657.05444009498</v>
      </c>
      <c r="R402" s="124">
        <f t="shared" si="33"/>
        <v>15423819.060278416</v>
      </c>
      <c r="Z402" s="2"/>
    </row>
    <row r="403" spans="13:26" x14ac:dyDescent="0.25">
      <c r="M403" s="2"/>
      <c r="N403" s="1">
        <f t="shared" si="34"/>
        <v>341</v>
      </c>
      <c r="O403" s="124">
        <f t="shared" si="31"/>
        <v>15423819.060278416</v>
      </c>
      <c r="P403" s="124">
        <f t="shared" si="35"/>
        <v>30972.556062383333</v>
      </c>
      <c r="Q403" s="124">
        <f t="shared" si="32"/>
        <v>32792.336342767856</v>
      </c>
      <c r="R403" s="124">
        <f t="shared" si="33"/>
        <v>15487583.952683568</v>
      </c>
      <c r="Z403" s="2"/>
    </row>
    <row r="404" spans="13:26" x14ac:dyDescent="0.25">
      <c r="M404" s="2"/>
      <c r="N404" s="1">
        <f t="shared" si="34"/>
        <v>342</v>
      </c>
      <c r="O404" s="124">
        <f t="shared" si="31"/>
        <v>15487583.952683568</v>
      </c>
      <c r="P404" s="124">
        <f t="shared" si="35"/>
        <v>30972.556062383333</v>
      </c>
      <c r="Q404" s="124">
        <f t="shared" si="32"/>
        <v>32927.90586614194</v>
      </c>
      <c r="R404" s="124">
        <f t="shared" si="33"/>
        <v>15551484.414612094</v>
      </c>
      <c r="Z404" s="2"/>
    </row>
    <row r="405" spans="13:26" x14ac:dyDescent="0.25">
      <c r="M405" s="2"/>
      <c r="N405" s="1">
        <f t="shared" si="34"/>
        <v>343</v>
      </c>
      <c r="O405" s="124">
        <f t="shared" si="31"/>
        <v>15551484.414612094</v>
      </c>
      <c r="P405" s="124">
        <f t="shared" si="35"/>
        <v>30972.556062383333</v>
      </c>
      <c r="Q405" s="124">
        <f t="shared" si="32"/>
        <v>33063.763621723047</v>
      </c>
      <c r="R405" s="124">
        <f t="shared" si="33"/>
        <v>15615520.734296201</v>
      </c>
      <c r="Z405" s="2"/>
    </row>
    <row r="406" spans="13:26" x14ac:dyDescent="0.25">
      <c r="M406" s="2"/>
      <c r="N406" s="1">
        <f t="shared" si="34"/>
        <v>344</v>
      </c>
      <c r="O406" s="124">
        <f t="shared" si="31"/>
        <v>15615520.734296201</v>
      </c>
      <c r="P406" s="124">
        <f t="shared" si="35"/>
        <v>30972.556062383333</v>
      </c>
      <c r="Q406" s="124">
        <f t="shared" si="32"/>
        <v>33199.91022231707</v>
      </c>
      <c r="R406" s="124">
        <f t="shared" si="33"/>
        <v>15679693.200580901</v>
      </c>
      <c r="Z406" s="2"/>
    </row>
    <row r="407" spans="13:26" x14ac:dyDescent="0.25">
      <c r="M407" s="2"/>
      <c r="N407" s="1">
        <f t="shared" si="34"/>
        <v>345</v>
      </c>
      <c r="O407" s="124">
        <f t="shared" si="31"/>
        <v>15679693.200580901</v>
      </c>
      <c r="P407" s="124">
        <f t="shared" si="35"/>
        <v>30972.556062383333</v>
      </c>
      <c r="Q407" s="124">
        <f t="shared" si="32"/>
        <v>33336.346282032806</v>
      </c>
      <c r="R407" s="124">
        <f t="shared" si="33"/>
        <v>15744002.102925317</v>
      </c>
      <c r="Z407" s="2"/>
    </row>
    <row r="408" spans="13:26" x14ac:dyDescent="0.25">
      <c r="M408" s="2"/>
      <c r="N408" s="1">
        <f t="shared" si="34"/>
        <v>346</v>
      </c>
      <c r="O408" s="124">
        <f t="shared" si="31"/>
        <v>15744002.102925317</v>
      </c>
      <c r="P408" s="124">
        <f t="shared" si="35"/>
        <v>30972.556062383333</v>
      </c>
      <c r="Q408" s="124">
        <f t="shared" si="32"/>
        <v>33473.072416284682</v>
      </c>
      <c r="R408" s="124">
        <f t="shared" si="33"/>
        <v>15808447.731403986</v>
      </c>
      <c r="Z408" s="2"/>
    </row>
    <row r="409" spans="13:26" x14ac:dyDescent="0.25">
      <c r="M409" s="2"/>
      <c r="N409" s="1">
        <f t="shared" si="34"/>
        <v>347</v>
      </c>
      <c r="O409" s="124">
        <f t="shared" si="31"/>
        <v>15808447.731403986</v>
      </c>
      <c r="P409" s="124">
        <f t="shared" si="35"/>
        <v>30972.556062383333</v>
      </c>
      <c r="Q409" s="124">
        <f t="shared" si="32"/>
        <v>33610.089241795562</v>
      </c>
      <c r="R409" s="124">
        <f t="shared" si="33"/>
        <v>15873030.376708165</v>
      </c>
      <c r="Z409" s="2"/>
    </row>
    <row r="410" spans="13:26" x14ac:dyDescent="0.25">
      <c r="M410" s="2"/>
      <c r="N410" s="1">
        <f t="shared" si="34"/>
        <v>348</v>
      </c>
      <c r="O410" s="124">
        <f t="shared" si="31"/>
        <v>15873030.376708165</v>
      </c>
      <c r="P410" s="124">
        <f t="shared" si="35"/>
        <v>30972.556062383333</v>
      </c>
      <c r="Q410" s="124">
        <f t="shared" si="32"/>
        <v>33747.397376599503</v>
      </c>
      <c r="R410" s="124">
        <f t="shared" si="33"/>
        <v>15937750.330147147</v>
      </c>
      <c r="Z410" s="2"/>
    </row>
    <row r="411" spans="13:26" x14ac:dyDescent="0.25">
      <c r="M411" s="2"/>
      <c r="N411" s="1">
        <f t="shared" si="34"/>
        <v>349</v>
      </c>
      <c r="O411" s="124">
        <f t="shared" si="31"/>
        <v>15937750.330147147</v>
      </c>
      <c r="P411" s="124">
        <f t="shared" si="35"/>
        <v>30972.556062383333</v>
      </c>
      <c r="Q411" s="124">
        <f t="shared" si="32"/>
        <v>33884.997440044564</v>
      </c>
      <c r="R411" s="124">
        <f t="shared" si="33"/>
        <v>16002607.883649575</v>
      </c>
      <c r="Z411" s="2"/>
    </row>
    <row r="412" spans="13:26" x14ac:dyDescent="0.25">
      <c r="M412" s="2"/>
      <c r="N412" s="1">
        <f t="shared" si="34"/>
        <v>350</v>
      </c>
      <c r="O412" s="124">
        <f t="shared" si="31"/>
        <v>16002607.883649575</v>
      </c>
      <c r="P412" s="124">
        <f t="shared" si="35"/>
        <v>30972.556062383333</v>
      </c>
      <c r="Q412" s="124">
        <f t="shared" si="32"/>
        <v>34022.890052795578</v>
      </c>
      <c r="R412" s="124">
        <f t="shared" si="33"/>
        <v>16067603.329764754</v>
      </c>
      <c r="Z412" s="2"/>
    </row>
    <row r="413" spans="13:26" x14ac:dyDescent="0.25">
      <c r="M413" s="2"/>
      <c r="N413" s="1">
        <f t="shared" si="34"/>
        <v>351</v>
      </c>
      <c r="O413" s="124">
        <f t="shared" si="31"/>
        <v>16067603.329764754</v>
      </c>
      <c r="P413" s="124">
        <f t="shared" si="35"/>
        <v>30972.556062383333</v>
      </c>
      <c r="Q413" s="124">
        <f t="shared" si="32"/>
        <v>34161.075836836972</v>
      </c>
      <c r="R413" s="124">
        <f t="shared" si="33"/>
        <v>16132736.961663974</v>
      </c>
      <c r="Z413" s="2"/>
    </row>
    <row r="414" spans="13:26" x14ac:dyDescent="0.25">
      <c r="M414" s="2"/>
      <c r="N414" s="1">
        <f t="shared" si="34"/>
        <v>352</v>
      </c>
      <c r="O414" s="124">
        <f t="shared" si="31"/>
        <v>16132736.961663974</v>
      </c>
      <c r="P414" s="124">
        <f t="shared" si="35"/>
        <v>30972.556062383333</v>
      </c>
      <c r="Q414" s="124">
        <f t="shared" si="32"/>
        <v>34299.555415475566</v>
      </c>
      <c r="R414" s="124">
        <f t="shared" si="33"/>
        <v>16198009.073141834</v>
      </c>
      <c r="Z414" s="2"/>
    </row>
    <row r="415" spans="13:26" x14ac:dyDescent="0.25">
      <c r="M415" s="2"/>
      <c r="N415" s="1">
        <f t="shared" si="34"/>
        <v>353</v>
      </c>
      <c r="O415" s="124">
        <f t="shared" si="31"/>
        <v>16198009.073141834</v>
      </c>
      <c r="P415" s="124">
        <f t="shared" si="35"/>
        <v>30972.556062383333</v>
      </c>
      <c r="Q415" s="124">
        <f t="shared" si="32"/>
        <v>34438.329413343381</v>
      </c>
      <c r="R415" s="124">
        <f t="shared" si="33"/>
        <v>16263419.958617561</v>
      </c>
      <c r="Z415" s="2"/>
    </row>
    <row r="416" spans="13:26" x14ac:dyDescent="0.25">
      <c r="M416" s="2"/>
      <c r="N416" s="1">
        <f t="shared" si="34"/>
        <v>354</v>
      </c>
      <c r="O416" s="124">
        <f t="shared" si="31"/>
        <v>16263419.958617561</v>
      </c>
      <c r="P416" s="124">
        <f t="shared" si="35"/>
        <v>30972.556062383333</v>
      </c>
      <c r="Q416" s="124">
        <f t="shared" si="32"/>
        <v>34577.39845640045</v>
      </c>
      <c r="R416" s="124">
        <f t="shared" si="33"/>
        <v>16328969.913136344</v>
      </c>
      <c r="Z416" s="2"/>
    </row>
    <row r="417" spans="13:26" x14ac:dyDescent="0.25">
      <c r="M417" s="2"/>
      <c r="N417" s="1">
        <f t="shared" si="34"/>
        <v>355</v>
      </c>
      <c r="O417" s="124">
        <f t="shared" si="31"/>
        <v>16328969.913136344</v>
      </c>
      <c r="P417" s="124">
        <f t="shared" si="35"/>
        <v>30972.556062383333</v>
      </c>
      <c r="Q417" s="124">
        <f t="shared" si="32"/>
        <v>34716.763171937659</v>
      </c>
      <c r="R417" s="124">
        <f t="shared" si="33"/>
        <v>16394659.232370665</v>
      </c>
      <c r="Z417" s="2"/>
    </row>
    <row r="418" spans="13:26" x14ac:dyDescent="0.25">
      <c r="M418" s="2"/>
      <c r="N418" s="1">
        <f t="shared" si="34"/>
        <v>356</v>
      </c>
      <c r="O418" s="124">
        <f t="shared" ref="O418:O458" si="36">R417</f>
        <v>16394659.232370665</v>
      </c>
      <c r="P418" s="124">
        <f t="shared" si="35"/>
        <v>30972.556062383333</v>
      </c>
      <c r="Q418" s="124">
        <f t="shared" ref="Q418:Q458" si="37">O418*$P$57</f>
        <v>34856.424188579564</v>
      </c>
      <c r="R418" s="124">
        <f t="shared" ref="R418:R458" si="38">O418+P418+Q418</f>
        <v>16460488.212621629</v>
      </c>
      <c r="Z418" s="2"/>
    </row>
    <row r="419" spans="13:26" x14ac:dyDescent="0.25">
      <c r="M419" s="2"/>
      <c r="N419" s="1">
        <f t="shared" si="34"/>
        <v>357</v>
      </c>
      <c r="O419" s="124">
        <f t="shared" si="36"/>
        <v>16460488.212621629</v>
      </c>
      <c r="P419" s="124">
        <f t="shared" si="35"/>
        <v>30972.556062383333</v>
      </c>
      <c r="Q419" s="124">
        <f t="shared" si="37"/>
        <v>34996.382136287233</v>
      </c>
      <c r="R419" s="124">
        <f t="shared" si="38"/>
        <v>16526457.1508203</v>
      </c>
      <c r="Z419" s="2"/>
    </row>
    <row r="420" spans="13:26" x14ac:dyDescent="0.25">
      <c r="M420" s="2"/>
      <c r="N420" s="1">
        <f t="shared" si="34"/>
        <v>358</v>
      </c>
      <c r="O420" s="124">
        <f t="shared" si="36"/>
        <v>16526457.1508203</v>
      </c>
      <c r="P420" s="124">
        <f t="shared" si="35"/>
        <v>30972.556062383333</v>
      </c>
      <c r="Q420" s="124">
        <f t="shared" si="37"/>
        <v>35136.63764636108</v>
      </c>
      <c r="R420" s="124">
        <f t="shared" si="38"/>
        <v>16592566.344529044</v>
      </c>
      <c r="Z420" s="2"/>
    </row>
    <row r="421" spans="13:26" x14ac:dyDescent="0.25">
      <c r="M421" s="2"/>
      <c r="N421" s="1">
        <f t="shared" si="34"/>
        <v>359</v>
      </c>
      <c r="O421" s="124">
        <f t="shared" si="36"/>
        <v>16592566.344529044</v>
      </c>
      <c r="P421" s="124">
        <f t="shared" si="35"/>
        <v>30972.556062383333</v>
      </c>
      <c r="Q421" s="124">
        <f t="shared" si="37"/>
        <v>35277.191351443718</v>
      </c>
      <c r="R421" s="124">
        <f t="shared" si="38"/>
        <v>16658816.091942871</v>
      </c>
      <c r="Z421" s="2"/>
    </row>
    <row r="422" spans="13:26" x14ac:dyDescent="0.25">
      <c r="M422" s="2"/>
      <c r="N422" s="1">
        <f t="shared" si="34"/>
        <v>360</v>
      </c>
      <c r="O422" s="124">
        <f t="shared" si="36"/>
        <v>16658816.091942871</v>
      </c>
      <c r="P422" s="124">
        <f t="shared" si="35"/>
        <v>30972.556062383333</v>
      </c>
      <c r="Q422" s="124">
        <f t="shared" si="37"/>
        <v>35418.043885522813</v>
      </c>
      <c r="R422" s="124">
        <f t="shared" si="38"/>
        <v>16725206.691890778</v>
      </c>
      <c r="Z422" s="2"/>
    </row>
    <row r="423" spans="13:26" x14ac:dyDescent="0.25">
      <c r="M423" s="2"/>
      <c r="N423" s="1">
        <f t="shared" si="34"/>
        <v>361</v>
      </c>
      <c r="O423" s="124">
        <f t="shared" si="36"/>
        <v>16725206.691890778</v>
      </c>
      <c r="P423" s="124">
        <f t="shared" si="35"/>
        <v>30972.556062383333</v>
      </c>
      <c r="Q423" s="124">
        <f t="shared" si="37"/>
        <v>35559.195883933935</v>
      </c>
      <c r="R423" s="124">
        <f t="shared" si="38"/>
        <v>16791738.443837095</v>
      </c>
      <c r="Z423" s="2"/>
    </row>
    <row r="424" spans="13:26" x14ac:dyDescent="0.25">
      <c r="M424" s="2"/>
      <c r="N424" s="1">
        <f t="shared" si="34"/>
        <v>362</v>
      </c>
      <c r="O424" s="124">
        <f t="shared" si="36"/>
        <v>16791738.443837095</v>
      </c>
      <c r="P424" s="124">
        <f t="shared" si="35"/>
        <v>30972.556062383333</v>
      </c>
      <c r="Q424" s="124">
        <f t="shared" si="37"/>
        <v>35700.647983363444</v>
      </c>
      <c r="R424" s="124">
        <f t="shared" si="38"/>
        <v>16858411.647882842</v>
      </c>
      <c r="Z424" s="2"/>
    </row>
    <row r="425" spans="13:26" x14ac:dyDescent="0.25">
      <c r="M425" s="2"/>
      <c r="N425" s="1">
        <f t="shared" si="34"/>
        <v>363</v>
      </c>
      <c r="O425" s="124">
        <f t="shared" si="36"/>
        <v>16858411.647882842</v>
      </c>
      <c r="P425" s="124">
        <f t="shared" si="35"/>
        <v>30972.556062383333</v>
      </c>
      <c r="Q425" s="124">
        <f t="shared" si="37"/>
        <v>35842.400821851334</v>
      </c>
      <c r="R425" s="124">
        <f t="shared" si="38"/>
        <v>16925226.604767073</v>
      </c>
      <c r="Z425" s="2"/>
    </row>
    <row r="426" spans="13:26" x14ac:dyDescent="0.25">
      <c r="M426" s="2"/>
      <c r="N426" s="1">
        <f t="shared" si="34"/>
        <v>364</v>
      </c>
      <c r="O426" s="124">
        <f t="shared" si="36"/>
        <v>16925226.604767073</v>
      </c>
      <c r="P426" s="124">
        <f t="shared" si="35"/>
        <v>30972.556062383333</v>
      </c>
      <c r="Q426" s="124">
        <f t="shared" si="37"/>
        <v>35984.455038794134</v>
      </c>
      <c r="R426" s="124">
        <f t="shared" si="38"/>
        <v>16992183.615868248</v>
      </c>
      <c r="Z426" s="2"/>
    </row>
    <row r="427" spans="13:26" x14ac:dyDescent="0.25">
      <c r="M427" s="2"/>
      <c r="N427" s="1">
        <f t="shared" si="34"/>
        <v>365</v>
      </c>
      <c r="O427" s="124">
        <f t="shared" si="36"/>
        <v>16992183.615868248</v>
      </c>
      <c r="P427" s="124">
        <f t="shared" si="35"/>
        <v>30972.556062383333</v>
      </c>
      <c r="Q427" s="124">
        <f t="shared" si="37"/>
        <v>36126.811274947788</v>
      </c>
      <c r="R427" s="124">
        <f t="shared" si="38"/>
        <v>17059282.983205579</v>
      </c>
      <c r="Z427" s="2"/>
    </row>
    <row r="428" spans="13:26" x14ac:dyDescent="0.25">
      <c r="M428" s="2"/>
      <c r="N428" s="1">
        <f t="shared" si="34"/>
        <v>366</v>
      </c>
      <c r="O428" s="124">
        <f t="shared" si="36"/>
        <v>17059282.983205579</v>
      </c>
      <c r="P428" s="124">
        <f t="shared" si="35"/>
        <v>30972.556062383333</v>
      </c>
      <c r="Q428" s="124">
        <f t="shared" si="37"/>
        <v>36269.470172430534</v>
      </c>
      <c r="R428" s="124">
        <f t="shared" si="38"/>
        <v>17126525.009440392</v>
      </c>
      <c r="Z428" s="2"/>
    </row>
    <row r="429" spans="13:26" x14ac:dyDescent="0.25">
      <c r="M429" s="2"/>
      <c r="N429" s="1">
        <f t="shared" si="34"/>
        <v>367</v>
      </c>
      <c r="O429" s="124">
        <f t="shared" si="36"/>
        <v>17126525.009440392</v>
      </c>
      <c r="P429" s="124">
        <f t="shared" si="35"/>
        <v>30972.556062383333</v>
      </c>
      <c r="Q429" s="124">
        <f t="shared" si="37"/>
        <v>36412.432374725802</v>
      </c>
      <c r="R429" s="124">
        <f t="shared" si="38"/>
        <v>17193909.997877501</v>
      </c>
      <c r="Z429" s="2"/>
    </row>
    <row r="430" spans="13:26" x14ac:dyDescent="0.25">
      <c r="M430" s="2"/>
      <c r="N430" s="1">
        <f t="shared" si="34"/>
        <v>368</v>
      </c>
      <c r="O430" s="124">
        <f t="shared" si="36"/>
        <v>17193909.997877501</v>
      </c>
      <c r="P430" s="124">
        <f t="shared" si="35"/>
        <v>30972.556062383333</v>
      </c>
      <c r="Q430" s="124">
        <f t="shared" si="37"/>
        <v>36555.698526685141</v>
      </c>
      <c r="R430" s="124">
        <f t="shared" si="38"/>
        <v>17261438.252466567</v>
      </c>
      <c r="Z430" s="2"/>
    </row>
    <row r="431" spans="13:26" x14ac:dyDescent="0.25">
      <c r="M431" s="2"/>
      <c r="N431" s="1">
        <f t="shared" si="34"/>
        <v>369</v>
      </c>
      <c r="O431" s="124">
        <f t="shared" si="36"/>
        <v>17261438.252466567</v>
      </c>
      <c r="P431" s="124">
        <f t="shared" si="35"/>
        <v>30972.556062383333</v>
      </c>
      <c r="Q431" s="124">
        <f t="shared" si="37"/>
        <v>36699.269274531085</v>
      </c>
      <c r="R431" s="124">
        <f t="shared" si="38"/>
        <v>17329110.077803481</v>
      </c>
      <c r="Z431" s="2"/>
    </row>
    <row r="432" spans="13:26" x14ac:dyDescent="0.25">
      <c r="M432" s="2"/>
      <c r="N432" s="1">
        <f t="shared" si="34"/>
        <v>370</v>
      </c>
      <c r="O432" s="124">
        <f t="shared" si="36"/>
        <v>17329110.077803481</v>
      </c>
      <c r="P432" s="124">
        <f t="shared" si="35"/>
        <v>30972.556062383333</v>
      </c>
      <c r="Q432" s="124">
        <f t="shared" si="37"/>
        <v>36843.145265860119</v>
      </c>
      <c r="R432" s="124">
        <f t="shared" si="38"/>
        <v>17396925.779131722</v>
      </c>
      <c r="Z432" s="2"/>
    </row>
    <row r="433" spans="13:26" x14ac:dyDescent="0.25">
      <c r="M433" s="2"/>
      <c r="N433" s="1">
        <f t="shared" si="34"/>
        <v>371</v>
      </c>
      <c r="O433" s="124">
        <f t="shared" si="36"/>
        <v>17396925.779131722</v>
      </c>
      <c r="P433" s="124">
        <f t="shared" si="35"/>
        <v>30972.556062383333</v>
      </c>
      <c r="Q433" s="124">
        <f t="shared" si="37"/>
        <v>36987.327149645535</v>
      </c>
      <c r="R433" s="124">
        <f t="shared" si="38"/>
        <v>17464885.662343748</v>
      </c>
      <c r="Z433" s="2"/>
    </row>
    <row r="434" spans="13:26" x14ac:dyDescent="0.25">
      <c r="M434" s="2"/>
      <c r="N434" s="1">
        <f t="shared" si="34"/>
        <v>372</v>
      </c>
      <c r="O434" s="124">
        <f t="shared" si="36"/>
        <v>17464885.662343748</v>
      </c>
      <c r="P434" s="124">
        <f t="shared" si="35"/>
        <v>30972.556062383333</v>
      </c>
      <c r="Q434" s="124">
        <f t="shared" si="37"/>
        <v>37131.815576240428</v>
      </c>
      <c r="R434" s="124">
        <f t="shared" si="38"/>
        <v>17532990.03398237</v>
      </c>
      <c r="Z434" s="2"/>
    </row>
    <row r="435" spans="13:26" x14ac:dyDescent="0.25">
      <c r="M435" s="2"/>
      <c r="N435" s="1">
        <f t="shared" si="34"/>
        <v>373</v>
      </c>
      <c r="O435" s="124">
        <f t="shared" si="36"/>
        <v>17532990.03398237</v>
      </c>
      <c r="P435" s="124">
        <f t="shared" si="35"/>
        <v>30972.556062383333</v>
      </c>
      <c r="Q435" s="124">
        <f t="shared" si="37"/>
        <v>37276.611197380596</v>
      </c>
      <c r="R435" s="124">
        <f t="shared" si="38"/>
        <v>17601239.201242134</v>
      </c>
      <c r="Z435" s="2"/>
    </row>
    <row r="436" spans="13:26" x14ac:dyDescent="0.25">
      <c r="M436" s="2"/>
      <c r="N436" s="1">
        <f t="shared" si="34"/>
        <v>374</v>
      </c>
      <c r="O436" s="124">
        <f t="shared" si="36"/>
        <v>17601239.201242134</v>
      </c>
      <c r="P436" s="124">
        <f t="shared" si="35"/>
        <v>30972.556062383333</v>
      </c>
      <c r="Q436" s="124">
        <f t="shared" si="37"/>
        <v>37421.714666187472</v>
      </c>
      <c r="R436" s="124">
        <f t="shared" si="38"/>
        <v>17669633.471970703</v>
      </c>
      <c r="Z436" s="2"/>
    </row>
    <row r="437" spans="13:26" x14ac:dyDescent="0.25">
      <c r="M437" s="2"/>
      <c r="N437" s="1">
        <f t="shared" si="34"/>
        <v>375</v>
      </c>
      <c r="O437" s="124">
        <f t="shared" si="36"/>
        <v>17669633.471970703</v>
      </c>
      <c r="P437" s="124">
        <f t="shared" si="35"/>
        <v>30972.556062383333</v>
      </c>
      <c r="Q437" s="124">
        <f t="shared" si="37"/>
        <v>37567.126637171074</v>
      </c>
      <c r="R437" s="124">
        <f t="shared" si="38"/>
        <v>17738173.154670257</v>
      </c>
      <c r="Z437" s="2"/>
    </row>
    <row r="438" spans="13:26" x14ac:dyDescent="0.25">
      <c r="M438" s="2"/>
      <c r="N438" s="1">
        <f t="shared" si="34"/>
        <v>376</v>
      </c>
      <c r="O438" s="124">
        <f t="shared" si="36"/>
        <v>17738173.154670257</v>
      </c>
      <c r="P438" s="124">
        <f t="shared" si="35"/>
        <v>30972.556062383333</v>
      </c>
      <c r="Q438" s="124">
        <f t="shared" si="37"/>
        <v>37712.847766232982</v>
      </c>
      <c r="R438" s="124">
        <f t="shared" si="38"/>
        <v>17806858.558498871</v>
      </c>
      <c r="Z438" s="2"/>
    </row>
    <row r="439" spans="13:26" x14ac:dyDescent="0.25">
      <c r="M439" s="2"/>
      <c r="N439" s="1">
        <f t="shared" si="34"/>
        <v>377</v>
      </c>
      <c r="O439" s="124">
        <f t="shared" si="36"/>
        <v>17806858.558498871</v>
      </c>
      <c r="P439" s="124">
        <f t="shared" si="35"/>
        <v>30972.556062383333</v>
      </c>
      <c r="Q439" s="124">
        <f t="shared" si="37"/>
        <v>37858.878710669262</v>
      </c>
      <c r="R439" s="124">
        <f t="shared" si="38"/>
        <v>17875689.993271921</v>
      </c>
      <c r="Z439" s="2"/>
    </row>
    <row r="440" spans="13:26" x14ac:dyDescent="0.25">
      <c r="M440" s="2"/>
      <c r="N440" s="1">
        <f t="shared" si="34"/>
        <v>378</v>
      </c>
      <c r="O440" s="124">
        <f t="shared" si="36"/>
        <v>17875689.993271921</v>
      </c>
      <c r="P440" s="124">
        <f t="shared" si="35"/>
        <v>30972.556062383333</v>
      </c>
      <c r="Q440" s="124">
        <f t="shared" si="37"/>
        <v>38005.220129173453</v>
      </c>
      <c r="R440" s="124">
        <f t="shared" si="38"/>
        <v>17944667.769463476</v>
      </c>
      <c r="Z440" s="2"/>
    </row>
    <row r="441" spans="13:26" x14ac:dyDescent="0.25">
      <c r="M441" s="2"/>
      <c r="N441" s="1">
        <f t="shared" si="34"/>
        <v>379</v>
      </c>
      <c r="O441" s="124">
        <f t="shared" si="36"/>
        <v>17944667.769463476</v>
      </c>
      <c r="P441" s="124">
        <f t="shared" si="35"/>
        <v>30972.556062383333</v>
      </c>
      <c r="Q441" s="124">
        <f t="shared" si="37"/>
        <v>38151.872681839537</v>
      </c>
      <c r="R441" s="124">
        <f t="shared" si="38"/>
        <v>18013792.198207699</v>
      </c>
      <c r="Z441" s="2"/>
    </row>
    <row r="442" spans="13:26" x14ac:dyDescent="0.25">
      <c r="M442" s="2"/>
      <c r="N442" s="1">
        <f t="shared" si="34"/>
        <v>380</v>
      </c>
      <c r="O442" s="124">
        <f t="shared" si="36"/>
        <v>18013792.198207699</v>
      </c>
      <c r="P442" s="124">
        <f t="shared" si="35"/>
        <v>30972.556062383333</v>
      </c>
      <c r="Q442" s="124">
        <f t="shared" si="37"/>
        <v>38298.837030164912</v>
      </c>
      <c r="R442" s="124">
        <f t="shared" si="38"/>
        <v>18083063.591300245</v>
      </c>
      <c r="Z442" s="2"/>
    </row>
    <row r="443" spans="13:26" x14ac:dyDescent="0.25">
      <c r="M443" s="2"/>
      <c r="N443" s="1">
        <f t="shared" si="34"/>
        <v>381</v>
      </c>
      <c r="O443" s="124">
        <f t="shared" si="36"/>
        <v>18083063.591300245</v>
      </c>
      <c r="P443" s="124">
        <f t="shared" si="35"/>
        <v>30972.556062383333</v>
      </c>
      <c r="Q443" s="124">
        <f t="shared" si="37"/>
        <v>38446.113837053352</v>
      </c>
      <c r="R443" s="124">
        <f t="shared" si="38"/>
        <v>18152482.261199679</v>
      </c>
      <c r="Z443" s="2"/>
    </row>
    <row r="444" spans="13:26" x14ac:dyDescent="0.25">
      <c r="M444" s="2"/>
      <c r="N444" s="1">
        <f t="shared" ref="N444:N458" si="39">N443+1</f>
        <v>382</v>
      </c>
      <c r="O444" s="124">
        <f t="shared" si="36"/>
        <v>18152482.261199679</v>
      </c>
      <c r="P444" s="124">
        <f t="shared" ref="P444:P458" si="40">P443</f>
        <v>30972.556062383333</v>
      </c>
      <c r="Q444" s="124">
        <f t="shared" si="37"/>
        <v>38593.703766818042</v>
      </c>
      <c r="R444" s="124">
        <f t="shared" si="38"/>
        <v>18222048.52102888</v>
      </c>
      <c r="Z444" s="2"/>
    </row>
    <row r="445" spans="13:26" x14ac:dyDescent="0.25">
      <c r="M445" s="2"/>
      <c r="N445" s="1">
        <f t="shared" si="39"/>
        <v>383</v>
      </c>
      <c r="O445" s="124">
        <f t="shared" si="36"/>
        <v>18222048.52102888</v>
      </c>
      <c r="P445" s="124">
        <f t="shared" si="40"/>
        <v>30972.556062383333</v>
      </c>
      <c r="Q445" s="124">
        <f t="shared" si="37"/>
        <v>38741.607485184562</v>
      </c>
      <c r="R445" s="124">
        <f t="shared" si="38"/>
        <v>18291762.684576448</v>
      </c>
      <c r="Z445" s="2"/>
    </row>
    <row r="446" spans="13:26" x14ac:dyDescent="0.25">
      <c r="M446" s="2"/>
      <c r="N446" s="1">
        <f t="shared" si="39"/>
        <v>384</v>
      </c>
      <c r="O446" s="124">
        <f t="shared" si="36"/>
        <v>18291762.684576448</v>
      </c>
      <c r="P446" s="124">
        <f t="shared" si="40"/>
        <v>30972.556062383333</v>
      </c>
      <c r="Q446" s="124">
        <f t="shared" si="37"/>
        <v>38889.825659293849</v>
      </c>
      <c r="R446" s="124">
        <f t="shared" si="38"/>
        <v>18361625.066298123</v>
      </c>
      <c r="Z446" s="2"/>
    </row>
    <row r="447" spans="13:26" x14ac:dyDescent="0.25">
      <c r="M447" s="2"/>
      <c r="N447" s="1">
        <f t="shared" si="39"/>
        <v>385</v>
      </c>
      <c r="O447" s="124">
        <f t="shared" si="36"/>
        <v>18361625.066298123</v>
      </c>
      <c r="P447" s="124">
        <f t="shared" si="40"/>
        <v>30972.556062383333</v>
      </c>
      <c r="Q447" s="124">
        <f t="shared" si="37"/>
        <v>39038.35895770527</v>
      </c>
      <c r="R447" s="124">
        <f t="shared" si="38"/>
        <v>18431635.981318209</v>
      </c>
      <c r="Z447" s="2"/>
    </row>
    <row r="448" spans="13:26" x14ac:dyDescent="0.25">
      <c r="M448" s="2"/>
      <c r="N448" s="1">
        <f t="shared" si="39"/>
        <v>386</v>
      </c>
      <c r="O448" s="124">
        <f t="shared" si="36"/>
        <v>18431635.981318209</v>
      </c>
      <c r="P448" s="124">
        <f t="shared" si="40"/>
        <v>30972.556062383333</v>
      </c>
      <c r="Q448" s="124">
        <f t="shared" si="37"/>
        <v>39187.208050399575</v>
      </c>
      <c r="R448" s="124">
        <f t="shared" si="38"/>
        <v>18501795.745430991</v>
      </c>
      <c r="Z448" s="2"/>
    </row>
    <row r="449" spans="13:26" x14ac:dyDescent="0.25">
      <c r="M449" s="2"/>
      <c r="N449" s="1">
        <f t="shared" si="39"/>
        <v>387</v>
      </c>
      <c r="O449" s="124">
        <f t="shared" si="36"/>
        <v>18501795.745430991</v>
      </c>
      <c r="P449" s="124">
        <f t="shared" si="40"/>
        <v>30972.556062383333</v>
      </c>
      <c r="Q449" s="124">
        <f t="shared" si="37"/>
        <v>39336.373608781978</v>
      </c>
      <c r="R449" s="124">
        <f t="shared" si="38"/>
        <v>18572104.675102156</v>
      </c>
      <c r="Z449" s="2"/>
    </row>
    <row r="450" spans="13:26" x14ac:dyDescent="0.25">
      <c r="M450" s="2"/>
      <c r="N450" s="1">
        <f t="shared" si="39"/>
        <v>388</v>
      </c>
      <c r="O450" s="124">
        <f t="shared" si="36"/>
        <v>18572104.675102156</v>
      </c>
      <c r="P450" s="124">
        <f t="shared" si="40"/>
        <v>30972.556062383333</v>
      </c>
      <c r="Q450" s="124">
        <f t="shared" si="37"/>
        <v>39485.856305685142</v>
      </c>
      <c r="R450" s="124">
        <f t="shared" si="38"/>
        <v>18642563.087470222</v>
      </c>
      <c r="Z450" s="2"/>
    </row>
    <row r="451" spans="13:26" x14ac:dyDescent="0.25">
      <c r="M451" s="2"/>
      <c r="N451" s="1">
        <f t="shared" si="39"/>
        <v>389</v>
      </c>
      <c r="O451" s="124">
        <f t="shared" si="36"/>
        <v>18642563.087470222</v>
      </c>
      <c r="P451" s="124">
        <f t="shared" si="40"/>
        <v>30972.556062383333</v>
      </c>
      <c r="Q451" s="124">
        <f t="shared" si="37"/>
        <v>39635.656815372226</v>
      </c>
      <c r="R451" s="124">
        <f t="shared" si="38"/>
        <v>18713171.300347976</v>
      </c>
      <c r="Z451" s="2"/>
    </row>
    <row r="452" spans="13:26" x14ac:dyDescent="0.25">
      <c r="M452" s="2"/>
      <c r="N452" s="1">
        <f t="shared" si="39"/>
        <v>390</v>
      </c>
      <c r="O452" s="124">
        <f t="shared" si="36"/>
        <v>18713171.300347976</v>
      </c>
      <c r="P452" s="124">
        <f t="shared" si="40"/>
        <v>30972.556062383333</v>
      </c>
      <c r="Q452" s="124">
        <f t="shared" si="37"/>
        <v>39785.775813539942</v>
      </c>
      <c r="R452" s="124">
        <f t="shared" si="38"/>
        <v>18783929.632223897</v>
      </c>
      <c r="Z452" s="2"/>
    </row>
    <row r="453" spans="13:26" x14ac:dyDescent="0.25">
      <c r="M453" s="2"/>
      <c r="N453" s="1">
        <f t="shared" si="39"/>
        <v>391</v>
      </c>
      <c r="O453" s="124">
        <f t="shared" si="36"/>
        <v>18783929.632223897</v>
      </c>
      <c r="P453" s="124">
        <f t="shared" si="40"/>
        <v>30972.556062383333</v>
      </c>
      <c r="Q453" s="124">
        <f t="shared" si="37"/>
        <v>39936.213977321568</v>
      </c>
      <c r="R453" s="124">
        <f t="shared" si="38"/>
        <v>18854838.4022636</v>
      </c>
      <c r="Z453" s="2"/>
    </row>
    <row r="454" spans="13:26" x14ac:dyDescent="0.25">
      <c r="M454" s="2"/>
      <c r="N454" s="1">
        <f t="shared" si="39"/>
        <v>392</v>
      </c>
      <c r="O454" s="124">
        <f t="shared" si="36"/>
        <v>18854838.4022636</v>
      </c>
      <c r="P454" s="124">
        <f t="shared" si="40"/>
        <v>30972.556062383333</v>
      </c>
      <c r="Q454" s="124">
        <f t="shared" si="37"/>
        <v>40086.971985290053</v>
      </c>
      <c r="R454" s="124">
        <f t="shared" si="38"/>
        <v>18925897.930311274</v>
      </c>
      <c r="Z454" s="2"/>
    </row>
    <row r="455" spans="13:26" x14ac:dyDescent="0.25">
      <c r="M455" s="2"/>
      <c r="N455" s="1">
        <f t="shared" si="39"/>
        <v>393</v>
      </c>
      <c r="O455" s="124">
        <f t="shared" si="36"/>
        <v>18925897.930311274</v>
      </c>
      <c r="P455" s="124">
        <f t="shared" si="40"/>
        <v>30972.556062383333</v>
      </c>
      <c r="Q455" s="124">
        <f t="shared" si="37"/>
        <v>40238.050517461037</v>
      </c>
      <c r="R455" s="124">
        <f t="shared" si="38"/>
        <v>18997108.536891118</v>
      </c>
      <c r="Z455" s="2"/>
    </row>
    <row r="456" spans="13:26" x14ac:dyDescent="0.25">
      <c r="M456" s="2"/>
      <c r="N456" s="1">
        <f t="shared" si="39"/>
        <v>394</v>
      </c>
      <c r="O456" s="124">
        <f t="shared" si="36"/>
        <v>18997108.536891118</v>
      </c>
      <c r="P456" s="124">
        <f t="shared" si="40"/>
        <v>30972.556062383333</v>
      </c>
      <c r="Q456" s="124">
        <f t="shared" si="37"/>
        <v>40389.450255295917</v>
      </c>
      <c r="R456" s="124">
        <f t="shared" si="38"/>
        <v>19068470.543208797</v>
      </c>
      <c r="Z456" s="2"/>
    </row>
    <row r="457" spans="13:26" x14ac:dyDescent="0.25">
      <c r="M457" s="2"/>
      <c r="N457" s="1">
        <f t="shared" si="39"/>
        <v>395</v>
      </c>
      <c r="O457" s="124">
        <f t="shared" si="36"/>
        <v>19068470.543208797</v>
      </c>
      <c r="P457" s="124">
        <f t="shared" si="40"/>
        <v>30972.556062383333</v>
      </c>
      <c r="Q457" s="124">
        <f t="shared" si="37"/>
        <v>40541.17188170494</v>
      </c>
      <c r="R457" s="124">
        <f t="shared" si="38"/>
        <v>19139984.271152884</v>
      </c>
      <c r="Z457" s="2"/>
    </row>
    <row r="458" spans="13:26" x14ac:dyDescent="0.25">
      <c r="M458" s="2"/>
      <c r="N458" s="1">
        <f t="shared" si="39"/>
        <v>396</v>
      </c>
      <c r="O458" s="124">
        <f t="shared" si="36"/>
        <v>19139984.271152884</v>
      </c>
      <c r="P458" s="124">
        <f t="shared" si="40"/>
        <v>30972.556062383333</v>
      </c>
      <c r="Q458" s="124">
        <f t="shared" si="37"/>
        <v>40693.216081050305</v>
      </c>
      <c r="R458" s="124">
        <f t="shared" si="38"/>
        <v>19211650.043296315</v>
      </c>
      <c r="Z458" s="2"/>
    </row>
    <row r="459" spans="13:26" x14ac:dyDescent="0.25">
      <c r="M459" s="2"/>
      <c r="N459" s="163" t="s">
        <v>216</v>
      </c>
      <c r="O459" s="163" t="s">
        <v>216</v>
      </c>
      <c r="P459" s="163" t="s">
        <v>216</v>
      </c>
      <c r="Q459" s="163" t="s">
        <v>216</v>
      </c>
      <c r="R459" s="163" t="s">
        <v>216</v>
      </c>
      <c r="Z459" s="2"/>
    </row>
    <row r="460" spans="13:26" x14ac:dyDescent="0.25">
      <c r="M460" s="2"/>
      <c r="N460" s="134"/>
      <c r="O460" s="134" t="s">
        <v>231</v>
      </c>
      <c r="P460" s="196">
        <f>SUM(P63:P458)</f>
        <v>12265132.200703848</v>
      </c>
      <c r="Q460" s="196">
        <f>SUM(Q63:Q458)</f>
        <v>6946517.8425925318</v>
      </c>
      <c r="R460" s="196">
        <f>P460+Q460</f>
        <v>19211650.043296382</v>
      </c>
      <c r="S460" s="124">
        <f>R460-P58</f>
        <v>-2.8312206268310547E-7</v>
      </c>
      <c r="Z460" s="2"/>
    </row>
    <row r="461" spans="13:26" x14ac:dyDescent="0.25"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</sheetData>
  <mergeCells count="1">
    <mergeCell ref="AF7:AF8"/>
  </mergeCells>
  <printOptions horizontalCentered="1"/>
  <pageMargins left="0.75" right="0.75" top="0.75" bottom="0.75" header="1" footer="1"/>
  <pageSetup scale="72" orientation="portrait" blackAndWhite="1" r:id="rId1"/>
  <headerFooter alignWithMargins="0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40159-97F3-4124-BC2C-2716A792E70B}">
  <sheetPr>
    <tabColor indexed="12"/>
    <pageSetUpPr fitToPage="1"/>
  </sheetPr>
  <dimension ref="A1:K87"/>
  <sheetViews>
    <sheetView workbookViewId="0">
      <pane ySplit="6" topLeftCell="A45" activePane="bottomLeft" state="frozen"/>
      <selection activeCell="D6" sqref="D6"/>
      <selection pane="bottomLeft" activeCell="V59" sqref="V59"/>
    </sheetView>
  </sheetViews>
  <sheetFormatPr defaultColWidth="9.109375" defaultRowHeight="13.2" x14ac:dyDescent="0.25"/>
  <cols>
    <col min="1" max="1" width="34.88671875" style="112" customWidth="1"/>
    <col min="2" max="6" width="14" style="112" customWidth="1"/>
    <col min="7" max="7" width="4.33203125" style="112" customWidth="1"/>
    <col min="8" max="8" width="35.109375" style="112" customWidth="1"/>
    <col min="9" max="11" width="14" style="112" customWidth="1"/>
    <col min="12" max="16384" width="9.109375" style="112"/>
  </cols>
  <sheetData>
    <row r="1" spans="1:11" ht="15.6" x14ac:dyDescent="0.25">
      <c r="A1" s="89" t="s">
        <v>96</v>
      </c>
      <c r="B1" s="110"/>
      <c r="C1" s="111"/>
      <c r="D1" s="110"/>
      <c r="E1" s="110"/>
      <c r="F1" s="110"/>
      <c r="G1" s="110"/>
      <c r="H1" s="89" t="s">
        <v>96</v>
      </c>
      <c r="I1" s="110"/>
      <c r="J1" s="110"/>
      <c r="K1" s="110"/>
    </row>
    <row r="2" spans="1:11" ht="15.6" x14ac:dyDescent="0.25">
      <c r="A2" s="90" t="s">
        <v>95</v>
      </c>
      <c r="B2" s="110"/>
      <c r="C2" s="110"/>
      <c r="D2" s="110"/>
      <c r="E2" s="110"/>
      <c r="F2" s="110"/>
      <c r="G2" s="110"/>
      <c r="H2" s="90" t="s">
        <v>95</v>
      </c>
      <c r="I2" s="110"/>
      <c r="J2" s="110"/>
      <c r="K2" s="110"/>
    </row>
    <row r="3" spans="1:11" ht="15.6" x14ac:dyDescent="0.25">
      <c r="A3" s="89" t="s">
        <v>94</v>
      </c>
      <c r="B3" s="110"/>
      <c r="C3" s="110"/>
      <c r="D3" s="110"/>
      <c r="E3" s="110"/>
      <c r="F3" s="110"/>
      <c r="G3" s="110"/>
      <c r="H3" s="89" t="s">
        <v>93</v>
      </c>
      <c r="I3" s="110"/>
      <c r="J3" s="91" t="s">
        <v>92</v>
      </c>
      <c r="K3" s="91" t="s">
        <v>92</v>
      </c>
    </row>
    <row r="4" spans="1:11" ht="15.6" x14ac:dyDescent="0.25">
      <c r="A4" s="90" t="s">
        <v>91</v>
      </c>
      <c r="B4" s="110"/>
      <c r="C4" s="110"/>
      <c r="D4" s="110"/>
      <c r="E4" s="110"/>
      <c r="F4" s="110"/>
      <c r="G4" s="110"/>
      <c r="H4" s="110"/>
      <c r="I4" s="91" t="s">
        <v>90</v>
      </c>
      <c r="J4" s="91" t="s">
        <v>11</v>
      </c>
      <c r="K4" s="91" t="s">
        <v>11</v>
      </c>
    </row>
    <row r="5" spans="1:11" x14ac:dyDescent="0.25">
      <c r="A5" s="110"/>
      <c r="B5" s="110"/>
      <c r="C5" s="92" t="s">
        <v>89</v>
      </c>
      <c r="D5" s="93" t="s">
        <v>88</v>
      </c>
      <c r="E5" s="91"/>
      <c r="F5" s="91"/>
      <c r="G5" s="91"/>
      <c r="H5" s="110"/>
      <c r="I5" s="91" t="s">
        <v>78</v>
      </c>
      <c r="J5" s="91" t="s">
        <v>78</v>
      </c>
      <c r="K5" s="91" t="s">
        <v>87</v>
      </c>
    </row>
    <row r="6" spans="1:11" ht="13.8" thickBot="1" x14ac:dyDescent="0.3">
      <c r="A6" s="94" t="s">
        <v>81</v>
      </c>
      <c r="B6" s="95" t="s">
        <v>86</v>
      </c>
      <c r="C6" s="96" t="s">
        <v>85</v>
      </c>
      <c r="D6" s="95" t="s">
        <v>84</v>
      </c>
      <c r="E6" s="95" t="s">
        <v>83</v>
      </c>
      <c r="F6" s="95" t="s">
        <v>82</v>
      </c>
      <c r="G6" s="91"/>
      <c r="H6" s="94" t="s">
        <v>81</v>
      </c>
      <c r="I6" s="96" t="s">
        <v>80</v>
      </c>
      <c r="J6" s="96" t="s">
        <v>79</v>
      </c>
      <c r="K6" s="95" t="s">
        <v>78</v>
      </c>
    </row>
    <row r="7" spans="1:11" x14ac:dyDescent="0.25">
      <c r="A7" s="113"/>
      <c r="B7" s="113"/>
      <c r="C7" s="113"/>
      <c r="D7" s="113"/>
      <c r="E7" s="113"/>
      <c r="F7" s="97"/>
      <c r="G7" s="114"/>
      <c r="H7" s="113"/>
      <c r="I7" s="113"/>
      <c r="J7" s="113"/>
      <c r="K7" s="113"/>
    </row>
    <row r="8" spans="1:11" x14ac:dyDescent="0.25">
      <c r="A8" s="115" t="s">
        <v>77</v>
      </c>
      <c r="B8" s="116">
        <f>ROUND('Bayside Common'!V$20,0)</f>
        <v>39725</v>
      </c>
      <c r="C8" s="116">
        <f>ROUND('Bayside Common'!W$20,0)</f>
        <v>117899</v>
      </c>
      <c r="D8" s="116">
        <f>ROUND('Bayside Common'!X$20,0)</f>
        <v>244326</v>
      </c>
      <c r="E8" s="116">
        <f>ROUND('Bayside Common'!Y$20,0)</f>
        <v>-2486</v>
      </c>
      <c r="F8" s="98">
        <f>SUM(B8:E8)</f>
        <v>399464</v>
      </c>
      <c r="G8" s="117"/>
      <c r="H8" s="115" t="s">
        <v>77</v>
      </c>
      <c r="I8" s="116">
        <v>270547</v>
      </c>
      <c r="J8" s="116">
        <f>F8</f>
        <v>399464</v>
      </c>
      <c r="K8" s="116">
        <f>J8-I8</f>
        <v>128917</v>
      </c>
    </row>
    <row r="9" spans="1:11" x14ac:dyDescent="0.25">
      <c r="A9" s="118" t="s">
        <v>76</v>
      </c>
      <c r="B9" s="116">
        <f>ROUND('Bayside Unit #1 (3xGT ...'!V$20,0)</f>
        <v>185505</v>
      </c>
      <c r="C9" s="116">
        <f>ROUND('Bayside Unit #1 (3xGT ...'!W$20,0)</f>
        <v>471707</v>
      </c>
      <c r="D9" s="116">
        <f>ROUND('Bayside Unit #1 (3xGT ...'!X$20,0)</f>
        <v>-69704</v>
      </c>
      <c r="E9" s="116">
        <f>ROUND('Bayside Unit #1 (3xGT ...'!Y$20,0)</f>
        <v>-344840</v>
      </c>
      <c r="F9" s="98">
        <f>SUM(B9:E9)</f>
        <v>242668</v>
      </c>
      <c r="G9" s="117"/>
      <c r="H9" s="118" t="s">
        <v>76</v>
      </c>
      <c r="I9" s="116">
        <v>67969</v>
      </c>
      <c r="J9" s="116">
        <f>F9</f>
        <v>242668</v>
      </c>
      <c r="K9" s="116">
        <f>J9-I9</f>
        <v>174699</v>
      </c>
    </row>
    <row r="10" spans="1:11" x14ac:dyDescent="0.25">
      <c r="A10" s="118" t="s">
        <v>75</v>
      </c>
      <c r="B10" s="116">
        <f>ROUND('Bayside Unit #2 (4xGT ...'!V$20,0)</f>
        <v>243652</v>
      </c>
      <c r="C10" s="116">
        <f>ROUND('Bayside Unit #2 (4xGT ...'!W$20,0)</f>
        <v>617911</v>
      </c>
      <c r="D10" s="116">
        <f>ROUND('Bayside Unit #2 (4xGT ...'!X$20,0)</f>
        <v>-70191</v>
      </c>
      <c r="E10" s="116">
        <f>ROUND('Bayside Unit #2 (4xGT ...'!Y$20,0)</f>
        <v>-451165</v>
      </c>
      <c r="F10" s="98">
        <f>SUM(B10:E10)</f>
        <v>340207</v>
      </c>
      <c r="G10" s="117"/>
      <c r="H10" s="118" t="s">
        <v>75</v>
      </c>
      <c r="I10" s="116">
        <v>107666</v>
      </c>
      <c r="J10" s="116">
        <f>F10</f>
        <v>340207</v>
      </c>
      <c r="K10" s="116">
        <f>J10-I10</f>
        <v>232541</v>
      </c>
    </row>
    <row r="11" spans="1:11" x14ac:dyDescent="0.25">
      <c r="A11" s="99" t="s">
        <v>74</v>
      </c>
      <c r="B11" s="100">
        <f>ROUND('Bayside GTs 3-6'!V$20,0)</f>
        <v>38763</v>
      </c>
      <c r="C11" s="100">
        <f>ROUND('Bayside GTs 3-6'!W$20,0)</f>
        <v>69289</v>
      </c>
      <c r="D11" s="100">
        <f>ROUND('Bayside GTs 3-6'!X$20,0)</f>
        <v>-2119</v>
      </c>
      <c r="E11" s="100">
        <f>ROUND('Bayside GTs 3-6'!Y$20,0)</f>
        <v>-96645</v>
      </c>
      <c r="F11" s="101">
        <f>SUM(B11:E11)</f>
        <v>9288</v>
      </c>
      <c r="G11" s="117"/>
      <c r="H11" s="99" t="s">
        <v>74</v>
      </c>
      <c r="I11" s="100">
        <v>-290</v>
      </c>
      <c r="J11" s="100">
        <f>F11</f>
        <v>9288</v>
      </c>
      <c r="K11" s="100">
        <f>J11-I11</f>
        <v>9578</v>
      </c>
    </row>
    <row r="12" spans="1:11" x14ac:dyDescent="0.25">
      <c r="A12" s="93" t="s">
        <v>73</v>
      </c>
      <c r="B12" s="98">
        <f>SUM(B8:B11)</f>
        <v>507645</v>
      </c>
      <c r="C12" s="98">
        <f>SUM(C8:C11)</f>
        <v>1276806</v>
      </c>
      <c r="D12" s="98">
        <f>SUM(D8:D11)</f>
        <v>102312</v>
      </c>
      <c r="E12" s="98">
        <f>SUM(E8:E11)</f>
        <v>-895136</v>
      </c>
      <c r="F12" s="98">
        <f>SUM(F8:F11)</f>
        <v>991627</v>
      </c>
      <c r="G12" s="117"/>
      <c r="H12" s="93" t="s">
        <v>73</v>
      </c>
      <c r="I12" s="98">
        <f>SUM(I8:I11)</f>
        <v>445892</v>
      </c>
      <c r="J12" s="98">
        <f>SUM(J8:J11)</f>
        <v>991627</v>
      </c>
      <c r="K12" s="98">
        <f>SUM(K8:K11)</f>
        <v>545735</v>
      </c>
    </row>
    <row r="13" spans="1:11" x14ac:dyDescent="0.25">
      <c r="A13" s="119"/>
      <c r="B13" s="120"/>
      <c r="C13" s="120"/>
      <c r="D13" s="120"/>
      <c r="E13" s="120"/>
      <c r="F13" s="102"/>
      <c r="G13" s="117"/>
      <c r="H13" s="119"/>
      <c r="I13" s="120"/>
      <c r="J13" s="120"/>
      <c r="K13" s="120"/>
    </row>
    <row r="14" spans="1:11" x14ac:dyDescent="0.25">
      <c r="A14" s="121" t="s">
        <v>72</v>
      </c>
      <c r="B14" s="116">
        <f>ROUND('Big Bend Common (Handling)'!V$20,0)</f>
        <v>14366</v>
      </c>
      <c r="C14" s="116">
        <f>ROUND('Big Bend Common (Handling)'!W$20,0)</f>
        <v>169670</v>
      </c>
      <c r="D14" s="116">
        <f>ROUND('Big Bend Common (Handling)'!X$20,0)</f>
        <v>1387191</v>
      </c>
      <c r="E14" s="116">
        <f>ROUND('Big Bend Common (Handling)'!Y$20,0)</f>
        <v>7584</v>
      </c>
      <c r="F14" s="98">
        <f>SUM(B14:E14)</f>
        <v>1578811</v>
      </c>
      <c r="G14" s="117"/>
      <c r="H14" s="121" t="s">
        <v>72</v>
      </c>
      <c r="I14" s="116">
        <v>1756377</v>
      </c>
      <c r="J14" s="116">
        <f>F14</f>
        <v>1578811</v>
      </c>
      <c r="K14" s="116">
        <f>J14-I14</f>
        <v>-177566</v>
      </c>
    </row>
    <row r="15" spans="1:11" x14ac:dyDescent="0.25">
      <c r="A15" s="121" t="s">
        <v>71</v>
      </c>
      <c r="B15" s="116">
        <f>ROUND('Big Bend Unit #4'!V$20,0)</f>
        <v>162012</v>
      </c>
      <c r="C15" s="116">
        <f>ROUND('Big Bend Unit #4'!W$20,0)</f>
        <v>546920</v>
      </c>
      <c r="D15" s="116">
        <f>ROUND('Big Bend Unit #4'!X$20,0)</f>
        <v>105298</v>
      </c>
      <c r="E15" s="116">
        <f>ROUND('Big Bend Unit #4'!Y$20,0)</f>
        <v>-91818</v>
      </c>
      <c r="F15" s="98">
        <f>SUM(B15:E15)</f>
        <v>722412</v>
      </c>
      <c r="G15" s="117"/>
      <c r="H15" s="121" t="s">
        <v>71</v>
      </c>
      <c r="I15" s="116">
        <v>377928</v>
      </c>
      <c r="J15" s="116">
        <f>F15</f>
        <v>722412</v>
      </c>
      <c r="K15" s="116">
        <f>J15-I15</f>
        <v>344484</v>
      </c>
    </row>
    <row r="16" spans="1:11" x14ac:dyDescent="0.25">
      <c r="A16" s="118" t="s">
        <v>70</v>
      </c>
      <c r="B16" s="116">
        <f>ROUND('Big Bend GT 4'!V$20,0)</f>
        <v>9232</v>
      </c>
      <c r="C16" s="116">
        <f>ROUND('Big Bend GT 4'!W$20,0)</f>
        <v>16666</v>
      </c>
      <c r="D16" s="116">
        <f>ROUND('Big Bend GT 4'!X$20,0)</f>
        <v>-387</v>
      </c>
      <c r="E16" s="116">
        <f>ROUND('Big Bend GT 4'!Y$20,0)</f>
        <v>-18325</v>
      </c>
      <c r="F16" s="98">
        <f>SUM(B16:E16)</f>
        <v>7186</v>
      </c>
      <c r="G16" s="117"/>
      <c r="H16" s="118" t="s">
        <v>70</v>
      </c>
      <c r="I16" s="116">
        <v>3201</v>
      </c>
      <c r="J16" s="116">
        <f>F16</f>
        <v>7186</v>
      </c>
      <c r="K16" s="116">
        <f>J16-I16</f>
        <v>3985</v>
      </c>
    </row>
    <row r="17" spans="1:11" x14ac:dyDescent="0.25">
      <c r="A17" s="99" t="s">
        <v>69</v>
      </c>
      <c r="B17" s="100">
        <f>ROUND('Big Bend GT''s 5-6 (and Unit 1 C'!V$20,0)</f>
        <v>294413</v>
      </c>
      <c r="C17" s="100">
        <f>ROUND('Big Bend GT''s 5-6 (and Unit 1 C'!W$20,0)</f>
        <v>464101</v>
      </c>
      <c r="D17" s="100">
        <f>ROUND('Big Bend GT''s 5-6 (and Unit 1 C'!X$20,0)</f>
        <v>37212</v>
      </c>
      <c r="E17" s="100">
        <f>ROUND('Big Bend GT''s 5-6 (and Unit 1 C'!Y$20,0)</f>
        <v>-381183</v>
      </c>
      <c r="F17" s="101">
        <f>SUM(B17:E17)</f>
        <v>414543</v>
      </c>
      <c r="G17" s="117"/>
      <c r="H17" s="99" t="s">
        <v>69</v>
      </c>
      <c r="I17" s="100">
        <v>174385</v>
      </c>
      <c r="J17" s="100">
        <f>F17</f>
        <v>414543</v>
      </c>
      <c r="K17" s="100">
        <f>J17-I17</f>
        <v>240158</v>
      </c>
    </row>
    <row r="18" spans="1:11" x14ac:dyDescent="0.25">
      <c r="A18" s="93" t="s">
        <v>68</v>
      </c>
      <c r="B18" s="98">
        <f>SUM(B14:B17)</f>
        <v>480023</v>
      </c>
      <c r="C18" s="98">
        <f>SUM(C14:C17)</f>
        <v>1197357</v>
      </c>
      <c r="D18" s="98">
        <f>SUM(D14:D17)</f>
        <v>1529314</v>
      </c>
      <c r="E18" s="98">
        <f>SUM(E14:E17)</f>
        <v>-483742</v>
      </c>
      <c r="F18" s="98">
        <f>SUM(F14:F17)</f>
        <v>2722952</v>
      </c>
      <c r="G18" s="117"/>
      <c r="H18" s="93" t="s">
        <v>68</v>
      </c>
      <c r="I18" s="98">
        <f>SUM(I14:I17)</f>
        <v>2311891</v>
      </c>
      <c r="J18" s="98">
        <f>SUM(J14:J17)</f>
        <v>2722952</v>
      </c>
      <c r="K18" s="98">
        <f>SUM(K14:K17)</f>
        <v>411061</v>
      </c>
    </row>
    <row r="19" spans="1:11" x14ac:dyDescent="0.25">
      <c r="A19" s="119"/>
      <c r="B19" s="116"/>
      <c r="C19" s="116"/>
      <c r="D19" s="116"/>
      <c r="E19" s="116"/>
      <c r="F19" s="98"/>
      <c r="G19" s="117"/>
      <c r="H19" s="119"/>
      <c r="I19" s="116"/>
      <c r="J19" s="116"/>
      <c r="K19" s="116"/>
    </row>
    <row r="20" spans="1:11" x14ac:dyDescent="0.25">
      <c r="A20" s="121" t="s">
        <v>67</v>
      </c>
      <c r="B20" s="116">
        <f>ROUND('Polk Common (Handling)'!V$20,0)</f>
        <v>31648</v>
      </c>
      <c r="C20" s="116">
        <f>ROUND('Polk Common (Handling)'!W$20,0)</f>
        <v>52293</v>
      </c>
      <c r="D20" s="116">
        <f>ROUND('Polk Common (Handling)'!X$20,0)</f>
        <v>386897</v>
      </c>
      <c r="E20" s="116">
        <f>ROUND('Polk Common (Handling)'!Y$20,0)</f>
        <v>64598</v>
      </c>
      <c r="F20" s="98">
        <f t="shared" ref="F20:F26" si="0">SUM(B20:E20)</f>
        <v>535436</v>
      </c>
      <c r="G20" s="117"/>
      <c r="H20" s="121" t="s">
        <v>67</v>
      </c>
      <c r="I20" s="116">
        <v>430877</v>
      </c>
      <c r="J20" s="116">
        <f t="shared" ref="J20:J26" si="1">F20</f>
        <v>535436</v>
      </c>
      <c r="K20" s="116">
        <f t="shared" ref="K20:K26" si="2">J20-I20</f>
        <v>104559</v>
      </c>
    </row>
    <row r="21" spans="1:11" x14ac:dyDescent="0.25">
      <c r="A21" s="121" t="s">
        <v>66</v>
      </c>
      <c r="B21" s="116">
        <f>ROUND('Polk Unit #1 (Gasifier ...'!V$20,0)</f>
        <v>175279</v>
      </c>
      <c r="C21" s="116">
        <f>ROUND('Polk Unit #1 (Gasifier ...'!W$20,0)</f>
        <v>397859</v>
      </c>
      <c r="D21" s="116">
        <f>ROUND('Polk Unit #1 (Gasifier ...'!X$20,0)</f>
        <v>4118</v>
      </c>
      <c r="E21" s="116">
        <f>ROUND('Polk Unit #1 (Gasifier ...'!Y$20,0)</f>
        <v>-344293</v>
      </c>
      <c r="F21" s="98">
        <f t="shared" si="0"/>
        <v>232963</v>
      </c>
      <c r="G21" s="117"/>
      <c r="H21" s="121" t="s">
        <v>66</v>
      </c>
      <c r="I21" s="116">
        <v>149968</v>
      </c>
      <c r="J21" s="116">
        <f t="shared" si="1"/>
        <v>232963</v>
      </c>
      <c r="K21" s="116">
        <f t="shared" si="2"/>
        <v>82995</v>
      </c>
    </row>
    <row r="22" spans="1:11" x14ac:dyDescent="0.25">
      <c r="A22" s="121" t="s">
        <v>65</v>
      </c>
      <c r="B22" s="116">
        <v>0</v>
      </c>
      <c r="C22" s="116">
        <v>0</v>
      </c>
      <c r="D22" s="116">
        <v>0</v>
      </c>
      <c r="E22" s="116">
        <v>0</v>
      </c>
      <c r="F22" s="98">
        <f t="shared" si="0"/>
        <v>0</v>
      </c>
      <c r="G22" s="117"/>
      <c r="H22" s="121" t="s">
        <v>65</v>
      </c>
      <c r="I22" s="116">
        <v>0</v>
      </c>
      <c r="J22" s="116">
        <f t="shared" si="1"/>
        <v>0</v>
      </c>
      <c r="K22" s="116">
        <f t="shared" si="2"/>
        <v>0</v>
      </c>
    </row>
    <row r="23" spans="1:11" x14ac:dyDescent="0.25">
      <c r="A23" s="121" t="s">
        <v>64</v>
      </c>
      <c r="B23" s="116">
        <v>0</v>
      </c>
      <c r="C23" s="116">
        <v>0</v>
      </c>
      <c r="D23" s="116">
        <v>0</v>
      </c>
      <c r="E23" s="116">
        <v>0</v>
      </c>
      <c r="F23" s="98">
        <f t="shared" si="0"/>
        <v>0</v>
      </c>
      <c r="G23" s="117"/>
      <c r="H23" s="121" t="s">
        <v>64</v>
      </c>
      <c r="I23" s="116">
        <v>0</v>
      </c>
      <c r="J23" s="116">
        <f t="shared" si="1"/>
        <v>0</v>
      </c>
      <c r="K23" s="116">
        <f t="shared" si="2"/>
        <v>0</v>
      </c>
    </row>
    <row r="24" spans="1:11" x14ac:dyDescent="0.25">
      <c r="A24" s="121" t="s">
        <v>63</v>
      </c>
      <c r="B24" s="116">
        <v>0</v>
      </c>
      <c r="C24" s="116">
        <v>0</v>
      </c>
      <c r="D24" s="116">
        <v>0</v>
      </c>
      <c r="E24" s="116">
        <v>0</v>
      </c>
      <c r="F24" s="98">
        <f t="shared" si="0"/>
        <v>0</v>
      </c>
      <c r="G24" s="117"/>
      <c r="H24" s="121" t="s">
        <v>63</v>
      </c>
      <c r="I24" s="116">
        <v>0</v>
      </c>
      <c r="J24" s="116">
        <f t="shared" si="1"/>
        <v>0</v>
      </c>
      <c r="K24" s="116">
        <f t="shared" si="2"/>
        <v>0</v>
      </c>
    </row>
    <row r="25" spans="1:11" x14ac:dyDescent="0.25">
      <c r="A25" s="121" t="s">
        <v>62</v>
      </c>
      <c r="B25" s="116">
        <v>0</v>
      </c>
      <c r="C25" s="116">
        <v>0</v>
      </c>
      <c r="D25" s="116">
        <v>0</v>
      </c>
      <c r="E25" s="116">
        <v>0</v>
      </c>
      <c r="F25" s="98">
        <f t="shared" si="0"/>
        <v>0</v>
      </c>
      <c r="G25" s="117"/>
      <c r="H25" s="121" t="s">
        <v>62</v>
      </c>
      <c r="I25" s="116">
        <v>0</v>
      </c>
      <c r="J25" s="116">
        <f t="shared" si="1"/>
        <v>0</v>
      </c>
      <c r="K25" s="116">
        <f t="shared" si="2"/>
        <v>0</v>
      </c>
    </row>
    <row r="26" spans="1:11" x14ac:dyDescent="0.25">
      <c r="A26" s="103" t="s">
        <v>61</v>
      </c>
      <c r="B26" s="100">
        <f>ROUND('Polk 2-5 (4xGT ...'!V$20,0)</f>
        <v>225758</v>
      </c>
      <c r="C26" s="100">
        <f>ROUND('Polk 2-5 (4xGT ...'!W$20,0)</f>
        <v>387219</v>
      </c>
      <c r="D26" s="100">
        <f>ROUND('Polk 2-5 (4xGT ...'!X$20,0)</f>
        <v>21</v>
      </c>
      <c r="E26" s="100">
        <f>ROUND('Polk 2-5 (4xGT ...'!Y$20,0)</f>
        <v>-410812</v>
      </c>
      <c r="F26" s="101">
        <f t="shared" si="0"/>
        <v>202186</v>
      </c>
      <c r="G26" s="117"/>
      <c r="H26" s="103" t="s">
        <v>61</v>
      </c>
      <c r="I26" s="100">
        <v>99409</v>
      </c>
      <c r="J26" s="100">
        <f t="shared" si="1"/>
        <v>202186</v>
      </c>
      <c r="K26" s="100">
        <f t="shared" si="2"/>
        <v>102777</v>
      </c>
    </row>
    <row r="27" spans="1:11" x14ac:dyDescent="0.25">
      <c r="A27" s="93" t="s">
        <v>60</v>
      </c>
      <c r="B27" s="98">
        <f>SUM(B20:B26)</f>
        <v>432685</v>
      </c>
      <c r="C27" s="98">
        <f>SUM(C20:C26)</f>
        <v>837371</v>
      </c>
      <c r="D27" s="98">
        <f>SUM(D20:D26)</f>
        <v>391036</v>
      </c>
      <c r="E27" s="98">
        <f>SUM(E20:E26)</f>
        <v>-690507</v>
      </c>
      <c r="F27" s="98">
        <f>SUM(F20:F26)</f>
        <v>970585</v>
      </c>
      <c r="G27" s="117"/>
      <c r="H27" s="93" t="s">
        <v>60</v>
      </c>
      <c r="I27" s="98">
        <f>SUM(I20:I26)</f>
        <v>680254</v>
      </c>
      <c r="J27" s="98">
        <f>SUM(J20:J26)</f>
        <v>970585</v>
      </c>
      <c r="K27" s="98">
        <f>SUM(K20:K26)</f>
        <v>290331</v>
      </c>
    </row>
    <row r="28" spans="1:11" x14ac:dyDescent="0.25">
      <c r="A28" s="119"/>
      <c r="B28" s="116"/>
      <c r="C28" s="116"/>
      <c r="D28" s="116"/>
      <c r="E28" s="116"/>
      <c r="F28" s="116"/>
      <c r="G28" s="117"/>
      <c r="H28" s="119"/>
      <c r="I28" s="116"/>
      <c r="J28" s="116"/>
      <c r="K28" s="116"/>
    </row>
    <row r="29" spans="1:11" x14ac:dyDescent="0.25">
      <c r="A29" s="119" t="s">
        <v>59</v>
      </c>
      <c r="B29" s="116">
        <f>ROUND('MacDill Common'!V$20,0)</f>
        <v>6268</v>
      </c>
      <c r="C29" s="116">
        <f>ROUND('MacDill Common'!W$20,0)</f>
        <v>9803</v>
      </c>
      <c r="D29" s="116">
        <f>ROUND('MacDill Common'!X$20,0)</f>
        <v>7256</v>
      </c>
      <c r="E29" s="116">
        <f>ROUND('MacDill Common'!Y$20,0)</f>
        <v>-19979</v>
      </c>
      <c r="F29" s="98">
        <f>SUM(B29:E29)</f>
        <v>3348</v>
      </c>
      <c r="G29" s="117"/>
      <c r="H29" s="119" t="s">
        <v>59</v>
      </c>
      <c r="I29" s="116">
        <v>0</v>
      </c>
      <c r="J29" s="116">
        <f>F29</f>
        <v>3348</v>
      </c>
      <c r="K29" s="116">
        <f>J29-I29</f>
        <v>3348</v>
      </c>
    </row>
    <row r="30" spans="1:11" x14ac:dyDescent="0.25">
      <c r="A30" s="119" t="s">
        <v>58</v>
      </c>
      <c r="B30" s="116">
        <f>ROUND('MacDill Unit 1 and 2'!V$20,0)</f>
        <v>12155</v>
      </c>
      <c r="C30" s="116">
        <f>ROUND('MacDill Unit 1 and 2'!W$20,0)</f>
        <v>18932</v>
      </c>
      <c r="D30" s="116">
        <f>ROUND('MacDill Unit 1 and 2'!X$20,0)</f>
        <v>1856</v>
      </c>
      <c r="E30" s="116">
        <f>ROUND('MacDill Unit 1 and 2'!Y$20,0)</f>
        <v>-15290</v>
      </c>
      <c r="F30" s="98">
        <f>SUM(B30:E30)</f>
        <v>17653</v>
      </c>
      <c r="G30" s="117"/>
      <c r="H30" s="119" t="s">
        <v>58</v>
      </c>
      <c r="I30" s="116">
        <v>0</v>
      </c>
      <c r="J30" s="116">
        <f>F30</f>
        <v>17653</v>
      </c>
      <c r="K30" s="116">
        <f>J30-I30</f>
        <v>17653</v>
      </c>
    </row>
    <row r="31" spans="1:11" x14ac:dyDescent="0.25">
      <c r="A31" s="119" t="s">
        <v>57</v>
      </c>
      <c r="B31" s="116">
        <f>ROUND('MacDill Unit 3 and 4'!V$20,0)</f>
        <v>12155</v>
      </c>
      <c r="C31" s="116">
        <f>ROUND('MacDill Unit 3 and 4'!W$20,0)</f>
        <v>18932</v>
      </c>
      <c r="D31" s="116">
        <f>ROUND('MacDill Unit 3 and 4'!X$20,0)</f>
        <v>1856</v>
      </c>
      <c r="E31" s="116">
        <f>ROUND('MacDill Unit 3 and 4'!Y$20,0)</f>
        <v>-15290</v>
      </c>
      <c r="F31" s="98">
        <f>SUM(B31:E31)</f>
        <v>17653</v>
      </c>
      <c r="G31" s="117"/>
      <c r="H31" s="119" t="s">
        <v>57</v>
      </c>
      <c r="I31" s="116">
        <v>0</v>
      </c>
      <c r="J31" s="116">
        <f>F31</f>
        <v>17653</v>
      </c>
      <c r="K31" s="116">
        <f>J31-I31</f>
        <v>17653</v>
      </c>
    </row>
    <row r="32" spans="1:11" x14ac:dyDescent="0.25">
      <c r="A32" s="104" t="s">
        <v>56</v>
      </c>
      <c r="B32" s="100">
        <f>ROUND('MacDill BESS'!V$20,0)</f>
        <v>19056</v>
      </c>
      <c r="C32" s="100">
        <f>ROUND('MacDill BESS'!W$20,0)</f>
        <v>15133</v>
      </c>
      <c r="D32" s="100">
        <f>ROUND('MacDill BESS'!X$20,0)</f>
        <v>1181</v>
      </c>
      <c r="E32" s="100">
        <f>ROUND('MacDill BESS'!Y$20,0)</f>
        <v>-16942</v>
      </c>
      <c r="F32" s="98">
        <f>SUM(B32:E32)</f>
        <v>18428</v>
      </c>
      <c r="G32" s="117"/>
      <c r="H32" s="104" t="s">
        <v>56</v>
      </c>
      <c r="I32" s="100">
        <v>0</v>
      </c>
      <c r="J32" s="100">
        <f>F32</f>
        <v>18428</v>
      </c>
      <c r="K32" s="100">
        <f>J32-I32</f>
        <v>18428</v>
      </c>
    </row>
    <row r="33" spans="1:11" x14ac:dyDescent="0.25">
      <c r="A33" s="105" t="s">
        <v>55</v>
      </c>
      <c r="B33" s="98">
        <f>SUM(B29:B32)</f>
        <v>49634</v>
      </c>
      <c r="C33" s="98">
        <f>SUM(C29:C32)</f>
        <v>62800</v>
      </c>
      <c r="D33" s="98">
        <f>SUM(D29:D32)</f>
        <v>12149</v>
      </c>
      <c r="E33" s="98">
        <f>SUM(E29:E32)</f>
        <v>-67501</v>
      </c>
      <c r="F33" s="98">
        <f>SUM(F29:F32)</f>
        <v>57082</v>
      </c>
      <c r="G33" s="117"/>
      <c r="H33" s="105" t="s">
        <v>55</v>
      </c>
      <c r="I33" s="98">
        <f>SUM(I29:I32)</f>
        <v>0</v>
      </c>
      <c r="J33" s="98">
        <f>SUM(J29:J32)</f>
        <v>57082</v>
      </c>
      <c r="K33" s="98">
        <f>SUM(K29:K32)</f>
        <v>57082</v>
      </c>
    </row>
    <row r="34" spans="1:11" x14ac:dyDescent="0.25">
      <c r="A34" s="119"/>
      <c r="B34" s="116"/>
      <c r="C34" s="116"/>
      <c r="D34" s="116"/>
      <c r="E34" s="116"/>
      <c r="F34" s="116"/>
      <c r="G34" s="117"/>
      <c r="H34" s="119"/>
      <c r="I34" s="116"/>
      <c r="J34" s="116"/>
      <c r="K34" s="116"/>
    </row>
    <row r="35" spans="1:11" x14ac:dyDescent="0.25">
      <c r="A35" s="121" t="s">
        <v>54</v>
      </c>
      <c r="B35" s="116"/>
      <c r="C35" s="116"/>
      <c r="D35" s="116"/>
      <c r="E35" s="116"/>
      <c r="F35" s="116"/>
      <c r="G35" s="117"/>
      <c r="H35" s="121" t="s">
        <v>54</v>
      </c>
      <c r="I35" s="116"/>
      <c r="J35" s="116"/>
      <c r="K35" s="116"/>
    </row>
    <row r="36" spans="1:11" x14ac:dyDescent="0.25">
      <c r="A36" s="121" t="s">
        <v>53</v>
      </c>
      <c r="B36" s="116">
        <f>ROUND('Tampa International Solar'!V$20,0)</f>
        <v>23852</v>
      </c>
      <c r="C36" s="116">
        <f>ROUND('Tampa International Solar'!W$20,0)</f>
        <v>24209</v>
      </c>
      <c r="D36" s="116">
        <f>ROUND('Tampa International Solar'!X$20,0)</f>
        <v>4029</v>
      </c>
      <c r="E36" s="116">
        <f>ROUND('Tampa International Solar'!Y$20,0)</f>
        <v>-16564</v>
      </c>
      <c r="F36" s="98">
        <f t="shared" ref="F36:F67" si="3">SUM(B36:E36)</f>
        <v>35526</v>
      </c>
      <c r="G36" s="117"/>
      <c r="H36" s="121" t="s">
        <v>53</v>
      </c>
      <c r="I36" s="116">
        <v>36807</v>
      </c>
      <c r="J36" s="116">
        <f t="shared" ref="J36:J67" si="4">F36</f>
        <v>35526</v>
      </c>
      <c r="K36" s="116">
        <f t="shared" ref="K36:K67" si="5">J36-I36</f>
        <v>-1281</v>
      </c>
    </row>
    <row r="37" spans="1:11" x14ac:dyDescent="0.25">
      <c r="A37" s="119" t="s">
        <v>52</v>
      </c>
      <c r="B37" s="116">
        <f>ROUND('Big Bend Solar'!V$20,0)</f>
        <v>102305</v>
      </c>
      <c r="C37" s="116">
        <f>ROUND('Big Bend Solar'!W$20,0)</f>
        <v>103103</v>
      </c>
      <c r="D37" s="116">
        <f>ROUND('Big Bend Solar'!X$20,0)</f>
        <v>55856</v>
      </c>
      <c r="E37" s="116">
        <f>ROUND('Big Bend Solar'!Y$20,0)</f>
        <v>-52498</v>
      </c>
      <c r="F37" s="98">
        <f t="shared" si="3"/>
        <v>208766</v>
      </c>
      <c r="G37" s="117"/>
      <c r="H37" s="119" t="s">
        <v>52</v>
      </c>
      <c r="I37" s="116">
        <v>213003</v>
      </c>
      <c r="J37" s="116">
        <f t="shared" si="4"/>
        <v>208766</v>
      </c>
      <c r="K37" s="116">
        <f t="shared" si="5"/>
        <v>-4237</v>
      </c>
    </row>
    <row r="38" spans="1:11" x14ac:dyDescent="0.25">
      <c r="A38" s="121" t="s">
        <v>51</v>
      </c>
      <c r="B38" s="116">
        <f>ROUND('Legoland Solar'!V$20,0)</f>
        <v>4264</v>
      </c>
      <c r="C38" s="116">
        <f>ROUND('Legoland Solar'!W$20,0)</f>
        <v>4318</v>
      </c>
      <c r="D38" s="116">
        <f>ROUND('Legoland Solar'!X$20,0)</f>
        <v>2130</v>
      </c>
      <c r="E38" s="116">
        <f>ROUND('Legoland Solar'!Y$20,0)</f>
        <v>-1718</v>
      </c>
      <c r="F38" s="98">
        <f t="shared" si="3"/>
        <v>8994</v>
      </c>
      <c r="G38" s="117"/>
      <c r="H38" s="121" t="s">
        <v>51</v>
      </c>
      <c r="I38" s="116">
        <v>8161</v>
      </c>
      <c r="J38" s="116">
        <f t="shared" si="4"/>
        <v>8994</v>
      </c>
      <c r="K38" s="116">
        <f t="shared" si="5"/>
        <v>833</v>
      </c>
    </row>
    <row r="39" spans="1:11" x14ac:dyDescent="0.25">
      <c r="A39" s="119" t="s">
        <v>50</v>
      </c>
      <c r="B39" s="116">
        <f>ROUND('Balm Solar'!V$20,0)</f>
        <v>485117</v>
      </c>
      <c r="C39" s="116">
        <f>ROUND('Balm Solar'!W$20,0)</f>
        <v>491030</v>
      </c>
      <c r="D39" s="116">
        <f>ROUND('Balm Solar'!X$20,0)</f>
        <v>110228</v>
      </c>
      <c r="E39" s="116">
        <f>ROUND('Balm Solar'!Y$20,0)</f>
        <v>-388592</v>
      </c>
      <c r="F39" s="98">
        <f t="shared" si="3"/>
        <v>697783</v>
      </c>
      <c r="G39" s="117"/>
      <c r="H39" s="119" t="s">
        <v>50</v>
      </c>
      <c r="I39" s="116">
        <v>725322</v>
      </c>
      <c r="J39" s="116">
        <f t="shared" si="4"/>
        <v>697783</v>
      </c>
      <c r="K39" s="116">
        <f t="shared" si="5"/>
        <v>-27539</v>
      </c>
    </row>
    <row r="40" spans="1:11" x14ac:dyDescent="0.25">
      <c r="A40" s="119" t="s">
        <v>49</v>
      </c>
      <c r="B40" s="116">
        <f>ROUND('Bonnie Mine Solar'!V$20,0)</f>
        <v>153701</v>
      </c>
      <c r="C40" s="116">
        <f>ROUND('Bonnie Mine Solar'!W$20,0)</f>
        <v>155486</v>
      </c>
      <c r="D40" s="116">
        <f>ROUND('Bonnie Mine Solar'!X$20,0)</f>
        <v>112478</v>
      </c>
      <c r="E40" s="116">
        <f>ROUND('Bonnie Mine Solar'!Y$20,0)</f>
        <v>-113700</v>
      </c>
      <c r="F40" s="98">
        <f t="shared" si="3"/>
        <v>307965</v>
      </c>
      <c r="G40" s="117"/>
      <c r="H40" s="119" t="s">
        <v>49</v>
      </c>
      <c r="I40" s="116">
        <v>289424</v>
      </c>
      <c r="J40" s="116">
        <f t="shared" si="4"/>
        <v>307965</v>
      </c>
      <c r="K40" s="116">
        <f t="shared" si="5"/>
        <v>18541</v>
      </c>
    </row>
    <row r="41" spans="1:11" x14ac:dyDescent="0.25">
      <c r="A41" s="119" t="s">
        <v>48</v>
      </c>
      <c r="B41" s="116">
        <f>ROUND('Grange Hall Solar'!V$20,0)</f>
        <v>267201</v>
      </c>
      <c r="C41" s="116">
        <f>ROUND('Grange Hall Solar'!W$20,0)</f>
        <v>270260</v>
      </c>
      <c r="D41" s="116">
        <f>ROUND('Grange Hall Solar'!X$20,0)</f>
        <v>113392</v>
      </c>
      <c r="E41" s="116">
        <f>ROUND('Grange Hall Solar'!Y$20,0)</f>
        <v>-187386</v>
      </c>
      <c r="F41" s="98">
        <f t="shared" si="3"/>
        <v>463467</v>
      </c>
      <c r="G41" s="117"/>
      <c r="H41" s="119" t="s">
        <v>48</v>
      </c>
      <c r="I41" s="116">
        <v>431870</v>
      </c>
      <c r="J41" s="116">
        <f t="shared" si="4"/>
        <v>463467</v>
      </c>
      <c r="K41" s="116">
        <f t="shared" si="5"/>
        <v>31597</v>
      </c>
    </row>
    <row r="42" spans="1:11" x14ac:dyDescent="0.25">
      <c r="A42" s="119" t="s">
        <v>47</v>
      </c>
      <c r="B42" s="116">
        <f>ROUND('Lake Hancock Solar'!V$20,0)</f>
        <v>207853</v>
      </c>
      <c r="C42" s="116">
        <f>ROUND('Lake Hancock Solar'!W$20,0)</f>
        <v>210238</v>
      </c>
      <c r="D42" s="116">
        <f>ROUND('Lake Hancock Solar'!X$20,0)</f>
        <v>95792</v>
      </c>
      <c r="E42" s="116">
        <f>ROUND('Lake Hancock Solar'!Y$20,0)</f>
        <v>-149267</v>
      </c>
      <c r="F42" s="98">
        <f t="shared" si="3"/>
        <v>364616</v>
      </c>
      <c r="G42" s="117"/>
      <c r="H42" s="119" t="s">
        <v>47</v>
      </c>
      <c r="I42" s="116">
        <v>337632</v>
      </c>
      <c r="J42" s="116">
        <f t="shared" si="4"/>
        <v>364616</v>
      </c>
      <c r="K42" s="116">
        <f t="shared" si="5"/>
        <v>26984</v>
      </c>
    </row>
    <row r="43" spans="1:11" x14ac:dyDescent="0.25">
      <c r="A43" s="119" t="s">
        <v>46</v>
      </c>
      <c r="B43" s="116">
        <f>ROUND('Lithia Solar'!V$20,0)</f>
        <v>301349</v>
      </c>
      <c r="C43" s="116">
        <f>ROUND('Lithia Solar'!W$20,0)</f>
        <v>304790</v>
      </c>
      <c r="D43" s="116">
        <f>ROUND('Lithia Solar'!X$20,0)</f>
        <v>184090</v>
      </c>
      <c r="E43" s="116">
        <f>ROUND('Lithia Solar'!Y$20,0)</f>
        <v>-220761</v>
      </c>
      <c r="F43" s="98">
        <f t="shared" si="3"/>
        <v>569468</v>
      </c>
      <c r="G43" s="117"/>
      <c r="H43" s="119" t="s">
        <v>46</v>
      </c>
      <c r="I43" s="116">
        <v>524578</v>
      </c>
      <c r="J43" s="116">
        <f t="shared" si="4"/>
        <v>569468</v>
      </c>
      <c r="K43" s="116">
        <f t="shared" si="5"/>
        <v>44890</v>
      </c>
    </row>
    <row r="44" spans="1:11" x14ac:dyDescent="0.25">
      <c r="A44" s="121" t="s">
        <v>45</v>
      </c>
      <c r="B44" s="116">
        <f>ROUND('Little Manatee River Solar'!V$20,0)</f>
        <v>314315</v>
      </c>
      <c r="C44" s="116">
        <f>ROUND('Little Manatee River Solar'!W$20,0)</f>
        <v>317695</v>
      </c>
      <c r="D44" s="116">
        <f>ROUND('Little Manatee River Solar'!X$20,0)</f>
        <v>180964</v>
      </c>
      <c r="E44" s="116">
        <f>ROUND('Little Manatee River Solar'!Y$20,0)</f>
        <v>-233673</v>
      </c>
      <c r="F44" s="98">
        <f t="shared" si="3"/>
        <v>579301</v>
      </c>
      <c r="G44" s="117"/>
      <c r="H44" s="121" t="s">
        <v>45</v>
      </c>
      <c r="I44" s="116">
        <v>536440</v>
      </c>
      <c r="J44" s="116">
        <f t="shared" si="4"/>
        <v>579301</v>
      </c>
      <c r="K44" s="116">
        <f t="shared" si="5"/>
        <v>42861</v>
      </c>
    </row>
    <row r="45" spans="1:11" x14ac:dyDescent="0.25">
      <c r="A45" s="119" t="s">
        <v>44</v>
      </c>
      <c r="B45" s="116">
        <f>ROUND('Payne Creek Solar'!V$20,0)</f>
        <v>308846</v>
      </c>
      <c r="C45" s="116">
        <f>ROUND('Payne Creek Solar'!W$20,0)</f>
        <v>312622</v>
      </c>
      <c r="D45" s="116">
        <f>ROUND('Payne Creek Solar'!X$20,0)</f>
        <v>180466</v>
      </c>
      <c r="E45" s="116">
        <f>ROUND('Payne Creek Solar'!Y$20,0)</f>
        <v>-223130</v>
      </c>
      <c r="F45" s="98">
        <f t="shared" si="3"/>
        <v>578804</v>
      </c>
      <c r="G45" s="117"/>
      <c r="H45" s="119" t="s">
        <v>44</v>
      </c>
      <c r="I45" s="116">
        <v>535696</v>
      </c>
      <c r="J45" s="116">
        <f t="shared" si="4"/>
        <v>578804</v>
      </c>
      <c r="K45" s="116">
        <f t="shared" si="5"/>
        <v>43108</v>
      </c>
    </row>
    <row r="46" spans="1:11" x14ac:dyDescent="0.25">
      <c r="A46" s="119" t="s">
        <v>43</v>
      </c>
      <c r="B46" s="116">
        <f>ROUND('Peace Creek Solar'!V$20,0)</f>
        <v>230959</v>
      </c>
      <c r="C46" s="116">
        <f>ROUND('Peace Creek Solar'!W$20,0)</f>
        <v>233597</v>
      </c>
      <c r="D46" s="116">
        <f>ROUND('Peace Creek Solar'!X$20,0)</f>
        <v>105070</v>
      </c>
      <c r="E46" s="116">
        <f>ROUND('Peace Creek Solar'!Y$20,0)</f>
        <v>-170500</v>
      </c>
      <c r="F46" s="98">
        <f t="shared" si="3"/>
        <v>399126</v>
      </c>
      <c r="G46" s="117"/>
      <c r="H46" s="119" t="s">
        <v>43</v>
      </c>
      <c r="I46" s="116">
        <v>373933</v>
      </c>
      <c r="J46" s="116">
        <f t="shared" si="4"/>
        <v>399126</v>
      </c>
      <c r="K46" s="116">
        <f t="shared" si="5"/>
        <v>25193</v>
      </c>
    </row>
    <row r="47" spans="1:11" x14ac:dyDescent="0.25">
      <c r="A47" s="119" t="s">
        <v>42</v>
      </c>
      <c r="B47" s="116">
        <f>ROUND('Wimauma Solar'!V$20,0)</f>
        <v>319196</v>
      </c>
      <c r="C47" s="116">
        <f>ROUND('Wimauma Solar'!W$20,0)</f>
        <v>320313</v>
      </c>
      <c r="D47" s="116">
        <f>ROUND('Wimauma Solar'!X$20,0)</f>
        <v>243400</v>
      </c>
      <c r="E47" s="116">
        <f>ROUND('Wimauma Solar'!Y$20,0)</f>
        <v>-217217</v>
      </c>
      <c r="F47" s="98">
        <f t="shared" si="3"/>
        <v>665692</v>
      </c>
      <c r="G47" s="117"/>
      <c r="H47" s="119" t="s">
        <v>42</v>
      </c>
      <c r="I47" s="116">
        <v>563840</v>
      </c>
      <c r="J47" s="116">
        <f t="shared" si="4"/>
        <v>665692</v>
      </c>
      <c r="K47" s="116">
        <f t="shared" si="5"/>
        <v>101852</v>
      </c>
    </row>
    <row r="48" spans="1:11" x14ac:dyDescent="0.25">
      <c r="A48" s="119" t="s">
        <v>41</v>
      </c>
      <c r="B48" s="116">
        <f>ROUND('Agrivoltaics Solar'!V$20,0)</f>
        <v>2856</v>
      </c>
      <c r="C48" s="116">
        <f>ROUND('Agrivoltaics Solar'!W$20,0)</f>
        <v>2867</v>
      </c>
      <c r="D48" s="116">
        <f>ROUND('Agrivoltaics Solar'!X$20,0)</f>
        <v>1677</v>
      </c>
      <c r="E48" s="116">
        <f>ROUND('Agrivoltaics Solar'!Y$20,0)</f>
        <v>-1990</v>
      </c>
      <c r="F48" s="98">
        <f t="shared" si="3"/>
        <v>5410</v>
      </c>
      <c r="G48" s="117"/>
      <c r="H48" s="119" t="s">
        <v>41</v>
      </c>
      <c r="I48" s="116">
        <v>0</v>
      </c>
      <c r="J48" s="116">
        <f t="shared" si="4"/>
        <v>5410</v>
      </c>
      <c r="K48" s="116">
        <f t="shared" si="5"/>
        <v>5410</v>
      </c>
    </row>
    <row r="49" spans="1:11" x14ac:dyDescent="0.25">
      <c r="A49" s="119" t="s">
        <v>40</v>
      </c>
      <c r="B49" s="116">
        <f>ROUND('Alafia Solar'!V$20,0)</f>
        <v>167286</v>
      </c>
      <c r="C49" s="116">
        <f>ROUND('Alafia Solar'!W$20,0)</f>
        <v>168356</v>
      </c>
      <c r="D49" s="116">
        <f>ROUND('Alafia Solar'!X$20,0)</f>
        <v>160951</v>
      </c>
      <c r="E49" s="116">
        <f>ROUND('Alafia Solar'!Y$20,0)</f>
        <v>-106653</v>
      </c>
      <c r="F49" s="98">
        <f t="shared" si="3"/>
        <v>389940</v>
      </c>
      <c r="G49" s="117"/>
      <c r="H49" s="119" t="s">
        <v>40</v>
      </c>
      <c r="I49" s="116">
        <v>0</v>
      </c>
      <c r="J49" s="116">
        <f t="shared" si="4"/>
        <v>389940</v>
      </c>
      <c r="K49" s="116">
        <f t="shared" si="5"/>
        <v>389940</v>
      </c>
    </row>
    <row r="50" spans="1:11" x14ac:dyDescent="0.25">
      <c r="A50" s="119" t="s">
        <v>39</v>
      </c>
      <c r="B50" s="116">
        <f>ROUND('Big Bend Floating Solar'!V$20,0)</f>
        <v>2667</v>
      </c>
      <c r="C50" s="116">
        <f>ROUND('Big Bend Floating Solar'!W$20,0)</f>
        <v>2684</v>
      </c>
      <c r="D50" s="116">
        <f>ROUND('Big Bend Floating Solar'!X$20,0)</f>
        <v>554</v>
      </c>
      <c r="E50" s="116">
        <f>ROUND('Big Bend Floating Solar'!Y$20,0)</f>
        <v>-3904</v>
      </c>
      <c r="F50" s="98">
        <f t="shared" si="3"/>
        <v>2001</v>
      </c>
      <c r="G50" s="117"/>
      <c r="H50" s="119" t="s">
        <v>39</v>
      </c>
      <c r="I50" s="116">
        <v>0</v>
      </c>
      <c r="J50" s="116">
        <f t="shared" si="4"/>
        <v>2001</v>
      </c>
      <c r="K50" s="116">
        <f t="shared" si="5"/>
        <v>2001</v>
      </c>
    </row>
    <row r="51" spans="1:11" x14ac:dyDescent="0.25">
      <c r="A51" s="119" t="s">
        <v>38</v>
      </c>
      <c r="B51" s="116">
        <f>ROUND('Big Bend Solar Phase 2'!V$20,0)</f>
        <v>43489</v>
      </c>
      <c r="C51" s="116">
        <f>ROUND('Big Bend Solar Phase 2'!W$20,0)</f>
        <v>43793</v>
      </c>
      <c r="D51" s="116">
        <f>ROUND('Big Bend Solar Phase 2'!X$20,0)</f>
        <v>8080</v>
      </c>
      <c r="E51" s="116">
        <f>ROUND('Big Bend Solar Phase 2'!Y$20,0)</f>
        <v>-27595</v>
      </c>
      <c r="F51" s="98">
        <f t="shared" si="3"/>
        <v>67767</v>
      </c>
      <c r="G51" s="117"/>
      <c r="H51" s="119" t="s">
        <v>38</v>
      </c>
      <c r="I51" s="116">
        <v>0</v>
      </c>
      <c r="J51" s="116">
        <f t="shared" si="4"/>
        <v>67767</v>
      </c>
      <c r="K51" s="116">
        <f t="shared" si="5"/>
        <v>67767</v>
      </c>
    </row>
    <row r="52" spans="1:11" x14ac:dyDescent="0.25">
      <c r="A52" s="119" t="s">
        <v>37</v>
      </c>
      <c r="B52" s="116">
        <f>ROUND('Brewster Solar'!V$20,0)</f>
        <v>116469</v>
      </c>
      <c r="C52" s="116">
        <f>ROUND('Brewster Solar'!W$20,0)</f>
        <v>117149</v>
      </c>
      <c r="D52" s="116">
        <f>ROUND('Brewster Solar'!X$20,0)</f>
        <v>80813</v>
      </c>
      <c r="E52" s="116">
        <f>ROUND('Brewster Solar'!Y$20,0)</f>
        <v>-78915</v>
      </c>
      <c r="F52" s="98">
        <f t="shared" si="3"/>
        <v>235516</v>
      </c>
      <c r="G52" s="117"/>
      <c r="H52" s="119" t="s">
        <v>37</v>
      </c>
      <c r="I52" s="116">
        <v>0</v>
      </c>
      <c r="J52" s="116">
        <f t="shared" si="4"/>
        <v>235516</v>
      </c>
      <c r="K52" s="116">
        <f t="shared" si="5"/>
        <v>235516</v>
      </c>
    </row>
    <row r="53" spans="1:11" x14ac:dyDescent="0.25">
      <c r="A53" s="119" t="s">
        <v>36</v>
      </c>
      <c r="B53" s="116">
        <f>ROUND('Bull Frog Creek Solar'!V$20,0)</f>
        <v>209707</v>
      </c>
      <c r="C53" s="116">
        <f>ROUND('Bull Frog Creek Solar'!W$20,0)</f>
        <v>210946</v>
      </c>
      <c r="D53" s="116">
        <f>ROUND('Bull Frog Creek Solar'!X$20,0)</f>
        <v>145695</v>
      </c>
      <c r="E53" s="116">
        <f>ROUND('Bull Frog Creek Solar'!Y$20,0)</f>
        <v>-127306</v>
      </c>
      <c r="F53" s="98">
        <f t="shared" si="3"/>
        <v>439042</v>
      </c>
      <c r="G53" s="117"/>
      <c r="H53" s="119" t="s">
        <v>36</v>
      </c>
      <c r="I53" s="116">
        <v>0</v>
      </c>
      <c r="J53" s="116">
        <f t="shared" si="4"/>
        <v>439042</v>
      </c>
      <c r="K53" s="116">
        <f t="shared" si="5"/>
        <v>439042</v>
      </c>
    </row>
    <row r="54" spans="1:11" x14ac:dyDescent="0.25">
      <c r="A54" s="119" t="s">
        <v>35</v>
      </c>
      <c r="B54" s="116">
        <f>ROUND('Cotton Mouth Ranch Solar'!V$20,0)</f>
        <v>211756</v>
      </c>
      <c r="C54" s="116">
        <f>ROUND('Cotton Mouth Ranch Solar'!W$20,0)</f>
        <v>213015</v>
      </c>
      <c r="D54" s="116">
        <f>ROUND('Cotton Mouth Ranch Solar'!X$20,0)</f>
        <v>159110</v>
      </c>
      <c r="E54" s="116">
        <f>ROUND('Cotton Mouth Ranch Solar'!Y$20,0)</f>
        <v>-126449</v>
      </c>
      <c r="F54" s="98">
        <f t="shared" si="3"/>
        <v>457432</v>
      </c>
      <c r="G54" s="117"/>
      <c r="H54" s="119" t="s">
        <v>35</v>
      </c>
      <c r="I54" s="116">
        <v>0</v>
      </c>
      <c r="J54" s="116">
        <f t="shared" si="4"/>
        <v>457432</v>
      </c>
      <c r="K54" s="116">
        <f t="shared" si="5"/>
        <v>457432</v>
      </c>
    </row>
    <row r="55" spans="1:11" x14ac:dyDescent="0.25">
      <c r="A55" s="119" t="s">
        <v>34</v>
      </c>
      <c r="B55" s="116">
        <f>ROUND('Durrance Solar'!V$20,0)</f>
        <v>310024</v>
      </c>
      <c r="C55" s="116">
        <f>ROUND('Durrance Solar'!W$20,0)</f>
        <v>312337</v>
      </c>
      <c r="D55" s="116">
        <f>ROUND('Durrance Solar'!X$20,0)</f>
        <v>108900</v>
      </c>
      <c r="E55" s="116">
        <f>ROUND('Durrance Solar'!Y$20,0)</f>
        <v>-226794</v>
      </c>
      <c r="F55" s="98">
        <f t="shared" si="3"/>
        <v>504467</v>
      </c>
      <c r="G55" s="117"/>
      <c r="H55" s="119" t="s">
        <v>34</v>
      </c>
      <c r="I55" s="116">
        <v>0</v>
      </c>
      <c r="J55" s="116">
        <f t="shared" si="4"/>
        <v>504467</v>
      </c>
      <c r="K55" s="116">
        <f t="shared" si="5"/>
        <v>504467</v>
      </c>
    </row>
    <row r="56" spans="1:11" x14ac:dyDescent="0.25">
      <c r="A56" s="119" t="s">
        <v>33</v>
      </c>
      <c r="B56" s="116">
        <f>ROUND('Eastern PVS+ES Solar'!V$20,0)</f>
        <v>1890</v>
      </c>
      <c r="C56" s="116">
        <f>ROUND('Eastern PVS+ES Solar'!W$20,0)</f>
        <v>1896</v>
      </c>
      <c r="D56" s="116">
        <f>ROUND('Eastern PVS+ES Solar'!X$20,0)</f>
        <v>2163</v>
      </c>
      <c r="E56" s="116">
        <f>ROUND('Eastern PVS+ES Solar'!Y$20,0)</f>
        <v>-1699</v>
      </c>
      <c r="F56" s="98">
        <f t="shared" si="3"/>
        <v>4250</v>
      </c>
      <c r="G56" s="117"/>
      <c r="H56" s="119" t="s">
        <v>33</v>
      </c>
      <c r="I56" s="116">
        <v>0</v>
      </c>
      <c r="J56" s="116">
        <f t="shared" si="4"/>
        <v>4250</v>
      </c>
      <c r="K56" s="116">
        <f t="shared" si="5"/>
        <v>4250</v>
      </c>
    </row>
    <row r="57" spans="1:11" x14ac:dyDescent="0.25">
      <c r="A57" s="119" t="s">
        <v>32</v>
      </c>
      <c r="B57" s="116">
        <f>ROUND('English Creek Solar'!V$20,0)</f>
        <v>212098</v>
      </c>
      <c r="C57" s="116">
        <f>ROUND('English Creek Solar'!W$20,0)</f>
        <v>213346</v>
      </c>
      <c r="D57" s="116">
        <f>ROUND('English Creek Solar'!X$20,0)</f>
        <v>107772</v>
      </c>
      <c r="E57" s="116">
        <f>ROUND('English Creek Solar'!Y$20,0)</f>
        <v>-126250</v>
      </c>
      <c r="F57" s="98">
        <f t="shared" si="3"/>
        <v>406966</v>
      </c>
      <c r="G57" s="117"/>
      <c r="H57" s="119" t="s">
        <v>32</v>
      </c>
      <c r="I57" s="116">
        <v>0</v>
      </c>
      <c r="J57" s="116">
        <f t="shared" si="4"/>
        <v>406966</v>
      </c>
      <c r="K57" s="116">
        <f t="shared" si="5"/>
        <v>406966</v>
      </c>
    </row>
    <row r="58" spans="1:11" x14ac:dyDescent="0.25">
      <c r="A58" s="119" t="s">
        <v>31</v>
      </c>
      <c r="B58" s="116">
        <f>ROUND('Florida Aquarium Pavilion Solar'!V$20,0)</f>
        <v>272</v>
      </c>
      <c r="C58" s="116">
        <f>ROUND('Florida Aquarium Pavilion Solar'!W$20,0)</f>
        <v>270</v>
      </c>
      <c r="D58" s="116">
        <f>ROUND('Florida Aquarium Pavilion Solar'!X$20,0)</f>
        <v>225</v>
      </c>
      <c r="E58" s="116">
        <f>ROUND('Florida Aquarium Pavilion Solar'!Y$20,0)</f>
        <v>-266</v>
      </c>
      <c r="F58" s="98">
        <f t="shared" si="3"/>
        <v>501</v>
      </c>
      <c r="G58" s="117"/>
      <c r="H58" s="119" t="s">
        <v>31</v>
      </c>
      <c r="I58" s="116">
        <v>0</v>
      </c>
      <c r="J58" s="116">
        <f t="shared" si="4"/>
        <v>501</v>
      </c>
      <c r="K58" s="116">
        <f t="shared" si="5"/>
        <v>501</v>
      </c>
    </row>
    <row r="59" spans="1:11" x14ac:dyDescent="0.25">
      <c r="A59" s="119" t="s">
        <v>30</v>
      </c>
      <c r="B59" s="116">
        <f>ROUND('Future Property 1 Solar'!V$20,0)</f>
        <v>194934</v>
      </c>
      <c r="C59" s="116">
        <f>ROUND('Future Property 1 Solar'!W$20,0)</f>
        <v>195980</v>
      </c>
      <c r="D59" s="116">
        <f>ROUND('Future Property 1 Solar'!X$20,0)</f>
        <v>184919</v>
      </c>
      <c r="E59" s="116">
        <f>ROUND('Future Property 1 Solar'!Y$20,0)</f>
        <v>-115509</v>
      </c>
      <c r="F59" s="98">
        <f t="shared" si="3"/>
        <v>460324</v>
      </c>
      <c r="G59" s="117"/>
      <c r="H59" s="119" t="s">
        <v>30</v>
      </c>
      <c r="I59" s="116">
        <v>0</v>
      </c>
      <c r="J59" s="116">
        <f t="shared" si="4"/>
        <v>460324</v>
      </c>
      <c r="K59" s="116">
        <f t="shared" si="5"/>
        <v>460324</v>
      </c>
    </row>
    <row r="60" spans="1:11" x14ac:dyDescent="0.25">
      <c r="A60" s="119" t="s">
        <v>29</v>
      </c>
      <c r="B60" s="116">
        <f>ROUND('Future Property 2 Solar'!V$20,0)</f>
        <v>194934</v>
      </c>
      <c r="C60" s="116">
        <f>ROUND('Future Property 2 Solar'!W$20,0)</f>
        <v>195980</v>
      </c>
      <c r="D60" s="116">
        <f>ROUND('Future Property 2 Solar'!X$20,0)</f>
        <v>184919</v>
      </c>
      <c r="E60" s="116">
        <f>ROUND('Future Property 2 Solar'!Y$20,0)</f>
        <v>-115509</v>
      </c>
      <c r="F60" s="98">
        <f t="shared" si="3"/>
        <v>460324</v>
      </c>
      <c r="G60" s="117"/>
      <c r="H60" s="119" t="s">
        <v>29</v>
      </c>
      <c r="I60" s="116">
        <v>0</v>
      </c>
      <c r="J60" s="116">
        <f t="shared" si="4"/>
        <v>460324</v>
      </c>
      <c r="K60" s="116">
        <f t="shared" si="5"/>
        <v>460324</v>
      </c>
    </row>
    <row r="61" spans="1:11" x14ac:dyDescent="0.25">
      <c r="A61" s="119" t="s">
        <v>28</v>
      </c>
      <c r="B61" s="116">
        <f>ROUND('Jamison Solar'!V$20,0)</f>
        <v>223394</v>
      </c>
      <c r="C61" s="116">
        <f>ROUND('Jamison Solar'!W$20,0)</f>
        <v>224953</v>
      </c>
      <c r="D61" s="116">
        <f>ROUND('Jamison Solar'!X$20,0)</f>
        <v>199022</v>
      </c>
      <c r="E61" s="116">
        <f>ROUND('Jamison Solar'!Y$20,0)</f>
        <v>-179574</v>
      </c>
      <c r="F61" s="98">
        <f t="shared" si="3"/>
        <v>467795</v>
      </c>
      <c r="G61" s="117"/>
      <c r="H61" s="119" t="s">
        <v>28</v>
      </c>
      <c r="I61" s="116">
        <v>0</v>
      </c>
      <c r="J61" s="116">
        <f t="shared" si="4"/>
        <v>467795</v>
      </c>
      <c r="K61" s="116">
        <f t="shared" si="5"/>
        <v>467795</v>
      </c>
    </row>
    <row r="62" spans="1:11" x14ac:dyDescent="0.25">
      <c r="A62" s="119" t="s">
        <v>27</v>
      </c>
      <c r="B62" s="116">
        <f>ROUND('Juniper Solar'!V$20,0)</f>
        <v>196701</v>
      </c>
      <c r="C62" s="116">
        <f>ROUND('Juniper Solar'!W$20,0)</f>
        <v>197861</v>
      </c>
      <c r="D62" s="116">
        <f>ROUND('Juniper Solar'!X$20,0)</f>
        <v>207647</v>
      </c>
      <c r="E62" s="116">
        <f>ROUND('Juniper Solar'!Y$20,0)</f>
        <v>-115626</v>
      </c>
      <c r="F62" s="98">
        <f t="shared" si="3"/>
        <v>486583</v>
      </c>
      <c r="G62" s="117"/>
      <c r="H62" s="119" t="s">
        <v>27</v>
      </c>
      <c r="I62" s="116">
        <v>0</v>
      </c>
      <c r="J62" s="116">
        <f t="shared" si="4"/>
        <v>486583</v>
      </c>
      <c r="K62" s="116">
        <f t="shared" si="5"/>
        <v>486583</v>
      </c>
    </row>
    <row r="63" spans="1:11" x14ac:dyDescent="0.25">
      <c r="A63" s="119" t="s">
        <v>26</v>
      </c>
      <c r="B63" s="116">
        <f>ROUND('Lake Mabel Solar'!V$20,0)</f>
        <v>220818</v>
      </c>
      <c r="C63" s="116">
        <f>ROUND('Lake Mabel Solar'!W$20,0)</f>
        <v>219412</v>
      </c>
      <c r="D63" s="116">
        <f>ROUND('Lake Mabel Solar'!X$20,0)</f>
        <v>189854</v>
      </c>
      <c r="E63" s="116">
        <f>ROUND('Lake Mabel Solar'!Y$20,0)</f>
        <v>-154756</v>
      </c>
      <c r="F63" s="98">
        <f t="shared" si="3"/>
        <v>475328</v>
      </c>
      <c r="G63" s="117"/>
      <c r="H63" s="119" t="s">
        <v>26</v>
      </c>
      <c r="I63" s="116">
        <v>0</v>
      </c>
      <c r="J63" s="116">
        <f t="shared" si="4"/>
        <v>475328</v>
      </c>
      <c r="K63" s="116">
        <f t="shared" si="5"/>
        <v>475328</v>
      </c>
    </row>
    <row r="64" spans="1:11" x14ac:dyDescent="0.25">
      <c r="A64" s="119" t="s">
        <v>25</v>
      </c>
      <c r="B64" s="116">
        <f>ROUND('Laurel Oaks Solar'!V$20,0)</f>
        <v>177361</v>
      </c>
      <c r="C64" s="116">
        <f>ROUND('Laurel Oaks Solar'!W$20,0)</f>
        <v>178588</v>
      </c>
      <c r="D64" s="116">
        <f>ROUND('Laurel Oaks Solar'!X$20,0)</f>
        <v>127549</v>
      </c>
      <c r="E64" s="116">
        <f>ROUND('Laurel Oaks Solar'!Y$20,0)</f>
        <v>-113765</v>
      </c>
      <c r="F64" s="98">
        <f t="shared" si="3"/>
        <v>369733</v>
      </c>
      <c r="G64" s="117"/>
      <c r="H64" s="119" t="s">
        <v>25</v>
      </c>
      <c r="I64" s="116">
        <v>0</v>
      </c>
      <c r="J64" s="116">
        <f t="shared" si="4"/>
        <v>369733</v>
      </c>
      <c r="K64" s="116">
        <f t="shared" si="5"/>
        <v>369733</v>
      </c>
    </row>
    <row r="65" spans="1:11" x14ac:dyDescent="0.25">
      <c r="A65" s="119" t="s">
        <v>24</v>
      </c>
      <c r="B65" s="116">
        <f>ROUND('Magnolia Solar'!V$20,0)</f>
        <v>217237</v>
      </c>
      <c r="C65" s="116">
        <f>ROUND('Magnolia Solar'!W$20,0)</f>
        <v>218740</v>
      </c>
      <c r="D65" s="116">
        <f>ROUND('Magnolia Solar'!X$20,0)</f>
        <v>262559</v>
      </c>
      <c r="E65" s="116">
        <f>ROUND('Magnolia Solar'!Y$20,0)</f>
        <v>-134999</v>
      </c>
      <c r="F65" s="98">
        <f t="shared" si="3"/>
        <v>563537</v>
      </c>
      <c r="G65" s="117"/>
      <c r="H65" s="119" t="s">
        <v>24</v>
      </c>
      <c r="I65" s="116">
        <v>0</v>
      </c>
      <c r="J65" s="116">
        <f t="shared" si="4"/>
        <v>563537</v>
      </c>
      <c r="K65" s="116">
        <f t="shared" si="5"/>
        <v>563537</v>
      </c>
    </row>
    <row r="66" spans="1:11" x14ac:dyDescent="0.25">
      <c r="A66" s="119" t="s">
        <v>23</v>
      </c>
      <c r="B66" s="116">
        <f>ROUND('Mountain View Solar'!V$20,0)</f>
        <v>154609</v>
      </c>
      <c r="C66" s="116">
        <f>ROUND('Mountain View Solar'!W$20,0)</f>
        <v>155685</v>
      </c>
      <c r="D66" s="116">
        <f>ROUND('Mountain View Solar'!X$20,0)</f>
        <v>109115</v>
      </c>
      <c r="E66" s="116">
        <f>ROUND('Mountain View Solar'!Y$20,0)</f>
        <v>-92014</v>
      </c>
      <c r="F66" s="98">
        <f t="shared" si="3"/>
        <v>327395</v>
      </c>
      <c r="G66" s="117"/>
      <c r="H66" s="119" t="s">
        <v>23</v>
      </c>
      <c r="I66" s="116">
        <v>0</v>
      </c>
      <c r="J66" s="116">
        <f t="shared" si="4"/>
        <v>327395</v>
      </c>
      <c r="K66" s="116">
        <f t="shared" si="5"/>
        <v>327395</v>
      </c>
    </row>
    <row r="67" spans="1:11" x14ac:dyDescent="0.25">
      <c r="A67" s="104" t="s">
        <v>22</v>
      </c>
      <c r="B67" s="100">
        <f>ROUND('Riverside Solar'!V$20,0)</f>
        <v>179570</v>
      </c>
      <c r="C67" s="100">
        <f>ROUND('Riverside Solar'!W$20,0)</f>
        <v>180824</v>
      </c>
      <c r="D67" s="100">
        <f>ROUND('Riverside Solar'!X$20,0)</f>
        <v>148450</v>
      </c>
      <c r="E67" s="100">
        <f>ROUND('Riverside Solar'!Y$20,0)</f>
        <v>-107327</v>
      </c>
      <c r="F67" s="101">
        <f t="shared" si="3"/>
        <v>401517</v>
      </c>
      <c r="G67" s="117"/>
      <c r="H67" s="104" t="s">
        <v>22</v>
      </c>
      <c r="I67" s="100">
        <v>0</v>
      </c>
      <c r="J67" s="100">
        <f t="shared" si="4"/>
        <v>401517</v>
      </c>
      <c r="K67" s="100">
        <f t="shared" si="5"/>
        <v>401517</v>
      </c>
    </row>
    <row r="68" spans="1:11" x14ac:dyDescent="0.25">
      <c r="A68" s="105" t="s">
        <v>21</v>
      </c>
      <c r="B68" s="98">
        <f>SUM(B36:B67)</f>
        <v>5757030</v>
      </c>
      <c r="C68" s="98">
        <f>SUM(C36:C67)</f>
        <v>5802343</v>
      </c>
      <c r="D68" s="98">
        <f>SUM(D36:D67)</f>
        <v>3777869</v>
      </c>
      <c r="E68" s="98">
        <f>SUM(E36:E67)</f>
        <v>-3931906</v>
      </c>
      <c r="F68" s="98">
        <f>SUM(F36:F67)</f>
        <v>11405336</v>
      </c>
      <c r="G68" s="117"/>
      <c r="H68" s="105" t="s">
        <v>21</v>
      </c>
      <c r="I68" s="98">
        <f>SUM(I36:I67)</f>
        <v>4576706</v>
      </c>
      <c r="J68" s="98">
        <f>SUM(J36:J67)</f>
        <v>11405336</v>
      </c>
      <c r="K68" s="98">
        <f>SUM(K36:K67)</f>
        <v>6828630</v>
      </c>
    </row>
    <row r="69" spans="1:11" ht="13.8" thickBot="1" x14ac:dyDescent="0.3">
      <c r="A69" s="122"/>
      <c r="B69" s="123"/>
      <c r="C69" s="123"/>
      <c r="D69" s="123"/>
      <c r="E69" s="123"/>
      <c r="F69" s="106"/>
      <c r="G69" s="117"/>
      <c r="H69" s="122"/>
      <c r="I69" s="123"/>
      <c r="J69" s="123"/>
      <c r="K69" s="123"/>
    </row>
    <row r="70" spans="1:11" ht="24.75" customHeight="1" thickBot="1" x14ac:dyDescent="0.3">
      <c r="A70" s="107" t="s">
        <v>20</v>
      </c>
      <c r="B70" s="108">
        <f>SUM(B12,B18,B27,B33,B68)</f>
        <v>7227017</v>
      </c>
      <c r="C70" s="108">
        <f>SUM(C12,C18,C27,C33,C68)</f>
        <v>9176677</v>
      </c>
      <c r="D70" s="108">
        <f>SUM(D12,D18,D27,D33,D68)</f>
        <v>5812680</v>
      </c>
      <c r="E70" s="108">
        <f>SUM(E12,E18,E27,E33,E68)</f>
        <v>-6068792</v>
      </c>
      <c r="F70" s="108">
        <f>SUM(F12,F18,F27,F33,F68)</f>
        <v>16147582</v>
      </c>
      <c r="G70" s="117"/>
      <c r="H70" s="107" t="s">
        <v>20</v>
      </c>
      <c r="I70" s="108">
        <f>SUM(I12,I18,I27,I33,I68)</f>
        <v>8014743</v>
      </c>
      <c r="J70" s="108">
        <f>SUM(J12,J18,J27,J33,J68)</f>
        <v>16147582</v>
      </c>
      <c r="K70" s="108">
        <f>SUM(K12,K18,K27,K33,K68)</f>
        <v>8132839</v>
      </c>
    </row>
    <row r="71" spans="1:11" x14ac:dyDescent="0.25">
      <c r="A71" s="118"/>
      <c r="B71" s="120"/>
      <c r="C71" s="120"/>
      <c r="D71" s="120"/>
      <c r="E71" s="120"/>
      <c r="F71" s="102"/>
      <c r="G71" s="117"/>
      <c r="H71" s="118"/>
      <c r="I71" s="120"/>
      <c r="J71" s="120"/>
      <c r="K71" s="120"/>
    </row>
    <row r="72" spans="1:11" x14ac:dyDescent="0.25">
      <c r="A72" s="121" t="s">
        <v>19</v>
      </c>
      <c r="B72" s="116">
        <v>0</v>
      </c>
      <c r="C72" s="116">
        <v>0</v>
      </c>
      <c r="D72" s="116">
        <v>0</v>
      </c>
      <c r="E72" s="116">
        <v>0</v>
      </c>
      <c r="F72" s="98">
        <f>SUM(B72:E72)</f>
        <v>0</v>
      </c>
      <c r="G72" s="117"/>
      <c r="H72" s="121" t="s">
        <v>19</v>
      </c>
      <c r="I72" s="116">
        <v>0</v>
      </c>
      <c r="J72" s="116">
        <f>F72</f>
        <v>0</v>
      </c>
      <c r="K72" s="116">
        <f>J72-I72</f>
        <v>0</v>
      </c>
    </row>
    <row r="73" spans="1:11" x14ac:dyDescent="0.25">
      <c r="A73" s="121"/>
      <c r="B73" s="98"/>
      <c r="C73" s="98"/>
      <c r="D73" s="98"/>
      <c r="E73" s="98"/>
      <c r="F73" s="98"/>
      <c r="G73" s="117"/>
      <c r="H73" s="121"/>
      <c r="I73" s="116"/>
      <c r="J73" s="116"/>
      <c r="K73" s="116"/>
    </row>
    <row r="74" spans="1:11" x14ac:dyDescent="0.25">
      <c r="A74" s="121" t="s">
        <v>18</v>
      </c>
      <c r="B74" s="116">
        <v>0</v>
      </c>
      <c r="C74" s="116">
        <v>0</v>
      </c>
      <c r="D74" s="116">
        <v>0</v>
      </c>
      <c r="E74" s="116">
        <v>0</v>
      </c>
      <c r="F74" s="98">
        <f>SUM(B74:E74)</f>
        <v>0</v>
      </c>
      <c r="G74" s="117"/>
      <c r="H74" s="121" t="s">
        <v>18</v>
      </c>
      <c r="I74" s="116">
        <v>0</v>
      </c>
      <c r="J74" s="116">
        <f>F74</f>
        <v>0</v>
      </c>
      <c r="K74" s="116">
        <f>J74-I74</f>
        <v>0</v>
      </c>
    </row>
    <row r="75" spans="1:11" x14ac:dyDescent="0.25">
      <c r="A75" s="118"/>
      <c r="B75" s="120"/>
      <c r="C75" s="120"/>
      <c r="D75" s="120"/>
      <c r="E75" s="120"/>
      <c r="F75" s="102"/>
      <c r="G75" s="117"/>
      <c r="H75" s="118"/>
      <c r="I75" s="120"/>
      <c r="J75" s="120"/>
      <c r="K75" s="120"/>
    </row>
    <row r="76" spans="1:11" x14ac:dyDescent="0.25">
      <c r="A76" s="121" t="s">
        <v>17</v>
      </c>
      <c r="B76" s="116">
        <v>0</v>
      </c>
      <c r="C76" s="116">
        <v>0</v>
      </c>
      <c r="D76" s="116">
        <v>0</v>
      </c>
      <c r="E76" s="116">
        <v>0</v>
      </c>
      <c r="F76" s="98">
        <f>SUM(B76:E76)</f>
        <v>0</v>
      </c>
      <c r="G76" s="117"/>
      <c r="H76" s="121" t="s">
        <v>17</v>
      </c>
      <c r="I76" s="116">
        <v>0</v>
      </c>
      <c r="J76" s="116">
        <f>F76</f>
        <v>0</v>
      </c>
      <c r="K76" s="116">
        <f>J76-I76</f>
        <v>0</v>
      </c>
    </row>
    <row r="77" spans="1:11" x14ac:dyDescent="0.25">
      <c r="A77" s="118"/>
      <c r="B77" s="120"/>
      <c r="C77" s="120"/>
      <c r="D77" s="120"/>
      <c r="E77" s="120"/>
      <c r="F77" s="102"/>
      <c r="G77" s="117"/>
      <c r="H77" s="118"/>
      <c r="I77" s="120"/>
      <c r="J77" s="120"/>
      <c r="K77" s="120"/>
    </row>
    <row r="78" spans="1:11" x14ac:dyDescent="0.25">
      <c r="A78" s="115" t="s">
        <v>16</v>
      </c>
      <c r="B78" s="116">
        <v>0</v>
      </c>
      <c r="C78" s="116">
        <v>0</v>
      </c>
      <c r="D78" s="116">
        <v>0</v>
      </c>
      <c r="E78" s="116">
        <v>0</v>
      </c>
      <c r="F78" s="98">
        <f>SUM(B78:E78)</f>
        <v>0</v>
      </c>
      <c r="G78" s="117"/>
      <c r="H78" s="115" t="s">
        <v>16</v>
      </c>
      <c r="I78" s="116">
        <v>0</v>
      </c>
      <c r="J78" s="116">
        <f>F78</f>
        <v>0</v>
      </c>
      <c r="K78" s="116">
        <f>J78-I78</f>
        <v>0</v>
      </c>
    </row>
    <row r="79" spans="1:11" x14ac:dyDescent="0.25">
      <c r="A79" s="119"/>
      <c r="B79" s="116"/>
      <c r="C79" s="116"/>
      <c r="D79" s="116"/>
      <c r="E79" s="116"/>
      <c r="F79" s="116"/>
      <c r="G79" s="117"/>
      <c r="H79" s="119"/>
      <c r="I79" s="116"/>
      <c r="J79" s="116"/>
      <c r="K79" s="116"/>
    </row>
    <row r="80" spans="1:11" x14ac:dyDescent="0.25">
      <c r="A80" s="119" t="s">
        <v>15</v>
      </c>
      <c r="B80" s="116">
        <v>0</v>
      </c>
      <c r="C80" s="116">
        <v>0</v>
      </c>
      <c r="D80" s="116">
        <v>0</v>
      </c>
      <c r="E80" s="116">
        <v>0</v>
      </c>
      <c r="F80" s="98">
        <f>SUM(B80:E80)</f>
        <v>0</v>
      </c>
      <c r="G80" s="117"/>
      <c r="H80" s="119" t="s">
        <v>15</v>
      </c>
      <c r="I80" s="116">
        <v>0</v>
      </c>
      <c r="J80" s="116">
        <f>F80</f>
        <v>0</v>
      </c>
      <c r="K80" s="116">
        <f>J80-I80</f>
        <v>0</v>
      </c>
    </row>
    <row r="81" spans="1:11" x14ac:dyDescent="0.25">
      <c r="A81" s="118"/>
      <c r="B81" s="120"/>
      <c r="C81" s="120"/>
      <c r="D81" s="120"/>
      <c r="E81" s="120"/>
      <c r="F81" s="102"/>
      <c r="G81" s="117"/>
      <c r="H81" s="118"/>
      <c r="I81" s="120"/>
      <c r="J81" s="120"/>
      <c r="K81" s="120"/>
    </row>
    <row r="82" spans="1:11" x14ac:dyDescent="0.25">
      <c r="A82" s="121" t="s">
        <v>14</v>
      </c>
      <c r="B82" s="116">
        <v>0</v>
      </c>
      <c r="C82" s="116">
        <v>0</v>
      </c>
      <c r="D82" s="116">
        <v>0</v>
      </c>
      <c r="E82" s="116">
        <v>0</v>
      </c>
      <c r="F82" s="98">
        <f>SUM(B82:E82)</f>
        <v>0</v>
      </c>
      <c r="G82" s="117"/>
      <c r="H82" s="121" t="s">
        <v>14</v>
      </c>
      <c r="I82" s="116">
        <v>0</v>
      </c>
      <c r="J82" s="116">
        <f>F82</f>
        <v>0</v>
      </c>
      <c r="K82" s="116">
        <f>J82-I82</f>
        <v>0</v>
      </c>
    </row>
    <row r="83" spans="1:11" ht="13.8" thickBot="1" x14ac:dyDescent="0.3">
      <c r="A83" s="122"/>
      <c r="B83" s="123"/>
      <c r="C83" s="123"/>
      <c r="D83" s="123"/>
      <c r="E83" s="123"/>
      <c r="F83" s="106"/>
      <c r="G83" s="117"/>
      <c r="H83" s="122"/>
      <c r="I83" s="123"/>
      <c r="J83" s="123"/>
      <c r="K83" s="123"/>
    </row>
    <row r="84" spans="1:11" ht="24.75" customHeight="1" thickBot="1" x14ac:dyDescent="0.3">
      <c r="A84" s="107" t="s">
        <v>13</v>
      </c>
      <c r="B84" s="108">
        <f>SUM(B72:B83)</f>
        <v>0</v>
      </c>
      <c r="C84" s="108">
        <f>SUM(C72:C83)</f>
        <v>0</v>
      </c>
      <c r="D84" s="108">
        <f>SUM(D72:D83)</f>
        <v>0</v>
      </c>
      <c r="E84" s="108">
        <f>SUM(E72:E83)</f>
        <v>0</v>
      </c>
      <c r="F84" s="108">
        <f>SUM(F72:F83)</f>
        <v>0</v>
      </c>
      <c r="G84" s="117"/>
      <c r="H84" s="107" t="s">
        <v>13</v>
      </c>
      <c r="I84" s="108">
        <f>SUM(I72:I83)</f>
        <v>0</v>
      </c>
      <c r="J84" s="108">
        <f>SUM(J72:J83)</f>
        <v>0</v>
      </c>
      <c r="K84" s="108">
        <f>SUM(K72:K83)</f>
        <v>0</v>
      </c>
    </row>
    <row r="85" spans="1:11" x14ac:dyDescent="0.25">
      <c r="A85" s="118"/>
      <c r="B85" s="120"/>
      <c r="C85" s="120"/>
      <c r="D85" s="120"/>
      <c r="E85" s="120"/>
      <c r="F85" s="102"/>
      <c r="G85" s="117"/>
      <c r="H85" s="118"/>
      <c r="I85" s="120"/>
      <c r="J85" s="120"/>
      <c r="K85" s="120"/>
    </row>
    <row r="86" spans="1:11" ht="13.8" thickBot="1" x14ac:dyDescent="0.3">
      <c r="A86" s="122"/>
      <c r="B86" s="123"/>
      <c r="C86" s="123"/>
      <c r="D86" s="123"/>
      <c r="E86" s="123"/>
      <c r="F86" s="106"/>
      <c r="G86" s="117"/>
      <c r="H86" s="122"/>
      <c r="I86" s="123"/>
      <c r="J86" s="123"/>
      <c r="K86" s="123"/>
    </row>
    <row r="87" spans="1:11" ht="24.75" customHeight="1" thickBot="1" x14ac:dyDescent="0.3">
      <c r="A87" s="94" t="s">
        <v>12</v>
      </c>
      <c r="B87" s="108">
        <f>SUM(B70,B84)</f>
        <v>7227017</v>
      </c>
      <c r="C87" s="108">
        <f>SUM(C70,C84)</f>
        <v>9176677</v>
      </c>
      <c r="D87" s="108">
        <f>SUM(D70,D84)</f>
        <v>5812680</v>
      </c>
      <c r="E87" s="108">
        <f>SUM(E70,E84)</f>
        <v>-6068792</v>
      </c>
      <c r="F87" s="108">
        <f>SUM(F70,F84)</f>
        <v>16147582</v>
      </c>
      <c r="G87" s="117"/>
      <c r="H87" s="94" t="s">
        <v>12</v>
      </c>
      <c r="I87" s="108">
        <f>SUM(I70,I84)</f>
        <v>8014743</v>
      </c>
      <c r="J87" s="108">
        <f>SUM(J70,J84)</f>
        <v>16147582</v>
      </c>
      <c r="K87" s="108">
        <f>SUM(K70,K84)</f>
        <v>8132839</v>
      </c>
    </row>
  </sheetData>
  <printOptions horizontalCentered="1"/>
  <pageMargins left="1" right="1" top="1" bottom="1" header="1" footer="1"/>
  <pageSetup scale="57" orientation="portrait" blackAndWhite="1" r:id="rId1"/>
  <headerFooter alignWithMargins="0"/>
  <customProperties>
    <customPr name="EpmWorksheetKeyString_GU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66334-5577-4A95-A549-06C1C412D353}">
  <sheetPr>
    <tabColor theme="2" tint="-0.499984740745262"/>
    <pageSetUpPr fitToPage="1"/>
  </sheetPr>
  <dimension ref="A1:AH449"/>
  <sheetViews>
    <sheetView zoomScaleNormal="100" workbookViewId="0">
      <pane ySplit="15" topLeftCell="A16" activePane="bottomLeft" state="frozen"/>
      <selection activeCell="D37" sqref="D37"/>
      <selection pane="bottomLeft" activeCell="A16" sqref="A16"/>
    </sheetView>
  </sheetViews>
  <sheetFormatPr defaultColWidth="9.109375" defaultRowHeight="13.2" x14ac:dyDescent="0.25"/>
  <cols>
    <col min="1" max="1" width="24.332031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Big Bend Floating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2057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41229.981458894748</v>
      </c>
      <c r="Q8" s="184">
        <f>G10</f>
        <v>52994.482235888143</v>
      </c>
      <c r="R8" s="184">
        <f>G11</f>
        <v>53047.334426775938</v>
      </c>
      <c r="S8" s="184">
        <f>G12</f>
        <v>12338.707555478615</v>
      </c>
      <c r="T8" s="184">
        <f>G13</f>
        <v>-77150.542759247954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95128.614015802217</v>
      </c>
      <c r="Q9" s="184">
        <f>L10</f>
        <v>131207.91461910802</v>
      </c>
      <c r="R9" s="184">
        <f>L11</f>
        <v>132825.91789160811</v>
      </c>
      <c r="S9" s="184">
        <f>L12</f>
        <v>24273.039537601639</v>
      </c>
      <c r="T9" s="184">
        <f>L13</f>
        <v>-193178.25803251559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39</v>
      </c>
      <c r="B10" s="170">
        <f>'Escalation Factors'!$A$10</f>
        <v>2023</v>
      </c>
      <c r="C10" s="201">
        <f>C17+5*1</f>
        <v>2057</v>
      </c>
      <c r="D10" s="10" t="s">
        <v>155</v>
      </c>
      <c r="E10" s="184">
        <f>VLOOKUP($A$10,'Cost Estimates in 2023'!$A:$F,2,FALSE)</f>
        <v>50255</v>
      </c>
      <c r="F10" s="164">
        <f>VLOOKUP(G$7,Multiplier_Labor,3,FALSE)</f>
        <v>1.0545116353773385</v>
      </c>
      <c r="G10" s="185">
        <f>E10*F10</f>
        <v>52994.482235888143</v>
      </c>
      <c r="H10" s="137"/>
      <c r="J10" s="165">
        <f>C10+1</f>
        <v>2058</v>
      </c>
      <c r="K10" s="164">
        <f>VLOOKUP(J$10,Multiplier_Labor,4,FALSE)</f>
        <v>2.4758787912122164</v>
      </c>
      <c r="L10" s="185">
        <f>G10*K10</f>
        <v>131207.91461910802</v>
      </c>
      <c r="M10" s="2"/>
      <c r="O10" s="134" t="s">
        <v>235</v>
      </c>
      <c r="P10" s="184">
        <f>SUM(Q10:T10)</f>
        <v>95128.614015802217</v>
      </c>
      <c r="Q10" s="184">
        <f>Q9-Q16</f>
        <v>131207.91461910802</v>
      </c>
      <c r="R10" s="184">
        <f>R9-R16</f>
        <v>132825.91789160811</v>
      </c>
      <c r="S10" s="184">
        <f>S9-S16</f>
        <v>24273.039537601639</v>
      </c>
      <c r="T10" s="184">
        <f>T9-T16</f>
        <v>-193178.25803251559</v>
      </c>
      <c r="Z10" s="2"/>
      <c r="AA10" s="186" t="str">
        <f>A10</f>
        <v>Big Bend Floating Solar</v>
      </c>
      <c r="AB10" s="182">
        <f>P12</f>
        <v>32</v>
      </c>
      <c r="AC10" s="187">
        <f>G7</f>
        <v>2025</v>
      </c>
      <c r="AD10" s="187">
        <f>C10</f>
        <v>2057</v>
      </c>
      <c r="AE10" s="182">
        <f>G15</f>
        <v>41229.981458894748</v>
      </c>
      <c r="AF10" s="182">
        <f>P16</f>
        <v>0</v>
      </c>
      <c r="AG10" s="182">
        <f>L15</f>
        <v>95128.614015802217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52325</v>
      </c>
      <c r="F11" s="164">
        <f>VLOOKUP(G$7,Multiplier_Materials,3,FALSE)</f>
        <v>1.0138047668757943</v>
      </c>
      <c r="G11" s="185">
        <f>E11*F11</f>
        <v>53047.334426775938</v>
      </c>
      <c r="H11" s="137"/>
      <c r="K11" s="164">
        <f>VLOOKUP(J$10,Multiplier_Materials,4,FALSE)</f>
        <v>2.5039131433635897</v>
      </c>
      <c r="L11" s="185">
        <f>G11*K11</f>
        <v>132825.91789160811</v>
      </c>
      <c r="M11" s="2"/>
      <c r="O11" s="134" t="s">
        <v>234</v>
      </c>
      <c r="P11" s="184">
        <f>SUM(Q11:T11)</f>
        <v>41229.981458894923</v>
      </c>
      <c r="Q11" s="184">
        <f>Q10/((1+Q13)^(P12))</f>
        <v>52994.482235888288</v>
      </c>
      <c r="R11" s="184">
        <f>R10/((1+R13)^(P12))</f>
        <v>53047.334426775815</v>
      </c>
      <c r="S11" s="184">
        <f>S10/((1+S13)^(P12))</f>
        <v>12338.707555478592</v>
      </c>
      <c r="T11" s="184">
        <f>T10/((1+T13)^(P12))</f>
        <v>-77150.542759247779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11845</v>
      </c>
      <c r="F12" s="164">
        <f>VLOOKUP(G$7,Multiplier_GDP,3,FALSE)</f>
        <v>1.0416806716317952</v>
      </c>
      <c r="G12" s="185">
        <f>E12*F12</f>
        <v>12338.707555478615</v>
      </c>
      <c r="H12" s="137"/>
      <c r="K12" s="164">
        <f>VLOOKUP(J$10,Multiplier_GDP,4,FALSE)</f>
        <v>1.9672270720788709</v>
      </c>
      <c r="L12" s="185">
        <f>G12*K12</f>
        <v>24273.039537601639</v>
      </c>
      <c r="M12" s="2"/>
      <c r="O12" s="134" t="s">
        <v>244</v>
      </c>
      <c r="P12" s="184">
        <f>(P7-P6)</f>
        <v>32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-76100</v>
      </c>
      <c r="F13" s="164">
        <f>F11</f>
        <v>1.0138047668757943</v>
      </c>
      <c r="G13" s="185">
        <f>E13*F13</f>
        <v>-77150.542759247954</v>
      </c>
      <c r="H13" s="137"/>
      <c r="K13" s="164">
        <f>K11</f>
        <v>2.5039131433635897</v>
      </c>
      <c r="L13" s="185">
        <f>G13*K13</f>
        <v>-193178.25803251559</v>
      </c>
      <c r="M13" s="2"/>
      <c r="O13" s="180" t="s">
        <v>237</v>
      </c>
      <c r="P13" s="189">
        <f>IF(P8=0,0,((P9/P8)^(1/($P7-$P6))-1))</f>
        <v>2.6471305602848938E-2</v>
      </c>
      <c r="Q13" s="189">
        <f>IF(Q8=0,0,((Q9/Q8)^(1/($P7-$P6))-1))</f>
        <v>2.8736249043439965E-2</v>
      </c>
      <c r="R13" s="189">
        <f>IF(R8=0,0,((R9/R8)^(1/($P7-$P6))-1))</f>
        <v>2.9098278894851504E-2</v>
      </c>
      <c r="S13" s="189">
        <f>IF(S8=0,0,((S9/S8)^(1/($P7-$P6))-1))</f>
        <v>2.1369659959988407E-2</v>
      </c>
      <c r="T13" s="189">
        <f>IF(T8=0,0,((T9/T8)^(1/($P7-$P6))-1))</f>
        <v>2.9098278894851504E-2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1923.2594193331438</v>
      </c>
      <c r="Q14" s="185">
        <f>PMT(Q13,$P12,-Q11)</f>
        <v>2554.6971292054845</v>
      </c>
      <c r="R14" s="185">
        <f>PMT(R13,$P12,-R11)</f>
        <v>2569.9659719911288</v>
      </c>
      <c r="S14" s="185">
        <f>PMT(S13,$P12,-S11)</f>
        <v>536.28213693299426</v>
      </c>
      <c r="T14" s="185">
        <f>PMT(T13,$P12,-T11)</f>
        <v>-3737.6858187964631</v>
      </c>
      <c r="U14" s="190"/>
      <c r="Z14" s="2"/>
    </row>
    <row r="15" spans="1:34" x14ac:dyDescent="0.25">
      <c r="E15" s="185">
        <f>SUM(E10:E13)</f>
        <v>38325</v>
      </c>
      <c r="F15" s="124"/>
      <c r="G15" s="185">
        <f>SUM(G10:G13)</f>
        <v>41229.981458894748</v>
      </c>
      <c r="H15" s="137"/>
      <c r="L15" s="185">
        <f>SUM(L10:L13)</f>
        <v>95128.614015802217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0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2052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1923.2594193331438</v>
      </c>
      <c r="Q17" s="124">
        <f>IF($N17&lt;=TRUNC($P$12),Q14*(1+0),0)</f>
        <v>2554.6971292054845</v>
      </c>
      <c r="R17" s="124">
        <f>IF($N17&lt;=TRUNC($P$12),R14*(1+0),0)</f>
        <v>2569.9659719911288</v>
      </c>
      <c r="S17" s="124">
        <f>IF($N17&lt;=TRUNC($P$12),S14*(1+0),0)</f>
        <v>536.28213693299426</v>
      </c>
      <c r="T17" s="124">
        <f>IF($N17&lt;=TRUNC($P$12),T14*(1+0),0)</f>
        <v>-3737.6858187964631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1974.1533614040336</v>
      </c>
      <c r="Q18" s="124">
        <f t="shared" ref="Q18:Q52" si="3">IF($N18&lt;=TRUNC($P$12),Q17*(1+Q$13),0)</f>
        <v>2628.1095421408945</v>
      </c>
      <c r="R18" s="124">
        <f t="shared" ref="R18:R52" si="4">IF($N18&lt;=TRUNC($P$12),R17*(1+R$13),0)</f>
        <v>2644.7475585944048</v>
      </c>
      <c r="S18" s="124">
        <f t="shared" ref="S18:S52" si="5">IF($N18&lt;=TRUNC($P$12),S17*(1+S$13),0)</f>
        <v>547.74230384186831</v>
      </c>
      <c r="T18" s="124">
        <f t="shared" ref="T18:T52" si="6">IF($N18&lt;=TRUNC($P$12),T17*(1+T$13),0)</f>
        <v>-3846.4460431731341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2026.4130808474447</v>
      </c>
      <c r="Q19" s="124">
        <f t="shared" si="3"/>
        <v>2703.631552457296</v>
      </c>
      <c r="R19" s="124">
        <f t="shared" si="4"/>
        <v>2721.7051606608625</v>
      </c>
      <c r="S19" s="124">
        <f t="shared" si="5"/>
        <v>559.44737062066963</v>
      </c>
      <c r="T19" s="124">
        <f t="shared" si="6"/>
        <v>-3958.3710028913838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2080.075662959272</v>
      </c>
      <c r="Q20" s="124">
        <f t="shared" si="3"/>
        <v>2781.3237820704112</v>
      </c>
      <c r="R20" s="124">
        <f t="shared" si="4"/>
        <v>2800.9020964953288</v>
      </c>
      <c r="S20" s="124">
        <f t="shared" si="5"/>
        <v>571.40257069634299</v>
      </c>
      <c r="T20" s="124">
        <f t="shared" si="6"/>
        <v>-4073.5527863028105</v>
      </c>
      <c r="U20" s="196">
        <f>SUM(Q17:T20)/4</f>
        <v>2000.9753811359733</v>
      </c>
      <c r="V20" s="124">
        <f>SUM(Q17:Q20)/4</f>
        <v>2666.9405014685217</v>
      </c>
      <c r="W20" s="124">
        <f>SUM(R17:R20)/4</f>
        <v>2684.3301969354311</v>
      </c>
      <c r="X20" s="124">
        <f>SUM(S17:S20)/4</f>
        <v>553.71859552296883</v>
      </c>
      <c r="Y20" s="124">
        <f>SUM(T17:T20)/4</f>
        <v>-3904.0139127909479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2135.1792097595926</v>
      </c>
      <c r="Q21" s="124">
        <f t="shared" si="3"/>
        <v>2861.248594942429</v>
      </c>
      <c r="R21" s="124">
        <f t="shared" si="4"/>
        <v>2882.4035268563243</v>
      </c>
      <c r="S21" s="124">
        <f t="shared" si="5"/>
        <v>583.61324933238711</v>
      </c>
      <c r="T21" s="124">
        <f t="shared" si="6"/>
        <v>-4192.0861613715488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2191.7628680825592</v>
      </c>
      <c r="Q22" s="124">
        <f t="shared" si="3"/>
        <v>2943.4701471418875</v>
      </c>
      <c r="R22" s="124">
        <f t="shared" si="4"/>
        <v>2966.2765085682931</v>
      </c>
      <c r="S22" s="124">
        <f t="shared" si="5"/>
        <v>596.08486601876416</v>
      </c>
      <c r="T22" s="124">
        <f t="shared" si="6"/>
        <v>-4314.0686536463854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2249.8668584471043</v>
      </c>
      <c r="Q23" s="124">
        <f t="shared" si="3"/>
        <v>3028.0544383420879</v>
      </c>
      <c r="R23" s="124">
        <f t="shared" si="4"/>
        <v>3052.5900496938598</v>
      </c>
      <c r="S23" s="124">
        <f t="shared" si="5"/>
        <v>608.8229969128804</v>
      </c>
      <c r="T23" s="124">
        <f t="shared" si="6"/>
        <v>-4439.600626501724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2309.5325047301812</v>
      </c>
      <c r="Q24" s="124">
        <f t="shared" si="3"/>
        <v>3115.0693647993799</v>
      </c>
      <c r="R24" s="124">
        <f t="shared" si="4"/>
        <v>3141.4151663115003</v>
      </c>
      <c r="S24" s="124">
        <f t="shared" si="5"/>
        <v>621.83333733272968</v>
      </c>
      <c r="T24" s="124">
        <f t="shared" si="6"/>
        <v>-4568.7853637134285</v>
      </c>
      <c r="U24" s="196">
        <f>SUM(Q21:T24)/4</f>
        <v>2221.5853602548591</v>
      </c>
      <c r="V24" s="124">
        <f>SUM(Q21:Q24)/4</f>
        <v>2986.9606363064458</v>
      </c>
      <c r="W24" s="124">
        <f>SUM(R21:R24)/4</f>
        <v>3010.6713128574943</v>
      </c>
      <c r="X24" s="124">
        <f>SUM(S21:S24)/4</f>
        <v>602.58861239919031</v>
      </c>
      <c r="Y24" s="124">
        <f>SUM(T21:T24)/4</f>
        <v>-4378.6352013082715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2370.8022646650315</v>
      </c>
      <c r="Q25" s="124">
        <f t="shared" si="3"/>
        <v>3204.584773853845</v>
      </c>
      <c r="R25" s="124">
        <f t="shared" si="4"/>
        <v>3232.8249409453488</v>
      </c>
      <c r="S25" s="124">
        <f t="shared" si="5"/>
        <v>635.12170430331491</v>
      </c>
      <c r="T25" s="124">
        <f t="shared" si="6"/>
        <v>-4701.7291544374775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2433.7197611874653</v>
      </c>
      <c r="Q26" s="124">
        <f t="shared" si="3"/>
        <v>3296.6725199961247</v>
      </c>
      <c r="R26" s="124">
        <f t="shared" si="4"/>
        <v>3326.8945826952086</v>
      </c>
      <c r="S26" s="124">
        <f t="shared" si="5"/>
        <v>648.69403915748501</v>
      </c>
      <c r="T26" s="124">
        <f t="shared" si="6"/>
        <v>-4838.5413806613533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2498.3298146538782</v>
      </c>
      <c r="Q27" s="124">
        <f t="shared" si="3"/>
        <v>3391.4065225453983</v>
      </c>
      <c r="R27" s="124">
        <f t="shared" si="4"/>
        <v>3423.7014891162444</v>
      </c>
      <c r="S27" s="124">
        <f t="shared" si="5"/>
        <v>662.5564101923519</v>
      </c>
      <c r="T27" s="124">
        <f t="shared" si="6"/>
        <v>-4979.3346072001168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2564.6784759553375</v>
      </c>
      <c r="Q28" s="124">
        <f t="shared" si="3"/>
        <v>3488.8628249848093</v>
      </c>
      <c r="R28" s="124">
        <f t="shared" si="4"/>
        <v>3523.3253098992673</v>
      </c>
      <c r="S28" s="124">
        <f t="shared" si="5"/>
        <v>676.7150153824731</v>
      </c>
      <c r="T28" s="124">
        <f t="shared" si="6"/>
        <v>-5124.2246743112119</v>
      </c>
      <c r="U28" s="196">
        <f>SUM(Q25:T28)/4</f>
        <v>2466.8825791154286</v>
      </c>
      <c r="V28" s="124">
        <f>SUM(Q25:Q28)/4</f>
        <v>3345.3816603450446</v>
      </c>
      <c r="W28" s="124">
        <f>SUM(R25:R28)/4</f>
        <v>3376.6865806640171</v>
      </c>
      <c r="X28" s="124">
        <f>SUM(S25:S28)/4</f>
        <v>655.7717922589062</v>
      </c>
      <c r="Y28" s="124">
        <f>SUM(T25:T28)/4</f>
        <v>-4910.9574541525399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2632.8130605527931</v>
      </c>
      <c r="Q29" s="124">
        <f t="shared" si="3"/>
        <v>3589.1196560019721</v>
      </c>
      <c r="R29" s="124">
        <f t="shared" si="4"/>
        <v>3625.8480124040052</v>
      </c>
      <c r="S29" s="124">
        <f t="shared" si="5"/>
        <v>691.17618515101492</v>
      </c>
      <c r="T29" s="124">
        <f t="shared" si="6"/>
        <v>-5273.3307930041992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2702.7821834591205</v>
      </c>
      <c r="Q30" s="124">
        <f t="shared" si="3"/>
        <v>3692.2574922835502</v>
      </c>
      <c r="R30" s="124">
        <f t="shared" si="4"/>
        <v>3731.3539490992798</v>
      </c>
      <c r="S30" s="124">
        <f t="shared" si="5"/>
        <v>705.94638520013405</v>
      </c>
      <c r="T30" s="124">
        <f t="shared" si="6"/>
        <v>-5426.775643123844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2774.6357951944892</v>
      </c>
      <c r="Q31" s="124">
        <f t="shared" si="3"/>
        <v>3798.3591231143173</v>
      </c>
      <c r="R31" s="124">
        <f t="shared" si="4"/>
        <v>3839.9299269655762</v>
      </c>
      <c r="S31" s="124">
        <f t="shared" si="5"/>
        <v>721.03221940184392</v>
      </c>
      <c r="T31" s="124">
        <f t="shared" si="6"/>
        <v>-5584.6854742872483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2848.4252187422308</v>
      </c>
      <c r="Q32" s="124">
        <f t="shared" si="3"/>
        <v>3907.5097168325524</v>
      </c>
      <c r="R32" s="124">
        <f t="shared" si="4"/>
        <v>3951.6652789171071</v>
      </c>
      <c r="S32" s="124">
        <f t="shared" si="5"/>
        <v>736.44043275065712</v>
      </c>
      <c r="T32" s="124">
        <f t="shared" si="6"/>
        <v>-5747.1902097580851</v>
      </c>
      <c r="U32" s="196">
        <f>SUM(Q29:T32)/4</f>
        <v>2739.6640644871586</v>
      </c>
      <c r="V32" s="124">
        <f>SUM(Q29:Q32)/4</f>
        <v>3746.8114970580982</v>
      </c>
      <c r="W32" s="124">
        <f>SUM(R29:R32)/4</f>
        <v>3787.1992918464921</v>
      </c>
      <c r="X32" s="124">
        <f>SUM(S29:S32)/4</f>
        <v>713.64880562591259</v>
      </c>
      <c r="Y32" s="124">
        <f>SUM(T29:T32)/4</f>
        <v>-5507.9955300433448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2924.2031875331922</v>
      </c>
      <c r="Q33" s="124">
        <f t="shared" si="3"/>
        <v>4019.7968891951141</v>
      </c>
      <c r="R33" s="124">
        <f t="shared" si="4"/>
        <v>4066.6519373021383</v>
      </c>
      <c r="S33" s="124">
        <f t="shared" si="5"/>
        <v>752.17791437932533</v>
      </c>
      <c r="T33" s="124">
        <f t="shared" si="6"/>
        <v>-5914.4235533433857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3002.0238844872883</v>
      </c>
      <c r="Q34" s="124">
        <f t="shared" si="3"/>
        <v>4135.3107737070704</v>
      </c>
      <c r="R34" s="124">
        <f t="shared" si="4"/>
        <v>4184.9845095420442</v>
      </c>
      <c r="S34" s="124">
        <f t="shared" si="5"/>
        <v>768.25170063902476</v>
      </c>
      <c r="T34" s="124">
        <f t="shared" si="6"/>
        <v>-6086.5230994008498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3081.9429821418589</v>
      </c>
      <c r="Q35" s="124">
        <f t="shared" si="3"/>
        <v>4254.144093972337</v>
      </c>
      <c r="R35" s="124">
        <f t="shared" si="4"/>
        <v>4306.7603559713316</v>
      </c>
      <c r="S35" s="124">
        <f t="shared" si="5"/>
        <v>784.66897824536352</v>
      </c>
      <c r="T35" s="124">
        <f t="shared" si="6"/>
        <v>-6263.630446047172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3164.0176838971629</v>
      </c>
      <c r="Q36" s="124">
        <f t="shared" si="3"/>
        <v>4376.3922381234051</v>
      </c>
      <c r="R36" s="124">
        <f t="shared" si="4"/>
        <v>4432.0796699426755</v>
      </c>
      <c r="S36" s="124">
        <f t="shared" si="5"/>
        <v>801.43708749161851</v>
      </c>
      <c r="T36" s="124">
        <f t="shared" si="6"/>
        <v>-6445.8913116605354</v>
      </c>
      <c r="U36" s="196">
        <f>SUM(Q33:T36)/4</f>
        <v>3043.0469345148749</v>
      </c>
      <c r="V36" s="124">
        <f>SUM(Q33:Q36)/4</f>
        <v>4196.4109987494812</v>
      </c>
      <c r="W36" s="124">
        <f>SUM(R33:R36)/4</f>
        <v>4247.6191181895474</v>
      </c>
      <c r="X36" s="124">
        <f>SUM(S33:S36)/4</f>
        <v>776.63392018883303</v>
      </c>
      <c r="Y36" s="124">
        <f>SUM(T33:T36)/4</f>
        <v>-6177.6171026129859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3248.3067664102709</v>
      </c>
      <c r="Q37" s="124">
        <f t="shared" si="3"/>
        <v>4502.1533353898967</v>
      </c>
      <c r="R37" s="124">
        <f t="shared" si="4"/>
        <v>4561.045560262869</v>
      </c>
      <c r="S37" s="124">
        <f t="shared" si="5"/>
        <v>818.56352553063789</v>
      </c>
      <c r="T37" s="124">
        <f t="shared" si="6"/>
        <v>-6633.4556547731336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3334.8706231694605</v>
      </c>
      <c r="Q38" s="124">
        <f t="shared" si="3"/>
        <v>4631.5283348674147</v>
      </c>
      <c r="R38" s="124">
        <f t="shared" si="4"/>
        <v>4693.764136027522</v>
      </c>
      <c r="S38" s="124">
        <f t="shared" si="5"/>
        <v>836.05594972687686</v>
      </c>
      <c r="T38" s="124">
        <f t="shared" si="6"/>
        <v>-6826.4777974523522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3423.7713092821477</v>
      </c>
      <c r="Q39" s="124">
        <f t="shared" si="3"/>
        <v>4764.6210865499133</v>
      </c>
      <c r="R39" s="124">
        <f t="shared" si="4"/>
        <v>4830.3445939243029</v>
      </c>
      <c r="S39" s="124">
        <f t="shared" si="5"/>
        <v>853.92218108006534</v>
      </c>
      <c r="T39" s="124">
        <f t="shared" si="6"/>
        <v>-7025.1165522721321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3515.0725875102398</v>
      </c>
      <c r="Q40" s="124">
        <f t="shared" si="3"/>
        <v>4901.5384246906369</v>
      </c>
      <c r="R40" s="124">
        <f t="shared" si="4"/>
        <v>4970.8993080765504</v>
      </c>
      <c r="S40" s="124">
        <f t="shared" si="5"/>
        <v>872.17020772203796</v>
      </c>
      <c r="T40" s="124">
        <f t="shared" si="6"/>
        <v>-7229.5353529789845</v>
      </c>
      <c r="U40" s="196">
        <f>SUM(Q37:T40)/4</f>
        <v>3380.5053215930297</v>
      </c>
      <c r="V40" s="124">
        <f>SUM(Q37:Q40)/4</f>
        <v>4699.9602953744652</v>
      </c>
      <c r="W40" s="124">
        <f>SUM(R37:R40)/4</f>
        <v>4764.0133995728111</v>
      </c>
      <c r="X40" s="124">
        <f>SUM(S37:S40)/4</f>
        <v>845.17796601490454</v>
      </c>
      <c r="Y40" s="124">
        <f>SUM(T37:T40)/4</f>
        <v>-6928.6463393691502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ref="P41:P52" si="7">SUM(Q41:T41)</f>
        <v>3608.8399755878581</v>
      </c>
      <c r="Q41" s="124">
        <f t="shared" si="3"/>
        <v>5042.3902535585376</v>
      </c>
      <c r="R41" s="124">
        <f t="shared" si="4"/>
        <v>5115.543922501186</v>
      </c>
      <c r="S41" s="124">
        <f t="shared" si="5"/>
        <v>890.8081884882904</v>
      </c>
      <c r="T41" s="124">
        <f t="shared" si="6"/>
        <v>-7439.9023889601558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7"/>
        <v>3705.1407948572669</v>
      </c>
      <c r="Q42" s="124">
        <f t="shared" si="3"/>
        <v>5187.2896356590099</v>
      </c>
      <c r="R42" s="124">
        <f t="shared" si="4"/>
        <v>5264.3974462569877</v>
      </c>
      <c r="S42" s="124">
        <f t="shared" si="5"/>
        <v>909.84445656585842</v>
      </c>
      <c r="T42" s="124">
        <f t="shared" si="6"/>
        <v>-7656.39074362459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7"/>
        <v>3804.0442202598933</v>
      </c>
      <c r="Q43" s="124">
        <f t="shared" si="3"/>
        <v>5336.3528824897621</v>
      </c>
      <c r="R43" s="124">
        <f t="shared" si="4"/>
        <v>5417.5823513615178</v>
      </c>
      <c r="S43" s="124">
        <f t="shared" si="5"/>
        <v>929.28752321915124</v>
      </c>
      <c r="T43" s="124">
        <f t="shared" si="6"/>
        <v>-7879.1785368105375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7"/>
        <v>3905.6213317203537</v>
      </c>
      <c r="Q44" s="124">
        <f t="shared" si="3"/>
        <v>5489.6996479046666</v>
      </c>
      <c r="R44" s="124">
        <f t="shared" si="4"/>
        <v>5575.2246735572608</v>
      </c>
      <c r="S44" s="124">
        <f t="shared" si="5"/>
        <v>949.14608159540433</v>
      </c>
      <c r="T44" s="124">
        <f t="shared" si="6"/>
        <v>-8108.4490713369787</v>
      </c>
      <c r="U44" s="196">
        <f>SUM(Q41:T44)/4</f>
        <v>3755.9115806063446</v>
      </c>
      <c r="V44" s="124">
        <f>SUM(Q41:Q44)/4</f>
        <v>5263.9331049029934</v>
      </c>
      <c r="W44" s="124">
        <f>SUM(R41:R44)/4</f>
        <v>5343.1870984192374</v>
      </c>
      <c r="X44" s="124">
        <f>SUM(S41:S44)/4</f>
        <v>919.77156246717607</v>
      </c>
      <c r="Y44" s="124">
        <f>SUM(T41:T44)/4</f>
        <v>-7770.9801851830653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4009.9451669624395</v>
      </c>
      <c r="Q45" s="124">
        <f t="shared" si="3"/>
        <v>5647.4530241605398</v>
      </c>
      <c r="R45" s="124">
        <f t="shared" si="4"/>
        <v>5737.454116009887</v>
      </c>
      <c r="S45" s="124">
        <f t="shared" si="5"/>
        <v>969.42901061145358</v>
      </c>
      <c r="T45" s="124">
        <f t="shared" si="6"/>
        <v>-8344.3909838194413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4117.0907757971672</v>
      </c>
      <c r="Q46" s="124">
        <f t="shared" si="3"/>
        <v>5809.7396407239448</v>
      </c>
      <c r="R46" s="124">
        <f t="shared" si="4"/>
        <v>5904.4041560239566</v>
      </c>
      <c r="S46" s="124">
        <f t="shared" si="5"/>
        <v>990.14537892356839</v>
      </c>
      <c r="T46" s="124">
        <f t="shared" si="6"/>
        <v>-8587.1983998743035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4227.1352759240453</v>
      </c>
      <c r="Q47" s="124">
        <f t="shared" si="3"/>
        <v>5976.6897659173337</v>
      </c>
      <c r="R47" s="124">
        <f t="shared" si="4"/>
        <v>6076.2121548638625</v>
      </c>
      <c r="S47" s="124">
        <f t="shared" si="5"/>
        <v>1011.304448982119</v>
      </c>
      <c r="T47" s="124">
        <f t="shared" si="6"/>
        <v>-8837.0710938392695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4340.1579102879459</v>
      </c>
      <c r="Q48" s="124">
        <f t="shared" si="3"/>
        <v>6148.437411486113</v>
      </c>
      <c r="R48" s="124">
        <f t="shared" si="4"/>
        <v>6253.0194707703777</v>
      </c>
      <c r="S48" s="124">
        <f t="shared" si="5"/>
        <v>1032.9156811728903</v>
      </c>
      <c r="T48" s="124">
        <f t="shared" si="6"/>
        <v>-9094.2146531414346</v>
      </c>
      <c r="U48" s="196">
        <f>SUM(Q45:T48)/4</f>
        <v>4173.5822822429</v>
      </c>
      <c r="V48" s="124">
        <f>SUM(Q45:Q48)/4</f>
        <v>5895.5799605719831</v>
      </c>
      <c r="W48" s="124">
        <f>SUM(R45:R48)/4</f>
        <v>5992.7724744170209</v>
      </c>
      <c r="X48" s="124">
        <f>SUM(S45:S48)/4</f>
        <v>1000.9486299225078</v>
      </c>
      <c r="Y48" s="124">
        <f>SUM(T45:T48)/4</f>
        <v>-8715.7187826686131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95128.614015802246</v>
      </c>
      <c r="Q54" s="196">
        <f>SUM(Q$17:Q$52)</f>
        <v>131207.91461910814</v>
      </c>
      <c r="R54" s="196">
        <f>SUM(R$17:R$52)</f>
        <v>132825.9178916082</v>
      </c>
      <c r="S54" s="196">
        <f>SUM(S$17:S$52)</f>
        <v>24273.039537601591</v>
      </c>
      <c r="T54" s="196">
        <f>SUM(T$17:T$52)</f>
        <v>-193178.25803251567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0</v>
      </c>
      <c r="R55" s="188">
        <f>R54-R$10</f>
        <v>0</v>
      </c>
      <c r="S55" s="188">
        <f>S54-S$10</f>
        <v>-4.7293724492192268E-11</v>
      </c>
      <c r="T55" s="188">
        <f>T54-T$10</f>
        <v>0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2.6471305602848938E-2</v>
      </c>
      <c r="Z56" s="2"/>
    </row>
    <row r="57" spans="13:26" x14ac:dyDescent="0.25">
      <c r="M57" s="2"/>
      <c r="O57" s="134" t="s">
        <v>236</v>
      </c>
      <c r="P57" s="197">
        <f>((1+P56)^(1/12))-1</f>
        <v>2.1796222188654735E-3</v>
      </c>
      <c r="Z57" s="2"/>
    </row>
    <row r="58" spans="13:26" x14ac:dyDescent="0.25">
      <c r="M58" s="2"/>
      <c r="O58" s="134" t="s">
        <v>235</v>
      </c>
      <c r="P58" s="196">
        <f>P10</f>
        <v>95128.614015802217</v>
      </c>
      <c r="Z58" s="2"/>
    </row>
    <row r="59" spans="13:26" x14ac:dyDescent="0.25">
      <c r="M59" s="2"/>
      <c r="O59" s="134" t="s">
        <v>234</v>
      </c>
      <c r="P59" s="196">
        <f>P58/(1+P57)^P60</f>
        <v>41229.981458895694</v>
      </c>
      <c r="Z59" s="2"/>
    </row>
    <row r="60" spans="13:26" x14ac:dyDescent="0.25">
      <c r="M60" s="2"/>
      <c r="O60" s="134" t="s">
        <v>233</v>
      </c>
      <c r="P60" s="124">
        <f>$P$12*12</f>
        <v>384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158.6089858413616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158.6089858413616</v>
      </c>
      <c r="Q63" s="124">
        <f t="shared" ref="Q63:Q93" si="8">O63*$P$57</f>
        <v>0</v>
      </c>
      <c r="R63" s="124">
        <f t="shared" ref="R63:R93" si="9">O63+P63+Q63</f>
        <v>158.6089858413616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93" si="11">R63</f>
        <v>158.6089858413616</v>
      </c>
      <c r="P64" s="124">
        <f t="shared" ref="P64:P187" si="12">P63</f>
        <v>158.6089858413616</v>
      </c>
      <c r="Q64" s="124">
        <f t="shared" si="8"/>
        <v>0.34570766965155103</v>
      </c>
      <c r="R64" s="124">
        <f t="shared" si="9"/>
        <v>317.56367935237478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317.56367935237478</v>
      </c>
      <c r="P65" s="124">
        <f t="shared" si="12"/>
        <v>158.6089858413616</v>
      </c>
      <c r="Q65" s="124">
        <f t="shared" si="8"/>
        <v>0.69216885142110685</v>
      </c>
      <c r="R65" s="124">
        <f t="shared" si="9"/>
        <v>476.86483404515752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476.86483404515752</v>
      </c>
      <c r="P66" s="124">
        <f t="shared" si="12"/>
        <v>158.6089858413616</v>
      </c>
      <c r="Q66" s="124">
        <f t="shared" si="8"/>
        <v>1.0393851876804221</v>
      </c>
      <c r="R66" s="124">
        <f t="shared" si="9"/>
        <v>636.5132050741995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636.5132050741995</v>
      </c>
      <c r="P67" s="124">
        <f t="shared" si="12"/>
        <v>158.6089858413616</v>
      </c>
      <c r="Q67" s="124">
        <f t="shared" si="8"/>
        <v>1.3873583243810008</v>
      </c>
      <c r="R67" s="124">
        <f t="shared" si="9"/>
        <v>796.50954923994209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796.50954923994209</v>
      </c>
      <c r="P68" s="124">
        <f t="shared" si="12"/>
        <v>158.6089858413616</v>
      </c>
      <c r="Q68" s="124">
        <f t="shared" si="8"/>
        <v>1.7360899110619006</v>
      </c>
      <c r="R68" s="124">
        <f t="shared" si="9"/>
        <v>956.85462499236553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956.85462499236553</v>
      </c>
      <c r="P69" s="124">
        <f t="shared" si="12"/>
        <v>158.6089858413616</v>
      </c>
      <c r="Q69" s="124">
        <f t="shared" si="8"/>
        <v>2.0855816008575503</v>
      </c>
      <c r="R69" s="124">
        <f t="shared" si="9"/>
        <v>1117.5491924345847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1117.5491924345847</v>
      </c>
      <c r="P70" s="124">
        <f t="shared" si="12"/>
        <v>158.6089858413616</v>
      </c>
      <c r="Q70" s="124">
        <f t="shared" si="8"/>
        <v>2.4358350505055877</v>
      </c>
      <c r="R70" s="124">
        <f t="shared" si="9"/>
        <v>1278.5940133264519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1278.5940133264519</v>
      </c>
      <c r="P71" s="124">
        <f t="shared" si="12"/>
        <v>158.6089858413616</v>
      </c>
      <c r="Q71" s="124">
        <f t="shared" si="8"/>
        <v>2.786851920354712</v>
      </c>
      <c r="R71" s="124">
        <f t="shared" si="9"/>
        <v>1439.9898510881683</v>
      </c>
      <c r="Z71" s="2"/>
    </row>
    <row r="72" spans="13:26" x14ac:dyDescent="0.25">
      <c r="M72" s="2"/>
      <c r="N72" s="1">
        <f t="shared" si="10"/>
        <v>10</v>
      </c>
      <c r="O72" s="124">
        <f t="shared" si="11"/>
        <v>1439.9898510881683</v>
      </c>
      <c r="P72" s="124">
        <f t="shared" si="12"/>
        <v>158.6089858413616</v>
      </c>
      <c r="Q72" s="124">
        <f t="shared" si="8"/>
        <v>3.1386338743725561</v>
      </c>
      <c r="R72" s="124">
        <f t="shared" si="9"/>
        <v>1601.7374708039024</v>
      </c>
      <c r="Z72" s="2"/>
    </row>
    <row r="73" spans="13:26" x14ac:dyDescent="0.25">
      <c r="M73" s="2"/>
      <c r="N73" s="1">
        <f t="shared" si="10"/>
        <v>11</v>
      </c>
      <c r="O73" s="124">
        <f t="shared" si="11"/>
        <v>1601.7374708039024</v>
      </c>
      <c r="P73" s="124">
        <f t="shared" si="12"/>
        <v>158.6089858413616</v>
      </c>
      <c r="Q73" s="124">
        <f t="shared" si="8"/>
        <v>3.4911825801535734</v>
      </c>
      <c r="R73" s="124">
        <f t="shared" si="9"/>
        <v>1763.8376392254174</v>
      </c>
      <c r="Z73" s="2"/>
    </row>
    <row r="74" spans="13:26" x14ac:dyDescent="0.25">
      <c r="M74" s="2"/>
      <c r="N74" s="1">
        <f t="shared" si="10"/>
        <v>12</v>
      </c>
      <c r="O74" s="124">
        <f t="shared" si="11"/>
        <v>1763.8376392254174</v>
      </c>
      <c r="P74" s="124">
        <f t="shared" si="12"/>
        <v>158.6089858413616</v>
      </c>
      <c r="Q74" s="124">
        <f t="shared" si="8"/>
        <v>3.8444997089269428</v>
      </c>
      <c r="R74" s="124">
        <f t="shared" si="9"/>
        <v>1926.2911247757058</v>
      </c>
      <c r="Z74" s="2"/>
    </row>
    <row r="75" spans="13:26" x14ac:dyDescent="0.25">
      <c r="M75" s="2"/>
      <c r="N75" s="1">
        <f t="shared" si="10"/>
        <v>13</v>
      </c>
      <c r="O75" s="124">
        <f t="shared" si="11"/>
        <v>1926.2911247757058</v>
      </c>
      <c r="P75" s="124">
        <f t="shared" si="12"/>
        <v>158.6089858413616</v>
      </c>
      <c r="Q75" s="124">
        <f t="shared" si="8"/>
        <v>4.1985869355644923</v>
      </c>
      <c r="R75" s="124">
        <f t="shared" si="9"/>
        <v>2089.0986975526321</v>
      </c>
      <c r="Z75" s="2"/>
    </row>
    <row r="76" spans="13:26" x14ac:dyDescent="0.25">
      <c r="M76" s="2"/>
      <c r="N76" s="1">
        <f t="shared" si="10"/>
        <v>14</v>
      </c>
      <c r="O76" s="124">
        <f t="shared" si="11"/>
        <v>2089.0986975526321</v>
      </c>
      <c r="P76" s="124">
        <f t="shared" si="12"/>
        <v>158.6089858413616</v>
      </c>
      <c r="Q76" s="124">
        <f t="shared" si="8"/>
        <v>4.5534459385886388</v>
      </c>
      <c r="R76" s="124">
        <f t="shared" si="9"/>
        <v>2252.2611293325822</v>
      </c>
      <c r="Z76" s="2"/>
    </row>
    <row r="77" spans="13:26" x14ac:dyDescent="0.25">
      <c r="M77" s="2"/>
      <c r="N77" s="1">
        <f t="shared" si="10"/>
        <v>15</v>
      </c>
      <c r="O77" s="124">
        <f t="shared" si="11"/>
        <v>2252.2611293325822</v>
      </c>
      <c r="P77" s="124">
        <f t="shared" si="12"/>
        <v>158.6089858413616</v>
      </c>
      <c r="Q77" s="124">
        <f t="shared" si="8"/>
        <v>4.9090784001803396</v>
      </c>
      <c r="R77" s="124">
        <f t="shared" si="9"/>
        <v>2415.7791935741243</v>
      </c>
      <c r="Z77" s="2"/>
    </row>
    <row r="78" spans="13:26" x14ac:dyDescent="0.25">
      <c r="M78" s="2"/>
      <c r="N78" s="1">
        <f t="shared" si="10"/>
        <v>16</v>
      </c>
      <c r="O78" s="124">
        <f t="shared" si="11"/>
        <v>2415.7791935741243</v>
      </c>
      <c r="P78" s="124">
        <f t="shared" si="12"/>
        <v>158.6089858413616</v>
      </c>
      <c r="Q78" s="124">
        <f t="shared" si="8"/>
        <v>5.2654860061870767</v>
      </c>
      <c r="R78" s="124">
        <f t="shared" si="9"/>
        <v>2579.6536654216729</v>
      </c>
      <c r="Z78" s="2"/>
    </row>
    <row r="79" spans="13:26" x14ac:dyDescent="0.25">
      <c r="M79" s="2"/>
      <c r="N79" s="1">
        <f t="shared" si="10"/>
        <v>17</v>
      </c>
      <c r="O79" s="124">
        <f t="shared" si="11"/>
        <v>2579.6536654216729</v>
      </c>
      <c r="P79" s="124">
        <f t="shared" si="12"/>
        <v>158.6089858413616</v>
      </c>
      <c r="Q79" s="124">
        <f t="shared" si="8"/>
        <v>5.6226704461308383</v>
      </c>
      <c r="R79" s="124">
        <f t="shared" si="9"/>
        <v>2743.8853217091655</v>
      </c>
      <c r="Z79" s="2"/>
    </row>
    <row r="80" spans="13:26" x14ac:dyDescent="0.25">
      <c r="M80" s="2"/>
      <c r="N80" s="1">
        <f t="shared" si="10"/>
        <v>18</v>
      </c>
      <c r="O80" s="124">
        <f t="shared" si="11"/>
        <v>2743.8853217091655</v>
      </c>
      <c r="P80" s="124">
        <f t="shared" si="12"/>
        <v>158.6089858413616</v>
      </c>
      <c r="Q80" s="124">
        <f t="shared" si="8"/>
        <v>5.9806334132161352</v>
      </c>
      <c r="R80" s="124">
        <f t="shared" si="9"/>
        <v>2908.4749409637434</v>
      </c>
      <c r="Z80" s="2"/>
    </row>
    <row r="81" spans="13:26" x14ac:dyDescent="0.25">
      <c r="M81" s="2"/>
      <c r="N81" s="1">
        <f t="shared" si="10"/>
        <v>19</v>
      </c>
      <c r="O81" s="124">
        <f t="shared" si="11"/>
        <v>2908.4749409637434</v>
      </c>
      <c r="P81" s="124">
        <f t="shared" si="12"/>
        <v>158.6089858413616</v>
      </c>
      <c r="Q81" s="124">
        <f t="shared" si="8"/>
        <v>6.3393766043380211</v>
      </c>
      <c r="R81" s="124">
        <f t="shared" si="9"/>
        <v>3073.4233034094432</v>
      </c>
      <c r="Z81" s="2"/>
    </row>
    <row r="82" spans="13:26" x14ac:dyDescent="0.25">
      <c r="M82" s="2"/>
      <c r="N82" s="1">
        <f t="shared" si="10"/>
        <v>20</v>
      </c>
      <c r="O82" s="124">
        <f t="shared" si="11"/>
        <v>3073.4233034094432</v>
      </c>
      <c r="P82" s="124">
        <f t="shared" si="12"/>
        <v>158.6089858413616</v>
      </c>
      <c r="Q82" s="124">
        <f t="shared" si="8"/>
        <v>6.6989017200901442</v>
      </c>
      <c r="R82" s="124">
        <f t="shared" si="9"/>
        <v>3238.7311909708951</v>
      </c>
      <c r="Z82" s="2"/>
    </row>
    <row r="83" spans="13:26" x14ac:dyDescent="0.25">
      <c r="M83" s="2"/>
      <c r="N83" s="1">
        <f t="shared" si="10"/>
        <v>21</v>
      </c>
      <c r="O83" s="124">
        <f t="shared" si="11"/>
        <v>3238.7311909708951</v>
      </c>
      <c r="P83" s="124">
        <f t="shared" si="12"/>
        <v>158.6089858413616</v>
      </c>
      <c r="Q83" s="124">
        <f t="shared" si="8"/>
        <v>7.0592104647728</v>
      </c>
      <c r="R83" s="124">
        <f t="shared" si="9"/>
        <v>3404.3993872770293</v>
      </c>
      <c r="Z83" s="2"/>
    </row>
    <row r="84" spans="13:26" x14ac:dyDescent="0.25">
      <c r="M84" s="2"/>
      <c r="N84" s="1">
        <f t="shared" si="10"/>
        <v>22</v>
      </c>
      <c r="O84" s="124">
        <f t="shared" si="11"/>
        <v>3404.3993872770293</v>
      </c>
      <c r="P84" s="124">
        <f t="shared" si="12"/>
        <v>158.6089858413616</v>
      </c>
      <c r="Q84" s="124">
        <f t="shared" si="8"/>
        <v>7.4203045464010167</v>
      </c>
      <c r="R84" s="124">
        <f t="shared" si="9"/>
        <v>3570.4286776647918</v>
      </c>
      <c r="Z84" s="2"/>
    </row>
    <row r="85" spans="13:26" x14ac:dyDescent="0.25">
      <c r="M85" s="2"/>
      <c r="N85" s="1">
        <f t="shared" si="10"/>
        <v>23</v>
      </c>
      <c r="O85" s="124">
        <f t="shared" si="11"/>
        <v>3570.4286776647918</v>
      </c>
      <c r="P85" s="124">
        <f t="shared" si="12"/>
        <v>158.6089858413616</v>
      </c>
      <c r="Q85" s="124">
        <f t="shared" si="8"/>
        <v>7.7821856767126523</v>
      </c>
      <c r="R85" s="124">
        <f t="shared" si="9"/>
        <v>3736.8198491828662</v>
      </c>
      <c r="Z85" s="2"/>
    </row>
    <row r="86" spans="13:26" x14ac:dyDescent="0.25">
      <c r="M86" s="2"/>
      <c r="N86" s="1">
        <f t="shared" si="10"/>
        <v>24</v>
      </c>
      <c r="O86" s="124">
        <f t="shared" si="11"/>
        <v>3736.8198491828662</v>
      </c>
      <c r="P86" s="124">
        <f t="shared" si="12"/>
        <v>158.6089858413616</v>
      </c>
      <c r="Q86" s="124">
        <f t="shared" si="8"/>
        <v>8.1448555711765032</v>
      </c>
      <c r="R86" s="124">
        <f t="shared" si="9"/>
        <v>3903.5736905954041</v>
      </c>
      <c r="Z86" s="2"/>
    </row>
    <row r="87" spans="13:26" x14ac:dyDescent="0.25">
      <c r="M87" s="2"/>
      <c r="N87" s="1">
        <f t="shared" si="10"/>
        <v>25</v>
      </c>
      <c r="O87" s="124">
        <f t="shared" si="11"/>
        <v>3903.5736905954041</v>
      </c>
      <c r="P87" s="124">
        <f t="shared" si="12"/>
        <v>158.6089858413616</v>
      </c>
      <c r="Q87" s="124">
        <f t="shared" si="8"/>
        <v>8.5083159490004405</v>
      </c>
      <c r="R87" s="124">
        <f t="shared" si="9"/>
        <v>4070.6909923857661</v>
      </c>
      <c r="Z87" s="2"/>
    </row>
    <row r="88" spans="13:26" x14ac:dyDescent="0.25">
      <c r="M88" s="2"/>
      <c r="N88" s="1">
        <f t="shared" si="10"/>
        <v>26</v>
      </c>
      <c r="O88" s="124">
        <f t="shared" si="11"/>
        <v>4070.6909923857661</v>
      </c>
      <c r="P88" s="124">
        <f t="shared" si="12"/>
        <v>158.6089858413616</v>
      </c>
      <c r="Q88" s="124">
        <f t="shared" si="8"/>
        <v>8.8725685331395603</v>
      </c>
      <c r="R88" s="124">
        <f t="shared" si="9"/>
        <v>4238.1725467602673</v>
      </c>
      <c r="Z88" s="2"/>
    </row>
    <row r="89" spans="13:26" x14ac:dyDescent="0.25">
      <c r="M89" s="2"/>
      <c r="N89" s="1">
        <f t="shared" si="10"/>
        <v>27</v>
      </c>
      <c r="O89" s="124">
        <f t="shared" si="11"/>
        <v>4238.1725467602673</v>
      </c>
      <c r="P89" s="124">
        <f t="shared" si="12"/>
        <v>158.6089858413616</v>
      </c>
      <c r="Q89" s="124">
        <f t="shared" si="8"/>
        <v>9.237615050304349</v>
      </c>
      <c r="R89" s="124">
        <f t="shared" si="9"/>
        <v>4406.0191476519331</v>
      </c>
      <c r="Z89" s="2"/>
    </row>
    <row r="90" spans="13:26" x14ac:dyDescent="0.25">
      <c r="M90" s="2"/>
      <c r="N90" s="1">
        <f t="shared" si="10"/>
        <v>28</v>
      </c>
      <c r="O90" s="124">
        <f t="shared" si="11"/>
        <v>4406.0191476519331</v>
      </c>
      <c r="P90" s="124">
        <f t="shared" si="12"/>
        <v>158.6089858413616</v>
      </c>
      <c r="Q90" s="124">
        <f t="shared" si="8"/>
        <v>9.6034572309688677</v>
      </c>
      <c r="R90" s="124">
        <f t="shared" si="9"/>
        <v>4574.2315907242637</v>
      </c>
      <c r="Z90" s="2"/>
    </row>
    <row r="91" spans="13:26" x14ac:dyDescent="0.25">
      <c r="M91" s="2"/>
      <c r="N91" s="1">
        <f t="shared" si="10"/>
        <v>29</v>
      </c>
      <c r="O91" s="124">
        <f t="shared" si="11"/>
        <v>4574.2315907242637</v>
      </c>
      <c r="P91" s="124">
        <f t="shared" si="12"/>
        <v>158.6089858413616</v>
      </c>
      <c r="Q91" s="124">
        <f t="shared" si="8"/>
        <v>9.9700968093789637</v>
      </c>
      <c r="R91" s="124">
        <f t="shared" si="9"/>
        <v>4742.8106733750046</v>
      </c>
      <c r="Z91" s="2"/>
    </row>
    <row r="92" spans="13:26" x14ac:dyDescent="0.25">
      <c r="M92" s="2"/>
      <c r="N92" s="1">
        <f t="shared" si="10"/>
        <v>30</v>
      </c>
      <c r="O92" s="124">
        <f t="shared" si="11"/>
        <v>4742.8106733750046</v>
      </c>
      <c r="P92" s="124">
        <f t="shared" si="12"/>
        <v>158.6089858413616</v>
      </c>
      <c r="Q92" s="124">
        <f t="shared" si="8"/>
        <v>10.337535523560478</v>
      </c>
      <c r="R92" s="124">
        <f t="shared" si="9"/>
        <v>4911.7571947399265</v>
      </c>
      <c r="Z92" s="2"/>
    </row>
    <row r="93" spans="13:26" x14ac:dyDescent="0.25">
      <c r="M93" s="2"/>
      <c r="N93" s="1">
        <f t="shared" si="10"/>
        <v>31</v>
      </c>
      <c r="O93" s="124">
        <f t="shared" si="11"/>
        <v>4911.7571947399265</v>
      </c>
      <c r="P93" s="124">
        <f t="shared" si="12"/>
        <v>158.6089858413616</v>
      </c>
      <c r="Q93" s="124">
        <f t="shared" si="8"/>
        <v>10.705775115327492</v>
      </c>
      <c r="R93" s="124">
        <f t="shared" si="9"/>
        <v>5081.071955696616</v>
      </c>
      <c r="Z93" s="2"/>
    </row>
    <row r="94" spans="13:26" x14ac:dyDescent="0.25">
      <c r="M94" s="2"/>
      <c r="N94" s="1">
        <f t="shared" si="10"/>
        <v>32</v>
      </c>
      <c r="O94" s="124">
        <f t="shared" ref="O94:O157" si="13">R93</f>
        <v>5081.071955696616</v>
      </c>
      <c r="P94" s="124">
        <f t="shared" si="12"/>
        <v>158.6089858413616</v>
      </c>
      <c r="Q94" s="124">
        <f t="shared" ref="Q94:Q157" si="14">O94*$P$57</f>
        <v>11.074817330290589</v>
      </c>
      <c r="R94" s="124">
        <f t="shared" ref="R94:R157" si="15">O94+P94+Q94</f>
        <v>5250.7557588682685</v>
      </c>
      <c r="Z94" s="2"/>
    </row>
    <row r="95" spans="13:26" x14ac:dyDescent="0.25">
      <c r="M95" s="2"/>
      <c r="N95" s="1">
        <f t="shared" si="10"/>
        <v>33</v>
      </c>
      <c r="O95" s="124">
        <f t="shared" si="13"/>
        <v>5250.7557588682685</v>
      </c>
      <c r="P95" s="124">
        <f t="shared" si="12"/>
        <v>158.6089858413616</v>
      </c>
      <c r="Q95" s="124">
        <f t="shared" si="14"/>
        <v>11.444663917865117</v>
      </c>
      <c r="R95" s="124">
        <f t="shared" si="15"/>
        <v>5420.809408627495</v>
      </c>
      <c r="Z95" s="2"/>
    </row>
    <row r="96" spans="13:26" x14ac:dyDescent="0.25">
      <c r="M96" s="2"/>
      <c r="N96" s="1">
        <f t="shared" si="10"/>
        <v>34</v>
      </c>
      <c r="O96" s="124">
        <f t="shared" si="13"/>
        <v>5420.809408627495</v>
      </c>
      <c r="P96" s="124">
        <f t="shared" si="12"/>
        <v>158.6089858413616</v>
      </c>
      <c r="Q96" s="124">
        <f t="shared" si="14"/>
        <v>11.815316631279495</v>
      </c>
      <c r="R96" s="124">
        <f t="shared" si="15"/>
        <v>5591.2337111001361</v>
      </c>
      <c r="Z96" s="2"/>
    </row>
    <row r="97" spans="13:26" x14ac:dyDescent="0.25">
      <c r="M97" s="2"/>
      <c r="N97" s="1">
        <f t="shared" si="10"/>
        <v>35</v>
      </c>
      <c r="O97" s="124">
        <f t="shared" si="13"/>
        <v>5591.2337111001361</v>
      </c>
      <c r="P97" s="124">
        <f t="shared" si="12"/>
        <v>158.6089858413616</v>
      </c>
      <c r="Q97" s="124">
        <f t="shared" si="14"/>
        <v>12.186777227583514</v>
      </c>
      <c r="R97" s="124">
        <f t="shared" si="15"/>
        <v>5762.0294741690814</v>
      </c>
      <c r="Z97" s="2"/>
    </row>
    <row r="98" spans="13:26" x14ac:dyDescent="0.25">
      <c r="M98" s="2"/>
      <c r="N98" s="1">
        <f t="shared" si="10"/>
        <v>36</v>
      </c>
      <c r="O98" s="124">
        <f t="shared" si="13"/>
        <v>5762.0294741690814</v>
      </c>
      <c r="P98" s="124">
        <f t="shared" si="12"/>
        <v>158.6089858413616</v>
      </c>
      <c r="Q98" s="124">
        <f t="shared" si="14"/>
        <v>12.55904746765667</v>
      </c>
      <c r="R98" s="124">
        <f t="shared" si="15"/>
        <v>5933.1975074780994</v>
      </c>
      <c r="Z98" s="2"/>
    </row>
    <row r="99" spans="13:26" x14ac:dyDescent="0.25">
      <c r="M99" s="2"/>
      <c r="N99" s="1">
        <f t="shared" si="10"/>
        <v>37</v>
      </c>
      <c r="O99" s="124">
        <f t="shared" si="13"/>
        <v>5933.1975074780994</v>
      </c>
      <c r="P99" s="124">
        <f t="shared" si="12"/>
        <v>158.6089858413616</v>
      </c>
      <c r="Q99" s="124">
        <f t="shared" si="14"/>
        <v>12.932129116216512</v>
      </c>
      <c r="R99" s="124">
        <f t="shared" si="15"/>
        <v>6104.7386224356778</v>
      </c>
      <c r="Z99" s="2"/>
    </row>
    <row r="100" spans="13:26" x14ac:dyDescent="0.25">
      <c r="M100" s="2"/>
      <c r="N100" s="1">
        <f t="shared" si="10"/>
        <v>38</v>
      </c>
      <c r="O100" s="124">
        <f t="shared" si="13"/>
        <v>6104.7386224356778</v>
      </c>
      <c r="P100" s="124">
        <f t="shared" si="12"/>
        <v>158.6089858413616</v>
      </c>
      <c r="Q100" s="124">
        <f t="shared" si="14"/>
        <v>13.306023941827005</v>
      </c>
      <c r="R100" s="124">
        <f t="shared" si="15"/>
        <v>6276.6536322188667</v>
      </c>
      <c r="Z100" s="2"/>
    </row>
    <row r="101" spans="13:26" x14ac:dyDescent="0.25">
      <c r="M101" s="2"/>
      <c r="N101" s="1">
        <f t="shared" si="10"/>
        <v>39</v>
      </c>
      <c r="O101" s="124">
        <f t="shared" si="13"/>
        <v>6276.6536322188667</v>
      </c>
      <c r="P101" s="124">
        <f t="shared" si="12"/>
        <v>158.6089858413616</v>
      </c>
      <c r="Q101" s="124">
        <f t="shared" si="14"/>
        <v>13.68073371690692</v>
      </c>
      <c r="R101" s="124">
        <f t="shared" si="15"/>
        <v>6448.9433517771349</v>
      </c>
      <c r="Z101" s="2"/>
    </row>
    <row r="102" spans="13:26" x14ac:dyDescent="0.25">
      <c r="M102" s="2"/>
      <c r="N102" s="1">
        <f t="shared" si="10"/>
        <v>40</v>
      </c>
      <c r="O102" s="124">
        <f t="shared" si="13"/>
        <v>6448.9433517771349</v>
      </c>
      <c r="P102" s="124">
        <f t="shared" si="12"/>
        <v>158.6089858413616</v>
      </c>
      <c r="Q102" s="124">
        <f t="shared" si="14"/>
        <v>14.056260217738222</v>
      </c>
      <c r="R102" s="124">
        <f t="shared" si="15"/>
        <v>6621.6085978362344</v>
      </c>
      <c r="Z102" s="2"/>
    </row>
    <row r="103" spans="13:26" x14ac:dyDescent="0.25">
      <c r="M103" s="2"/>
      <c r="N103" s="1">
        <f t="shared" si="10"/>
        <v>41</v>
      </c>
      <c r="O103" s="124">
        <f t="shared" si="13"/>
        <v>6621.6085978362344</v>
      </c>
      <c r="P103" s="124">
        <f t="shared" si="12"/>
        <v>158.6089858413616</v>
      </c>
      <c r="Q103" s="124">
        <f t="shared" si="14"/>
        <v>14.432605224474509</v>
      </c>
      <c r="R103" s="124">
        <f t="shared" si="15"/>
        <v>6794.6501889020701</v>
      </c>
      <c r="Z103" s="2"/>
    </row>
    <row r="104" spans="13:26" x14ac:dyDescent="0.25">
      <c r="M104" s="2"/>
      <c r="N104" s="1">
        <f t="shared" si="10"/>
        <v>42</v>
      </c>
      <c r="O104" s="124">
        <f t="shared" si="13"/>
        <v>6794.6501889020701</v>
      </c>
      <c r="P104" s="124">
        <f t="shared" si="12"/>
        <v>158.6089858413616</v>
      </c>
      <c r="Q104" s="124">
        <f t="shared" si="14"/>
        <v>14.809770521149439</v>
      </c>
      <c r="R104" s="124">
        <f t="shared" si="15"/>
        <v>6968.0689452645811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6968.0689452645811</v>
      </c>
      <c r="P105" s="124">
        <f t="shared" si="12"/>
        <v>158.6089858413616</v>
      </c>
      <c r="Q105" s="124">
        <f t="shared" si="14"/>
        <v>15.187757895685186</v>
      </c>
      <c r="R105" s="124">
        <f t="shared" si="15"/>
        <v>7141.8656890016282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7141.8656890016282</v>
      </c>
      <c r="P106" s="124">
        <f t="shared" si="12"/>
        <v>158.6089858413616</v>
      </c>
      <c r="Q106" s="124">
        <f t="shared" si="14"/>
        <v>15.566569139900922</v>
      </c>
      <c r="R106" s="124">
        <f t="shared" si="15"/>
        <v>7316.0412439828906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7316.0412439828906</v>
      </c>
      <c r="P107" s="124">
        <f t="shared" si="12"/>
        <v>158.6089858413616</v>
      </c>
      <c r="Q107" s="124">
        <f t="shared" si="14"/>
        <v>15.946206049521306</v>
      </c>
      <c r="R107" s="124">
        <f t="shared" si="15"/>
        <v>7490.5964358737738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7490.5964358737738</v>
      </c>
      <c r="P108" s="124">
        <f t="shared" si="12"/>
        <v>158.6089858413616</v>
      </c>
      <c r="Q108" s="124">
        <f t="shared" si="14"/>
        <v>16.326670424185004</v>
      </c>
      <c r="R108" s="124">
        <f t="shared" si="15"/>
        <v>7665.5320921393204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7665.5320921393204</v>
      </c>
      <c r="P109" s="124">
        <f t="shared" si="12"/>
        <v>158.6089858413616</v>
      </c>
      <c r="Q109" s="124">
        <f t="shared" si="14"/>
        <v>16.707964067453201</v>
      </c>
      <c r="R109" s="124">
        <f t="shared" si="15"/>
        <v>7840.8490420481348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7840.8490420481348</v>
      </c>
      <c r="P110" s="124">
        <f t="shared" si="12"/>
        <v>158.6089858413616</v>
      </c>
      <c r="Q110" s="124">
        <f t="shared" si="14"/>
        <v>17.090088786818178</v>
      </c>
      <c r="R110" s="124">
        <f t="shared" si="15"/>
        <v>8016.5481166763147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8016.5481166763147</v>
      </c>
      <c r="P111" s="124">
        <f t="shared" si="12"/>
        <v>158.6089858413616</v>
      </c>
      <c r="Q111" s="124">
        <f t="shared" si="14"/>
        <v>17.473046393711861</v>
      </c>
      <c r="R111" s="124">
        <f t="shared" si="15"/>
        <v>8192.6301489113885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8192.6301489113885</v>
      </c>
      <c r="P112" s="124">
        <f t="shared" si="12"/>
        <v>158.6089858413616</v>
      </c>
      <c r="Q112" s="124">
        <f t="shared" si="14"/>
        <v>17.856838703514416</v>
      </c>
      <c r="R112" s="124">
        <f t="shared" si="15"/>
        <v>8369.0959734562639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8369.0959734562639</v>
      </c>
      <c r="P113" s="124">
        <f t="shared" si="12"/>
        <v>158.6089858413616</v>
      </c>
      <c r="Q113" s="124">
        <f t="shared" si="14"/>
        <v>18.24146753556284</v>
      </c>
      <c r="R113" s="124">
        <f t="shared" si="15"/>
        <v>8545.9464268331885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8545.9464268331885</v>
      </c>
      <c r="P114" s="124">
        <f t="shared" si="12"/>
        <v>158.6089858413616</v>
      </c>
      <c r="Q114" s="124">
        <f t="shared" si="14"/>
        <v>18.626934713159621</v>
      </c>
      <c r="R114" s="124">
        <f t="shared" si="15"/>
        <v>8723.1823473877103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8723.1823473877103</v>
      </c>
      <c r="P115" s="124">
        <f t="shared" si="12"/>
        <v>158.6089858413616</v>
      </c>
      <c r="Q115" s="124">
        <f t="shared" si="14"/>
        <v>19.01324206358133</v>
      </c>
      <c r="R115" s="124">
        <f t="shared" si="15"/>
        <v>8900.8045752926537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8900.8045752926537</v>
      </c>
      <c r="P116" s="124">
        <f t="shared" si="12"/>
        <v>158.6089858413616</v>
      </c>
      <c r="Q116" s="124">
        <f t="shared" si="14"/>
        <v>19.400391418087331</v>
      </c>
      <c r="R116" s="124">
        <f t="shared" si="15"/>
        <v>9078.8139525521019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9078.8139525521019</v>
      </c>
      <c r="P117" s="124">
        <f t="shared" si="12"/>
        <v>158.6089858413616</v>
      </c>
      <c r="Q117" s="124">
        <f t="shared" si="14"/>
        <v>19.788384611928432</v>
      </c>
      <c r="R117" s="124">
        <f t="shared" si="15"/>
        <v>9257.211323005391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9257.211323005391</v>
      </c>
      <c r="P118" s="124">
        <f t="shared" si="12"/>
        <v>158.6089858413616</v>
      </c>
      <c r="Q118" s="124">
        <f t="shared" si="14"/>
        <v>20.177223484355597</v>
      </c>
      <c r="R118" s="124">
        <f t="shared" si="15"/>
        <v>9435.9975323311082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9435.9975323311082</v>
      </c>
      <c r="P119" s="124">
        <f t="shared" si="12"/>
        <v>158.6089858413616</v>
      </c>
      <c r="Q119" s="124">
        <f t="shared" si="14"/>
        <v>20.566909878628664</v>
      </c>
      <c r="R119" s="124">
        <f t="shared" si="15"/>
        <v>9615.1734280510991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9615.1734280510991</v>
      </c>
      <c r="P120" s="124">
        <f t="shared" si="12"/>
        <v>158.6089858413616</v>
      </c>
      <c r="Q120" s="124">
        <f t="shared" si="14"/>
        <v>20.957445642025078</v>
      </c>
      <c r="R120" s="124">
        <f t="shared" si="15"/>
        <v>9794.7398595344857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9794.7398595344857</v>
      </c>
      <c r="P121" s="124">
        <f t="shared" si="12"/>
        <v>158.6089858413616</v>
      </c>
      <c r="Q121" s="124">
        <f t="shared" si="14"/>
        <v>21.348832625848651</v>
      </c>
      <c r="R121" s="124">
        <f t="shared" si="15"/>
        <v>9974.6976780016957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9974.6976780016957</v>
      </c>
      <c r="P122" s="124">
        <f t="shared" si="12"/>
        <v>158.6089858413616</v>
      </c>
      <c r="Q122" s="124">
        <f t="shared" si="14"/>
        <v>21.741072685438343</v>
      </c>
      <c r="R122" s="124">
        <f t="shared" si="15"/>
        <v>10155.047736528495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10155.047736528495</v>
      </c>
      <c r="P123" s="124">
        <f t="shared" si="12"/>
        <v>158.6089858413616</v>
      </c>
      <c r="Q123" s="124">
        <f t="shared" si="14"/>
        <v>22.134167680177043</v>
      </c>
      <c r="R123" s="124">
        <f t="shared" si="15"/>
        <v>10335.790890050033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10335.790890050033</v>
      </c>
      <c r="P124" s="124">
        <f t="shared" si="12"/>
        <v>158.6089858413616</v>
      </c>
      <c r="Q124" s="124">
        <f t="shared" si="14"/>
        <v>22.5281194735004</v>
      </c>
      <c r="R124" s="124">
        <f t="shared" si="15"/>
        <v>10516.927995364895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10516.927995364895</v>
      </c>
      <c r="P125" s="124">
        <f t="shared" si="12"/>
        <v>158.6089858413616</v>
      </c>
      <c r="Q125" s="124">
        <f t="shared" si="14"/>
        <v>22.92292993290565</v>
      </c>
      <c r="R125" s="124">
        <f t="shared" si="15"/>
        <v>10698.459911139162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10698.459911139162</v>
      </c>
      <c r="P126" s="124">
        <f t="shared" si="12"/>
        <v>158.6089858413616</v>
      </c>
      <c r="Q126" s="124">
        <f t="shared" si="14"/>
        <v>23.318600929960457</v>
      </c>
      <c r="R126" s="124">
        <f t="shared" si="15"/>
        <v>10880.387497910484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10880.387497910484</v>
      </c>
      <c r="P127" s="124">
        <f t="shared" si="12"/>
        <v>158.6089858413616</v>
      </c>
      <c r="Q127" s="124">
        <f t="shared" si="14"/>
        <v>23.715134340311806</v>
      </c>
      <c r="R127" s="124">
        <f t="shared" si="15"/>
        <v>11062.711618092157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11062.711618092157</v>
      </c>
      <c r="P128" s="124">
        <f t="shared" si="12"/>
        <v>158.6089858413616</v>
      </c>
      <c r="Q128" s="124">
        <f t="shared" si="14"/>
        <v>24.11253204369488</v>
      </c>
      <c r="R128" s="124">
        <f t="shared" si="15"/>
        <v>11245.433135977213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11245.433135977213</v>
      </c>
      <c r="P129" s="124">
        <f t="shared" si="12"/>
        <v>158.6089858413616</v>
      </c>
      <c r="Q129" s="124">
        <f t="shared" si="14"/>
        <v>24.510795923941973</v>
      </c>
      <c r="R129" s="124">
        <f t="shared" si="15"/>
        <v>11428.552917742516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11428.552917742516</v>
      </c>
      <c r="P130" s="124">
        <f t="shared" si="12"/>
        <v>158.6089858413616</v>
      </c>
      <c r="Q130" s="124">
        <f t="shared" si="14"/>
        <v>24.909927868991424</v>
      </c>
      <c r="R130" s="124">
        <f t="shared" si="15"/>
        <v>11612.071831452869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11612.071831452869</v>
      </c>
      <c r="P131" s="124">
        <f t="shared" si="12"/>
        <v>158.6089858413616</v>
      </c>
      <c r="Q131" s="124">
        <f t="shared" si="14"/>
        <v>25.309929770896566</v>
      </c>
      <c r="R131" s="124">
        <f t="shared" si="15"/>
        <v>11795.990747065127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11795.990747065127</v>
      </c>
      <c r="P132" s="124">
        <f t="shared" si="12"/>
        <v>158.6089858413616</v>
      </c>
      <c r="Q132" s="124">
        <f t="shared" si="14"/>
        <v>25.710803525834685</v>
      </c>
      <c r="R132" s="124">
        <f t="shared" si="15"/>
        <v>11980.310536432324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11980.310536432324</v>
      </c>
      <c r="P133" s="124">
        <f t="shared" si="12"/>
        <v>158.6089858413616</v>
      </c>
      <c r="Q133" s="124">
        <f t="shared" si="14"/>
        <v>26.112551034116031</v>
      </c>
      <c r="R133" s="124">
        <f t="shared" si="15"/>
        <v>12165.032073307801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12165.032073307801</v>
      </c>
      <c r="P134" s="124">
        <f t="shared" si="12"/>
        <v>158.6089858413616</v>
      </c>
      <c r="Q134" s="124">
        <f t="shared" si="14"/>
        <v>26.515174200192799</v>
      </c>
      <c r="R134" s="124">
        <f t="shared" si="15"/>
        <v>12350.156233349355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12350.156233349355</v>
      </c>
      <c r="P135" s="124">
        <f t="shared" si="12"/>
        <v>158.6089858413616</v>
      </c>
      <c r="Q135" s="124">
        <f t="shared" si="14"/>
        <v>26.918674932668178</v>
      </c>
      <c r="R135" s="124">
        <f t="shared" si="15"/>
        <v>12535.683894123384</v>
      </c>
      <c r="Z135" s="2"/>
    </row>
    <row r="136" spans="13:26" x14ac:dyDescent="0.25">
      <c r="M136" s="2"/>
      <c r="N136" s="1">
        <f t="shared" si="10"/>
        <v>74</v>
      </c>
      <c r="O136" s="124">
        <f t="shared" si="13"/>
        <v>12535.683894123384</v>
      </c>
      <c r="P136" s="124">
        <f t="shared" si="12"/>
        <v>158.6089858413616</v>
      </c>
      <c r="Q136" s="124">
        <f t="shared" si="14"/>
        <v>27.323055144305389</v>
      </c>
      <c r="R136" s="124">
        <f t="shared" si="15"/>
        <v>12721.61593510905</v>
      </c>
      <c r="Z136" s="2"/>
    </row>
    <row r="137" spans="13:26" x14ac:dyDescent="0.25">
      <c r="M137" s="2"/>
      <c r="N137" s="1">
        <f t="shared" si="10"/>
        <v>75</v>
      </c>
      <c r="O137" s="124">
        <f t="shared" si="13"/>
        <v>12721.61593510905</v>
      </c>
      <c r="P137" s="124">
        <f t="shared" si="12"/>
        <v>158.6089858413616</v>
      </c>
      <c r="Q137" s="124">
        <f t="shared" si="14"/>
        <v>27.728316752036754</v>
      </c>
      <c r="R137" s="124">
        <f t="shared" si="15"/>
        <v>12907.953237702448</v>
      </c>
      <c r="Z137" s="2"/>
    </row>
    <row r="138" spans="13:26" x14ac:dyDescent="0.25">
      <c r="M138" s="2"/>
      <c r="N138" s="1">
        <f t="shared" si="10"/>
        <v>76</v>
      </c>
      <c r="O138" s="124">
        <f t="shared" si="13"/>
        <v>12907.953237702448</v>
      </c>
      <c r="P138" s="124">
        <f t="shared" si="12"/>
        <v>158.6089858413616</v>
      </c>
      <c r="Q138" s="124">
        <f t="shared" si="14"/>
        <v>28.134461676972784</v>
      </c>
      <c r="R138" s="124">
        <f t="shared" si="15"/>
        <v>13094.696685220782</v>
      </c>
      <c r="Z138" s="2"/>
    </row>
    <row r="139" spans="13:26" x14ac:dyDescent="0.25">
      <c r="M139" s="2"/>
      <c r="N139" s="1">
        <f t="shared" si="10"/>
        <v>77</v>
      </c>
      <c r="O139" s="124">
        <f t="shared" si="13"/>
        <v>13094.696685220782</v>
      </c>
      <c r="P139" s="124">
        <f t="shared" si="12"/>
        <v>158.6089858413616</v>
      </c>
      <c r="Q139" s="124">
        <f t="shared" si="14"/>
        <v>28.541491844411283</v>
      </c>
      <c r="R139" s="124">
        <f t="shared" si="15"/>
        <v>13281.847162906555</v>
      </c>
      <c r="Z139" s="2"/>
    </row>
    <row r="140" spans="13:26" x14ac:dyDescent="0.25">
      <c r="M140" s="2"/>
      <c r="N140" s="1">
        <f t="shared" si="10"/>
        <v>78</v>
      </c>
      <c r="O140" s="124">
        <f t="shared" si="13"/>
        <v>13281.847162906555</v>
      </c>
      <c r="P140" s="124">
        <f t="shared" si="12"/>
        <v>158.6089858413616</v>
      </c>
      <c r="Q140" s="124">
        <f t="shared" si="14"/>
        <v>28.94940918384648</v>
      </c>
      <c r="R140" s="124">
        <f t="shared" si="15"/>
        <v>13469.405557931763</v>
      </c>
      <c r="Z140" s="2"/>
    </row>
    <row r="141" spans="13:26" x14ac:dyDescent="0.25">
      <c r="M141" s="2"/>
      <c r="N141" s="1">
        <f t="shared" si="10"/>
        <v>79</v>
      </c>
      <c r="O141" s="124">
        <f t="shared" si="13"/>
        <v>13469.405557931763</v>
      </c>
      <c r="P141" s="124">
        <f t="shared" si="12"/>
        <v>158.6089858413616</v>
      </c>
      <c r="Q141" s="124">
        <f t="shared" si="14"/>
        <v>29.358215628978169</v>
      </c>
      <c r="R141" s="124">
        <f t="shared" si="15"/>
        <v>13657.372759402102</v>
      </c>
      <c r="Z141" s="2"/>
    </row>
    <row r="142" spans="13:26" x14ac:dyDescent="0.25">
      <c r="M142" s="2"/>
      <c r="N142" s="1">
        <f t="shared" si="10"/>
        <v>80</v>
      </c>
      <c r="O142" s="124">
        <f t="shared" si="13"/>
        <v>13657.372759402102</v>
      </c>
      <c r="P142" s="124">
        <f t="shared" si="12"/>
        <v>158.6089858413616</v>
      </c>
      <c r="Q142" s="124">
        <f t="shared" si="14"/>
        <v>29.767913117720884</v>
      </c>
      <c r="R142" s="124">
        <f t="shared" si="15"/>
        <v>13845.749658361185</v>
      </c>
      <c r="Z142" s="2"/>
    </row>
    <row r="143" spans="13:26" x14ac:dyDescent="0.25">
      <c r="M143" s="2"/>
      <c r="N143" s="1">
        <f t="shared" si="10"/>
        <v>81</v>
      </c>
      <c r="O143" s="124">
        <f t="shared" si="13"/>
        <v>13845.749658361185</v>
      </c>
      <c r="P143" s="124">
        <f t="shared" si="12"/>
        <v>158.6089858413616</v>
      </c>
      <c r="Q143" s="124">
        <f t="shared" si="14"/>
        <v>30.178503592213076</v>
      </c>
      <c r="R143" s="124">
        <f t="shared" si="15"/>
        <v>14034.537147794759</v>
      </c>
      <c r="Z143" s="2"/>
    </row>
    <row r="144" spans="13:26" x14ac:dyDescent="0.25">
      <c r="M144" s="2"/>
      <c r="N144" s="1">
        <f t="shared" si="10"/>
        <v>82</v>
      </c>
      <c r="O144" s="124">
        <f t="shared" si="13"/>
        <v>14034.537147794759</v>
      </c>
      <c r="P144" s="124">
        <f t="shared" si="12"/>
        <v>158.6089858413616</v>
      </c>
      <c r="Q144" s="124">
        <f t="shared" si="14"/>
        <v>30.589988998826325</v>
      </c>
      <c r="R144" s="124">
        <f t="shared" si="15"/>
        <v>14223.736122634948</v>
      </c>
      <c r="Z144" s="2"/>
    </row>
    <row r="145" spans="13:26" x14ac:dyDescent="0.25">
      <c r="M145" s="2"/>
      <c r="N145" s="1">
        <f t="shared" si="10"/>
        <v>83</v>
      </c>
      <c r="O145" s="124">
        <f t="shared" si="13"/>
        <v>14223.736122634948</v>
      </c>
      <c r="P145" s="124">
        <f t="shared" si="12"/>
        <v>158.6089858413616</v>
      </c>
      <c r="Q145" s="124">
        <f t="shared" si="14"/>
        <v>31.002371288174572</v>
      </c>
      <c r="R145" s="124">
        <f t="shared" si="15"/>
        <v>14413.347479764483</v>
      </c>
      <c r="Z145" s="2"/>
    </row>
    <row r="146" spans="13:26" x14ac:dyDescent="0.25">
      <c r="M146" s="2"/>
      <c r="N146" s="1">
        <f t="shared" si="10"/>
        <v>84</v>
      </c>
      <c r="O146" s="124">
        <f t="shared" si="13"/>
        <v>14413.347479764483</v>
      </c>
      <c r="P146" s="124">
        <f t="shared" si="12"/>
        <v>158.6089858413616</v>
      </c>
      <c r="Q146" s="124">
        <f t="shared" si="14"/>
        <v>31.415652415123343</v>
      </c>
      <c r="R146" s="124">
        <f t="shared" si="15"/>
        <v>14603.372118020969</v>
      </c>
      <c r="Z146" s="2"/>
    </row>
    <row r="147" spans="13:26" x14ac:dyDescent="0.25">
      <c r="M147" s="2"/>
      <c r="N147" s="1">
        <f t="shared" si="10"/>
        <v>85</v>
      </c>
      <c r="O147" s="124">
        <f t="shared" si="13"/>
        <v>14603.372118020969</v>
      </c>
      <c r="P147" s="124">
        <f t="shared" si="12"/>
        <v>158.6089858413616</v>
      </c>
      <c r="Q147" s="124">
        <f t="shared" si="14"/>
        <v>31.829834338799053</v>
      </c>
      <c r="R147" s="124">
        <f t="shared" si="15"/>
        <v>14793.81093820113</v>
      </c>
      <c r="Z147" s="2"/>
    </row>
    <row r="148" spans="13:26" x14ac:dyDescent="0.25">
      <c r="M148" s="2"/>
      <c r="N148" s="1">
        <f t="shared" si="10"/>
        <v>86</v>
      </c>
      <c r="O148" s="124">
        <f t="shared" si="13"/>
        <v>14793.81093820113</v>
      </c>
      <c r="P148" s="124">
        <f t="shared" si="12"/>
        <v>158.6089858413616</v>
      </c>
      <c r="Q148" s="124">
        <f t="shared" si="14"/>
        <v>32.24491902259826</v>
      </c>
      <c r="R148" s="124">
        <f t="shared" si="15"/>
        <v>14984.664843065089</v>
      </c>
      <c r="Z148" s="2"/>
    </row>
    <row r="149" spans="13:26" x14ac:dyDescent="0.25">
      <c r="M149" s="2"/>
      <c r="N149" s="1">
        <f t="shared" si="10"/>
        <v>87</v>
      </c>
      <c r="O149" s="124">
        <f t="shared" si="13"/>
        <v>14984.664843065089</v>
      </c>
      <c r="P149" s="124">
        <f t="shared" si="12"/>
        <v>158.6089858413616</v>
      </c>
      <c r="Q149" s="124">
        <f t="shared" si="14"/>
        <v>32.660908434196983</v>
      </c>
      <c r="R149" s="124">
        <f t="shared" si="15"/>
        <v>15175.934737340647</v>
      </c>
      <c r="Z149" s="2"/>
    </row>
    <row r="150" spans="13:26" x14ac:dyDescent="0.25">
      <c r="M150" s="2"/>
      <c r="N150" s="1">
        <f t="shared" si="10"/>
        <v>88</v>
      </c>
      <c r="O150" s="124">
        <f t="shared" si="13"/>
        <v>15175.934737340647</v>
      </c>
      <c r="P150" s="124">
        <f t="shared" si="12"/>
        <v>158.6089858413616</v>
      </c>
      <c r="Q150" s="124">
        <f t="shared" si="14"/>
        <v>33.077804545560035</v>
      </c>
      <c r="R150" s="124">
        <f t="shared" si="15"/>
        <v>15367.62152772757</v>
      </c>
      <c r="Z150" s="2"/>
    </row>
    <row r="151" spans="13:26" x14ac:dyDescent="0.25">
      <c r="M151" s="2"/>
      <c r="N151" s="1">
        <f t="shared" si="10"/>
        <v>89</v>
      </c>
      <c r="O151" s="124">
        <f t="shared" si="13"/>
        <v>15367.62152772757</v>
      </c>
      <c r="P151" s="124">
        <f t="shared" si="12"/>
        <v>158.6089858413616</v>
      </c>
      <c r="Q151" s="124">
        <f t="shared" si="14"/>
        <v>33.49560933295038</v>
      </c>
      <c r="R151" s="124">
        <f t="shared" si="15"/>
        <v>15559.726122901882</v>
      </c>
      <c r="Z151" s="2"/>
    </row>
    <row r="152" spans="13:26" x14ac:dyDescent="0.25">
      <c r="M152" s="2"/>
      <c r="N152" s="1">
        <f t="shared" si="10"/>
        <v>90</v>
      </c>
      <c r="O152" s="124">
        <f t="shared" si="13"/>
        <v>15559.726122901882</v>
      </c>
      <c r="P152" s="124">
        <f t="shared" si="12"/>
        <v>158.6089858413616</v>
      </c>
      <c r="Q152" s="124">
        <f t="shared" si="14"/>
        <v>33.914324776938471</v>
      </c>
      <c r="R152" s="124">
        <f t="shared" si="15"/>
        <v>15752.249433520183</v>
      </c>
      <c r="Z152" s="2"/>
    </row>
    <row r="153" spans="13:26" x14ac:dyDescent="0.25">
      <c r="M153" s="2"/>
      <c r="N153" s="1">
        <f t="shared" si="10"/>
        <v>91</v>
      </c>
      <c r="O153" s="124">
        <f t="shared" si="13"/>
        <v>15752.249433520183</v>
      </c>
      <c r="P153" s="124">
        <f t="shared" si="12"/>
        <v>158.6089858413616</v>
      </c>
      <c r="Q153" s="124">
        <f t="shared" si="14"/>
        <v>34.333952862411657</v>
      </c>
      <c r="R153" s="124">
        <f t="shared" si="15"/>
        <v>15945.192372223955</v>
      </c>
      <c r="Z153" s="2"/>
    </row>
    <row r="154" spans="13:26" x14ac:dyDescent="0.25">
      <c r="M154" s="2"/>
      <c r="N154" s="1">
        <f t="shared" si="10"/>
        <v>92</v>
      </c>
      <c r="O154" s="124">
        <f t="shared" si="13"/>
        <v>15945.192372223955</v>
      </c>
      <c r="P154" s="124">
        <f t="shared" si="12"/>
        <v>158.6089858413616</v>
      </c>
      <c r="Q154" s="124">
        <f t="shared" si="14"/>
        <v>34.754495578583601</v>
      </c>
      <c r="R154" s="124">
        <f t="shared" si="15"/>
        <v>16138.5558536439</v>
      </c>
      <c r="Z154" s="2"/>
    </row>
    <row r="155" spans="13:26" x14ac:dyDescent="0.25">
      <c r="M155" s="2"/>
      <c r="N155" s="1">
        <f t="shared" si="10"/>
        <v>93</v>
      </c>
      <c r="O155" s="124">
        <f t="shared" si="13"/>
        <v>16138.5558536439</v>
      </c>
      <c r="P155" s="124">
        <f t="shared" si="12"/>
        <v>158.6089858413616</v>
      </c>
      <c r="Q155" s="124">
        <f t="shared" si="14"/>
        <v>35.175954919003694</v>
      </c>
      <c r="R155" s="124">
        <f t="shared" si="15"/>
        <v>16332.340794404265</v>
      </c>
      <c r="Z155" s="2"/>
    </row>
    <row r="156" spans="13:26" x14ac:dyDescent="0.25">
      <c r="M156" s="2"/>
      <c r="N156" s="1">
        <f t="shared" si="10"/>
        <v>94</v>
      </c>
      <c r="O156" s="124">
        <f t="shared" si="13"/>
        <v>16332.340794404265</v>
      </c>
      <c r="P156" s="124">
        <f t="shared" si="12"/>
        <v>158.6089858413616</v>
      </c>
      <c r="Q156" s="124">
        <f t="shared" si="14"/>
        <v>35.598332881566513</v>
      </c>
      <c r="R156" s="124">
        <f t="shared" si="15"/>
        <v>16526.548113127195</v>
      </c>
      <c r="Z156" s="2"/>
    </row>
    <row r="157" spans="13:26" x14ac:dyDescent="0.25">
      <c r="M157" s="2"/>
      <c r="N157" s="1">
        <f t="shared" si="10"/>
        <v>95</v>
      </c>
      <c r="O157" s="124">
        <f t="shared" si="13"/>
        <v>16526.548113127195</v>
      </c>
      <c r="P157" s="124">
        <f t="shared" si="12"/>
        <v>158.6089858413616</v>
      </c>
      <c r="Q157" s="124">
        <f t="shared" si="14"/>
        <v>36.021631468521299</v>
      </c>
      <c r="R157" s="124">
        <f t="shared" si="15"/>
        <v>16721.178730437077</v>
      </c>
      <c r="Z157" s="2"/>
    </row>
    <row r="158" spans="13:26" x14ac:dyDescent="0.25">
      <c r="M158" s="2"/>
      <c r="N158" s="1">
        <f t="shared" si="10"/>
        <v>96</v>
      </c>
      <c r="O158" s="124">
        <f t="shared" ref="O158:O221" si="16">R157</f>
        <v>16721.178730437077</v>
      </c>
      <c r="P158" s="124">
        <f t="shared" si="12"/>
        <v>158.6089858413616</v>
      </c>
      <c r="Q158" s="124">
        <f t="shared" ref="Q158:Q221" si="17">O158*$P$57</f>
        <v>36.445852686481423</v>
      </c>
      <c r="R158" s="124">
        <f t="shared" ref="R158:R221" si="18">O158+P158+Q158</f>
        <v>16916.233568964919</v>
      </c>
      <c r="Z158" s="2"/>
    </row>
    <row r="159" spans="13:26" x14ac:dyDescent="0.25">
      <c r="M159" s="2"/>
      <c r="N159" s="1">
        <f t="shared" si="10"/>
        <v>97</v>
      </c>
      <c r="O159" s="124">
        <f t="shared" si="16"/>
        <v>16916.233568964919</v>
      </c>
      <c r="P159" s="124">
        <f t="shared" si="12"/>
        <v>158.6089858413616</v>
      </c>
      <c r="Q159" s="124">
        <f t="shared" si="17"/>
        <v>36.870998546433924</v>
      </c>
      <c r="R159" s="124">
        <f t="shared" si="18"/>
        <v>17111.713553352714</v>
      </c>
      <c r="Z159" s="2"/>
    </row>
    <row r="160" spans="13:26" x14ac:dyDescent="0.25">
      <c r="M160" s="2"/>
      <c r="N160" s="1">
        <f t="shared" si="10"/>
        <v>98</v>
      </c>
      <c r="O160" s="124">
        <f t="shared" si="16"/>
        <v>17111.713553352714</v>
      </c>
      <c r="P160" s="124">
        <f t="shared" si="12"/>
        <v>158.6089858413616</v>
      </c>
      <c r="Q160" s="124">
        <f t="shared" si="17"/>
        <v>37.297071063749037</v>
      </c>
      <c r="R160" s="124">
        <f t="shared" si="18"/>
        <v>17307.619610257825</v>
      </c>
      <c r="Z160" s="2"/>
    </row>
    <row r="161" spans="13:26" x14ac:dyDescent="0.25">
      <c r="M161" s="2"/>
      <c r="N161" s="1">
        <f t="shared" si="10"/>
        <v>99</v>
      </c>
      <c r="O161" s="124">
        <f t="shared" si="16"/>
        <v>17307.619610257825</v>
      </c>
      <c r="P161" s="124">
        <f t="shared" si="12"/>
        <v>158.6089858413616</v>
      </c>
      <c r="Q161" s="124">
        <f t="shared" si="17"/>
        <v>37.724072258189743</v>
      </c>
      <c r="R161" s="124">
        <f t="shared" si="18"/>
        <v>17503.952668357375</v>
      </c>
      <c r="Z161" s="2"/>
    </row>
    <row r="162" spans="13:26" x14ac:dyDescent="0.25">
      <c r="M162" s="2"/>
      <c r="N162" s="1">
        <f t="shared" si="10"/>
        <v>100</v>
      </c>
      <c r="O162" s="124">
        <f t="shared" si="16"/>
        <v>17503.952668357375</v>
      </c>
      <c r="P162" s="124">
        <f t="shared" si="12"/>
        <v>158.6089858413616</v>
      </c>
      <c r="Q162" s="124">
        <f t="shared" si="17"/>
        <v>38.152004153921325</v>
      </c>
      <c r="R162" s="124">
        <f t="shared" si="18"/>
        <v>17700.713658352659</v>
      </c>
      <c r="Z162" s="2"/>
    </row>
    <row r="163" spans="13:26" x14ac:dyDescent="0.25">
      <c r="M163" s="2"/>
      <c r="N163" s="1">
        <f t="shared" si="10"/>
        <v>101</v>
      </c>
      <c r="O163" s="124">
        <f t="shared" si="16"/>
        <v>17700.713658352659</v>
      </c>
      <c r="P163" s="124">
        <f t="shared" si="12"/>
        <v>158.6089858413616</v>
      </c>
      <c r="Q163" s="124">
        <f t="shared" si="17"/>
        <v>38.580868779521012</v>
      </c>
      <c r="R163" s="124">
        <f t="shared" si="18"/>
        <v>17897.903512973542</v>
      </c>
      <c r="Z163" s="2"/>
    </row>
    <row r="164" spans="13:26" x14ac:dyDescent="0.25">
      <c r="M164" s="2"/>
      <c r="N164" s="1">
        <f t="shared" si="10"/>
        <v>102</v>
      </c>
      <c r="O164" s="124">
        <f t="shared" si="16"/>
        <v>17897.903512973542</v>
      </c>
      <c r="P164" s="124">
        <f t="shared" si="12"/>
        <v>158.6089858413616</v>
      </c>
      <c r="Q164" s="124">
        <f t="shared" si="17"/>
        <v>39.010668167987546</v>
      </c>
      <c r="R164" s="124">
        <f t="shared" si="18"/>
        <v>18095.52316698289</v>
      </c>
      <c r="Z164" s="2"/>
    </row>
    <row r="165" spans="13:26" x14ac:dyDescent="0.25">
      <c r="M165" s="2"/>
      <c r="N165" s="1">
        <f t="shared" si="10"/>
        <v>103</v>
      </c>
      <c r="O165" s="124">
        <f t="shared" si="16"/>
        <v>18095.52316698289</v>
      </c>
      <c r="P165" s="124">
        <f t="shared" si="12"/>
        <v>158.6089858413616</v>
      </c>
      <c r="Q165" s="124">
        <f t="shared" si="17"/>
        <v>39.441404356750823</v>
      </c>
      <c r="R165" s="124">
        <f t="shared" si="18"/>
        <v>18293.573557181004</v>
      </c>
      <c r="Z165" s="2"/>
    </row>
    <row r="166" spans="13:26" x14ac:dyDescent="0.25">
      <c r="M166" s="2"/>
      <c r="N166" s="1">
        <f t="shared" si="10"/>
        <v>104</v>
      </c>
      <c r="O166" s="124">
        <f t="shared" si="16"/>
        <v>18293.573557181004</v>
      </c>
      <c r="P166" s="124">
        <f t="shared" si="12"/>
        <v>158.6089858413616</v>
      </c>
      <c r="Q166" s="124">
        <f t="shared" si="17"/>
        <v>39.873079387681614</v>
      </c>
      <c r="R166" s="124">
        <f t="shared" si="18"/>
        <v>18492.055622410047</v>
      </c>
      <c r="Z166" s="2"/>
    </row>
    <row r="167" spans="13:26" x14ac:dyDescent="0.25">
      <c r="M167" s="2"/>
      <c r="N167" s="1">
        <f t="shared" si="10"/>
        <v>105</v>
      </c>
      <c r="O167" s="124">
        <f t="shared" si="16"/>
        <v>18492.055622410047</v>
      </c>
      <c r="P167" s="124">
        <f t="shared" si="12"/>
        <v>158.6089858413616</v>
      </c>
      <c r="Q167" s="124">
        <f t="shared" si="17"/>
        <v>40.305695307101139</v>
      </c>
      <c r="R167" s="124">
        <f t="shared" si="18"/>
        <v>18690.970303558512</v>
      </c>
      <c r="Z167" s="2"/>
    </row>
    <row r="168" spans="13:26" x14ac:dyDescent="0.25">
      <c r="M168" s="2"/>
      <c r="N168" s="1">
        <f t="shared" si="10"/>
        <v>106</v>
      </c>
      <c r="O168" s="124">
        <f t="shared" si="16"/>
        <v>18690.970303558512</v>
      </c>
      <c r="P168" s="124">
        <f t="shared" si="12"/>
        <v>158.6089858413616</v>
      </c>
      <c r="Q168" s="124">
        <f t="shared" si="17"/>
        <v>40.739254165790875</v>
      </c>
      <c r="R168" s="124">
        <f t="shared" si="18"/>
        <v>18890.318543565663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18890.318543565663</v>
      </c>
      <c r="P169" s="124">
        <f t="shared" si="12"/>
        <v>158.6089858413616</v>
      </c>
      <c r="Q169" s="124">
        <f t="shared" si="17"/>
        <v>41.173758019002193</v>
      </c>
      <c r="R169" s="124">
        <f t="shared" si="18"/>
        <v>19090.101287426027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19090.101287426027</v>
      </c>
      <c r="P170" s="124">
        <f t="shared" si="12"/>
        <v>158.6089858413616</v>
      </c>
      <c r="Q170" s="124">
        <f t="shared" si="17"/>
        <v>41.609208926466145</v>
      </c>
      <c r="R170" s="124">
        <f t="shared" si="18"/>
        <v>19290.319482193856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19290.319482193856</v>
      </c>
      <c r="P171" s="124">
        <f t="shared" si="12"/>
        <v>158.6089858413616</v>
      </c>
      <c r="Q171" s="124">
        <f t="shared" si="17"/>
        <v>42.045608952403242</v>
      </c>
      <c r="R171" s="124">
        <f t="shared" si="18"/>
        <v>19490.974076987623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19490.974076987623</v>
      </c>
      <c r="P172" s="124">
        <f t="shared" si="12"/>
        <v>158.6089858413616</v>
      </c>
      <c r="Q172" s="124">
        <f t="shared" si="17"/>
        <v>42.482960165533186</v>
      </c>
      <c r="R172" s="124">
        <f t="shared" si="18"/>
        <v>19692.066022994517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19692.066022994517</v>
      </c>
      <c r="P173" s="124">
        <f t="shared" si="12"/>
        <v>158.6089858413616</v>
      </c>
      <c r="Q173" s="124">
        <f t="shared" si="17"/>
        <v>42.921264639084711</v>
      </c>
      <c r="R173" s="124">
        <f t="shared" si="18"/>
        <v>19893.596273474963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19893.596273474963</v>
      </c>
      <c r="P174" s="124">
        <f t="shared" si="12"/>
        <v>158.6089858413616</v>
      </c>
      <c r="Q174" s="124">
        <f t="shared" si="17"/>
        <v>43.360524450805414</v>
      </c>
      <c r="R174" s="124">
        <f t="shared" si="18"/>
        <v>20095.565783767132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20095.565783767132</v>
      </c>
      <c r="P175" s="124">
        <f t="shared" si="12"/>
        <v>158.6089858413616</v>
      </c>
      <c r="Q175" s="124">
        <f t="shared" si="17"/>
        <v>43.800741682971605</v>
      </c>
      <c r="R175" s="124">
        <f t="shared" si="18"/>
        <v>20297.975511291464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20297.975511291464</v>
      </c>
      <c r="P176" s="124">
        <f t="shared" si="12"/>
        <v>158.6089858413616</v>
      </c>
      <c r="Q176" s="124">
        <f t="shared" si="17"/>
        <v>44.241918422398143</v>
      </c>
      <c r="R176" s="124">
        <f t="shared" si="18"/>
        <v>20500.826415555224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20500.826415555224</v>
      </c>
      <c r="P177" s="124">
        <f t="shared" si="12"/>
        <v>158.6089858413616</v>
      </c>
      <c r="Q177" s="124">
        <f t="shared" si="17"/>
        <v>44.684056760448392</v>
      </c>
      <c r="R177" s="124">
        <f t="shared" si="18"/>
        <v>20704.119458157034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20704.119458157034</v>
      </c>
      <c r="P178" s="124">
        <f t="shared" si="12"/>
        <v>158.6089858413616</v>
      </c>
      <c r="Q178" s="124">
        <f t="shared" si="17"/>
        <v>45.12715879304406</v>
      </c>
      <c r="R178" s="124">
        <f t="shared" si="18"/>
        <v>20907.855602791438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20907.855602791438</v>
      </c>
      <c r="P179" s="124">
        <f t="shared" si="12"/>
        <v>158.6089858413616</v>
      </c>
      <c r="Q179" s="124">
        <f t="shared" si="17"/>
        <v>45.571226620675198</v>
      </c>
      <c r="R179" s="124">
        <f t="shared" si="18"/>
        <v>21112.035815253475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21112.035815253475</v>
      </c>
      <c r="P180" s="124">
        <f t="shared" si="12"/>
        <v>158.6089858413616</v>
      </c>
      <c r="Q180" s="124">
        <f t="shared" si="17"/>
        <v>46.016262348410123</v>
      </c>
      <c r="R180" s="124">
        <f t="shared" si="18"/>
        <v>21316.661063443247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21316.661063443247</v>
      </c>
      <c r="P181" s="124">
        <f t="shared" si="12"/>
        <v>158.6089858413616</v>
      </c>
      <c r="Q181" s="124">
        <f t="shared" si="17"/>
        <v>46.462268085905414</v>
      </c>
      <c r="R181" s="124">
        <f t="shared" si="18"/>
        <v>21521.732317370515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21521.732317370515</v>
      </c>
      <c r="P182" s="124">
        <f t="shared" si="12"/>
        <v>158.6089858413616</v>
      </c>
      <c r="Q182" s="124">
        <f t="shared" si="17"/>
        <v>46.90924594741589</v>
      </c>
      <c r="R182" s="124">
        <f t="shared" si="18"/>
        <v>21727.250549159293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21727.250549159293</v>
      </c>
      <c r="P183" s="124">
        <f t="shared" si="12"/>
        <v>158.6089858413616</v>
      </c>
      <c r="Q183" s="124">
        <f t="shared" si="17"/>
        <v>47.357198051804652</v>
      </c>
      <c r="R183" s="124">
        <f t="shared" si="18"/>
        <v>21933.216733052461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21933.216733052461</v>
      </c>
      <c r="P184" s="124">
        <f t="shared" si="12"/>
        <v>158.6089858413616</v>
      </c>
      <c r="Q184" s="124">
        <f t="shared" si="17"/>
        <v>47.806126522553136</v>
      </c>
      <c r="R184" s="124">
        <f t="shared" si="18"/>
        <v>22139.631845416374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22139.631845416374</v>
      </c>
      <c r="P185" s="124">
        <f t="shared" si="12"/>
        <v>158.6089858413616</v>
      </c>
      <c r="Q185" s="124">
        <f t="shared" si="17"/>
        <v>48.256033487771134</v>
      </c>
      <c r="R185" s="124">
        <f t="shared" si="18"/>
        <v>22346.496864745506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22346.496864745506</v>
      </c>
      <c r="P186" s="124">
        <f t="shared" si="12"/>
        <v>158.6089858413616</v>
      </c>
      <c r="Q186" s="124">
        <f t="shared" si="17"/>
        <v>48.706921080206946</v>
      </c>
      <c r="R186" s="124">
        <f t="shared" si="18"/>
        <v>22553.812771667075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22553.812771667075</v>
      </c>
      <c r="P187" s="124">
        <f t="shared" si="12"/>
        <v>158.6089858413616</v>
      </c>
      <c r="Q187" s="124">
        <f t="shared" si="17"/>
        <v>49.158791437257442</v>
      </c>
      <c r="R187" s="124">
        <f t="shared" si="18"/>
        <v>22761.580548945694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22761.580548945694</v>
      </c>
      <c r="P188" s="124">
        <f t="shared" ref="P188:P251" si="20">P187</f>
        <v>158.6089858413616</v>
      </c>
      <c r="Q188" s="124">
        <f t="shared" si="17"/>
        <v>49.611646700978213</v>
      </c>
      <c r="R188" s="124">
        <f t="shared" si="18"/>
        <v>22969.801181488034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22969.801181488034</v>
      </c>
      <c r="P189" s="124">
        <f t="shared" si="20"/>
        <v>158.6089858413616</v>
      </c>
      <c r="Q189" s="124">
        <f t="shared" si="17"/>
        <v>50.065489018093722</v>
      </c>
      <c r="R189" s="124">
        <f t="shared" si="18"/>
        <v>23178.475656347488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23178.475656347488</v>
      </c>
      <c r="P190" s="124">
        <f t="shared" si="20"/>
        <v>158.6089858413616</v>
      </c>
      <c r="Q190" s="124">
        <f t="shared" si="17"/>
        <v>50.520320540007475</v>
      </c>
      <c r="R190" s="124">
        <f t="shared" si="18"/>
        <v>23387.604962728856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23387.604962728856</v>
      </c>
      <c r="P191" s="124">
        <f t="shared" si="20"/>
        <v>158.6089858413616</v>
      </c>
      <c r="Q191" s="124">
        <f t="shared" si="17"/>
        <v>50.976143422812228</v>
      </c>
      <c r="R191" s="124">
        <f t="shared" si="18"/>
        <v>23597.19009199303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23597.19009199303</v>
      </c>
      <c r="P192" s="124">
        <f t="shared" si="20"/>
        <v>158.6089858413616</v>
      </c>
      <c r="Q192" s="124">
        <f t="shared" si="17"/>
        <v>51.432959827300216</v>
      </c>
      <c r="R192" s="124">
        <f t="shared" si="18"/>
        <v>23807.232037661692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23807.232037661692</v>
      </c>
      <c r="P193" s="124">
        <f t="shared" si="20"/>
        <v>158.6089858413616</v>
      </c>
      <c r="Q193" s="124">
        <f t="shared" si="17"/>
        <v>51.890771918973364</v>
      </c>
      <c r="R193" s="124">
        <f t="shared" si="18"/>
        <v>24017.731795422027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24017.731795422027</v>
      </c>
      <c r="P194" s="124">
        <f t="shared" si="20"/>
        <v>158.6089858413616</v>
      </c>
      <c r="Q194" s="124">
        <f t="shared" si="17"/>
        <v>52.34958186805359</v>
      </c>
      <c r="R194" s="124">
        <f t="shared" si="18"/>
        <v>24228.690363131442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24228.690363131442</v>
      </c>
      <c r="P195" s="124">
        <f t="shared" si="20"/>
        <v>158.6089858413616</v>
      </c>
      <c r="Q195" s="124">
        <f t="shared" si="17"/>
        <v>52.809391849493068</v>
      </c>
      <c r="R195" s="124">
        <f t="shared" si="18"/>
        <v>24440.108740822296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24440.108740822296</v>
      </c>
      <c r="P196" s="124">
        <f t="shared" si="20"/>
        <v>158.6089858413616</v>
      </c>
      <c r="Q196" s="124">
        <f t="shared" si="17"/>
        <v>53.270204042984545</v>
      </c>
      <c r="R196" s="124">
        <f t="shared" si="18"/>
        <v>24651.98793070664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24651.98793070664</v>
      </c>
      <c r="P197" s="124">
        <f t="shared" si="20"/>
        <v>158.6089858413616</v>
      </c>
      <c r="Q197" s="124">
        <f t="shared" si="17"/>
        <v>53.732020632971683</v>
      </c>
      <c r="R197" s="124">
        <f t="shared" si="18"/>
        <v>24864.328937180973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24864.328937180973</v>
      </c>
      <c r="P198" s="124">
        <f t="shared" si="20"/>
        <v>158.6089858413616</v>
      </c>
      <c r="Q198" s="124">
        <f t="shared" si="17"/>
        <v>54.194843808659392</v>
      </c>
      <c r="R198" s="124">
        <f t="shared" si="18"/>
        <v>25077.132766830993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25077.132766830993</v>
      </c>
      <c r="P199" s="124">
        <f t="shared" si="20"/>
        <v>158.6089858413616</v>
      </c>
      <c r="Q199" s="124">
        <f t="shared" si="17"/>
        <v>54.658675764024238</v>
      </c>
      <c r="R199" s="124">
        <f t="shared" si="18"/>
        <v>25290.40042843638</v>
      </c>
      <c r="Z199" s="2"/>
    </row>
    <row r="200" spans="13:26" x14ac:dyDescent="0.25">
      <c r="M200" s="2"/>
      <c r="N200" s="1">
        <f t="shared" si="19"/>
        <v>138</v>
      </c>
      <c r="O200" s="124">
        <f t="shared" si="16"/>
        <v>25290.40042843638</v>
      </c>
      <c r="P200" s="124">
        <f t="shared" si="20"/>
        <v>158.6089858413616</v>
      </c>
      <c r="Q200" s="124">
        <f t="shared" si="17"/>
        <v>55.123518697824821</v>
      </c>
      <c r="R200" s="124">
        <f t="shared" si="18"/>
        <v>25504.132932975568</v>
      </c>
      <c r="Z200" s="2"/>
    </row>
    <row r="201" spans="13:26" x14ac:dyDescent="0.25">
      <c r="M201" s="2"/>
      <c r="N201" s="1">
        <f t="shared" si="19"/>
        <v>139</v>
      </c>
      <c r="O201" s="124">
        <f t="shared" si="16"/>
        <v>25504.132932975568</v>
      </c>
      <c r="P201" s="124">
        <f t="shared" si="20"/>
        <v>158.6089858413616</v>
      </c>
      <c r="Q201" s="124">
        <f t="shared" si="17"/>
        <v>55.589374813612203</v>
      </c>
      <c r="R201" s="124">
        <f t="shared" si="18"/>
        <v>25718.331293630541</v>
      </c>
      <c r="Z201" s="2"/>
    </row>
    <row r="202" spans="13:26" x14ac:dyDescent="0.25">
      <c r="M202" s="2"/>
      <c r="N202" s="1">
        <f t="shared" si="19"/>
        <v>140</v>
      </c>
      <c r="O202" s="124">
        <f t="shared" si="16"/>
        <v>25718.331293630541</v>
      </c>
      <c r="P202" s="124">
        <f t="shared" si="20"/>
        <v>158.6089858413616</v>
      </c>
      <c r="Q202" s="124">
        <f t="shared" si="17"/>
        <v>56.056246319740346</v>
      </c>
      <c r="R202" s="124">
        <f t="shared" si="18"/>
        <v>25932.996525791645</v>
      </c>
      <c r="Z202" s="2"/>
    </row>
    <row r="203" spans="13:26" x14ac:dyDescent="0.25">
      <c r="M203" s="2"/>
      <c r="N203" s="1">
        <f t="shared" si="19"/>
        <v>141</v>
      </c>
      <c r="O203" s="124">
        <f t="shared" si="16"/>
        <v>25932.996525791645</v>
      </c>
      <c r="P203" s="124">
        <f t="shared" si="20"/>
        <v>158.6089858413616</v>
      </c>
      <c r="Q203" s="124">
        <f t="shared" si="17"/>
        <v>56.524135429376599</v>
      </c>
      <c r="R203" s="124">
        <f t="shared" si="18"/>
        <v>26148.129647062382</v>
      </c>
      <c r="Z203" s="2"/>
    </row>
    <row r="204" spans="13:26" x14ac:dyDescent="0.25">
      <c r="M204" s="2"/>
      <c r="N204" s="1">
        <f t="shared" si="19"/>
        <v>142</v>
      </c>
      <c r="O204" s="124">
        <f t="shared" si="16"/>
        <v>26148.129647062382</v>
      </c>
      <c r="P204" s="124">
        <f t="shared" si="20"/>
        <v>158.6089858413616</v>
      </c>
      <c r="Q204" s="124">
        <f t="shared" si="17"/>
        <v>56.993044360512179</v>
      </c>
      <c r="R204" s="124">
        <f t="shared" si="18"/>
        <v>26363.731677264255</v>
      </c>
      <c r="Z204" s="2"/>
    </row>
    <row r="205" spans="13:26" x14ac:dyDescent="0.25">
      <c r="M205" s="2"/>
      <c r="N205" s="1">
        <f t="shared" si="19"/>
        <v>143</v>
      </c>
      <c r="O205" s="124">
        <f t="shared" si="16"/>
        <v>26363.731677264255</v>
      </c>
      <c r="P205" s="124">
        <f t="shared" si="20"/>
        <v>158.6089858413616</v>
      </c>
      <c r="Q205" s="124">
        <f t="shared" si="17"/>
        <v>57.462975335972686</v>
      </c>
      <c r="R205" s="124">
        <f t="shared" si="18"/>
        <v>26579.80363844159</v>
      </c>
      <c r="Z205" s="2"/>
    </row>
    <row r="206" spans="13:26" x14ac:dyDescent="0.25">
      <c r="M206" s="2"/>
      <c r="N206" s="1">
        <f t="shared" si="19"/>
        <v>144</v>
      </c>
      <c r="O206" s="124">
        <f t="shared" si="16"/>
        <v>26579.80363844159</v>
      </c>
      <c r="P206" s="124">
        <f t="shared" si="20"/>
        <v>158.6089858413616</v>
      </c>
      <c r="Q206" s="124">
        <f t="shared" si="17"/>
        <v>57.933930583428641</v>
      </c>
      <c r="R206" s="124">
        <f t="shared" si="18"/>
        <v>26796.346554866381</v>
      </c>
      <c r="Z206" s="2"/>
    </row>
    <row r="207" spans="13:26" x14ac:dyDescent="0.25">
      <c r="M207" s="2"/>
      <c r="N207" s="1">
        <f t="shared" si="19"/>
        <v>145</v>
      </c>
      <c r="O207" s="124">
        <f t="shared" si="16"/>
        <v>26796.346554866381</v>
      </c>
      <c r="P207" s="124">
        <f t="shared" si="20"/>
        <v>158.6089858413616</v>
      </c>
      <c r="Q207" s="124">
        <f t="shared" si="17"/>
        <v>58.405912335406043</v>
      </c>
      <c r="R207" s="124">
        <f t="shared" si="18"/>
        <v>27013.361453043148</v>
      </c>
      <c r="Z207" s="2"/>
    </row>
    <row r="208" spans="13:26" x14ac:dyDescent="0.25">
      <c r="M208" s="2"/>
      <c r="N208" s="1">
        <f t="shared" si="19"/>
        <v>146</v>
      </c>
      <c r="O208" s="124">
        <f t="shared" si="16"/>
        <v>27013.361453043148</v>
      </c>
      <c r="P208" s="124">
        <f t="shared" si="20"/>
        <v>158.6089858413616</v>
      </c>
      <c r="Q208" s="124">
        <f t="shared" si="17"/>
        <v>58.878922829296954</v>
      </c>
      <c r="R208" s="124">
        <f t="shared" si="18"/>
        <v>27230.849361713805</v>
      </c>
      <c r="Z208" s="2"/>
    </row>
    <row r="209" spans="13:26" x14ac:dyDescent="0.25">
      <c r="M209" s="2"/>
      <c r="N209" s="1">
        <f t="shared" si="19"/>
        <v>147</v>
      </c>
      <c r="O209" s="124">
        <f t="shared" si="16"/>
        <v>27230.849361713805</v>
      </c>
      <c r="P209" s="124">
        <f t="shared" si="20"/>
        <v>158.6089858413616</v>
      </c>
      <c r="Q209" s="124">
        <f t="shared" si="17"/>
        <v>59.352964307370108</v>
      </c>
      <c r="R209" s="124">
        <f t="shared" si="18"/>
        <v>27448.811311862537</v>
      </c>
      <c r="Z209" s="2"/>
    </row>
    <row r="210" spans="13:26" x14ac:dyDescent="0.25">
      <c r="M210" s="2"/>
      <c r="N210" s="1">
        <f t="shared" si="19"/>
        <v>148</v>
      </c>
      <c r="O210" s="124">
        <f t="shared" si="16"/>
        <v>27448.811311862537</v>
      </c>
      <c r="P210" s="124">
        <f t="shared" si="20"/>
        <v>158.6089858413616</v>
      </c>
      <c r="Q210" s="124">
        <f t="shared" si="17"/>
        <v>59.828039016781531</v>
      </c>
      <c r="R210" s="124">
        <f t="shared" si="18"/>
        <v>27667.248336720681</v>
      </c>
      <c r="Z210" s="2"/>
    </row>
    <row r="211" spans="13:26" x14ac:dyDescent="0.25">
      <c r="M211" s="2"/>
      <c r="N211" s="1">
        <f t="shared" si="19"/>
        <v>149</v>
      </c>
      <c r="O211" s="124">
        <f t="shared" si="16"/>
        <v>27667.248336720681</v>
      </c>
      <c r="P211" s="124">
        <f t="shared" si="20"/>
        <v>158.6089858413616</v>
      </c>
      <c r="Q211" s="124">
        <f t="shared" si="17"/>
        <v>60.304149209585212</v>
      </c>
      <c r="R211" s="124">
        <f t="shared" si="18"/>
        <v>27886.161471771626</v>
      </c>
      <c r="Z211" s="2"/>
    </row>
    <row r="212" spans="13:26" x14ac:dyDescent="0.25">
      <c r="M212" s="2"/>
      <c r="N212" s="1">
        <f t="shared" si="19"/>
        <v>150</v>
      </c>
      <c r="O212" s="124">
        <f t="shared" si="16"/>
        <v>27886.161471771626</v>
      </c>
      <c r="P212" s="124">
        <f t="shared" si="20"/>
        <v>158.6089858413616</v>
      </c>
      <c r="Q212" s="124">
        <f t="shared" si="17"/>
        <v>60.781297142743746</v>
      </c>
      <c r="R212" s="124">
        <f t="shared" si="18"/>
        <v>28105.551754755732</v>
      </c>
      <c r="Z212" s="2"/>
    </row>
    <row r="213" spans="13:26" x14ac:dyDescent="0.25">
      <c r="M213" s="2"/>
      <c r="N213" s="1">
        <f t="shared" si="19"/>
        <v>151</v>
      </c>
      <c r="O213" s="124">
        <f t="shared" si="16"/>
        <v>28105.551754755732</v>
      </c>
      <c r="P213" s="124">
        <f t="shared" si="20"/>
        <v>158.6089858413616</v>
      </c>
      <c r="Q213" s="124">
        <f t="shared" si="17"/>
        <v>61.259485078139093</v>
      </c>
      <c r="R213" s="124">
        <f t="shared" si="18"/>
        <v>28325.420225675232</v>
      </c>
      <c r="Z213" s="2"/>
    </row>
    <row r="214" spans="13:26" x14ac:dyDescent="0.25">
      <c r="M214" s="2"/>
      <c r="N214" s="1">
        <f t="shared" si="19"/>
        <v>152</v>
      </c>
      <c r="O214" s="124">
        <f t="shared" si="16"/>
        <v>28325.420225675232</v>
      </c>
      <c r="P214" s="124">
        <f t="shared" si="20"/>
        <v>158.6089858413616</v>
      </c>
      <c r="Q214" s="124">
        <f t="shared" si="17"/>
        <v>61.738715282583208</v>
      </c>
      <c r="R214" s="124">
        <f t="shared" si="18"/>
        <v>28545.767926799177</v>
      </c>
      <c r="Z214" s="2"/>
    </row>
    <row r="215" spans="13:26" x14ac:dyDescent="0.25">
      <c r="M215" s="2"/>
      <c r="N215" s="1">
        <f t="shared" si="19"/>
        <v>153</v>
      </c>
      <c r="O215" s="124">
        <f t="shared" si="16"/>
        <v>28545.767926799177</v>
      </c>
      <c r="P215" s="124">
        <f t="shared" si="20"/>
        <v>158.6089858413616</v>
      </c>
      <c r="Q215" s="124">
        <f t="shared" si="17"/>
        <v>62.218990027828887</v>
      </c>
      <c r="R215" s="124">
        <f t="shared" si="18"/>
        <v>28766.595902668367</v>
      </c>
      <c r="Z215" s="2"/>
    </row>
    <row r="216" spans="13:26" x14ac:dyDescent="0.25">
      <c r="M216" s="2"/>
      <c r="N216" s="1">
        <f t="shared" si="19"/>
        <v>154</v>
      </c>
      <c r="O216" s="124">
        <f t="shared" si="16"/>
        <v>28766.595902668367</v>
      </c>
      <c r="P216" s="124">
        <f t="shared" si="20"/>
        <v>158.6089858413616</v>
      </c>
      <c r="Q216" s="124">
        <f t="shared" si="17"/>
        <v>62.700311590580462</v>
      </c>
      <c r="R216" s="124">
        <f t="shared" si="18"/>
        <v>28987.905200100307</v>
      </c>
      <c r="Z216" s="2"/>
    </row>
    <row r="217" spans="13:26" x14ac:dyDescent="0.25">
      <c r="M217" s="2"/>
      <c r="N217" s="1">
        <f t="shared" si="19"/>
        <v>155</v>
      </c>
      <c r="O217" s="124">
        <f t="shared" si="16"/>
        <v>28987.905200100307</v>
      </c>
      <c r="P217" s="124">
        <f t="shared" si="20"/>
        <v>158.6089858413616</v>
      </c>
      <c r="Q217" s="124">
        <f t="shared" si="17"/>
        <v>63.182682252504627</v>
      </c>
      <c r="R217" s="124">
        <f t="shared" si="18"/>
        <v>29209.696868194173</v>
      </c>
      <c r="Z217" s="2"/>
    </row>
    <row r="218" spans="13:26" x14ac:dyDescent="0.25">
      <c r="M218" s="2"/>
      <c r="N218" s="1">
        <f t="shared" si="19"/>
        <v>156</v>
      </c>
      <c r="O218" s="124">
        <f t="shared" si="16"/>
        <v>29209.696868194173</v>
      </c>
      <c r="P218" s="124">
        <f t="shared" si="20"/>
        <v>158.6089858413616</v>
      </c>
      <c r="Q218" s="124">
        <f t="shared" si="17"/>
        <v>63.666104300241251</v>
      </c>
      <c r="R218" s="124">
        <f t="shared" si="18"/>
        <v>29431.971958335776</v>
      </c>
      <c r="Z218" s="2"/>
    </row>
    <row r="219" spans="13:26" x14ac:dyDescent="0.25">
      <c r="M219" s="2"/>
      <c r="N219" s="1">
        <f t="shared" si="19"/>
        <v>157</v>
      </c>
      <c r="O219" s="124">
        <f t="shared" si="16"/>
        <v>29431.971958335776</v>
      </c>
      <c r="P219" s="124">
        <f t="shared" si="20"/>
        <v>158.6089858413616</v>
      </c>
      <c r="Q219" s="124">
        <f t="shared" si="17"/>
        <v>64.150580025414214</v>
      </c>
      <c r="R219" s="124">
        <f t="shared" si="18"/>
        <v>29654.731524202551</v>
      </c>
      <c r="Z219" s="2"/>
    </row>
    <row r="220" spans="13:26" x14ac:dyDescent="0.25">
      <c r="M220" s="2"/>
      <c r="N220" s="1">
        <f t="shared" si="19"/>
        <v>158</v>
      </c>
      <c r="O220" s="124">
        <f t="shared" si="16"/>
        <v>29654.731524202551</v>
      </c>
      <c r="P220" s="124">
        <f t="shared" si="20"/>
        <v>158.6089858413616</v>
      </c>
      <c r="Q220" s="124">
        <f t="shared" si="17"/>
        <v>64.636111724642262</v>
      </c>
      <c r="R220" s="124">
        <f t="shared" si="18"/>
        <v>29877.976621768554</v>
      </c>
      <c r="Z220" s="2"/>
    </row>
    <row r="221" spans="13:26" x14ac:dyDescent="0.25">
      <c r="M221" s="2"/>
      <c r="N221" s="1">
        <f t="shared" si="19"/>
        <v>159</v>
      </c>
      <c r="O221" s="124">
        <f t="shared" si="16"/>
        <v>29877.976621768554</v>
      </c>
      <c r="P221" s="124">
        <f t="shared" si="20"/>
        <v>158.6089858413616</v>
      </c>
      <c r="Q221" s="124">
        <f t="shared" si="17"/>
        <v>65.122701699549921</v>
      </c>
      <c r="R221" s="124">
        <f t="shared" si="18"/>
        <v>30101.708309309466</v>
      </c>
      <c r="Z221" s="2"/>
    </row>
    <row r="222" spans="13:26" x14ac:dyDescent="0.25">
      <c r="M222" s="2"/>
      <c r="N222" s="1">
        <f t="shared" si="19"/>
        <v>160</v>
      </c>
      <c r="O222" s="124">
        <f t="shared" ref="O222:O285" si="21">R221</f>
        <v>30101.708309309466</v>
      </c>
      <c r="P222" s="124">
        <f t="shared" si="20"/>
        <v>158.6089858413616</v>
      </c>
      <c r="Q222" s="124">
        <f t="shared" ref="Q222:Q285" si="22">O222*$P$57</f>
        <v>65.610352256778356</v>
      </c>
      <c r="R222" s="124">
        <f t="shared" ref="R222:R285" si="23">O222+P222+Q222</f>
        <v>30325.927647407607</v>
      </c>
      <c r="Z222" s="2"/>
    </row>
    <row r="223" spans="13:26" x14ac:dyDescent="0.25">
      <c r="M223" s="2"/>
      <c r="N223" s="1">
        <f t="shared" si="19"/>
        <v>161</v>
      </c>
      <c r="O223" s="124">
        <f t="shared" si="21"/>
        <v>30325.927647407607</v>
      </c>
      <c r="P223" s="124">
        <f t="shared" si="20"/>
        <v>158.6089858413616</v>
      </c>
      <c r="Q223" s="124">
        <f t="shared" si="22"/>
        <v>66.099065707996374</v>
      </c>
      <c r="R223" s="124">
        <f t="shared" si="23"/>
        <v>30550.635698956965</v>
      </c>
      <c r="Z223" s="2"/>
    </row>
    <row r="224" spans="13:26" x14ac:dyDescent="0.25">
      <c r="M224" s="2"/>
      <c r="N224" s="1">
        <f t="shared" si="19"/>
        <v>162</v>
      </c>
      <c r="O224" s="124">
        <f t="shared" si="21"/>
        <v>30550.635698956965</v>
      </c>
      <c r="P224" s="124">
        <f t="shared" si="20"/>
        <v>158.6089858413616</v>
      </c>
      <c r="Q224" s="124">
        <f t="shared" si="22"/>
        <v>66.588844369911328</v>
      </c>
      <c r="R224" s="124">
        <f t="shared" si="23"/>
        <v>30775.833529168238</v>
      </c>
      <c r="Z224" s="2"/>
    </row>
    <row r="225" spans="13:26" x14ac:dyDescent="0.25">
      <c r="M225" s="2"/>
      <c r="N225" s="1">
        <f t="shared" si="19"/>
        <v>163</v>
      </c>
      <c r="O225" s="124">
        <f t="shared" si="21"/>
        <v>30775.833529168238</v>
      </c>
      <c r="P225" s="124">
        <f t="shared" si="20"/>
        <v>158.6089858413616</v>
      </c>
      <c r="Q225" s="124">
        <f t="shared" si="22"/>
        <v>67.079690564280114</v>
      </c>
      <c r="R225" s="124">
        <f t="shared" si="23"/>
        <v>31001.522205573881</v>
      </c>
      <c r="Z225" s="2"/>
    </row>
    <row r="226" spans="13:26" x14ac:dyDescent="0.25">
      <c r="M226" s="2"/>
      <c r="N226" s="1">
        <f t="shared" si="19"/>
        <v>164</v>
      </c>
      <c r="O226" s="124">
        <f t="shared" si="21"/>
        <v>31001.522205573881</v>
      </c>
      <c r="P226" s="124">
        <f t="shared" si="20"/>
        <v>158.6089858413616</v>
      </c>
      <c r="Q226" s="124">
        <f t="shared" si="22"/>
        <v>67.571606617920196</v>
      </c>
      <c r="R226" s="124">
        <f t="shared" si="23"/>
        <v>31227.702798033162</v>
      </c>
      <c r="Z226" s="2"/>
    </row>
    <row r="227" spans="13:26" x14ac:dyDescent="0.25">
      <c r="M227" s="2"/>
      <c r="N227" s="1">
        <f t="shared" si="19"/>
        <v>165</v>
      </c>
      <c r="O227" s="124">
        <f t="shared" si="21"/>
        <v>31227.702798033162</v>
      </c>
      <c r="P227" s="124">
        <f t="shared" si="20"/>
        <v>158.6089858413616</v>
      </c>
      <c r="Q227" s="124">
        <f t="shared" si="22"/>
        <v>68.064594862720597</v>
      </c>
      <c r="R227" s="124">
        <f t="shared" si="23"/>
        <v>31454.376378737245</v>
      </c>
      <c r="Z227" s="2"/>
    </row>
    <row r="228" spans="13:26" x14ac:dyDescent="0.25">
      <c r="M228" s="2"/>
      <c r="N228" s="1">
        <f t="shared" si="19"/>
        <v>166</v>
      </c>
      <c r="O228" s="124">
        <f t="shared" si="21"/>
        <v>31454.376378737245</v>
      </c>
      <c r="P228" s="124">
        <f t="shared" si="20"/>
        <v>158.6089858413616</v>
      </c>
      <c r="Q228" s="124">
        <f t="shared" si="22"/>
        <v>68.558657635653006</v>
      </c>
      <c r="R228" s="124">
        <f t="shared" si="23"/>
        <v>31681.544022214261</v>
      </c>
      <c r="Z228" s="2"/>
    </row>
    <row r="229" spans="13:26" x14ac:dyDescent="0.25">
      <c r="M229" s="2"/>
      <c r="N229" s="1">
        <f t="shared" si="19"/>
        <v>167</v>
      </c>
      <c r="O229" s="124">
        <f t="shared" si="21"/>
        <v>31681.544022214261</v>
      </c>
      <c r="P229" s="124">
        <f t="shared" si="20"/>
        <v>158.6089858413616</v>
      </c>
      <c r="Q229" s="124">
        <f t="shared" si="22"/>
        <v>69.053797278782824</v>
      </c>
      <c r="R229" s="124">
        <f t="shared" si="23"/>
        <v>31909.206805334405</v>
      </c>
      <c r="Z229" s="2"/>
    </row>
    <row r="230" spans="13:26" x14ac:dyDescent="0.25">
      <c r="M230" s="2"/>
      <c r="N230" s="1">
        <f t="shared" si="19"/>
        <v>168</v>
      </c>
      <c r="O230" s="124">
        <f t="shared" si="21"/>
        <v>31909.206805334405</v>
      </c>
      <c r="P230" s="124">
        <f t="shared" si="20"/>
        <v>158.6089858413616</v>
      </c>
      <c r="Q230" s="124">
        <f t="shared" si="22"/>
        <v>69.550016139280245</v>
      </c>
      <c r="R230" s="124">
        <f t="shared" si="23"/>
        <v>32137.365807315047</v>
      </c>
      <c r="Z230" s="2"/>
    </row>
    <row r="231" spans="13:26" x14ac:dyDescent="0.25">
      <c r="M231" s="2"/>
      <c r="N231" s="1">
        <f t="shared" si="19"/>
        <v>169</v>
      </c>
      <c r="O231" s="124">
        <f t="shared" si="21"/>
        <v>32137.365807315047</v>
      </c>
      <c r="P231" s="124">
        <f t="shared" si="20"/>
        <v>158.6089858413616</v>
      </c>
      <c r="Q231" s="124">
        <f t="shared" si="22"/>
        <v>70.047316569431416</v>
      </c>
      <c r="R231" s="124">
        <f t="shared" si="23"/>
        <v>32366.02210972584</v>
      </c>
      <c r="Z231" s="2"/>
    </row>
    <row r="232" spans="13:26" x14ac:dyDescent="0.25">
      <c r="M232" s="2"/>
      <c r="N232" s="1">
        <f t="shared" si="19"/>
        <v>170</v>
      </c>
      <c r="O232" s="124">
        <f t="shared" si="21"/>
        <v>32366.02210972584</v>
      </c>
      <c r="P232" s="124">
        <f t="shared" si="20"/>
        <v>158.6089858413616</v>
      </c>
      <c r="Q232" s="124">
        <f t="shared" si="22"/>
        <v>70.545700926649602</v>
      </c>
      <c r="R232" s="124">
        <f t="shared" si="23"/>
        <v>32595.176796493852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32595.176796493852</v>
      </c>
      <c r="P233" s="124">
        <f t="shared" si="20"/>
        <v>158.6089858413616</v>
      </c>
      <c r="Q233" s="124">
        <f t="shared" si="22"/>
        <v>71.045171573486328</v>
      </c>
      <c r="R233" s="124">
        <f t="shared" si="23"/>
        <v>32824.830953908699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32824.830953908699</v>
      </c>
      <c r="P234" s="124">
        <f t="shared" si="20"/>
        <v>158.6089858413616</v>
      </c>
      <c r="Q234" s="124">
        <f t="shared" si="22"/>
        <v>71.545730877642555</v>
      </c>
      <c r="R234" s="124">
        <f t="shared" si="23"/>
        <v>33054.985670627706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33054.985670627706</v>
      </c>
      <c r="P235" s="124">
        <f t="shared" si="20"/>
        <v>158.6089858413616</v>
      </c>
      <c r="Q235" s="124">
        <f t="shared" si="22"/>
        <v>72.047381211979996</v>
      </c>
      <c r="R235" s="124">
        <f t="shared" si="23"/>
        <v>33285.642037681049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33285.642037681049</v>
      </c>
      <c r="P236" s="124">
        <f t="shared" si="20"/>
        <v>158.6089858413616</v>
      </c>
      <c r="Q236" s="124">
        <f t="shared" si="22"/>
        <v>72.550124954532251</v>
      </c>
      <c r="R236" s="124">
        <f t="shared" si="23"/>
        <v>33516.801148476945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33516.801148476945</v>
      </c>
      <c r="P237" s="124">
        <f t="shared" si="20"/>
        <v>158.6089858413616</v>
      </c>
      <c r="Q237" s="124">
        <f t="shared" si="22"/>
        <v>73.053964488516172</v>
      </c>
      <c r="R237" s="124">
        <f t="shared" si="23"/>
        <v>33748.46409880682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33748.46409880682</v>
      </c>
      <c r="P238" s="124">
        <f t="shared" si="20"/>
        <v>158.6089858413616</v>
      </c>
      <c r="Q238" s="124">
        <f t="shared" si="22"/>
        <v>73.558902202343091</v>
      </c>
      <c r="R238" s="124">
        <f t="shared" si="23"/>
        <v>33980.631986850523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33980.631986850523</v>
      </c>
      <c r="P239" s="124">
        <f t="shared" si="20"/>
        <v>158.6089858413616</v>
      </c>
      <c r="Q239" s="124">
        <f t="shared" si="22"/>
        <v>74.064940489630217</v>
      </c>
      <c r="R239" s="124">
        <f t="shared" si="23"/>
        <v>34213.305913181517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34213.305913181517</v>
      </c>
      <c r="P240" s="124">
        <f t="shared" si="20"/>
        <v>158.6089858413616</v>
      </c>
      <c r="Q240" s="124">
        <f t="shared" si="22"/>
        <v>74.572081749211918</v>
      </c>
      <c r="R240" s="124">
        <f t="shared" si="23"/>
        <v>34446.48698077209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34446.48698077209</v>
      </c>
      <c r="P241" s="124">
        <f t="shared" si="20"/>
        <v>158.6089858413616</v>
      </c>
      <c r="Q241" s="124">
        <f t="shared" si="22"/>
        <v>75.080328385151105</v>
      </c>
      <c r="R241" s="124">
        <f t="shared" si="23"/>
        <v>34680.1762949986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34680.1762949986</v>
      </c>
      <c r="P242" s="124">
        <f t="shared" si="20"/>
        <v>158.6089858413616</v>
      </c>
      <c r="Q242" s="124">
        <f t="shared" si="22"/>
        <v>75.589682806750645</v>
      </c>
      <c r="R242" s="124">
        <f t="shared" si="23"/>
        <v>34914.374963646711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34914.374963646711</v>
      </c>
      <c r="P243" s="124">
        <f t="shared" si="20"/>
        <v>158.6089858413616</v>
      </c>
      <c r="Q243" s="124">
        <f t="shared" si="22"/>
        <v>76.100147428564782</v>
      </c>
      <c r="R243" s="124">
        <f t="shared" si="23"/>
        <v>35149.084096916638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35149.084096916638</v>
      </c>
      <c r="P244" s="124">
        <f t="shared" si="20"/>
        <v>158.6089858413616</v>
      </c>
      <c r="Q244" s="124">
        <f t="shared" si="22"/>
        <v>76.611724670410567</v>
      </c>
      <c r="R244" s="124">
        <f t="shared" si="23"/>
        <v>35384.304807428409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35384.304807428409</v>
      </c>
      <c r="P245" s="124">
        <f t="shared" si="20"/>
        <v>158.6089858413616</v>
      </c>
      <c r="Q245" s="124">
        <f t="shared" si="22"/>
        <v>77.124416957379353</v>
      </c>
      <c r="R245" s="124">
        <f t="shared" si="23"/>
        <v>35620.038210227147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35620.038210227147</v>
      </c>
      <c r="P246" s="124">
        <f t="shared" si="20"/>
        <v>158.6089858413616</v>
      </c>
      <c r="Q246" s="124">
        <f t="shared" si="22"/>
        <v>77.638226719848248</v>
      </c>
      <c r="R246" s="124">
        <f t="shared" si="23"/>
        <v>35856.285422788358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35856.285422788358</v>
      </c>
      <c r="P247" s="124">
        <f t="shared" si="20"/>
        <v>158.6089858413616</v>
      </c>
      <c r="Q247" s="124">
        <f t="shared" si="22"/>
        <v>78.153156393491699</v>
      </c>
      <c r="R247" s="124">
        <f t="shared" si="23"/>
        <v>36093.047565023211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36093.047565023211</v>
      </c>
      <c r="P248" s="124">
        <f t="shared" si="20"/>
        <v>158.6089858413616</v>
      </c>
      <c r="Q248" s="124">
        <f t="shared" si="22"/>
        <v>78.669208419292971</v>
      </c>
      <c r="R248" s="124">
        <f t="shared" si="23"/>
        <v>36330.325759283864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36330.325759283864</v>
      </c>
      <c r="P249" s="124">
        <f t="shared" si="20"/>
        <v>158.6089858413616</v>
      </c>
      <c r="Q249" s="124">
        <f t="shared" si="22"/>
        <v>79.186385243555762</v>
      </c>
      <c r="R249" s="124">
        <f t="shared" si="23"/>
        <v>36568.121130368781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36568.121130368781</v>
      </c>
      <c r="P250" s="124">
        <f t="shared" si="20"/>
        <v>158.6089858413616</v>
      </c>
      <c r="Q250" s="124">
        <f t="shared" si="22"/>
        <v>79.704689317915808</v>
      </c>
      <c r="R250" s="124">
        <f t="shared" si="23"/>
        <v>36806.434805528057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36806.434805528057</v>
      </c>
      <c r="P251" s="124">
        <f t="shared" si="20"/>
        <v>158.6089858413616</v>
      </c>
      <c r="Q251" s="124">
        <f t="shared" si="22"/>
        <v>80.224123099352454</v>
      </c>
      <c r="R251" s="124">
        <f t="shared" si="23"/>
        <v>37045.267914468772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37045.267914468772</v>
      </c>
      <c r="P252" s="124">
        <f t="shared" ref="P252:P315" si="25">P251</f>
        <v>158.6089858413616</v>
      </c>
      <c r="Q252" s="124">
        <f t="shared" si="22"/>
        <v>80.74468905020035</v>
      </c>
      <c r="R252" s="124">
        <f t="shared" si="23"/>
        <v>37284.621589360337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37284.621589360337</v>
      </c>
      <c r="P253" s="124">
        <f t="shared" si="25"/>
        <v>158.6089858413616</v>
      </c>
      <c r="Q253" s="124">
        <f t="shared" si="22"/>
        <v>81.266389638161115</v>
      </c>
      <c r="R253" s="124">
        <f t="shared" si="23"/>
        <v>37524.496964839862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37524.496964839862</v>
      </c>
      <c r="P254" s="124">
        <f t="shared" si="25"/>
        <v>158.6089858413616</v>
      </c>
      <c r="Q254" s="124">
        <f t="shared" si="22"/>
        <v>81.78922733631498</v>
      </c>
      <c r="R254" s="124">
        <f t="shared" si="23"/>
        <v>37764.895178017541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37764.895178017541</v>
      </c>
      <c r="P255" s="124">
        <f t="shared" si="25"/>
        <v>158.6089858413616</v>
      </c>
      <c r="Q255" s="124">
        <f t="shared" si="22"/>
        <v>82.313204623132606</v>
      </c>
      <c r="R255" s="124">
        <f t="shared" si="23"/>
        <v>38005.817368482036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38005.817368482036</v>
      </c>
      <c r="P256" s="124">
        <f t="shared" si="25"/>
        <v>158.6089858413616</v>
      </c>
      <c r="Q256" s="124">
        <f t="shared" si="22"/>
        <v>82.83832398248677</v>
      </c>
      <c r="R256" s="124">
        <f t="shared" si="23"/>
        <v>38247.264678305881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38247.264678305881</v>
      </c>
      <c r="P257" s="124">
        <f t="shared" si="25"/>
        <v>158.6089858413616</v>
      </c>
      <c r="Q257" s="124">
        <f t="shared" si="22"/>
        <v>83.364587903664116</v>
      </c>
      <c r="R257" s="124">
        <f t="shared" si="23"/>
        <v>38489.238252050905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38489.238252050905</v>
      </c>
      <c r="P258" s="124">
        <f t="shared" si="25"/>
        <v>158.6089858413616</v>
      </c>
      <c r="Q258" s="124">
        <f t="shared" si="22"/>
        <v>83.891998881377049</v>
      </c>
      <c r="R258" s="124">
        <f t="shared" si="23"/>
        <v>38731.739236773647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38731.739236773647</v>
      </c>
      <c r="P259" s="124">
        <f t="shared" si="25"/>
        <v>158.6089858413616</v>
      </c>
      <c r="Q259" s="124">
        <f t="shared" si="22"/>
        <v>84.4205594157755</v>
      </c>
      <c r="R259" s="124">
        <f t="shared" si="23"/>
        <v>38974.768782030784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38974.768782030784</v>
      </c>
      <c r="P260" s="124">
        <f t="shared" si="25"/>
        <v>158.6089858413616</v>
      </c>
      <c r="Q260" s="124">
        <f t="shared" si="22"/>
        <v>84.950272012458726</v>
      </c>
      <c r="R260" s="124">
        <f t="shared" si="23"/>
        <v>39218.328039884604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39218.328039884604</v>
      </c>
      <c r="P261" s="124">
        <f t="shared" si="25"/>
        <v>158.6089858413616</v>
      </c>
      <c r="Q261" s="124">
        <f t="shared" si="22"/>
        <v>85.481139182487297</v>
      </c>
      <c r="R261" s="124">
        <f t="shared" si="23"/>
        <v>39462.418164908449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39462.418164908449</v>
      </c>
      <c r="P262" s="124">
        <f t="shared" si="25"/>
        <v>158.6089858413616</v>
      </c>
      <c r="Q262" s="124">
        <f t="shared" si="22"/>
        <v>86.013163442394927</v>
      </c>
      <c r="R262" s="124">
        <f t="shared" si="23"/>
        <v>39707.040314192207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39707.040314192207</v>
      </c>
      <c r="P263" s="124">
        <f t="shared" si="25"/>
        <v>158.6089858413616</v>
      </c>
      <c r="Q263" s="124">
        <f t="shared" si="22"/>
        <v>86.546347314200432</v>
      </c>
      <c r="R263" s="124">
        <f t="shared" si="23"/>
        <v>39952.195647347769</v>
      </c>
      <c r="Z263" s="2"/>
    </row>
    <row r="264" spans="13:26" x14ac:dyDescent="0.25">
      <c r="M264" s="2"/>
      <c r="N264" s="1">
        <f t="shared" si="24"/>
        <v>202</v>
      </c>
      <c r="O264" s="124">
        <f t="shared" si="21"/>
        <v>39952.195647347769</v>
      </c>
      <c r="P264" s="124">
        <f t="shared" si="25"/>
        <v>158.6089858413616</v>
      </c>
      <c r="Q264" s="124">
        <f t="shared" si="22"/>
        <v>87.080693325419659</v>
      </c>
      <c r="R264" s="124">
        <f t="shared" si="23"/>
        <v>40197.885326514552</v>
      </c>
      <c r="Z264" s="2"/>
    </row>
    <row r="265" spans="13:26" x14ac:dyDescent="0.25">
      <c r="M265" s="2"/>
      <c r="N265" s="1">
        <f t="shared" si="24"/>
        <v>203</v>
      </c>
      <c r="O265" s="124">
        <f t="shared" si="21"/>
        <v>40197.885326514552</v>
      </c>
      <c r="P265" s="124">
        <f t="shared" si="25"/>
        <v>158.6089858413616</v>
      </c>
      <c r="Q265" s="124">
        <f t="shared" si="22"/>
        <v>87.616204009077506</v>
      </c>
      <c r="R265" s="124">
        <f t="shared" si="23"/>
        <v>40444.110516364992</v>
      </c>
      <c r="Z265" s="2"/>
    </row>
    <row r="266" spans="13:26" x14ac:dyDescent="0.25">
      <c r="M266" s="2"/>
      <c r="N266" s="1">
        <f t="shared" si="24"/>
        <v>204</v>
      </c>
      <c r="O266" s="124">
        <f t="shared" si="21"/>
        <v>40444.110516364992</v>
      </c>
      <c r="P266" s="124">
        <f t="shared" si="25"/>
        <v>158.6089858413616</v>
      </c>
      <c r="Q266" s="124">
        <f t="shared" si="22"/>
        <v>88.152881903719887</v>
      </c>
      <c r="R266" s="124">
        <f t="shared" si="23"/>
        <v>40690.872384110073</v>
      </c>
      <c r="Z266" s="2"/>
    </row>
    <row r="267" spans="13:26" x14ac:dyDescent="0.25">
      <c r="M267" s="2"/>
      <c r="N267" s="1">
        <f t="shared" si="24"/>
        <v>205</v>
      </c>
      <c r="O267" s="124">
        <f t="shared" si="21"/>
        <v>40690.872384110073</v>
      </c>
      <c r="P267" s="124">
        <f t="shared" si="25"/>
        <v>158.6089858413616</v>
      </c>
      <c r="Q267" s="124">
        <f t="shared" si="22"/>
        <v>88.690729553425811</v>
      </c>
      <c r="R267" s="124">
        <f t="shared" si="23"/>
        <v>40938.17209950486</v>
      </c>
      <c r="Z267" s="2"/>
    </row>
    <row r="268" spans="13:26" x14ac:dyDescent="0.25">
      <c r="M268" s="2"/>
      <c r="N268" s="1">
        <f t="shared" si="24"/>
        <v>206</v>
      </c>
      <c r="O268" s="124">
        <f t="shared" si="21"/>
        <v>40938.17209950486</v>
      </c>
      <c r="P268" s="124">
        <f t="shared" si="25"/>
        <v>158.6089858413616</v>
      </c>
      <c r="Q268" s="124">
        <f t="shared" si="22"/>
        <v>89.229749507819406</v>
      </c>
      <c r="R268" s="124">
        <f t="shared" si="23"/>
        <v>41186.010834854038</v>
      </c>
      <c r="Z268" s="2"/>
    </row>
    <row r="269" spans="13:26" x14ac:dyDescent="0.25">
      <c r="M269" s="2"/>
      <c r="N269" s="1">
        <f t="shared" si="24"/>
        <v>207</v>
      </c>
      <c r="O269" s="124">
        <f t="shared" si="21"/>
        <v>41186.010834854038</v>
      </c>
      <c r="P269" s="124">
        <f t="shared" si="25"/>
        <v>158.6089858413616</v>
      </c>
      <c r="Q269" s="124">
        <f t="shared" si="22"/>
        <v>89.769944322081983</v>
      </c>
      <c r="R269" s="124">
        <f t="shared" si="23"/>
        <v>41434.389765017484</v>
      </c>
      <c r="Z269" s="2"/>
    </row>
    <row r="270" spans="13:26" x14ac:dyDescent="0.25">
      <c r="M270" s="2"/>
      <c r="N270" s="1">
        <f t="shared" si="24"/>
        <v>208</v>
      </c>
      <c r="O270" s="124">
        <f t="shared" si="21"/>
        <v>41434.389765017484</v>
      </c>
      <c r="P270" s="124">
        <f t="shared" si="25"/>
        <v>158.6089858413616</v>
      </c>
      <c r="Q270" s="124">
        <f t="shared" si="22"/>
        <v>90.311316556964272</v>
      </c>
      <c r="R270" s="124">
        <f t="shared" si="23"/>
        <v>41683.310067415812</v>
      </c>
      <c r="Z270" s="2"/>
    </row>
    <row r="271" spans="13:26" x14ac:dyDescent="0.25">
      <c r="M271" s="2"/>
      <c r="N271" s="1">
        <f t="shared" si="24"/>
        <v>209</v>
      </c>
      <c r="O271" s="124">
        <f t="shared" si="21"/>
        <v>41683.310067415812</v>
      </c>
      <c r="P271" s="124">
        <f t="shared" si="25"/>
        <v>158.6089858413616</v>
      </c>
      <c r="Q271" s="124">
        <f t="shared" si="22"/>
        <v>90.853868778798386</v>
      </c>
      <c r="R271" s="124">
        <f t="shared" si="23"/>
        <v>41932.772922035969</v>
      </c>
      <c r="Z271" s="2"/>
    </row>
    <row r="272" spans="13:26" x14ac:dyDescent="0.25">
      <c r="M272" s="2"/>
      <c r="N272" s="1">
        <f t="shared" si="24"/>
        <v>210</v>
      </c>
      <c r="O272" s="124">
        <f t="shared" si="21"/>
        <v>41932.772922035969</v>
      </c>
      <c r="P272" s="124">
        <f t="shared" si="25"/>
        <v>158.6089858413616</v>
      </c>
      <c r="Q272" s="124">
        <f t="shared" si="22"/>
        <v>91.397603559510088</v>
      </c>
      <c r="R272" s="124">
        <f t="shared" si="23"/>
        <v>42182.779511436842</v>
      </c>
      <c r="Z272" s="2"/>
    </row>
    <row r="273" spans="13:26" x14ac:dyDescent="0.25">
      <c r="M273" s="2"/>
      <c r="N273" s="1">
        <f t="shared" si="24"/>
        <v>211</v>
      </c>
      <c r="O273" s="124">
        <f t="shared" si="21"/>
        <v>42182.779511436842</v>
      </c>
      <c r="P273" s="124">
        <f t="shared" si="25"/>
        <v>158.6089858413616</v>
      </c>
      <c r="Q273" s="124">
        <f t="shared" si="22"/>
        <v>91.942523476630996</v>
      </c>
      <c r="R273" s="124">
        <f t="shared" si="23"/>
        <v>42433.331020754835</v>
      </c>
      <c r="Z273" s="2"/>
    </row>
    <row r="274" spans="13:26" x14ac:dyDescent="0.25">
      <c r="M274" s="2"/>
      <c r="N274" s="1">
        <f t="shared" si="24"/>
        <v>212</v>
      </c>
      <c r="O274" s="124">
        <f t="shared" si="21"/>
        <v>42433.331020754835</v>
      </c>
      <c r="P274" s="124">
        <f t="shared" si="25"/>
        <v>158.6089858413616</v>
      </c>
      <c r="Q274" s="124">
        <f t="shared" si="22"/>
        <v>92.488631113310774</v>
      </c>
      <c r="R274" s="124">
        <f t="shared" si="23"/>
        <v>42684.428637709505</v>
      </c>
      <c r="Z274" s="2"/>
    </row>
    <row r="275" spans="13:26" x14ac:dyDescent="0.25">
      <c r="M275" s="2"/>
      <c r="N275" s="1">
        <f t="shared" si="24"/>
        <v>213</v>
      </c>
      <c r="O275" s="124">
        <f t="shared" si="21"/>
        <v>42684.428637709505</v>
      </c>
      <c r="P275" s="124">
        <f t="shared" si="25"/>
        <v>158.6089858413616</v>
      </c>
      <c r="Q275" s="124">
        <f t="shared" si="22"/>
        <v>93.035929058329344</v>
      </c>
      <c r="R275" s="124">
        <f t="shared" si="23"/>
        <v>42936.073552609196</v>
      </c>
      <c r="Z275" s="2"/>
    </row>
    <row r="276" spans="13:26" x14ac:dyDescent="0.25">
      <c r="M276" s="2"/>
      <c r="N276" s="1">
        <f t="shared" si="24"/>
        <v>214</v>
      </c>
      <c r="O276" s="124">
        <f t="shared" si="21"/>
        <v>42936.073552609196</v>
      </c>
      <c r="P276" s="124">
        <f t="shared" si="25"/>
        <v>158.6089858413616</v>
      </c>
      <c r="Q276" s="124">
        <f t="shared" si="22"/>
        <v>93.584419906109233</v>
      </c>
      <c r="R276" s="124">
        <f t="shared" si="23"/>
        <v>43188.266958356668</v>
      </c>
      <c r="Z276" s="2"/>
    </row>
    <row r="277" spans="13:26" x14ac:dyDescent="0.25">
      <c r="M277" s="2"/>
      <c r="N277" s="1">
        <f t="shared" si="24"/>
        <v>215</v>
      </c>
      <c r="O277" s="124">
        <f t="shared" si="21"/>
        <v>43188.266958356668</v>
      </c>
      <c r="P277" s="124">
        <f t="shared" si="25"/>
        <v>158.6089858413616</v>
      </c>
      <c r="Q277" s="124">
        <f t="shared" si="22"/>
        <v>94.134106256727776</v>
      </c>
      <c r="R277" s="124">
        <f t="shared" si="23"/>
        <v>43441.010050454759</v>
      </c>
      <c r="Z277" s="2"/>
    </row>
    <row r="278" spans="13:26" x14ac:dyDescent="0.25">
      <c r="M278" s="2"/>
      <c r="N278" s="1">
        <f t="shared" si="24"/>
        <v>216</v>
      </c>
      <c r="O278" s="124">
        <f t="shared" si="21"/>
        <v>43441.010050454759</v>
      </c>
      <c r="P278" s="124">
        <f t="shared" si="25"/>
        <v>158.6089858413616</v>
      </c>
      <c r="Q278" s="124">
        <f t="shared" si="22"/>
        <v>94.68499071592953</v>
      </c>
      <c r="R278" s="124">
        <f t="shared" si="23"/>
        <v>43694.304027012047</v>
      </c>
      <c r="Z278" s="2"/>
    </row>
    <row r="279" spans="13:26" x14ac:dyDescent="0.25">
      <c r="M279" s="2"/>
      <c r="N279" s="1">
        <f t="shared" si="24"/>
        <v>217</v>
      </c>
      <c r="O279" s="124">
        <f t="shared" si="21"/>
        <v>43694.304027012047</v>
      </c>
      <c r="P279" s="124">
        <f t="shared" si="25"/>
        <v>158.6089858413616</v>
      </c>
      <c r="Q279" s="124">
        <f t="shared" si="22"/>
        <v>95.237075895138588</v>
      </c>
      <c r="R279" s="124">
        <f t="shared" si="23"/>
        <v>43948.150088748545</v>
      </c>
      <c r="Z279" s="2"/>
    </row>
    <row r="280" spans="13:26" x14ac:dyDescent="0.25">
      <c r="M280" s="2"/>
      <c r="N280" s="1">
        <f t="shared" si="24"/>
        <v>218</v>
      </c>
      <c r="O280" s="124">
        <f t="shared" si="21"/>
        <v>43948.150088748545</v>
      </c>
      <c r="P280" s="124">
        <f t="shared" si="25"/>
        <v>158.6089858413616</v>
      </c>
      <c r="Q280" s="124">
        <f t="shared" si="22"/>
        <v>95.790364411470961</v>
      </c>
      <c r="R280" s="124">
        <f t="shared" si="23"/>
        <v>44202.549439001377</v>
      </c>
      <c r="Z280" s="2"/>
    </row>
    <row r="281" spans="13:26" x14ac:dyDescent="0.25">
      <c r="M281" s="2"/>
      <c r="N281" s="1">
        <f t="shared" si="24"/>
        <v>219</v>
      </c>
      <c r="O281" s="124">
        <f t="shared" si="21"/>
        <v>44202.549439001377</v>
      </c>
      <c r="P281" s="124">
        <f t="shared" si="25"/>
        <v>158.6089858413616</v>
      </c>
      <c r="Q281" s="124">
        <f t="shared" si="22"/>
        <v>96.344858887746966</v>
      </c>
      <c r="R281" s="124">
        <f t="shared" si="23"/>
        <v>44457.503283730483</v>
      </c>
      <c r="Z281" s="2"/>
    </row>
    <row r="282" spans="13:26" x14ac:dyDescent="0.25">
      <c r="M282" s="2"/>
      <c r="N282" s="1">
        <f t="shared" si="24"/>
        <v>220</v>
      </c>
      <c r="O282" s="124">
        <f t="shared" si="21"/>
        <v>44457.503283730483</v>
      </c>
      <c r="P282" s="124">
        <f t="shared" si="25"/>
        <v>158.6089858413616</v>
      </c>
      <c r="Q282" s="124">
        <f t="shared" si="22"/>
        <v>96.900561952503708</v>
      </c>
      <c r="R282" s="124">
        <f t="shared" si="23"/>
        <v>44713.012831524349</v>
      </c>
      <c r="Z282" s="2"/>
    </row>
    <row r="283" spans="13:26" x14ac:dyDescent="0.25">
      <c r="M283" s="2"/>
      <c r="N283" s="1">
        <f t="shared" si="24"/>
        <v>221</v>
      </c>
      <c r="O283" s="124">
        <f t="shared" si="21"/>
        <v>44713.012831524349</v>
      </c>
      <c r="P283" s="124">
        <f t="shared" si="25"/>
        <v>158.6089858413616</v>
      </c>
      <c r="Q283" s="124">
        <f t="shared" si="22"/>
        <v>97.457476240007495</v>
      </c>
      <c r="R283" s="124">
        <f t="shared" si="23"/>
        <v>44969.079293605719</v>
      </c>
      <c r="Z283" s="2"/>
    </row>
    <row r="284" spans="13:26" x14ac:dyDescent="0.25">
      <c r="M284" s="2"/>
      <c r="N284" s="1">
        <f t="shared" si="24"/>
        <v>222</v>
      </c>
      <c r="O284" s="124">
        <f t="shared" si="21"/>
        <v>44969.079293605719</v>
      </c>
      <c r="P284" s="124">
        <f t="shared" si="25"/>
        <v>158.6089858413616</v>
      </c>
      <c r="Q284" s="124">
        <f t="shared" si="22"/>
        <v>98.015604390266319</v>
      </c>
      <c r="R284" s="124">
        <f t="shared" si="23"/>
        <v>45225.703883837348</v>
      </c>
      <c r="Z284" s="2"/>
    </row>
    <row r="285" spans="13:26" x14ac:dyDescent="0.25">
      <c r="M285" s="2"/>
      <c r="N285" s="1">
        <f t="shared" si="24"/>
        <v>223</v>
      </c>
      <c r="O285" s="124">
        <f t="shared" si="21"/>
        <v>45225.703883837348</v>
      </c>
      <c r="P285" s="124">
        <f t="shared" si="25"/>
        <v>158.6089858413616</v>
      </c>
      <c r="Q285" s="124">
        <f t="shared" si="22"/>
        <v>98.574949049042417</v>
      </c>
      <c r="R285" s="124">
        <f t="shared" si="23"/>
        <v>45482.887818727751</v>
      </c>
      <c r="Z285" s="2"/>
    </row>
    <row r="286" spans="13:26" x14ac:dyDescent="0.25">
      <c r="M286" s="2"/>
      <c r="N286" s="1">
        <f t="shared" si="24"/>
        <v>224</v>
      </c>
      <c r="O286" s="124">
        <f t="shared" ref="O286:O349" si="26">R285</f>
        <v>45482.887818727751</v>
      </c>
      <c r="P286" s="124">
        <f t="shared" si="25"/>
        <v>158.6089858413616</v>
      </c>
      <c r="Q286" s="124">
        <f t="shared" ref="Q286:Q349" si="27">O286*$P$57</f>
        <v>99.13551286786479</v>
      </c>
      <c r="R286" s="124">
        <f t="shared" ref="R286:R349" si="28">O286+P286+Q286</f>
        <v>45740.632317436975</v>
      </c>
      <c r="Z286" s="2"/>
    </row>
    <row r="287" spans="13:26" x14ac:dyDescent="0.25">
      <c r="M287" s="2"/>
      <c r="N287" s="1">
        <f t="shared" si="24"/>
        <v>225</v>
      </c>
      <c r="O287" s="124">
        <f t="shared" si="26"/>
        <v>45740.632317436975</v>
      </c>
      <c r="P287" s="124">
        <f t="shared" si="25"/>
        <v>158.6089858413616</v>
      </c>
      <c r="Q287" s="124">
        <f t="shared" si="27"/>
        <v>99.697298504041768</v>
      </c>
      <c r="R287" s="124">
        <f t="shared" si="28"/>
        <v>45998.938601782378</v>
      </c>
      <c r="Z287" s="2"/>
    </row>
    <row r="288" spans="13:26" x14ac:dyDescent="0.25">
      <c r="M288" s="2"/>
      <c r="N288" s="1">
        <f t="shared" si="24"/>
        <v>226</v>
      </c>
      <c r="O288" s="124">
        <f t="shared" si="26"/>
        <v>45998.938601782378</v>
      </c>
      <c r="P288" s="124">
        <f t="shared" si="25"/>
        <v>158.6089858413616</v>
      </c>
      <c r="Q288" s="124">
        <f t="shared" si="27"/>
        <v>100.26030862067358</v>
      </c>
      <c r="R288" s="124">
        <f t="shared" si="28"/>
        <v>46257.807896244412</v>
      </c>
      <c r="Z288" s="2"/>
    </row>
    <row r="289" spans="13:26" x14ac:dyDescent="0.25">
      <c r="M289" s="2"/>
      <c r="N289" s="1">
        <f t="shared" si="24"/>
        <v>227</v>
      </c>
      <c r="O289" s="124">
        <f t="shared" si="26"/>
        <v>46257.807896244412</v>
      </c>
      <c r="P289" s="124">
        <f t="shared" si="25"/>
        <v>158.6089858413616</v>
      </c>
      <c r="Q289" s="124">
        <f t="shared" si="27"/>
        <v>100.82454588666506</v>
      </c>
      <c r="R289" s="124">
        <f t="shared" si="28"/>
        <v>46517.24142797244</v>
      </c>
      <c r="Z289" s="2"/>
    </row>
    <row r="290" spans="13:26" x14ac:dyDescent="0.25">
      <c r="M290" s="2"/>
      <c r="N290" s="1">
        <f t="shared" si="24"/>
        <v>228</v>
      </c>
      <c r="O290" s="124">
        <f t="shared" si="26"/>
        <v>46517.24142797244</v>
      </c>
      <c r="P290" s="124">
        <f t="shared" si="25"/>
        <v>158.6089858413616</v>
      </c>
      <c r="Q290" s="124">
        <f t="shared" si="27"/>
        <v>101.39001297673822</v>
      </c>
      <c r="R290" s="124">
        <f t="shared" si="28"/>
        <v>46777.240426790537</v>
      </c>
      <c r="Z290" s="2"/>
    </row>
    <row r="291" spans="13:26" x14ac:dyDescent="0.25">
      <c r="M291" s="2"/>
      <c r="N291" s="1">
        <f t="shared" si="24"/>
        <v>229</v>
      </c>
      <c r="O291" s="124">
        <f t="shared" si="26"/>
        <v>46777.240426790537</v>
      </c>
      <c r="P291" s="124">
        <f t="shared" si="25"/>
        <v>158.6089858413616</v>
      </c>
      <c r="Q291" s="124">
        <f t="shared" si="27"/>
        <v>101.95671257144491</v>
      </c>
      <c r="R291" s="124">
        <f t="shared" si="28"/>
        <v>47037.806125203344</v>
      </c>
      <c r="Z291" s="2"/>
    </row>
    <row r="292" spans="13:26" x14ac:dyDescent="0.25">
      <c r="M292" s="2"/>
      <c r="N292" s="1">
        <f t="shared" si="24"/>
        <v>230</v>
      </c>
      <c r="O292" s="124">
        <f t="shared" si="26"/>
        <v>47037.806125203344</v>
      </c>
      <c r="P292" s="124">
        <f t="shared" si="25"/>
        <v>158.6089858413616</v>
      </c>
      <c r="Q292" s="124">
        <f t="shared" si="27"/>
        <v>102.52464735717967</v>
      </c>
      <c r="R292" s="124">
        <f t="shared" si="28"/>
        <v>47298.939758401888</v>
      </c>
      <c r="Z292" s="2"/>
    </row>
    <row r="293" spans="13:26" x14ac:dyDescent="0.25">
      <c r="M293" s="2"/>
      <c r="N293" s="1">
        <f t="shared" si="24"/>
        <v>231</v>
      </c>
      <c r="O293" s="124">
        <f t="shared" si="26"/>
        <v>47298.939758401888</v>
      </c>
      <c r="P293" s="124">
        <f t="shared" si="25"/>
        <v>158.6089858413616</v>
      </c>
      <c r="Q293" s="124">
        <f t="shared" si="27"/>
        <v>103.09382002619229</v>
      </c>
      <c r="R293" s="124">
        <f t="shared" si="28"/>
        <v>47560.642564269445</v>
      </c>
      <c r="Z293" s="2"/>
    </row>
    <row r="294" spans="13:26" x14ac:dyDescent="0.25">
      <c r="M294" s="2"/>
      <c r="N294" s="1">
        <f t="shared" si="24"/>
        <v>232</v>
      </c>
      <c r="O294" s="124">
        <f t="shared" si="26"/>
        <v>47560.642564269445</v>
      </c>
      <c r="P294" s="124">
        <f t="shared" si="25"/>
        <v>158.6089858413616</v>
      </c>
      <c r="Q294" s="124">
        <f t="shared" si="27"/>
        <v>103.66423327660065</v>
      </c>
      <c r="R294" s="124">
        <f t="shared" si="28"/>
        <v>47822.915783387405</v>
      </c>
      <c r="Z294" s="2"/>
    </row>
    <row r="295" spans="13:26" x14ac:dyDescent="0.25">
      <c r="M295" s="2"/>
      <c r="N295" s="1">
        <f t="shared" si="24"/>
        <v>233</v>
      </c>
      <c r="O295" s="124">
        <f t="shared" si="26"/>
        <v>47822.915783387405</v>
      </c>
      <c r="P295" s="124">
        <f t="shared" si="25"/>
        <v>158.6089858413616</v>
      </c>
      <c r="Q295" s="124">
        <f t="shared" si="27"/>
        <v>104.23588981240353</v>
      </c>
      <c r="R295" s="124">
        <f t="shared" si="28"/>
        <v>48085.760659041167</v>
      </c>
      <c r="Z295" s="2"/>
    </row>
    <row r="296" spans="13:26" x14ac:dyDescent="0.25">
      <c r="M296" s="2"/>
      <c r="N296" s="1">
        <f t="shared" si="24"/>
        <v>234</v>
      </c>
      <c r="O296" s="124">
        <f t="shared" si="26"/>
        <v>48085.760659041167</v>
      </c>
      <c r="P296" s="124">
        <f t="shared" si="25"/>
        <v>158.6089858413616</v>
      </c>
      <c r="Q296" s="124">
        <f t="shared" si="27"/>
        <v>104.80879234349339</v>
      </c>
      <c r="R296" s="124">
        <f t="shared" si="28"/>
        <v>48349.178437226023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48349.178437226023</v>
      </c>
      <c r="P297" s="124">
        <f t="shared" si="25"/>
        <v>158.6089858413616</v>
      </c>
      <c r="Q297" s="124">
        <f t="shared" si="27"/>
        <v>105.3829435856693</v>
      </c>
      <c r="R297" s="124">
        <f t="shared" si="28"/>
        <v>48613.170366653052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48613.170366653052</v>
      </c>
      <c r="P298" s="124">
        <f t="shared" si="25"/>
        <v>158.6089858413616</v>
      </c>
      <c r="Q298" s="124">
        <f t="shared" si="27"/>
        <v>105.95834626064961</v>
      </c>
      <c r="R298" s="124">
        <f t="shared" si="28"/>
        <v>48877.73769875506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48877.73769875506</v>
      </c>
      <c r="P299" s="124">
        <f t="shared" si="25"/>
        <v>158.6089858413616</v>
      </c>
      <c r="Q299" s="124">
        <f t="shared" si="27"/>
        <v>106.53500309608511</v>
      </c>
      <c r="R299" s="124">
        <f t="shared" si="28"/>
        <v>49142.881687692505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49142.881687692505</v>
      </c>
      <c r="P300" s="124">
        <f t="shared" si="25"/>
        <v>158.6089858413616</v>
      </c>
      <c r="Q300" s="124">
        <f t="shared" si="27"/>
        <v>107.11291682557179</v>
      </c>
      <c r="R300" s="124">
        <f t="shared" si="28"/>
        <v>49408.603590359438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49408.603590359438</v>
      </c>
      <c r="P301" s="124">
        <f t="shared" si="25"/>
        <v>158.6089858413616</v>
      </c>
      <c r="Q301" s="124">
        <f t="shared" si="27"/>
        <v>107.69209018866384</v>
      </c>
      <c r="R301" s="124">
        <f t="shared" si="28"/>
        <v>49674.904666389462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49674.904666389462</v>
      </c>
      <c r="P302" s="124">
        <f t="shared" si="25"/>
        <v>158.6089858413616</v>
      </c>
      <c r="Q302" s="124">
        <f t="shared" si="27"/>
        <v>108.27252593088666</v>
      </c>
      <c r="R302" s="124">
        <f t="shared" si="28"/>
        <v>49941.78617816171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49941.78617816171</v>
      </c>
      <c r="P303" s="124">
        <f t="shared" si="25"/>
        <v>158.6089858413616</v>
      </c>
      <c r="Q303" s="124">
        <f t="shared" si="27"/>
        <v>108.85422680374987</v>
      </c>
      <c r="R303" s="124">
        <f t="shared" si="28"/>
        <v>50209.249390806821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50209.249390806821</v>
      </c>
      <c r="P304" s="124">
        <f t="shared" si="25"/>
        <v>158.6089858413616</v>
      </c>
      <c r="Q304" s="124">
        <f t="shared" si="27"/>
        <v>109.43719556476029</v>
      </c>
      <c r="R304" s="124">
        <f t="shared" si="28"/>
        <v>50477.295572212941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50477.295572212941</v>
      </c>
      <c r="P305" s="124">
        <f t="shared" si="25"/>
        <v>158.6089858413616</v>
      </c>
      <c r="Q305" s="124">
        <f t="shared" si="27"/>
        <v>110.02143497743511</v>
      </c>
      <c r="R305" s="124">
        <f t="shared" si="28"/>
        <v>50745.925993031735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50745.925993031735</v>
      </c>
      <c r="P306" s="124">
        <f t="shared" si="25"/>
        <v>158.6089858413616</v>
      </c>
      <c r="Q306" s="124">
        <f t="shared" si="27"/>
        <v>110.60694781131494</v>
      </c>
      <c r="R306" s="124">
        <f t="shared" si="28"/>
        <v>51015.14192668441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51015.14192668441</v>
      </c>
      <c r="P307" s="124">
        <f t="shared" si="25"/>
        <v>158.6089858413616</v>
      </c>
      <c r="Q307" s="124">
        <f t="shared" si="27"/>
        <v>111.19373684197691</v>
      </c>
      <c r="R307" s="124">
        <f t="shared" si="28"/>
        <v>51284.944649367746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51284.944649367746</v>
      </c>
      <c r="P308" s="124">
        <f t="shared" si="25"/>
        <v>158.6089858413616</v>
      </c>
      <c r="Q308" s="124">
        <f t="shared" si="27"/>
        <v>111.78180485104792</v>
      </c>
      <c r="R308" s="124">
        <f t="shared" si="28"/>
        <v>51555.335440060153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51555.335440060153</v>
      </c>
      <c r="P309" s="124">
        <f t="shared" si="25"/>
        <v>158.6089858413616</v>
      </c>
      <c r="Q309" s="124">
        <f t="shared" si="27"/>
        <v>112.37115462621769</v>
      </c>
      <c r="R309" s="124">
        <f t="shared" si="28"/>
        <v>51826.315580527735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51826.315580527735</v>
      </c>
      <c r="P310" s="124">
        <f t="shared" si="25"/>
        <v>158.6089858413616</v>
      </c>
      <c r="Q310" s="124">
        <f t="shared" si="27"/>
        <v>112.96178896125213</v>
      </c>
      <c r="R310" s="124">
        <f t="shared" si="28"/>
        <v>52097.886355330345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52097.886355330345</v>
      </c>
      <c r="P311" s="124">
        <f t="shared" si="25"/>
        <v>158.6089858413616</v>
      </c>
      <c r="Q311" s="124">
        <f t="shared" si="27"/>
        <v>113.5537106560064</v>
      </c>
      <c r="R311" s="124">
        <f t="shared" si="28"/>
        <v>52370.049051827715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52370.049051827715</v>
      </c>
      <c r="P312" s="124">
        <f t="shared" si="25"/>
        <v>158.6089858413616</v>
      </c>
      <c r="Q312" s="124">
        <f t="shared" si="27"/>
        <v>114.14692251643841</v>
      </c>
      <c r="R312" s="124">
        <f t="shared" si="28"/>
        <v>52642.804960185516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52642.804960185516</v>
      </c>
      <c r="P313" s="124">
        <f t="shared" si="25"/>
        <v>158.6089858413616</v>
      </c>
      <c r="Q313" s="124">
        <f t="shared" si="27"/>
        <v>114.74142735462191</v>
      </c>
      <c r="R313" s="124">
        <f t="shared" si="28"/>
        <v>52916.155373381502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52916.155373381502</v>
      </c>
      <c r="P314" s="124">
        <f t="shared" si="25"/>
        <v>158.6089858413616</v>
      </c>
      <c r="Q314" s="124">
        <f t="shared" si="27"/>
        <v>115.33722798875993</v>
      </c>
      <c r="R314" s="124">
        <f t="shared" si="28"/>
        <v>53190.101587211626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53190.101587211626</v>
      </c>
      <c r="P315" s="124">
        <f t="shared" si="25"/>
        <v>158.6089858413616</v>
      </c>
      <c r="Q315" s="124">
        <f t="shared" si="27"/>
        <v>115.93432724319814</v>
      </c>
      <c r="R315" s="124">
        <f t="shared" si="28"/>
        <v>53464.644900296189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53464.644900296189</v>
      </c>
      <c r="P316" s="124">
        <f t="shared" ref="P316:P379" si="30">P315</f>
        <v>158.6089858413616</v>
      </c>
      <c r="Q316" s="124">
        <f t="shared" si="27"/>
        <v>116.53272794843819</v>
      </c>
      <c r="R316" s="124">
        <f t="shared" si="28"/>
        <v>53739.786614085991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53739.786614085991</v>
      </c>
      <c r="P317" s="124">
        <f t="shared" si="30"/>
        <v>158.6089858413616</v>
      </c>
      <c r="Q317" s="124">
        <f t="shared" si="27"/>
        <v>117.13243294115118</v>
      </c>
      <c r="R317" s="124">
        <f t="shared" si="28"/>
        <v>54015.528032868504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54015.528032868504</v>
      </c>
      <c r="P318" s="124">
        <f t="shared" si="30"/>
        <v>158.6089858413616</v>
      </c>
      <c r="Q318" s="124">
        <f t="shared" si="27"/>
        <v>117.73344506419103</v>
      </c>
      <c r="R318" s="124">
        <f t="shared" si="28"/>
        <v>54291.870463774059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54291.870463774059</v>
      </c>
      <c r="P319" s="124">
        <f t="shared" si="30"/>
        <v>158.6089858413616</v>
      </c>
      <c r="Q319" s="124">
        <f t="shared" si="27"/>
        <v>118.33576716660808</v>
      </c>
      <c r="R319" s="124">
        <f t="shared" si="28"/>
        <v>54568.81521678203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54568.81521678203</v>
      </c>
      <c r="P320" s="124">
        <f t="shared" si="30"/>
        <v>158.6089858413616</v>
      </c>
      <c r="Q320" s="124">
        <f t="shared" si="27"/>
        <v>118.93940210366246</v>
      </c>
      <c r="R320" s="124">
        <f t="shared" si="28"/>
        <v>54846.363604727056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54846.363604727056</v>
      </c>
      <c r="P321" s="124">
        <f t="shared" si="30"/>
        <v>158.6089858413616</v>
      </c>
      <c r="Q321" s="124">
        <f t="shared" si="27"/>
        <v>119.54435273683774</v>
      </c>
      <c r="R321" s="124">
        <f t="shared" si="28"/>
        <v>55124.516943305258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55124.516943305258</v>
      </c>
      <c r="P322" s="124">
        <f t="shared" si="30"/>
        <v>158.6089858413616</v>
      </c>
      <c r="Q322" s="124">
        <f t="shared" si="27"/>
        <v>120.1506219338544</v>
      </c>
      <c r="R322" s="124">
        <f t="shared" si="28"/>
        <v>55403.276551080475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55403.276551080475</v>
      </c>
      <c r="P323" s="124">
        <f t="shared" si="30"/>
        <v>158.6089858413616</v>
      </c>
      <c r="Q323" s="124">
        <f t="shared" si="27"/>
        <v>120.75821256868348</v>
      </c>
      <c r="R323" s="124">
        <f t="shared" si="28"/>
        <v>55682.643749490519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55682.643749490519</v>
      </c>
      <c r="P324" s="124">
        <f t="shared" si="30"/>
        <v>158.6089858413616</v>
      </c>
      <c r="Q324" s="124">
        <f t="shared" si="27"/>
        <v>121.36712752156021</v>
      </c>
      <c r="R324" s="124">
        <f t="shared" si="28"/>
        <v>55962.61986285344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55962.61986285344</v>
      </c>
      <c r="P325" s="124">
        <f t="shared" si="30"/>
        <v>158.6089858413616</v>
      </c>
      <c r="Q325" s="124">
        <f t="shared" si="27"/>
        <v>121.97736967899763</v>
      </c>
      <c r="R325" s="124">
        <f t="shared" si="28"/>
        <v>56243.206218373802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56243.206218373802</v>
      </c>
      <c r="P326" s="124">
        <f t="shared" si="30"/>
        <v>158.6089858413616</v>
      </c>
      <c r="Q326" s="124">
        <f t="shared" si="27"/>
        <v>122.5889419338003</v>
      </c>
      <c r="R326" s="124">
        <f t="shared" si="28"/>
        <v>56524.404146148961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56524.404146148961</v>
      </c>
      <c r="P327" s="124">
        <f t="shared" si="30"/>
        <v>158.6089858413616</v>
      </c>
      <c r="Q327" s="124">
        <f t="shared" si="27"/>
        <v>123.20184718507797</v>
      </c>
      <c r="R327" s="124">
        <f t="shared" si="28"/>
        <v>56806.214979175398</v>
      </c>
      <c r="Z327" s="2"/>
    </row>
    <row r="328" spans="13:26" x14ac:dyDescent="0.25">
      <c r="M328" s="2"/>
      <c r="N328" s="1">
        <f t="shared" si="29"/>
        <v>266</v>
      </c>
      <c r="O328" s="124">
        <f t="shared" si="26"/>
        <v>56806.214979175398</v>
      </c>
      <c r="P328" s="124">
        <f t="shared" si="30"/>
        <v>158.6089858413616</v>
      </c>
      <c r="Q328" s="124">
        <f t="shared" si="27"/>
        <v>123.81608833825938</v>
      </c>
      <c r="R328" s="124">
        <f t="shared" si="28"/>
        <v>57088.640053355019</v>
      </c>
      <c r="Z328" s="2"/>
    </row>
    <row r="329" spans="13:26" x14ac:dyDescent="0.25">
      <c r="M329" s="2"/>
      <c r="N329" s="1">
        <f t="shared" si="29"/>
        <v>267</v>
      </c>
      <c r="O329" s="124">
        <f t="shared" si="26"/>
        <v>57088.640053355019</v>
      </c>
      <c r="P329" s="124">
        <f t="shared" si="30"/>
        <v>158.6089858413616</v>
      </c>
      <c r="Q329" s="124">
        <f t="shared" si="27"/>
        <v>124.431668305106</v>
      </c>
      <c r="R329" s="124">
        <f t="shared" si="28"/>
        <v>57371.680707501488</v>
      </c>
      <c r="Z329" s="2"/>
    </row>
    <row r="330" spans="13:26" x14ac:dyDescent="0.25">
      <c r="M330" s="2"/>
      <c r="N330" s="1">
        <f t="shared" si="29"/>
        <v>268</v>
      </c>
      <c r="O330" s="124">
        <f t="shared" si="26"/>
        <v>57371.680707501488</v>
      </c>
      <c r="P330" s="124">
        <f t="shared" si="30"/>
        <v>158.6089858413616</v>
      </c>
      <c r="Q330" s="124">
        <f t="shared" si="27"/>
        <v>125.04859000372586</v>
      </c>
      <c r="R330" s="124">
        <f t="shared" si="28"/>
        <v>57655.338283346573</v>
      </c>
      <c r="Z330" s="2"/>
    </row>
    <row r="331" spans="13:26" x14ac:dyDescent="0.25">
      <c r="M331" s="2"/>
      <c r="N331" s="1">
        <f t="shared" si="29"/>
        <v>269</v>
      </c>
      <c r="O331" s="124">
        <f t="shared" si="26"/>
        <v>57655.338283346573</v>
      </c>
      <c r="P331" s="124">
        <f t="shared" si="30"/>
        <v>158.6089858413616</v>
      </c>
      <c r="Q331" s="124">
        <f t="shared" si="27"/>
        <v>125.66685635858734</v>
      </c>
      <c r="R331" s="124">
        <f t="shared" si="28"/>
        <v>57939.614125546519</v>
      </c>
      <c r="Z331" s="2"/>
    </row>
    <row r="332" spans="13:26" x14ac:dyDescent="0.25">
      <c r="M332" s="2"/>
      <c r="N332" s="1">
        <f t="shared" si="29"/>
        <v>270</v>
      </c>
      <c r="O332" s="124">
        <f t="shared" si="26"/>
        <v>57939.614125546519</v>
      </c>
      <c r="P332" s="124">
        <f t="shared" si="30"/>
        <v>158.6089858413616</v>
      </c>
      <c r="Q332" s="124">
        <f t="shared" si="27"/>
        <v>126.28647030053304</v>
      </c>
      <c r="R332" s="124">
        <f t="shared" si="28"/>
        <v>58224.509581688413</v>
      </c>
      <c r="Z332" s="2"/>
    </row>
    <row r="333" spans="13:26" x14ac:dyDescent="0.25">
      <c r="M333" s="2"/>
      <c r="N333" s="1">
        <f t="shared" si="29"/>
        <v>271</v>
      </c>
      <c r="O333" s="124">
        <f t="shared" si="26"/>
        <v>58224.509581688413</v>
      </c>
      <c r="P333" s="124">
        <f t="shared" si="30"/>
        <v>158.6089858413616</v>
      </c>
      <c r="Q333" s="124">
        <f t="shared" si="27"/>
        <v>126.90743476679371</v>
      </c>
      <c r="R333" s="124">
        <f t="shared" si="28"/>
        <v>58510.026002296567</v>
      </c>
      <c r="Z333" s="2"/>
    </row>
    <row r="334" spans="13:26" x14ac:dyDescent="0.25">
      <c r="M334" s="2"/>
      <c r="N334" s="1">
        <f t="shared" si="29"/>
        <v>272</v>
      </c>
      <c r="O334" s="124">
        <f t="shared" si="26"/>
        <v>58510.026002296567</v>
      </c>
      <c r="P334" s="124">
        <f t="shared" si="30"/>
        <v>158.6089858413616</v>
      </c>
      <c r="Q334" s="124">
        <f t="shared" si="27"/>
        <v>127.5297527010022</v>
      </c>
      <c r="R334" s="124">
        <f t="shared" si="28"/>
        <v>58796.164740838933</v>
      </c>
      <c r="Z334" s="2"/>
    </row>
    <row r="335" spans="13:26" x14ac:dyDescent="0.25">
      <c r="M335" s="2"/>
      <c r="N335" s="1">
        <f t="shared" si="29"/>
        <v>273</v>
      </c>
      <c r="O335" s="124">
        <f t="shared" si="26"/>
        <v>58796.164740838933</v>
      </c>
      <c r="P335" s="124">
        <f t="shared" si="30"/>
        <v>158.6089858413616</v>
      </c>
      <c r="Q335" s="124">
        <f t="shared" si="27"/>
        <v>128.15342705320728</v>
      </c>
      <c r="R335" s="124">
        <f t="shared" si="28"/>
        <v>59082.927153733501</v>
      </c>
      <c r="Z335" s="2"/>
    </row>
    <row r="336" spans="13:26" x14ac:dyDescent="0.25">
      <c r="M336" s="2"/>
      <c r="N336" s="1">
        <f t="shared" si="29"/>
        <v>274</v>
      </c>
      <c r="O336" s="124">
        <f t="shared" si="26"/>
        <v>59082.927153733501</v>
      </c>
      <c r="P336" s="124">
        <f t="shared" si="30"/>
        <v>158.6089858413616</v>
      </c>
      <c r="Q336" s="124">
        <f t="shared" si="27"/>
        <v>128.77846077988775</v>
      </c>
      <c r="R336" s="124">
        <f t="shared" si="28"/>
        <v>59370.314600354752</v>
      </c>
      <c r="Z336" s="2"/>
    </row>
    <row r="337" spans="13:26" x14ac:dyDescent="0.25">
      <c r="M337" s="2"/>
      <c r="N337" s="1">
        <f t="shared" si="29"/>
        <v>275</v>
      </c>
      <c r="O337" s="124">
        <f t="shared" si="26"/>
        <v>59370.314600354752</v>
      </c>
      <c r="P337" s="124">
        <f t="shared" si="30"/>
        <v>158.6089858413616</v>
      </c>
      <c r="Q337" s="124">
        <f t="shared" si="27"/>
        <v>129.40485684396643</v>
      </c>
      <c r="R337" s="124">
        <f t="shared" si="28"/>
        <v>59658.328443040082</v>
      </c>
      <c r="Z337" s="2"/>
    </row>
    <row r="338" spans="13:26" x14ac:dyDescent="0.25">
      <c r="M338" s="2"/>
      <c r="N338" s="1">
        <f t="shared" si="29"/>
        <v>276</v>
      </c>
      <c r="O338" s="124">
        <f t="shared" si="26"/>
        <v>59658.328443040082</v>
      </c>
      <c r="P338" s="124">
        <f t="shared" si="30"/>
        <v>158.6089858413616</v>
      </c>
      <c r="Q338" s="124">
        <f t="shared" si="27"/>
        <v>130.0326182148242</v>
      </c>
      <c r="R338" s="124">
        <f t="shared" si="28"/>
        <v>59946.970047096271</v>
      </c>
      <c r="Z338" s="2"/>
    </row>
    <row r="339" spans="13:26" x14ac:dyDescent="0.25">
      <c r="M339" s="2"/>
      <c r="N339" s="1">
        <f t="shared" si="29"/>
        <v>277</v>
      </c>
      <c r="O339" s="124">
        <f t="shared" si="26"/>
        <v>59946.970047096271</v>
      </c>
      <c r="P339" s="124">
        <f t="shared" si="30"/>
        <v>158.6089858413616</v>
      </c>
      <c r="Q339" s="124">
        <f t="shared" si="27"/>
        <v>130.66174786831405</v>
      </c>
      <c r="R339" s="124">
        <f t="shared" si="28"/>
        <v>60236.240780805943</v>
      </c>
      <c r="Z339" s="2"/>
    </row>
    <row r="340" spans="13:26" x14ac:dyDescent="0.25">
      <c r="M340" s="2"/>
      <c r="N340" s="1">
        <f t="shared" si="29"/>
        <v>278</v>
      </c>
      <c r="O340" s="124">
        <f t="shared" si="26"/>
        <v>60236.240780805943</v>
      </c>
      <c r="P340" s="124">
        <f t="shared" si="30"/>
        <v>158.6089858413616</v>
      </c>
      <c r="Q340" s="124">
        <f t="shared" si="27"/>
        <v>131.29224878677516</v>
      </c>
      <c r="R340" s="124">
        <f t="shared" si="28"/>
        <v>60526.142015434081</v>
      </c>
      <c r="Z340" s="2"/>
    </row>
    <row r="341" spans="13:26" x14ac:dyDescent="0.25">
      <c r="M341" s="2"/>
      <c r="N341" s="1">
        <f t="shared" si="29"/>
        <v>279</v>
      </c>
      <c r="O341" s="124">
        <f t="shared" si="26"/>
        <v>60526.142015434081</v>
      </c>
      <c r="P341" s="124">
        <f t="shared" si="30"/>
        <v>158.6089858413616</v>
      </c>
      <c r="Q341" s="124">
        <f t="shared" si="27"/>
        <v>131.92412395904719</v>
      </c>
      <c r="R341" s="124">
        <f t="shared" si="28"/>
        <v>60816.675125234491</v>
      </c>
      <c r="Z341" s="2"/>
    </row>
    <row r="342" spans="13:26" x14ac:dyDescent="0.25">
      <c r="M342" s="2"/>
      <c r="N342" s="1">
        <f t="shared" si="29"/>
        <v>280</v>
      </c>
      <c r="O342" s="124">
        <f t="shared" si="26"/>
        <v>60816.675125234491</v>
      </c>
      <c r="P342" s="124">
        <f t="shared" si="30"/>
        <v>158.6089858413616</v>
      </c>
      <c r="Q342" s="124">
        <f t="shared" si="27"/>
        <v>132.55737638048424</v>
      </c>
      <c r="R342" s="124">
        <f t="shared" si="28"/>
        <v>61107.841487456339</v>
      </c>
      <c r="Z342" s="2"/>
    </row>
    <row r="343" spans="13:26" x14ac:dyDescent="0.25">
      <c r="M343" s="2"/>
      <c r="N343" s="1">
        <f t="shared" si="29"/>
        <v>281</v>
      </c>
      <c r="O343" s="124">
        <f t="shared" si="26"/>
        <v>61107.841487456339</v>
      </c>
      <c r="P343" s="124">
        <f t="shared" si="30"/>
        <v>158.6089858413616</v>
      </c>
      <c r="Q343" s="124">
        <f t="shared" si="27"/>
        <v>133.19200905296921</v>
      </c>
      <c r="R343" s="124">
        <f t="shared" si="28"/>
        <v>61399.642482350668</v>
      </c>
      <c r="Z343" s="2"/>
    </row>
    <row r="344" spans="13:26" x14ac:dyDescent="0.25">
      <c r="M344" s="2"/>
      <c r="N344" s="1">
        <f t="shared" si="29"/>
        <v>282</v>
      </c>
      <c r="O344" s="124">
        <f t="shared" si="26"/>
        <v>61399.642482350668</v>
      </c>
      <c r="P344" s="124">
        <f t="shared" si="30"/>
        <v>158.6089858413616</v>
      </c>
      <c r="Q344" s="124">
        <f t="shared" si="27"/>
        <v>133.82802498492794</v>
      </c>
      <c r="R344" s="124">
        <f t="shared" si="28"/>
        <v>61692.079493176956</v>
      </c>
      <c r="Z344" s="2"/>
    </row>
    <row r="345" spans="13:26" x14ac:dyDescent="0.25">
      <c r="M345" s="2"/>
      <c r="N345" s="1">
        <f t="shared" si="29"/>
        <v>283</v>
      </c>
      <c r="O345" s="124">
        <f t="shared" si="26"/>
        <v>61692.079493176956</v>
      </c>
      <c r="P345" s="124">
        <f t="shared" si="30"/>
        <v>158.6089858413616</v>
      </c>
      <c r="Q345" s="124">
        <f t="shared" si="27"/>
        <v>134.46542719134354</v>
      </c>
      <c r="R345" s="124">
        <f t="shared" si="28"/>
        <v>61985.153906209664</v>
      </c>
      <c r="Z345" s="2"/>
    </row>
    <row r="346" spans="13:26" x14ac:dyDescent="0.25">
      <c r="M346" s="2"/>
      <c r="N346" s="1">
        <f t="shared" si="29"/>
        <v>284</v>
      </c>
      <c r="O346" s="124">
        <f t="shared" si="26"/>
        <v>61985.153906209664</v>
      </c>
      <c r="P346" s="124">
        <f t="shared" si="30"/>
        <v>158.6089858413616</v>
      </c>
      <c r="Q346" s="124">
        <f t="shared" si="27"/>
        <v>135.10421869377058</v>
      </c>
      <c r="R346" s="124">
        <f t="shared" si="28"/>
        <v>62278.867110744795</v>
      </c>
      <c r="Z346" s="2"/>
    </row>
    <row r="347" spans="13:26" x14ac:dyDescent="0.25">
      <c r="M347" s="2"/>
      <c r="N347" s="1">
        <f t="shared" si="29"/>
        <v>285</v>
      </c>
      <c r="O347" s="124">
        <f t="shared" si="26"/>
        <v>62278.867110744795</v>
      </c>
      <c r="P347" s="124">
        <f t="shared" si="30"/>
        <v>158.6089858413616</v>
      </c>
      <c r="Q347" s="124">
        <f t="shared" si="27"/>
        <v>135.74440252034952</v>
      </c>
      <c r="R347" s="124">
        <f t="shared" si="28"/>
        <v>62573.220499106508</v>
      </c>
      <c r="Z347" s="2"/>
    </row>
    <row r="348" spans="13:26" x14ac:dyDescent="0.25">
      <c r="M348" s="2"/>
      <c r="N348" s="1">
        <f t="shared" si="29"/>
        <v>286</v>
      </c>
      <c r="O348" s="124">
        <f t="shared" si="26"/>
        <v>62573.220499106508</v>
      </c>
      <c r="P348" s="124">
        <f t="shared" si="30"/>
        <v>158.6089858413616</v>
      </c>
      <c r="Q348" s="124">
        <f t="shared" si="27"/>
        <v>136.38598170582105</v>
      </c>
      <c r="R348" s="124">
        <f t="shared" si="28"/>
        <v>62868.215466653688</v>
      </c>
      <c r="Z348" s="2"/>
    </row>
    <row r="349" spans="13:26" x14ac:dyDescent="0.25">
      <c r="M349" s="2"/>
      <c r="N349" s="1">
        <f t="shared" si="29"/>
        <v>287</v>
      </c>
      <c r="O349" s="124">
        <f t="shared" si="26"/>
        <v>62868.215466653688</v>
      </c>
      <c r="P349" s="124">
        <f t="shared" si="30"/>
        <v>158.6089858413616</v>
      </c>
      <c r="Q349" s="124">
        <f t="shared" si="27"/>
        <v>137.02895929154039</v>
      </c>
      <c r="R349" s="124">
        <f t="shared" si="28"/>
        <v>63163.853411786593</v>
      </c>
      <c r="Z349" s="2"/>
    </row>
    <row r="350" spans="13:26" x14ac:dyDescent="0.25">
      <c r="M350" s="2"/>
      <c r="N350" s="1">
        <f t="shared" si="29"/>
        <v>288</v>
      </c>
      <c r="O350" s="124">
        <f t="shared" ref="O350:O413" si="31">R349</f>
        <v>63163.853411786593</v>
      </c>
      <c r="P350" s="124">
        <f t="shared" si="30"/>
        <v>158.6089858413616</v>
      </c>
      <c r="Q350" s="124">
        <f t="shared" ref="Q350:Q413" si="32">O350*$P$57</f>
        <v>137.67333832549181</v>
      </c>
      <c r="R350" s="124">
        <f t="shared" ref="R350:R413" si="33">O350+P350+Q350</f>
        <v>63460.135735953445</v>
      </c>
      <c r="Z350" s="2"/>
    </row>
    <row r="351" spans="13:26" x14ac:dyDescent="0.25">
      <c r="M351" s="2"/>
      <c r="N351" s="1">
        <f t="shared" si="29"/>
        <v>289</v>
      </c>
      <c r="O351" s="124">
        <f t="shared" si="31"/>
        <v>63460.135735953445</v>
      </c>
      <c r="P351" s="124">
        <f t="shared" si="30"/>
        <v>158.6089858413616</v>
      </c>
      <c r="Q351" s="124">
        <f t="shared" si="32"/>
        <v>138.31912186230298</v>
      </c>
      <c r="R351" s="124">
        <f t="shared" si="33"/>
        <v>63757.06384365711</v>
      </c>
      <c r="Z351" s="2"/>
    </row>
    <row r="352" spans="13:26" x14ac:dyDescent="0.25">
      <c r="M352" s="2"/>
      <c r="N352" s="1">
        <f t="shared" si="29"/>
        <v>290</v>
      </c>
      <c r="O352" s="124">
        <f t="shared" si="31"/>
        <v>63757.06384365711</v>
      </c>
      <c r="P352" s="124">
        <f t="shared" si="30"/>
        <v>158.6089858413616</v>
      </c>
      <c r="Q352" s="124">
        <f t="shared" si="32"/>
        <v>138.96631296325955</v>
      </c>
      <c r="R352" s="124">
        <f t="shared" si="33"/>
        <v>64054.639142461732</v>
      </c>
      <c r="Z352" s="2"/>
    </row>
    <row r="353" spans="13:26" x14ac:dyDescent="0.25">
      <c r="M353" s="2"/>
      <c r="N353" s="1">
        <f t="shared" si="29"/>
        <v>291</v>
      </c>
      <c r="O353" s="124">
        <f t="shared" si="31"/>
        <v>64054.639142461732</v>
      </c>
      <c r="P353" s="124">
        <f t="shared" si="30"/>
        <v>158.6089858413616</v>
      </c>
      <c r="Q353" s="124">
        <f t="shared" si="32"/>
        <v>139.61491469631966</v>
      </c>
      <c r="R353" s="124">
        <f t="shared" si="33"/>
        <v>64352.863042999415</v>
      </c>
      <c r="Z353" s="2"/>
    </row>
    <row r="354" spans="13:26" x14ac:dyDescent="0.25">
      <c r="M354" s="2"/>
      <c r="N354" s="1">
        <f t="shared" si="29"/>
        <v>292</v>
      </c>
      <c r="O354" s="124">
        <f t="shared" si="31"/>
        <v>64352.863042999415</v>
      </c>
      <c r="P354" s="124">
        <f t="shared" si="30"/>
        <v>158.6089858413616</v>
      </c>
      <c r="Q354" s="124">
        <f t="shared" si="32"/>
        <v>140.2649301361283</v>
      </c>
      <c r="R354" s="124">
        <f t="shared" si="33"/>
        <v>64651.736958976908</v>
      </c>
      <c r="Z354" s="2"/>
    </row>
    <row r="355" spans="13:26" x14ac:dyDescent="0.25">
      <c r="M355" s="2"/>
      <c r="N355" s="1">
        <f t="shared" si="29"/>
        <v>293</v>
      </c>
      <c r="O355" s="124">
        <f t="shared" si="31"/>
        <v>64651.736958976908</v>
      </c>
      <c r="P355" s="124">
        <f t="shared" si="30"/>
        <v>158.6089858413616</v>
      </c>
      <c r="Q355" s="124">
        <f t="shared" si="32"/>
        <v>140.91636236403218</v>
      </c>
      <c r="R355" s="124">
        <f t="shared" si="33"/>
        <v>64951.262307182304</v>
      </c>
      <c r="Z355" s="2"/>
    </row>
    <row r="356" spans="13:26" x14ac:dyDescent="0.25">
      <c r="M356" s="2"/>
      <c r="N356" s="1">
        <f t="shared" si="29"/>
        <v>294</v>
      </c>
      <c r="O356" s="124">
        <f t="shared" si="31"/>
        <v>64951.262307182304</v>
      </c>
      <c r="P356" s="124">
        <f t="shared" si="30"/>
        <v>158.6089858413616</v>
      </c>
      <c r="Q356" s="124">
        <f t="shared" si="32"/>
        <v>141.56921446809409</v>
      </c>
      <c r="R356" s="124">
        <f t="shared" si="33"/>
        <v>65251.440507491759</v>
      </c>
      <c r="Z356" s="2"/>
    </row>
    <row r="357" spans="13:26" x14ac:dyDescent="0.25">
      <c r="M357" s="2"/>
      <c r="N357" s="1">
        <f t="shared" si="29"/>
        <v>295</v>
      </c>
      <c r="O357" s="124">
        <f t="shared" si="31"/>
        <v>65251.440507491759</v>
      </c>
      <c r="P357" s="124">
        <f t="shared" si="30"/>
        <v>158.6089858413616</v>
      </c>
      <c r="Q357" s="124">
        <f t="shared" si="32"/>
        <v>142.22348954310763</v>
      </c>
      <c r="R357" s="124">
        <f t="shared" si="33"/>
        <v>65552.272982876224</v>
      </c>
      <c r="Z357" s="2"/>
    </row>
    <row r="358" spans="13:26" x14ac:dyDescent="0.25">
      <c r="M358" s="2"/>
      <c r="N358" s="1">
        <f t="shared" si="29"/>
        <v>296</v>
      </c>
      <c r="O358" s="124">
        <f t="shared" si="31"/>
        <v>65552.272982876224</v>
      </c>
      <c r="P358" s="124">
        <f t="shared" si="30"/>
        <v>158.6089858413616</v>
      </c>
      <c r="Q358" s="124">
        <f t="shared" si="32"/>
        <v>142.87919069061189</v>
      </c>
      <c r="R358" s="124">
        <f t="shared" si="33"/>
        <v>65853.761159408197</v>
      </c>
      <c r="Z358" s="2"/>
    </row>
    <row r="359" spans="13:26" x14ac:dyDescent="0.25">
      <c r="M359" s="2"/>
      <c r="N359" s="1">
        <f t="shared" si="29"/>
        <v>297</v>
      </c>
      <c r="O359" s="124">
        <f t="shared" si="31"/>
        <v>65853.761159408197</v>
      </c>
      <c r="P359" s="124">
        <f t="shared" si="30"/>
        <v>158.6089858413616</v>
      </c>
      <c r="Q359" s="124">
        <f t="shared" si="32"/>
        <v>143.53632101890622</v>
      </c>
      <c r="R359" s="124">
        <f t="shared" si="33"/>
        <v>66155.906466268469</v>
      </c>
      <c r="Z359" s="2"/>
    </row>
    <row r="360" spans="13:26" x14ac:dyDescent="0.25">
      <c r="M360" s="2"/>
      <c r="N360" s="1">
        <f t="shared" si="29"/>
        <v>298</v>
      </c>
      <c r="O360" s="124">
        <f t="shared" si="31"/>
        <v>66155.906466268469</v>
      </c>
      <c r="P360" s="124">
        <f t="shared" si="30"/>
        <v>158.6089858413616</v>
      </c>
      <c r="Q360" s="124">
        <f t="shared" si="32"/>
        <v>144.1948836430648</v>
      </c>
      <c r="R360" s="124">
        <f t="shared" si="33"/>
        <v>66458.710335752898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66458.710335752898</v>
      </c>
      <c r="P361" s="124">
        <f t="shared" si="30"/>
        <v>158.6089858413616</v>
      </c>
      <c r="Q361" s="124">
        <f t="shared" si="32"/>
        <v>144.85488168495149</v>
      </c>
      <c r="R361" s="124">
        <f t="shared" si="33"/>
        <v>66762.17420327921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66762.17420327921</v>
      </c>
      <c r="P362" s="124">
        <f t="shared" si="30"/>
        <v>158.6089858413616</v>
      </c>
      <c r="Q362" s="124">
        <f t="shared" si="32"/>
        <v>145.5163182732347</v>
      </c>
      <c r="R362" s="124">
        <f t="shared" si="33"/>
        <v>67066.299507393807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67066.299507393807</v>
      </c>
      <c r="P363" s="124">
        <f t="shared" si="30"/>
        <v>158.6089858413616</v>
      </c>
      <c r="Q363" s="124">
        <f t="shared" si="32"/>
        <v>146.1791965434021</v>
      </c>
      <c r="R363" s="124">
        <f t="shared" si="33"/>
        <v>67371.087689778564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67371.087689778564</v>
      </c>
      <c r="P364" s="124">
        <f t="shared" si="30"/>
        <v>158.6089858413616</v>
      </c>
      <c r="Q364" s="124">
        <f t="shared" si="32"/>
        <v>146.84351963777553</v>
      </c>
      <c r="R364" s="124">
        <f t="shared" si="33"/>
        <v>67676.540195257694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67676.540195257694</v>
      </c>
      <c r="P365" s="124">
        <f t="shared" si="30"/>
        <v>158.6089858413616</v>
      </c>
      <c r="Q365" s="124">
        <f t="shared" si="32"/>
        <v>147.50929070552598</v>
      </c>
      <c r="R365" s="124">
        <f t="shared" si="33"/>
        <v>67982.658471804578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67982.658471804578</v>
      </c>
      <c r="P366" s="124">
        <f t="shared" si="30"/>
        <v>158.6089858413616</v>
      </c>
      <c r="Q366" s="124">
        <f t="shared" si="32"/>
        <v>148.17651290268836</v>
      </c>
      <c r="R366" s="124">
        <f t="shared" si="33"/>
        <v>68289.443970548629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68289.443970548629</v>
      </c>
      <c r="P367" s="124">
        <f t="shared" si="30"/>
        <v>158.6089858413616</v>
      </c>
      <c r="Q367" s="124">
        <f t="shared" si="32"/>
        <v>148.84518939217662</v>
      </c>
      <c r="R367" s="124">
        <f t="shared" si="33"/>
        <v>68596.898145782165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68596.898145782165</v>
      </c>
      <c r="P368" s="124">
        <f t="shared" si="30"/>
        <v>158.6089858413616</v>
      </c>
      <c r="Q368" s="124">
        <f t="shared" si="32"/>
        <v>149.5153233437986</v>
      </c>
      <c r="R368" s="124">
        <f t="shared" si="33"/>
        <v>68905.022454967329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68905.022454967329</v>
      </c>
      <c r="P369" s="124">
        <f t="shared" si="30"/>
        <v>158.6089858413616</v>
      </c>
      <c r="Q369" s="124">
        <f t="shared" si="32"/>
        <v>150.18691793427115</v>
      </c>
      <c r="R369" s="124">
        <f t="shared" si="33"/>
        <v>69213.818358742967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69213.818358742967</v>
      </c>
      <c r="P370" s="124">
        <f t="shared" si="30"/>
        <v>158.6089858413616</v>
      </c>
      <c r="Q370" s="124">
        <f t="shared" si="32"/>
        <v>150.85997634723518</v>
      </c>
      <c r="R370" s="124">
        <f t="shared" si="33"/>
        <v>69523.287320931558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69523.287320931558</v>
      </c>
      <c r="P371" s="124">
        <f t="shared" si="30"/>
        <v>158.6089858413616</v>
      </c>
      <c r="Q371" s="124">
        <f t="shared" si="32"/>
        <v>151.53450177327068</v>
      </c>
      <c r="R371" s="124">
        <f t="shared" si="33"/>
        <v>69833.430808546196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69833.430808546196</v>
      </c>
      <c r="P372" s="124">
        <f t="shared" si="30"/>
        <v>158.6089858413616</v>
      </c>
      <c r="Q372" s="124">
        <f t="shared" si="32"/>
        <v>152.21049740991197</v>
      </c>
      <c r="R372" s="124">
        <f t="shared" si="33"/>
        <v>70144.250291797463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70144.250291797463</v>
      </c>
      <c r="P373" s="124">
        <f t="shared" si="30"/>
        <v>158.6089858413616</v>
      </c>
      <c r="Q373" s="124">
        <f t="shared" si="32"/>
        <v>152.88796646166273</v>
      </c>
      <c r="R373" s="124">
        <f t="shared" si="33"/>
        <v>70455.747244100494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70455.747244100494</v>
      </c>
      <c r="P374" s="124">
        <f t="shared" si="30"/>
        <v>158.6089858413616</v>
      </c>
      <c r="Q374" s="124">
        <f t="shared" si="32"/>
        <v>153.56691214001128</v>
      </c>
      <c r="R374" s="124">
        <f t="shared" si="33"/>
        <v>70767.923142081869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70767.923142081869</v>
      </c>
      <c r="P375" s="124">
        <f t="shared" si="30"/>
        <v>158.6089858413616</v>
      </c>
      <c r="Q375" s="124">
        <f t="shared" si="32"/>
        <v>154.24733766344576</v>
      </c>
      <c r="R375" s="124">
        <f t="shared" si="33"/>
        <v>71080.779465586675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71080.779465586675</v>
      </c>
      <c r="P376" s="124">
        <f t="shared" si="30"/>
        <v>158.6089858413616</v>
      </c>
      <c r="Q376" s="124">
        <f t="shared" si="32"/>
        <v>154.9292462574694</v>
      </c>
      <c r="R376" s="124">
        <f t="shared" si="33"/>
        <v>71394.317697685503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71394.317697685503</v>
      </c>
      <c r="P377" s="124">
        <f t="shared" si="30"/>
        <v>158.6089858413616</v>
      </c>
      <c r="Q377" s="124">
        <f t="shared" si="32"/>
        <v>155.61264115461583</v>
      </c>
      <c r="R377" s="124">
        <f t="shared" si="33"/>
        <v>71708.539324681478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71708.539324681478</v>
      </c>
      <c r="P378" s="124">
        <f t="shared" si="30"/>
        <v>158.6089858413616</v>
      </c>
      <c r="Q378" s="124">
        <f t="shared" si="32"/>
        <v>156.2975255944643</v>
      </c>
      <c r="R378" s="124">
        <f t="shared" si="33"/>
        <v>72023.445836117302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72023.445836117302</v>
      </c>
      <c r="P379" s="124">
        <f t="shared" si="30"/>
        <v>158.6089858413616</v>
      </c>
      <c r="Q379" s="124">
        <f t="shared" si="32"/>
        <v>156.98390282365523</v>
      </c>
      <c r="R379" s="124">
        <f t="shared" si="33"/>
        <v>72339.038724782324</v>
      </c>
      <c r="Z379" s="2"/>
    </row>
    <row r="380" spans="13:26" x14ac:dyDescent="0.25">
      <c r="M380" s="2"/>
      <c r="N380" s="1">
        <f t="shared" ref="N380:N443" si="34">N379+1</f>
        <v>318</v>
      </c>
      <c r="O380" s="124">
        <f t="shared" si="31"/>
        <v>72339.038724782324</v>
      </c>
      <c r="P380" s="124">
        <f t="shared" ref="P380:P443" si="35">P379</f>
        <v>158.6089858413616</v>
      </c>
      <c r="Q380" s="124">
        <f t="shared" si="32"/>
        <v>157.67177609590547</v>
      </c>
      <c r="R380" s="124">
        <f t="shared" si="33"/>
        <v>72655.319486719585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72655.319486719585</v>
      </c>
      <c r="P381" s="124">
        <f t="shared" si="35"/>
        <v>158.6089858413616</v>
      </c>
      <c r="Q381" s="124">
        <f t="shared" si="32"/>
        <v>158.3611486720236</v>
      </c>
      <c r="R381" s="124">
        <f t="shared" si="33"/>
        <v>72972.289621232965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72972.289621232965</v>
      </c>
      <c r="P382" s="124">
        <f t="shared" si="35"/>
        <v>158.6089858413616</v>
      </c>
      <c r="Q382" s="124">
        <f t="shared" si="32"/>
        <v>159.05202381992575</v>
      </c>
      <c r="R382" s="124">
        <f t="shared" si="33"/>
        <v>73289.950630894251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73289.950630894251</v>
      </c>
      <c r="P383" s="124">
        <f t="shared" si="35"/>
        <v>158.6089858413616</v>
      </c>
      <c r="Q383" s="124">
        <f t="shared" si="32"/>
        <v>159.74440481465072</v>
      </c>
      <c r="R383" s="124">
        <f t="shared" si="33"/>
        <v>73608.30402155027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73608.30402155027</v>
      </c>
      <c r="P384" s="124">
        <f t="shared" si="35"/>
        <v>158.6089858413616</v>
      </c>
      <c r="Q384" s="124">
        <f t="shared" si="32"/>
        <v>160.43829493837575</v>
      </c>
      <c r="R384" s="124">
        <f t="shared" si="33"/>
        <v>73927.351302330004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73927.351302330004</v>
      </c>
      <c r="P385" s="124">
        <f t="shared" si="35"/>
        <v>158.6089858413616</v>
      </c>
      <c r="Q385" s="124">
        <f t="shared" si="32"/>
        <v>161.13369748043186</v>
      </c>
      <c r="R385" s="124">
        <f t="shared" si="33"/>
        <v>74247.093985651794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74247.093985651794</v>
      </c>
      <c r="P386" s="124">
        <f t="shared" si="35"/>
        <v>158.6089858413616</v>
      </c>
      <c r="Q386" s="124">
        <f t="shared" si="32"/>
        <v>161.8306157373197</v>
      </c>
      <c r="R386" s="124">
        <f t="shared" si="33"/>
        <v>74567.533587230471</v>
      </c>
      <c r="Z386" s="2"/>
    </row>
    <row r="387" spans="13:26" x14ac:dyDescent="0.25">
      <c r="M387" s="2"/>
      <c r="N387" s="1">
        <f t="shared" si="34"/>
        <v>325</v>
      </c>
      <c r="O387" s="124">
        <f t="shared" si="31"/>
        <v>74567.533587230471</v>
      </c>
      <c r="P387" s="124">
        <f t="shared" si="35"/>
        <v>158.6089858413616</v>
      </c>
      <c r="Q387" s="124">
        <f t="shared" si="32"/>
        <v>162.529053012725</v>
      </c>
      <c r="R387" s="124">
        <f t="shared" si="33"/>
        <v>74888.671626084557</v>
      </c>
      <c r="Z387" s="2"/>
    </row>
    <row r="388" spans="13:26" x14ac:dyDescent="0.25">
      <c r="M388" s="2"/>
      <c r="N388" s="1">
        <f t="shared" si="34"/>
        <v>326</v>
      </c>
      <c r="O388" s="124">
        <f t="shared" si="31"/>
        <v>74888.671626084557</v>
      </c>
      <c r="P388" s="124">
        <f t="shared" si="35"/>
        <v>158.6089858413616</v>
      </c>
      <c r="Q388" s="124">
        <f t="shared" si="32"/>
        <v>163.22901261753424</v>
      </c>
      <c r="R388" s="124">
        <f t="shared" si="33"/>
        <v>75210.509624543454</v>
      </c>
      <c r="Z388" s="2"/>
    </row>
    <row r="389" spans="13:26" x14ac:dyDescent="0.25">
      <c r="M389" s="2"/>
      <c r="N389" s="1">
        <f t="shared" si="34"/>
        <v>327</v>
      </c>
      <c r="O389" s="124">
        <f t="shared" si="31"/>
        <v>75210.509624543454</v>
      </c>
      <c r="P389" s="124">
        <f t="shared" si="35"/>
        <v>158.6089858413616</v>
      </c>
      <c r="Q389" s="124">
        <f t="shared" si="32"/>
        <v>163.93049786985046</v>
      </c>
      <c r="R389" s="124">
        <f t="shared" si="33"/>
        <v>75533.049108254665</v>
      </c>
      <c r="Z389" s="2"/>
    </row>
    <row r="390" spans="13:26" x14ac:dyDescent="0.25">
      <c r="M390" s="2"/>
      <c r="N390" s="1">
        <f t="shared" si="34"/>
        <v>328</v>
      </c>
      <c r="O390" s="124">
        <f t="shared" si="31"/>
        <v>75533.049108254665</v>
      </c>
      <c r="P390" s="124">
        <f t="shared" si="35"/>
        <v>158.6089858413616</v>
      </c>
      <c r="Q390" s="124">
        <f t="shared" si="32"/>
        <v>164.6335120950088</v>
      </c>
      <c r="R390" s="124">
        <f t="shared" si="33"/>
        <v>75856.291606191036</v>
      </c>
      <c r="Z390" s="2"/>
    </row>
    <row r="391" spans="13:26" x14ac:dyDescent="0.25">
      <c r="M391" s="2"/>
      <c r="N391" s="1">
        <f t="shared" si="34"/>
        <v>329</v>
      </c>
      <c r="O391" s="124">
        <f t="shared" si="31"/>
        <v>75856.291606191036</v>
      </c>
      <c r="P391" s="124">
        <f t="shared" si="35"/>
        <v>158.6089858413616</v>
      </c>
      <c r="Q391" s="124">
        <f t="shared" si="32"/>
        <v>165.33805862559251</v>
      </c>
      <c r="R391" s="124">
        <f t="shared" si="33"/>
        <v>76180.238650657993</v>
      </c>
      <c r="Z391" s="2"/>
    </row>
    <row r="392" spans="13:26" x14ac:dyDescent="0.25">
      <c r="M392" s="2"/>
      <c r="N392" s="1">
        <f t="shared" si="34"/>
        <v>330</v>
      </c>
      <c r="O392" s="124">
        <f t="shared" si="31"/>
        <v>76180.238650657993</v>
      </c>
      <c r="P392" s="124">
        <f t="shared" si="35"/>
        <v>158.6089858413616</v>
      </c>
      <c r="Q392" s="124">
        <f t="shared" si="32"/>
        <v>166.04414080144849</v>
      </c>
      <c r="R392" s="124">
        <f t="shared" si="33"/>
        <v>76504.8917773008</v>
      </c>
      <c r="Z392" s="2"/>
    </row>
    <row r="393" spans="13:26" x14ac:dyDescent="0.25">
      <c r="M393" s="2"/>
      <c r="N393" s="1">
        <f t="shared" si="34"/>
        <v>331</v>
      </c>
      <c r="O393" s="124">
        <f t="shared" si="31"/>
        <v>76504.8917773008</v>
      </c>
      <c r="P393" s="124">
        <f t="shared" si="35"/>
        <v>158.6089858413616</v>
      </c>
      <c r="Q393" s="124">
        <f t="shared" si="32"/>
        <v>166.7517619697033</v>
      </c>
      <c r="R393" s="124">
        <f t="shared" si="33"/>
        <v>76830.252525111864</v>
      </c>
      <c r="Z393" s="2"/>
    </row>
    <row r="394" spans="13:26" x14ac:dyDescent="0.25">
      <c r="M394" s="2"/>
      <c r="N394" s="1">
        <f t="shared" si="34"/>
        <v>332</v>
      </c>
      <c r="O394" s="124">
        <f t="shared" si="31"/>
        <v>76830.252525111864</v>
      </c>
      <c r="P394" s="124">
        <f t="shared" si="35"/>
        <v>158.6089858413616</v>
      </c>
      <c r="Q394" s="124">
        <f t="shared" si="32"/>
        <v>167.46092548477895</v>
      </c>
      <c r="R394" s="124">
        <f t="shared" si="33"/>
        <v>77156.322436438</v>
      </c>
      <c r="Z394" s="2"/>
    </row>
    <row r="395" spans="13:26" x14ac:dyDescent="0.25">
      <c r="M395" s="2"/>
      <c r="N395" s="1">
        <f t="shared" si="34"/>
        <v>333</v>
      </c>
      <c r="O395" s="124">
        <f t="shared" si="31"/>
        <v>77156.322436438</v>
      </c>
      <c r="P395" s="124">
        <f t="shared" si="35"/>
        <v>158.6089858413616</v>
      </c>
      <c r="Q395" s="124">
        <f t="shared" si="32"/>
        <v>168.1716347084089</v>
      </c>
      <c r="R395" s="124">
        <f t="shared" si="33"/>
        <v>77483.103056987777</v>
      </c>
      <c r="Z395" s="2"/>
    </row>
    <row r="396" spans="13:26" x14ac:dyDescent="0.25">
      <c r="M396" s="2"/>
      <c r="N396" s="1">
        <f t="shared" si="34"/>
        <v>334</v>
      </c>
      <c r="O396" s="124">
        <f t="shared" si="31"/>
        <v>77483.103056987777</v>
      </c>
      <c r="P396" s="124">
        <f t="shared" si="35"/>
        <v>158.6089858413616</v>
      </c>
      <c r="Q396" s="124">
        <f t="shared" si="32"/>
        <v>168.88389300965386</v>
      </c>
      <c r="R396" s="124">
        <f t="shared" si="33"/>
        <v>77810.595935838792</v>
      </c>
      <c r="Z396" s="2"/>
    </row>
    <row r="397" spans="13:26" x14ac:dyDescent="0.25">
      <c r="M397" s="2"/>
      <c r="N397" s="1">
        <f t="shared" si="34"/>
        <v>335</v>
      </c>
      <c r="O397" s="124">
        <f t="shared" si="31"/>
        <v>77810.595935838792</v>
      </c>
      <c r="P397" s="124">
        <f t="shared" si="35"/>
        <v>158.6089858413616</v>
      </c>
      <c r="Q397" s="124">
        <f t="shared" si="32"/>
        <v>169.59770376491775</v>
      </c>
      <c r="R397" s="124">
        <f t="shared" si="33"/>
        <v>78138.802625445067</v>
      </c>
      <c r="Z397" s="2"/>
    </row>
    <row r="398" spans="13:26" x14ac:dyDescent="0.25">
      <c r="M398" s="2"/>
      <c r="N398" s="1">
        <f t="shared" si="34"/>
        <v>336</v>
      </c>
      <c r="O398" s="124">
        <f t="shared" si="31"/>
        <v>78138.802625445067</v>
      </c>
      <c r="P398" s="124">
        <f t="shared" si="35"/>
        <v>158.6089858413616</v>
      </c>
      <c r="Q398" s="124">
        <f t="shared" si="32"/>
        <v>170.31307035796385</v>
      </c>
      <c r="R398" s="124">
        <f t="shared" si="33"/>
        <v>78467.724681644395</v>
      </c>
      <c r="Z398" s="2"/>
    </row>
    <row r="399" spans="13:26" x14ac:dyDescent="0.25">
      <c r="M399" s="2"/>
      <c r="N399" s="1">
        <f t="shared" si="34"/>
        <v>337</v>
      </c>
      <c r="O399" s="124">
        <f t="shared" si="31"/>
        <v>78467.724681644395</v>
      </c>
      <c r="P399" s="124">
        <f t="shared" si="35"/>
        <v>158.6089858413616</v>
      </c>
      <c r="Q399" s="124">
        <f t="shared" si="32"/>
        <v>171.02999617993083</v>
      </c>
      <c r="R399" s="124">
        <f t="shared" si="33"/>
        <v>78797.363663665688</v>
      </c>
      <c r="Z399" s="2"/>
    </row>
    <row r="400" spans="13:26" x14ac:dyDescent="0.25">
      <c r="M400" s="2"/>
      <c r="N400" s="1">
        <f t="shared" si="34"/>
        <v>338</v>
      </c>
      <c r="O400" s="124">
        <f t="shared" si="31"/>
        <v>78797.363663665688</v>
      </c>
      <c r="P400" s="124">
        <f t="shared" si="35"/>
        <v>158.6089858413616</v>
      </c>
      <c r="Q400" s="124">
        <f t="shared" si="32"/>
        <v>171.74848462934864</v>
      </c>
      <c r="R400" s="124">
        <f t="shared" si="33"/>
        <v>79127.721134136402</v>
      </c>
      <c r="Z400" s="2"/>
    </row>
    <row r="401" spans="13:26" x14ac:dyDescent="0.25">
      <c r="M401" s="2"/>
      <c r="N401" s="1">
        <f t="shared" si="34"/>
        <v>339</v>
      </c>
      <c r="O401" s="124">
        <f t="shared" si="31"/>
        <v>79127.721134136402</v>
      </c>
      <c r="P401" s="124">
        <f t="shared" si="35"/>
        <v>158.6089858413616</v>
      </c>
      <c r="Q401" s="124">
        <f t="shared" si="32"/>
        <v>172.46853911215482</v>
      </c>
      <c r="R401" s="124">
        <f t="shared" si="33"/>
        <v>79458.798659089924</v>
      </c>
      <c r="Z401" s="2"/>
    </row>
    <row r="402" spans="13:26" x14ac:dyDescent="0.25">
      <c r="M402" s="2"/>
      <c r="N402" s="1">
        <f t="shared" si="34"/>
        <v>340</v>
      </c>
      <c r="O402" s="124">
        <f t="shared" si="31"/>
        <v>79458.798659089924</v>
      </c>
      <c r="P402" s="124">
        <f t="shared" si="35"/>
        <v>158.6089858413616</v>
      </c>
      <c r="Q402" s="124">
        <f t="shared" si="32"/>
        <v>173.19016304171049</v>
      </c>
      <c r="R402" s="124">
        <f t="shared" si="33"/>
        <v>79790.597807972998</v>
      </c>
      <c r="Z402" s="2"/>
    </row>
    <row r="403" spans="13:26" x14ac:dyDescent="0.25">
      <c r="M403" s="2"/>
      <c r="N403" s="1">
        <f t="shared" si="34"/>
        <v>341</v>
      </c>
      <c r="O403" s="124">
        <f t="shared" si="31"/>
        <v>79790.597807972998</v>
      </c>
      <c r="P403" s="124">
        <f t="shared" si="35"/>
        <v>158.6089858413616</v>
      </c>
      <c r="Q403" s="124">
        <f t="shared" si="32"/>
        <v>173.91335983881669</v>
      </c>
      <c r="R403" s="124">
        <f t="shared" si="33"/>
        <v>80123.120153653173</v>
      </c>
      <c r="Z403" s="2"/>
    </row>
    <row r="404" spans="13:26" x14ac:dyDescent="0.25">
      <c r="M404" s="2"/>
      <c r="N404" s="1">
        <f t="shared" si="34"/>
        <v>342</v>
      </c>
      <c r="O404" s="124">
        <f t="shared" si="31"/>
        <v>80123.120153653173</v>
      </c>
      <c r="P404" s="124">
        <f t="shared" si="35"/>
        <v>158.6089858413616</v>
      </c>
      <c r="Q404" s="124">
        <f t="shared" si="32"/>
        <v>174.63813293173047</v>
      </c>
      <c r="R404" s="124">
        <f t="shared" si="33"/>
        <v>80456.367272426272</v>
      </c>
      <c r="Z404" s="2"/>
    </row>
    <row r="405" spans="13:26" x14ac:dyDescent="0.25">
      <c r="M405" s="2"/>
      <c r="N405" s="1">
        <f t="shared" si="34"/>
        <v>343</v>
      </c>
      <c r="O405" s="124">
        <f t="shared" si="31"/>
        <v>80456.367272426272</v>
      </c>
      <c r="P405" s="124">
        <f t="shared" si="35"/>
        <v>158.6089858413616</v>
      </c>
      <c r="Q405" s="124">
        <f t="shared" si="32"/>
        <v>175.36448575618121</v>
      </c>
      <c r="R405" s="124">
        <f t="shared" si="33"/>
        <v>80790.340744023808</v>
      </c>
      <c r="Z405" s="2"/>
    </row>
    <row r="406" spans="13:26" x14ac:dyDescent="0.25">
      <c r="M406" s="2"/>
      <c r="N406" s="1">
        <f t="shared" si="34"/>
        <v>344</v>
      </c>
      <c r="O406" s="124">
        <f t="shared" si="31"/>
        <v>80790.340744023808</v>
      </c>
      <c r="P406" s="124">
        <f t="shared" si="35"/>
        <v>158.6089858413616</v>
      </c>
      <c r="Q406" s="124">
        <f t="shared" si="32"/>
        <v>176.09242175538685</v>
      </c>
      <c r="R406" s="124">
        <f t="shared" si="33"/>
        <v>81125.042151620553</v>
      </c>
      <c r="Z406" s="2"/>
    </row>
    <row r="407" spans="13:26" x14ac:dyDescent="0.25">
      <c r="M407" s="2"/>
      <c r="N407" s="1">
        <f t="shared" si="34"/>
        <v>345</v>
      </c>
      <c r="O407" s="124">
        <f t="shared" si="31"/>
        <v>81125.042151620553</v>
      </c>
      <c r="P407" s="124">
        <f t="shared" si="35"/>
        <v>158.6089858413616</v>
      </c>
      <c r="Q407" s="124">
        <f t="shared" si="32"/>
        <v>176.82194438007025</v>
      </c>
      <c r="R407" s="124">
        <f t="shared" si="33"/>
        <v>81460.473081841992</v>
      </c>
      <c r="Z407" s="2"/>
    </row>
    <row r="408" spans="13:26" x14ac:dyDescent="0.25">
      <c r="M408" s="2"/>
      <c r="N408" s="1">
        <f t="shared" si="34"/>
        <v>346</v>
      </c>
      <c r="O408" s="124">
        <f t="shared" si="31"/>
        <v>81460.473081841992</v>
      </c>
      <c r="P408" s="124">
        <f t="shared" si="35"/>
        <v>158.6089858413616</v>
      </c>
      <c r="Q408" s="124">
        <f t="shared" si="32"/>
        <v>177.55305708847561</v>
      </c>
      <c r="R408" s="124">
        <f t="shared" si="33"/>
        <v>81796.635124771827</v>
      </c>
      <c r="Z408" s="2"/>
    </row>
    <row r="409" spans="13:26" x14ac:dyDescent="0.25">
      <c r="M409" s="2"/>
      <c r="N409" s="1">
        <f t="shared" si="34"/>
        <v>347</v>
      </c>
      <c r="O409" s="124">
        <f t="shared" si="31"/>
        <v>81796.635124771827</v>
      </c>
      <c r="P409" s="124">
        <f t="shared" si="35"/>
        <v>158.6089858413616</v>
      </c>
      <c r="Q409" s="124">
        <f t="shared" si="32"/>
        <v>178.2857633463847</v>
      </c>
      <c r="R409" s="124">
        <f t="shared" si="33"/>
        <v>82133.529873959575</v>
      </c>
      <c r="Z409" s="2"/>
    </row>
    <row r="410" spans="13:26" x14ac:dyDescent="0.25">
      <c r="M410" s="2"/>
      <c r="N410" s="1">
        <f t="shared" si="34"/>
        <v>348</v>
      </c>
      <c r="O410" s="124">
        <f t="shared" si="31"/>
        <v>82133.529873959575</v>
      </c>
      <c r="P410" s="124">
        <f t="shared" si="35"/>
        <v>158.6089858413616</v>
      </c>
      <c r="Q410" s="124">
        <f t="shared" si="32"/>
        <v>179.02006662713342</v>
      </c>
      <c r="R410" s="124">
        <f t="shared" si="33"/>
        <v>82471.158926428063</v>
      </c>
      <c r="Z410" s="2"/>
    </row>
    <row r="411" spans="13:26" x14ac:dyDescent="0.25">
      <c r="M411" s="2"/>
      <c r="N411" s="1">
        <f t="shared" si="34"/>
        <v>349</v>
      </c>
      <c r="O411" s="124">
        <f t="shared" si="31"/>
        <v>82471.158926428063</v>
      </c>
      <c r="P411" s="124">
        <f t="shared" si="35"/>
        <v>158.6089858413616</v>
      </c>
      <c r="Q411" s="124">
        <f t="shared" si="32"/>
        <v>179.75597041162823</v>
      </c>
      <c r="R411" s="124">
        <f t="shared" si="33"/>
        <v>82809.523882681053</v>
      </c>
      <c r="Z411" s="2"/>
    </row>
    <row r="412" spans="13:26" x14ac:dyDescent="0.25">
      <c r="M412" s="2"/>
      <c r="N412" s="1">
        <f t="shared" si="34"/>
        <v>350</v>
      </c>
      <c r="O412" s="124">
        <f t="shared" si="31"/>
        <v>82809.523882681053</v>
      </c>
      <c r="P412" s="124">
        <f t="shared" si="35"/>
        <v>158.6089858413616</v>
      </c>
      <c r="Q412" s="124">
        <f t="shared" si="32"/>
        <v>180.4934781883627</v>
      </c>
      <c r="R412" s="124">
        <f t="shared" si="33"/>
        <v>83148.626346710778</v>
      </c>
      <c r="Z412" s="2"/>
    </row>
    <row r="413" spans="13:26" x14ac:dyDescent="0.25">
      <c r="M413" s="2"/>
      <c r="N413" s="1">
        <f t="shared" si="34"/>
        <v>351</v>
      </c>
      <c r="O413" s="124">
        <f t="shared" si="31"/>
        <v>83148.626346710778</v>
      </c>
      <c r="P413" s="124">
        <f t="shared" si="35"/>
        <v>158.6089858413616</v>
      </c>
      <c r="Q413" s="124">
        <f t="shared" si="32"/>
        <v>181.23259345343391</v>
      </c>
      <c r="R413" s="124">
        <f t="shared" si="33"/>
        <v>83488.467926005571</v>
      </c>
      <c r="Z413" s="2"/>
    </row>
    <row r="414" spans="13:26" x14ac:dyDescent="0.25">
      <c r="M414" s="2"/>
      <c r="N414" s="1">
        <f t="shared" si="34"/>
        <v>352</v>
      </c>
      <c r="O414" s="124">
        <f t="shared" ref="O414:O446" si="36">R413</f>
        <v>83488.467926005571</v>
      </c>
      <c r="P414" s="124">
        <f t="shared" si="35"/>
        <v>158.6089858413616</v>
      </c>
      <c r="Q414" s="124">
        <f t="shared" ref="Q414:Q446" si="37">O414*$P$57</f>
        <v>181.97331971055917</v>
      </c>
      <c r="R414" s="124">
        <f t="shared" ref="R414:R446" si="38">O414+P414+Q414</f>
        <v>83829.050231557485</v>
      </c>
      <c r="Z414" s="2"/>
    </row>
    <row r="415" spans="13:26" x14ac:dyDescent="0.25">
      <c r="M415" s="2"/>
      <c r="N415" s="1">
        <f t="shared" si="34"/>
        <v>353</v>
      </c>
      <c r="O415" s="124">
        <f t="shared" si="36"/>
        <v>83829.050231557485</v>
      </c>
      <c r="P415" s="124">
        <f t="shared" si="35"/>
        <v>158.6089858413616</v>
      </c>
      <c r="Q415" s="124">
        <f t="shared" si="37"/>
        <v>182.71566047109255</v>
      </c>
      <c r="R415" s="124">
        <f t="shared" si="38"/>
        <v>84170.374877869937</v>
      </c>
      <c r="Z415" s="2"/>
    </row>
    <row r="416" spans="13:26" x14ac:dyDescent="0.25">
      <c r="M416" s="2"/>
      <c r="N416" s="1">
        <f t="shared" si="34"/>
        <v>354</v>
      </c>
      <c r="O416" s="124">
        <f t="shared" si="36"/>
        <v>84170.374877869937</v>
      </c>
      <c r="P416" s="124">
        <f t="shared" si="35"/>
        <v>158.6089858413616</v>
      </c>
      <c r="Q416" s="124">
        <f t="shared" si="37"/>
        <v>183.45961925404157</v>
      </c>
      <c r="R416" s="124">
        <f t="shared" si="38"/>
        <v>84512.443482965347</v>
      </c>
      <c r="Z416" s="2"/>
    </row>
    <row r="417" spans="13:26" x14ac:dyDescent="0.25">
      <c r="M417" s="2"/>
      <c r="N417" s="1">
        <f t="shared" si="34"/>
        <v>355</v>
      </c>
      <c r="O417" s="124">
        <f t="shared" si="36"/>
        <v>84512.443482965347</v>
      </c>
      <c r="P417" s="124">
        <f t="shared" si="35"/>
        <v>158.6089858413616</v>
      </c>
      <c r="Q417" s="124">
        <f t="shared" si="37"/>
        <v>184.20519958608386</v>
      </c>
      <c r="R417" s="124">
        <f t="shared" si="38"/>
        <v>84855.257668392791</v>
      </c>
      <c r="Z417" s="2"/>
    </row>
    <row r="418" spans="13:26" x14ac:dyDescent="0.25">
      <c r="M418" s="2"/>
      <c r="N418" s="1">
        <f t="shared" si="34"/>
        <v>356</v>
      </c>
      <c r="O418" s="124">
        <f t="shared" si="36"/>
        <v>84855.257668392791</v>
      </c>
      <c r="P418" s="124">
        <f t="shared" si="35"/>
        <v>158.6089858413616</v>
      </c>
      <c r="Q418" s="124">
        <f t="shared" si="37"/>
        <v>184.95240500158377</v>
      </c>
      <c r="R418" s="124">
        <f t="shared" si="38"/>
        <v>85198.819059235742</v>
      </c>
      <c r="Z418" s="2"/>
    </row>
    <row r="419" spans="13:26" x14ac:dyDescent="0.25">
      <c r="M419" s="2"/>
      <c r="N419" s="1">
        <f t="shared" si="34"/>
        <v>357</v>
      </c>
      <c r="O419" s="124">
        <f t="shared" si="36"/>
        <v>85198.819059235742</v>
      </c>
      <c r="P419" s="124">
        <f t="shared" si="35"/>
        <v>158.6089858413616</v>
      </c>
      <c r="Q419" s="124">
        <f t="shared" si="37"/>
        <v>185.70123904260939</v>
      </c>
      <c r="R419" s="124">
        <f t="shared" si="38"/>
        <v>85543.129284119714</v>
      </c>
      <c r="Z419" s="2"/>
    </row>
    <row r="420" spans="13:26" x14ac:dyDescent="0.25">
      <c r="M420" s="2"/>
      <c r="N420" s="1">
        <f t="shared" si="34"/>
        <v>358</v>
      </c>
      <c r="O420" s="124">
        <f t="shared" si="36"/>
        <v>85543.129284119714</v>
      </c>
      <c r="P420" s="124">
        <f t="shared" si="35"/>
        <v>158.6089858413616</v>
      </c>
      <c r="Q420" s="124">
        <f t="shared" si="37"/>
        <v>186.45170525894906</v>
      </c>
      <c r="R420" s="124">
        <f t="shared" si="38"/>
        <v>85888.189975220026</v>
      </c>
      <c r="Z420" s="2"/>
    </row>
    <row r="421" spans="13:26" x14ac:dyDescent="0.25">
      <c r="M421" s="2"/>
      <c r="N421" s="1">
        <f t="shared" si="34"/>
        <v>359</v>
      </c>
      <c r="O421" s="124">
        <f t="shared" si="36"/>
        <v>85888.189975220026</v>
      </c>
      <c r="P421" s="124">
        <f t="shared" si="35"/>
        <v>158.6089858413616</v>
      </c>
      <c r="Q421" s="124">
        <f t="shared" si="37"/>
        <v>187.20380720812838</v>
      </c>
      <c r="R421" s="124">
        <f t="shared" si="38"/>
        <v>86234.002768269522</v>
      </c>
      <c r="Z421" s="2"/>
    </row>
    <row r="422" spans="13:26" x14ac:dyDescent="0.25">
      <c r="M422" s="2"/>
      <c r="N422" s="1">
        <f t="shared" si="34"/>
        <v>360</v>
      </c>
      <c r="O422" s="124">
        <f t="shared" si="36"/>
        <v>86234.002768269522</v>
      </c>
      <c r="P422" s="124">
        <f t="shared" si="35"/>
        <v>158.6089858413616</v>
      </c>
      <c r="Q422" s="124">
        <f t="shared" si="37"/>
        <v>187.957548455427</v>
      </c>
      <c r="R422" s="124">
        <f t="shared" si="38"/>
        <v>86580.569302566306</v>
      </c>
      <c r="Z422" s="2"/>
    </row>
    <row r="423" spans="13:26" x14ac:dyDescent="0.25">
      <c r="M423" s="2"/>
      <c r="N423" s="1">
        <f t="shared" si="34"/>
        <v>361</v>
      </c>
      <c r="O423" s="124">
        <f t="shared" si="36"/>
        <v>86580.569302566306</v>
      </c>
      <c r="P423" s="124">
        <f t="shared" si="35"/>
        <v>158.6089858413616</v>
      </c>
      <c r="Q423" s="124">
        <f t="shared" si="37"/>
        <v>188.71293257389547</v>
      </c>
      <c r="R423" s="124">
        <f t="shared" si="38"/>
        <v>86927.891220981561</v>
      </c>
      <c r="Z423" s="2"/>
    </row>
    <row r="424" spans="13:26" x14ac:dyDescent="0.25">
      <c r="M424" s="2"/>
      <c r="N424" s="1">
        <f t="shared" si="34"/>
        <v>362</v>
      </c>
      <c r="O424" s="124">
        <f t="shared" si="36"/>
        <v>86927.891220981561</v>
      </c>
      <c r="P424" s="124">
        <f t="shared" si="35"/>
        <v>158.6089858413616</v>
      </c>
      <c r="Q424" s="124">
        <f t="shared" si="37"/>
        <v>189.46996314437234</v>
      </c>
      <c r="R424" s="124">
        <f t="shared" si="38"/>
        <v>87275.970169967288</v>
      </c>
      <c r="Z424" s="2"/>
    </row>
    <row r="425" spans="13:26" x14ac:dyDescent="0.25">
      <c r="M425" s="2"/>
      <c r="N425" s="1">
        <f t="shared" si="34"/>
        <v>363</v>
      </c>
      <c r="O425" s="124">
        <f t="shared" si="36"/>
        <v>87275.970169967288</v>
      </c>
      <c r="P425" s="124">
        <f t="shared" si="35"/>
        <v>158.6089858413616</v>
      </c>
      <c r="Q425" s="124">
        <f t="shared" si="37"/>
        <v>190.22864375550097</v>
      </c>
      <c r="R425" s="124">
        <f t="shared" si="38"/>
        <v>87624.807799564151</v>
      </c>
      <c r="Z425" s="2"/>
    </row>
    <row r="426" spans="13:26" x14ac:dyDescent="0.25">
      <c r="M426" s="2"/>
      <c r="N426" s="1">
        <f t="shared" si="34"/>
        <v>364</v>
      </c>
      <c r="O426" s="124">
        <f t="shared" si="36"/>
        <v>87624.807799564151</v>
      </c>
      <c r="P426" s="124">
        <f t="shared" si="35"/>
        <v>158.6089858413616</v>
      </c>
      <c r="Q426" s="124">
        <f t="shared" si="37"/>
        <v>190.98897800374667</v>
      </c>
      <c r="R426" s="124">
        <f t="shared" si="38"/>
        <v>87974.405763409261</v>
      </c>
      <c r="Z426" s="2"/>
    </row>
    <row r="427" spans="13:26" x14ac:dyDescent="0.25">
      <c r="M427" s="2"/>
      <c r="N427" s="1">
        <f t="shared" si="34"/>
        <v>365</v>
      </c>
      <c r="O427" s="124">
        <f t="shared" si="36"/>
        <v>87974.405763409261</v>
      </c>
      <c r="P427" s="124">
        <f t="shared" si="35"/>
        <v>158.6089858413616</v>
      </c>
      <c r="Q427" s="124">
        <f t="shared" si="37"/>
        <v>191.75096949341358</v>
      </c>
      <c r="R427" s="124">
        <f t="shared" si="38"/>
        <v>88324.765718744035</v>
      </c>
      <c r="Z427" s="2"/>
    </row>
    <row r="428" spans="13:26" x14ac:dyDescent="0.25">
      <c r="M428" s="2"/>
      <c r="N428" s="1">
        <f t="shared" si="34"/>
        <v>366</v>
      </c>
      <c r="O428" s="124">
        <f t="shared" si="36"/>
        <v>88324.765718744035</v>
      </c>
      <c r="P428" s="124">
        <f t="shared" si="35"/>
        <v>158.6089858413616</v>
      </c>
      <c r="Q428" s="124">
        <f t="shared" si="37"/>
        <v>192.51462183666197</v>
      </c>
      <c r="R428" s="124">
        <f t="shared" si="38"/>
        <v>88675.889326422053</v>
      </c>
      <c r="Z428" s="2"/>
    </row>
    <row r="429" spans="13:26" x14ac:dyDescent="0.25">
      <c r="M429" s="2"/>
      <c r="N429" s="1">
        <f t="shared" si="34"/>
        <v>367</v>
      </c>
      <c r="O429" s="124">
        <f t="shared" si="36"/>
        <v>88675.889326422053</v>
      </c>
      <c r="P429" s="124">
        <f t="shared" si="35"/>
        <v>158.6089858413616</v>
      </c>
      <c r="Q429" s="124">
        <f t="shared" si="37"/>
        <v>193.27993865352519</v>
      </c>
      <c r="R429" s="124">
        <f t="shared" si="38"/>
        <v>89027.778250916934</v>
      </c>
      <c r="Z429" s="2"/>
    </row>
    <row r="430" spans="13:26" x14ac:dyDescent="0.25">
      <c r="M430" s="2"/>
      <c r="N430" s="1">
        <f t="shared" si="34"/>
        <v>368</v>
      </c>
      <c r="O430" s="124">
        <f t="shared" si="36"/>
        <v>89027.778250916934</v>
      </c>
      <c r="P430" s="124">
        <f t="shared" si="35"/>
        <v>158.6089858413616</v>
      </c>
      <c r="Q430" s="124">
        <f t="shared" si="37"/>
        <v>194.0469235719269</v>
      </c>
      <c r="R430" s="124">
        <f t="shared" si="38"/>
        <v>89380.434160330216</v>
      </c>
      <c r="Z430" s="2"/>
    </row>
    <row r="431" spans="13:26" x14ac:dyDescent="0.25">
      <c r="M431" s="2"/>
      <c r="N431" s="1">
        <f t="shared" si="34"/>
        <v>369</v>
      </c>
      <c r="O431" s="124">
        <f t="shared" si="36"/>
        <v>89380.434160330216</v>
      </c>
      <c r="P431" s="124">
        <f t="shared" si="35"/>
        <v>158.6089858413616</v>
      </c>
      <c r="Q431" s="124">
        <f t="shared" si="37"/>
        <v>194.81558022769832</v>
      </c>
      <c r="R431" s="124">
        <f t="shared" si="38"/>
        <v>89733.858726399281</v>
      </c>
      <c r="Z431" s="2"/>
    </row>
    <row r="432" spans="13:26" x14ac:dyDescent="0.25">
      <c r="M432" s="2"/>
      <c r="N432" s="1">
        <f t="shared" si="34"/>
        <v>370</v>
      </c>
      <c r="O432" s="124">
        <f t="shared" si="36"/>
        <v>89733.858726399281</v>
      </c>
      <c r="P432" s="124">
        <f t="shared" si="35"/>
        <v>158.6089858413616</v>
      </c>
      <c r="Q432" s="124">
        <f t="shared" si="37"/>
        <v>195.58591226459532</v>
      </c>
      <c r="R432" s="124">
        <f t="shared" si="38"/>
        <v>90088.053624505235</v>
      </c>
      <c r="Z432" s="2"/>
    </row>
    <row r="433" spans="13:26" x14ac:dyDescent="0.25">
      <c r="M433" s="2"/>
      <c r="N433" s="1">
        <f t="shared" si="34"/>
        <v>371</v>
      </c>
      <c r="O433" s="124">
        <f t="shared" si="36"/>
        <v>90088.053624505235</v>
      </c>
      <c r="P433" s="124">
        <f t="shared" si="35"/>
        <v>158.6089858413616</v>
      </c>
      <c r="Q433" s="124">
        <f t="shared" si="37"/>
        <v>196.35792333431587</v>
      </c>
      <c r="R433" s="124">
        <f t="shared" si="38"/>
        <v>90443.020533680916</v>
      </c>
      <c r="Z433" s="2"/>
    </row>
    <row r="434" spans="13:26" x14ac:dyDescent="0.25">
      <c r="M434" s="2"/>
      <c r="N434" s="1">
        <f t="shared" si="34"/>
        <v>372</v>
      </c>
      <c r="O434" s="124">
        <f t="shared" si="36"/>
        <v>90443.020533680916</v>
      </c>
      <c r="P434" s="124">
        <f t="shared" si="35"/>
        <v>158.6089858413616</v>
      </c>
      <c r="Q434" s="124">
        <f t="shared" si="37"/>
        <v>197.13161709651718</v>
      </c>
      <c r="R434" s="124">
        <f t="shared" si="38"/>
        <v>90798.761136618792</v>
      </c>
      <c r="Z434" s="2"/>
    </row>
    <row r="435" spans="13:26" x14ac:dyDescent="0.25">
      <c r="M435" s="2"/>
      <c r="N435" s="1">
        <f t="shared" si="34"/>
        <v>373</v>
      </c>
      <c r="O435" s="124">
        <f t="shared" si="36"/>
        <v>90798.761136618792</v>
      </c>
      <c r="P435" s="124">
        <f t="shared" si="35"/>
        <v>158.6089858413616</v>
      </c>
      <c r="Q435" s="124">
        <f t="shared" si="37"/>
        <v>197.90699721883317</v>
      </c>
      <c r="R435" s="124">
        <f t="shared" si="38"/>
        <v>91155.277119678984</v>
      </c>
      <c r="Z435" s="2"/>
    </row>
    <row r="436" spans="13:26" x14ac:dyDescent="0.25">
      <c r="M436" s="2"/>
      <c r="N436" s="1">
        <f t="shared" si="34"/>
        <v>374</v>
      </c>
      <c r="O436" s="124">
        <f t="shared" si="36"/>
        <v>91155.277119678984</v>
      </c>
      <c r="P436" s="124">
        <f t="shared" si="35"/>
        <v>158.6089858413616</v>
      </c>
      <c r="Q436" s="124">
        <f t="shared" si="37"/>
        <v>198.68406737689182</v>
      </c>
      <c r="R436" s="124">
        <f t="shared" si="38"/>
        <v>91512.570172897234</v>
      </c>
      <c r="Z436" s="2"/>
    </row>
    <row r="437" spans="13:26" x14ac:dyDescent="0.25">
      <c r="M437" s="2"/>
      <c r="N437" s="1">
        <f t="shared" si="34"/>
        <v>375</v>
      </c>
      <c r="O437" s="124">
        <f t="shared" si="36"/>
        <v>91512.570172897234</v>
      </c>
      <c r="P437" s="124">
        <f t="shared" si="35"/>
        <v>158.6089858413616</v>
      </c>
      <c r="Q437" s="124">
        <f t="shared" si="37"/>
        <v>199.46283125433263</v>
      </c>
      <c r="R437" s="124">
        <f t="shared" si="38"/>
        <v>91870.641989992931</v>
      </c>
      <c r="Z437" s="2"/>
    </row>
    <row r="438" spans="13:26" x14ac:dyDescent="0.25">
      <c r="M438" s="2"/>
      <c r="N438" s="1">
        <f t="shared" si="34"/>
        <v>376</v>
      </c>
      <c r="O438" s="124">
        <f t="shared" si="36"/>
        <v>91870.641989992931</v>
      </c>
      <c r="P438" s="124">
        <f t="shared" si="35"/>
        <v>158.6089858413616</v>
      </c>
      <c r="Q438" s="124">
        <f t="shared" si="37"/>
        <v>200.24329254282392</v>
      </c>
      <c r="R438" s="124">
        <f t="shared" si="38"/>
        <v>92229.494268377122</v>
      </c>
      <c r="Z438" s="2"/>
    </row>
    <row r="439" spans="13:26" x14ac:dyDescent="0.25">
      <c r="M439" s="2"/>
      <c r="N439" s="1">
        <f t="shared" si="34"/>
        <v>377</v>
      </c>
      <c r="O439" s="124">
        <f t="shared" si="36"/>
        <v>92229.494268377122</v>
      </c>
      <c r="P439" s="124">
        <f t="shared" si="35"/>
        <v>158.6089858413616</v>
      </c>
      <c r="Q439" s="124">
        <f t="shared" si="37"/>
        <v>201.02545494208061</v>
      </c>
      <c r="R439" s="124">
        <f t="shared" si="38"/>
        <v>92589.128709160563</v>
      </c>
      <c r="Z439" s="2"/>
    </row>
    <row r="440" spans="13:26" x14ac:dyDescent="0.25">
      <c r="M440" s="2"/>
      <c r="N440" s="1">
        <f t="shared" si="34"/>
        <v>378</v>
      </c>
      <c r="O440" s="124">
        <f t="shared" si="36"/>
        <v>92589.128709160563</v>
      </c>
      <c r="P440" s="124">
        <f t="shared" si="35"/>
        <v>158.6089858413616</v>
      </c>
      <c r="Q440" s="124">
        <f t="shared" si="37"/>
        <v>201.80932215988145</v>
      </c>
      <c r="R440" s="124">
        <f t="shared" si="38"/>
        <v>92949.547017161807</v>
      </c>
      <c r="Z440" s="2"/>
    </row>
    <row r="441" spans="13:26" x14ac:dyDescent="0.25">
      <c r="M441" s="2"/>
      <c r="N441" s="1">
        <f t="shared" si="34"/>
        <v>379</v>
      </c>
      <c r="O441" s="124">
        <f t="shared" si="36"/>
        <v>92949.547017161807</v>
      </c>
      <c r="P441" s="124">
        <f t="shared" si="35"/>
        <v>158.6089858413616</v>
      </c>
      <c r="Q441" s="124">
        <f t="shared" si="37"/>
        <v>202.59489791208688</v>
      </c>
      <c r="R441" s="124">
        <f t="shared" si="38"/>
        <v>93310.750900915256</v>
      </c>
      <c r="Z441" s="2"/>
    </row>
    <row r="442" spans="13:26" x14ac:dyDescent="0.25">
      <c r="M442" s="2"/>
      <c r="N442" s="1">
        <f t="shared" si="34"/>
        <v>380</v>
      </c>
      <c r="O442" s="124">
        <f t="shared" si="36"/>
        <v>93310.750900915256</v>
      </c>
      <c r="P442" s="124">
        <f t="shared" si="35"/>
        <v>158.6089858413616</v>
      </c>
      <c r="Q442" s="124">
        <f t="shared" si="37"/>
        <v>203.38218592265639</v>
      </c>
      <c r="R442" s="124">
        <f t="shared" si="38"/>
        <v>93672.742072679277</v>
      </c>
      <c r="Z442" s="2"/>
    </row>
    <row r="443" spans="13:26" x14ac:dyDescent="0.25">
      <c r="M443" s="2"/>
      <c r="N443" s="1">
        <f t="shared" si="34"/>
        <v>381</v>
      </c>
      <c r="O443" s="124">
        <f t="shared" si="36"/>
        <v>93672.742072679277</v>
      </c>
      <c r="P443" s="124">
        <f t="shared" si="35"/>
        <v>158.6089858413616</v>
      </c>
      <c r="Q443" s="124">
        <f t="shared" si="37"/>
        <v>204.17118992366639</v>
      </c>
      <c r="R443" s="124">
        <f t="shared" si="38"/>
        <v>94035.522248444307</v>
      </c>
      <c r="Z443" s="2"/>
    </row>
    <row r="444" spans="13:26" x14ac:dyDescent="0.25">
      <c r="M444" s="2"/>
      <c r="N444" s="1">
        <f t="shared" ref="N444:N446" si="39">N443+1</f>
        <v>382</v>
      </c>
      <c r="O444" s="124">
        <f t="shared" si="36"/>
        <v>94035.522248444307</v>
      </c>
      <c r="P444" s="124">
        <f t="shared" ref="P444:P446" si="40">P443</f>
        <v>158.6089858413616</v>
      </c>
      <c r="Q444" s="124">
        <f t="shared" si="37"/>
        <v>204.96191365532778</v>
      </c>
      <c r="R444" s="124">
        <f t="shared" si="38"/>
        <v>94399.093147940992</v>
      </c>
      <c r="Z444" s="2"/>
    </row>
    <row r="445" spans="13:26" x14ac:dyDescent="0.25">
      <c r="M445" s="2"/>
      <c r="N445" s="1">
        <f t="shared" si="39"/>
        <v>383</v>
      </c>
      <c r="O445" s="124">
        <f t="shared" si="36"/>
        <v>94399.093147940992</v>
      </c>
      <c r="P445" s="124">
        <f t="shared" si="40"/>
        <v>158.6089858413616</v>
      </c>
      <c r="Q445" s="124">
        <f t="shared" si="37"/>
        <v>205.75436086600365</v>
      </c>
      <c r="R445" s="124">
        <f t="shared" si="38"/>
        <v>94763.456494648359</v>
      </c>
      <c r="Z445" s="2"/>
    </row>
    <row r="446" spans="13:26" x14ac:dyDescent="0.25">
      <c r="M446" s="2"/>
      <c r="N446" s="1">
        <f t="shared" si="39"/>
        <v>384</v>
      </c>
      <c r="O446" s="124">
        <f t="shared" si="36"/>
        <v>94763.456494648359</v>
      </c>
      <c r="P446" s="124">
        <f t="shared" si="40"/>
        <v>158.6089858413616</v>
      </c>
      <c r="Q446" s="124">
        <f t="shared" si="37"/>
        <v>206.54853531222722</v>
      </c>
      <c r="R446" s="124">
        <f t="shared" si="38"/>
        <v>95128.614015801941</v>
      </c>
      <c r="Z446" s="2"/>
    </row>
    <row r="447" spans="13:26" x14ac:dyDescent="0.25">
      <c r="M447" s="2"/>
      <c r="N447" s="163" t="s">
        <v>216</v>
      </c>
      <c r="O447" s="163" t="s">
        <v>216</v>
      </c>
      <c r="P447" s="163" t="s">
        <v>216</v>
      </c>
      <c r="Q447" s="163" t="s">
        <v>216</v>
      </c>
      <c r="R447" s="163" t="s">
        <v>216</v>
      </c>
      <c r="Z447" s="2"/>
    </row>
    <row r="448" spans="13:26" x14ac:dyDescent="0.25">
      <c r="M448" s="2"/>
      <c r="N448" s="134"/>
      <c r="O448" s="134" t="s">
        <v>231</v>
      </c>
      <c r="P448" s="196">
        <f>SUM(P63:P446)</f>
        <v>60905.850563082851</v>
      </c>
      <c r="Q448" s="196">
        <f>SUM(Q63:Q446)</f>
        <v>34222.763452719162</v>
      </c>
      <c r="R448" s="196">
        <f>P448+Q448</f>
        <v>95128.614015802013</v>
      </c>
      <c r="S448" s="124">
        <f>R448-P58</f>
        <v>-2.0372681319713593E-10</v>
      </c>
      <c r="Z448" s="2"/>
    </row>
    <row r="449" spans="13:26" x14ac:dyDescent="0.25"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  <customProperties>
    <customPr name="EpmWorksheetKeyString_GUID" r:id="rId2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6F8B7-8002-4463-8989-C6CB97C0E947}">
  <sheetPr>
    <tabColor theme="2" tint="-0.499984740745262"/>
    <pageSetUpPr fitToPage="1"/>
  </sheetPr>
  <dimension ref="A1:AH449"/>
  <sheetViews>
    <sheetView zoomScaleNormal="100" workbookViewId="0">
      <pane ySplit="15" topLeftCell="A16" activePane="bottomLeft" state="frozen"/>
      <selection activeCell="D37" sqref="D37"/>
      <selection pane="bottomLeft" activeCell="A16" sqref="A16"/>
    </sheetView>
  </sheetViews>
  <sheetFormatPr defaultColWidth="9.109375" defaultRowHeight="13.2" x14ac:dyDescent="0.25"/>
  <cols>
    <col min="1" max="1" width="24.332031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Big Bend Solar Phase 2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2057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1364314.8218807704</v>
      </c>
      <c r="Q8" s="184">
        <f>G10</f>
        <v>864161.74007537507</v>
      </c>
      <c r="R8" s="184">
        <f>G11</f>
        <v>865429.37021968747</v>
      </c>
      <c r="S8" s="184">
        <f>G12</f>
        <v>180049.29568819766</v>
      </c>
      <c r="T8" s="184">
        <f>G13</f>
        <v>-545325.58410248975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3295269.65051552</v>
      </c>
      <c r="Q9" s="184">
        <f>L10</f>
        <v>2139559.7244296651</v>
      </c>
      <c r="R9" s="184">
        <f>L11</f>
        <v>2166959.9747459493</v>
      </c>
      <c r="S9" s="184">
        <f>L12</f>
        <v>354197.84878655593</v>
      </c>
      <c r="T9" s="184">
        <f>L13</f>
        <v>-1365447.8974466508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38</v>
      </c>
      <c r="B10" s="170">
        <f>'Escalation Factors'!$A$10</f>
        <v>2023</v>
      </c>
      <c r="C10" s="201">
        <f>C17+5*1</f>
        <v>2057</v>
      </c>
      <c r="D10" s="10" t="s">
        <v>155</v>
      </c>
      <c r="E10" s="184">
        <f>VLOOKUP($A$10,'Cost Estimates in 2023'!$A:$F,2,FALSE)</f>
        <v>819490</v>
      </c>
      <c r="F10" s="164">
        <f>VLOOKUP(G$7,Multiplier_Labor,3,FALSE)</f>
        <v>1.0545116353773385</v>
      </c>
      <c r="G10" s="185">
        <f>E10*F10</f>
        <v>864161.74007537507</v>
      </c>
      <c r="H10" s="137"/>
      <c r="J10" s="165">
        <f>C10+1</f>
        <v>2058</v>
      </c>
      <c r="K10" s="164">
        <f>VLOOKUP(J$10,Multiplier_Labor,4,FALSE)</f>
        <v>2.4758787912122164</v>
      </c>
      <c r="L10" s="185">
        <f>G10*K10</f>
        <v>2139559.7244296651</v>
      </c>
      <c r="M10" s="2"/>
      <c r="O10" s="134" t="s">
        <v>235</v>
      </c>
      <c r="P10" s="184">
        <f>SUM(Q10:T10)</f>
        <v>3295269.65051552</v>
      </c>
      <c r="Q10" s="184">
        <f>Q9-Q16</f>
        <v>2139559.7244296651</v>
      </c>
      <c r="R10" s="184">
        <f>R9-R16</f>
        <v>2166959.9747459493</v>
      </c>
      <c r="S10" s="184">
        <f>S9-S16</f>
        <v>354197.84878655593</v>
      </c>
      <c r="T10" s="184">
        <f>T9-T16</f>
        <v>-1365447.8974466508</v>
      </c>
      <c r="Z10" s="2"/>
      <c r="AA10" s="186" t="str">
        <f>A10</f>
        <v>Big Bend Solar Phase 2</v>
      </c>
      <c r="AB10" s="182">
        <f>P12</f>
        <v>32</v>
      </c>
      <c r="AC10" s="187">
        <f>G7</f>
        <v>2025</v>
      </c>
      <c r="AD10" s="187">
        <f>C10</f>
        <v>2057</v>
      </c>
      <c r="AE10" s="182">
        <f>G15</f>
        <v>1364314.8218807704</v>
      </c>
      <c r="AF10" s="182">
        <f>P16</f>
        <v>0</v>
      </c>
      <c r="AG10" s="182">
        <f>L15</f>
        <v>3295269.65051552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853645</v>
      </c>
      <c r="F11" s="164">
        <f>VLOOKUP(G$7,Multiplier_Materials,3,FALSE)</f>
        <v>1.0138047668757943</v>
      </c>
      <c r="G11" s="185">
        <f>E11*F11</f>
        <v>865429.37021968747</v>
      </c>
      <c r="H11" s="137"/>
      <c r="K11" s="164">
        <f>VLOOKUP(J$10,Multiplier_Materials,4,FALSE)</f>
        <v>2.5039131433635897</v>
      </c>
      <c r="L11" s="185">
        <f>G11*K11</f>
        <v>2166959.9747459493</v>
      </c>
      <c r="M11" s="2"/>
      <c r="O11" s="134" t="s">
        <v>234</v>
      </c>
      <c r="P11" s="184">
        <f>SUM(Q11:T11)</f>
        <v>1364314.8218807718</v>
      </c>
      <c r="Q11" s="184">
        <f>Q10/((1+Q13)^(P12))</f>
        <v>864161.7400753774</v>
      </c>
      <c r="R11" s="184">
        <f>R10/((1+R13)^(P12))</f>
        <v>865429.37021968537</v>
      </c>
      <c r="S11" s="184">
        <f>S10/((1+S13)^(P12))</f>
        <v>180049.29568819731</v>
      </c>
      <c r="T11" s="184">
        <f>T10/((1+T13)^(P12))</f>
        <v>-545325.58410248847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172845</v>
      </c>
      <c r="F12" s="164">
        <f>VLOOKUP(G$7,Multiplier_GDP,3,FALSE)</f>
        <v>1.0416806716317952</v>
      </c>
      <c r="G12" s="185">
        <f>E12*F12</f>
        <v>180049.29568819766</v>
      </c>
      <c r="H12" s="137"/>
      <c r="K12" s="164">
        <f>VLOOKUP(J$10,Multiplier_GDP,4,FALSE)</f>
        <v>1.9672270720788709</v>
      </c>
      <c r="L12" s="185">
        <f>G12*K12</f>
        <v>354197.84878655593</v>
      </c>
      <c r="M12" s="2"/>
      <c r="O12" s="134" t="s">
        <v>244</v>
      </c>
      <c r="P12" s="184">
        <f>(P7-P6)</f>
        <v>32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-537900</v>
      </c>
      <c r="F13" s="164">
        <f>F11</f>
        <v>1.0138047668757943</v>
      </c>
      <c r="G13" s="185">
        <f>E13*F13</f>
        <v>-545325.58410248975</v>
      </c>
      <c r="H13" s="137"/>
      <c r="K13" s="164">
        <f>K11</f>
        <v>2.5039131433635897</v>
      </c>
      <c r="L13" s="185">
        <f>G13*K13</f>
        <v>-1365447.8974466508</v>
      </c>
      <c r="M13" s="2"/>
      <c r="O13" s="180" t="s">
        <v>237</v>
      </c>
      <c r="P13" s="189">
        <f>IF(P8=0,0,((P9/P8)^(1/($P7-$P6))-1))</f>
        <v>2.7940580593211806E-2</v>
      </c>
      <c r="Q13" s="189">
        <f>IF(Q8=0,0,((Q9/Q8)^(1/($P7-$P6))-1))</f>
        <v>2.8736249043439965E-2</v>
      </c>
      <c r="R13" s="189">
        <f>IF(R8=0,0,((R9/R8)^(1/($P7-$P6))-1))</f>
        <v>2.9098278894851504E-2</v>
      </c>
      <c r="S13" s="189">
        <f>IF(S8=0,0,((S9/S8)^(1/($P7-$P6))-1))</f>
        <v>2.1369659959988407E-2</v>
      </c>
      <c r="T13" s="189">
        <f>IF(T8=0,0,((T9/T8)^(1/($P7-$P6))-1))</f>
        <v>2.9098278894851504E-2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64992.028541234278</v>
      </c>
      <c r="Q14" s="185">
        <f>PMT(Q13,$P12,-Q11)</f>
        <v>41658.516573726047</v>
      </c>
      <c r="R14" s="185">
        <f>PMT(R13,$P12,-R11)</f>
        <v>41927.159143055265</v>
      </c>
      <c r="S14" s="185">
        <f>PMT(S13,$P12,-S11)</f>
        <v>7825.5539010707807</v>
      </c>
      <c r="T14" s="185">
        <f>PMT(T13,$P12,-T11)</f>
        <v>-26419.201076617832</v>
      </c>
      <c r="U14" s="190"/>
      <c r="Z14" s="2"/>
    </row>
    <row r="15" spans="1:34" x14ac:dyDescent="0.25">
      <c r="E15" s="185">
        <f>SUM(E10:E13)</f>
        <v>1308080</v>
      </c>
      <c r="F15" s="124"/>
      <c r="G15" s="185">
        <f>SUM(G10:G13)</f>
        <v>1364314.8218807704</v>
      </c>
      <c r="H15" s="137"/>
      <c r="L15" s="185">
        <f>SUM(L10:L13)</f>
        <v>3295269.65051552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38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2052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64992.028541234278</v>
      </c>
      <c r="Q17" s="124">
        <f>IF($N17&lt;=TRUNC($P$12),Q14*(1+0),0)</f>
        <v>41658.516573726047</v>
      </c>
      <c r="R17" s="124">
        <f>IF($N17&lt;=TRUNC($P$12),R14*(1+0),0)</f>
        <v>41927.159143055265</v>
      </c>
      <c r="S17" s="124">
        <f>IF($N17&lt;=TRUNC($P$12),S14*(1+0),0)</f>
        <v>7825.5539010707807</v>
      </c>
      <c r="T17" s="124">
        <f>IF($N17&lt;=TRUNC($P$12),T14*(1+0),0)</f>
        <v>-26419.201076617832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66807.622363048431</v>
      </c>
      <c r="Q18" s="124">
        <f t="shared" ref="Q18:Q52" si="3">IF($N18&lt;=TRUNC($P$12),Q17*(1+Q$13),0)</f>
        <v>42855.62608076891</v>
      </c>
      <c r="R18" s="124">
        <f t="shared" ref="R18:R52" si="4">IF($N18&lt;=TRUNC($P$12),R17*(1+R$13),0)</f>
        <v>43147.167313068712</v>
      </c>
      <c r="S18" s="124">
        <f t="shared" ref="S18:S52" si="5">IF($N18&lt;=TRUNC($P$12),S17*(1+S$13),0)</f>
        <v>7992.7833269352241</v>
      </c>
      <c r="T18" s="124">
        <f t="shared" ref="T18:T52" si="6">IF($N18&lt;=TRUNC($P$12),T17*(1+T$13),0)</f>
        <v>-27187.954357724419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68674.320998365351</v>
      </c>
      <c r="Q19" s="124">
        <f t="shared" si="3"/>
        <v>44087.136024738429</v>
      </c>
      <c r="R19" s="124">
        <f t="shared" si="4"/>
        <v>44402.675621067203</v>
      </c>
      <c r="S19" s="124">
        <f t="shared" si="5"/>
        <v>8163.5863887656942</v>
      </c>
      <c r="T19" s="124">
        <f t="shared" si="6"/>
        <v>-27979.077036205977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70593.571436045546</v>
      </c>
      <c r="Q20" s="124">
        <f t="shared" si="3"/>
        <v>45354.034945157327</v>
      </c>
      <c r="R20" s="124">
        <f t="shared" si="4"/>
        <v>45694.717059966642</v>
      </c>
      <c r="S20" s="124">
        <f t="shared" si="5"/>
        <v>8338.0394539476074</v>
      </c>
      <c r="T20" s="124">
        <f t="shared" si="6"/>
        <v>-28793.220023026035</v>
      </c>
      <c r="U20" s="196">
        <f>SUM(Q17:T20)/4</f>
        <v>67766.88583467339</v>
      </c>
      <c r="V20" s="124">
        <f>SUM(Q17:Q20)/4</f>
        <v>43488.82840609768</v>
      </c>
      <c r="W20" s="124">
        <f>SUM(R17:R20)/4</f>
        <v>43792.929784289459</v>
      </c>
      <c r="X20" s="124">
        <f>SUM(S17:S20)/4</f>
        <v>8079.9907676798266</v>
      </c>
      <c r="Y20" s="124">
        <f>SUM(T17:T20)/4</f>
        <v>-27594.863123393563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72566.861821739702</v>
      </c>
      <c r="Q21" s="124">
        <f t="shared" si="3"/>
        <v>46657.339788466248</v>
      </c>
      <c r="R21" s="124">
        <f t="shared" si="4"/>
        <v>47024.354680998884</v>
      </c>
      <c r="S21" s="124">
        <f t="shared" si="5"/>
        <v>8516.2205218114359</v>
      </c>
      <c r="T21" s="124">
        <f t="shared" si="6"/>
        <v>-29631.05316953687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74595.722632583609</v>
      </c>
      <c r="Q22" s="124">
        <f t="shared" si="3"/>
        <v>47998.096724332012</v>
      </c>
      <c r="R22" s="124">
        <f t="shared" si="4"/>
        <v>48392.682468357008</v>
      </c>
      <c r="S22" s="124">
        <f t="shared" si="5"/>
        <v>8698.2092585068222</v>
      </c>
      <c r="T22" s="124">
        <f t="shared" si="6"/>
        <v>-30493.265818612228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76681.727885509667</v>
      </c>
      <c r="Q23" s="124">
        <f t="shared" si="3"/>
        <v>49377.381985413536</v>
      </c>
      <c r="R23" s="124">
        <f t="shared" si="4"/>
        <v>49800.826239291251</v>
      </c>
      <c r="S23" s="124">
        <f t="shared" si="5"/>
        <v>8884.0870326219356</v>
      </c>
      <c r="T23" s="124">
        <f t="shared" si="6"/>
        <v>-31380.567371817047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78826.496380138793</v>
      </c>
      <c r="Q24" s="124">
        <f t="shared" si="3"/>
        <v>50796.302731259442</v>
      </c>
      <c r="R24" s="124">
        <f t="shared" si="4"/>
        <v>51249.94457039619</v>
      </c>
      <c r="S24" s="124">
        <f t="shared" si="5"/>
        <v>9073.9369515640083</v>
      </c>
      <c r="T24" s="124">
        <f t="shared" si="6"/>
        <v>-32293.687873080857</v>
      </c>
      <c r="U24" s="196">
        <f>SUM(Q21:T24)/4</f>
        <v>75667.702179992964</v>
      </c>
      <c r="V24" s="124">
        <f>SUM(Q21:Q24)/4</f>
        <v>48707.280307367808</v>
      </c>
      <c r="W24" s="124">
        <f>SUM(R21:R24)/4</f>
        <v>49116.951989760833</v>
      </c>
      <c r="X24" s="124">
        <f>SUM(S21:S24)/4</f>
        <v>8793.11344112605</v>
      </c>
      <c r="Y24" s="124">
        <f>SUM(T21:T24)/4</f>
        <v>-30949.643558261749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81031.692977244398</v>
      </c>
      <c r="Q25" s="124">
        <f t="shared" si="3"/>
        <v>52255.997937030887</v>
      </c>
      <c r="R25" s="124">
        <f t="shared" si="4"/>
        <v>52741.229750851257</v>
      </c>
      <c r="S25" s="124">
        <f t="shared" si="5"/>
        <v>9267.8438987173049</v>
      </c>
      <c r="T25" s="124">
        <f t="shared" si="6"/>
        <v>-33233.378609355044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83299.029913808743</v>
      </c>
      <c r="Q26" s="124">
        <f t="shared" si="3"/>
        <v>53757.639307762889</v>
      </c>
      <c r="R26" s="124">
        <f t="shared" si="4"/>
        <v>54275.908763398969</v>
      </c>
      <c r="S26" s="124">
        <f t="shared" si="5"/>
        <v>9465.8945713951471</v>
      </c>
      <c r="T26" s="124">
        <f t="shared" si="6"/>
        <v>-34200.412728748248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85630.268155720609</v>
      </c>
      <c r="Q27" s="124">
        <f t="shared" si="3"/>
        <v>55302.432218898182</v>
      </c>
      <c r="R27" s="124">
        <f t="shared" si="4"/>
        <v>55855.244293867865</v>
      </c>
      <c r="S27" s="124">
        <f t="shared" si="5"/>
        <v>9668.1775196029612</v>
      </c>
      <c r="T27" s="124">
        <f t="shared" si="6"/>
        <v>-35195.585876648394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88027.218789194158</v>
      </c>
      <c r="Q28" s="124">
        <f t="shared" si="3"/>
        <v>56891.616683848399</v>
      </c>
      <c r="R28" s="124">
        <f t="shared" si="4"/>
        <v>57480.535770070892</v>
      </c>
      <c r="S28" s="124">
        <f t="shared" si="5"/>
        <v>9874.7831856296798</v>
      </c>
      <c r="T28" s="124">
        <f t="shared" si="6"/>
        <v>-36219.716850354809</v>
      </c>
      <c r="U28" s="196">
        <f>SUM(Q25:T28)/4</f>
        <v>84497.052458991981</v>
      </c>
      <c r="V28" s="124">
        <f>SUM(Q25:Q28)/4</f>
        <v>54551.921536885093</v>
      </c>
      <c r="W28" s="124">
        <f>SUM(R25:R28)/4</f>
        <v>55088.229644547246</v>
      </c>
      <c r="X28" s="124">
        <f>SUM(S25:S28)/4</f>
        <v>9569.1747938362751</v>
      </c>
      <c r="Y28" s="124">
        <f>SUM(T25:T28)/4</f>
        <v>-34712.273516276626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90491.744452019513</v>
      </c>
      <c r="Q29" s="124">
        <f t="shared" si="3"/>
        <v>58526.468349359391</v>
      </c>
      <c r="R29" s="124">
        <f t="shared" si="4"/>
        <v>59153.120430933901</v>
      </c>
      <c r="S29" s="124">
        <f t="shared" si="5"/>
        <v>10085.803944485197</v>
      </c>
      <c r="T29" s="124">
        <f t="shared" si="6"/>
        <v>-37273.648272758983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93025.760805787198</v>
      </c>
      <c r="Q30" s="124">
        <f t="shared" si="3"/>
        <v>60208.299519479588</v>
      </c>
      <c r="R30" s="124">
        <f t="shared" si="4"/>
        <v>60874.374426733957</v>
      </c>
      <c r="S30" s="124">
        <f t="shared" si="5"/>
        <v>10301.334145201956</v>
      </c>
      <c r="T30" s="124">
        <f t="shared" si="6"/>
        <v>-38358.24728562832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95631.238050261993</v>
      </c>
      <c r="Q31" s="124">
        <f t="shared" si="3"/>
        <v>61938.46020895338</v>
      </c>
      <c r="R31" s="124">
        <f t="shared" si="4"/>
        <v>62645.713951352678</v>
      </c>
      <c r="S31" s="124">
        <f t="shared" si="5"/>
        <v>10521.47015301914</v>
      </c>
      <c r="T31" s="124">
        <f t="shared" si="6"/>
        <v>-39474.406263063211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98310.20248111512</v>
      </c>
      <c r="Q32" s="124">
        <f t="shared" si="3"/>
        <v>63718.339226885058</v>
      </c>
      <c r="R32" s="124">
        <f t="shared" si="4"/>
        <v>64468.596407476231</v>
      </c>
      <c r="S32" s="124">
        <f t="shared" si="5"/>
        <v>10746.310392468326</v>
      </c>
      <c r="T32" s="124">
        <f t="shared" si="6"/>
        <v>-40623.043545714499</v>
      </c>
      <c r="U32" s="196">
        <f>SUM(Q29:T32)/4</f>
        <v>94364.73644729596</v>
      </c>
      <c r="V32" s="124">
        <f>SUM(Q29:Q32)/4</f>
        <v>61097.891826169354</v>
      </c>
      <c r="W32" s="124">
        <f>SUM(R29:R32)/4</f>
        <v>61785.451304124188</v>
      </c>
      <c r="X32" s="124">
        <f>SUM(S29:S32)/4</f>
        <v>10413.729658793654</v>
      </c>
      <c r="Y32" s="124">
        <f>SUM(T29:T32)/4</f>
        <v>-38932.336341791255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101064.73809225825</v>
      </c>
      <c r="Q33" s="124">
        <f t="shared" si="3"/>
        <v>65549.365291543218</v>
      </c>
      <c r="R33" s="124">
        <f t="shared" si="4"/>
        <v>66344.521605700589</v>
      </c>
      <c r="S33" s="124">
        <f t="shared" si="5"/>
        <v>10975.955391379863</v>
      </c>
      <c r="T33" s="124">
        <f t="shared" si="6"/>
        <v>-41805.104196365399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103896.98822405926</v>
      </c>
      <c r="Q34" s="124">
        <f t="shared" si="3"/>
        <v>67433.00817720042</v>
      </c>
      <c r="R34" s="124">
        <f t="shared" si="4"/>
        <v>68275.032998528768</v>
      </c>
      <c r="S34" s="124">
        <f t="shared" si="5"/>
        <v>11210.507825829653</v>
      </c>
      <c r="T34" s="124">
        <f t="shared" si="6"/>
        <v>-43021.560777499566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106809.15725875527</v>
      </c>
      <c r="Q35" s="124">
        <f t="shared" si="3"/>
        <v>69370.779893928775</v>
      </c>
      <c r="R35" s="124">
        <f t="shared" si="4"/>
        <v>70261.718950275143</v>
      </c>
      <c r="S35" s="124">
        <f t="shared" si="5"/>
        <v>11450.072566046421</v>
      </c>
      <c r="T35" s="124">
        <f t="shared" si="6"/>
        <v>-44273.414151495053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109803.51236441779</v>
      </c>
      <c r="Q36" s="124">
        <f t="shared" si="3"/>
        <v>71364.235901298365</v>
      </c>
      <c r="R36" s="124">
        <f t="shared" si="4"/>
        <v>72306.214043921922</v>
      </c>
      <c r="S36" s="124">
        <f t="shared" si="5"/>
        <v>11694.756723300025</v>
      </c>
      <c r="T36" s="124">
        <f t="shared" si="6"/>
        <v>-45561.694304102522</v>
      </c>
      <c r="U36" s="196">
        <f>SUM(Q33:T36)/4</f>
        <v>105393.59898487266</v>
      </c>
      <c r="V36" s="124">
        <f>SUM(Q33:Q36)/4</f>
        <v>68429.347315992694</v>
      </c>
      <c r="W36" s="124">
        <f>SUM(R33:R36)/4</f>
        <v>69296.871899606602</v>
      </c>
      <c r="X36" s="124">
        <f>SUM(S33:S36)/4</f>
        <v>11332.82312663899</v>
      </c>
      <c r="Y36" s="124">
        <f>SUM(T33:T36)/4</f>
        <v>-43665.443357365642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112882.38528886213</v>
      </c>
      <c r="Q37" s="124">
        <f t="shared" si="3"/>
        <v>73414.976356952873</v>
      </c>
      <c r="R37" s="124">
        <f t="shared" si="4"/>
        <v>74410.20042600279</v>
      </c>
      <c r="S37" s="124">
        <f t="shared" si="5"/>
        <v>11944.669697791735</v>
      </c>
      <c r="T37" s="124">
        <f t="shared" si="6"/>
        <v>-46887.461191885268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116048.17420493459</v>
      </c>
      <c r="Q38" s="124">
        <f t="shared" si="3"/>
        <v>75524.647401064532</v>
      </c>
      <c r="R38" s="124">
        <f t="shared" si="4"/>
        <v>76575.409190620412</v>
      </c>
      <c r="S38" s="124">
        <f t="shared" si="5"/>
        <v>12199.923227567921</v>
      </c>
      <c r="T38" s="124">
        <f t="shared" si="6"/>
        <v>-48251.805614318269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ref="P39:P52" si="7">SUM(Q39:T39)</f>
        <v>119303.34560865111</v>
      </c>
      <c r="Q39" s="124">
        <f t="shared" si="3"/>
        <v>77694.942477699515</v>
      </c>
      <c r="R39" s="124">
        <f t="shared" si="4"/>
        <v>78803.62180373646</v>
      </c>
      <c r="S39" s="124">
        <f t="shared" si="5"/>
        <v>12460.631438479011</v>
      </c>
      <c r="T39" s="124">
        <f t="shared" si="6"/>
        <v>-49655.850111263862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7"/>
        <v>122650.43627170408</v>
      </c>
      <c r="Q40" s="124">
        <f t="shared" si="3"/>
        <v>79927.60369415443</v>
      </c>
      <c r="R40" s="124">
        <f t="shared" si="4"/>
        <v>81096.671568905978</v>
      </c>
      <c r="S40" s="124">
        <f t="shared" si="5"/>
        <v>12726.910895206049</v>
      </c>
      <c r="T40" s="124">
        <f t="shared" si="6"/>
        <v>-51100.749886562364</v>
      </c>
      <c r="U40" s="196">
        <f>SUM(Q37:T40)/4</f>
        <v>117721.08534353798</v>
      </c>
      <c r="V40" s="124">
        <f>SUM(Q37:Q40)/4</f>
        <v>76640.542482467834</v>
      </c>
      <c r="W40" s="124">
        <f>SUM(R37:R40)/4</f>
        <v>77721.475747316406</v>
      </c>
      <c r="X40" s="124">
        <f>SUM(S37:S40)/4</f>
        <v>12333.033814761178</v>
      </c>
      <c r="Y40" s="124">
        <f>SUM(T37:T40)/4</f>
        <v>-48973.966701007434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7"/>
        <v>126092.0552498973</v>
      </c>
      <c r="Q41" s="124">
        <f t="shared" si="3"/>
        <v>82224.423219355027</v>
      </c>
      <c r="R41" s="124">
        <f t="shared" si="4"/>
        <v>83456.445135662172</v>
      </c>
      <c r="S41" s="124">
        <f t="shared" si="5"/>
        <v>12998.880653377673</v>
      </c>
      <c r="T41" s="124">
        <f t="shared" si="6"/>
        <v>-52587.693758497604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7"/>
        <v>129630.88594911358</v>
      </c>
      <c r="Q42" s="124">
        <f t="shared" si="3"/>
        <v>84587.244722439616</v>
      </c>
      <c r="R42" s="124">
        <f t="shared" si="4"/>
        <v>85884.884051792542</v>
      </c>
      <c r="S42" s="124">
        <f t="shared" si="5"/>
        <v>13276.662312800827</v>
      </c>
      <c r="T42" s="124">
        <f t="shared" si="6"/>
        <v>-54117.905137919406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7"/>
        <v>133269.68825046692</v>
      </c>
      <c r="Q43" s="124">
        <f t="shared" si="3"/>
        <v>87017.964852682038</v>
      </c>
      <c r="R43" s="124">
        <f t="shared" si="4"/>
        <v>88383.986360783587</v>
      </c>
      <c r="S43" s="124">
        <f t="shared" si="5"/>
        <v>13560.380071828973</v>
      </c>
      <c r="T43" s="124">
        <f t="shared" si="6"/>
        <v>-55692.643034827699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7"/>
        <v>137011.30069633608</v>
      </c>
      <c r="Q44" s="124">
        <f t="shared" si="3"/>
        <v>89518.534761942021</v>
      </c>
      <c r="R44" s="124">
        <f t="shared" si="4"/>
        <v>90955.808245748412</v>
      </c>
      <c r="S44" s="124">
        <f t="shared" si="5"/>
        <v>13850.160782892161</v>
      </c>
      <c r="T44" s="124">
        <f t="shared" si="6"/>
        <v>-57313.203094246528</v>
      </c>
      <c r="U44" s="196">
        <f>SUM(Q41:T44)/4</f>
        <v>131500.98253645343</v>
      </c>
      <c r="V44" s="124">
        <f>SUM(Q41:Q44)/4</f>
        <v>85837.041889104672</v>
      </c>
      <c r="W44" s="124">
        <f>SUM(R41:R44)/4</f>
        <v>87170.280948496671</v>
      </c>
      <c r="X44" s="124">
        <f>SUM(S41:S44)/4</f>
        <v>13421.520955224909</v>
      </c>
      <c r="Y44" s="124">
        <f>SUM(T41:T44)/4</f>
        <v>-54927.861256372809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140858.64273902844</v>
      </c>
      <c r="Q45" s="124">
        <f t="shared" si="3"/>
        <v>92090.961670865028</v>
      </c>
      <c r="R45" s="124">
        <f t="shared" si="4"/>
        <v>93602.46572118983</v>
      </c>
      <c r="S45" s="124">
        <f t="shared" si="5"/>
        <v>14146.134009213732</v>
      </c>
      <c r="T45" s="124">
        <f t="shared" si="6"/>
        <v>-58980.918662240183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144814.71705387012</v>
      </c>
      <c r="Q46" s="124">
        <f t="shared" si="3"/>
        <v>94737.310480088883</v>
      </c>
      <c r="R46" s="124">
        <f t="shared" si="4"/>
        <v>96326.136373990783</v>
      </c>
      <c r="S46" s="124">
        <f t="shared" si="5"/>
        <v>14448.432082739057</v>
      </c>
      <c r="T46" s="124">
        <f t="shared" si="6"/>
        <v>-60697.161882948603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148882.61191857269</v>
      </c>
      <c r="Q47" s="124">
        <f t="shared" si="3"/>
        <v>97459.705427750407</v>
      </c>
      <c r="R47" s="124">
        <f t="shared" si="4"/>
        <v>99129.061155064672</v>
      </c>
      <c r="S47" s="124">
        <f t="shared" si="5"/>
        <v>14757.190163302177</v>
      </c>
      <c r="T47" s="124">
        <f t="shared" si="6"/>
        <v>-62463.344827544592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153065.50366077715</v>
      </c>
      <c r="Q48" s="124">
        <f t="shared" si="3"/>
        <v>100260.33179462254</v>
      </c>
      <c r="R48" s="124">
        <f t="shared" si="4"/>
        <v>102013.54622313954</v>
      </c>
      <c r="S48" s="124">
        <f t="shared" si="5"/>
        <v>15072.54629905683</v>
      </c>
      <c r="T48" s="124">
        <f t="shared" si="6"/>
        <v>-64280.920656041766</v>
      </c>
      <c r="U48" s="196">
        <f>SUM(Q45:T48)/4</f>
        <v>146905.36884306208</v>
      </c>
      <c r="V48" s="124">
        <f>SUM(Q45:Q48)/4</f>
        <v>96137.077343331708</v>
      </c>
      <c r="W48" s="124">
        <f>SUM(R45:R48)/4</f>
        <v>97767.802368346194</v>
      </c>
      <c r="X48" s="124">
        <f>SUM(S45:S48)/4</f>
        <v>14606.07563857795</v>
      </c>
      <c r="Y48" s="124">
        <f>SUM(T45:T48)/4</f>
        <v>-61605.586507193788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3295269.6505155219</v>
      </c>
      <c r="Q54" s="196">
        <f>SUM(Q$17:Q$52)</f>
        <v>2139559.7244296679</v>
      </c>
      <c r="R54" s="196">
        <f>SUM(R$17:R$52)</f>
        <v>2166959.9747459502</v>
      </c>
      <c r="S54" s="196">
        <f>SUM(S$17:S$52)</f>
        <v>354197.84878655529</v>
      </c>
      <c r="T54" s="196">
        <f>SUM(T$17:T$52)</f>
        <v>-1365447.8974466517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0</v>
      </c>
      <c r="R55" s="188">
        <f>R54-R$10</f>
        <v>0</v>
      </c>
      <c r="S55" s="188">
        <f>S54-S$10</f>
        <v>-6.4028427004814148E-10</v>
      </c>
      <c r="T55" s="188">
        <f>T54-T$10</f>
        <v>0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2.7940580593211806E-2</v>
      </c>
      <c r="Z56" s="2"/>
    </row>
    <row r="57" spans="13:26" x14ac:dyDescent="0.25">
      <c r="M57" s="2"/>
      <c r="O57" s="134" t="s">
        <v>236</v>
      </c>
      <c r="P57" s="197">
        <f>((1+P56)^(1/12))-1</f>
        <v>2.299085886017016E-3</v>
      </c>
      <c r="Z57" s="2"/>
    </row>
    <row r="58" spans="13:26" x14ac:dyDescent="0.25">
      <c r="M58" s="2"/>
      <c r="O58" s="134" t="s">
        <v>235</v>
      </c>
      <c r="P58" s="196">
        <f>P10</f>
        <v>3295269.65051552</v>
      </c>
      <c r="Z58" s="2"/>
    </row>
    <row r="59" spans="13:26" x14ac:dyDescent="0.25">
      <c r="M59" s="2"/>
      <c r="O59" s="134" t="s">
        <v>234</v>
      </c>
      <c r="P59" s="196">
        <f>P58/(1+P57)^P60</f>
        <v>1364314.8218808034</v>
      </c>
      <c r="Z59" s="2"/>
    </row>
    <row r="60" spans="13:26" x14ac:dyDescent="0.25">
      <c r="M60" s="2"/>
      <c r="O60" s="134" t="s">
        <v>233</v>
      </c>
      <c r="P60" s="124">
        <f>$P$12*12</f>
        <v>384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5352.8939191397249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5352.8939191397249</v>
      </c>
      <c r="Q63" s="124">
        <f t="shared" ref="Q63:Q82" si="8">O63*$P$57</f>
        <v>0</v>
      </c>
      <c r="R63" s="124">
        <f t="shared" ref="R63:R82" si="9">O63+P63+Q63</f>
        <v>5352.8939191397249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82" si="11">R63</f>
        <v>5352.8939191397249</v>
      </c>
      <c r="P64" s="124">
        <f t="shared" ref="P64:P187" si="12">P63</f>
        <v>5352.8939191397249</v>
      </c>
      <c r="Q64" s="124">
        <f t="shared" si="8"/>
        <v>12.306762858840452</v>
      </c>
      <c r="R64" s="124">
        <f t="shared" si="9"/>
        <v>10718.094601138289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10718.094601138289</v>
      </c>
      <c r="P65" s="124">
        <f t="shared" si="12"/>
        <v>5352.8939191397249</v>
      </c>
      <c r="Q65" s="124">
        <f t="shared" si="8"/>
        <v>24.641820022472221</v>
      </c>
      <c r="R65" s="124">
        <f t="shared" si="9"/>
        <v>16095.630340300486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16095.630340300486</v>
      </c>
      <c r="P66" s="124">
        <f t="shared" si="12"/>
        <v>5352.8939191397249</v>
      </c>
      <c r="Q66" s="124">
        <f t="shared" si="8"/>
        <v>37.005236541932106</v>
      </c>
      <c r="R66" s="124">
        <f t="shared" si="9"/>
        <v>21485.529495982144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21485.529495982144</v>
      </c>
      <c r="P67" s="124">
        <f t="shared" si="12"/>
        <v>5352.8939191397249</v>
      </c>
      <c r="Q67" s="124">
        <f t="shared" si="8"/>
        <v>49.397077617814837</v>
      </c>
      <c r="R67" s="124">
        <f t="shared" si="9"/>
        <v>26887.820492739684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26887.820492739684</v>
      </c>
      <c r="P68" s="124">
        <f t="shared" si="12"/>
        <v>5352.8939191397249</v>
      </c>
      <c r="Q68" s="124">
        <f t="shared" si="8"/>
        <v>61.817408600616893</v>
      </c>
      <c r="R68" s="124">
        <f t="shared" si="9"/>
        <v>32302.531820480028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32302.531820480028</v>
      </c>
      <c r="P69" s="124">
        <f t="shared" si="12"/>
        <v>5352.8939191397249</v>
      </c>
      <c r="Q69" s="124">
        <f t="shared" si="8"/>
        <v>74.266294991081182</v>
      </c>
      <c r="R69" s="124">
        <f t="shared" si="9"/>
        <v>37729.692034610831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37729.692034610831</v>
      </c>
      <c r="P70" s="124">
        <f t="shared" si="12"/>
        <v>5352.8939191397249</v>
      </c>
      <c r="Q70" s="124">
        <f t="shared" si="8"/>
        <v>86.743802440542396</v>
      </c>
      <c r="R70" s="124">
        <f t="shared" si="9"/>
        <v>43169.329756191095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43169.329756191095</v>
      </c>
      <c r="P71" s="124">
        <f t="shared" si="12"/>
        <v>5352.8939191397249</v>
      </c>
      <c r="Q71" s="124">
        <f t="shared" si="8"/>
        <v>99.249996751273343</v>
      </c>
      <c r="R71" s="124">
        <f t="shared" si="9"/>
        <v>48621.473672082087</v>
      </c>
      <c r="Z71" s="2"/>
    </row>
    <row r="72" spans="13:26" x14ac:dyDescent="0.25">
      <c r="M72" s="2"/>
      <c r="N72" s="1">
        <f t="shared" si="10"/>
        <v>10</v>
      </c>
      <c r="O72" s="124">
        <f t="shared" si="11"/>
        <v>48621.473672082087</v>
      </c>
      <c r="P72" s="124">
        <f t="shared" si="12"/>
        <v>5352.8939191397249</v>
      </c>
      <c r="Q72" s="124">
        <f t="shared" si="8"/>
        <v>111.78494387683186</v>
      </c>
      <c r="R72" s="124">
        <f t="shared" si="9"/>
        <v>54086.152535098641</v>
      </c>
      <c r="Z72" s="2"/>
    </row>
    <row r="73" spans="13:26" x14ac:dyDescent="0.25">
      <c r="M73" s="2"/>
      <c r="N73" s="1">
        <f t="shared" si="10"/>
        <v>11</v>
      </c>
      <c r="O73" s="124">
        <f t="shared" si="11"/>
        <v>54086.152535098641</v>
      </c>
      <c r="P73" s="124">
        <f t="shared" si="12"/>
        <v>5352.8939191397249</v>
      </c>
      <c r="Q73" s="124">
        <f t="shared" si="8"/>
        <v>124.34870992240873</v>
      </c>
      <c r="R73" s="124">
        <f t="shared" si="9"/>
        <v>59563.395164160771</v>
      </c>
      <c r="Z73" s="2"/>
    </row>
    <row r="74" spans="13:26" x14ac:dyDescent="0.25">
      <c r="M74" s="2"/>
      <c r="N74" s="1">
        <f t="shared" si="10"/>
        <v>12</v>
      </c>
      <c r="O74" s="124">
        <f t="shared" si="11"/>
        <v>59563.395164160771</v>
      </c>
      <c r="P74" s="124">
        <f t="shared" si="12"/>
        <v>5352.8939191397249</v>
      </c>
      <c r="Q74" s="124">
        <f t="shared" si="8"/>
        <v>136.94136114517622</v>
      </c>
      <c r="R74" s="124">
        <f t="shared" si="9"/>
        <v>65053.230444445668</v>
      </c>
      <c r="Z74" s="2"/>
    </row>
    <row r="75" spans="13:26" x14ac:dyDescent="0.25">
      <c r="M75" s="2"/>
      <c r="N75" s="1">
        <f t="shared" si="10"/>
        <v>13</v>
      </c>
      <c r="O75" s="124">
        <f t="shared" si="11"/>
        <v>65053.230444445668</v>
      </c>
      <c r="P75" s="124">
        <f t="shared" si="12"/>
        <v>5352.8939191397249</v>
      </c>
      <c r="Q75" s="124">
        <f t="shared" si="8"/>
        <v>149.5629639546375</v>
      </c>
      <c r="R75" s="124">
        <f t="shared" si="9"/>
        <v>70555.687327540028</v>
      </c>
      <c r="Z75" s="2"/>
    </row>
    <row r="76" spans="13:26" x14ac:dyDescent="0.25">
      <c r="M76" s="2"/>
      <c r="N76" s="1">
        <f t="shared" si="10"/>
        <v>14</v>
      </c>
      <c r="O76" s="124">
        <f t="shared" si="11"/>
        <v>70555.687327540028</v>
      </c>
      <c r="P76" s="124">
        <f t="shared" si="12"/>
        <v>5352.8939191397249</v>
      </c>
      <c r="Q76" s="124">
        <f t="shared" si="8"/>
        <v>162.21358491297693</v>
      </c>
      <c r="R76" s="124">
        <f t="shared" si="9"/>
        <v>76070.794831592721</v>
      </c>
      <c r="Z76" s="2"/>
    </row>
    <row r="77" spans="13:26" x14ac:dyDescent="0.25">
      <c r="M77" s="2"/>
      <c r="N77" s="1">
        <f t="shared" si="10"/>
        <v>15</v>
      </c>
      <c r="O77" s="124">
        <f t="shared" si="11"/>
        <v>76070.794831592721</v>
      </c>
      <c r="P77" s="124">
        <f t="shared" si="12"/>
        <v>5352.8939191397249</v>
      </c>
      <c r="Q77" s="124">
        <f t="shared" si="8"/>
        <v>174.893290735411</v>
      </c>
      <c r="R77" s="124">
        <f t="shared" si="9"/>
        <v>81598.58204146786</v>
      </c>
      <c r="Z77" s="2"/>
    </row>
    <row r="78" spans="13:26" x14ac:dyDescent="0.25">
      <c r="M78" s="2"/>
      <c r="N78" s="1">
        <f t="shared" si="10"/>
        <v>16</v>
      </c>
      <c r="O78" s="124">
        <f t="shared" si="11"/>
        <v>81598.58204146786</v>
      </c>
      <c r="P78" s="124">
        <f t="shared" si="12"/>
        <v>5352.8939191397249</v>
      </c>
      <c r="Q78" s="124">
        <f t="shared" si="8"/>
        <v>187.6021482905403</v>
      </c>
      <c r="R78" s="124">
        <f t="shared" si="9"/>
        <v>87139.078108898117</v>
      </c>
      <c r="Z78" s="2"/>
    </row>
    <row r="79" spans="13:26" x14ac:dyDescent="0.25">
      <c r="M79" s="2"/>
      <c r="N79" s="1">
        <f t="shared" si="10"/>
        <v>17</v>
      </c>
      <c r="O79" s="124">
        <f t="shared" si="11"/>
        <v>87139.078108898117</v>
      </c>
      <c r="P79" s="124">
        <f t="shared" si="12"/>
        <v>5352.8939191397249</v>
      </c>
      <c r="Q79" s="124">
        <f t="shared" si="8"/>
        <v>200.34022460070199</v>
      </c>
      <c r="R79" s="124">
        <f t="shared" si="9"/>
        <v>92692.312252638541</v>
      </c>
      <c r="Z79" s="2"/>
    </row>
    <row r="80" spans="13:26" x14ac:dyDescent="0.25">
      <c r="M80" s="2"/>
      <c r="N80" s="1">
        <f t="shared" si="10"/>
        <v>18</v>
      </c>
      <c r="O80" s="124">
        <f t="shared" si="11"/>
        <v>92692.312252638541</v>
      </c>
      <c r="P80" s="124">
        <f t="shared" si="12"/>
        <v>5352.8939191397249</v>
      </c>
      <c r="Q80" s="124">
        <f t="shared" si="8"/>
        <v>213.1075868423234</v>
      </c>
      <c r="R80" s="124">
        <f t="shared" si="9"/>
        <v>98258.313758620585</v>
      </c>
      <c r="Z80" s="2"/>
    </row>
    <row r="81" spans="13:26" x14ac:dyDescent="0.25">
      <c r="M81" s="2"/>
      <c r="N81" s="1">
        <f t="shared" si="10"/>
        <v>19</v>
      </c>
      <c r="O81" s="124">
        <f t="shared" si="11"/>
        <v>98258.313758620585</v>
      </c>
      <c r="P81" s="124">
        <f t="shared" si="12"/>
        <v>5352.8939191397249</v>
      </c>
      <c r="Q81" s="124">
        <f t="shared" si="8"/>
        <v>225.90430234627615</v>
      </c>
      <c r="R81" s="124">
        <f t="shared" si="9"/>
        <v>103837.11198010658</v>
      </c>
      <c r="Z81" s="2"/>
    </row>
    <row r="82" spans="13:26" x14ac:dyDescent="0.25">
      <c r="M82" s="2"/>
      <c r="N82" s="1">
        <f t="shared" si="10"/>
        <v>20</v>
      </c>
      <c r="O82" s="124">
        <f t="shared" si="11"/>
        <v>103837.11198010658</v>
      </c>
      <c r="P82" s="124">
        <f t="shared" si="12"/>
        <v>5352.8939191397249</v>
      </c>
      <c r="Q82" s="124">
        <f t="shared" si="8"/>
        <v>238.73043859823144</v>
      </c>
      <c r="R82" s="124">
        <f t="shared" si="9"/>
        <v>109428.73633784453</v>
      </c>
      <c r="Z82" s="2"/>
    </row>
    <row r="83" spans="13:26" x14ac:dyDescent="0.25">
      <c r="M83" s="2"/>
      <c r="N83" s="1">
        <f t="shared" si="10"/>
        <v>21</v>
      </c>
      <c r="O83" s="124">
        <f t="shared" ref="O83:O146" si="13">R82</f>
        <v>109428.73633784453</v>
      </c>
      <c r="P83" s="124">
        <f t="shared" si="12"/>
        <v>5352.8939191397249</v>
      </c>
      <c r="Q83" s="124">
        <f t="shared" ref="Q83:Q146" si="14">O83*$P$57</f>
        <v>251.58606323901571</v>
      </c>
      <c r="R83" s="124">
        <f t="shared" ref="R83:R146" si="15">O83+P83+Q83</f>
        <v>115033.21632022326</v>
      </c>
      <c r="Z83" s="2"/>
    </row>
    <row r="84" spans="13:26" x14ac:dyDescent="0.25">
      <c r="M84" s="2"/>
      <c r="N84" s="1">
        <f t="shared" si="10"/>
        <v>22</v>
      </c>
      <c r="O84" s="124">
        <f t="shared" si="13"/>
        <v>115033.21632022326</v>
      </c>
      <c r="P84" s="124">
        <f t="shared" si="12"/>
        <v>5352.8939191397249</v>
      </c>
      <c r="Q84" s="124">
        <f t="shared" si="14"/>
        <v>264.47124406496755</v>
      </c>
      <c r="R84" s="124">
        <f t="shared" si="15"/>
        <v>120650.58148342796</v>
      </c>
      <c r="Z84" s="2"/>
    </row>
    <row r="85" spans="13:26" x14ac:dyDescent="0.25">
      <c r="M85" s="2"/>
      <c r="N85" s="1">
        <f t="shared" si="10"/>
        <v>23</v>
      </c>
      <c r="O85" s="124">
        <f t="shared" si="13"/>
        <v>120650.58148342796</v>
      </c>
      <c r="P85" s="124">
        <f t="shared" si="12"/>
        <v>5352.8939191397249</v>
      </c>
      <c r="Q85" s="124">
        <f t="shared" si="14"/>
        <v>277.38604902829513</v>
      </c>
      <c r="R85" s="124">
        <f t="shared" si="15"/>
        <v>126280.86145159598</v>
      </c>
      <c r="Z85" s="2"/>
    </row>
    <row r="86" spans="13:26" x14ac:dyDescent="0.25">
      <c r="M86" s="2"/>
      <c r="N86" s="1">
        <f t="shared" si="10"/>
        <v>24</v>
      </c>
      <c r="O86" s="124">
        <f t="shared" si="13"/>
        <v>126280.86145159598</v>
      </c>
      <c r="P86" s="124">
        <f t="shared" si="12"/>
        <v>5352.8939191397249</v>
      </c>
      <c r="Q86" s="124">
        <f t="shared" si="14"/>
        <v>290.33054623743459</v>
      </c>
      <c r="R86" s="124">
        <f t="shared" si="15"/>
        <v>131924.08591697316</v>
      </c>
      <c r="Z86" s="2"/>
    </row>
    <row r="87" spans="13:26" x14ac:dyDescent="0.25">
      <c r="M87" s="2"/>
      <c r="N87" s="1">
        <f t="shared" si="10"/>
        <v>25</v>
      </c>
      <c r="O87" s="124">
        <f t="shared" si="13"/>
        <v>131924.08591697316</v>
      </c>
      <c r="P87" s="124">
        <f t="shared" si="12"/>
        <v>5352.8939191397249</v>
      </c>
      <c r="Q87" s="124">
        <f t="shared" si="14"/>
        <v>303.30480395740915</v>
      </c>
      <c r="R87" s="124">
        <f t="shared" si="15"/>
        <v>137580.28464007028</v>
      </c>
      <c r="Z87" s="2"/>
    </row>
    <row r="88" spans="13:26" x14ac:dyDescent="0.25">
      <c r="M88" s="2"/>
      <c r="N88" s="1">
        <f t="shared" si="10"/>
        <v>26</v>
      </c>
      <c r="O88" s="124">
        <f t="shared" si="13"/>
        <v>137580.28464007028</v>
      </c>
      <c r="P88" s="124">
        <f t="shared" si="12"/>
        <v>5352.8939191397249</v>
      </c>
      <c r="Q88" s="124">
        <f t="shared" si="14"/>
        <v>316.30889061018922</v>
      </c>
      <c r="R88" s="124">
        <f t="shared" si="15"/>
        <v>143249.48744982018</v>
      </c>
      <c r="Z88" s="2"/>
    </row>
    <row r="89" spans="13:26" x14ac:dyDescent="0.25">
      <c r="M89" s="2"/>
      <c r="N89" s="1">
        <f t="shared" si="10"/>
        <v>27</v>
      </c>
      <c r="O89" s="124">
        <f t="shared" si="13"/>
        <v>143249.48744982018</v>
      </c>
      <c r="P89" s="124">
        <f t="shared" si="12"/>
        <v>5352.8939191397249</v>
      </c>
      <c r="Q89" s="124">
        <f t="shared" si="14"/>
        <v>329.34287477505325</v>
      </c>
      <c r="R89" s="124">
        <f t="shared" si="15"/>
        <v>148931.72424373496</v>
      </c>
      <c r="Z89" s="2"/>
    </row>
    <row r="90" spans="13:26" x14ac:dyDescent="0.25">
      <c r="M90" s="2"/>
      <c r="N90" s="1">
        <f t="shared" si="10"/>
        <v>28</v>
      </c>
      <c r="O90" s="124">
        <f t="shared" si="13"/>
        <v>148931.72424373496</v>
      </c>
      <c r="P90" s="124">
        <f t="shared" si="12"/>
        <v>5352.8939191397249</v>
      </c>
      <c r="Q90" s="124">
        <f t="shared" si="14"/>
        <v>342.40682518894931</v>
      </c>
      <c r="R90" s="124">
        <f t="shared" si="15"/>
        <v>154627.02498806364</v>
      </c>
      <c r="Z90" s="2"/>
    </row>
    <row r="91" spans="13:26" x14ac:dyDescent="0.25">
      <c r="M91" s="2"/>
      <c r="N91" s="1">
        <f t="shared" si="10"/>
        <v>29</v>
      </c>
      <c r="O91" s="124">
        <f t="shared" si="13"/>
        <v>154627.02498806364</v>
      </c>
      <c r="P91" s="124">
        <f t="shared" si="12"/>
        <v>5352.8939191397249</v>
      </c>
      <c r="Q91" s="124">
        <f t="shared" si="14"/>
        <v>355.50081074685755</v>
      </c>
      <c r="R91" s="124">
        <f t="shared" si="15"/>
        <v>160335.41971795022</v>
      </c>
      <c r="Z91" s="2"/>
    </row>
    <row r="92" spans="13:26" x14ac:dyDescent="0.25">
      <c r="M92" s="2"/>
      <c r="N92" s="1">
        <f t="shared" si="10"/>
        <v>30</v>
      </c>
      <c r="O92" s="124">
        <f t="shared" si="13"/>
        <v>160335.41971795022</v>
      </c>
      <c r="P92" s="124">
        <f t="shared" si="12"/>
        <v>5352.8939191397249</v>
      </c>
      <c r="Q92" s="124">
        <f t="shared" si="14"/>
        <v>368.62490050215371</v>
      </c>
      <c r="R92" s="124">
        <f t="shared" si="15"/>
        <v>166056.9385375921</v>
      </c>
      <c r="Z92" s="2"/>
    </row>
    <row r="93" spans="13:26" x14ac:dyDescent="0.25">
      <c r="M93" s="2"/>
      <c r="N93" s="1">
        <f t="shared" si="10"/>
        <v>31</v>
      </c>
      <c r="O93" s="124">
        <f t="shared" si="13"/>
        <v>166056.9385375921</v>
      </c>
      <c r="P93" s="124">
        <f t="shared" si="12"/>
        <v>5352.8939191397249</v>
      </c>
      <c r="Q93" s="124">
        <f t="shared" si="14"/>
        <v>381.77916366697309</v>
      </c>
      <c r="R93" s="124">
        <f t="shared" si="15"/>
        <v>171791.61162039879</v>
      </c>
      <c r="Z93" s="2"/>
    </row>
    <row r="94" spans="13:26" x14ac:dyDescent="0.25">
      <c r="M94" s="2"/>
      <c r="N94" s="1">
        <f t="shared" si="10"/>
        <v>32</v>
      </c>
      <c r="O94" s="124">
        <f t="shared" si="13"/>
        <v>171791.61162039879</v>
      </c>
      <c r="P94" s="124">
        <f t="shared" si="12"/>
        <v>5352.8939191397249</v>
      </c>
      <c r="Q94" s="124">
        <f t="shared" si="14"/>
        <v>394.96366961257564</v>
      </c>
      <c r="R94" s="124">
        <f t="shared" si="15"/>
        <v>177539.46920915108</v>
      </c>
      <c r="Z94" s="2"/>
    </row>
    <row r="95" spans="13:26" x14ac:dyDescent="0.25">
      <c r="M95" s="2"/>
      <c r="N95" s="1">
        <f t="shared" si="10"/>
        <v>33</v>
      </c>
      <c r="O95" s="124">
        <f t="shared" si="13"/>
        <v>177539.46920915108</v>
      </c>
      <c r="P95" s="124">
        <f t="shared" si="12"/>
        <v>5352.8939191397249</v>
      </c>
      <c r="Q95" s="124">
        <f t="shared" si="14"/>
        <v>408.17848786971183</v>
      </c>
      <c r="R95" s="124">
        <f t="shared" si="15"/>
        <v>183300.54161616051</v>
      </c>
      <c r="Z95" s="2"/>
    </row>
    <row r="96" spans="13:26" x14ac:dyDescent="0.25">
      <c r="M96" s="2"/>
      <c r="N96" s="1">
        <f t="shared" si="10"/>
        <v>34</v>
      </c>
      <c r="O96" s="124">
        <f t="shared" si="13"/>
        <v>183300.54161616051</v>
      </c>
      <c r="P96" s="124">
        <f t="shared" si="12"/>
        <v>5352.8939191397249</v>
      </c>
      <c r="Q96" s="124">
        <f t="shared" si="14"/>
        <v>421.42368812898928</v>
      </c>
      <c r="R96" s="124">
        <f t="shared" si="15"/>
        <v>189074.85922342923</v>
      </c>
      <c r="Z96" s="2"/>
    </row>
    <row r="97" spans="13:26" x14ac:dyDescent="0.25">
      <c r="M97" s="2"/>
      <c r="N97" s="1">
        <f t="shared" si="10"/>
        <v>35</v>
      </c>
      <c r="O97" s="124">
        <f t="shared" si="13"/>
        <v>189074.85922342923</v>
      </c>
      <c r="P97" s="124">
        <f t="shared" si="12"/>
        <v>5352.8939191397249</v>
      </c>
      <c r="Q97" s="124">
        <f t="shared" si="14"/>
        <v>434.69934024124035</v>
      </c>
      <c r="R97" s="124">
        <f t="shared" si="15"/>
        <v>194862.45248281019</v>
      </c>
      <c r="Z97" s="2"/>
    </row>
    <row r="98" spans="13:26" x14ac:dyDescent="0.25">
      <c r="M98" s="2"/>
      <c r="N98" s="1">
        <f t="shared" si="10"/>
        <v>36</v>
      </c>
      <c r="O98" s="124">
        <f t="shared" si="13"/>
        <v>194862.45248281019</v>
      </c>
      <c r="P98" s="124">
        <f t="shared" si="12"/>
        <v>5352.8939191397249</v>
      </c>
      <c r="Q98" s="124">
        <f t="shared" si="14"/>
        <v>448.00551421789032</v>
      </c>
      <c r="R98" s="124">
        <f t="shared" si="15"/>
        <v>200663.3519161678</v>
      </c>
      <c r="Z98" s="2"/>
    </row>
    <row r="99" spans="13:26" x14ac:dyDescent="0.25">
      <c r="M99" s="2"/>
      <c r="N99" s="1">
        <f t="shared" si="10"/>
        <v>37</v>
      </c>
      <c r="O99" s="124">
        <f t="shared" si="13"/>
        <v>200663.3519161678</v>
      </c>
      <c r="P99" s="124">
        <f t="shared" si="12"/>
        <v>5352.8939191397249</v>
      </c>
      <c r="Q99" s="124">
        <f t="shared" si="14"/>
        <v>461.34228023132692</v>
      </c>
      <c r="R99" s="124">
        <f t="shared" si="15"/>
        <v>206477.58811553885</v>
      </c>
      <c r="Z99" s="2"/>
    </row>
    <row r="100" spans="13:26" x14ac:dyDescent="0.25">
      <c r="M100" s="2"/>
      <c r="N100" s="1">
        <f t="shared" si="10"/>
        <v>38</v>
      </c>
      <c r="O100" s="124">
        <f t="shared" si="13"/>
        <v>206477.58811553885</v>
      </c>
      <c r="P100" s="124">
        <f t="shared" si="12"/>
        <v>5352.8939191397249</v>
      </c>
      <c r="Q100" s="124">
        <f t="shared" si="14"/>
        <v>474.70970861527013</v>
      </c>
      <c r="R100" s="124">
        <f t="shared" si="15"/>
        <v>212305.19174329384</v>
      </c>
      <c r="Z100" s="2"/>
    </row>
    <row r="101" spans="13:26" x14ac:dyDescent="0.25">
      <c r="M101" s="2"/>
      <c r="N101" s="1">
        <f t="shared" si="10"/>
        <v>39</v>
      </c>
      <c r="O101" s="124">
        <f t="shared" si="13"/>
        <v>212305.19174329384</v>
      </c>
      <c r="P101" s="124">
        <f t="shared" si="12"/>
        <v>5352.8939191397249</v>
      </c>
      <c r="Q101" s="124">
        <f t="shared" si="14"/>
        <v>488.10786986514319</v>
      </c>
      <c r="R101" s="124">
        <f t="shared" si="15"/>
        <v>218146.1935322987</v>
      </c>
      <c r="Z101" s="2"/>
    </row>
    <row r="102" spans="13:26" x14ac:dyDescent="0.25">
      <c r="M102" s="2"/>
      <c r="N102" s="1">
        <f t="shared" si="10"/>
        <v>40</v>
      </c>
      <c r="O102" s="124">
        <f t="shared" si="13"/>
        <v>218146.1935322987</v>
      </c>
      <c r="P102" s="124">
        <f t="shared" si="12"/>
        <v>5352.8939191397249</v>
      </c>
      <c r="Q102" s="124">
        <f t="shared" si="14"/>
        <v>501.53683463844442</v>
      </c>
      <c r="R102" s="124">
        <f t="shared" si="15"/>
        <v>224000.62428607687</v>
      </c>
      <c r="Z102" s="2"/>
    </row>
    <row r="103" spans="13:26" x14ac:dyDescent="0.25">
      <c r="M103" s="2"/>
      <c r="N103" s="1">
        <f t="shared" si="10"/>
        <v>41</v>
      </c>
      <c r="O103" s="124">
        <f t="shared" si="13"/>
        <v>224000.62428607687</v>
      </c>
      <c r="P103" s="124">
        <f t="shared" si="12"/>
        <v>5352.8939191397249</v>
      </c>
      <c r="Q103" s="124">
        <f t="shared" si="14"/>
        <v>514.99667375511979</v>
      </c>
      <c r="R103" s="124">
        <f t="shared" si="15"/>
        <v>229868.51487897171</v>
      </c>
      <c r="Z103" s="2"/>
    </row>
    <row r="104" spans="13:26" x14ac:dyDescent="0.25">
      <c r="M104" s="2"/>
      <c r="N104" s="1">
        <f t="shared" si="10"/>
        <v>42</v>
      </c>
      <c r="O104" s="124">
        <f t="shared" si="13"/>
        <v>229868.51487897171</v>
      </c>
      <c r="P104" s="124">
        <f t="shared" si="12"/>
        <v>5352.8939191397249</v>
      </c>
      <c r="Q104" s="124">
        <f t="shared" si="14"/>
        <v>528.48745819793635</v>
      </c>
      <c r="R104" s="124">
        <f t="shared" si="15"/>
        <v>235749.89625630935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235749.89625630935</v>
      </c>
      <c r="P105" s="124">
        <f t="shared" si="12"/>
        <v>5352.8939191397249</v>
      </c>
      <c r="Q105" s="124">
        <f t="shared" si="14"/>
        <v>542.00925911285663</v>
      </c>
      <c r="R105" s="124">
        <f t="shared" si="15"/>
        <v>241644.79943456192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241644.79943456192</v>
      </c>
      <c r="P106" s="124">
        <f t="shared" si="12"/>
        <v>5352.8939191397249</v>
      </c>
      <c r="Q106" s="124">
        <f t="shared" si="14"/>
        <v>555.56214780941389</v>
      </c>
      <c r="R106" s="124">
        <f t="shared" si="15"/>
        <v>247553.25550151107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247553.25550151107</v>
      </c>
      <c r="P107" s="124">
        <f t="shared" si="12"/>
        <v>5352.8939191397249</v>
      </c>
      <c r="Q107" s="124">
        <f t="shared" si="14"/>
        <v>569.14619576108828</v>
      </c>
      <c r="R107" s="124">
        <f t="shared" si="15"/>
        <v>253475.2956164119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253475.2956164119</v>
      </c>
      <c r="P108" s="124">
        <f t="shared" si="12"/>
        <v>5352.8939191397249</v>
      </c>
      <c r="Q108" s="124">
        <f t="shared" si="14"/>
        <v>582.76147460568336</v>
      </c>
      <c r="R108" s="124">
        <f t="shared" si="15"/>
        <v>259410.9510101573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259410.9510101573</v>
      </c>
      <c r="P109" s="124">
        <f t="shared" si="12"/>
        <v>5352.8939191397249</v>
      </c>
      <c r="Q109" s="124">
        <f t="shared" si="14"/>
        <v>596.40805614570422</v>
      </c>
      <c r="R109" s="124">
        <f t="shared" si="15"/>
        <v>265360.25298544276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265360.25298544276</v>
      </c>
      <c r="P110" s="124">
        <f t="shared" si="12"/>
        <v>5352.8939191397249</v>
      </c>
      <c r="Q110" s="124">
        <f t="shared" si="14"/>
        <v>610.08601234873618</v>
      </c>
      <c r="R110" s="124">
        <f t="shared" si="15"/>
        <v>271323.23291693121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271323.23291693121</v>
      </c>
      <c r="P111" s="124">
        <f t="shared" si="12"/>
        <v>5352.8939191397249</v>
      </c>
      <c r="Q111" s="124">
        <f t="shared" si="14"/>
        <v>623.79541534782402</v>
      </c>
      <c r="R111" s="124">
        <f t="shared" si="15"/>
        <v>277299.92225141881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277299.92225141881</v>
      </c>
      <c r="P112" s="124">
        <f t="shared" si="12"/>
        <v>5352.8939191397249</v>
      </c>
      <c r="Q112" s="124">
        <f t="shared" si="14"/>
        <v>637.53633744185288</v>
      </c>
      <c r="R112" s="124">
        <f t="shared" si="15"/>
        <v>283290.35250800045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283290.35250800045</v>
      </c>
      <c r="P113" s="124">
        <f t="shared" si="12"/>
        <v>5352.8939191397249</v>
      </c>
      <c r="Q113" s="124">
        <f t="shared" si="14"/>
        <v>651.30885109592896</v>
      </c>
      <c r="R113" s="124">
        <f t="shared" si="15"/>
        <v>289294.5552782361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289294.5552782361</v>
      </c>
      <c r="P114" s="124">
        <f t="shared" si="12"/>
        <v>5352.8939191397249</v>
      </c>
      <c r="Q114" s="124">
        <f t="shared" si="14"/>
        <v>665.11302894176208</v>
      </c>
      <c r="R114" s="124">
        <f t="shared" si="15"/>
        <v>295312.56222631759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295312.56222631759</v>
      </c>
      <c r="P115" s="124">
        <f t="shared" si="12"/>
        <v>5352.8939191397249</v>
      </c>
      <c r="Q115" s="124">
        <f t="shared" si="14"/>
        <v>678.9489437780486</v>
      </c>
      <c r="R115" s="124">
        <f t="shared" si="15"/>
        <v>301344.4050892354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301344.4050892354</v>
      </c>
      <c r="P116" s="124">
        <f t="shared" si="12"/>
        <v>5352.8939191397249</v>
      </c>
      <c r="Q116" s="124">
        <f t="shared" si="14"/>
        <v>692.81666857085531</v>
      </c>
      <c r="R116" s="124">
        <f t="shared" si="15"/>
        <v>307390.11567694601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307390.11567694601</v>
      </c>
      <c r="P117" s="124">
        <f t="shared" si="12"/>
        <v>5352.8939191397249</v>
      </c>
      <c r="Q117" s="124">
        <f t="shared" si="14"/>
        <v>706.7162764540044</v>
      </c>
      <c r="R117" s="124">
        <f t="shared" si="15"/>
        <v>313449.72587253974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313449.72587253974</v>
      </c>
      <c r="P118" s="124">
        <f t="shared" si="12"/>
        <v>5352.8939191397249</v>
      </c>
      <c r="Q118" s="124">
        <f t="shared" si="14"/>
        <v>720.64784072945884</v>
      </c>
      <c r="R118" s="124">
        <f t="shared" si="15"/>
        <v>319523.26763240894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319523.26763240894</v>
      </c>
      <c r="P119" s="124">
        <f t="shared" si="12"/>
        <v>5352.8939191397249</v>
      </c>
      <c r="Q119" s="124">
        <f t="shared" si="14"/>
        <v>734.61143486770902</v>
      </c>
      <c r="R119" s="124">
        <f t="shared" si="15"/>
        <v>325610.77298641641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325610.77298641641</v>
      </c>
      <c r="P120" s="124">
        <f t="shared" si="12"/>
        <v>5352.8939191397249</v>
      </c>
      <c r="Q120" s="124">
        <f t="shared" si="14"/>
        <v>748.6071325081607</v>
      </c>
      <c r="R120" s="124">
        <f t="shared" si="15"/>
        <v>331712.27403806435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331712.27403806435</v>
      </c>
      <c r="P121" s="124">
        <f t="shared" si="12"/>
        <v>5352.8939191397249</v>
      </c>
      <c r="Q121" s="124">
        <f t="shared" si="14"/>
        <v>762.6350074595224</v>
      </c>
      <c r="R121" s="124">
        <f t="shared" si="15"/>
        <v>337827.8029646636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337827.8029646636</v>
      </c>
      <c r="P122" s="124">
        <f t="shared" si="12"/>
        <v>5352.8939191397249</v>
      </c>
      <c r="Q122" s="124">
        <f t="shared" si="14"/>
        <v>776.69513370019547</v>
      </c>
      <c r="R122" s="124">
        <f t="shared" si="15"/>
        <v>343957.39201750356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343957.39201750356</v>
      </c>
      <c r="P123" s="124">
        <f t="shared" si="12"/>
        <v>5352.8939191397249</v>
      </c>
      <c r="Q123" s="124">
        <f t="shared" si="14"/>
        <v>790.78758537866429</v>
      </c>
      <c r="R123" s="124">
        <f t="shared" si="15"/>
        <v>350101.07352202199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350101.07352202199</v>
      </c>
      <c r="P124" s="124">
        <f t="shared" si="12"/>
        <v>5352.8939191397249</v>
      </c>
      <c r="Q124" s="124">
        <f t="shared" si="14"/>
        <v>804.91243681388642</v>
      </c>
      <c r="R124" s="124">
        <f t="shared" si="15"/>
        <v>356258.87987797562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356258.87987797562</v>
      </c>
      <c r="P125" s="124">
        <f t="shared" si="12"/>
        <v>5352.8939191397249</v>
      </c>
      <c r="Q125" s="124">
        <f t="shared" si="14"/>
        <v>819.06976249568527</v>
      </c>
      <c r="R125" s="124">
        <f t="shared" si="15"/>
        <v>362430.84355961106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362430.84355961106</v>
      </c>
      <c r="P126" s="124">
        <f t="shared" si="12"/>
        <v>5352.8939191397249</v>
      </c>
      <c r="Q126" s="124">
        <f t="shared" si="14"/>
        <v>833.25963708514291</v>
      </c>
      <c r="R126" s="124">
        <f t="shared" si="15"/>
        <v>368616.99711583595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368616.99711583595</v>
      </c>
      <c r="P127" s="124">
        <f t="shared" si="12"/>
        <v>5352.8939191397249</v>
      </c>
      <c r="Q127" s="124">
        <f t="shared" si="14"/>
        <v>847.48213541499354</v>
      </c>
      <c r="R127" s="124">
        <f t="shared" si="15"/>
        <v>374817.37317039073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374817.37317039073</v>
      </c>
      <c r="P128" s="124">
        <f t="shared" si="12"/>
        <v>5352.8939191397249</v>
      </c>
      <c r="Q128" s="124">
        <f t="shared" si="14"/>
        <v>861.73733249001828</v>
      </c>
      <c r="R128" s="124">
        <f t="shared" si="15"/>
        <v>381032.00442202052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381032.00442202052</v>
      </c>
      <c r="P129" s="124">
        <f t="shared" si="12"/>
        <v>5352.8939191397249</v>
      </c>
      <c r="Q129" s="124">
        <f t="shared" si="14"/>
        <v>876.02530348744062</v>
      </c>
      <c r="R129" s="124">
        <f t="shared" si="15"/>
        <v>387260.9236446477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387260.9236446477</v>
      </c>
      <c r="P130" s="124">
        <f t="shared" si="12"/>
        <v>5352.8939191397249</v>
      </c>
      <c r="Q130" s="124">
        <f t="shared" si="14"/>
        <v>890.34612375732286</v>
      </c>
      <c r="R130" s="124">
        <f t="shared" si="15"/>
        <v>393504.16368754476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393504.16368754476</v>
      </c>
      <c r="P131" s="124">
        <f t="shared" si="12"/>
        <v>5352.8939191397249</v>
      </c>
      <c r="Q131" s="124">
        <f t="shared" si="14"/>
        <v>904.69986882296371</v>
      </c>
      <c r="R131" s="124">
        <f t="shared" si="15"/>
        <v>399761.75747550745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399761.75747550745</v>
      </c>
      <c r="P132" s="124">
        <f t="shared" si="12"/>
        <v>5352.8939191397249</v>
      </c>
      <c r="Q132" s="124">
        <f t="shared" si="14"/>
        <v>919.0866143812965</v>
      </c>
      <c r="R132" s="124">
        <f t="shared" si="15"/>
        <v>406033.73800902849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406033.73800902849</v>
      </c>
      <c r="P133" s="124">
        <f t="shared" si="12"/>
        <v>5352.8939191397249</v>
      </c>
      <c r="Q133" s="124">
        <f t="shared" si="14"/>
        <v>933.50643630328818</v>
      </c>
      <c r="R133" s="124">
        <f t="shared" si="15"/>
        <v>412320.13836447155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412320.13836447155</v>
      </c>
      <c r="P134" s="124">
        <f t="shared" si="12"/>
        <v>5352.8939191397249</v>
      </c>
      <c r="Q134" s="124">
        <f t="shared" si="14"/>
        <v>947.95941063433975</v>
      </c>
      <c r="R134" s="124">
        <f t="shared" si="15"/>
        <v>418620.99169424566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418620.99169424566</v>
      </c>
      <c r="P135" s="124">
        <f t="shared" si="12"/>
        <v>5352.8939191397249</v>
      </c>
      <c r="Q135" s="124">
        <f t="shared" si="14"/>
        <v>962.44561359468673</v>
      </c>
      <c r="R135" s="124">
        <f t="shared" si="15"/>
        <v>424936.33122698008</v>
      </c>
      <c r="Z135" s="2"/>
    </row>
    <row r="136" spans="13:26" x14ac:dyDescent="0.25">
      <c r="M136" s="2"/>
      <c r="N136" s="1">
        <f t="shared" si="10"/>
        <v>74</v>
      </c>
      <c r="O136" s="124">
        <f t="shared" si="13"/>
        <v>424936.33122698008</v>
      </c>
      <c r="P136" s="124">
        <f t="shared" si="12"/>
        <v>5352.8939191397249</v>
      </c>
      <c r="Q136" s="124">
        <f t="shared" si="14"/>
        <v>976.96512157980169</v>
      </c>
      <c r="R136" s="124">
        <f t="shared" si="15"/>
        <v>431266.19026769965</v>
      </c>
      <c r="Z136" s="2"/>
    </row>
    <row r="137" spans="13:26" x14ac:dyDescent="0.25">
      <c r="M137" s="2"/>
      <c r="N137" s="1">
        <f t="shared" si="10"/>
        <v>75</v>
      </c>
      <c r="O137" s="124">
        <f t="shared" si="13"/>
        <v>431266.19026769965</v>
      </c>
      <c r="P137" s="124">
        <f t="shared" si="12"/>
        <v>5352.8939191397249</v>
      </c>
      <c r="Q137" s="124">
        <f t="shared" si="14"/>
        <v>991.5180111607973</v>
      </c>
      <c r="R137" s="124">
        <f t="shared" si="15"/>
        <v>437610.60219800018</v>
      </c>
      <c r="Z137" s="2"/>
    </row>
    <row r="138" spans="13:26" x14ac:dyDescent="0.25">
      <c r="M138" s="2"/>
      <c r="N138" s="1">
        <f t="shared" si="10"/>
        <v>76</v>
      </c>
      <c r="O138" s="124">
        <f t="shared" si="13"/>
        <v>437610.60219800018</v>
      </c>
      <c r="P138" s="124">
        <f t="shared" si="12"/>
        <v>5352.8939191397249</v>
      </c>
      <c r="Q138" s="124">
        <f t="shared" si="14"/>
        <v>1006.1043590848292</v>
      </c>
      <c r="R138" s="124">
        <f t="shared" si="15"/>
        <v>443969.60047622479</v>
      </c>
      <c r="Z138" s="2"/>
    </row>
    <row r="139" spans="13:26" x14ac:dyDescent="0.25">
      <c r="M139" s="2"/>
      <c r="N139" s="1">
        <f t="shared" si="10"/>
        <v>77</v>
      </c>
      <c r="O139" s="124">
        <f t="shared" si="13"/>
        <v>443969.60047622479</v>
      </c>
      <c r="P139" s="124">
        <f t="shared" si="12"/>
        <v>5352.8939191397249</v>
      </c>
      <c r="Q139" s="124">
        <f t="shared" si="14"/>
        <v>1020.7242422755019</v>
      </c>
      <c r="R139" s="124">
        <f t="shared" si="15"/>
        <v>450343.21863764006</v>
      </c>
      <c r="Z139" s="2"/>
    </row>
    <row r="140" spans="13:26" x14ac:dyDescent="0.25">
      <c r="M140" s="2"/>
      <c r="N140" s="1">
        <f t="shared" si="10"/>
        <v>78</v>
      </c>
      <c r="O140" s="124">
        <f t="shared" si="13"/>
        <v>450343.21863764006</v>
      </c>
      <c r="P140" s="124">
        <f t="shared" si="12"/>
        <v>5352.8939191397249</v>
      </c>
      <c r="Q140" s="124">
        <f t="shared" si="14"/>
        <v>1035.3777378332734</v>
      </c>
      <c r="R140" s="124">
        <f t="shared" si="15"/>
        <v>456731.49029461306</v>
      </c>
      <c r="Z140" s="2"/>
    </row>
    <row r="141" spans="13:26" x14ac:dyDescent="0.25">
      <c r="M141" s="2"/>
      <c r="N141" s="1">
        <f t="shared" si="10"/>
        <v>79</v>
      </c>
      <c r="O141" s="124">
        <f t="shared" si="13"/>
        <v>456731.49029461306</v>
      </c>
      <c r="P141" s="124">
        <f t="shared" si="12"/>
        <v>5352.8939191397249</v>
      </c>
      <c r="Q141" s="124">
        <f t="shared" si="14"/>
        <v>1050.0649230358626</v>
      </c>
      <c r="R141" s="124">
        <f t="shared" si="15"/>
        <v>463134.44913678867</v>
      </c>
      <c r="Z141" s="2"/>
    </row>
    <row r="142" spans="13:26" x14ac:dyDescent="0.25">
      <c r="M142" s="2"/>
      <c r="N142" s="1">
        <f t="shared" si="10"/>
        <v>80</v>
      </c>
      <c r="O142" s="124">
        <f t="shared" si="13"/>
        <v>463134.44913678867</v>
      </c>
      <c r="P142" s="124">
        <f t="shared" si="12"/>
        <v>5352.8939191397249</v>
      </c>
      <c r="Q142" s="124">
        <f t="shared" si="14"/>
        <v>1064.7858753386565</v>
      </c>
      <c r="R142" s="124">
        <f t="shared" si="15"/>
        <v>469552.12893126707</v>
      </c>
      <c r="Z142" s="2"/>
    </row>
    <row r="143" spans="13:26" x14ac:dyDescent="0.25">
      <c r="M143" s="2"/>
      <c r="N143" s="1">
        <f t="shared" si="10"/>
        <v>81</v>
      </c>
      <c r="O143" s="124">
        <f t="shared" si="13"/>
        <v>469552.12893126707</v>
      </c>
      <c r="P143" s="124">
        <f t="shared" si="12"/>
        <v>5352.8939191397249</v>
      </c>
      <c r="Q143" s="124">
        <f t="shared" si="14"/>
        <v>1079.5406723751182</v>
      </c>
      <c r="R143" s="124">
        <f t="shared" si="15"/>
        <v>475984.56352278194</v>
      </c>
      <c r="Z143" s="2"/>
    </row>
    <row r="144" spans="13:26" x14ac:dyDescent="0.25">
      <c r="M144" s="2"/>
      <c r="N144" s="1">
        <f t="shared" si="10"/>
        <v>82</v>
      </c>
      <c r="O144" s="124">
        <f t="shared" si="13"/>
        <v>475984.56352278194</v>
      </c>
      <c r="P144" s="124">
        <f t="shared" si="12"/>
        <v>5352.8939191397249</v>
      </c>
      <c r="Q144" s="124">
        <f t="shared" si="14"/>
        <v>1094.3293919571977</v>
      </c>
      <c r="R144" s="124">
        <f t="shared" si="15"/>
        <v>482431.7868338789</v>
      </c>
      <c r="Z144" s="2"/>
    </row>
    <row r="145" spans="13:26" x14ac:dyDescent="0.25">
      <c r="M145" s="2"/>
      <c r="N145" s="1">
        <f t="shared" si="10"/>
        <v>83</v>
      </c>
      <c r="O145" s="124">
        <f t="shared" si="13"/>
        <v>482431.7868338789</v>
      </c>
      <c r="P145" s="124">
        <f t="shared" si="12"/>
        <v>5352.8939191397249</v>
      </c>
      <c r="Q145" s="124">
        <f t="shared" si="14"/>
        <v>1109.1521120757407</v>
      </c>
      <c r="R145" s="124">
        <f t="shared" si="15"/>
        <v>488893.83286509442</v>
      </c>
      <c r="Z145" s="2"/>
    </row>
    <row r="146" spans="13:26" x14ac:dyDescent="0.25">
      <c r="M146" s="2"/>
      <c r="N146" s="1">
        <f t="shared" si="10"/>
        <v>84</v>
      </c>
      <c r="O146" s="124">
        <f t="shared" si="13"/>
        <v>488893.83286509442</v>
      </c>
      <c r="P146" s="124">
        <f t="shared" si="12"/>
        <v>5352.8939191397249</v>
      </c>
      <c r="Q146" s="124">
        <f t="shared" si="14"/>
        <v>1124.0089109009004</v>
      </c>
      <c r="R146" s="124">
        <f t="shared" si="15"/>
        <v>495370.73569513508</v>
      </c>
      <c r="Z146" s="2"/>
    </row>
    <row r="147" spans="13:26" x14ac:dyDescent="0.25">
      <c r="M147" s="2"/>
      <c r="N147" s="1">
        <f t="shared" si="10"/>
        <v>85</v>
      </c>
      <c r="O147" s="124">
        <f t="shared" ref="O147:O210" si="16">R146</f>
        <v>495370.73569513508</v>
      </c>
      <c r="P147" s="124">
        <f t="shared" si="12"/>
        <v>5352.8939191397249</v>
      </c>
      <c r="Q147" s="124">
        <f t="shared" ref="Q147:Q210" si="17">O147*$P$57</f>
        <v>1138.8998667825508</v>
      </c>
      <c r="R147" s="124">
        <f t="shared" ref="R147:R210" si="18">O147+P147+Q147</f>
        <v>501862.52948105737</v>
      </c>
      <c r="Z147" s="2"/>
    </row>
    <row r="148" spans="13:26" x14ac:dyDescent="0.25">
      <c r="M148" s="2"/>
      <c r="N148" s="1">
        <f t="shared" si="10"/>
        <v>86</v>
      </c>
      <c r="O148" s="124">
        <f t="shared" si="16"/>
        <v>501862.52948105737</v>
      </c>
      <c r="P148" s="124">
        <f t="shared" si="12"/>
        <v>5352.8939191397249</v>
      </c>
      <c r="Q148" s="124">
        <f t="shared" si="17"/>
        <v>1153.8250582506976</v>
      </c>
      <c r="R148" s="124">
        <f t="shared" si="18"/>
        <v>508369.24845844781</v>
      </c>
      <c r="Z148" s="2"/>
    </row>
    <row r="149" spans="13:26" x14ac:dyDescent="0.25">
      <c r="M149" s="2"/>
      <c r="N149" s="1">
        <f t="shared" si="10"/>
        <v>87</v>
      </c>
      <c r="O149" s="124">
        <f t="shared" si="16"/>
        <v>508369.24845844781</v>
      </c>
      <c r="P149" s="124">
        <f t="shared" si="12"/>
        <v>5352.8939191397249</v>
      </c>
      <c r="Q149" s="124">
        <f t="shared" si="17"/>
        <v>1168.7845640158951</v>
      </c>
      <c r="R149" s="124">
        <f t="shared" si="18"/>
        <v>514890.92694160348</v>
      </c>
      <c r="Z149" s="2"/>
    </row>
    <row r="150" spans="13:26" x14ac:dyDescent="0.25">
      <c r="M150" s="2"/>
      <c r="N150" s="1">
        <f t="shared" si="10"/>
        <v>88</v>
      </c>
      <c r="O150" s="124">
        <f t="shared" si="16"/>
        <v>514890.92694160348</v>
      </c>
      <c r="P150" s="124">
        <f t="shared" si="12"/>
        <v>5352.8939191397249</v>
      </c>
      <c r="Q150" s="124">
        <f t="shared" si="17"/>
        <v>1183.7784629696591</v>
      </c>
      <c r="R150" s="124">
        <f t="shared" si="18"/>
        <v>521427.59932371287</v>
      </c>
      <c r="Z150" s="2"/>
    </row>
    <row r="151" spans="13:26" x14ac:dyDescent="0.25">
      <c r="M151" s="2"/>
      <c r="N151" s="1">
        <f t="shared" si="10"/>
        <v>89</v>
      </c>
      <c r="O151" s="124">
        <f t="shared" si="16"/>
        <v>521427.59932371287</v>
      </c>
      <c r="P151" s="124">
        <f t="shared" si="12"/>
        <v>5352.8939191397249</v>
      </c>
      <c r="Q151" s="124">
        <f t="shared" si="17"/>
        <v>1198.8068341848841</v>
      </c>
      <c r="R151" s="124">
        <f t="shared" si="18"/>
        <v>527979.30007703754</v>
      </c>
      <c r="Z151" s="2"/>
    </row>
    <row r="152" spans="13:26" x14ac:dyDescent="0.25">
      <c r="M152" s="2"/>
      <c r="N152" s="1">
        <f t="shared" si="10"/>
        <v>90</v>
      </c>
      <c r="O152" s="124">
        <f t="shared" si="16"/>
        <v>527979.30007703754</v>
      </c>
      <c r="P152" s="124">
        <f t="shared" si="12"/>
        <v>5352.8939191397249</v>
      </c>
      <c r="Q152" s="124">
        <f t="shared" si="17"/>
        <v>1213.8697569162598</v>
      </c>
      <c r="R152" s="124">
        <f t="shared" si="18"/>
        <v>534546.06375309359</v>
      </c>
      <c r="Z152" s="2"/>
    </row>
    <row r="153" spans="13:26" x14ac:dyDescent="0.25">
      <c r="M153" s="2"/>
      <c r="N153" s="1">
        <f t="shared" si="10"/>
        <v>91</v>
      </c>
      <c r="O153" s="124">
        <f t="shared" si="16"/>
        <v>534546.06375309359</v>
      </c>
      <c r="P153" s="124">
        <f t="shared" si="12"/>
        <v>5352.8939191397249</v>
      </c>
      <c r="Q153" s="124">
        <f t="shared" si="17"/>
        <v>1228.9673106006894</v>
      </c>
      <c r="R153" s="124">
        <f t="shared" si="18"/>
        <v>541127.92498283403</v>
      </c>
      <c r="Z153" s="2"/>
    </row>
    <row r="154" spans="13:26" x14ac:dyDescent="0.25">
      <c r="M154" s="2"/>
      <c r="N154" s="1">
        <f t="shared" si="10"/>
        <v>92</v>
      </c>
      <c r="O154" s="124">
        <f t="shared" si="16"/>
        <v>541127.92498283403</v>
      </c>
      <c r="P154" s="124">
        <f t="shared" si="12"/>
        <v>5352.8939191397249</v>
      </c>
      <c r="Q154" s="124">
        <f t="shared" si="17"/>
        <v>1244.0995748577084</v>
      </c>
      <c r="R154" s="124">
        <f t="shared" si="18"/>
        <v>547724.91847683152</v>
      </c>
      <c r="Z154" s="2"/>
    </row>
    <row r="155" spans="13:26" x14ac:dyDescent="0.25">
      <c r="M155" s="2"/>
      <c r="N155" s="1">
        <f t="shared" si="10"/>
        <v>93</v>
      </c>
      <c r="O155" s="124">
        <f t="shared" si="16"/>
        <v>547724.91847683152</v>
      </c>
      <c r="P155" s="124">
        <f t="shared" si="12"/>
        <v>5352.8939191397249</v>
      </c>
      <c r="Q155" s="124">
        <f t="shared" si="17"/>
        <v>1259.2666294899041</v>
      </c>
      <c r="R155" s="124">
        <f t="shared" si="18"/>
        <v>554337.07902546122</v>
      </c>
      <c r="Z155" s="2"/>
    </row>
    <row r="156" spans="13:26" x14ac:dyDescent="0.25">
      <c r="M156" s="2"/>
      <c r="N156" s="1">
        <f t="shared" si="10"/>
        <v>94</v>
      </c>
      <c r="O156" s="124">
        <f t="shared" si="16"/>
        <v>554337.07902546122</v>
      </c>
      <c r="P156" s="124">
        <f t="shared" si="12"/>
        <v>5352.8939191397249</v>
      </c>
      <c r="Q156" s="124">
        <f t="shared" si="17"/>
        <v>1274.4685544833371</v>
      </c>
      <c r="R156" s="124">
        <f t="shared" si="18"/>
        <v>560964.44149908435</v>
      </c>
      <c r="Z156" s="2"/>
    </row>
    <row r="157" spans="13:26" x14ac:dyDescent="0.25">
      <c r="M157" s="2"/>
      <c r="N157" s="1">
        <f t="shared" si="10"/>
        <v>95</v>
      </c>
      <c r="O157" s="124">
        <f t="shared" si="16"/>
        <v>560964.44149908435</v>
      </c>
      <c r="P157" s="124">
        <f t="shared" si="12"/>
        <v>5352.8939191397249</v>
      </c>
      <c r="Q157" s="124">
        <f t="shared" si="17"/>
        <v>1289.7054300079628</v>
      </c>
      <c r="R157" s="124">
        <f t="shared" si="18"/>
        <v>567607.04084823211</v>
      </c>
      <c r="Z157" s="2"/>
    </row>
    <row r="158" spans="13:26" x14ac:dyDescent="0.25">
      <c r="M158" s="2"/>
      <c r="N158" s="1">
        <f t="shared" si="10"/>
        <v>96</v>
      </c>
      <c r="O158" s="124">
        <f t="shared" si="16"/>
        <v>567607.04084823211</v>
      </c>
      <c r="P158" s="124">
        <f t="shared" si="12"/>
        <v>5352.8939191397249</v>
      </c>
      <c r="Q158" s="124">
        <f t="shared" si="17"/>
        <v>1304.9773364180544</v>
      </c>
      <c r="R158" s="124">
        <f t="shared" si="18"/>
        <v>574264.91210378986</v>
      </c>
      <c r="Z158" s="2"/>
    </row>
    <row r="159" spans="13:26" x14ac:dyDescent="0.25">
      <c r="M159" s="2"/>
      <c r="N159" s="1">
        <f t="shared" si="10"/>
        <v>97</v>
      </c>
      <c r="O159" s="124">
        <f t="shared" si="16"/>
        <v>574264.91210378986</v>
      </c>
      <c r="P159" s="124">
        <f t="shared" si="12"/>
        <v>5352.8939191397249</v>
      </c>
      <c r="Q159" s="124">
        <f t="shared" si="17"/>
        <v>1320.2843542526255</v>
      </c>
      <c r="R159" s="124">
        <f t="shared" si="18"/>
        <v>580938.09037718223</v>
      </c>
      <c r="Z159" s="2"/>
    </row>
    <row r="160" spans="13:26" x14ac:dyDescent="0.25">
      <c r="M160" s="2"/>
      <c r="N160" s="1">
        <f t="shared" si="10"/>
        <v>98</v>
      </c>
      <c r="O160" s="124">
        <f t="shared" si="16"/>
        <v>580938.09037718223</v>
      </c>
      <c r="P160" s="124">
        <f t="shared" si="12"/>
        <v>5352.8939191397249</v>
      </c>
      <c r="Q160" s="124">
        <f t="shared" si="17"/>
        <v>1335.6265642358574</v>
      </c>
      <c r="R160" s="124">
        <f t="shared" si="18"/>
        <v>587626.61086055788</v>
      </c>
      <c r="Z160" s="2"/>
    </row>
    <row r="161" spans="13:26" x14ac:dyDescent="0.25">
      <c r="M161" s="2"/>
      <c r="N161" s="1">
        <f t="shared" si="10"/>
        <v>99</v>
      </c>
      <c r="O161" s="124">
        <f t="shared" si="16"/>
        <v>587626.61086055788</v>
      </c>
      <c r="P161" s="124">
        <f t="shared" si="12"/>
        <v>5352.8939191397249</v>
      </c>
      <c r="Q161" s="124">
        <f t="shared" si="17"/>
        <v>1351.004047277522</v>
      </c>
      <c r="R161" s="124">
        <f t="shared" si="18"/>
        <v>594330.50882697513</v>
      </c>
      <c r="Z161" s="2"/>
    </row>
    <row r="162" spans="13:26" x14ac:dyDescent="0.25">
      <c r="M162" s="2"/>
      <c r="N162" s="1">
        <f t="shared" si="10"/>
        <v>100</v>
      </c>
      <c r="O162" s="124">
        <f t="shared" si="16"/>
        <v>594330.50882697513</v>
      </c>
      <c r="P162" s="124">
        <f t="shared" si="12"/>
        <v>5352.8939191397249</v>
      </c>
      <c r="Q162" s="124">
        <f t="shared" si="17"/>
        <v>1366.4168844734102</v>
      </c>
      <c r="R162" s="124">
        <f t="shared" si="18"/>
        <v>601049.81963058829</v>
      </c>
      <c r="Z162" s="2"/>
    </row>
    <row r="163" spans="13:26" x14ac:dyDescent="0.25">
      <c r="M163" s="2"/>
      <c r="N163" s="1">
        <f t="shared" si="10"/>
        <v>101</v>
      </c>
      <c r="O163" s="124">
        <f t="shared" si="16"/>
        <v>601049.81963058829</v>
      </c>
      <c r="P163" s="124">
        <f t="shared" si="12"/>
        <v>5352.8939191397249</v>
      </c>
      <c r="Q163" s="124">
        <f t="shared" si="17"/>
        <v>1381.8651571057587</v>
      </c>
      <c r="R163" s="124">
        <f t="shared" si="18"/>
        <v>607784.57870683377</v>
      </c>
      <c r="Z163" s="2"/>
    </row>
    <row r="164" spans="13:26" x14ac:dyDescent="0.25">
      <c r="M164" s="2"/>
      <c r="N164" s="1">
        <f t="shared" si="10"/>
        <v>102</v>
      </c>
      <c r="O164" s="124">
        <f t="shared" si="16"/>
        <v>607784.57870683377</v>
      </c>
      <c r="P164" s="124">
        <f t="shared" si="12"/>
        <v>5352.8939191397249</v>
      </c>
      <c r="Q164" s="124">
        <f t="shared" si="17"/>
        <v>1397.3489466436797</v>
      </c>
      <c r="R164" s="124">
        <f t="shared" si="18"/>
        <v>614534.82157261716</v>
      </c>
      <c r="Z164" s="2"/>
    </row>
    <row r="165" spans="13:26" x14ac:dyDescent="0.25">
      <c r="M165" s="2"/>
      <c r="N165" s="1">
        <f t="shared" si="10"/>
        <v>103</v>
      </c>
      <c r="O165" s="124">
        <f t="shared" si="16"/>
        <v>614534.82157261716</v>
      </c>
      <c r="P165" s="124">
        <f t="shared" si="12"/>
        <v>5352.8939191397249</v>
      </c>
      <c r="Q165" s="124">
        <f t="shared" si="17"/>
        <v>1412.8683347435895</v>
      </c>
      <c r="R165" s="124">
        <f t="shared" si="18"/>
        <v>621300.58382650046</v>
      </c>
      <c r="Z165" s="2"/>
    </row>
    <row r="166" spans="13:26" x14ac:dyDescent="0.25">
      <c r="M166" s="2"/>
      <c r="N166" s="1">
        <f t="shared" si="10"/>
        <v>104</v>
      </c>
      <c r="O166" s="124">
        <f t="shared" si="16"/>
        <v>621300.58382650046</v>
      </c>
      <c r="P166" s="124">
        <f t="shared" si="12"/>
        <v>5352.8939191397249</v>
      </c>
      <c r="Q166" s="124">
        <f t="shared" si="17"/>
        <v>1428.4234032496393</v>
      </c>
      <c r="R166" s="124">
        <f t="shared" si="18"/>
        <v>628081.9011488898</v>
      </c>
      <c r="Z166" s="2"/>
    </row>
    <row r="167" spans="13:26" x14ac:dyDescent="0.25">
      <c r="M167" s="2"/>
      <c r="N167" s="1">
        <f t="shared" si="10"/>
        <v>105</v>
      </c>
      <c r="O167" s="124">
        <f t="shared" si="16"/>
        <v>628081.9011488898</v>
      </c>
      <c r="P167" s="124">
        <f t="shared" si="12"/>
        <v>5352.8939191397249</v>
      </c>
      <c r="Q167" s="124">
        <f t="shared" si="17"/>
        <v>1444.0142341941471</v>
      </c>
      <c r="R167" s="124">
        <f t="shared" si="18"/>
        <v>634878.80930222373</v>
      </c>
      <c r="Z167" s="2"/>
    </row>
    <row r="168" spans="13:26" x14ac:dyDescent="0.25">
      <c r="M168" s="2"/>
      <c r="N168" s="1">
        <f t="shared" si="10"/>
        <v>106</v>
      </c>
      <c r="O168" s="124">
        <f t="shared" si="16"/>
        <v>634878.80930222373</v>
      </c>
      <c r="P168" s="124">
        <f t="shared" si="12"/>
        <v>5352.8939191397249</v>
      </c>
      <c r="Q168" s="124">
        <f t="shared" si="17"/>
        <v>1459.6409097980311</v>
      </c>
      <c r="R168" s="124">
        <f t="shared" si="18"/>
        <v>641691.34413116146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641691.34413116146</v>
      </c>
      <c r="P169" s="124">
        <f t="shared" si="12"/>
        <v>5352.8939191397249</v>
      </c>
      <c r="Q169" s="124">
        <f t="shared" si="17"/>
        <v>1475.3035124712412</v>
      </c>
      <c r="R169" s="124">
        <f t="shared" si="18"/>
        <v>648519.54156277247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648519.54156277247</v>
      </c>
      <c r="P170" s="124">
        <f t="shared" si="12"/>
        <v>5352.8939191397249</v>
      </c>
      <c r="Q170" s="124">
        <f t="shared" si="17"/>
        <v>1491.0021248131959</v>
      </c>
      <c r="R170" s="124">
        <f t="shared" si="18"/>
        <v>655363.43760672538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655363.43760672538</v>
      </c>
      <c r="P171" s="124">
        <f t="shared" si="12"/>
        <v>5352.8939191397249</v>
      </c>
      <c r="Q171" s="124">
        <f t="shared" si="17"/>
        <v>1506.7368296132156</v>
      </c>
      <c r="R171" s="124">
        <f t="shared" si="18"/>
        <v>662223.06835547835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662223.06835547835</v>
      </c>
      <c r="P172" s="124">
        <f t="shared" si="12"/>
        <v>5352.8939191397249</v>
      </c>
      <c r="Q172" s="124">
        <f t="shared" si="17"/>
        <v>1522.5077098509619</v>
      </c>
      <c r="R172" s="124">
        <f t="shared" si="18"/>
        <v>669098.469984469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669098.469984469</v>
      </c>
      <c r="P173" s="124">
        <f t="shared" si="12"/>
        <v>5352.8939191397249</v>
      </c>
      <c r="Q173" s="124">
        <f t="shared" si="17"/>
        <v>1538.3148486968728</v>
      </c>
      <c r="R173" s="124">
        <f t="shared" si="18"/>
        <v>675989.67875230568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675989.67875230568</v>
      </c>
      <c r="P174" s="124">
        <f t="shared" si="12"/>
        <v>5352.8939191397249</v>
      </c>
      <c r="Q174" s="124">
        <f t="shared" si="17"/>
        <v>1554.1583295126027</v>
      </c>
      <c r="R174" s="124">
        <f t="shared" si="18"/>
        <v>682896.73100095801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682896.73100095801</v>
      </c>
      <c r="P175" s="124">
        <f t="shared" si="12"/>
        <v>5352.8939191397249</v>
      </c>
      <c r="Q175" s="124">
        <f t="shared" si="17"/>
        <v>1570.0382358514614</v>
      </c>
      <c r="R175" s="124">
        <f t="shared" si="18"/>
        <v>689819.66315594921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689819.66315594921</v>
      </c>
      <c r="P176" s="124">
        <f t="shared" si="12"/>
        <v>5352.8939191397249</v>
      </c>
      <c r="Q176" s="124">
        <f t="shared" si="17"/>
        <v>1585.9546514588551</v>
      </c>
      <c r="R176" s="124">
        <f t="shared" si="18"/>
        <v>696758.51172654785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696758.51172654785</v>
      </c>
      <c r="P177" s="124">
        <f t="shared" si="12"/>
        <v>5352.8939191397249</v>
      </c>
      <c r="Q177" s="124">
        <f t="shared" si="17"/>
        <v>1601.9076602727278</v>
      </c>
      <c r="R177" s="124">
        <f t="shared" si="18"/>
        <v>703713.31330596027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703713.31330596027</v>
      </c>
      <c r="P178" s="124">
        <f t="shared" si="12"/>
        <v>5352.8939191397249</v>
      </c>
      <c r="Q178" s="124">
        <f t="shared" si="17"/>
        <v>1617.8973464240037</v>
      </c>
      <c r="R178" s="124">
        <f t="shared" si="18"/>
        <v>710684.10457152408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710684.10457152408</v>
      </c>
      <c r="P179" s="124">
        <f t="shared" si="12"/>
        <v>5352.8939191397249</v>
      </c>
      <c r="Q179" s="124">
        <f t="shared" si="17"/>
        <v>1633.9237942370321</v>
      </c>
      <c r="R179" s="124">
        <f t="shared" si="18"/>
        <v>717670.92228490091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717670.92228490091</v>
      </c>
      <c r="P180" s="124">
        <f t="shared" si="12"/>
        <v>5352.8939191397249</v>
      </c>
      <c r="Q180" s="124">
        <f t="shared" si="17"/>
        <v>1649.9870882300304</v>
      </c>
      <c r="R180" s="124">
        <f t="shared" si="18"/>
        <v>724673.80329227063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724673.80329227063</v>
      </c>
      <c r="P181" s="124">
        <f t="shared" si="12"/>
        <v>5352.8939191397249</v>
      </c>
      <c r="Q181" s="124">
        <f t="shared" si="17"/>
        <v>1666.0873131155308</v>
      </c>
      <c r="R181" s="124">
        <f t="shared" si="18"/>
        <v>731692.78452452586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731692.78452452586</v>
      </c>
      <c r="P182" s="124">
        <f t="shared" si="12"/>
        <v>5352.8939191397249</v>
      </c>
      <c r="Q182" s="124">
        <f t="shared" si="17"/>
        <v>1682.2245538008272</v>
      </c>
      <c r="R182" s="124">
        <f t="shared" si="18"/>
        <v>738727.90299746639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738727.90299746639</v>
      </c>
      <c r="P183" s="124">
        <f t="shared" si="12"/>
        <v>5352.8939191397249</v>
      </c>
      <c r="Q183" s="124">
        <f t="shared" si="17"/>
        <v>1698.3988953884223</v>
      </c>
      <c r="R183" s="124">
        <f t="shared" si="18"/>
        <v>745779.19581199461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745779.19581199461</v>
      </c>
      <c r="P184" s="124">
        <f t="shared" si="12"/>
        <v>5352.8939191397249</v>
      </c>
      <c r="Q184" s="124">
        <f t="shared" si="17"/>
        <v>1714.6104231764773</v>
      </c>
      <c r="R184" s="124">
        <f t="shared" si="18"/>
        <v>752846.70015431079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752846.70015431079</v>
      </c>
      <c r="P185" s="124">
        <f t="shared" si="12"/>
        <v>5352.8939191397249</v>
      </c>
      <c r="Q185" s="124">
        <f t="shared" si="17"/>
        <v>1730.8592226592605</v>
      </c>
      <c r="R185" s="124">
        <f t="shared" si="18"/>
        <v>759930.4532961098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759930.4532961098</v>
      </c>
      <c r="P186" s="124">
        <f t="shared" si="12"/>
        <v>5352.8939191397249</v>
      </c>
      <c r="Q186" s="124">
        <f t="shared" si="17"/>
        <v>1747.1453795275993</v>
      </c>
      <c r="R186" s="124">
        <f t="shared" si="18"/>
        <v>767030.49259477714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767030.49259477714</v>
      </c>
      <c r="P187" s="124">
        <f t="shared" si="12"/>
        <v>5352.8939191397249</v>
      </c>
      <c r="Q187" s="124">
        <f t="shared" si="17"/>
        <v>1763.4689796693315</v>
      </c>
      <c r="R187" s="124">
        <f t="shared" si="18"/>
        <v>774146.85549358628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774146.85549358628</v>
      </c>
      <c r="P188" s="124">
        <f t="shared" ref="P188:P251" si="20">P187</f>
        <v>5352.8939191397249</v>
      </c>
      <c r="Q188" s="124">
        <f t="shared" si="17"/>
        <v>1779.8301091697588</v>
      </c>
      <c r="R188" s="124">
        <f t="shared" si="18"/>
        <v>781279.57952189574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781279.57952189574</v>
      </c>
      <c r="P189" s="124">
        <f t="shared" si="20"/>
        <v>5352.8939191397249</v>
      </c>
      <c r="Q189" s="124">
        <f t="shared" si="17"/>
        <v>1796.2288543120994</v>
      </c>
      <c r="R189" s="124">
        <f t="shared" si="18"/>
        <v>788428.70229534758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788428.70229534758</v>
      </c>
      <c r="P190" s="124">
        <f t="shared" si="20"/>
        <v>5352.8939191397249</v>
      </c>
      <c r="Q190" s="124">
        <f t="shared" si="17"/>
        <v>1812.6653015779455</v>
      </c>
      <c r="R190" s="124">
        <f t="shared" si="18"/>
        <v>795594.26151606534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795594.26151606534</v>
      </c>
      <c r="P191" s="124">
        <f t="shared" si="20"/>
        <v>5352.8939191397249</v>
      </c>
      <c r="Q191" s="124">
        <f t="shared" si="17"/>
        <v>1829.1395376477167</v>
      </c>
      <c r="R191" s="124">
        <f t="shared" si="18"/>
        <v>802776.2949728528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802776.2949728528</v>
      </c>
      <c r="P192" s="124">
        <f t="shared" si="20"/>
        <v>5352.8939191397249</v>
      </c>
      <c r="Q192" s="124">
        <f t="shared" si="17"/>
        <v>1845.6516494011187</v>
      </c>
      <c r="R192" s="124">
        <f t="shared" si="18"/>
        <v>809974.84054139373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809974.84054139373</v>
      </c>
      <c r="P193" s="124">
        <f t="shared" si="20"/>
        <v>5352.8939191397249</v>
      </c>
      <c r="Q193" s="124">
        <f t="shared" si="17"/>
        <v>1862.2017239176014</v>
      </c>
      <c r="R193" s="124">
        <f t="shared" si="18"/>
        <v>817189.9361844511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817189.9361844511</v>
      </c>
      <c r="P194" s="124">
        <f t="shared" si="20"/>
        <v>5352.8939191397249</v>
      </c>
      <c r="Q194" s="124">
        <f t="shared" si="17"/>
        <v>1878.7898484768175</v>
      </c>
      <c r="R194" s="124">
        <f t="shared" si="18"/>
        <v>824421.61995206762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824421.61995206762</v>
      </c>
      <c r="P195" s="124">
        <f t="shared" si="20"/>
        <v>5352.8939191397249</v>
      </c>
      <c r="Q195" s="124">
        <f t="shared" si="17"/>
        <v>1895.4161105590831</v>
      </c>
      <c r="R195" s="124">
        <f t="shared" si="18"/>
        <v>831669.9299817665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831669.9299817665</v>
      </c>
      <c r="P196" s="124">
        <f t="shared" si="20"/>
        <v>5352.8939191397249</v>
      </c>
      <c r="Q196" s="124">
        <f t="shared" si="17"/>
        <v>1912.0805978458393</v>
      </c>
      <c r="R196" s="124">
        <f t="shared" si="18"/>
        <v>838934.90449875209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838934.90449875209</v>
      </c>
      <c r="P197" s="124">
        <f t="shared" si="20"/>
        <v>5352.8939191397249</v>
      </c>
      <c r="Q197" s="124">
        <f t="shared" si="17"/>
        <v>1928.7833982201141</v>
      </c>
      <c r="R197" s="124">
        <f t="shared" si="18"/>
        <v>846216.58181611192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846216.58181611192</v>
      </c>
      <c r="P198" s="124">
        <f t="shared" si="20"/>
        <v>5352.8939191397249</v>
      </c>
      <c r="Q198" s="124">
        <f t="shared" si="17"/>
        <v>1945.5245997669865</v>
      </c>
      <c r="R198" s="124">
        <f t="shared" si="18"/>
        <v>853515.00033501862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853515.00033501862</v>
      </c>
      <c r="P199" s="124">
        <f t="shared" si="20"/>
        <v>5352.8939191397249</v>
      </c>
      <c r="Q199" s="124">
        <f t="shared" si="17"/>
        <v>1962.3042907740501</v>
      </c>
      <c r="R199" s="124">
        <f t="shared" si="18"/>
        <v>860830.19854493241</v>
      </c>
      <c r="Z199" s="2"/>
    </row>
    <row r="200" spans="13:26" x14ac:dyDescent="0.25">
      <c r="M200" s="2"/>
      <c r="N200" s="1">
        <f t="shared" si="19"/>
        <v>138</v>
      </c>
      <c r="O200" s="124">
        <f t="shared" si="16"/>
        <v>860830.19854493241</v>
      </c>
      <c r="P200" s="124">
        <f t="shared" si="20"/>
        <v>5352.8939191397249</v>
      </c>
      <c r="Q200" s="124">
        <f t="shared" si="17"/>
        <v>1979.1225597318798</v>
      </c>
      <c r="R200" s="124">
        <f t="shared" si="18"/>
        <v>868162.21502380399</v>
      </c>
      <c r="Z200" s="2"/>
    </row>
    <row r="201" spans="13:26" x14ac:dyDescent="0.25">
      <c r="M201" s="2"/>
      <c r="N201" s="1">
        <f t="shared" si="19"/>
        <v>139</v>
      </c>
      <c r="O201" s="124">
        <f t="shared" si="16"/>
        <v>868162.21502380399</v>
      </c>
      <c r="P201" s="124">
        <f t="shared" si="20"/>
        <v>5352.8939191397249</v>
      </c>
      <c r="Q201" s="124">
        <f t="shared" si="17"/>
        <v>1995.9794953344976</v>
      </c>
      <c r="R201" s="124">
        <f t="shared" si="18"/>
        <v>875511.0884382783</v>
      </c>
      <c r="Z201" s="2"/>
    </row>
    <row r="202" spans="13:26" x14ac:dyDescent="0.25">
      <c r="M202" s="2"/>
      <c r="N202" s="1">
        <f t="shared" si="19"/>
        <v>140</v>
      </c>
      <c r="O202" s="124">
        <f t="shared" si="16"/>
        <v>875511.0884382783</v>
      </c>
      <c r="P202" s="124">
        <f t="shared" si="20"/>
        <v>5352.8939191397249</v>
      </c>
      <c r="Q202" s="124">
        <f t="shared" si="17"/>
        <v>2012.8751864798412</v>
      </c>
      <c r="R202" s="124">
        <f t="shared" si="18"/>
        <v>882876.85754389793</v>
      </c>
      <c r="Z202" s="2"/>
    </row>
    <row r="203" spans="13:26" x14ac:dyDescent="0.25">
      <c r="M203" s="2"/>
      <c r="N203" s="1">
        <f t="shared" si="19"/>
        <v>141</v>
      </c>
      <c r="O203" s="124">
        <f t="shared" si="16"/>
        <v>882876.85754389793</v>
      </c>
      <c r="P203" s="124">
        <f t="shared" si="20"/>
        <v>5352.8939191397249</v>
      </c>
      <c r="Q203" s="124">
        <f t="shared" si="17"/>
        <v>2029.8097222702313</v>
      </c>
      <c r="R203" s="124">
        <f t="shared" si="18"/>
        <v>890259.56118530792</v>
      </c>
      <c r="Z203" s="2"/>
    </row>
    <row r="204" spans="13:26" x14ac:dyDescent="0.25">
      <c r="M204" s="2"/>
      <c r="N204" s="1">
        <f t="shared" si="19"/>
        <v>142</v>
      </c>
      <c r="O204" s="124">
        <f t="shared" si="16"/>
        <v>890259.56118530792</v>
      </c>
      <c r="P204" s="124">
        <f t="shared" si="20"/>
        <v>5352.8939191397249</v>
      </c>
      <c r="Q204" s="124">
        <f t="shared" si="17"/>
        <v>2046.7831920128435</v>
      </c>
      <c r="R204" s="124">
        <f t="shared" si="18"/>
        <v>897659.23829646048</v>
      </c>
      <c r="Z204" s="2"/>
    </row>
    <row r="205" spans="13:26" x14ac:dyDescent="0.25">
      <c r="M205" s="2"/>
      <c r="N205" s="1">
        <f t="shared" si="19"/>
        <v>143</v>
      </c>
      <c r="O205" s="124">
        <f t="shared" si="16"/>
        <v>897659.23829646048</v>
      </c>
      <c r="P205" s="124">
        <f t="shared" si="20"/>
        <v>5352.8939191397249</v>
      </c>
      <c r="Q205" s="124">
        <f t="shared" si="17"/>
        <v>2063.7956852201773</v>
      </c>
      <c r="R205" s="124">
        <f t="shared" si="18"/>
        <v>905075.92790082039</v>
      </c>
      <c r="Z205" s="2"/>
    </row>
    <row r="206" spans="13:26" x14ac:dyDescent="0.25">
      <c r="M206" s="2"/>
      <c r="N206" s="1">
        <f t="shared" si="19"/>
        <v>144</v>
      </c>
      <c r="O206" s="124">
        <f t="shared" si="16"/>
        <v>905075.92790082039</v>
      </c>
      <c r="P206" s="124">
        <f t="shared" si="20"/>
        <v>5352.8939191397249</v>
      </c>
      <c r="Q206" s="124">
        <f t="shared" si="17"/>
        <v>2080.8472916105306</v>
      </c>
      <c r="R206" s="124">
        <f t="shared" si="18"/>
        <v>912509.66911157069</v>
      </c>
      <c r="Z206" s="2"/>
    </row>
    <row r="207" spans="13:26" x14ac:dyDescent="0.25">
      <c r="M207" s="2"/>
      <c r="N207" s="1">
        <f t="shared" si="19"/>
        <v>145</v>
      </c>
      <c r="O207" s="124">
        <f t="shared" si="16"/>
        <v>912509.66911157069</v>
      </c>
      <c r="P207" s="124">
        <f t="shared" si="20"/>
        <v>5352.8939191397249</v>
      </c>
      <c r="Q207" s="124">
        <f t="shared" si="17"/>
        <v>2097.9381011084697</v>
      </c>
      <c r="R207" s="124">
        <f t="shared" si="18"/>
        <v>919960.50113181886</v>
      </c>
      <c r="Z207" s="2"/>
    </row>
    <row r="208" spans="13:26" x14ac:dyDescent="0.25">
      <c r="M208" s="2"/>
      <c r="N208" s="1">
        <f t="shared" si="19"/>
        <v>146</v>
      </c>
      <c r="O208" s="124">
        <f t="shared" si="16"/>
        <v>919960.50113181886</v>
      </c>
      <c r="P208" s="124">
        <f t="shared" si="20"/>
        <v>5352.8939191397249</v>
      </c>
      <c r="Q208" s="124">
        <f t="shared" si="17"/>
        <v>2115.068203845306</v>
      </c>
      <c r="R208" s="124">
        <f t="shared" si="18"/>
        <v>927428.46325480391</v>
      </c>
      <c r="Z208" s="2"/>
    </row>
    <row r="209" spans="13:26" x14ac:dyDescent="0.25">
      <c r="M209" s="2"/>
      <c r="N209" s="1">
        <f t="shared" si="19"/>
        <v>147</v>
      </c>
      <c r="O209" s="124">
        <f t="shared" si="16"/>
        <v>927428.46325480391</v>
      </c>
      <c r="P209" s="124">
        <f t="shared" si="20"/>
        <v>5352.8939191397249</v>
      </c>
      <c r="Q209" s="124">
        <f t="shared" si="17"/>
        <v>2132.2376901595703</v>
      </c>
      <c r="R209" s="124">
        <f t="shared" si="18"/>
        <v>934913.59486410324</v>
      </c>
      <c r="Z209" s="2"/>
    </row>
    <row r="210" spans="13:26" x14ac:dyDescent="0.25">
      <c r="M210" s="2"/>
      <c r="N210" s="1">
        <f t="shared" si="19"/>
        <v>148</v>
      </c>
      <c r="O210" s="124">
        <f t="shared" si="16"/>
        <v>934913.59486410324</v>
      </c>
      <c r="P210" s="124">
        <f t="shared" si="20"/>
        <v>5352.8939191397249</v>
      </c>
      <c r="Q210" s="124">
        <f t="shared" si="17"/>
        <v>2149.4466505974906</v>
      </c>
      <c r="R210" s="124">
        <f t="shared" si="18"/>
        <v>942415.9354338405</v>
      </c>
      <c r="Z210" s="2"/>
    </row>
    <row r="211" spans="13:26" x14ac:dyDescent="0.25">
      <c r="M211" s="2"/>
      <c r="N211" s="1">
        <f t="shared" si="19"/>
        <v>149</v>
      </c>
      <c r="O211" s="124">
        <f t="shared" ref="O211:O274" si="21">R210</f>
        <v>942415.9354338405</v>
      </c>
      <c r="P211" s="124">
        <f t="shared" si="20"/>
        <v>5352.8939191397249</v>
      </c>
      <c r="Q211" s="124">
        <f t="shared" ref="Q211:Q274" si="22">O211*$P$57</f>
        <v>2166.6951759134663</v>
      </c>
      <c r="R211" s="124">
        <f t="shared" ref="R211:R274" si="23">O211+P211+Q211</f>
        <v>949935.52452889376</v>
      </c>
      <c r="Z211" s="2"/>
    </row>
    <row r="212" spans="13:26" x14ac:dyDescent="0.25">
      <c r="M212" s="2"/>
      <c r="N212" s="1">
        <f t="shared" si="19"/>
        <v>150</v>
      </c>
      <c r="O212" s="124">
        <f t="shared" si="21"/>
        <v>949935.52452889376</v>
      </c>
      <c r="P212" s="124">
        <f t="shared" si="20"/>
        <v>5352.8939191397249</v>
      </c>
      <c r="Q212" s="124">
        <f t="shared" si="22"/>
        <v>2183.9833570705505</v>
      </c>
      <c r="R212" s="124">
        <f t="shared" si="23"/>
        <v>957472.40180510411</v>
      </c>
      <c r="Z212" s="2"/>
    </row>
    <row r="213" spans="13:26" x14ac:dyDescent="0.25">
      <c r="M213" s="2"/>
      <c r="N213" s="1">
        <f t="shared" si="19"/>
        <v>151</v>
      </c>
      <c r="O213" s="124">
        <f t="shared" si="21"/>
        <v>957472.40180510411</v>
      </c>
      <c r="P213" s="124">
        <f t="shared" si="20"/>
        <v>5352.8939191397249</v>
      </c>
      <c r="Q213" s="124">
        <f t="shared" si="22"/>
        <v>2201.3112852409281</v>
      </c>
      <c r="R213" s="124">
        <f t="shared" si="23"/>
        <v>965026.60700948478</v>
      </c>
      <c r="Z213" s="2"/>
    </row>
    <row r="214" spans="13:26" x14ac:dyDescent="0.25">
      <c r="M214" s="2"/>
      <c r="N214" s="1">
        <f t="shared" si="19"/>
        <v>152</v>
      </c>
      <c r="O214" s="124">
        <f t="shared" si="21"/>
        <v>965026.60700948478</v>
      </c>
      <c r="P214" s="124">
        <f t="shared" si="20"/>
        <v>5352.8939191397249</v>
      </c>
      <c r="Q214" s="124">
        <f t="shared" si="22"/>
        <v>2218.6790518063958</v>
      </c>
      <c r="R214" s="124">
        <f t="shared" si="23"/>
        <v>972598.17998043098</v>
      </c>
      <c r="Z214" s="2"/>
    </row>
    <row r="215" spans="13:26" x14ac:dyDescent="0.25">
      <c r="M215" s="2"/>
      <c r="N215" s="1">
        <f t="shared" si="19"/>
        <v>153</v>
      </c>
      <c r="O215" s="124">
        <f t="shared" si="21"/>
        <v>972598.17998043098</v>
      </c>
      <c r="P215" s="124">
        <f t="shared" si="20"/>
        <v>5352.8939191397249</v>
      </c>
      <c r="Q215" s="124">
        <f t="shared" si="22"/>
        <v>2236.0867483588463</v>
      </c>
      <c r="R215" s="124">
        <f t="shared" si="23"/>
        <v>980187.16064792953</v>
      </c>
      <c r="Z215" s="2"/>
    </row>
    <row r="216" spans="13:26" x14ac:dyDescent="0.25">
      <c r="M216" s="2"/>
      <c r="N216" s="1">
        <f t="shared" si="19"/>
        <v>154</v>
      </c>
      <c r="O216" s="124">
        <f t="shared" si="21"/>
        <v>980187.16064792953</v>
      </c>
      <c r="P216" s="124">
        <f t="shared" si="20"/>
        <v>5352.8939191397249</v>
      </c>
      <c r="Q216" s="124">
        <f t="shared" si="22"/>
        <v>2253.5344667007485</v>
      </c>
      <c r="R216" s="124">
        <f t="shared" si="23"/>
        <v>987793.58903377003</v>
      </c>
      <c r="Z216" s="2"/>
    </row>
    <row r="217" spans="13:26" x14ac:dyDescent="0.25">
      <c r="M217" s="2"/>
      <c r="N217" s="1">
        <f t="shared" si="19"/>
        <v>155</v>
      </c>
      <c r="O217" s="124">
        <f t="shared" si="21"/>
        <v>987793.58903377003</v>
      </c>
      <c r="P217" s="124">
        <f t="shared" si="20"/>
        <v>5352.8939191397249</v>
      </c>
      <c r="Q217" s="124">
        <f t="shared" si="22"/>
        <v>2271.0222988456335</v>
      </c>
      <c r="R217" s="124">
        <f t="shared" si="23"/>
        <v>995417.50525175536</v>
      </c>
      <c r="Z217" s="2"/>
    </row>
    <row r="218" spans="13:26" x14ac:dyDescent="0.25">
      <c r="M218" s="2"/>
      <c r="N218" s="1">
        <f t="shared" si="19"/>
        <v>156</v>
      </c>
      <c r="O218" s="124">
        <f t="shared" si="21"/>
        <v>995417.50525175536</v>
      </c>
      <c r="P218" s="124">
        <f t="shared" si="20"/>
        <v>5352.8939191397249</v>
      </c>
      <c r="Q218" s="124">
        <f t="shared" si="22"/>
        <v>2288.5503370185797</v>
      </c>
      <c r="R218" s="124">
        <f t="shared" si="23"/>
        <v>1003058.9495079137</v>
      </c>
      <c r="Z218" s="2"/>
    </row>
    <row r="219" spans="13:26" x14ac:dyDescent="0.25">
      <c r="M219" s="2"/>
      <c r="N219" s="1">
        <f t="shared" si="19"/>
        <v>157</v>
      </c>
      <c r="O219" s="124">
        <f t="shared" si="21"/>
        <v>1003058.9495079137</v>
      </c>
      <c r="P219" s="124">
        <f t="shared" si="20"/>
        <v>5352.8939191397249</v>
      </c>
      <c r="Q219" s="124">
        <f t="shared" si="22"/>
        <v>2306.1186736566992</v>
      </c>
      <c r="R219" s="124">
        <f t="shared" si="23"/>
        <v>1010717.9621007101</v>
      </c>
      <c r="Z219" s="2"/>
    </row>
    <row r="220" spans="13:26" x14ac:dyDescent="0.25">
      <c r="M220" s="2"/>
      <c r="N220" s="1">
        <f t="shared" si="19"/>
        <v>158</v>
      </c>
      <c r="O220" s="124">
        <f t="shared" si="21"/>
        <v>1010717.9621007101</v>
      </c>
      <c r="P220" s="124">
        <f t="shared" si="20"/>
        <v>5352.8939191397249</v>
      </c>
      <c r="Q220" s="124">
        <f t="shared" si="22"/>
        <v>2323.7274014096238</v>
      </c>
      <c r="R220" s="124">
        <f t="shared" si="23"/>
        <v>1018394.5834212595</v>
      </c>
      <c r="Z220" s="2"/>
    </row>
    <row r="221" spans="13:26" x14ac:dyDescent="0.25">
      <c r="M221" s="2"/>
      <c r="N221" s="1">
        <f t="shared" si="19"/>
        <v>159</v>
      </c>
      <c r="O221" s="124">
        <f t="shared" si="21"/>
        <v>1018394.5834212595</v>
      </c>
      <c r="P221" s="124">
        <f t="shared" si="20"/>
        <v>5352.8939191397249</v>
      </c>
      <c r="Q221" s="124">
        <f t="shared" si="22"/>
        <v>2341.3766131399966</v>
      </c>
      <c r="R221" s="124">
        <f t="shared" si="23"/>
        <v>1026088.8539535393</v>
      </c>
      <c r="Z221" s="2"/>
    </row>
    <row r="222" spans="13:26" x14ac:dyDescent="0.25">
      <c r="M222" s="2"/>
      <c r="N222" s="1">
        <f t="shared" si="19"/>
        <v>160</v>
      </c>
      <c r="O222" s="124">
        <f t="shared" si="21"/>
        <v>1026088.8539535393</v>
      </c>
      <c r="P222" s="124">
        <f t="shared" si="20"/>
        <v>5352.8939191397249</v>
      </c>
      <c r="Q222" s="124">
        <f t="shared" si="22"/>
        <v>2359.0664019239575</v>
      </c>
      <c r="R222" s="124">
        <f t="shared" si="23"/>
        <v>1033800.814274603</v>
      </c>
      <c r="Z222" s="2"/>
    </row>
    <row r="223" spans="13:26" x14ac:dyDescent="0.25">
      <c r="M223" s="2"/>
      <c r="N223" s="1">
        <f t="shared" si="19"/>
        <v>161</v>
      </c>
      <c r="O223" s="124">
        <f t="shared" si="21"/>
        <v>1033800.814274603</v>
      </c>
      <c r="P223" s="124">
        <f t="shared" si="20"/>
        <v>5352.8939191397249</v>
      </c>
      <c r="Q223" s="124">
        <f t="shared" si="22"/>
        <v>2376.7968610516382</v>
      </c>
      <c r="R223" s="124">
        <f t="shared" si="23"/>
        <v>1041530.5050547944</v>
      </c>
      <c r="Z223" s="2"/>
    </row>
    <row r="224" spans="13:26" x14ac:dyDescent="0.25">
      <c r="M224" s="2"/>
      <c r="N224" s="1">
        <f t="shared" si="19"/>
        <v>162</v>
      </c>
      <c r="O224" s="124">
        <f t="shared" si="21"/>
        <v>1041530.5050547944</v>
      </c>
      <c r="P224" s="124">
        <f t="shared" si="20"/>
        <v>5352.8939191397249</v>
      </c>
      <c r="Q224" s="124">
        <f t="shared" si="22"/>
        <v>2394.5680840276523</v>
      </c>
      <c r="R224" s="124">
        <f t="shared" si="23"/>
        <v>1049277.9670579617</v>
      </c>
      <c r="Z224" s="2"/>
    </row>
    <row r="225" spans="13:26" x14ac:dyDescent="0.25">
      <c r="M225" s="2"/>
      <c r="N225" s="1">
        <f t="shared" si="19"/>
        <v>163</v>
      </c>
      <c r="O225" s="124">
        <f t="shared" si="21"/>
        <v>1049277.9670579617</v>
      </c>
      <c r="P225" s="124">
        <f t="shared" si="20"/>
        <v>5352.8939191397249</v>
      </c>
      <c r="Q225" s="124">
        <f t="shared" si="22"/>
        <v>2412.3801645715871</v>
      </c>
      <c r="R225" s="124">
        <f t="shared" si="23"/>
        <v>1057043.2411416729</v>
      </c>
      <c r="Z225" s="2"/>
    </row>
    <row r="226" spans="13:26" x14ac:dyDescent="0.25">
      <c r="M226" s="2"/>
      <c r="N226" s="1">
        <f t="shared" si="19"/>
        <v>164</v>
      </c>
      <c r="O226" s="124">
        <f t="shared" si="21"/>
        <v>1057043.2411416729</v>
      </c>
      <c r="P226" s="124">
        <f t="shared" si="20"/>
        <v>5352.8939191397249</v>
      </c>
      <c r="Q226" s="124">
        <f t="shared" si="22"/>
        <v>2430.2331966185016</v>
      </c>
      <c r="R226" s="124">
        <f t="shared" si="23"/>
        <v>1064826.3682574311</v>
      </c>
      <c r="Z226" s="2"/>
    </row>
    <row r="227" spans="13:26" x14ac:dyDescent="0.25">
      <c r="M227" s="2"/>
      <c r="N227" s="1">
        <f t="shared" si="19"/>
        <v>165</v>
      </c>
      <c r="O227" s="124">
        <f t="shared" si="21"/>
        <v>1064826.3682574311</v>
      </c>
      <c r="P227" s="124">
        <f t="shared" si="20"/>
        <v>5352.8939191397249</v>
      </c>
      <c r="Q227" s="124">
        <f t="shared" si="22"/>
        <v>2448.1272743194172</v>
      </c>
      <c r="R227" s="124">
        <f t="shared" si="23"/>
        <v>1072627.3894508902</v>
      </c>
      <c r="Z227" s="2"/>
    </row>
    <row r="228" spans="13:26" x14ac:dyDescent="0.25">
      <c r="M228" s="2"/>
      <c r="N228" s="1">
        <f t="shared" si="19"/>
        <v>166</v>
      </c>
      <c r="O228" s="124">
        <f t="shared" si="21"/>
        <v>1072627.3894508902</v>
      </c>
      <c r="P228" s="124">
        <f t="shared" si="20"/>
        <v>5352.8939191397249</v>
      </c>
      <c r="Q228" s="124">
        <f t="shared" si="22"/>
        <v>2466.062492041819</v>
      </c>
      <c r="R228" s="124">
        <f t="shared" si="23"/>
        <v>1080446.3458620717</v>
      </c>
      <c r="Z228" s="2"/>
    </row>
    <row r="229" spans="13:26" x14ac:dyDescent="0.25">
      <c r="M229" s="2"/>
      <c r="N229" s="1">
        <f t="shared" si="19"/>
        <v>167</v>
      </c>
      <c r="O229" s="124">
        <f t="shared" si="21"/>
        <v>1080446.3458620717</v>
      </c>
      <c r="P229" s="124">
        <f t="shared" si="20"/>
        <v>5352.8939191397249</v>
      </c>
      <c r="Q229" s="124">
        <f t="shared" si="22"/>
        <v>2484.0389443701483</v>
      </c>
      <c r="R229" s="124">
        <f t="shared" si="23"/>
        <v>1088283.2787255815</v>
      </c>
      <c r="Z229" s="2"/>
    </row>
    <row r="230" spans="13:26" x14ac:dyDescent="0.25">
      <c r="M230" s="2"/>
      <c r="N230" s="1">
        <f t="shared" si="19"/>
        <v>168</v>
      </c>
      <c r="O230" s="124">
        <f t="shared" si="21"/>
        <v>1088283.2787255815</v>
      </c>
      <c r="P230" s="124">
        <f t="shared" si="20"/>
        <v>5352.8939191397249</v>
      </c>
      <c r="Q230" s="124">
        <f t="shared" si="22"/>
        <v>2502.0567261063065</v>
      </c>
      <c r="R230" s="124">
        <f t="shared" si="23"/>
        <v>1096138.2293708273</v>
      </c>
      <c r="Z230" s="2"/>
    </row>
    <row r="231" spans="13:26" x14ac:dyDescent="0.25">
      <c r="M231" s="2"/>
      <c r="N231" s="1">
        <f t="shared" si="19"/>
        <v>169</v>
      </c>
      <c r="O231" s="124">
        <f t="shared" si="21"/>
        <v>1096138.2293708273</v>
      </c>
      <c r="P231" s="124">
        <f t="shared" si="20"/>
        <v>5352.8939191397249</v>
      </c>
      <c r="Q231" s="124">
        <f t="shared" si="22"/>
        <v>2520.1159322701515</v>
      </c>
      <c r="R231" s="124">
        <f t="shared" si="23"/>
        <v>1104011.2392222371</v>
      </c>
      <c r="Z231" s="2"/>
    </row>
    <row r="232" spans="13:26" x14ac:dyDescent="0.25">
      <c r="M232" s="2"/>
      <c r="N232" s="1">
        <f t="shared" si="19"/>
        <v>170</v>
      </c>
      <c r="O232" s="124">
        <f t="shared" si="21"/>
        <v>1104011.2392222371</v>
      </c>
      <c r="P232" s="124">
        <f t="shared" si="20"/>
        <v>5352.8939191397249</v>
      </c>
      <c r="Q232" s="124">
        <f t="shared" si="22"/>
        <v>2538.216658100001</v>
      </c>
      <c r="R232" s="124">
        <f t="shared" si="23"/>
        <v>1111902.3497994768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1111902.3497994768</v>
      </c>
      <c r="P233" s="124">
        <f t="shared" si="20"/>
        <v>5352.8939191397249</v>
      </c>
      <c r="Q233" s="124">
        <f t="shared" si="22"/>
        <v>2556.3589990531323</v>
      </c>
      <c r="R233" s="124">
        <f t="shared" si="23"/>
        <v>1119811.6027176694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1119811.6027176694</v>
      </c>
      <c r="P234" s="124">
        <f t="shared" si="20"/>
        <v>5352.8939191397249</v>
      </c>
      <c r="Q234" s="124">
        <f t="shared" si="22"/>
        <v>2574.5430508062877</v>
      </c>
      <c r="R234" s="124">
        <f t="shared" si="23"/>
        <v>1127739.0396876154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1127739.0396876154</v>
      </c>
      <c r="P235" s="124">
        <f t="shared" si="20"/>
        <v>5352.8939191397249</v>
      </c>
      <c r="Q235" s="124">
        <f t="shared" si="22"/>
        <v>2592.76890925618</v>
      </c>
      <c r="R235" s="124">
        <f t="shared" si="23"/>
        <v>1135684.7025160112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1135684.7025160112</v>
      </c>
      <c r="P236" s="124">
        <f t="shared" si="20"/>
        <v>5352.8939191397249</v>
      </c>
      <c r="Q236" s="124">
        <f t="shared" si="22"/>
        <v>2611.0366705199949</v>
      </c>
      <c r="R236" s="124">
        <f t="shared" si="23"/>
        <v>1143648.6331056708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1143648.6331056708</v>
      </c>
      <c r="P237" s="124">
        <f t="shared" si="20"/>
        <v>5352.8939191397249</v>
      </c>
      <c r="Q237" s="124">
        <f t="shared" si="22"/>
        <v>2629.3464309359006</v>
      </c>
      <c r="R237" s="124">
        <f t="shared" si="23"/>
        <v>1151630.8734557463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1151630.8734557463</v>
      </c>
      <c r="P238" s="124">
        <f t="shared" si="20"/>
        <v>5352.8939191397249</v>
      </c>
      <c r="Q238" s="124">
        <f t="shared" si="22"/>
        <v>2647.6982870635547</v>
      </c>
      <c r="R238" s="124">
        <f t="shared" si="23"/>
        <v>1159631.4656619495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1159631.4656619495</v>
      </c>
      <c r="P239" s="124">
        <f t="shared" si="20"/>
        <v>5352.8939191397249</v>
      </c>
      <c r="Q239" s="124">
        <f t="shared" si="22"/>
        <v>2666.0923356846142</v>
      </c>
      <c r="R239" s="124">
        <f t="shared" si="23"/>
        <v>1167650.4519167738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1167650.4519167738</v>
      </c>
      <c r="P240" s="124">
        <f t="shared" si="20"/>
        <v>5352.8939191397249</v>
      </c>
      <c r="Q240" s="124">
        <f t="shared" si="22"/>
        <v>2684.5286738032451</v>
      </c>
      <c r="R240" s="124">
        <f t="shared" si="23"/>
        <v>1175687.8745097166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1175687.8745097166</v>
      </c>
      <c r="P241" s="124">
        <f t="shared" si="20"/>
        <v>5352.8939191397249</v>
      </c>
      <c r="Q241" s="124">
        <f t="shared" si="22"/>
        <v>2703.0073986466341</v>
      </c>
      <c r="R241" s="124">
        <f t="shared" si="23"/>
        <v>1183743.7758275028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1183743.7758275028</v>
      </c>
      <c r="P242" s="124">
        <f t="shared" si="20"/>
        <v>5352.8939191397249</v>
      </c>
      <c r="Q242" s="124">
        <f t="shared" si="22"/>
        <v>2721.5286076655025</v>
      </c>
      <c r="R242" s="124">
        <f t="shared" si="23"/>
        <v>1191818.198354308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1191818.198354308</v>
      </c>
      <c r="P243" s="124">
        <f t="shared" si="20"/>
        <v>5352.8939191397249</v>
      </c>
      <c r="Q243" s="124">
        <f t="shared" si="22"/>
        <v>2740.092398534618</v>
      </c>
      <c r="R243" s="124">
        <f t="shared" si="23"/>
        <v>1199911.1846719822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1199911.1846719822</v>
      </c>
      <c r="P244" s="124">
        <f t="shared" si="20"/>
        <v>5352.8939191397249</v>
      </c>
      <c r="Q244" s="124">
        <f t="shared" si="22"/>
        <v>2758.6988691533115</v>
      </c>
      <c r="R244" s="124">
        <f t="shared" si="23"/>
        <v>1208022.7774602752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1208022.7774602752</v>
      </c>
      <c r="P245" s="124">
        <f t="shared" si="20"/>
        <v>5352.8939191397249</v>
      </c>
      <c r="Q245" s="124">
        <f t="shared" si="22"/>
        <v>2777.3481176459936</v>
      </c>
      <c r="R245" s="124">
        <f t="shared" si="23"/>
        <v>1216153.0194970609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1216153.0194970609</v>
      </c>
      <c r="P246" s="124">
        <f t="shared" si="20"/>
        <v>5352.8939191397249</v>
      </c>
      <c r="Q246" s="124">
        <f t="shared" si="22"/>
        <v>2796.0402423626697</v>
      </c>
      <c r="R246" s="124">
        <f t="shared" si="23"/>
        <v>1224301.9536585633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1224301.9536585633</v>
      </c>
      <c r="P247" s="124">
        <f t="shared" si="20"/>
        <v>5352.8939191397249</v>
      </c>
      <c r="Q247" s="124">
        <f t="shared" si="22"/>
        <v>2814.7753418794618</v>
      </c>
      <c r="R247" s="124">
        <f t="shared" si="23"/>
        <v>1232469.6229195825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1232469.6229195825</v>
      </c>
      <c r="P248" s="124">
        <f t="shared" si="20"/>
        <v>5352.8939191397249</v>
      </c>
      <c r="Q248" s="124">
        <f t="shared" si="22"/>
        <v>2833.553514999126</v>
      </c>
      <c r="R248" s="124">
        <f t="shared" si="23"/>
        <v>1240656.0703537213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1240656.0703537213</v>
      </c>
      <c r="P249" s="124">
        <f t="shared" si="20"/>
        <v>5352.8939191397249</v>
      </c>
      <c r="Q249" s="124">
        <f t="shared" si="22"/>
        <v>2852.3748607515745</v>
      </c>
      <c r="R249" s="124">
        <f t="shared" si="23"/>
        <v>1248861.3391336126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1248861.3391336126</v>
      </c>
      <c r="P250" s="124">
        <f t="shared" si="20"/>
        <v>5352.8939191397249</v>
      </c>
      <c r="Q250" s="124">
        <f t="shared" si="22"/>
        <v>2871.2394783943987</v>
      </c>
      <c r="R250" s="124">
        <f t="shared" si="23"/>
        <v>1257085.4725311466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1257085.4725311466</v>
      </c>
      <c r="P251" s="124">
        <f t="shared" si="20"/>
        <v>5352.8939191397249</v>
      </c>
      <c r="Q251" s="124">
        <f t="shared" si="22"/>
        <v>2890.1474674133906</v>
      </c>
      <c r="R251" s="124">
        <f t="shared" si="23"/>
        <v>1265328.5139176997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1265328.5139176997</v>
      </c>
      <c r="P252" s="124">
        <f t="shared" ref="P252:P315" si="25">P251</f>
        <v>5352.8939191397249</v>
      </c>
      <c r="Q252" s="124">
        <f t="shared" si="22"/>
        <v>2909.0989275230686</v>
      </c>
      <c r="R252" s="124">
        <f t="shared" si="23"/>
        <v>1273590.5067643623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1273590.5067643623</v>
      </c>
      <c r="P253" s="124">
        <f t="shared" si="25"/>
        <v>5352.8939191397249</v>
      </c>
      <c r="Q253" s="124">
        <f t="shared" si="22"/>
        <v>2928.0939586672043</v>
      </c>
      <c r="R253" s="124">
        <f t="shared" si="23"/>
        <v>1281871.4946421692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1281871.4946421692</v>
      </c>
      <c r="P254" s="124">
        <f t="shared" si="25"/>
        <v>5352.8939191397249</v>
      </c>
      <c r="Q254" s="124">
        <f t="shared" si="22"/>
        <v>2947.1326610193482</v>
      </c>
      <c r="R254" s="124">
        <f t="shared" si="23"/>
        <v>1290171.5212223283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1290171.5212223283</v>
      </c>
      <c r="P255" s="124">
        <f t="shared" si="25"/>
        <v>5352.8939191397249</v>
      </c>
      <c r="Q255" s="124">
        <f t="shared" si="22"/>
        <v>2966.215134983358</v>
      </c>
      <c r="R255" s="124">
        <f t="shared" si="23"/>
        <v>1298490.6302764514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1298490.6302764514</v>
      </c>
      <c r="P256" s="124">
        <f t="shared" si="25"/>
        <v>5352.8939191397249</v>
      </c>
      <c r="Q256" s="124">
        <f t="shared" si="22"/>
        <v>2985.3414811939288</v>
      </c>
      <c r="R256" s="124">
        <f t="shared" si="23"/>
        <v>1306828.8656767849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1306828.8656767849</v>
      </c>
      <c r="P257" s="124">
        <f t="shared" si="25"/>
        <v>5352.8939191397249</v>
      </c>
      <c r="Q257" s="124">
        <f t="shared" si="22"/>
        <v>3004.511800517123</v>
      </c>
      <c r="R257" s="124">
        <f t="shared" si="23"/>
        <v>1315186.2713964416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1315186.2713964416</v>
      </c>
      <c r="P258" s="124">
        <f t="shared" si="25"/>
        <v>5352.8939191397249</v>
      </c>
      <c r="Q258" s="124">
        <f t="shared" si="22"/>
        <v>3023.7261940509038</v>
      </c>
      <c r="R258" s="124">
        <f t="shared" si="23"/>
        <v>1323562.8915096321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1323562.8915096321</v>
      </c>
      <c r="P259" s="124">
        <f t="shared" si="25"/>
        <v>5352.8939191397249</v>
      </c>
      <c r="Q259" s="124">
        <f t="shared" si="22"/>
        <v>3042.9847631256662</v>
      </c>
      <c r="R259" s="124">
        <f t="shared" si="23"/>
        <v>1331958.7701918974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1331958.7701918974</v>
      </c>
      <c r="P260" s="124">
        <f t="shared" si="25"/>
        <v>5352.8939191397249</v>
      </c>
      <c r="Q260" s="124">
        <f t="shared" si="22"/>
        <v>3062.2876093047735</v>
      </c>
      <c r="R260" s="124">
        <f t="shared" si="23"/>
        <v>1340373.9517203418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1340373.9517203418</v>
      </c>
      <c r="P261" s="124">
        <f t="shared" si="25"/>
        <v>5352.8939191397249</v>
      </c>
      <c r="Q261" s="124">
        <f t="shared" si="22"/>
        <v>3081.6348343850909</v>
      </c>
      <c r="R261" s="124">
        <f t="shared" si="23"/>
        <v>1348808.4804738665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1348808.4804738665</v>
      </c>
      <c r="P262" s="124">
        <f t="shared" si="25"/>
        <v>5352.8939191397249</v>
      </c>
      <c r="Q262" s="124">
        <f t="shared" si="22"/>
        <v>3101.0265403975245</v>
      </c>
      <c r="R262" s="124">
        <f t="shared" si="23"/>
        <v>1357262.4009334035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1357262.4009334035</v>
      </c>
      <c r="P263" s="124">
        <f t="shared" si="25"/>
        <v>5352.8939191397249</v>
      </c>
      <c r="Q263" s="124">
        <f t="shared" si="22"/>
        <v>3120.4628296075566</v>
      </c>
      <c r="R263" s="124">
        <f t="shared" si="23"/>
        <v>1365735.7576821507</v>
      </c>
      <c r="Z263" s="2"/>
    </row>
    <row r="264" spans="13:26" x14ac:dyDescent="0.25">
      <c r="M264" s="2"/>
      <c r="N264" s="1">
        <f t="shared" si="24"/>
        <v>202</v>
      </c>
      <c r="O264" s="124">
        <f t="shared" si="21"/>
        <v>1365735.7576821507</v>
      </c>
      <c r="P264" s="124">
        <f t="shared" si="25"/>
        <v>5352.8939191397249</v>
      </c>
      <c r="Q264" s="124">
        <f t="shared" si="22"/>
        <v>3139.9438045157881</v>
      </c>
      <c r="R264" s="124">
        <f t="shared" si="23"/>
        <v>1374228.5954058061</v>
      </c>
      <c r="Z264" s="2"/>
    </row>
    <row r="265" spans="13:26" x14ac:dyDescent="0.25">
      <c r="M265" s="2"/>
      <c r="N265" s="1">
        <f t="shared" si="24"/>
        <v>203</v>
      </c>
      <c r="O265" s="124">
        <f t="shared" si="21"/>
        <v>1374228.5954058061</v>
      </c>
      <c r="P265" s="124">
        <f t="shared" si="25"/>
        <v>5352.8939191397249</v>
      </c>
      <c r="Q265" s="124">
        <f t="shared" si="22"/>
        <v>3159.4695678584771</v>
      </c>
      <c r="R265" s="124">
        <f t="shared" si="23"/>
        <v>1382740.9588928041</v>
      </c>
      <c r="Z265" s="2"/>
    </row>
    <row r="266" spans="13:26" x14ac:dyDescent="0.25">
      <c r="M266" s="2"/>
      <c r="N266" s="1">
        <f t="shared" si="24"/>
        <v>204</v>
      </c>
      <c r="O266" s="124">
        <f t="shared" si="21"/>
        <v>1382740.9588928041</v>
      </c>
      <c r="P266" s="124">
        <f t="shared" si="25"/>
        <v>5352.8939191397249</v>
      </c>
      <c r="Q266" s="124">
        <f t="shared" si="22"/>
        <v>3179.040222608081</v>
      </c>
      <c r="R266" s="124">
        <f t="shared" si="23"/>
        <v>1391272.8930345518</v>
      </c>
      <c r="Z266" s="2"/>
    </row>
    <row r="267" spans="13:26" x14ac:dyDescent="0.25">
      <c r="M267" s="2"/>
      <c r="N267" s="1">
        <f t="shared" si="24"/>
        <v>205</v>
      </c>
      <c r="O267" s="124">
        <f t="shared" si="21"/>
        <v>1391272.8930345518</v>
      </c>
      <c r="P267" s="124">
        <f t="shared" si="25"/>
        <v>5352.8939191397249</v>
      </c>
      <c r="Q267" s="124">
        <f t="shared" si="22"/>
        <v>3198.6558719737995</v>
      </c>
      <c r="R267" s="124">
        <f t="shared" si="23"/>
        <v>1399824.4428256652</v>
      </c>
      <c r="Z267" s="2"/>
    </row>
    <row r="268" spans="13:26" x14ac:dyDescent="0.25">
      <c r="M268" s="2"/>
      <c r="N268" s="1">
        <f t="shared" si="24"/>
        <v>206</v>
      </c>
      <c r="O268" s="124">
        <f t="shared" si="21"/>
        <v>1399824.4428256652</v>
      </c>
      <c r="P268" s="124">
        <f t="shared" si="25"/>
        <v>5352.8939191397249</v>
      </c>
      <c r="Q268" s="124">
        <f t="shared" si="22"/>
        <v>3218.3166194021205</v>
      </c>
      <c r="R268" s="124">
        <f t="shared" si="23"/>
        <v>1408395.6533642069</v>
      </c>
      <c r="Z268" s="2"/>
    </row>
    <row r="269" spans="13:26" x14ac:dyDescent="0.25">
      <c r="M269" s="2"/>
      <c r="N269" s="1">
        <f t="shared" si="24"/>
        <v>207</v>
      </c>
      <c r="O269" s="124">
        <f t="shared" si="21"/>
        <v>1408395.6533642069</v>
      </c>
      <c r="P269" s="124">
        <f t="shared" si="25"/>
        <v>5352.8939191397249</v>
      </c>
      <c r="Q269" s="124">
        <f t="shared" si="22"/>
        <v>3238.0225685773617</v>
      </c>
      <c r="R269" s="124">
        <f t="shared" si="23"/>
        <v>1416986.569851924</v>
      </c>
      <c r="Z269" s="2"/>
    </row>
    <row r="270" spans="13:26" x14ac:dyDescent="0.25">
      <c r="M270" s="2"/>
      <c r="N270" s="1">
        <f t="shared" si="24"/>
        <v>208</v>
      </c>
      <c r="O270" s="124">
        <f t="shared" si="21"/>
        <v>1416986.569851924</v>
      </c>
      <c r="P270" s="124">
        <f t="shared" si="25"/>
        <v>5352.8939191397249</v>
      </c>
      <c r="Q270" s="124">
        <f t="shared" si="22"/>
        <v>3257.7738234222229</v>
      </c>
      <c r="R270" s="124">
        <f t="shared" si="23"/>
        <v>1425597.2375944857</v>
      </c>
      <c r="Z270" s="2"/>
    </row>
    <row r="271" spans="13:26" x14ac:dyDescent="0.25">
      <c r="M271" s="2"/>
      <c r="N271" s="1">
        <f t="shared" si="24"/>
        <v>209</v>
      </c>
      <c r="O271" s="124">
        <f t="shared" si="21"/>
        <v>1425597.2375944857</v>
      </c>
      <c r="P271" s="124">
        <f t="shared" si="25"/>
        <v>5352.8939191397249</v>
      </c>
      <c r="Q271" s="124">
        <f t="shared" si="22"/>
        <v>3277.570488098329</v>
      </c>
      <c r="R271" s="124">
        <f t="shared" si="23"/>
        <v>1434227.7020017237</v>
      </c>
      <c r="Z271" s="2"/>
    </row>
    <row r="272" spans="13:26" x14ac:dyDescent="0.25">
      <c r="M272" s="2"/>
      <c r="N272" s="1">
        <f t="shared" si="24"/>
        <v>210</v>
      </c>
      <c r="O272" s="124">
        <f t="shared" si="21"/>
        <v>1434227.7020017237</v>
      </c>
      <c r="P272" s="124">
        <f t="shared" si="25"/>
        <v>5352.8939191397249</v>
      </c>
      <c r="Q272" s="124">
        <f t="shared" si="22"/>
        <v>3297.4126670067817</v>
      </c>
      <c r="R272" s="124">
        <f t="shared" si="23"/>
        <v>1442878.00858787</v>
      </c>
      <c r="Z272" s="2"/>
    </row>
    <row r="273" spans="13:26" x14ac:dyDescent="0.25">
      <c r="M273" s="2"/>
      <c r="N273" s="1">
        <f t="shared" si="24"/>
        <v>211</v>
      </c>
      <c r="O273" s="124">
        <f t="shared" si="21"/>
        <v>1442878.00858787</v>
      </c>
      <c r="P273" s="124">
        <f t="shared" si="25"/>
        <v>5352.8939191397249</v>
      </c>
      <c r="Q273" s="124">
        <f t="shared" si="22"/>
        <v>3317.300464788711</v>
      </c>
      <c r="R273" s="124">
        <f t="shared" si="23"/>
        <v>1451548.2029717984</v>
      </c>
      <c r="Z273" s="2"/>
    </row>
    <row r="274" spans="13:26" x14ac:dyDescent="0.25">
      <c r="M274" s="2"/>
      <c r="N274" s="1">
        <f t="shared" si="24"/>
        <v>212</v>
      </c>
      <c r="O274" s="124">
        <f t="shared" si="21"/>
        <v>1451548.2029717984</v>
      </c>
      <c r="P274" s="124">
        <f t="shared" si="25"/>
        <v>5352.8939191397249</v>
      </c>
      <c r="Q274" s="124">
        <f t="shared" si="22"/>
        <v>3337.2339863258244</v>
      </c>
      <c r="R274" s="124">
        <f t="shared" si="23"/>
        <v>1460238.3308772638</v>
      </c>
      <c r="Z274" s="2"/>
    </row>
    <row r="275" spans="13:26" x14ac:dyDescent="0.25">
      <c r="M275" s="2"/>
      <c r="N275" s="1">
        <f t="shared" si="24"/>
        <v>213</v>
      </c>
      <c r="O275" s="124">
        <f t="shared" ref="O275:O338" si="26">R274</f>
        <v>1460238.3308772638</v>
      </c>
      <c r="P275" s="124">
        <f t="shared" si="25"/>
        <v>5352.8939191397249</v>
      </c>
      <c r="Q275" s="124">
        <f t="shared" ref="Q275:Q338" si="27">O275*$P$57</f>
        <v>3357.2133367409629</v>
      </c>
      <c r="R275" s="124">
        <f t="shared" ref="R275:R338" si="28">O275+P275+Q275</f>
        <v>1468948.4381331443</v>
      </c>
      <c r="Z275" s="2"/>
    </row>
    <row r="276" spans="13:26" x14ac:dyDescent="0.25">
      <c r="M276" s="2"/>
      <c r="N276" s="1">
        <f t="shared" si="24"/>
        <v>214</v>
      </c>
      <c r="O276" s="124">
        <f t="shared" si="26"/>
        <v>1468948.4381331443</v>
      </c>
      <c r="P276" s="124">
        <f t="shared" si="25"/>
        <v>5352.8939191397249</v>
      </c>
      <c r="Q276" s="124">
        <f t="shared" si="27"/>
        <v>3377.238621398652</v>
      </c>
      <c r="R276" s="124">
        <f t="shared" si="28"/>
        <v>1477678.5706736825</v>
      </c>
      <c r="Z276" s="2"/>
    </row>
    <row r="277" spans="13:26" x14ac:dyDescent="0.25">
      <c r="M277" s="2"/>
      <c r="N277" s="1">
        <f t="shared" si="24"/>
        <v>215</v>
      </c>
      <c r="O277" s="124">
        <f t="shared" si="26"/>
        <v>1477678.5706736825</v>
      </c>
      <c r="P277" s="124">
        <f t="shared" si="25"/>
        <v>5352.8939191397249</v>
      </c>
      <c r="Q277" s="124">
        <f t="shared" si="27"/>
        <v>3397.3099459056612</v>
      </c>
      <c r="R277" s="124">
        <f t="shared" si="28"/>
        <v>1486428.7745387277</v>
      </c>
      <c r="Z277" s="2"/>
    </row>
    <row r="278" spans="13:26" x14ac:dyDescent="0.25">
      <c r="M278" s="2"/>
      <c r="N278" s="1">
        <f t="shared" si="24"/>
        <v>216</v>
      </c>
      <c r="O278" s="124">
        <f t="shared" si="26"/>
        <v>1486428.7745387277</v>
      </c>
      <c r="P278" s="124">
        <f t="shared" si="25"/>
        <v>5352.8939191397249</v>
      </c>
      <c r="Q278" s="124">
        <f t="shared" si="27"/>
        <v>3417.4274161115582</v>
      </c>
      <c r="R278" s="124">
        <f t="shared" si="28"/>
        <v>1495199.0958739789</v>
      </c>
      <c r="Z278" s="2"/>
    </row>
    <row r="279" spans="13:26" x14ac:dyDescent="0.25">
      <c r="M279" s="2"/>
      <c r="N279" s="1">
        <f t="shared" si="24"/>
        <v>217</v>
      </c>
      <c r="O279" s="124">
        <f t="shared" si="26"/>
        <v>1495199.0958739789</v>
      </c>
      <c r="P279" s="124">
        <f t="shared" si="25"/>
        <v>5352.8939191397249</v>
      </c>
      <c r="Q279" s="124">
        <f t="shared" si="27"/>
        <v>3437.5911381092683</v>
      </c>
      <c r="R279" s="124">
        <f t="shared" si="28"/>
        <v>1503989.5809312279</v>
      </c>
      <c r="Z279" s="2"/>
    </row>
    <row r="280" spans="13:26" x14ac:dyDescent="0.25">
      <c r="M280" s="2"/>
      <c r="N280" s="1">
        <f t="shared" si="24"/>
        <v>218</v>
      </c>
      <c r="O280" s="124">
        <f t="shared" si="26"/>
        <v>1503989.5809312279</v>
      </c>
      <c r="P280" s="124">
        <f t="shared" si="25"/>
        <v>5352.8939191397249</v>
      </c>
      <c r="Q280" s="124">
        <f t="shared" si="27"/>
        <v>3457.8012182356329</v>
      </c>
      <c r="R280" s="124">
        <f t="shared" si="28"/>
        <v>1512800.2760686032</v>
      </c>
      <c r="Z280" s="2"/>
    </row>
    <row r="281" spans="13:26" x14ac:dyDescent="0.25">
      <c r="M281" s="2"/>
      <c r="N281" s="1">
        <f t="shared" si="24"/>
        <v>219</v>
      </c>
      <c r="O281" s="124">
        <f t="shared" si="26"/>
        <v>1512800.2760686032</v>
      </c>
      <c r="P281" s="124">
        <f t="shared" si="25"/>
        <v>5352.8939191397249</v>
      </c>
      <c r="Q281" s="124">
        <f t="shared" si="27"/>
        <v>3478.0577630719708</v>
      </c>
      <c r="R281" s="124">
        <f t="shared" si="28"/>
        <v>1521631.2277508148</v>
      </c>
      <c r="Z281" s="2"/>
    </row>
    <row r="282" spans="13:26" x14ac:dyDescent="0.25">
      <c r="M282" s="2"/>
      <c r="N282" s="1">
        <f t="shared" si="24"/>
        <v>220</v>
      </c>
      <c r="O282" s="124">
        <f t="shared" si="26"/>
        <v>1521631.2277508148</v>
      </c>
      <c r="P282" s="124">
        <f t="shared" si="25"/>
        <v>5352.8939191397249</v>
      </c>
      <c r="Q282" s="124">
        <f t="shared" si="27"/>
        <v>3498.3608794446418</v>
      </c>
      <c r="R282" s="124">
        <f t="shared" si="28"/>
        <v>1530482.4825493991</v>
      </c>
      <c r="Z282" s="2"/>
    </row>
    <row r="283" spans="13:26" x14ac:dyDescent="0.25">
      <c r="M283" s="2"/>
      <c r="N283" s="1">
        <f t="shared" si="24"/>
        <v>221</v>
      </c>
      <c r="O283" s="124">
        <f t="shared" si="26"/>
        <v>1530482.4825493991</v>
      </c>
      <c r="P283" s="124">
        <f t="shared" si="25"/>
        <v>5352.8939191397249</v>
      </c>
      <c r="Q283" s="124">
        <f t="shared" si="27"/>
        <v>3518.7106744256075</v>
      </c>
      <c r="R283" s="124">
        <f t="shared" si="28"/>
        <v>1539354.0871429644</v>
      </c>
      <c r="Z283" s="2"/>
    </row>
    <row r="284" spans="13:26" x14ac:dyDescent="0.25">
      <c r="M284" s="2"/>
      <c r="N284" s="1">
        <f t="shared" si="24"/>
        <v>222</v>
      </c>
      <c r="O284" s="124">
        <f t="shared" si="26"/>
        <v>1539354.0871429644</v>
      </c>
      <c r="P284" s="124">
        <f t="shared" si="25"/>
        <v>5352.8939191397249</v>
      </c>
      <c r="Q284" s="124">
        <f t="shared" si="27"/>
        <v>3539.1072553329973</v>
      </c>
      <c r="R284" s="124">
        <f t="shared" si="28"/>
        <v>1548246.0883174371</v>
      </c>
      <c r="Z284" s="2"/>
    </row>
    <row r="285" spans="13:26" x14ac:dyDescent="0.25">
      <c r="M285" s="2"/>
      <c r="N285" s="1">
        <f t="shared" si="24"/>
        <v>223</v>
      </c>
      <c r="O285" s="124">
        <f t="shared" si="26"/>
        <v>1548246.0883174371</v>
      </c>
      <c r="P285" s="124">
        <f t="shared" si="25"/>
        <v>5352.8939191397249</v>
      </c>
      <c r="Q285" s="124">
        <f t="shared" si="27"/>
        <v>3559.550729731674</v>
      </c>
      <c r="R285" s="124">
        <f t="shared" si="28"/>
        <v>1557158.5329663083</v>
      </c>
      <c r="Z285" s="2"/>
    </row>
    <row r="286" spans="13:26" x14ac:dyDescent="0.25">
      <c r="M286" s="2"/>
      <c r="N286" s="1">
        <f t="shared" si="24"/>
        <v>224</v>
      </c>
      <c r="O286" s="124">
        <f t="shared" si="26"/>
        <v>1557158.5329663083</v>
      </c>
      <c r="P286" s="124">
        <f t="shared" si="25"/>
        <v>5352.8939191397249</v>
      </c>
      <c r="Q286" s="124">
        <f t="shared" si="27"/>
        <v>3580.0412054338017</v>
      </c>
      <c r="R286" s="124">
        <f t="shared" si="28"/>
        <v>1566091.4680908818</v>
      </c>
      <c r="Z286" s="2"/>
    </row>
    <row r="287" spans="13:26" x14ac:dyDescent="0.25">
      <c r="M287" s="2"/>
      <c r="N287" s="1">
        <f t="shared" si="24"/>
        <v>225</v>
      </c>
      <c r="O287" s="124">
        <f t="shared" si="26"/>
        <v>1566091.4680908818</v>
      </c>
      <c r="P287" s="124">
        <f t="shared" si="25"/>
        <v>5352.8939191397249</v>
      </c>
      <c r="Q287" s="124">
        <f t="shared" si="27"/>
        <v>3600.5787904994145</v>
      </c>
      <c r="R287" s="124">
        <f t="shared" si="28"/>
        <v>1575044.9408005208</v>
      </c>
      <c r="Z287" s="2"/>
    </row>
    <row r="288" spans="13:26" x14ac:dyDescent="0.25">
      <c r="M288" s="2"/>
      <c r="N288" s="1">
        <f t="shared" si="24"/>
        <v>226</v>
      </c>
      <c r="O288" s="124">
        <f t="shared" si="26"/>
        <v>1575044.9408005208</v>
      </c>
      <c r="P288" s="124">
        <f t="shared" si="25"/>
        <v>5352.8939191397249</v>
      </c>
      <c r="Q288" s="124">
        <f t="shared" si="27"/>
        <v>3621.1635932369841</v>
      </c>
      <c r="R288" s="124">
        <f t="shared" si="28"/>
        <v>1584018.9983128975</v>
      </c>
      <c r="Z288" s="2"/>
    </row>
    <row r="289" spans="13:26" x14ac:dyDescent="0.25">
      <c r="M289" s="2"/>
      <c r="N289" s="1">
        <f t="shared" si="24"/>
        <v>227</v>
      </c>
      <c r="O289" s="124">
        <f t="shared" si="26"/>
        <v>1584018.9983128975</v>
      </c>
      <c r="P289" s="124">
        <f t="shared" si="25"/>
        <v>5352.8939191397249</v>
      </c>
      <c r="Q289" s="124">
        <f t="shared" si="27"/>
        <v>3641.795722203994</v>
      </c>
      <c r="R289" s="124">
        <f t="shared" si="28"/>
        <v>1593013.6879542412</v>
      </c>
      <c r="Z289" s="2"/>
    </row>
    <row r="290" spans="13:26" x14ac:dyDescent="0.25">
      <c r="M290" s="2"/>
      <c r="N290" s="1">
        <f t="shared" si="24"/>
        <v>228</v>
      </c>
      <c r="O290" s="124">
        <f t="shared" si="26"/>
        <v>1593013.6879542412</v>
      </c>
      <c r="P290" s="124">
        <f t="shared" si="25"/>
        <v>5352.8939191397249</v>
      </c>
      <c r="Q290" s="124">
        <f t="shared" si="27"/>
        <v>3662.4752862075106</v>
      </c>
      <c r="R290" s="124">
        <f t="shared" si="28"/>
        <v>1602029.0571595882</v>
      </c>
      <c r="Z290" s="2"/>
    </row>
    <row r="291" spans="13:26" x14ac:dyDescent="0.25">
      <c r="M291" s="2"/>
      <c r="N291" s="1">
        <f t="shared" si="24"/>
        <v>229</v>
      </c>
      <c r="O291" s="124">
        <f t="shared" si="26"/>
        <v>1602029.0571595882</v>
      </c>
      <c r="P291" s="124">
        <f t="shared" si="25"/>
        <v>5352.8939191397249</v>
      </c>
      <c r="Q291" s="124">
        <f t="shared" si="27"/>
        <v>3683.2023943047566</v>
      </c>
      <c r="R291" s="124">
        <f t="shared" si="28"/>
        <v>1611065.1534730326</v>
      </c>
      <c r="Z291" s="2"/>
    </row>
    <row r="292" spans="13:26" x14ac:dyDescent="0.25">
      <c r="M292" s="2"/>
      <c r="N292" s="1">
        <f t="shared" si="24"/>
        <v>230</v>
      </c>
      <c r="O292" s="124">
        <f t="shared" si="26"/>
        <v>1611065.1534730326</v>
      </c>
      <c r="P292" s="124">
        <f t="shared" si="25"/>
        <v>5352.8939191397249</v>
      </c>
      <c r="Q292" s="124">
        <f t="shared" si="27"/>
        <v>3703.9771558036873</v>
      </c>
      <c r="R292" s="124">
        <f t="shared" si="28"/>
        <v>1620122.024547976</v>
      </c>
      <c r="Z292" s="2"/>
    </row>
    <row r="293" spans="13:26" x14ac:dyDescent="0.25">
      <c r="M293" s="2"/>
      <c r="N293" s="1">
        <f t="shared" si="24"/>
        <v>231</v>
      </c>
      <c r="O293" s="124">
        <f t="shared" si="26"/>
        <v>1620122.024547976</v>
      </c>
      <c r="P293" s="124">
        <f t="shared" si="25"/>
        <v>5352.8939191397249</v>
      </c>
      <c r="Q293" s="124">
        <f t="shared" si="27"/>
        <v>3724.7996802635653</v>
      </c>
      <c r="R293" s="124">
        <f t="shared" si="28"/>
        <v>1629199.7181473791</v>
      </c>
      <c r="Z293" s="2"/>
    </row>
    <row r="294" spans="13:26" x14ac:dyDescent="0.25">
      <c r="M294" s="2"/>
      <c r="N294" s="1">
        <f t="shared" si="24"/>
        <v>232</v>
      </c>
      <c r="O294" s="124">
        <f t="shared" si="26"/>
        <v>1629199.7181473791</v>
      </c>
      <c r="P294" s="124">
        <f t="shared" si="25"/>
        <v>5352.8939191397249</v>
      </c>
      <c r="Q294" s="124">
        <f t="shared" si="27"/>
        <v>3745.6700774955398</v>
      </c>
      <c r="R294" s="124">
        <f t="shared" si="28"/>
        <v>1638298.2821440143</v>
      </c>
      <c r="Z294" s="2"/>
    </row>
    <row r="295" spans="13:26" x14ac:dyDescent="0.25">
      <c r="M295" s="2"/>
      <c r="N295" s="1">
        <f t="shared" si="24"/>
        <v>233</v>
      </c>
      <c r="O295" s="124">
        <f t="shared" si="26"/>
        <v>1638298.2821440143</v>
      </c>
      <c r="P295" s="124">
        <f t="shared" si="25"/>
        <v>5352.8939191397249</v>
      </c>
      <c r="Q295" s="124">
        <f t="shared" si="27"/>
        <v>3766.5884575632263</v>
      </c>
      <c r="R295" s="124">
        <f t="shared" si="28"/>
        <v>1647417.7645207171</v>
      </c>
      <c r="Z295" s="2"/>
    </row>
    <row r="296" spans="13:26" x14ac:dyDescent="0.25">
      <c r="M296" s="2"/>
      <c r="N296" s="1">
        <f t="shared" si="24"/>
        <v>234</v>
      </c>
      <c r="O296" s="124">
        <f t="shared" si="26"/>
        <v>1647417.7645207171</v>
      </c>
      <c r="P296" s="124">
        <f t="shared" si="25"/>
        <v>5352.8939191397249</v>
      </c>
      <c r="Q296" s="124">
        <f t="shared" si="27"/>
        <v>3787.5549307832848</v>
      </c>
      <c r="R296" s="124">
        <f t="shared" si="28"/>
        <v>1656558.2133706401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1656558.2133706401</v>
      </c>
      <c r="P297" s="124">
        <f t="shared" si="25"/>
        <v>5352.8939191397249</v>
      </c>
      <c r="Q297" s="124">
        <f t="shared" si="27"/>
        <v>3808.5696077260031</v>
      </c>
      <c r="R297" s="124">
        <f t="shared" si="28"/>
        <v>1665719.6768975058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1665719.6768975058</v>
      </c>
      <c r="P298" s="124">
        <f t="shared" si="25"/>
        <v>5352.8939191397249</v>
      </c>
      <c r="Q298" s="124">
        <f t="shared" si="27"/>
        <v>3829.6325992158795</v>
      </c>
      <c r="R298" s="124">
        <f t="shared" si="28"/>
        <v>1674902.2034158614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1674902.2034158614</v>
      </c>
      <c r="P299" s="124">
        <f t="shared" si="25"/>
        <v>5352.8939191397249</v>
      </c>
      <c r="Q299" s="124">
        <f t="shared" si="27"/>
        <v>3850.744016332208</v>
      </c>
      <c r="R299" s="124">
        <f t="shared" si="28"/>
        <v>1684105.8413513333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1684105.8413513333</v>
      </c>
      <c r="P300" s="124">
        <f t="shared" si="25"/>
        <v>5352.8939191397249</v>
      </c>
      <c r="Q300" s="124">
        <f t="shared" si="27"/>
        <v>3871.9039704096622</v>
      </c>
      <c r="R300" s="124">
        <f t="shared" si="28"/>
        <v>1693330.6392408826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1693330.6392408826</v>
      </c>
      <c r="P301" s="124">
        <f t="shared" si="25"/>
        <v>5352.8939191397249</v>
      </c>
      <c r="Q301" s="124">
        <f t="shared" si="27"/>
        <v>3893.1125730388849</v>
      </c>
      <c r="R301" s="124">
        <f t="shared" si="28"/>
        <v>1702576.645733061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1702576.645733061</v>
      </c>
      <c r="P302" s="124">
        <f t="shared" si="25"/>
        <v>5352.8939191397249</v>
      </c>
      <c r="Q302" s="124">
        <f t="shared" si="27"/>
        <v>3914.3699360670739</v>
      </c>
      <c r="R302" s="124">
        <f t="shared" si="28"/>
        <v>1711843.9095882678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1711843.9095882678</v>
      </c>
      <c r="P303" s="124">
        <f t="shared" si="25"/>
        <v>5352.8939191397249</v>
      </c>
      <c r="Q303" s="124">
        <f t="shared" si="27"/>
        <v>3935.6761715985754</v>
      </c>
      <c r="R303" s="124">
        <f t="shared" si="28"/>
        <v>1721132.4796790059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1721132.4796790059</v>
      </c>
      <c r="P304" s="124">
        <f t="shared" si="25"/>
        <v>5352.8939191397249</v>
      </c>
      <c r="Q304" s="124">
        <f t="shared" si="27"/>
        <v>3957.031391995471</v>
      </c>
      <c r="R304" s="124">
        <f t="shared" si="28"/>
        <v>1730442.404990141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1730442.404990141</v>
      </c>
      <c r="P305" s="124">
        <f t="shared" si="25"/>
        <v>5352.8939191397249</v>
      </c>
      <c r="Q305" s="124">
        <f t="shared" si="27"/>
        <v>3978.4357098781743</v>
      </c>
      <c r="R305" s="124">
        <f t="shared" si="28"/>
        <v>1739773.7346191588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1739773.7346191588</v>
      </c>
      <c r="P306" s="124">
        <f t="shared" si="25"/>
        <v>5352.8939191397249</v>
      </c>
      <c r="Q306" s="124">
        <f t="shared" si="27"/>
        <v>3999.8892381260216</v>
      </c>
      <c r="R306" s="124">
        <f t="shared" si="28"/>
        <v>1749126.5177764245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1749126.5177764245</v>
      </c>
      <c r="P307" s="124">
        <f t="shared" si="25"/>
        <v>5352.8939191397249</v>
      </c>
      <c r="Q307" s="124">
        <f t="shared" si="27"/>
        <v>4021.3920898778688</v>
      </c>
      <c r="R307" s="124">
        <f t="shared" si="28"/>
        <v>1758500.8037854421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1758500.8037854421</v>
      </c>
      <c r="P308" s="124">
        <f t="shared" si="25"/>
        <v>5352.8939191397249</v>
      </c>
      <c r="Q308" s="124">
        <f t="shared" si="27"/>
        <v>4042.944378532688</v>
      </c>
      <c r="R308" s="124">
        <f t="shared" si="28"/>
        <v>1767896.6420831145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1767896.6420831145</v>
      </c>
      <c r="P309" s="124">
        <f t="shared" si="25"/>
        <v>5352.8939191397249</v>
      </c>
      <c r="Q309" s="124">
        <f t="shared" si="27"/>
        <v>4064.5462177501645</v>
      </c>
      <c r="R309" s="124">
        <f t="shared" si="28"/>
        <v>1777314.0822200042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1777314.0822200042</v>
      </c>
      <c r="P310" s="124">
        <f t="shared" si="25"/>
        <v>5352.8939191397249</v>
      </c>
      <c r="Q310" s="124">
        <f t="shared" si="27"/>
        <v>4086.1977214512981</v>
      </c>
      <c r="R310" s="124">
        <f t="shared" si="28"/>
        <v>1786753.1738605951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1786753.1738605951</v>
      </c>
      <c r="P311" s="124">
        <f t="shared" si="25"/>
        <v>5352.8939191397249</v>
      </c>
      <c r="Q311" s="124">
        <f t="shared" si="27"/>
        <v>4107.8990038190013</v>
      </c>
      <c r="R311" s="124">
        <f t="shared" si="28"/>
        <v>1796213.9667835538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1796213.9667835538</v>
      </c>
      <c r="P312" s="124">
        <f t="shared" si="25"/>
        <v>5352.8939191397249</v>
      </c>
      <c r="Q312" s="124">
        <f t="shared" si="27"/>
        <v>4129.6501792987056</v>
      </c>
      <c r="R312" s="124">
        <f t="shared" si="28"/>
        <v>1805696.5108819921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1805696.5108819921</v>
      </c>
      <c r="P313" s="124">
        <f t="shared" si="25"/>
        <v>5352.8939191397249</v>
      </c>
      <c r="Q313" s="124">
        <f t="shared" si="27"/>
        <v>4151.4513625989593</v>
      </c>
      <c r="R313" s="124">
        <f t="shared" si="28"/>
        <v>1815200.8561637306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1815200.8561637306</v>
      </c>
      <c r="P314" s="124">
        <f t="shared" si="25"/>
        <v>5352.8939191397249</v>
      </c>
      <c r="Q314" s="124">
        <f t="shared" si="27"/>
        <v>4173.3026686920366</v>
      </c>
      <c r="R314" s="124">
        <f t="shared" si="28"/>
        <v>1824727.0527515623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1824727.0527515623</v>
      </c>
      <c r="P315" s="124">
        <f t="shared" si="25"/>
        <v>5352.8939191397249</v>
      </c>
      <c r="Q315" s="124">
        <f t="shared" si="27"/>
        <v>4195.204212814544</v>
      </c>
      <c r="R315" s="124">
        <f t="shared" si="28"/>
        <v>1834275.1508835165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1834275.1508835165</v>
      </c>
      <c r="P316" s="124">
        <f t="shared" ref="P316:P379" si="30">P315</f>
        <v>5352.8939191397249</v>
      </c>
      <c r="Q316" s="124">
        <f t="shared" si="27"/>
        <v>4217.156110468025</v>
      </c>
      <c r="R316" s="124">
        <f t="shared" si="28"/>
        <v>1843845.2009131243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1843845.2009131243</v>
      </c>
      <c r="P317" s="124">
        <f t="shared" si="30"/>
        <v>5352.8939191397249</v>
      </c>
      <c r="Q317" s="124">
        <f t="shared" si="27"/>
        <v>4239.1584774195735</v>
      </c>
      <c r="R317" s="124">
        <f t="shared" si="28"/>
        <v>1853437.2533096834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1853437.2533096834</v>
      </c>
      <c r="P318" s="124">
        <f t="shared" si="30"/>
        <v>5352.8939191397249</v>
      </c>
      <c r="Q318" s="124">
        <f t="shared" si="27"/>
        <v>4261.2114297024382</v>
      </c>
      <c r="R318" s="124">
        <f t="shared" si="28"/>
        <v>1863051.3586585254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1863051.3586585254</v>
      </c>
      <c r="P319" s="124">
        <f t="shared" si="30"/>
        <v>5352.8939191397249</v>
      </c>
      <c r="Q319" s="124">
        <f t="shared" si="27"/>
        <v>4283.3150836166415</v>
      </c>
      <c r="R319" s="124">
        <f t="shared" si="28"/>
        <v>1872687.5676612817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1872687.5676612817</v>
      </c>
      <c r="P320" s="124">
        <f t="shared" si="30"/>
        <v>5352.8939191397249</v>
      </c>
      <c r="Q320" s="124">
        <f t="shared" si="27"/>
        <v>4305.4695557295881</v>
      </c>
      <c r="R320" s="124">
        <f t="shared" si="28"/>
        <v>1882345.9311361508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1882345.9311361508</v>
      </c>
      <c r="P321" s="124">
        <f t="shared" si="30"/>
        <v>5352.8939191397249</v>
      </c>
      <c r="Q321" s="124">
        <f t="shared" si="27"/>
        <v>4327.674962876682</v>
      </c>
      <c r="R321" s="124">
        <f t="shared" si="28"/>
        <v>1892026.5000181671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1892026.5000181671</v>
      </c>
      <c r="P322" s="124">
        <f t="shared" si="30"/>
        <v>5352.8939191397249</v>
      </c>
      <c r="Q322" s="124">
        <f t="shared" si="27"/>
        <v>4349.9314221619416</v>
      </c>
      <c r="R322" s="124">
        <f t="shared" si="28"/>
        <v>1901729.3253594686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1901729.3253594686</v>
      </c>
      <c r="P323" s="124">
        <f t="shared" si="30"/>
        <v>5352.8939191397249</v>
      </c>
      <c r="Q323" s="124">
        <f t="shared" si="27"/>
        <v>4372.2390509586157</v>
      </c>
      <c r="R323" s="124">
        <f t="shared" si="28"/>
        <v>1911454.4583295668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1911454.4583295668</v>
      </c>
      <c r="P324" s="124">
        <f t="shared" si="30"/>
        <v>5352.8939191397249</v>
      </c>
      <c r="Q324" s="124">
        <f t="shared" si="27"/>
        <v>4394.5979669098078</v>
      </c>
      <c r="R324" s="124">
        <f t="shared" si="28"/>
        <v>1921201.9502156163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1921201.9502156163</v>
      </c>
      <c r="P325" s="124">
        <f t="shared" si="30"/>
        <v>5352.8939191397249</v>
      </c>
      <c r="Q325" s="124">
        <f t="shared" si="27"/>
        <v>4417.0082879290894</v>
      </c>
      <c r="R325" s="124">
        <f t="shared" si="28"/>
        <v>1930971.8524226849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1930971.8524226849</v>
      </c>
      <c r="P326" s="124">
        <f t="shared" si="30"/>
        <v>5352.8939191397249</v>
      </c>
      <c r="Q326" s="124">
        <f t="shared" si="27"/>
        <v>4439.4701322011269</v>
      </c>
      <c r="R326" s="124">
        <f t="shared" si="28"/>
        <v>1940764.2164740257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1940764.2164740257</v>
      </c>
      <c r="P327" s="124">
        <f t="shared" si="30"/>
        <v>5352.8939191397249</v>
      </c>
      <c r="Q327" s="124">
        <f t="shared" si="27"/>
        <v>4461.9836181823057</v>
      </c>
      <c r="R327" s="124">
        <f t="shared" si="28"/>
        <v>1950579.0940113477</v>
      </c>
      <c r="Z327" s="2"/>
    </row>
    <row r="328" spans="13:26" x14ac:dyDescent="0.25">
      <c r="M328" s="2"/>
      <c r="N328" s="1">
        <f t="shared" si="29"/>
        <v>266</v>
      </c>
      <c r="O328" s="124">
        <f t="shared" si="26"/>
        <v>1950579.0940113477</v>
      </c>
      <c r="P328" s="124">
        <f t="shared" si="30"/>
        <v>5352.8939191397249</v>
      </c>
      <c r="Q328" s="124">
        <f t="shared" si="27"/>
        <v>4484.5488646013482</v>
      </c>
      <c r="R328" s="124">
        <f t="shared" si="28"/>
        <v>1960416.5367950888</v>
      </c>
      <c r="Z328" s="2"/>
    </row>
    <row r="329" spans="13:26" x14ac:dyDescent="0.25">
      <c r="M329" s="2"/>
      <c r="N329" s="1">
        <f t="shared" si="29"/>
        <v>267</v>
      </c>
      <c r="O329" s="124">
        <f t="shared" si="26"/>
        <v>1960416.5367950888</v>
      </c>
      <c r="P329" s="124">
        <f t="shared" si="30"/>
        <v>5352.8939191397249</v>
      </c>
      <c r="Q329" s="124">
        <f t="shared" si="27"/>
        <v>4507.1659904599464</v>
      </c>
      <c r="R329" s="124">
        <f t="shared" si="28"/>
        <v>1970276.5967046884</v>
      </c>
      <c r="Z329" s="2"/>
    </row>
    <row r="330" spans="13:26" x14ac:dyDescent="0.25">
      <c r="M330" s="2"/>
      <c r="N330" s="1">
        <f t="shared" si="29"/>
        <v>268</v>
      </c>
      <c r="O330" s="124">
        <f t="shared" si="26"/>
        <v>1970276.5967046884</v>
      </c>
      <c r="P330" s="124">
        <f t="shared" si="30"/>
        <v>5352.8939191397249</v>
      </c>
      <c r="Q330" s="124">
        <f t="shared" si="27"/>
        <v>4529.8351150333892</v>
      </c>
      <c r="R330" s="124">
        <f t="shared" si="28"/>
        <v>1980159.3257388615</v>
      </c>
      <c r="Z330" s="2"/>
    </row>
    <row r="331" spans="13:26" x14ac:dyDescent="0.25">
      <c r="M331" s="2"/>
      <c r="N331" s="1">
        <f t="shared" si="29"/>
        <v>269</v>
      </c>
      <c r="O331" s="124">
        <f t="shared" si="26"/>
        <v>1980159.3257388615</v>
      </c>
      <c r="P331" s="124">
        <f t="shared" si="30"/>
        <v>5352.8939191397249</v>
      </c>
      <c r="Q331" s="124">
        <f t="shared" si="27"/>
        <v>4552.5563578711872</v>
      </c>
      <c r="R331" s="124">
        <f t="shared" si="28"/>
        <v>1990064.7760158724</v>
      </c>
      <c r="Z331" s="2"/>
    </row>
    <row r="332" spans="13:26" x14ac:dyDescent="0.25">
      <c r="M332" s="2"/>
      <c r="N332" s="1">
        <f t="shared" si="29"/>
        <v>270</v>
      </c>
      <c r="O332" s="124">
        <f t="shared" si="26"/>
        <v>1990064.7760158724</v>
      </c>
      <c r="P332" s="124">
        <f t="shared" si="30"/>
        <v>5352.8939191397249</v>
      </c>
      <c r="Q332" s="124">
        <f t="shared" si="27"/>
        <v>4575.3298387977065</v>
      </c>
      <c r="R332" s="124">
        <f t="shared" si="28"/>
        <v>1999992.9997738097</v>
      </c>
      <c r="Z332" s="2"/>
    </row>
    <row r="333" spans="13:26" x14ac:dyDescent="0.25">
      <c r="M333" s="2"/>
      <c r="N333" s="1">
        <f t="shared" si="29"/>
        <v>271</v>
      </c>
      <c r="O333" s="124">
        <f t="shared" si="26"/>
        <v>1999992.9997738097</v>
      </c>
      <c r="P333" s="124">
        <f t="shared" si="30"/>
        <v>5352.8939191397249</v>
      </c>
      <c r="Q333" s="124">
        <f t="shared" si="27"/>
        <v>4598.1556779127986</v>
      </c>
      <c r="R333" s="124">
        <f t="shared" si="28"/>
        <v>2009944.0493708621</v>
      </c>
      <c r="Z333" s="2"/>
    </row>
    <row r="334" spans="13:26" x14ac:dyDescent="0.25">
      <c r="M334" s="2"/>
      <c r="N334" s="1">
        <f t="shared" si="29"/>
        <v>272</v>
      </c>
      <c r="O334" s="124">
        <f t="shared" si="26"/>
        <v>2009944.0493708621</v>
      </c>
      <c r="P334" s="124">
        <f t="shared" si="30"/>
        <v>5352.8939191397249</v>
      </c>
      <c r="Q334" s="124">
        <f t="shared" si="27"/>
        <v>4621.0339955924373</v>
      </c>
      <c r="R334" s="124">
        <f t="shared" si="28"/>
        <v>2019917.9772855942</v>
      </c>
      <c r="Z334" s="2"/>
    </row>
    <row r="335" spans="13:26" x14ac:dyDescent="0.25">
      <c r="M335" s="2"/>
      <c r="N335" s="1">
        <f t="shared" si="29"/>
        <v>273</v>
      </c>
      <c r="O335" s="124">
        <f t="shared" si="26"/>
        <v>2019917.9772855942</v>
      </c>
      <c r="P335" s="124">
        <f t="shared" si="30"/>
        <v>5352.8939191397249</v>
      </c>
      <c r="Q335" s="124">
        <f t="shared" si="27"/>
        <v>4643.9649124893494</v>
      </c>
      <c r="R335" s="124">
        <f t="shared" si="28"/>
        <v>2029914.8361172231</v>
      </c>
      <c r="Z335" s="2"/>
    </row>
    <row r="336" spans="13:26" x14ac:dyDescent="0.25">
      <c r="M336" s="2"/>
      <c r="N336" s="1">
        <f t="shared" si="29"/>
        <v>274</v>
      </c>
      <c r="O336" s="124">
        <f t="shared" si="26"/>
        <v>2029914.8361172231</v>
      </c>
      <c r="P336" s="124">
        <f t="shared" si="30"/>
        <v>5352.8939191397249</v>
      </c>
      <c r="Q336" s="124">
        <f t="shared" si="27"/>
        <v>4666.9485495336521</v>
      </c>
      <c r="R336" s="124">
        <f t="shared" si="28"/>
        <v>2039934.6785858965</v>
      </c>
      <c r="Z336" s="2"/>
    </row>
    <row r="337" spans="13:26" x14ac:dyDescent="0.25">
      <c r="M337" s="2"/>
      <c r="N337" s="1">
        <f t="shared" si="29"/>
        <v>275</v>
      </c>
      <c r="O337" s="124">
        <f t="shared" si="26"/>
        <v>2039934.6785858965</v>
      </c>
      <c r="P337" s="124">
        <f t="shared" si="30"/>
        <v>5352.8939191397249</v>
      </c>
      <c r="Q337" s="124">
        <f t="shared" si="27"/>
        <v>4689.9850279334923</v>
      </c>
      <c r="R337" s="124">
        <f t="shared" si="28"/>
        <v>2049977.5575329696</v>
      </c>
      <c r="Z337" s="2"/>
    </row>
    <row r="338" spans="13:26" x14ac:dyDescent="0.25">
      <c r="M338" s="2"/>
      <c r="N338" s="1">
        <f t="shared" si="29"/>
        <v>276</v>
      </c>
      <c r="O338" s="124">
        <f t="shared" si="26"/>
        <v>2049977.5575329696</v>
      </c>
      <c r="P338" s="124">
        <f t="shared" si="30"/>
        <v>5352.8939191397249</v>
      </c>
      <c r="Q338" s="124">
        <f t="shared" si="27"/>
        <v>4713.0744691756863</v>
      </c>
      <c r="R338" s="124">
        <f t="shared" si="28"/>
        <v>2060043.5259212849</v>
      </c>
      <c r="Z338" s="2"/>
    </row>
    <row r="339" spans="13:26" x14ac:dyDescent="0.25">
      <c r="M339" s="2"/>
      <c r="N339" s="1">
        <f t="shared" si="29"/>
        <v>277</v>
      </c>
      <c r="O339" s="124">
        <f t="shared" ref="O339:O402" si="31">R338</f>
        <v>2060043.5259212849</v>
      </c>
      <c r="P339" s="124">
        <f t="shared" si="30"/>
        <v>5352.8939191397249</v>
      </c>
      <c r="Q339" s="124">
        <f t="shared" ref="Q339:Q402" si="32">O339*$P$57</f>
        <v>4736.2169950263551</v>
      </c>
      <c r="R339" s="124">
        <f t="shared" ref="R339:R402" si="33">O339+P339+Q339</f>
        <v>2070132.636835451</v>
      </c>
      <c r="Z339" s="2"/>
    </row>
    <row r="340" spans="13:26" x14ac:dyDescent="0.25">
      <c r="M340" s="2"/>
      <c r="N340" s="1">
        <f t="shared" si="29"/>
        <v>278</v>
      </c>
      <c r="O340" s="124">
        <f t="shared" si="31"/>
        <v>2070132.636835451</v>
      </c>
      <c r="P340" s="124">
        <f t="shared" si="30"/>
        <v>5352.8939191397249</v>
      </c>
      <c r="Q340" s="124">
        <f t="shared" si="32"/>
        <v>4759.4127275315741</v>
      </c>
      <c r="R340" s="124">
        <f t="shared" si="33"/>
        <v>2080244.9434821222</v>
      </c>
      <c r="Z340" s="2"/>
    </row>
    <row r="341" spans="13:26" x14ac:dyDescent="0.25">
      <c r="M341" s="2"/>
      <c r="N341" s="1">
        <f t="shared" si="29"/>
        <v>279</v>
      </c>
      <c r="O341" s="124">
        <f t="shared" si="31"/>
        <v>2080244.9434821222</v>
      </c>
      <c r="P341" s="124">
        <f t="shared" si="30"/>
        <v>5352.8939191397249</v>
      </c>
      <c r="Q341" s="124">
        <f t="shared" si="32"/>
        <v>4782.6617890180123</v>
      </c>
      <c r="R341" s="124">
        <f t="shared" si="33"/>
        <v>2090380.4991902797</v>
      </c>
      <c r="Z341" s="2"/>
    </row>
    <row r="342" spans="13:26" x14ac:dyDescent="0.25">
      <c r="M342" s="2"/>
      <c r="N342" s="1">
        <f t="shared" si="29"/>
        <v>280</v>
      </c>
      <c r="O342" s="124">
        <f t="shared" si="31"/>
        <v>2090380.4991902797</v>
      </c>
      <c r="P342" s="124">
        <f t="shared" si="30"/>
        <v>5352.8939191397249</v>
      </c>
      <c r="Q342" s="124">
        <f t="shared" si="32"/>
        <v>4805.9643020935764</v>
      </c>
      <c r="R342" s="124">
        <f t="shared" si="33"/>
        <v>2100539.3574115131</v>
      </c>
      <c r="Z342" s="2"/>
    </row>
    <row r="343" spans="13:26" x14ac:dyDescent="0.25">
      <c r="M343" s="2"/>
      <c r="N343" s="1">
        <f t="shared" si="29"/>
        <v>281</v>
      </c>
      <c r="O343" s="124">
        <f t="shared" si="31"/>
        <v>2100539.3574115131</v>
      </c>
      <c r="P343" s="124">
        <f t="shared" si="30"/>
        <v>5352.8939191397249</v>
      </c>
      <c r="Q343" s="124">
        <f t="shared" si="32"/>
        <v>4829.3203896480618</v>
      </c>
      <c r="R343" s="124">
        <f t="shared" si="33"/>
        <v>2110721.5717203007</v>
      </c>
      <c r="Z343" s="2"/>
    </row>
    <row r="344" spans="13:26" x14ac:dyDescent="0.25">
      <c r="M344" s="2"/>
      <c r="N344" s="1">
        <f t="shared" si="29"/>
        <v>282</v>
      </c>
      <c r="O344" s="124">
        <f t="shared" si="31"/>
        <v>2110721.5717203007</v>
      </c>
      <c r="P344" s="124">
        <f t="shared" si="30"/>
        <v>5352.8939191397249</v>
      </c>
      <c r="Q344" s="124">
        <f t="shared" si="32"/>
        <v>4852.7301748537966</v>
      </c>
      <c r="R344" s="124">
        <f t="shared" si="33"/>
        <v>2120927.1958142943</v>
      </c>
      <c r="Z344" s="2"/>
    </row>
    <row r="345" spans="13:26" x14ac:dyDescent="0.25">
      <c r="M345" s="2"/>
      <c r="N345" s="1">
        <f t="shared" si="29"/>
        <v>283</v>
      </c>
      <c r="O345" s="124">
        <f t="shared" si="31"/>
        <v>2120927.1958142943</v>
      </c>
      <c r="P345" s="124">
        <f t="shared" si="30"/>
        <v>5352.8939191397249</v>
      </c>
      <c r="Q345" s="124">
        <f t="shared" si="32"/>
        <v>4876.193781166292</v>
      </c>
      <c r="R345" s="124">
        <f t="shared" si="33"/>
        <v>2131156.2835146002</v>
      </c>
      <c r="Z345" s="2"/>
    </row>
    <row r="346" spans="13:26" x14ac:dyDescent="0.25">
      <c r="M346" s="2"/>
      <c r="N346" s="1">
        <f t="shared" si="29"/>
        <v>284</v>
      </c>
      <c r="O346" s="124">
        <f t="shared" si="31"/>
        <v>2131156.2835146002</v>
      </c>
      <c r="P346" s="124">
        <f t="shared" si="30"/>
        <v>5352.8939191397249</v>
      </c>
      <c r="Q346" s="124">
        <f t="shared" si="32"/>
        <v>4899.7113323248959</v>
      </c>
      <c r="R346" s="124">
        <f t="shared" si="33"/>
        <v>2141408.8887660648</v>
      </c>
      <c r="Z346" s="2"/>
    </row>
    <row r="347" spans="13:26" x14ac:dyDescent="0.25">
      <c r="M347" s="2"/>
      <c r="N347" s="1">
        <f t="shared" si="29"/>
        <v>285</v>
      </c>
      <c r="O347" s="124">
        <f t="shared" si="31"/>
        <v>2141408.8887660648</v>
      </c>
      <c r="P347" s="124">
        <f t="shared" si="30"/>
        <v>5352.8939191397249</v>
      </c>
      <c r="Q347" s="124">
        <f t="shared" si="32"/>
        <v>4923.2829523534419</v>
      </c>
      <c r="R347" s="124">
        <f t="shared" si="33"/>
        <v>2151685.0656375578</v>
      </c>
      <c r="Z347" s="2"/>
    </row>
    <row r="348" spans="13:26" x14ac:dyDescent="0.25">
      <c r="M348" s="2"/>
      <c r="N348" s="1">
        <f t="shared" si="29"/>
        <v>286</v>
      </c>
      <c r="O348" s="124">
        <f t="shared" si="31"/>
        <v>2151685.0656375578</v>
      </c>
      <c r="P348" s="124">
        <f t="shared" si="30"/>
        <v>5352.8939191397249</v>
      </c>
      <c r="Q348" s="124">
        <f t="shared" si="32"/>
        <v>4946.9087655609055</v>
      </c>
      <c r="R348" s="124">
        <f t="shared" si="33"/>
        <v>2161984.8683222583</v>
      </c>
      <c r="Z348" s="2"/>
    </row>
    <row r="349" spans="13:26" x14ac:dyDescent="0.25">
      <c r="M349" s="2"/>
      <c r="N349" s="1">
        <f t="shared" si="29"/>
        <v>287</v>
      </c>
      <c r="O349" s="124">
        <f t="shared" si="31"/>
        <v>2161984.8683222583</v>
      </c>
      <c r="P349" s="124">
        <f t="shared" si="30"/>
        <v>5352.8939191397249</v>
      </c>
      <c r="Q349" s="124">
        <f t="shared" si="32"/>
        <v>4970.5888965420609</v>
      </c>
      <c r="R349" s="124">
        <f t="shared" si="33"/>
        <v>2172308.3511379398</v>
      </c>
      <c r="Z349" s="2"/>
    </row>
    <row r="350" spans="13:26" x14ac:dyDescent="0.25">
      <c r="M350" s="2"/>
      <c r="N350" s="1">
        <f t="shared" si="29"/>
        <v>288</v>
      </c>
      <c r="O350" s="124">
        <f t="shared" si="31"/>
        <v>2172308.3511379398</v>
      </c>
      <c r="P350" s="124">
        <f t="shared" si="30"/>
        <v>5352.8939191397249</v>
      </c>
      <c r="Q350" s="124">
        <f t="shared" si="32"/>
        <v>4994.3234701781339</v>
      </c>
      <c r="R350" s="124">
        <f t="shared" si="33"/>
        <v>2182655.5685272575</v>
      </c>
      <c r="Z350" s="2"/>
    </row>
    <row r="351" spans="13:26" x14ac:dyDescent="0.25">
      <c r="M351" s="2"/>
      <c r="N351" s="1">
        <f t="shared" si="29"/>
        <v>289</v>
      </c>
      <c r="O351" s="124">
        <f t="shared" si="31"/>
        <v>2182655.5685272575</v>
      </c>
      <c r="P351" s="124">
        <f t="shared" si="30"/>
        <v>5352.8939191397249</v>
      </c>
      <c r="Q351" s="124">
        <f t="shared" si="32"/>
        <v>5018.1126116374635</v>
      </c>
      <c r="R351" s="124">
        <f t="shared" si="33"/>
        <v>2193026.5750580346</v>
      </c>
      <c r="Z351" s="2"/>
    </row>
    <row r="352" spans="13:26" x14ac:dyDescent="0.25">
      <c r="M352" s="2"/>
      <c r="N352" s="1">
        <f t="shared" si="29"/>
        <v>290</v>
      </c>
      <c r="O352" s="124">
        <f t="shared" si="31"/>
        <v>2193026.5750580346</v>
      </c>
      <c r="P352" s="124">
        <f t="shared" si="30"/>
        <v>5352.8939191397249</v>
      </c>
      <c r="Q352" s="124">
        <f t="shared" si="32"/>
        <v>5041.9564463761635</v>
      </c>
      <c r="R352" s="124">
        <f t="shared" si="33"/>
        <v>2203421.4254235504</v>
      </c>
      <c r="Z352" s="2"/>
    </row>
    <row r="353" spans="13:26" x14ac:dyDescent="0.25">
      <c r="M353" s="2"/>
      <c r="N353" s="1">
        <f t="shared" si="29"/>
        <v>291</v>
      </c>
      <c r="O353" s="124">
        <f t="shared" si="31"/>
        <v>2203421.4254235504</v>
      </c>
      <c r="P353" s="124">
        <f t="shared" si="30"/>
        <v>5352.8939191397249</v>
      </c>
      <c r="Q353" s="124">
        <f t="shared" si="32"/>
        <v>5065.8551001387796</v>
      </c>
      <c r="R353" s="124">
        <f t="shared" si="33"/>
        <v>2213840.1744428286</v>
      </c>
      <c r="Z353" s="2"/>
    </row>
    <row r="354" spans="13:26" x14ac:dyDescent="0.25">
      <c r="M354" s="2"/>
      <c r="N354" s="1">
        <f t="shared" si="29"/>
        <v>292</v>
      </c>
      <c r="O354" s="124">
        <f t="shared" si="31"/>
        <v>2213840.1744428286</v>
      </c>
      <c r="P354" s="124">
        <f t="shared" si="30"/>
        <v>5352.8939191397249</v>
      </c>
      <c r="Q354" s="124">
        <f t="shared" si="32"/>
        <v>5089.8086989589556</v>
      </c>
      <c r="R354" s="124">
        <f t="shared" si="33"/>
        <v>2224282.8770609275</v>
      </c>
      <c r="Z354" s="2"/>
    </row>
    <row r="355" spans="13:26" x14ac:dyDescent="0.25">
      <c r="M355" s="2"/>
      <c r="N355" s="1">
        <f t="shared" si="29"/>
        <v>293</v>
      </c>
      <c r="O355" s="124">
        <f t="shared" si="31"/>
        <v>2224282.8770609275</v>
      </c>
      <c r="P355" s="124">
        <f t="shared" si="30"/>
        <v>5352.8939191397249</v>
      </c>
      <c r="Q355" s="124">
        <f t="shared" si="32"/>
        <v>5113.8173691600996</v>
      </c>
      <c r="R355" s="124">
        <f t="shared" si="33"/>
        <v>2234749.5883492273</v>
      </c>
      <c r="Z355" s="2"/>
    </row>
    <row r="356" spans="13:26" x14ac:dyDescent="0.25">
      <c r="M356" s="2"/>
      <c r="N356" s="1">
        <f t="shared" si="29"/>
        <v>294</v>
      </c>
      <c r="O356" s="124">
        <f t="shared" si="31"/>
        <v>2234749.5883492273</v>
      </c>
      <c r="P356" s="124">
        <f t="shared" si="30"/>
        <v>5352.8939191397249</v>
      </c>
      <c r="Q356" s="124">
        <f t="shared" si="32"/>
        <v>5137.8812373560449</v>
      </c>
      <c r="R356" s="124">
        <f t="shared" si="33"/>
        <v>2245240.363505723</v>
      </c>
      <c r="Z356" s="2"/>
    </row>
    <row r="357" spans="13:26" x14ac:dyDescent="0.25">
      <c r="M357" s="2"/>
      <c r="N357" s="1">
        <f t="shared" si="29"/>
        <v>295</v>
      </c>
      <c r="O357" s="124">
        <f t="shared" si="31"/>
        <v>2245240.363505723</v>
      </c>
      <c r="P357" s="124">
        <f t="shared" si="30"/>
        <v>5352.8939191397249</v>
      </c>
      <c r="Q357" s="124">
        <f t="shared" si="32"/>
        <v>5162.0004304517224</v>
      </c>
      <c r="R357" s="124">
        <f t="shared" si="33"/>
        <v>2255755.2578553143</v>
      </c>
      <c r="Z357" s="2"/>
    </row>
    <row r="358" spans="13:26" x14ac:dyDescent="0.25">
      <c r="M358" s="2"/>
      <c r="N358" s="1">
        <f t="shared" si="29"/>
        <v>296</v>
      </c>
      <c r="O358" s="124">
        <f t="shared" si="31"/>
        <v>2255755.2578553143</v>
      </c>
      <c r="P358" s="124">
        <f t="shared" si="30"/>
        <v>5352.8939191397249</v>
      </c>
      <c r="Q358" s="124">
        <f t="shared" si="32"/>
        <v>5186.1750756438278</v>
      </c>
      <c r="R358" s="124">
        <f t="shared" si="33"/>
        <v>2266294.3268500976</v>
      </c>
      <c r="Z358" s="2"/>
    </row>
    <row r="359" spans="13:26" x14ac:dyDescent="0.25">
      <c r="M359" s="2"/>
      <c r="N359" s="1">
        <f t="shared" si="29"/>
        <v>297</v>
      </c>
      <c r="O359" s="124">
        <f t="shared" si="31"/>
        <v>2266294.3268500976</v>
      </c>
      <c r="P359" s="124">
        <f t="shared" si="30"/>
        <v>5352.8939191397249</v>
      </c>
      <c r="Q359" s="124">
        <f t="shared" si="32"/>
        <v>5210.4053004214938</v>
      </c>
      <c r="R359" s="124">
        <f t="shared" si="33"/>
        <v>2276857.6260696589</v>
      </c>
      <c r="Z359" s="2"/>
    </row>
    <row r="360" spans="13:26" x14ac:dyDescent="0.25">
      <c r="M360" s="2"/>
      <c r="N360" s="1">
        <f t="shared" si="29"/>
        <v>298</v>
      </c>
      <c r="O360" s="124">
        <f t="shared" si="31"/>
        <v>2276857.6260696589</v>
      </c>
      <c r="P360" s="124">
        <f t="shared" si="30"/>
        <v>5352.8939191397249</v>
      </c>
      <c r="Q360" s="124">
        <f t="shared" si="32"/>
        <v>5234.6912325669618</v>
      </c>
      <c r="R360" s="124">
        <f t="shared" si="33"/>
        <v>2287445.2112213657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2287445.2112213657</v>
      </c>
      <c r="P361" s="124">
        <f t="shared" si="30"/>
        <v>5352.8939191397249</v>
      </c>
      <c r="Q361" s="124">
        <f t="shared" si="32"/>
        <v>5259.0330001562543</v>
      </c>
      <c r="R361" s="124">
        <f t="shared" si="33"/>
        <v>2298057.1381406616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2298057.1381406616</v>
      </c>
      <c r="P362" s="124">
        <f t="shared" si="30"/>
        <v>5352.8939191397249</v>
      </c>
      <c r="Q362" s="124">
        <f t="shared" si="32"/>
        <v>5283.4307315598517</v>
      </c>
      <c r="R362" s="124">
        <f t="shared" si="33"/>
        <v>2308693.4627913609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2308693.4627913609</v>
      </c>
      <c r="P363" s="124">
        <f t="shared" si="30"/>
        <v>5352.8939191397249</v>
      </c>
      <c r="Q363" s="124">
        <f t="shared" si="32"/>
        <v>5307.8845554433692</v>
      </c>
      <c r="R363" s="124">
        <f t="shared" si="33"/>
        <v>2319354.2412659437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2319354.2412659437</v>
      </c>
      <c r="P364" s="124">
        <f t="shared" si="30"/>
        <v>5352.8939191397249</v>
      </c>
      <c r="Q364" s="124">
        <f t="shared" si="32"/>
        <v>5332.3946007682362</v>
      </c>
      <c r="R364" s="124">
        <f t="shared" si="33"/>
        <v>2330039.5297858515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2330039.5297858515</v>
      </c>
      <c r="P365" s="124">
        <f t="shared" si="30"/>
        <v>5352.8939191397249</v>
      </c>
      <c r="Q365" s="124">
        <f t="shared" si="32"/>
        <v>5356.9609967923761</v>
      </c>
      <c r="R365" s="124">
        <f t="shared" si="33"/>
        <v>2340749.3847017833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2340749.3847017833</v>
      </c>
      <c r="P366" s="124">
        <f t="shared" si="30"/>
        <v>5352.8939191397249</v>
      </c>
      <c r="Q366" s="124">
        <f t="shared" si="32"/>
        <v>5381.5838730708847</v>
      </c>
      <c r="R366" s="124">
        <f t="shared" si="33"/>
        <v>2351483.8624939937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2351483.8624939937</v>
      </c>
      <c r="P367" s="124">
        <f t="shared" si="30"/>
        <v>5352.8939191397249</v>
      </c>
      <c r="Q367" s="124">
        <f t="shared" si="32"/>
        <v>5406.2633594567187</v>
      </c>
      <c r="R367" s="124">
        <f t="shared" si="33"/>
        <v>2362243.0197725901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2362243.0197725901</v>
      </c>
      <c r="P368" s="124">
        <f t="shared" si="30"/>
        <v>5352.8939191397249</v>
      </c>
      <c r="Q368" s="124">
        <f t="shared" si="32"/>
        <v>5430.9995861013767</v>
      </c>
      <c r="R368" s="124">
        <f t="shared" si="33"/>
        <v>2373026.9132778309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2373026.9132778309</v>
      </c>
      <c r="P369" s="124">
        <f t="shared" si="30"/>
        <v>5352.8939191397249</v>
      </c>
      <c r="Q369" s="124">
        <f t="shared" si="32"/>
        <v>5455.7926834555865</v>
      </c>
      <c r="R369" s="124">
        <f t="shared" si="33"/>
        <v>2383835.5998804262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2383835.5998804262</v>
      </c>
      <c r="P370" s="124">
        <f t="shared" si="30"/>
        <v>5352.8939191397249</v>
      </c>
      <c r="Q370" s="124">
        <f t="shared" si="32"/>
        <v>5480.6427822699943</v>
      </c>
      <c r="R370" s="124">
        <f t="shared" si="33"/>
        <v>2394669.1365818358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2394669.1365818358</v>
      </c>
      <c r="P371" s="124">
        <f t="shared" si="30"/>
        <v>5352.8939191397249</v>
      </c>
      <c r="Q371" s="124">
        <f t="shared" si="32"/>
        <v>5505.5500135958528</v>
      </c>
      <c r="R371" s="124">
        <f t="shared" si="33"/>
        <v>2405527.5805145712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2405527.5805145712</v>
      </c>
      <c r="P372" s="124">
        <f t="shared" si="30"/>
        <v>5352.8939191397249</v>
      </c>
      <c r="Q372" s="124">
        <f t="shared" si="32"/>
        <v>5530.5145087857118</v>
      </c>
      <c r="R372" s="124">
        <f t="shared" si="33"/>
        <v>2416410.9889424965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2416410.9889424965</v>
      </c>
      <c r="P373" s="124">
        <f t="shared" si="30"/>
        <v>5352.8939191397249</v>
      </c>
      <c r="Q373" s="124">
        <f t="shared" si="32"/>
        <v>5555.5363994941135</v>
      </c>
      <c r="R373" s="124">
        <f t="shared" si="33"/>
        <v>2427319.41926113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2427319.41926113</v>
      </c>
      <c r="P374" s="124">
        <f t="shared" si="30"/>
        <v>5352.8939191397249</v>
      </c>
      <c r="Q374" s="124">
        <f t="shared" si="32"/>
        <v>5580.6158176782837</v>
      </c>
      <c r="R374" s="124">
        <f t="shared" si="33"/>
        <v>2438252.9289979478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2438252.9289979478</v>
      </c>
      <c r="P375" s="124">
        <f t="shared" si="30"/>
        <v>5352.8939191397249</v>
      </c>
      <c r="Q375" s="124">
        <f t="shared" si="32"/>
        <v>5605.7528955988309</v>
      </c>
      <c r="R375" s="124">
        <f t="shared" si="33"/>
        <v>2449211.5758126862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2449211.5758126862</v>
      </c>
      <c r="P376" s="124">
        <f t="shared" si="30"/>
        <v>5352.8939191397249</v>
      </c>
      <c r="Q376" s="124">
        <f t="shared" si="32"/>
        <v>5630.9477658204414</v>
      </c>
      <c r="R376" s="124">
        <f t="shared" si="33"/>
        <v>2460195.4174976465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2460195.4174976465</v>
      </c>
      <c r="P377" s="124">
        <f t="shared" si="30"/>
        <v>5352.8939191397249</v>
      </c>
      <c r="Q377" s="124">
        <f t="shared" si="32"/>
        <v>5656.2005612125795</v>
      </c>
      <c r="R377" s="124">
        <f t="shared" si="33"/>
        <v>2471204.5119779985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2471204.5119779985</v>
      </c>
      <c r="P378" s="124">
        <f t="shared" si="30"/>
        <v>5352.8939191397249</v>
      </c>
      <c r="Q378" s="124">
        <f t="shared" si="32"/>
        <v>5681.5114149501842</v>
      </c>
      <c r="R378" s="124">
        <f t="shared" si="33"/>
        <v>2482238.9173120884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2482238.9173120884</v>
      </c>
      <c r="P379" s="124">
        <f t="shared" si="30"/>
        <v>5352.8939191397249</v>
      </c>
      <c r="Q379" s="124">
        <f t="shared" si="32"/>
        <v>5706.8804605143814</v>
      </c>
      <c r="R379" s="124">
        <f t="shared" si="33"/>
        <v>2493298.6916917423</v>
      </c>
      <c r="Z379" s="2"/>
    </row>
    <row r="380" spans="13:26" x14ac:dyDescent="0.25">
      <c r="M380" s="2"/>
      <c r="N380" s="1">
        <f t="shared" ref="N380:N443" si="34">N379+1</f>
        <v>318</v>
      </c>
      <c r="O380" s="124">
        <f t="shared" si="31"/>
        <v>2493298.6916917423</v>
      </c>
      <c r="P380" s="124">
        <f t="shared" ref="P380:P443" si="35">P379</f>
        <v>5352.8939191397249</v>
      </c>
      <c r="Q380" s="124">
        <f t="shared" si="32"/>
        <v>5732.307831693176</v>
      </c>
      <c r="R380" s="124">
        <f t="shared" si="33"/>
        <v>2504383.8934425749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2504383.8934425749</v>
      </c>
      <c r="P381" s="124">
        <f t="shared" si="35"/>
        <v>5352.8939191397249</v>
      </c>
      <c r="Q381" s="124">
        <f t="shared" si="32"/>
        <v>5757.7936625821667</v>
      </c>
      <c r="R381" s="124">
        <f t="shared" si="33"/>
        <v>2515494.5810242966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2515494.5810242966</v>
      </c>
      <c r="P382" s="124">
        <f t="shared" si="35"/>
        <v>5352.8939191397249</v>
      </c>
      <c r="Q382" s="124">
        <f t="shared" si="32"/>
        <v>5783.3380875852472</v>
      </c>
      <c r="R382" s="124">
        <f t="shared" si="33"/>
        <v>2526630.8130310215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2526630.8130310215</v>
      </c>
      <c r="P383" s="124">
        <f t="shared" si="35"/>
        <v>5352.8939191397249</v>
      </c>
      <c r="Q383" s="124">
        <f t="shared" si="32"/>
        <v>5808.9412414153194</v>
      </c>
      <c r="R383" s="124">
        <f t="shared" si="33"/>
        <v>2537792.6481915764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2537792.6481915764</v>
      </c>
      <c r="P384" s="124">
        <f t="shared" si="35"/>
        <v>5352.8939191397249</v>
      </c>
      <c r="Q384" s="124">
        <f t="shared" si="32"/>
        <v>5834.6032590949999</v>
      </c>
      <c r="R384" s="124">
        <f t="shared" si="33"/>
        <v>2548980.145369811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2548980.145369811</v>
      </c>
      <c r="P385" s="124">
        <f t="shared" si="35"/>
        <v>5352.8939191397249</v>
      </c>
      <c r="Q385" s="124">
        <f t="shared" si="32"/>
        <v>5860.3242759573341</v>
      </c>
      <c r="R385" s="124">
        <f t="shared" si="33"/>
        <v>2560193.363564908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2560193.363564908</v>
      </c>
      <c r="P386" s="124">
        <f t="shared" si="35"/>
        <v>5352.8939191397249</v>
      </c>
      <c r="Q386" s="124">
        <f t="shared" si="32"/>
        <v>5886.1044276465109</v>
      </c>
      <c r="R386" s="124">
        <f t="shared" si="33"/>
        <v>2571432.3619116941</v>
      </c>
      <c r="Z386" s="2"/>
    </row>
    <row r="387" spans="13:26" x14ac:dyDescent="0.25">
      <c r="M387" s="2"/>
      <c r="N387" s="1">
        <f t="shared" si="34"/>
        <v>325</v>
      </c>
      <c r="O387" s="124">
        <f t="shared" si="31"/>
        <v>2571432.3619116941</v>
      </c>
      <c r="P387" s="124">
        <f t="shared" si="35"/>
        <v>5352.8939191397249</v>
      </c>
      <c r="Q387" s="124">
        <f t="shared" si="32"/>
        <v>5911.943850118575</v>
      </c>
      <c r="R387" s="124">
        <f t="shared" si="33"/>
        <v>2582697.1996809524</v>
      </c>
      <c r="Z387" s="2"/>
    </row>
    <row r="388" spans="13:26" x14ac:dyDescent="0.25">
      <c r="M388" s="2"/>
      <c r="N388" s="1">
        <f t="shared" si="34"/>
        <v>326</v>
      </c>
      <c r="O388" s="124">
        <f t="shared" si="31"/>
        <v>2582697.1996809524</v>
      </c>
      <c r="P388" s="124">
        <f t="shared" si="35"/>
        <v>5352.8939191397249</v>
      </c>
      <c r="Q388" s="124">
        <f t="shared" si="32"/>
        <v>5937.8426796421481</v>
      </c>
      <c r="R388" s="124">
        <f t="shared" si="33"/>
        <v>2593987.9362797341</v>
      </c>
      <c r="Z388" s="2"/>
    </row>
    <row r="389" spans="13:26" x14ac:dyDescent="0.25">
      <c r="M389" s="2"/>
      <c r="N389" s="1">
        <f t="shared" si="34"/>
        <v>327</v>
      </c>
      <c r="O389" s="124">
        <f t="shared" si="31"/>
        <v>2593987.9362797341</v>
      </c>
      <c r="P389" s="124">
        <f t="shared" si="35"/>
        <v>5352.8939191397249</v>
      </c>
      <c r="Q389" s="124">
        <f t="shared" si="32"/>
        <v>5963.8010527991437</v>
      </c>
      <c r="R389" s="124">
        <f t="shared" si="33"/>
        <v>2605304.6312516727</v>
      </c>
      <c r="Z389" s="2"/>
    </row>
    <row r="390" spans="13:26" x14ac:dyDescent="0.25">
      <c r="M390" s="2"/>
      <c r="N390" s="1">
        <f t="shared" si="34"/>
        <v>328</v>
      </c>
      <c r="O390" s="124">
        <f t="shared" si="31"/>
        <v>2605304.6312516727</v>
      </c>
      <c r="P390" s="124">
        <f t="shared" si="35"/>
        <v>5352.8939191397249</v>
      </c>
      <c r="Q390" s="124">
        <f t="shared" si="32"/>
        <v>5989.8191064854873</v>
      </c>
      <c r="R390" s="124">
        <f t="shared" si="33"/>
        <v>2616647.3442772981</v>
      </c>
      <c r="Z390" s="2"/>
    </row>
    <row r="391" spans="13:26" x14ac:dyDescent="0.25">
      <c r="M391" s="2"/>
      <c r="N391" s="1">
        <f t="shared" si="34"/>
        <v>329</v>
      </c>
      <c r="O391" s="124">
        <f t="shared" si="31"/>
        <v>2616647.3442772981</v>
      </c>
      <c r="P391" s="124">
        <f t="shared" si="35"/>
        <v>5352.8939191397249</v>
      </c>
      <c r="Q391" s="124">
        <f t="shared" si="32"/>
        <v>6015.8969779118443</v>
      </c>
      <c r="R391" s="124">
        <f t="shared" si="33"/>
        <v>2628016.1351743494</v>
      </c>
      <c r="Z391" s="2"/>
    </row>
    <row r="392" spans="13:26" x14ac:dyDescent="0.25">
      <c r="M392" s="2"/>
      <c r="N392" s="1">
        <f t="shared" si="34"/>
        <v>330</v>
      </c>
      <c r="O392" s="124">
        <f t="shared" si="31"/>
        <v>2628016.1351743494</v>
      </c>
      <c r="P392" s="124">
        <f t="shared" si="35"/>
        <v>5352.8939191397249</v>
      </c>
      <c r="Q392" s="124">
        <f t="shared" si="32"/>
        <v>6042.0348046043337</v>
      </c>
      <c r="R392" s="124">
        <f t="shared" si="33"/>
        <v>2639411.0638980935</v>
      </c>
      <c r="Z392" s="2"/>
    </row>
    <row r="393" spans="13:26" x14ac:dyDescent="0.25">
      <c r="M393" s="2"/>
      <c r="N393" s="1">
        <f t="shared" si="34"/>
        <v>331</v>
      </c>
      <c r="O393" s="124">
        <f t="shared" si="31"/>
        <v>2639411.0638980935</v>
      </c>
      <c r="P393" s="124">
        <f t="shared" si="35"/>
        <v>5352.8939191397249</v>
      </c>
      <c r="Q393" s="124">
        <f t="shared" si="32"/>
        <v>6068.2327244052631</v>
      </c>
      <c r="R393" s="124">
        <f t="shared" si="33"/>
        <v>2650832.1905416385</v>
      </c>
      <c r="Z393" s="2"/>
    </row>
    <row r="394" spans="13:26" x14ac:dyDescent="0.25">
      <c r="M394" s="2"/>
      <c r="N394" s="1">
        <f t="shared" si="34"/>
        <v>332</v>
      </c>
      <c r="O394" s="124">
        <f t="shared" si="31"/>
        <v>2650832.1905416385</v>
      </c>
      <c r="P394" s="124">
        <f t="shared" si="35"/>
        <v>5352.8939191397249</v>
      </c>
      <c r="Q394" s="124">
        <f t="shared" si="32"/>
        <v>6094.4908754738508</v>
      </c>
      <c r="R394" s="124">
        <f t="shared" si="33"/>
        <v>2662279.5753362519</v>
      </c>
      <c r="Z394" s="2"/>
    </row>
    <row r="395" spans="13:26" x14ac:dyDescent="0.25">
      <c r="M395" s="2"/>
      <c r="N395" s="1">
        <f t="shared" si="34"/>
        <v>333</v>
      </c>
      <c r="O395" s="124">
        <f t="shared" si="31"/>
        <v>2662279.5753362519</v>
      </c>
      <c r="P395" s="124">
        <f t="shared" si="35"/>
        <v>5352.8939191397249</v>
      </c>
      <c r="Q395" s="124">
        <f t="shared" si="32"/>
        <v>6120.8093962869516</v>
      </c>
      <c r="R395" s="124">
        <f t="shared" si="33"/>
        <v>2673753.2786516785</v>
      </c>
      <c r="Z395" s="2"/>
    </row>
    <row r="396" spans="13:26" x14ac:dyDescent="0.25">
      <c r="M396" s="2"/>
      <c r="N396" s="1">
        <f t="shared" si="34"/>
        <v>334</v>
      </c>
      <c r="O396" s="124">
        <f t="shared" si="31"/>
        <v>2673753.2786516785</v>
      </c>
      <c r="P396" s="124">
        <f t="shared" si="35"/>
        <v>5352.8939191397249</v>
      </c>
      <c r="Q396" s="124">
        <f t="shared" si="32"/>
        <v>6147.1884256397962</v>
      </c>
      <c r="R396" s="124">
        <f t="shared" si="33"/>
        <v>2685253.3609964577</v>
      </c>
      <c r="Z396" s="2"/>
    </row>
    <row r="397" spans="13:26" x14ac:dyDescent="0.25">
      <c r="M397" s="2"/>
      <c r="N397" s="1">
        <f t="shared" si="34"/>
        <v>335</v>
      </c>
      <c r="O397" s="124">
        <f t="shared" si="31"/>
        <v>2685253.3609964577</v>
      </c>
      <c r="P397" s="124">
        <f t="shared" si="35"/>
        <v>5352.8939191397249</v>
      </c>
      <c r="Q397" s="124">
        <f t="shared" si="32"/>
        <v>6173.6281026467113</v>
      </c>
      <c r="R397" s="124">
        <f t="shared" si="33"/>
        <v>2696779.8830182441</v>
      </c>
      <c r="Z397" s="2"/>
    </row>
    <row r="398" spans="13:26" x14ac:dyDescent="0.25">
      <c r="M398" s="2"/>
      <c r="N398" s="1">
        <f t="shared" si="34"/>
        <v>336</v>
      </c>
      <c r="O398" s="124">
        <f t="shared" si="31"/>
        <v>2696779.8830182441</v>
      </c>
      <c r="P398" s="124">
        <f t="shared" si="35"/>
        <v>5352.8939191397249</v>
      </c>
      <c r="Q398" s="124">
        <f t="shared" si="32"/>
        <v>6200.1285667418642</v>
      </c>
      <c r="R398" s="124">
        <f t="shared" si="33"/>
        <v>2708332.9055041256</v>
      </c>
      <c r="Z398" s="2"/>
    </row>
    <row r="399" spans="13:26" x14ac:dyDescent="0.25">
      <c r="M399" s="2"/>
      <c r="N399" s="1">
        <f t="shared" si="34"/>
        <v>337</v>
      </c>
      <c r="O399" s="124">
        <f t="shared" si="31"/>
        <v>2708332.9055041256</v>
      </c>
      <c r="P399" s="124">
        <f t="shared" si="35"/>
        <v>5352.8939191397249</v>
      </c>
      <c r="Q399" s="124">
        <f t="shared" si="32"/>
        <v>6226.6899576799924</v>
      </c>
      <c r="R399" s="124">
        <f t="shared" si="33"/>
        <v>2719912.4893809455</v>
      </c>
      <c r="Z399" s="2"/>
    </row>
    <row r="400" spans="13:26" x14ac:dyDescent="0.25">
      <c r="M400" s="2"/>
      <c r="N400" s="1">
        <f t="shared" si="34"/>
        <v>338</v>
      </c>
      <c r="O400" s="124">
        <f t="shared" si="31"/>
        <v>2719912.4893809455</v>
      </c>
      <c r="P400" s="124">
        <f t="shared" si="35"/>
        <v>5352.8939191397249</v>
      </c>
      <c r="Q400" s="124">
        <f t="shared" si="32"/>
        <v>6253.3124155371388</v>
      </c>
      <c r="R400" s="124">
        <f t="shared" si="33"/>
        <v>2731518.695715622</v>
      </c>
      <c r="Z400" s="2"/>
    </row>
    <row r="401" spans="13:26" x14ac:dyDescent="0.25">
      <c r="M401" s="2"/>
      <c r="N401" s="1">
        <f t="shared" si="34"/>
        <v>339</v>
      </c>
      <c r="O401" s="124">
        <f t="shared" si="31"/>
        <v>2731518.695715622</v>
      </c>
      <c r="P401" s="124">
        <f t="shared" si="35"/>
        <v>5352.8939191397249</v>
      </c>
      <c r="Q401" s="124">
        <f t="shared" si="32"/>
        <v>6279.9960807113948</v>
      </c>
      <c r="R401" s="124">
        <f t="shared" si="33"/>
        <v>2743151.5857154732</v>
      </c>
      <c r="Z401" s="2"/>
    </row>
    <row r="402" spans="13:26" x14ac:dyDescent="0.25">
      <c r="M402" s="2"/>
      <c r="N402" s="1">
        <f t="shared" si="34"/>
        <v>340</v>
      </c>
      <c r="O402" s="124">
        <f t="shared" si="31"/>
        <v>2743151.5857154732</v>
      </c>
      <c r="P402" s="124">
        <f t="shared" si="35"/>
        <v>5352.8939191397249</v>
      </c>
      <c r="Q402" s="124">
        <f t="shared" si="32"/>
        <v>6306.7410939236415</v>
      </c>
      <c r="R402" s="124">
        <f t="shared" si="33"/>
        <v>2754811.2207285366</v>
      </c>
      <c r="Z402" s="2"/>
    </row>
    <row r="403" spans="13:26" x14ac:dyDescent="0.25">
      <c r="M403" s="2"/>
      <c r="N403" s="1">
        <f t="shared" si="34"/>
        <v>341</v>
      </c>
      <c r="O403" s="124">
        <f t="shared" ref="O403:O446" si="36">R402</f>
        <v>2754811.2207285366</v>
      </c>
      <c r="P403" s="124">
        <f t="shared" si="35"/>
        <v>5352.8939191397249</v>
      </c>
      <c r="Q403" s="124">
        <f t="shared" ref="Q403:Q446" si="37">O403*$P$57</f>
        <v>6333.5475962182854</v>
      </c>
      <c r="R403" s="124">
        <f t="shared" ref="R403:R446" si="38">O403+P403+Q403</f>
        <v>2766497.6622438943</v>
      </c>
      <c r="Z403" s="2"/>
    </row>
    <row r="404" spans="13:26" x14ac:dyDescent="0.25">
      <c r="M404" s="2"/>
      <c r="N404" s="1">
        <f t="shared" si="34"/>
        <v>342</v>
      </c>
      <c r="O404" s="124">
        <f t="shared" si="36"/>
        <v>2766497.6622438943</v>
      </c>
      <c r="P404" s="124">
        <f t="shared" si="35"/>
        <v>5352.8939191397249</v>
      </c>
      <c r="Q404" s="124">
        <f t="shared" si="37"/>
        <v>6360.415728964007</v>
      </c>
      <c r="R404" s="124">
        <f t="shared" si="38"/>
        <v>2778210.9718919978</v>
      </c>
      <c r="Z404" s="2"/>
    </row>
    <row r="405" spans="13:26" x14ac:dyDescent="0.25">
      <c r="M405" s="2"/>
      <c r="N405" s="1">
        <f t="shared" si="34"/>
        <v>343</v>
      </c>
      <c r="O405" s="124">
        <f t="shared" si="36"/>
        <v>2778210.9718919978</v>
      </c>
      <c r="P405" s="124">
        <f t="shared" si="35"/>
        <v>5352.8939191397249</v>
      </c>
      <c r="Q405" s="124">
        <f t="shared" si="37"/>
        <v>6387.3456338545093</v>
      </c>
      <c r="R405" s="124">
        <f t="shared" si="38"/>
        <v>2789951.2114449921</v>
      </c>
      <c r="Z405" s="2"/>
    </row>
    <row r="406" spans="13:26" x14ac:dyDescent="0.25">
      <c r="M406" s="2"/>
      <c r="N406" s="1">
        <f t="shared" si="34"/>
        <v>344</v>
      </c>
      <c r="O406" s="124">
        <f t="shared" si="36"/>
        <v>2789951.2114449921</v>
      </c>
      <c r="P406" s="124">
        <f t="shared" si="35"/>
        <v>5352.8939191397249</v>
      </c>
      <c r="Q406" s="124">
        <f t="shared" si="37"/>
        <v>6414.3374529092571</v>
      </c>
      <c r="R406" s="124">
        <f t="shared" si="38"/>
        <v>2801718.4428170412</v>
      </c>
      <c r="Z406" s="2"/>
    </row>
    <row r="407" spans="13:26" x14ac:dyDescent="0.25">
      <c r="M407" s="2"/>
      <c r="N407" s="1">
        <f t="shared" si="34"/>
        <v>345</v>
      </c>
      <c r="O407" s="124">
        <f t="shared" si="36"/>
        <v>2801718.4428170412</v>
      </c>
      <c r="P407" s="124">
        <f t="shared" si="35"/>
        <v>5352.8939191397249</v>
      </c>
      <c r="Q407" s="124">
        <f t="shared" si="37"/>
        <v>6441.3913284742312</v>
      </c>
      <c r="R407" s="124">
        <f t="shared" si="38"/>
        <v>2813512.7280646549</v>
      </c>
      <c r="Z407" s="2"/>
    </row>
    <row r="408" spans="13:26" x14ac:dyDescent="0.25">
      <c r="M408" s="2"/>
      <c r="N408" s="1">
        <f t="shared" si="34"/>
        <v>346</v>
      </c>
      <c r="O408" s="124">
        <f t="shared" si="36"/>
        <v>2813512.7280646549</v>
      </c>
      <c r="P408" s="124">
        <f t="shared" si="35"/>
        <v>5352.8939191397249</v>
      </c>
      <c r="Q408" s="124">
        <f t="shared" si="37"/>
        <v>6468.5074032226785</v>
      </c>
      <c r="R408" s="124">
        <f t="shared" si="38"/>
        <v>2825334.1293870173</v>
      </c>
      <c r="Z408" s="2"/>
    </row>
    <row r="409" spans="13:26" x14ac:dyDescent="0.25">
      <c r="M409" s="2"/>
      <c r="N409" s="1">
        <f t="shared" si="34"/>
        <v>347</v>
      </c>
      <c r="O409" s="124">
        <f t="shared" si="36"/>
        <v>2825334.1293870173</v>
      </c>
      <c r="P409" s="124">
        <f t="shared" si="35"/>
        <v>5352.8939191397249</v>
      </c>
      <c r="Q409" s="124">
        <f t="shared" si="37"/>
        <v>6495.6858201558653</v>
      </c>
      <c r="R409" s="124">
        <f t="shared" si="38"/>
        <v>2837182.7091263128</v>
      </c>
      <c r="Z409" s="2"/>
    </row>
    <row r="410" spans="13:26" x14ac:dyDescent="0.25">
      <c r="M410" s="2"/>
      <c r="N410" s="1">
        <f t="shared" si="34"/>
        <v>348</v>
      </c>
      <c r="O410" s="124">
        <f t="shared" si="36"/>
        <v>2837182.7091263128</v>
      </c>
      <c r="P410" s="124">
        <f t="shared" si="35"/>
        <v>5352.8939191397249</v>
      </c>
      <c r="Q410" s="124">
        <f t="shared" si="37"/>
        <v>6522.9267226038264</v>
      </c>
      <c r="R410" s="124">
        <f t="shared" si="38"/>
        <v>2849058.5297680562</v>
      </c>
      <c r="Z410" s="2"/>
    </row>
    <row r="411" spans="13:26" x14ac:dyDescent="0.25">
      <c r="M411" s="2"/>
      <c r="N411" s="1">
        <f t="shared" si="34"/>
        <v>349</v>
      </c>
      <c r="O411" s="124">
        <f t="shared" si="36"/>
        <v>2849058.5297680562</v>
      </c>
      <c r="P411" s="124">
        <f t="shared" si="35"/>
        <v>5352.8939191397249</v>
      </c>
      <c r="Q411" s="124">
        <f t="shared" si="37"/>
        <v>6550.2302542261286</v>
      </c>
      <c r="R411" s="124">
        <f t="shared" si="38"/>
        <v>2860961.6539414218</v>
      </c>
      <c r="Z411" s="2"/>
    </row>
    <row r="412" spans="13:26" x14ac:dyDescent="0.25">
      <c r="M412" s="2"/>
      <c r="N412" s="1">
        <f t="shared" si="34"/>
        <v>350</v>
      </c>
      <c r="O412" s="124">
        <f t="shared" si="36"/>
        <v>2860961.6539414218</v>
      </c>
      <c r="P412" s="124">
        <f t="shared" si="35"/>
        <v>5352.8939191397249</v>
      </c>
      <c r="Q412" s="124">
        <f t="shared" si="37"/>
        <v>6577.5965590126216</v>
      </c>
      <c r="R412" s="124">
        <f t="shared" si="38"/>
        <v>2872892.1444195742</v>
      </c>
      <c r="Z412" s="2"/>
    </row>
    <row r="413" spans="13:26" x14ac:dyDescent="0.25">
      <c r="M413" s="2"/>
      <c r="N413" s="1">
        <f t="shared" si="34"/>
        <v>351</v>
      </c>
      <c r="O413" s="124">
        <f t="shared" si="36"/>
        <v>2872892.1444195742</v>
      </c>
      <c r="P413" s="124">
        <f t="shared" si="35"/>
        <v>5352.8939191397249</v>
      </c>
      <c r="Q413" s="124">
        <f t="shared" si="37"/>
        <v>6605.0257812842019</v>
      </c>
      <c r="R413" s="124">
        <f t="shared" si="38"/>
        <v>2884850.0641199979</v>
      </c>
      <c r="Z413" s="2"/>
    </row>
    <row r="414" spans="13:26" x14ac:dyDescent="0.25">
      <c r="M414" s="2"/>
      <c r="N414" s="1">
        <f t="shared" si="34"/>
        <v>352</v>
      </c>
      <c r="O414" s="124">
        <f t="shared" si="36"/>
        <v>2884850.0641199979</v>
      </c>
      <c r="P414" s="124">
        <f t="shared" si="35"/>
        <v>5352.8939191397249</v>
      </c>
      <c r="Q414" s="124">
        <f t="shared" si="37"/>
        <v>6632.5180656935709</v>
      </c>
      <c r="R414" s="124">
        <f t="shared" si="38"/>
        <v>2896835.4761048313</v>
      </c>
      <c r="Z414" s="2"/>
    </row>
    <row r="415" spans="13:26" x14ac:dyDescent="0.25">
      <c r="M415" s="2"/>
      <c r="N415" s="1">
        <f t="shared" si="34"/>
        <v>353</v>
      </c>
      <c r="O415" s="124">
        <f t="shared" si="36"/>
        <v>2896835.4761048313</v>
      </c>
      <c r="P415" s="124">
        <f t="shared" si="35"/>
        <v>5352.8939191397249</v>
      </c>
      <c r="Q415" s="124">
        <f t="shared" si="37"/>
        <v>6660.073557226001</v>
      </c>
      <c r="R415" s="124">
        <f t="shared" si="38"/>
        <v>2908848.4435811969</v>
      </c>
      <c r="Z415" s="2"/>
    </row>
    <row r="416" spans="13:26" x14ac:dyDescent="0.25">
      <c r="M416" s="2"/>
      <c r="N416" s="1">
        <f t="shared" si="34"/>
        <v>354</v>
      </c>
      <c r="O416" s="124">
        <f t="shared" si="36"/>
        <v>2908848.4435811969</v>
      </c>
      <c r="P416" s="124">
        <f t="shared" si="35"/>
        <v>5352.8939191397249</v>
      </c>
      <c r="Q416" s="124">
        <f t="shared" si="37"/>
        <v>6687.6924012000945</v>
      </c>
      <c r="R416" s="124">
        <f t="shared" si="38"/>
        <v>2920889.0299015366</v>
      </c>
      <c r="Z416" s="2"/>
    </row>
    <row r="417" spans="13:26" x14ac:dyDescent="0.25">
      <c r="M417" s="2"/>
      <c r="N417" s="1">
        <f t="shared" si="34"/>
        <v>355</v>
      </c>
      <c r="O417" s="124">
        <f t="shared" si="36"/>
        <v>2920889.0299015366</v>
      </c>
      <c r="P417" s="124">
        <f t="shared" si="35"/>
        <v>5352.8939191397249</v>
      </c>
      <c r="Q417" s="124">
        <f t="shared" si="37"/>
        <v>6715.3747432685568</v>
      </c>
      <c r="R417" s="124">
        <f t="shared" si="38"/>
        <v>2932957.2985639446</v>
      </c>
      <c r="Z417" s="2"/>
    </row>
    <row r="418" spans="13:26" x14ac:dyDescent="0.25">
      <c r="M418" s="2"/>
      <c r="N418" s="1">
        <f t="shared" si="34"/>
        <v>356</v>
      </c>
      <c r="O418" s="124">
        <f t="shared" si="36"/>
        <v>2932957.2985639446</v>
      </c>
      <c r="P418" s="124">
        <f t="shared" si="35"/>
        <v>5352.8939191397249</v>
      </c>
      <c r="Q418" s="124">
        <f t="shared" si="37"/>
        <v>6743.1207294189608</v>
      </c>
      <c r="R418" s="124">
        <f t="shared" si="38"/>
        <v>2945053.3132125032</v>
      </c>
      <c r="Z418" s="2"/>
    </row>
    <row r="419" spans="13:26" x14ac:dyDescent="0.25">
      <c r="M419" s="2"/>
      <c r="N419" s="1">
        <f t="shared" si="34"/>
        <v>357</v>
      </c>
      <c r="O419" s="124">
        <f t="shared" si="36"/>
        <v>2945053.3132125032</v>
      </c>
      <c r="P419" s="124">
        <f t="shared" si="35"/>
        <v>5352.8939191397249</v>
      </c>
      <c r="Q419" s="124">
        <f t="shared" si="37"/>
        <v>6770.9305059745166</v>
      </c>
      <c r="R419" s="124">
        <f t="shared" si="38"/>
        <v>2957177.1376376175</v>
      </c>
      <c r="Z419" s="2"/>
    </row>
    <row r="420" spans="13:26" x14ac:dyDescent="0.25">
      <c r="M420" s="2"/>
      <c r="N420" s="1">
        <f t="shared" si="34"/>
        <v>358</v>
      </c>
      <c r="O420" s="124">
        <f t="shared" si="36"/>
        <v>2957177.1376376175</v>
      </c>
      <c r="P420" s="124">
        <f t="shared" si="35"/>
        <v>5352.8939191397249</v>
      </c>
      <c r="Q420" s="124">
        <f t="shared" si="37"/>
        <v>6798.8042195948456</v>
      </c>
      <c r="R420" s="124">
        <f t="shared" si="38"/>
        <v>2969328.8357763519</v>
      </c>
      <c r="Z420" s="2"/>
    </row>
    <row r="421" spans="13:26" x14ac:dyDescent="0.25">
      <c r="M421" s="2"/>
      <c r="N421" s="1">
        <f t="shared" si="34"/>
        <v>359</v>
      </c>
      <c r="O421" s="124">
        <f t="shared" si="36"/>
        <v>2969328.8357763519</v>
      </c>
      <c r="P421" s="124">
        <f t="shared" si="35"/>
        <v>5352.8939191397249</v>
      </c>
      <c r="Q421" s="124">
        <f t="shared" si="37"/>
        <v>6826.7420172767488</v>
      </c>
      <c r="R421" s="124">
        <f t="shared" si="38"/>
        <v>2981508.4717127681</v>
      </c>
      <c r="Z421" s="2"/>
    </row>
    <row r="422" spans="13:26" x14ac:dyDescent="0.25">
      <c r="M422" s="2"/>
      <c r="N422" s="1">
        <f t="shared" si="34"/>
        <v>360</v>
      </c>
      <c r="O422" s="124">
        <f t="shared" si="36"/>
        <v>2981508.4717127681</v>
      </c>
      <c r="P422" s="124">
        <f t="shared" si="35"/>
        <v>5352.8939191397249</v>
      </c>
      <c r="Q422" s="124">
        <f t="shared" si="37"/>
        <v>6854.7440463549883</v>
      </c>
      <c r="R422" s="124">
        <f t="shared" si="38"/>
        <v>2993716.1096782628</v>
      </c>
      <c r="Z422" s="2"/>
    </row>
    <row r="423" spans="13:26" x14ac:dyDescent="0.25">
      <c r="M423" s="2"/>
      <c r="N423" s="1">
        <f t="shared" si="34"/>
        <v>361</v>
      </c>
      <c r="O423" s="124">
        <f t="shared" si="36"/>
        <v>2993716.1096782628</v>
      </c>
      <c r="P423" s="124">
        <f t="shared" si="35"/>
        <v>5352.8939191397249</v>
      </c>
      <c r="Q423" s="124">
        <f t="shared" si="37"/>
        <v>6882.8104545030628</v>
      </c>
      <c r="R423" s="124">
        <f t="shared" si="38"/>
        <v>3005951.8140519056</v>
      </c>
      <c r="Z423" s="2"/>
    </row>
    <row r="424" spans="13:26" x14ac:dyDescent="0.25">
      <c r="M424" s="2"/>
      <c r="N424" s="1">
        <f t="shared" si="34"/>
        <v>362</v>
      </c>
      <c r="O424" s="124">
        <f t="shared" si="36"/>
        <v>3005951.8140519056</v>
      </c>
      <c r="P424" s="124">
        <f t="shared" si="35"/>
        <v>5352.8939191397249</v>
      </c>
      <c r="Q424" s="124">
        <f t="shared" si="37"/>
        <v>6910.9413897339819</v>
      </c>
      <c r="R424" s="124">
        <f t="shared" si="38"/>
        <v>3018215.6493607792</v>
      </c>
      <c r="Z424" s="2"/>
    </row>
    <row r="425" spans="13:26" x14ac:dyDescent="0.25">
      <c r="M425" s="2"/>
      <c r="N425" s="1">
        <f t="shared" si="34"/>
        <v>363</v>
      </c>
      <c r="O425" s="124">
        <f t="shared" si="36"/>
        <v>3018215.6493607792</v>
      </c>
      <c r="P425" s="124">
        <f t="shared" si="35"/>
        <v>5352.8939191397249</v>
      </c>
      <c r="Q425" s="124">
        <f t="shared" si="37"/>
        <v>6939.1370004010505</v>
      </c>
      <c r="R425" s="124">
        <f t="shared" si="38"/>
        <v>3030507.6802803199</v>
      </c>
      <c r="Z425" s="2"/>
    </row>
    <row r="426" spans="13:26" x14ac:dyDescent="0.25">
      <c r="M426" s="2"/>
      <c r="N426" s="1">
        <f t="shared" si="34"/>
        <v>364</v>
      </c>
      <c r="O426" s="124">
        <f t="shared" si="36"/>
        <v>3030507.6802803199</v>
      </c>
      <c r="P426" s="124">
        <f t="shared" si="35"/>
        <v>5352.8939191397249</v>
      </c>
      <c r="Q426" s="124">
        <f t="shared" si="37"/>
        <v>6967.3974351986508</v>
      </c>
      <c r="R426" s="124">
        <f t="shared" si="38"/>
        <v>3042827.9716346581</v>
      </c>
      <c r="Z426" s="2"/>
    </row>
    <row r="427" spans="13:26" x14ac:dyDescent="0.25">
      <c r="M427" s="2"/>
      <c r="N427" s="1">
        <f t="shared" si="34"/>
        <v>365</v>
      </c>
      <c r="O427" s="124">
        <f t="shared" si="36"/>
        <v>3042827.9716346581</v>
      </c>
      <c r="P427" s="124">
        <f t="shared" si="35"/>
        <v>5352.8939191397249</v>
      </c>
      <c r="Q427" s="124">
        <f t="shared" si="37"/>
        <v>6995.7228431630274</v>
      </c>
      <c r="R427" s="124">
        <f t="shared" si="38"/>
        <v>3055176.5883969609</v>
      </c>
      <c r="Z427" s="2"/>
    </row>
    <row r="428" spans="13:26" x14ac:dyDescent="0.25">
      <c r="M428" s="2"/>
      <c r="N428" s="1">
        <f t="shared" si="34"/>
        <v>366</v>
      </c>
      <c r="O428" s="124">
        <f t="shared" si="36"/>
        <v>3055176.5883969609</v>
      </c>
      <c r="P428" s="124">
        <f t="shared" si="35"/>
        <v>5352.8939191397249</v>
      </c>
      <c r="Q428" s="124">
        <f t="shared" si="37"/>
        <v>7024.1133736730708</v>
      </c>
      <c r="R428" s="124">
        <f t="shared" si="38"/>
        <v>3067553.5956897736</v>
      </c>
      <c r="Z428" s="2"/>
    </row>
    <row r="429" spans="13:26" x14ac:dyDescent="0.25">
      <c r="M429" s="2"/>
      <c r="N429" s="1">
        <f t="shared" si="34"/>
        <v>367</v>
      </c>
      <c r="O429" s="124">
        <f t="shared" si="36"/>
        <v>3067553.5956897736</v>
      </c>
      <c r="P429" s="124">
        <f t="shared" si="35"/>
        <v>5352.8939191397249</v>
      </c>
      <c r="Q429" s="124">
        <f t="shared" si="37"/>
        <v>7052.5691764511066</v>
      </c>
      <c r="R429" s="124">
        <f t="shared" si="38"/>
        <v>3079959.0587853645</v>
      </c>
      <c r="Z429" s="2"/>
    </row>
    <row r="430" spans="13:26" x14ac:dyDescent="0.25">
      <c r="M430" s="2"/>
      <c r="N430" s="1">
        <f t="shared" si="34"/>
        <v>368</v>
      </c>
      <c r="O430" s="124">
        <f t="shared" si="36"/>
        <v>3079959.0587853645</v>
      </c>
      <c r="P430" s="124">
        <f t="shared" si="35"/>
        <v>5352.8939191397249</v>
      </c>
      <c r="Q430" s="124">
        <f t="shared" si="37"/>
        <v>7081.0904015636843</v>
      </c>
      <c r="R430" s="124">
        <f t="shared" si="38"/>
        <v>3092393.0431060679</v>
      </c>
      <c r="Z430" s="2"/>
    </row>
    <row r="431" spans="13:26" x14ac:dyDescent="0.25">
      <c r="M431" s="2"/>
      <c r="N431" s="1">
        <f t="shared" si="34"/>
        <v>369</v>
      </c>
      <c r="O431" s="124">
        <f t="shared" si="36"/>
        <v>3092393.0431060679</v>
      </c>
      <c r="P431" s="124">
        <f t="shared" si="35"/>
        <v>5352.8939191397249</v>
      </c>
      <c r="Q431" s="124">
        <f t="shared" si="37"/>
        <v>7109.6771994223709</v>
      </c>
      <c r="R431" s="124">
        <f t="shared" si="38"/>
        <v>3104855.6142246299</v>
      </c>
      <c r="Z431" s="2"/>
    </row>
    <row r="432" spans="13:26" x14ac:dyDescent="0.25">
      <c r="M432" s="2"/>
      <c r="N432" s="1">
        <f t="shared" si="34"/>
        <v>370</v>
      </c>
      <c r="O432" s="124">
        <f t="shared" si="36"/>
        <v>3104855.6142246299</v>
      </c>
      <c r="P432" s="124">
        <f t="shared" si="35"/>
        <v>5352.8939191397249</v>
      </c>
      <c r="Q432" s="124">
        <f t="shared" si="37"/>
        <v>7138.3297207845399</v>
      </c>
      <c r="R432" s="124">
        <f t="shared" si="38"/>
        <v>3117346.837864554</v>
      </c>
      <c r="Z432" s="2"/>
    </row>
    <row r="433" spans="13:26" x14ac:dyDescent="0.25">
      <c r="M433" s="2"/>
      <c r="N433" s="1">
        <f t="shared" si="34"/>
        <v>371</v>
      </c>
      <c r="O433" s="124">
        <f t="shared" si="36"/>
        <v>3117346.837864554</v>
      </c>
      <c r="P433" s="124">
        <f t="shared" si="35"/>
        <v>5352.8939191397249</v>
      </c>
      <c r="Q433" s="124">
        <f t="shared" si="37"/>
        <v>7167.0481167541711</v>
      </c>
      <c r="R433" s="124">
        <f t="shared" si="38"/>
        <v>3129866.7799004479</v>
      </c>
      <c r="Z433" s="2"/>
    </row>
    <row r="434" spans="13:26" x14ac:dyDescent="0.25">
      <c r="M434" s="2"/>
      <c r="N434" s="1">
        <f t="shared" si="34"/>
        <v>372</v>
      </c>
      <c r="O434" s="124">
        <f t="shared" si="36"/>
        <v>3129866.7799004479</v>
      </c>
      <c r="P434" s="124">
        <f t="shared" si="35"/>
        <v>5352.8939191397249</v>
      </c>
      <c r="Q434" s="124">
        <f t="shared" si="37"/>
        <v>7195.8325387826462</v>
      </c>
      <c r="R434" s="124">
        <f t="shared" si="38"/>
        <v>3142415.5063583702</v>
      </c>
      <c r="Z434" s="2"/>
    </row>
    <row r="435" spans="13:26" x14ac:dyDescent="0.25">
      <c r="M435" s="2"/>
      <c r="N435" s="1">
        <f t="shared" si="34"/>
        <v>373</v>
      </c>
      <c r="O435" s="124">
        <f t="shared" si="36"/>
        <v>3142415.5063583702</v>
      </c>
      <c r="P435" s="124">
        <f t="shared" si="35"/>
        <v>5352.8939191397249</v>
      </c>
      <c r="Q435" s="124">
        <f t="shared" si="37"/>
        <v>7224.683138669544</v>
      </c>
      <c r="R435" s="124">
        <f t="shared" si="38"/>
        <v>3154993.0834161793</v>
      </c>
      <c r="Z435" s="2"/>
    </row>
    <row r="436" spans="13:26" x14ac:dyDescent="0.25">
      <c r="M436" s="2"/>
      <c r="N436" s="1">
        <f t="shared" si="34"/>
        <v>374</v>
      </c>
      <c r="O436" s="124">
        <f t="shared" si="36"/>
        <v>3154993.0834161793</v>
      </c>
      <c r="P436" s="124">
        <f t="shared" si="35"/>
        <v>5352.8939191397249</v>
      </c>
      <c r="Q436" s="124">
        <f t="shared" si="37"/>
        <v>7253.6000685634435</v>
      </c>
      <c r="R436" s="124">
        <f t="shared" si="38"/>
        <v>3167599.5774038825</v>
      </c>
      <c r="Z436" s="2"/>
    </row>
    <row r="437" spans="13:26" x14ac:dyDescent="0.25">
      <c r="M437" s="2"/>
      <c r="N437" s="1">
        <f t="shared" si="34"/>
        <v>375</v>
      </c>
      <c r="O437" s="124">
        <f t="shared" si="36"/>
        <v>3167599.5774038825</v>
      </c>
      <c r="P437" s="124">
        <f t="shared" si="35"/>
        <v>5352.8939191397249</v>
      </c>
      <c r="Q437" s="124">
        <f t="shared" si="37"/>
        <v>7282.5834809627304</v>
      </c>
      <c r="R437" s="124">
        <f t="shared" si="38"/>
        <v>3180235.0548039847</v>
      </c>
      <c r="Z437" s="2"/>
    </row>
    <row r="438" spans="13:26" x14ac:dyDescent="0.25">
      <c r="M438" s="2"/>
      <c r="N438" s="1">
        <f t="shared" si="34"/>
        <v>376</v>
      </c>
      <c r="O438" s="124">
        <f t="shared" si="36"/>
        <v>3180235.0548039847</v>
      </c>
      <c r="P438" s="124">
        <f t="shared" si="35"/>
        <v>5352.8939191397249</v>
      </c>
      <c r="Q438" s="124">
        <f t="shared" si="37"/>
        <v>7311.6335287163929</v>
      </c>
      <c r="R438" s="124">
        <f t="shared" si="38"/>
        <v>3192899.5822518407</v>
      </c>
      <c r="Z438" s="2"/>
    </row>
    <row r="439" spans="13:26" x14ac:dyDescent="0.25">
      <c r="M439" s="2"/>
      <c r="N439" s="1">
        <f t="shared" si="34"/>
        <v>377</v>
      </c>
      <c r="O439" s="124">
        <f t="shared" si="36"/>
        <v>3192899.5822518407</v>
      </c>
      <c r="P439" s="124">
        <f t="shared" si="35"/>
        <v>5352.8939191397249</v>
      </c>
      <c r="Q439" s="124">
        <f t="shared" si="37"/>
        <v>7340.7503650248336</v>
      </c>
      <c r="R439" s="124">
        <f t="shared" si="38"/>
        <v>3205593.2265360053</v>
      </c>
      <c r="Z439" s="2"/>
    </row>
    <row r="440" spans="13:26" x14ac:dyDescent="0.25">
      <c r="M440" s="2"/>
      <c r="N440" s="1">
        <f t="shared" si="34"/>
        <v>378</v>
      </c>
      <c r="O440" s="124">
        <f t="shared" si="36"/>
        <v>3205593.2265360053</v>
      </c>
      <c r="P440" s="124">
        <f t="shared" si="35"/>
        <v>5352.8939191397249</v>
      </c>
      <c r="Q440" s="124">
        <f t="shared" si="37"/>
        <v>7369.934143440677</v>
      </c>
      <c r="R440" s="124">
        <f t="shared" si="38"/>
        <v>3218316.0545985857</v>
      </c>
      <c r="Z440" s="2"/>
    </row>
    <row r="441" spans="13:26" x14ac:dyDescent="0.25">
      <c r="M441" s="2"/>
      <c r="N441" s="1">
        <f t="shared" si="34"/>
        <v>379</v>
      </c>
      <c r="O441" s="124">
        <f t="shared" si="36"/>
        <v>3218316.0545985857</v>
      </c>
      <c r="P441" s="124">
        <f t="shared" si="35"/>
        <v>5352.8939191397249</v>
      </c>
      <c r="Q441" s="124">
        <f t="shared" si="37"/>
        <v>7399.1850178695768</v>
      </c>
      <c r="R441" s="124">
        <f t="shared" si="38"/>
        <v>3231068.1335355951</v>
      </c>
      <c r="Z441" s="2"/>
    </row>
    <row r="442" spans="13:26" x14ac:dyDescent="0.25">
      <c r="M442" s="2"/>
      <c r="N442" s="1">
        <f t="shared" si="34"/>
        <v>380</v>
      </c>
      <c r="O442" s="124">
        <f t="shared" si="36"/>
        <v>3231068.1335355951</v>
      </c>
      <c r="P442" s="124">
        <f t="shared" si="35"/>
        <v>5352.8939191397249</v>
      </c>
      <c r="Q442" s="124">
        <f t="shared" si="37"/>
        <v>7428.5031425710304</v>
      </c>
      <c r="R442" s="124">
        <f t="shared" si="38"/>
        <v>3243849.5305973059</v>
      </c>
      <c r="Z442" s="2"/>
    </row>
    <row r="443" spans="13:26" x14ac:dyDescent="0.25">
      <c r="M443" s="2"/>
      <c r="N443" s="1">
        <f t="shared" si="34"/>
        <v>381</v>
      </c>
      <c r="O443" s="124">
        <f t="shared" si="36"/>
        <v>3243849.5305973059</v>
      </c>
      <c r="P443" s="124">
        <f t="shared" si="35"/>
        <v>5352.8939191397249</v>
      </c>
      <c r="Q443" s="124">
        <f t="shared" si="37"/>
        <v>7457.8886721591889</v>
      </c>
      <c r="R443" s="124">
        <f t="shared" si="38"/>
        <v>3256660.3131886045</v>
      </c>
      <c r="Z443" s="2"/>
    </row>
    <row r="444" spans="13:26" x14ac:dyDescent="0.25">
      <c r="M444" s="2"/>
      <c r="N444" s="1">
        <f t="shared" ref="N444:N446" si="39">N443+1</f>
        <v>382</v>
      </c>
      <c r="O444" s="124">
        <f t="shared" si="36"/>
        <v>3256660.3131886045</v>
      </c>
      <c r="P444" s="124">
        <f t="shared" ref="P444:P446" si="40">P443</f>
        <v>5352.8939191397249</v>
      </c>
      <c r="Q444" s="124">
        <f t="shared" si="37"/>
        <v>7487.3417616036759</v>
      </c>
      <c r="R444" s="124">
        <f t="shared" si="38"/>
        <v>3269500.5488693477</v>
      </c>
      <c r="Z444" s="2"/>
    </row>
    <row r="445" spans="13:26" x14ac:dyDescent="0.25">
      <c r="M445" s="2"/>
      <c r="N445" s="1">
        <f t="shared" si="39"/>
        <v>383</v>
      </c>
      <c r="O445" s="124">
        <f t="shared" si="36"/>
        <v>3269500.5488693477</v>
      </c>
      <c r="P445" s="124">
        <f t="shared" si="40"/>
        <v>5352.8939191397249</v>
      </c>
      <c r="Q445" s="124">
        <f t="shared" si="37"/>
        <v>7516.8625662304048</v>
      </c>
      <c r="R445" s="124">
        <f t="shared" si="38"/>
        <v>3282370.3053547177</v>
      </c>
      <c r="Z445" s="2"/>
    </row>
    <row r="446" spans="13:26" x14ac:dyDescent="0.25">
      <c r="M446" s="2"/>
      <c r="N446" s="1">
        <f t="shared" si="39"/>
        <v>384</v>
      </c>
      <c r="O446" s="124">
        <f t="shared" si="36"/>
        <v>3282370.3053547177</v>
      </c>
      <c r="P446" s="124">
        <f t="shared" si="40"/>
        <v>5352.8939191397249</v>
      </c>
      <c r="Q446" s="124">
        <f t="shared" si="37"/>
        <v>7546.4512417223941</v>
      </c>
      <c r="R446" s="124">
        <f t="shared" si="38"/>
        <v>3295269.6505155796</v>
      </c>
      <c r="Z446" s="2"/>
    </row>
    <row r="447" spans="13:26" x14ac:dyDescent="0.25">
      <c r="M447" s="2"/>
      <c r="N447" s="163" t="s">
        <v>216</v>
      </c>
      <c r="O447" s="163" t="s">
        <v>216</v>
      </c>
      <c r="P447" s="163" t="s">
        <v>216</v>
      </c>
      <c r="Q447" s="163" t="s">
        <v>216</v>
      </c>
      <c r="R447" s="163" t="s">
        <v>216</v>
      </c>
      <c r="Z447" s="2"/>
    </row>
    <row r="448" spans="13:26" x14ac:dyDescent="0.25">
      <c r="M448" s="2"/>
      <c r="N448" s="134"/>
      <c r="O448" s="134" t="s">
        <v>231</v>
      </c>
      <c r="P448" s="196">
        <f>SUM(P63:P446)</f>
        <v>2055511.2649496412</v>
      </c>
      <c r="Q448" s="196">
        <f>SUM(Q63:Q446)</f>
        <v>1239758.3855659442</v>
      </c>
      <c r="R448" s="196">
        <f>P448+Q448</f>
        <v>3295269.6505155852</v>
      </c>
      <c r="S448" s="124">
        <f>R448-P58</f>
        <v>6.5192580223083496E-8</v>
      </c>
      <c r="Z448" s="2"/>
    </row>
    <row r="449" spans="13:26" x14ac:dyDescent="0.25"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  <customProperties>
    <customPr name="EpmWorksheetKeyString_GUID" r:id="rId2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0769F-6841-4EE2-90CC-04370F20199C}">
  <sheetPr>
    <tabColor theme="2" tint="-0.499984740745262"/>
    <pageSetUpPr fitToPage="1"/>
  </sheetPr>
  <dimension ref="A1:AH473"/>
  <sheetViews>
    <sheetView zoomScaleNormal="100" workbookViewId="0">
      <pane ySplit="15" topLeftCell="A16" activePane="bottomLeft" state="frozen"/>
      <selection activeCell="D37" sqref="D37"/>
      <selection pane="bottomLeft" activeCell="A16" sqref="A16"/>
    </sheetView>
  </sheetViews>
  <sheetFormatPr defaultColWidth="9.109375" defaultRowHeight="13.2" x14ac:dyDescent="0.25"/>
  <cols>
    <col min="1" max="1" width="17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Brewster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2059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5051299.0107600652</v>
      </c>
      <c r="Q8" s="184">
        <f>G10</f>
        <v>2392391.6374132754</v>
      </c>
      <c r="R8" s="184">
        <f>G11</f>
        <v>2395640.9402228394</v>
      </c>
      <c r="S8" s="184">
        <f>G12</f>
        <v>1877040.861036839</v>
      </c>
      <c r="T8" s="184">
        <f>G13</f>
        <v>-1613774.4279128895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12252489.062064663</v>
      </c>
      <c r="Q9" s="184">
        <f>L10</f>
        <v>6314132.1028739596</v>
      </c>
      <c r="R9" s="184">
        <f>L11</f>
        <v>6381774.5540745212</v>
      </c>
      <c r="S9" s="184">
        <f>L12</f>
        <v>3855534.0581600922</v>
      </c>
      <c r="T9" s="184">
        <f>L13</f>
        <v>-4298951.6530439118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37</v>
      </c>
      <c r="B10" s="170">
        <f>'Escalation Factors'!$A$10</f>
        <v>2023</v>
      </c>
      <c r="C10" s="201">
        <f>C17+5*1</f>
        <v>2059</v>
      </c>
      <c r="D10" s="10" t="s">
        <v>155</v>
      </c>
      <c r="E10" s="184">
        <f>VLOOKUP($A$10,'Cost Estimates in 2023'!$A:$F,2,FALSE)</f>
        <v>2268720</v>
      </c>
      <c r="F10" s="164">
        <f>VLOOKUP(G$7,Multiplier_Labor,3,FALSE)</f>
        <v>1.0545116353773385</v>
      </c>
      <c r="G10" s="185">
        <f>E10*F10</f>
        <v>2392391.6374132754</v>
      </c>
      <c r="H10" s="137"/>
      <c r="J10" s="165">
        <f>C10+1</f>
        <v>2060</v>
      </c>
      <c r="K10" s="164">
        <f>VLOOKUP(J$10,Multiplier_Labor,4,FALSE)</f>
        <v>2.6392552139586085</v>
      </c>
      <c r="L10" s="185">
        <f>G10*K10</f>
        <v>6314132.1028739596</v>
      </c>
      <c r="M10" s="2"/>
      <c r="O10" s="134" t="s">
        <v>235</v>
      </c>
      <c r="P10" s="184">
        <f>SUM(Q10:T10)</f>
        <v>12252489.062064663</v>
      </c>
      <c r="Q10" s="184">
        <f>Q9-Q16</f>
        <v>6314132.1028739596</v>
      </c>
      <c r="R10" s="184">
        <f>R9-R16</f>
        <v>6381774.5540745212</v>
      </c>
      <c r="S10" s="184">
        <f>S9-S16</f>
        <v>3855534.0581600922</v>
      </c>
      <c r="T10" s="184">
        <f>T9-T16</f>
        <v>-4298951.6530439118</v>
      </c>
      <c r="Z10" s="2"/>
      <c r="AA10" s="186" t="str">
        <f>A10</f>
        <v>Brewster Solar</v>
      </c>
      <c r="AB10" s="182">
        <f>P12</f>
        <v>34</v>
      </c>
      <c r="AC10" s="187">
        <f>G7</f>
        <v>2025</v>
      </c>
      <c r="AD10" s="187">
        <f>C10</f>
        <v>2059</v>
      </c>
      <c r="AE10" s="182">
        <f>G15</f>
        <v>5051299.0107600652</v>
      </c>
      <c r="AF10" s="182">
        <f>P16</f>
        <v>0</v>
      </c>
      <c r="AG10" s="182">
        <f>L15</f>
        <v>12252489.062064663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2363020</v>
      </c>
      <c r="F11" s="164">
        <f>VLOOKUP(G$7,Multiplier_Materials,3,FALSE)</f>
        <v>1.0138047668757943</v>
      </c>
      <c r="G11" s="185">
        <f>E11*F11</f>
        <v>2395640.9402228394</v>
      </c>
      <c r="H11" s="137"/>
      <c r="K11" s="164">
        <f>VLOOKUP(J$10,Multiplier_Materials,4,FALSE)</f>
        <v>2.6639111257970476</v>
      </c>
      <c r="L11" s="185">
        <f>G11*K11</f>
        <v>6381774.5540745212</v>
      </c>
      <c r="M11" s="2"/>
      <c r="O11" s="134" t="s">
        <v>234</v>
      </c>
      <c r="P11" s="184">
        <f>SUM(Q11:T11)</f>
        <v>5051299.0107600521</v>
      </c>
      <c r="Q11" s="184">
        <f>Q10/((1+Q13)^(P12))</f>
        <v>2392391.6374132698</v>
      </c>
      <c r="R11" s="184">
        <f>R10/((1+R13)^(P12))</f>
        <v>2395640.9402228324</v>
      </c>
      <c r="S11" s="184">
        <f>S10/((1+S13)^(P12))</f>
        <v>1877040.8610368341</v>
      </c>
      <c r="T11" s="184">
        <f>T10/((1+T13)^(P12))</f>
        <v>-1613774.4279128849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1801935</v>
      </c>
      <c r="F12" s="164">
        <f>VLOOKUP(G$7,Multiplier_GDP,3,FALSE)</f>
        <v>1.0416806716317952</v>
      </c>
      <c r="G12" s="185">
        <f>E12*F12</f>
        <v>1877040.861036839</v>
      </c>
      <c r="H12" s="137"/>
      <c r="K12" s="164">
        <f>VLOOKUP(J$10,Multiplier_GDP,4,FALSE)</f>
        <v>2.0540490823574156</v>
      </c>
      <c r="L12" s="185">
        <f>G12*K12</f>
        <v>3855534.0581600922</v>
      </c>
      <c r="M12" s="2"/>
      <c r="O12" s="134" t="s">
        <v>244</v>
      </c>
      <c r="P12" s="184">
        <f>(P7-P6)</f>
        <v>34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-1591800</v>
      </c>
      <c r="F13" s="164">
        <f>F11</f>
        <v>1.0138047668757943</v>
      </c>
      <c r="G13" s="185">
        <f>E13*F13</f>
        <v>-1613774.4279128895</v>
      </c>
      <c r="H13" s="137"/>
      <c r="K13" s="164">
        <f>K11</f>
        <v>2.6639111257970476</v>
      </c>
      <c r="L13" s="185">
        <f>G13*K13</f>
        <v>-4298951.6530439118</v>
      </c>
      <c r="M13" s="2"/>
      <c r="O13" s="180" t="s">
        <v>237</v>
      </c>
      <c r="P13" s="189">
        <f>IF(P8=0,0,((P9/P8)^(1/($P7-$P6))-1))</f>
        <v>2.6403848952032627E-2</v>
      </c>
      <c r="Q13" s="189">
        <f>IF(Q8=0,0,((Q9/Q8)^(1/($P7-$P6))-1))</f>
        <v>2.8955306914492551E-2</v>
      </c>
      <c r="R13" s="189">
        <f>IF(R8=0,0,((R9/R8)^(1/($P7-$P6))-1))</f>
        <v>2.9236753462968057E-2</v>
      </c>
      <c r="S13" s="189">
        <f>IF(S8=0,0,((S9/S8)^(1/($P7-$P6))-1))</f>
        <v>2.1396665715441632E-2</v>
      </c>
      <c r="T13" s="189">
        <f>IF(T8=0,0,((T9/T8)^(1/($P7-$P6))-1))</f>
        <v>2.9236753462968057E-2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226393.81005763984</v>
      </c>
      <c r="Q14" s="185">
        <f>PMT(Q13,$P12,-Q11)</f>
        <v>111530.91439365182</v>
      </c>
      <c r="R14" s="185">
        <f>PMT(R13,$P12,-R11)</f>
        <v>112134.81681862203</v>
      </c>
      <c r="S14" s="185">
        <f>PMT(S13,$P12,-S11)</f>
        <v>78265.400328841628</v>
      </c>
      <c r="T14" s="185">
        <f>PMT(T13,$P12,-T11)</f>
        <v>-75537.321483475622</v>
      </c>
      <c r="U14" s="190"/>
      <c r="Z14" s="2"/>
    </row>
    <row r="15" spans="1:34" x14ac:dyDescent="0.25">
      <c r="E15" s="185">
        <f>SUM(E10:E13)</f>
        <v>4841875</v>
      </c>
      <c r="F15" s="124"/>
      <c r="G15" s="185">
        <f>SUM(G10:G13)</f>
        <v>5051299.0107600652</v>
      </c>
      <c r="H15" s="137"/>
      <c r="L15" s="185">
        <f>SUM(L10:L13)</f>
        <v>12252489.062064663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36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2054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226393.81005763984</v>
      </c>
      <c r="Q17" s="124">
        <f>IF($N17&lt;=TRUNC($P$12),Q14*(1+0),0)</f>
        <v>111530.91439365182</v>
      </c>
      <c r="R17" s="124">
        <f>IF($N17&lt;=TRUNC($P$12),R14*(1+0),0)</f>
        <v>112134.81681862203</v>
      </c>
      <c r="S17" s="124">
        <f>IF($N17&lt;=TRUNC($P$12),S14*(1+0),0)</f>
        <v>78265.400328841628</v>
      </c>
      <c r="T17" s="124">
        <f>IF($N17&lt;=TRUNC($P$12),T14*(1+0),0)</f>
        <v>-75537.321483475622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232367.83247075928</v>
      </c>
      <c r="Q18" s="124">
        <f t="shared" ref="Q18:Q52" si="3">IF($N18&lt;=TRUNC($P$12),Q17*(1+Q$13),0)</f>
        <v>114760.32625037401</v>
      </c>
      <c r="R18" s="124">
        <f t="shared" ref="R18:R52" si="4">IF($N18&lt;=TRUNC($P$12),R17*(1+R$13),0)</f>
        <v>115413.27481256316</v>
      </c>
      <c r="S18" s="124">
        <f t="shared" ref="S18:S52" si="5">IF($N18&lt;=TRUNC($P$12),S17*(1+S$13),0)</f>
        <v>79940.018936763066</v>
      </c>
      <c r="T18" s="124">
        <f t="shared" ref="T18:T52" si="6">IF($N18&lt;=TRUNC($P$12),T17*(1+T$13),0)</f>
        <v>-77745.787528940957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238502.47784070289</v>
      </c>
      <c r="Q19" s="124">
        <f t="shared" si="3"/>
        <v>118083.24671856088</v>
      </c>
      <c r="R19" s="124">
        <f t="shared" si="4"/>
        <v>118787.58427461186</v>
      </c>
      <c r="S19" s="124">
        <f t="shared" si="5"/>
        <v>81650.468799239054</v>
      </c>
      <c r="T19" s="124">
        <f t="shared" si="6"/>
        <v>-80018.821951708902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244802.13502340409</v>
      </c>
      <c r="Q20" s="124">
        <f t="shared" si="3"/>
        <v>121502.38336875656</v>
      </c>
      <c r="R20" s="124">
        <f t="shared" si="4"/>
        <v>122260.54759051022</v>
      </c>
      <c r="S20" s="124">
        <f t="shared" si="5"/>
        <v>83397.51658564547</v>
      </c>
      <c r="T20" s="124">
        <f t="shared" si="6"/>
        <v>-82358.312521508153</v>
      </c>
      <c r="U20" s="196">
        <f>SUM(Q17:T20)/4</f>
        <v>235516.56384812656</v>
      </c>
      <c r="V20" s="124">
        <f>SUM(Q17:Q20)/4</f>
        <v>116469.21768283582</v>
      </c>
      <c r="W20" s="124">
        <f>SUM(R17:R20)/4</f>
        <v>117149.05587407682</v>
      </c>
      <c r="X20" s="124">
        <f>SUM(S17:S20)/4</f>
        <v>80813.351162622304</v>
      </c>
      <c r="Y20" s="124">
        <f>SUM(T17:T20)/4</f>
        <v>-78915.060871408408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251271.31441790366</v>
      </c>
      <c r="Q21" s="124">
        <f t="shared" si="3"/>
        <v>125020.52217004125</v>
      </c>
      <c r="R21" s="124">
        <f t="shared" si="4"/>
        <v>125835.04907866144</v>
      </c>
      <c r="S21" s="124">
        <f t="shared" si="5"/>
        <v>85181.945369526526</v>
      </c>
      <c r="T21" s="124">
        <f t="shared" si="6"/>
        <v>-84766.202200325555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257914.65136920038</v>
      </c>
      <c r="Q22" s="124">
        <f t="shared" si="3"/>
        <v>128640.52976008492</v>
      </c>
      <c r="R22" s="124">
        <f t="shared" si="4"/>
        <v>129514.05738557475</v>
      </c>
      <c r="S22" s="124">
        <f t="shared" si="5"/>
        <v>87004.554979589302</v>
      </c>
      <c r="T22" s="124">
        <f t="shared" si="6"/>
        <v>-87244.490756048574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264736.90966719959</v>
      </c>
      <c r="Q23" s="124">
        <f t="shared" si="3"/>
        <v>132365.35578093107</v>
      </c>
      <c r="R23" s="124">
        <f t="shared" si="4"/>
        <v>133300.62795134549</v>
      </c>
      <c r="S23" s="124">
        <f t="shared" si="5"/>
        <v>88866.162358208341</v>
      </c>
      <c r="T23" s="124">
        <f t="shared" si="6"/>
        <v>-89795.236423285358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271742.98514449096</v>
      </c>
      <c r="Q24" s="124">
        <f t="shared" si="3"/>
        <v>136198.03528241394</v>
      </c>
      <c r="R24" s="124">
        <f t="shared" si="4"/>
        <v>137197.90554721782</v>
      </c>
      <c r="S24" s="124">
        <f t="shared" si="5"/>
        <v>90767.601927601092</v>
      </c>
      <c r="T24" s="124">
        <f t="shared" si="6"/>
        <v>-92420.557612741875</v>
      </c>
      <c r="U24" s="196">
        <f>SUM(Q21:T24)/4</f>
        <v>261416.46514969866</v>
      </c>
      <c r="V24" s="124">
        <f>SUM(Q21:Q24)/4</f>
        <v>130556.11074836779</v>
      </c>
      <c r="W24" s="124">
        <f>SUM(R21:R24)/4</f>
        <v>131461.90999069987</v>
      </c>
      <c r="X24" s="124">
        <f>SUM(S21:S24)/4</f>
        <v>87955.066158731308</v>
      </c>
      <c r="Y24" s="124">
        <f>SUM(T21:T24)/4</f>
        <v>-88556.62174810034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278937.90937576722</v>
      </c>
      <c r="Q25" s="124">
        <f t="shared" si="3"/>
        <v>140141.69119516714</v>
      </c>
      <c r="R25" s="124">
        <f t="shared" si="4"/>
        <v>141209.12688733739</v>
      </c>
      <c r="S25" s="124">
        <f t="shared" si="5"/>
        <v>92709.725963838253</v>
      </c>
      <c r="T25" s="124">
        <f t="shared" si="6"/>
        <v>-95122.634670575644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286326.85348177212</v>
      </c>
      <c r="Q26" s="124">
        <f t="shared" si="3"/>
        <v>144199.53687523922</v>
      </c>
      <c r="R26" s="124">
        <f t="shared" si="4"/>
        <v>145337.62331686344</v>
      </c>
      <c r="S26" s="124">
        <f t="shared" si="5"/>
        <v>94693.404978856706</v>
      </c>
      <c r="T26" s="124">
        <f t="shared" si="6"/>
        <v>-97903.711689187243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293915.13204075443</v>
      </c>
      <c r="Q27" s="124">
        <f t="shared" si="3"/>
        <v>148374.87872238946</v>
      </c>
      <c r="R27" s="124">
        <f t="shared" si="4"/>
        <v>149586.82357867228</v>
      </c>
      <c r="S27" s="124">
        <f t="shared" si="5"/>
        <v>96719.528110646235</v>
      </c>
      <c r="T27" s="124">
        <f t="shared" si="6"/>
        <v>-100766.09837095352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301708.20711048204</v>
      </c>
      <c r="Q28" s="124">
        <f t="shared" si="3"/>
        <v>152671.11887419687</v>
      </c>
      <c r="R28" s="124">
        <f t="shared" si="4"/>
        <v>153960.25666095043</v>
      </c>
      <c r="S28" s="124">
        <f t="shared" si="5"/>
        <v>98789.003521784995</v>
      </c>
      <c r="T28" s="124">
        <f t="shared" si="6"/>
        <v>-103712.17194645028</v>
      </c>
      <c r="U28" s="196">
        <f>SUM(Q25:T28)/4</f>
        <v>290222.02550219389</v>
      </c>
      <c r="V28" s="124">
        <f>SUM(Q25:Q28)/4</f>
        <v>146346.80641674818</v>
      </c>
      <c r="W28" s="124">
        <f>SUM(R25:R28)/4</f>
        <v>147523.45761095587</v>
      </c>
      <c r="X28" s="124">
        <f>SUM(S25:S28)/4</f>
        <v>95727.91564378154</v>
      </c>
      <c r="Y28" s="124">
        <f>SUM(T25:T28)/4</f>
        <v>-99376.154169291665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309711.69236396474</v>
      </c>
      <c r="Q29" s="124">
        <f t="shared" si="3"/>
        <v>157091.75797817821</v>
      </c>
      <c r="R29" s="124">
        <f t="shared" si="4"/>
        <v>158461.55472804193</v>
      </c>
      <c r="S29" s="124">
        <f t="shared" si="5"/>
        <v>100902.75880650221</v>
      </c>
      <c r="T29" s="124">
        <f t="shared" si="6"/>
        <v>-106744.37914875759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317931.35734212125</v>
      </c>
      <c r="Q30" s="124">
        <f t="shared" si="3"/>
        <v>161640.39804417355</v>
      </c>
      <c r="R30" s="124">
        <f t="shared" si="4"/>
        <v>163094.45613698431</v>
      </c>
      <c r="S30" s="124">
        <f t="shared" si="5"/>
        <v>103061.74140645078</v>
      </c>
      <c r="T30" s="124">
        <f t="shared" si="6"/>
        <v>-109865.2382454874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326373.13182671642</v>
      </c>
      <c r="Q31" s="124">
        <f t="shared" si="3"/>
        <v>166320.74537932334</v>
      </c>
      <c r="R31" s="124">
        <f t="shared" si="4"/>
        <v>167862.80854223817</v>
      </c>
      <c r="S31" s="124">
        <f t="shared" si="5"/>
        <v>105266.91903537589</v>
      </c>
      <c r="T31" s="124">
        <f t="shared" si="6"/>
        <v>-113077.34113022097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335043.11033699493</v>
      </c>
      <c r="Q32" s="124">
        <f t="shared" si="3"/>
        <v>171136.61360802883</v>
      </c>
      <c r="R32" s="124">
        <f t="shared" si="4"/>
        <v>172770.57209118901</v>
      </c>
      <c r="S32" s="124">
        <f t="shared" si="5"/>
        <v>107519.28011287028</v>
      </c>
      <c r="T32" s="124">
        <f t="shared" si="6"/>
        <v>-116383.35547509318</v>
      </c>
      <c r="U32" s="196">
        <f>SUM(Q29:T32)/4</f>
        <v>322264.82296744926</v>
      </c>
      <c r="V32" s="124">
        <f>SUM(Q29:Q32)/4</f>
        <v>164047.37875242598</v>
      </c>
      <c r="W32" s="124">
        <f>SUM(R29:R32)/4</f>
        <v>165547.34787461336</v>
      </c>
      <c r="X32" s="124">
        <f>SUM(S29:S32)/4</f>
        <v>104187.67484029979</v>
      </c>
      <c r="Y32" s="124">
        <f>SUM(T29:T32)/4</f>
        <v>-111517.57849988979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343947.55675353011</v>
      </c>
      <c r="Q33" s="124">
        <f t="shared" si="3"/>
        <v>176091.92677935623</v>
      </c>
      <c r="R33" s="124">
        <f t="shared" si="4"/>
        <v>177821.82271307506</v>
      </c>
      <c r="S33" s="124">
        <f t="shared" si="5"/>
        <v>109819.8342074103</v>
      </c>
      <c r="T33" s="124">
        <f t="shared" si="6"/>
        <v>-119786.02694631145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353092.90907291201</v>
      </c>
      <c r="Q34" s="124">
        <f t="shared" si="3"/>
        <v>181190.72256441685</v>
      </c>
      <c r="R34" s="124">
        <f t="shared" si="4"/>
        <v>183020.75550407285</v>
      </c>
      <c r="S34" s="124">
        <f t="shared" si="5"/>
        <v>112169.61248887148</v>
      </c>
      <c r="T34" s="124">
        <f t="shared" si="6"/>
        <v>-123288.1814844492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362485.78429699858</v>
      </c>
      <c r="Q35" s="124">
        <f t="shared" si="3"/>
        <v>186437.1555463282</v>
      </c>
      <c r="R35" s="124">
        <f t="shared" si="4"/>
        <v>188371.68821135157</v>
      </c>
      <c r="S35" s="124">
        <f t="shared" si="5"/>
        <v>114569.6681907265</v>
      </c>
      <c r="T35" s="124">
        <f t="shared" si="6"/>
        <v>-126892.72765140771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372132.98346056417</v>
      </c>
      <c r="Q36" s="124">
        <f t="shared" si="3"/>
        <v>191835.50060543712</v>
      </c>
      <c r="R36" s="124">
        <f t="shared" si="4"/>
        <v>193879.06481898995</v>
      </c>
      <c r="S36" s="124">
        <f t="shared" si="5"/>
        <v>117021.07708213254</v>
      </c>
      <c r="T36" s="124">
        <f t="shared" si="6"/>
        <v>-130602.65904599546</v>
      </c>
      <c r="U36" s="196">
        <f>SUM(Q33:T36)/4</f>
        <v>357914.80839600123</v>
      </c>
      <c r="V36" s="124">
        <f>SUM(Q33:Q36)/4</f>
        <v>183888.8263738846</v>
      </c>
      <c r="W36" s="124">
        <f>SUM(R33:R36)/4</f>
        <v>185773.33281187236</v>
      </c>
      <c r="X36" s="124">
        <f>SUM(S33:S36)/4</f>
        <v>113395.0479922852</v>
      </c>
      <c r="Y36" s="124">
        <f>SUM(T33:T36)/4</f>
        <v>-125142.39878204095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ref="P37:P52" si="7">SUM(Q37:T37)</f>
        <v>382041.49680128496</v>
      </c>
      <c r="Q37" s="124">
        <f t="shared" si="3"/>
        <v>197390.15640256286</v>
      </c>
      <c r="R37" s="124">
        <f t="shared" si="4"/>
        <v>199547.45923873357</v>
      </c>
      <c r="S37" s="124">
        <f t="shared" si="5"/>
        <v>119524.93795011986</v>
      </c>
      <c r="T37" s="124">
        <f t="shared" si="6"/>
        <v>-134421.05679013132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7"/>
        <v>392218.50907611835</v>
      </c>
      <c r="Q38" s="124">
        <f t="shared" si="3"/>
        <v>203105.64896309876</v>
      </c>
      <c r="R38" s="124">
        <f t="shared" si="4"/>
        <v>205381.5791086581</v>
      </c>
      <c r="S38" s="124">
        <f t="shared" si="5"/>
        <v>122082.37309209748</v>
      </c>
      <c r="T38" s="124">
        <f t="shared" si="6"/>
        <v>-138351.092087736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7"/>
        <v>402671.40502824483</v>
      </c>
      <c r="Q39" s="124">
        <f t="shared" si="3"/>
        <v>208986.63536489249</v>
      </c>
      <c r="R39" s="124">
        <f t="shared" si="4"/>
        <v>211386.26970289301</v>
      </c>
      <c r="S39" s="124">
        <f t="shared" si="5"/>
        <v>124694.52881889691</v>
      </c>
      <c r="T39" s="124">
        <f t="shared" si="6"/>
        <v>-142396.02885843752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7"/>
        <v>413407.77500886505</v>
      </c>
      <c r="Q40" s="124">
        <f t="shared" si="3"/>
        <v>215037.90753291009</v>
      </c>
      <c r="R40" s="124">
        <f t="shared" si="4"/>
        <v>217566.51795565296</v>
      </c>
      <c r="S40" s="124">
        <f t="shared" si="5"/>
        <v>127362.57596857936</v>
      </c>
      <c r="T40" s="124">
        <f t="shared" si="6"/>
        <v>-146559.22644827733</v>
      </c>
      <c r="U40" s="196">
        <f>SUM(Q37:T40)/4</f>
        <v>397584.79647862836</v>
      </c>
      <c r="V40" s="124">
        <f>SUM(Q37:Q40)/4</f>
        <v>206130.08706586604</v>
      </c>
      <c r="W40" s="124">
        <f>SUM(R37:R40)/4</f>
        <v>208470.45650148438</v>
      </c>
      <c r="X40" s="124">
        <f>SUM(S37:S40)/4</f>
        <v>123416.10395742342</v>
      </c>
      <c r="Y40" s="124">
        <f>SUM(T37:T40)/4</f>
        <v>-140431.85104614554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7"/>
        <v>424435.42075826216</v>
      </c>
      <c r="Q41" s="124">
        <f t="shared" si="3"/>
        <v>221264.39614377578</v>
      </c>
      <c r="R41" s="124">
        <f t="shared" si="4"/>
        <v>223927.4566029188</v>
      </c>
      <c r="S41" s="124">
        <f t="shared" si="5"/>
        <v>130087.7104312366</v>
      </c>
      <c r="T41" s="124">
        <f t="shared" si="6"/>
        <v>-150844.14241966893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7"/>
        <v>435762.36135067174</v>
      </c>
      <c r="Q42" s="124">
        <f t="shared" si="3"/>
        <v>227671.17464336866</v>
      </c>
      <c r="R42" s="124">
        <f t="shared" si="4"/>
        <v>230474.3684452078</v>
      </c>
      <c r="S42" s="124">
        <f t="shared" si="5"/>
        <v>132871.15368502095</v>
      </c>
      <c r="T42" s="124">
        <f t="shared" si="6"/>
        <v>-155254.33542292562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7"/>
        <v>447396.83930762584</v>
      </c>
      <c r="Q43" s="124">
        <f t="shared" si="3"/>
        <v>234263.46338075044</v>
      </c>
      <c r="R43" s="124">
        <f t="shared" si="4"/>
        <v>237212.69073497361</v>
      </c>
      <c r="S43" s="124">
        <f t="shared" si="5"/>
        <v>135714.15334364443</v>
      </c>
      <c r="T43" s="124">
        <f t="shared" si="6"/>
        <v>-159793.46815174265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7"/>
        <v>459347.32688457618</v>
      </c>
      <c r="Q44" s="124">
        <f t="shared" si="3"/>
        <v>241046.63386179207</v>
      </c>
      <c r="R44" s="124">
        <f t="shared" si="4"/>
        <v>244148.01969227931</v>
      </c>
      <c r="S44" s="124">
        <f t="shared" si="5"/>
        <v>138617.98371559256</v>
      </c>
      <c r="T44" s="124">
        <f t="shared" si="6"/>
        <v>-164465.3103850878</v>
      </c>
      <c r="U44" s="196">
        <f>SUM(Q41:T44)/4</f>
        <v>441735.48707528407</v>
      </c>
      <c r="V44" s="124">
        <f>SUM(Q41:Q44)/4</f>
        <v>231061.41700742173</v>
      </c>
      <c r="W44" s="124">
        <f>SUM(R41:R44)/4</f>
        <v>233940.63386884489</v>
      </c>
      <c r="X44" s="124">
        <f>SUM(S41:S44)/4</f>
        <v>134322.75029387363</v>
      </c>
      <c r="Y44" s="124">
        <f>SUM(T41:T44)/4</f>
        <v>-157589.31409485627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471622.53253573639</v>
      </c>
      <c r="Q45" s="124">
        <f t="shared" si="3"/>
        <v>248026.21312596556</v>
      </c>
      <c r="R45" s="124">
        <f t="shared" si="4"/>
        <v>251286.11515249434</v>
      </c>
      <c r="S45" s="124">
        <f t="shared" si="5"/>
        <v>141583.94637530364</v>
      </c>
      <c r="T45" s="124">
        <f t="shared" si="6"/>
        <v>-169273.74211802712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484231.40756222513</v>
      </c>
      <c r="Q46" s="124">
        <f t="shared" si="3"/>
        <v>255207.88824986722</v>
      </c>
      <c r="R46" s="124">
        <f t="shared" si="4"/>
        <v>258632.90534987481</v>
      </c>
      <c r="S46" s="124">
        <f t="shared" si="5"/>
        <v>144613.37074656904</v>
      </c>
      <c r="T46" s="124">
        <f t="shared" si="6"/>
        <v>-174222.75678408591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497183.15294873755</v>
      </c>
      <c r="Q47" s="124">
        <f t="shared" si="3"/>
        <v>262597.51098114165</v>
      </c>
      <c r="R47" s="124">
        <f t="shared" si="4"/>
        <v>266194.49184100027</v>
      </c>
      <c r="S47" s="124">
        <f t="shared" si="5"/>
        <v>147707.61469841661</v>
      </c>
      <c r="T47" s="124">
        <f t="shared" si="6"/>
        <v>-179316.46457182086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510487.22639412375</v>
      </c>
      <c r="Q48" s="124">
        <f t="shared" si="3"/>
        <v>270201.10250658245</v>
      </c>
      <c r="R48" s="124">
        <f t="shared" si="4"/>
        <v>273977.15457215568</v>
      </c>
      <c r="S48" s="124">
        <f t="shared" si="5"/>
        <v>150868.0651537439</v>
      </c>
      <c r="T48" s="124">
        <f t="shared" si="6"/>
        <v>-184559.09583835825</v>
      </c>
      <c r="U48" s="196">
        <f>SUM(Q45:T48)/4</f>
        <v>490881.07986020576</v>
      </c>
      <c r="V48" s="124">
        <f>SUM(Q45:Q48)/4</f>
        <v>259008.17871588923</v>
      </c>
      <c r="W48" s="124">
        <f>SUM(R45:R48)/4</f>
        <v>262522.6667288813</v>
      </c>
      <c r="X48" s="124">
        <f>SUM(S45:S48)/4</f>
        <v>146193.2492435083</v>
      </c>
      <c r="Y48" s="124">
        <f>SUM(T45:T48)/4</f>
        <v>-176843.01482807304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524153.34954140347</v>
      </c>
      <c r="Q49" s="124">
        <f t="shared" si="3"/>
        <v>278024.85835829482</v>
      </c>
      <c r="R49" s="124">
        <f t="shared" si="4"/>
        <v>281987.35709486727</v>
      </c>
      <c r="S49" s="124">
        <f t="shared" si="5"/>
        <v>154096.13871097402</v>
      </c>
      <c r="T49" s="124">
        <f t="shared" si="6"/>
        <v>-189955.00462273261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538191.51541291014</v>
      </c>
      <c r="Q50" s="124">
        <f t="shared" si="3"/>
        <v>286075.15346191759</v>
      </c>
      <c r="R50" s="124">
        <f t="shared" si="4"/>
        <v>290231.75193392386</v>
      </c>
      <c r="S50" s="124">
        <f t="shared" si="5"/>
        <v>157393.28227901304</v>
      </c>
      <c r="T50" s="124">
        <f t="shared" si="6"/>
        <v>-195508.67226194439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265586.21623857843</v>
      </c>
      <c r="V52" s="124">
        <f>SUM(Q49:Q52)/4</f>
        <v>141025.00295505312</v>
      </c>
      <c r="W52" s="124">
        <f>SUM(R49:R52)/4</f>
        <v>143054.77725719777</v>
      </c>
      <c r="X52" s="124">
        <f>SUM(S49:S52)/4</f>
        <v>77872.355247496773</v>
      </c>
      <c r="Y52" s="124">
        <f>SUM(T49:T52)/4</f>
        <v>-96365.919221169257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12252489.062064664</v>
      </c>
      <c r="Q54" s="196">
        <f>SUM(Q$17:Q$52)</f>
        <v>6314132.1028739698</v>
      </c>
      <c r="R54" s="196">
        <f>SUM(R$17:R$52)</f>
        <v>6381774.5540745063</v>
      </c>
      <c r="S54" s="196">
        <f>SUM(S$17:S$52)</f>
        <v>3855534.0581600894</v>
      </c>
      <c r="T54" s="196">
        <f>SUM(T$17:T$52)</f>
        <v>-4298951.6530439015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1.0244548320770264E-8</v>
      </c>
      <c r="R55" s="188">
        <f>R54-R$10</f>
        <v>-1.4901161193847656E-8</v>
      </c>
      <c r="S55" s="188">
        <f>S54-S$10</f>
        <v>0</v>
      </c>
      <c r="T55" s="188">
        <f>T54-T$10</f>
        <v>1.0244548320770264E-8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2.6403848952032627E-2</v>
      </c>
      <c r="Z56" s="2"/>
    </row>
    <row r="57" spans="13:26" x14ac:dyDescent="0.25">
      <c r="M57" s="2"/>
      <c r="O57" s="134" t="s">
        <v>236</v>
      </c>
      <c r="P57" s="197">
        <f>((1+P56)^(1/12))-1</f>
        <v>2.1741336974303582E-3</v>
      </c>
      <c r="Z57" s="2"/>
    </row>
    <row r="58" spans="13:26" x14ac:dyDescent="0.25">
      <c r="M58" s="2"/>
      <c r="O58" s="134" t="s">
        <v>235</v>
      </c>
      <c r="P58" s="196">
        <f>P10</f>
        <v>12252489.062064663</v>
      </c>
      <c r="Z58" s="2"/>
    </row>
    <row r="59" spans="13:26" x14ac:dyDescent="0.25">
      <c r="M59" s="2"/>
      <c r="O59" s="134" t="s">
        <v>234</v>
      </c>
      <c r="P59" s="196">
        <f>P58/(1+P57)^P60</f>
        <v>5051299.0107602514</v>
      </c>
      <c r="Z59" s="2"/>
    </row>
    <row r="60" spans="13:26" x14ac:dyDescent="0.25">
      <c r="M60" s="2"/>
      <c r="O60" s="134" t="s">
        <v>233</v>
      </c>
      <c r="P60" s="124">
        <f>$P$12*12</f>
        <v>408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18685.700142212423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18685.700142212423</v>
      </c>
      <c r="Q63" s="124">
        <f t="shared" ref="Q63:Q70" si="8">O63*$P$57</f>
        <v>0</v>
      </c>
      <c r="R63" s="124">
        <f t="shared" ref="R63:R70" si="9">O63+P63+Q63</f>
        <v>18685.700142212423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70" si="11">R63</f>
        <v>18685.700142212423</v>
      </c>
      <c r="P64" s="124">
        <f t="shared" ref="P64:P187" si="12">P63</f>
        <v>18685.700142212423</v>
      </c>
      <c r="Q64" s="124">
        <f t="shared" si="8"/>
        <v>40.625210339263269</v>
      </c>
      <c r="R64" s="124">
        <f t="shared" si="9"/>
        <v>37412.025494764108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37412.025494764108</v>
      </c>
      <c r="P65" s="124">
        <f t="shared" si="12"/>
        <v>18685.700142212423</v>
      </c>
      <c r="Q65" s="124">
        <f t="shared" si="8"/>
        <v>81.338745317290318</v>
      </c>
      <c r="R65" s="124">
        <f t="shared" si="9"/>
        <v>56179.064382293822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56179.064382293822</v>
      </c>
      <c r="P66" s="124">
        <f t="shared" si="12"/>
        <v>18685.700142212423</v>
      </c>
      <c r="Q66" s="124">
        <f t="shared" si="8"/>
        <v>122.14079696365461</v>
      </c>
      <c r="R66" s="124">
        <f t="shared" si="9"/>
        <v>74986.905321469894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74986.905321469894</v>
      </c>
      <c r="P67" s="124">
        <f t="shared" si="12"/>
        <v>18685.700142212423</v>
      </c>
      <c r="Q67" s="124">
        <f t="shared" si="8"/>
        <v>163.03155772542755</v>
      </c>
      <c r="R67" s="124">
        <f t="shared" si="9"/>
        <v>93835.637021407747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93835.637021407747</v>
      </c>
      <c r="P68" s="124">
        <f t="shared" si="12"/>
        <v>18685.700142212423</v>
      </c>
      <c r="Q68" s="124">
        <f t="shared" si="8"/>
        <v>204.01122046808624</v>
      </c>
      <c r="R68" s="124">
        <f t="shared" si="9"/>
        <v>112725.34838408825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112725.34838408825</v>
      </c>
      <c r="P69" s="124">
        <f t="shared" si="12"/>
        <v>18685.700142212423</v>
      </c>
      <c r="Q69" s="124">
        <f t="shared" si="8"/>
        <v>245.07997847642307</v>
      </c>
      <c r="R69" s="124">
        <f t="shared" si="9"/>
        <v>131656.12850477709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131656.12850477709</v>
      </c>
      <c r="P70" s="124">
        <f t="shared" si="12"/>
        <v>18685.700142212423</v>
      </c>
      <c r="Q70" s="124">
        <f t="shared" si="8"/>
        <v>286.23802545545743</v>
      </c>
      <c r="R70" s="124">
        <f t="shared" si="9"/>
        <v>150628.06667244495</v>
      </c>
      <c r="Z70" s="2"/>
    </row>
    <row r="71" spans="13:26" x14ac:dyDescent="0.25">
      <c r="M71" s="2"/>
      <c r="N71" s="1">
        <f t="shared" si="10"/>
        <v>9</v>
      </c>
      <c r="O71" s="124">
        <f t="shared" ref="O71:O134" si="13">R70</f>
        <v>150628.06667244495</v>
      </c>
      <c r="P71" s="124">
        <f t="shared" si="12"/>
        <v>18685.700142212423</v>
      </c>
      <c r="Q71" s="124">
        <f t="shared" ref="Q71:Q134" si="14">O71*$P$57</f>
        <v>327.48555553134929</v>
      </c>
      <c r="R71" s="124">
        <f t="shared" ref="R71:R134" si="15">O71+P71+Q71</f>
        <v>169641.25237018871</v>
      </c>
      <c r="Z71" s="2"/>
    </row>
    <row r="72" spans="13:26" x14ac:dyDescent="0.25">
      <c r="M72" s="2"/>
      <c r="N72" s="1">
        <f t="shared" si="10"/>
        <v>10</v>
      </c>
      <c r="O72" s="124">
        <f t="shared" si="13"/>
        <v>169641.25237018871</v>
      </c>
      <c r="P72" s="124">
        <f t="shared" si="12"/>
        <v>18685.700142212423</v>
      </c>
      <c r="Q72" s="124">
        <f t="shared" si="14"/>
        <v>368.82276325231493</v>
      </c>
      <c r="R72" s="124">
        <f t="shared" si="15"/>
        <v>188695.77527565343</v>
      </c>
      <c r="Z72" s="2"/>
    </row>
    <row r="73" spans="13:26" x14ac:dyDescent="0.25">
      <c r="M73" s="2"/>
      <c r="N73" s="1">
        <f t="shared" si="10"/>
        <v>11</v>
      </c>
      <c r="O73" s="124">
        <f t="shared" si="13"/>
        <v>188695.77527565343</v>
      </c>
      <c r="P73" s="124">
        <f t="shared" si="12"/>
        <v>18685.700142212423</v>
      </c>
      <c r="Q73" s="124">
        <f t="shared" si="14"/>
        <v>410.24984358954435</v>
      </c>
      <c r="R73" s="124">
        <f t="shared" si="15"/>
        <v>207791.7252614554</v>
      </c>
      <c r="Z73" s="2"/>
    </row>
    <row r="74" spans="13:26" x14ac:dyDescent="0.25">
      <c r="M74" s="2"/>
      <c r="N74" s="1">
        <f t="shared" si="10"/>
        <v>12</v>
      </c>
      <c r="O74" s="124">
        <f t="shared" si="13"/>
        <v>207791.7252614554</v>
      </c>
      <c r="P74" s="124">
        <f t="shared" si="12"/>
        <v>18685.700142212423</v>
      </c>
      <c r="Q74" s="124">
        <f t="shared" si="14"/>
        <v>451.76699193812118</v>
      </c>
      <c r="R74" s="124">
        <f t="shared" si="15"/>
        <v>226929.19239560593</v>
      </c>
      <c r="Z74" s="2"/>
    </row>
    <row r="75" spans="13:26" x14ac:dyDescent="0.25">
      <c r="M75" s="2"/>
      <c r="N75" s="1">
        <f t="shared" si="10"/>
        <v>13</v>
      </c>
      <c r="O75" s="124">
        <f t="shared" si="13"/>
        <v>226929.19239560593</v>
      </c>
      <c r="P75" s="124">
        <f t="shared" si="12"/>
        <v>18685.700142212423</v>
      </c>
      <c r="Q75" s="124">
        <f t="shared" si="14"/>
        <v>493.37440411794387</v>
      </c>
      <c r="R75" s="124">
        <f t="shared" si="15"/>
        <v>246108.26694193628</v>
      </c>
      <c r="Z75" s="2"/>
    </row>
    <row r="76" spans="13:26" x14ac:dyDescent="0.25">
      <c r="M76" s="2"/>
      <c r="N76" s="1">
        <f t="shared" si="10"/>
        <v>14</v>
      </c>
      <c r="O76" s="124">
        <f t="shared" si="13"/>
        <v>246108.26694193628</v>
      </c>
      <c r="P76" s="124">
        <f t="shared" si="12"/>
        <v>18685.700142212423</v>
      </c>
      <c r="Q76" s="124">
        <f t="shared" si="14"/>
        <v>535.0722763746495</v>
      </c>
      <c r="R76" s="124">
        <f t="shared" si="15"/>
        <v>265329.0393605234</v>
      </c>
      <c r="Z76" s="2"/>
    </row>
    <row r="77" spans="13:26" x14ac:dyDescent="0.25">
      <c r="M77" s="2"/>
      <c r="N77" s="1">
        <f t="shared" si="10"/>
        <v>15</v>
      </c>
      <c r="O77" s="124">
        <f t="shared" si="13"/>
        <v>265329.0393605234</v>
      </c>
      <c r="P77" s="124">
        <f t="shared" si="12"/>
        <v>18685.700142212423</v>
      </c>
      <c r="Q77" s="124">
        <f t="shared" si="14"/>
        <v>576.86080538053977</v>
      </c>
      <c r="R77" s="124">
        <f t="shared" si="15"/>
        <v>284591.60030811641</v>
      </c>
      <c r="Z77" s="2"/>
    </row>
    <row r="78" spans="13:26" x14ac:dyDescent="0.25">
      <c r="M78" s="2"/>
      <c r="N78" s="1">
        <f t="shared" si="10"/>
        <v>16</v>
      </c>
      <c r="O78" s="124">
        <f t="shared" si="13"/>
        <v>284591.60030811641</v>
      </c>
      <c r="P78" s="124">
        <f t="shared" si="12"/>
        <v>18685.700142212423</v>
      </c>
      <c r="Q78" s="124">
        <f t="shared" si="14"/>
        <v>618.74018823550784</v>
      </c>
      <c r="R78" s="124">
        <f t="shared" si="15"/>
        <v>303896.04063856439</v>
      </c>
      <c r="Z78" s="2"/>
    </row>
    <row r="79" spans="13:26" x14ac:dyDescent="0.25">
      <c r="M79" s="2"/>
      <c r="N79" s="1">
        <f t="shared" si="10"/>
        <v>17</v>
      </c>
      <c r="O79" s="124">
        <f t="shared" si="13"/>
        <v>303896.04063856439</v>
      </c>
      <c r="P79" s="124">
        <f t="shared" si="12"/>
        <v>18685.700142212423</v>
      </c>
      <c r="Q79" s="124">
        <f t="shared" si="14"/>
        <v>660.71062246796839</v>
      </c>
      <c r="R79" s="124">
        <f t="shared" si="15"/>
        <v>323242.45140324481</v>
      </c>
      <c r="Z79" s="2"/>
    </row>
    <row r="80" spans="13:26" x14ac:dyDescent="0.25">
      <c r="M80" s="2"/>
      <c r="N80" s="1">
        <f t="shared" si="10"/>
        <v>18</v>
      </c>
      <c r="O80" s="124">
        <f t="shared" si="13"/>
        <v>323242.45140324481</v>
      </c>
      <c r="P80" s="124">
        <f t="shared" si="12"/>
        <v>18685.700142212423</v>
      </c>
      <c r="Q80" s="124">
        <f t="shared" si="14"/>
        <v>702.77230603578948</v>
      </c>
      <c r="R80" s="124">
        <f t="shared" si="15"/>
        <v>342630.92385149305</v>
      </c>
      <c r="Z80" s="2"/>
    </row>
    <row r="81" spans="13:26" x14ac:dyDescent="0.25">
      <c r="M81" s="2"/>
      <c r="N81" s="1">
        <f t="shared" si="10"/>
        <v>19</v>
      </c>
      <c r="O81" s="124">
        <f t="shared" si="13"/>
        <v>342630.92385149305</v>
      </c>
      <c r="P81" s="124">
        <f t="shared" si="12"/>
        <v>18685.700142212423</v>
      </c>
      <c r="Q81" s="124">
        <f t="shared" si="14"/>
        <v>744.92543732722606</v>
      </c>
      <c r="R81" s="124">
        <f t="shared" si="15"/>
        <v>362061.54943103273</v>
      </c>
      <c r="Z81" s="2"/>
    </row>
    <row r="82" spans="13:26" x14ac:dyDescent="0.25">
      <c r="M82" s="2"/>
      <c r="N82" s="1">
        <f t="shared" si="10"/>
        <v>20</v>
      </c>
      <c r="O82" s="124">
        <f t="shared" si="13"/>
        <v>362061.54943103273</v>
      </c>
      <c r="P82" s="124">
        <f t="shared" si="12"/>
        <v>18685.700142212423</v>
      </c>
      <c r="Q82" s="124">
        <f t="shared" si="14"/>
        <v>787.17021516185559</v>
      </c>
      <c r="R82" s="124">
        <f t="shared" si="15"/>
        <v>381534.41978840705</v>
      </c>
      <c r="Z82" s="2"/>
    </row>
    <row r="83" spans="13:26" x14ac:dyDescent="0.25">
      <c r="M83" s="2"/>
      <c r="N83" s="1">
        <f t="shared" si="10"/>
        <v>21</v>
      </c>
      <c r="O83" s="124">
        <f t="shared" si="13"/>
        <v>381534.41978840705</v>
      </c>
      <c r="P83" s="124">
        <f t="shared" si="12"/>
        <v>18685.700142212423</v>
      </c>
      <c r="Q83" s="124">
        <f t="shared" si="14"/>
        <v>829.50683879151586</v>
      </c>
      <c r="R83" s="124">
        <f t="shared" si="15"/>
        <v>401049.62676941103</v>
      </c>
      <c r="Z83" s="2"/>
    </row>
    <row r="84" spans="13:26" x14ac:dyDescent="0.25">
      <c r="M84" s="2"/>
      <c r="N84" s="1">
        <f t="shared" si="10"/>
        <v>22</v>
      </c>
      <c r="O84" s="124">
        <f t="shared" si="13"/>
        <v>401049.62676941103</v>
      </c>
      <c r="P84" s="124">
        <f t="shared" si="12"/>
        <v>18685.700142212423</v>
      </c>
      <c r="Q84" s="124">
        <f t="shared" si="14"/>
        <v>871.93550790124482</v>
      </c>
      <c r="R84" s="124">
        <f t="shared" si="15"/>
        <v>420607.26241952472</v>
      </c>
      <c r="Z84" s="2"/>
    </row>
    <row r="85" spans="13:26" x14ac:dyDescent="0.25">
      <c r="M85" s="2"/>
      <c r="N85" s="1">
        <f t="shared" si="10"/>
        <v>23</v>
      </c>
      <c r="O85" s="124">
        <f t="shared" si="13"/>
        <v>420607.26241952472</v>
      </c>
      <c r="P85" s="124">
        <f t="shared" si="12"/>
        <v>18685.700142212423</v>
      </c>
      <c r="Q85" s="124">
        <f t="shared" si="14"/>
        <v>914.45642261022226</v>
      </c>
      <c r="R85" s="124">
        <f t="shared" si="15"/>
        <v>440207.41898434737</v>
      </c>
      <c r="Z85" s="2"/>
    </row>
    <row r="86" spans="13:26" x14ac:dyDescent="0.25">
      <c r="M86" s="2"/>
      <c r="N86" s="1">
        <f t="shared" si="10"/>
        <v>24</v>
      </c>
      <c r="O86" s="124">
        <f t="shared" si="13"/>
        <v>440207.41898434737</v>
      </c>
      <c r="P86" s="124">
        <f t="shared" si="12"/>
        <v>18685.700142212423</v>
      </c>
      <c r="Q86" s="124">
        <f t="shared" si="14"/>
        <v>957.06978347271399</v>
      </c>
      <c r="R86" s="124">
        <f t="shared" si="15"/>
        <v>459850.18891003251</v>
      </c>
      <c r="Z86" s="2"/>
    </row>
    <row r="87" spans="13:26" x14ac:dyDescent="0.25">
      <c r="M87" s="2"/>
      <c r="N87" s="1">
        <f t="shared" si="10"/>
        <v>25</v>
      </c>
      <c r="O87" s="124">
        <f t="shared" si="13"/>
        <v>459850.18891003251</v>
      </c>
      <c r="P87" s="124">
        <f t="shared" si="12"/>
        <v>18685.700142212423</v>
      </c>
      <c r="Q87" s="124">
        <f t="shared" si="14"/>
        <v>999.7757914790177</v>
      </c>
      <c r="R87" s="124">
        <f t="shared" si="15"/>
        <v>479535.66484372399</v>
      </c>
      <c r="Z87" s="2"/>
    </row>
    <row r="88" spans="13:26" x14ac:dyDescent="0.25">
      <c r="M88" s="2"/>
      <c r="N88" s="1">
        <f t="shared" si="10"/>
        <v>26</v>
      </c>
      <c r="O88" s="124">
        <f t="shared" si="13"/>
        <v>479535.66484372399</v>
      </c>
      <c r="P88" s="124">
        <f t="shared" si="12"/>
        <v>18685.700142212423</v>
      </c>
      <c r="Q88" s="124">
        <f t="shared" si="14"/>
        <v>1042.5746480564108</v>
      </c>
      <c r="R88" s="124">
        <f t="shared" si="15"/>
        <v>499263.93963399285</v>
      </c>
      <c r="Z88" s="2"/>
    </row>
    <row r="89" spans="13:26" x14ac:dyDescent="0.25">
      <c r="M89" s="2"/>
      <c r="N89" s="1">
        <f t="shared" si="10"/>
        <v>27</v>
      </c>
      <c r="O89" s="124">
        <f t="shared" si="13"/>
        <v>499263.93963399285</v>
      </c>
      <c r="P89" s="124">
        <f t="shared" si="12"/>
        <v>18685.700142212423</v>
      </c>
      <c r="Q89" s="124">
        <f t="shared" si="14"/>
        <v>1085.4665550701</v>
      </c>
      <c r="R89" s="124">
        <f t="shared" si="15"/>
        <v>519035.10633127537</v>
      </c>
      <c r="Z89" s="2"/>
    </row>
    <row r="90" spans="13:26" x14ac:dyDescent="0.25">
      <c r="M90" s="2"/>
      <c r="N90" s="1">
        <f t="shared" si="10"/>
        <v>28</v>
      </c>
      <c r="O90" s="124">
        <f t="shared" si="13"/>
        <v>519035.10633127537</v>
      </c>
      <c r="P90" s="124">
        <f t="shared" si="12"/>
        <v>18685.700142212423</v>
      </c>
      <c r="Q90" s="124">
        <f t="shared" si="14"/>
        <v>1128.4517148241748</v>
      </c>
      <c r="R90" s="124">
        <f t="shared" si="15"/>
        <v>538849.25818831194</v>
      </c>
      <c r="Z90" s="2"/>
    </row>
    <row r="91" spans="13:26" x14ac:dyDescent="0.25">
      <c r="M91" s="2"/>
      <c r="N91" s="1">
        <f t="shared" si="10"/>
        <v>29</v>
      </c>
      <c r="O91" s="124">
        <f t="shared" si="13"/>
        <v>538849.25818831194</v>
      </c>
      <c r="P91" s="124">
        <f t="shared" si="12"/>
        <v>18685.700142212423</v>
      </c>
      <c r="Q91" s="124">
        <f t="shared" si="14"/>
        <v>1171.5303300625603</v>
      </c>
      <c r="R91" s="124">
        <f t="shared" si="15"/>
        <v>558706.488660587</v>
      </c>
      <c r="Z91" s="2"/>
    </row>
    <row r="92" spans="13:26" x14ac:dyDescent="0.25">
      <c r="M92" s="2"/>
      <c r="N92" s="1">
        <f t="shared" si="10"/>
        <v>30</v>
      </c>
      <c r="O92" s="124">
        <f t="shared" si="13"/>
        <v>558706.488660587</v>
      </c>
      <c r="P92" s="124">
        <f t="shared" si="12"/>
        <v>18685.700142212423</v>
      </c>
      <c r="Q92" s="124">
        <f t="shared" si="14"/>
        <v>1214.7026039699745</v>
      </c>
      <c r="R92" s="124">
        <f t="shared" si="15"/>
        <v>578606.8914067694</v>
      </c>
      <c r="Z92" s="2"/>
    </row>
    <row r="93" spans="13:26" x14ac:dyDescent="0.25">
      <c r="M93" s="2"/>
      <c r="N93" s="1">
        <f t="shared" si="10"/>
        <v>31</v>
      </c>
      <c r="O93" s="124">
        <f t="shared" si="13"/>
        <v>578606.8914067694</v>
      </c>
      <c r="P93" s="124">
        <f t="shared" si="12"/>
        <v>18685.700142212423</v>
      </c>
      <c r="Q93" s="124">
        <f t="shared" si="14"/>
        <v>1257.9687401728854</v>
      </c>
      <c r="R93" s="124">
        <f t="shared" si="15"/>
        <v>598550.56028915476</v>
      </c>
      <c r="Z93" s="2"/>
    </row>
    <row r="94" spans="13:26" x14ac:dyDescent="0.25">
      <c r="M94" s="2"/>
      <c r="N94" s="1">
        <f t="shared" si="10"/>
        <v>32</v>
      </c>
      <c r="O94" s="124">
        <f t="shared" si="13"/>
        <v>598550.56028915476</v>
      </c>
      <c r="P94" s="124">
        <f t="shared" si="12"/>
        <v>18685.700142212423</v>
      </c>
      <c r="Q94" s="124">
        <f t="shared" si="14"/>
        <v>1301.3289427404725</v>
      </c>
      <c r="R94" s="124">
        <f t="shared" si="15"/>
        <v>618537.58937410766</v>
      </c>
      <c r="Z94" s="2"/>
    </row>
    <row r="95" spans="13:26" x14ac:dyDescent="0.25">
      <c r="M95" s="2"/>
      <c r="N95" s="1">
        <f t="shared" si="10"/>
        <v>33</v>
      </c>
      <c r="O95" s="124">
        <f t="shared" si="13"/>
        <v>618537.58937410766</v>
      </c>
      <c r="P95" s="124">
        <f t="shared" si="12"/>
        <v>18685.700142212423</v>
      </c>
      <c r="Q95" s="124">
        <f t="shared" si="14"/>
        <v>1344.7834161855894</v>
      </c>
      <c r="R95" s="124">
        <f t="shared" si="15"/>
        <v>638568.07293250575</v>
      </c>
      <c r="Z95" s="2"/>
    </row>
    <row r="96" spans="13:26" x14ac:dyDescent="0.25">
      <c r="M96" s="2"/>
      <c r="N96" s="1">
        <f t="shared" si="10"/>
        <v>34</v>
      </c>
      <c r="O96" s="124">
        <f t="shared" si="13"/>
        <v>638568.07293250575</v>
      </c>
      <c r="P96" s="124">
        <f t="shared" si="12"/>
        <v>18685.700142212423</v>
      </c>
      <c r="Q96" s="124">
        <f t="shared" si="14"/>
        <v>1388.3323654657274</v>
      </c>
      <c r="R96" s="124">
        <f t="shared" si="15"/>
        <v>658642.10544018389</v>
      </c>
      <c r="Z96" s="2"/>
    </row>
    <row r="97" spans="13:26" x14ac:dyDescent="0.25">
      <c r="M97" s="2"/>
      <c r="N97" s="1">
        <f t="shared" si="10"/>
        <v>35</v>
      </c>
      <c r="O97" s="124">
        <f t="shared" si="13"/>
        <v>658642.10544018389</v>
      </c>
      <c r="P97" s="124">
        <f t="shared" si="12"/>
        <v>18685.700142212423</v>
      </c>
      <c r="Q97" s="124">
        <f t="shared" si="14"/>
        <v>1431.9759959839828</v>
      </c>
      <c r="R97" s="124">
        <f t="shared" si="15"/>
        <v>678759.78157838027</v>
      </c>
      <c r="Z97" s="2"/>
    </row>
    <row r="98" spans="13:26" x14ac:dyDescent="0.25">
      <c r="M98" s="2"/>
      <c r="N98" s="1">
        <f t="shared" si="10"/>
        <v>36</v>
      </c>
      <c r="O98" s="124">
        <f t="shared" si="13"/>
        <v>678759.78157838027</v>
      </c>
      <c r="P98" s="124">
        <f t="shared" si="12"/>
        <v>18685.700142212423</v>
      </c>
      <c r="Q98" s="124">
        <f t="shared" si="14"/>
        <v>1475.7145135900262</v>
      </c>
      <c r="R98" s="124">
        <f t="shared" si="15"/>
        <v>698921.19623418269</v>
      </c>
      <c r="Z98" s="2"/>
    </row>
    <row r="99" spans="13:26" x14ac:dyDescent="0.25">
      <c r="M99" s="2"/>
      <c r="N99" s="1">
        <f t="shared" si="10"/>
        <v>37</v>
      </c>
      <c r="O99" s="124">
        <f t="shared" si="13"/>
        <v>698921.19623418269</v>
      </c>
      <c r="P99" s="124">
        <f t="shared" si="12"/>
        <v>18685.700142212423</v>
      </c>
      <c r="Q99" s="124">
        <f t="shared" si="14"/>
        <v>1519.5481245810727</v>
      </c>
      <c r="R99" s="124">
        <f t="shared" si="15"/>
        <v>719126.44450097624</v>
      </c>
      <c r="Z99" s="2"/>
    </row>
    <row r="100" spans="13:26" x14ac:dyDescent="0.25">
      <c r="M100" s="2"/>
      <c r="N100" s="1">
        <f t="shared" si="10"/>
        <v>38</v>
      </c>
      <c r="O100" s="124">
        <f t="shared" si="13"/>
        <v>719126.44450097624</v>
      </c>
      <c r="P100" s="124">
        <f t="shared" si="12"/>
        <v>18685.700142212423</v>
      </c>
      <c r="Q100" s="124">
        <f t="shared" si="14"/>
        <v>1563.4770357028547</v>
      </c>
      <c r="R100" s="124">
        <f t="shared" si="15"/>
        <v>739375.62167889159</v>
      </c>
      <c r="Z100" s="2"/>
    </row>
    <row r="101" spans="13:26" x14ac:dyDescent="0.25">
      <c r="M101" s="2"/>
      <c r="N101" s="1">
        <f t="shared" si="10"/>
        <v>39</v>
      </c>
      <c r="O101" s="124">
        <f t="shared" si="13"/>
        <v>739375.62167889159</v>
      </c>
      <c r="P101" s="124">
        <f t="shared" si="12"/>
        <v>18685.700142212423</v>
      </c>
      <c r="Q101" s="124">
        <f t="shared" si="14"/>
        <v>1607.5014541505982</v>
      </c>
      <c r="R101" s="124">
        <f t="shared" si="15"/>
        <v>759668.82327525469</v>
      </c>
      <c r="Z101" s="2"/>
    </row>
    <row r="102" spans="13:26" x14ac:dyDescent="0.25">
      <c r="M102" s="2"/>
      <c r="N102" s="1">
        <f t="shared" si="10"/>
        <v>40</v>
      </c>
      <c r="O102" s="124">
        <f t="shared" si="13"/>
        <v>759668.82327525469</v>
      </c>
      <c r="P102" s="124">
        <f t="shared" si="12"/>
        <v>18685.700142212423</v>
      </c>
      <c r="Q102" s="124">
        <f t="shared" si="14"/>
        <v>1651.6215875699988</v>
      </c>
      <c r="R102" s="124">
        <f t="shared" si="15"/>
        <v>780006.14500503708</v>
      </c>
      <c r="Z102" s="2"/>
    </row>
    <row r="103" spans="13:26" x14ac:dyDescent="0.25">
      <c r="M103" s="2"/>
      <c r="N103" s="1">
        <f t="shared" si="10"/>
        <v>41</v>
      </c>
      <c r="O103" s="124">
        <f t="shared" si="13"/>
        <v>780006.14500503708</v>
      </c>
      <c r="P103" s="124">
        <f t="shared" si="12"/>
        <v>18685.700142212423</v>
      </c>
      <c r="Q103" s="124">
        <f t="shared" si="14"/>
        <v>1695.8376440582015</v>
      </c>
      <c r="R103" s="124">
        <f t="shared" si="15"/>
        <v>800387.68279130768</v>
      </c>
      <c r="Z103" s="2"/>
    </row>
    <row r="104" spans="13:26" x14ac:dyDescent="0.25">
      <c r="M104" s="2"/>
      <c r="N104" s="1">
        <f t="shared" si="10"/>
        <v>42</v>
      </c>
      <c r="O104" s="124">
        <f t="shared" si="13"/>
        <v>800387.68279130768</v>
      </c>
      <c r="P104" s="124">
        <f t="shared" si="12"/>
        <v>18685.700142212423</v>
      </c>
      <c r="Q104" s="124">
        <f t="shared" si="14"/>
        <v>1740.1498321647825</v>
      </c>
      <c r="R104" s="124">
        <f t="shared" si="15"/>
        <v>820813.53276568488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820813.53276568488</v>
      </c>
      <c r="P105" s="124">
        <f t="shared" si="12"/>
        <v>18685.700142212423</v>
      </c>
      <c r="Q105" s="124">
        <f t="shared" si="14"/>
        <v>1784.5583608927329</v>
      </c>
      <c r="R105" s="124">
        <f t="shared" si="15"/>
        <v>841283.79126879002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841283.79126879002</v>
      </c>
      <c r="P106" s="124">
        <f t="shared" si="12"/>
        <v>18685.700142212423</v>
      </c>
      <c r="Q106" s="124">
        <f t="shared" si="14"/>
        <v>1829.0634396994442</v>
      </c>
      <c r="R106" s="124">
        <f t="shared" si="15"/>
        <v>861798.55485070194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861798.55485070194</v>
      </c>
      <c r="P107" s="124">
        <f t="shared" si="12"/>
        <v>18685.700142212423</v>
      </c>
      <c r="Q107" s="124">
        <f t="shared" si="14"/>
        <v>1873.6652784976959</v>
      </c>
      <c r="R107" s="124">
        <f t="shared" si="15"/>
        <v>882357.92027141212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882357.92027141212</v>
      </c>
      <c r="P108" s="124">
        <f t="shared" si="12"/>
        <v>18685.700142212423</v>
      </c>
      <c r="Q108" s="124">
        <f t="shared" si="14"/>
        <v>1918.3640876566465</v>
      </c>
      <c r="R108" s="124">
        <f t="shared" si="15"/>
        <v>902961.98450128117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902961.98450128117</v>
      </c>
      <c r="P109" s="124">
        <f t="shared" si="12"/>
        <v>18685.700142212423</v>
      </c>
      <c r="Q109" s="124">
        <f t="shared" si="14"/>
        <v>1963.1600780028243</v>
      </c>
      <c r="R109" s="124">
        <f t="shared" si="15"/>
        <v>923610.84472149645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923610.84472149645</v>
      </c>
      <c r="P110" s="124">
        <f t="shared" si="12"/>
        <v>18685.700142212423</v>
      </c>
      <c r="Q110" s="124">
        <f t="shared" si="14"/>
        <v>2008.0534608211235</v>
      </c>
      <c r="R110" s="124">
        <f t="shared" si="15"/>
        <v>944304.59832453006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944304.59832453006</v>
      </c>
      <c r="P111" s="124">
        <f t="shared" si="12"/>
        <v>18685.700142212423</v>
      </c>
      <c r="Q111" s="124">
        <f t="shared" si="14"/>
        <v>2053.0444478557997</v>
      </c>
      <c r="R111" s="124">
        <f t="shared" si="15"/>
        <v>965043.3429145983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965043.3429145983</v>
      </c>
      <c r="P112" s="124">
        <f t="shared" si="12"/>
        <v>18685.700142212423</v>
      </c>
      <c r="Q112" s="124">
        <f t="shared" si="14"/>
        <v>2098.1332513114685</v>
      </c>
      <c r="R112" s="124">
        <f t="shared" si="15"/>
        <v>985827.17630812223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985827.17630812223</v>
      </c>
      <c r="P113" s="124">
        <f t="shared" si="12"/>
        <v>18685.700142212423</v>
      </c>
      <c r="Q113" s="124">
        <f t="shared" si="14"/>
        <v>2143.3200838541075</v>
      </c>
      <c r="R113" s="124">
        <f t="shared" si="15"/>
        <v>1006656.1965341888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1006656.1965341888</v>
      </c>
      <c r="P114" s="124">
        <f t="shared" si="12"/>
        <v>18685.700142212423</v>
      </c>
      <c r="Q114" s="124">
        <f t="shared" si="14"/>
        <v>2188.6051586120575</v>
      </c>
      <c r="R114" s="124">
        <f t="shared" si="15"/>
        <v>1027530.5018350133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1027530.5018350133</v>
      </c>
      <c r="P115" s="124">
        <f t="shared" si="12"/>
        <v>18685.700142212423</v>
      </c>
      <c r="Q115" s="124">
        <f t="shared" si="14"/>
        <v>2233.9886891770288</v>
      </c>
      <c r="R115" s="124">
        <f t="shared" si="15"/>
        <v>1048450.1906664027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1048450.1906664027</v>
      </c>
      <c r="P116" s="124">
        <f t="shared" si="12"/>
        <v>18685.700142212423</v>
      </c>
      <c r="Q116" s="124">
        <f t="shared" si="14"/>
        <v>2279.4708896051102</v>
      </c>
      <c r="R116" s="124">
        <f t="shared" si="15"/>
        <v>1069415.3616982203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1069415.3616982203</v>
      </c>
      <c r="P117" s="124">
        <f t="shared" si="12"/>
        <v>18685.700142212423</v>
      </c>
      <c r="Q117" s="124">
        <f t="shared" si="14"/>
        <v>2325.0519744177755</v>
      </c>
      <c r="R117" s="124">
        <f t="shared" si="15"/>
        <v>1090426.1138148506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1090426.1138148506</v>
      </c>
      <c r="P118" s="124">
        <f t="shared" si="12"/>
        <v>18685.700142212423</v>
      </c>
      <c r="Q118" s="124">
        <f t="shared" si="14"/>
        <v>2370.7321586028975</v>
      </c>
      <c r="R118" s="124">
        <f t="shared" si="15"/>
        <v>1111482.5461156659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1111482.5461156659</v>
      </c>
      <c r="P119" s="124">
        <f t="shared" si="12"/>
        <v>18685.700142212423</v>
      </c>
      <c r="Q119" s="124">
        <f t="shared" si="14"/>
        <v>2416.5116576157616</v>
      </c>
      <c r="R119" s="124">
        <f t="shared" si="15"/>
        <v>1132584.757915494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1132584.757915494</v>
      </c>
      <c r="P120" s="124">
        <f t="shared" si="12"/>
        <v>18685.700142212423</v>
      </c>
      <c r="Q120" s="124">
        <f t="shared" si="14"/>
        <v>2462.3906873800802</v>
      </c>
      <c r="R120" s="124">
        <f t="shared" si="15"/>
        <v>1153732.8487450865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1153732.8487450865</v>
      </c>
      <c r="P121" s="124">
        <f t="shared" si="12"/>
        <v>18685.700142212423</v>
      </c>
      <c r="Q121" s="124">
        <f t="shared" si="14"/>
        <v>2508.369464289015</v>
      </c>
      <c r="R121" s="124">
        <f t="shared" si="15"/>
        <v>1174926.9183515878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1174926.9183515878</v>
      </c>
      <c r="P122" s="124">
        <f t="shared" si="12"/>
        <v>18685.700142212423</v>
      </c>
      <c r="Q122" s="124">
        <f t="shared" si="14"/>
        <v>2554.4482052061944</v>
      </c>
      <c r="R122" s="124">
        <f t="shared" si="15"/>
        <v>1196167.0666990066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1196167.0666990066</v>
      </c>
      <c r="P123" s="124">
        <f t="shared" si="12"/>
        <v>18685.700142212423</v>
      </c>
      <c r="Q123" s="124">
        <f t="shared" si="14"/>
        <v>2600.627127466737</v>
      </c>
      <c r="R123" s="124">
        <f t="shared" si="15"/>
        <v>1217453.3939686858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1217453.3939686858</v>
      </c>
      <c r="P124" s="124">
        <f t="shared" si="12"/>
        <v>18685.700142212423</v>
      </c>
      <c r="Q124" s="124">
        <f t="shared" si="14"/>
        <v>2646.9064488782774</v>
      </c>
      <c r="R124" s="124">
        <f t="shared" si="15"/>
        <v>1238786.0005597766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1238786.0005597766</v>
      </c>
      <c r="P125" s="124">
        <f t="shared" si="12"/>
        <v>18685.700142212423</v>
      </c>
      <c r="Q125" s="124">
        <f t="shared" si="14"/>
        <v>2693.2863877219929</v>
      </c>
      <c r="R125" s="124">
        <f t="shared" si="15"/>
        <v>1260164.987089711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1260164.987089711</v>
      </c>
      <c r="P126" s="124">
        <f t="shared" si="12"/>
        <v>18685.700142212423</v>
      </c>
      <c r="Q126" s="124">
        <f t="shared" si="14"/>
        <v>2739.7671627536329</v>
      </c>
      <c r="R126" s="124">
        <f t="shared" si="15"/>
        <v>1281590.4543946772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1281590.4543946772</v>
      </c>
      <c r="P127" s="124">
        <f t="shared" si="12"/>
        <v>18685.700142212423</v>
      </c>
      <c r="Q127" s="124">
        <f t="shared" si="14"/>
        <v>2786.3489932045522</v>
      </c>
      <c r="R127" s="124">
        <f t="shared" si="15"/>
        <v>1303062.5035300942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1303062.5035300942</v>
      </c>
      <c r="P128" s="124">
        <f t="shared" si="12"/>
        <v>18685.700142212423</v>
      </c>
      <c r="Q128" s="124">
        <f t="shared" si="14"/>
        <v>2833.0320987827427</v>
      </c>
      <c r="R128" s="124">
        <f t="shared" si="15"/>
        <v>1324581.2357710893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1324581.2357710893</v>
      </c>
      <c r="P129" s="124">
        <f t="shared" si="12"/>
        <v>18685.700142212423</v>
      </c>
      <c r="Q129" s="124">
        <f t="shared" si="14"/>
        <v>2879.8166996738714</v>
      </c>
      <c r="R129" s="124">
        <f t="shared" si="15"/>
        <v>1346146.7526129757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1346146.7526129757</v>
      </c>
      <c r="P130" s="124">
        <f t="shared" si="12"/>
        <v>18685.700142212423</v>
      </c>
      <c r="Q130" s="124">
        <f t="shared" si="14"/>
        <v>2926.7030165423184</v>
      </c>
      <c r="R130" s="124">
        <f t="shared" si="15"/>
        <v>1367759.1557717305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1367759.1557717305</v>
      </c>
      <c r="P131" s="124">
        <f t="shared" si="12"/>
        <v>18685.700142212423</v>
      </c>
      <c r="Q131" s="124">
        <f t="shared" si="14"/>
        <v>2973.6912705322175</v>
      </c>
      <c r="R131" s="124">
        <f t="shared" si="15"/>
        <v>1389418.5471844752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1389418.5471844752</v>
      </c>
      <c r="P132" s="124">
        <f t="shared" si="12"/>
        <v>18685.700142212423</v>
      </c>
      <c r="Q132" s="124">
        <f t="shared" si="14"/>
        <v>3020.7816832684998</v>
      </c>
      <c r="R132" s="124">
        <f t="shared" si="15"/>
        <v>1411125.0290099562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1411125.0290099562</v>
      </c>
      <c r="P133" s="124">
        <f t="shared" si="12"/>
        <v>18685.700142212423</v>
      </c>
      <c r="Q133" s="124">
        <f t="shared" si="14"/>
        <v>3067.9744768579376</v>
      </c>
      <c r="R133" s="124">
        <f t="shared" si="15"/>
        <v>1432878.7036290267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1432878.7036290267</v>
      </c>
      <c r="P134" s="124">
        <f t="shared" si="12"/>
        <v>18685.700142212423</v>
      </c>
      <c r="Q134" s="124">
        <f t="shared" si="14"/>
        <v>3115.269873890194</v>
      </c>
      <c r="R134" s="124">
        <f t="shared" si="15"/>
        <v>1454679.6736451292</v>
      </c>
      <c r="Z134" s="2"/>
    </row>
    <row r="135" spans="13:26" x14ac:dyDescent="0.25">
      <c r="M135" s="2"/>
      <c r="N135" s="1">
        <f t="shared" si="10"/>
        <v>73</v>
      </c>
      <c r="O135" s="124">
        <f t="shared" ref="O135:O198" si="16">R134</f>
        <v>1454679.6736451292</v>
      </c>
      <c r="P135" s="124">
        <f t="shared" si="12"/>
        <v>18685.700142212423</v>
      </c>
      <c r="Q135" s="124">
        <f t="shared" ref="Q135:Q198" si="17">O135*$P$57</f>
        <v>3162.6680974388714</v>
      </c>
      <c r="R135" s="124">
        <f t="shared" ref="R135:R198" si="18">O135+P135+Q135</f>
        <v>1476528.0418847804</v>
      </c>
      <c r="Z135" s="2"/>
    </row>
    <row r="136" spans="13:26" x14ac:dyDescent="0.25">
      <c r="M136" s="2"/>
      <c r="N136" s="1">
        <f t="shared" si="10"/>
        <v>74</v>
      </c>
      <c r="O136" s="124">
        <f t="shared" si="16"/>
        <v>1476528.0418847804</v>
      </c>
      <c r="P136" s="124">
        <f t="shared" si="12"/>
        <v>18685.700142212423</v>
      </c>
      <c r="Q136" s="124">
        <f t="shared" si="17"/>
        <v>3210.1693710625646</v>
      </c>
      <c r="R136" s="124">
        <f t="shared" si="18"/>
        <v>1498423.9113980555</v>
      </c>
      <c r="Z136" s="2"/>
    </row>
    <row r="137" spans="13:26" x14ac:dyDescent="0.25">
      <c r="M137" s="2"/>
      <c r="N137" s="1">
        <f t="shared" si="10"/>
        <v>75</v>
      </c>
      <c r="O137" s="124">
        <f t="shared" si="16"/>
        <v>1498423.9113980555</v>
      </c>
      <c r="P137" s="124">
        <f t="shared" si="12"/>
        <v>18685.700142212423</v>
      </c>
      <c r="Q137" s="124">
        <f t="shared" si="17"/>
        <v>3257.773918805914</v>
      </c>
      <c r="R137" s="124">
        <f t="shared" si="18"/>
        <v>1520367.3854590738</v>
      </c>
      <c r="Z137" s="2"/>
    </row>
    <row r="138" spans="13:26" x14ac:dyDescent="0.25">
      <c r="M138" s="2"/>
      <c r="N138" s="1">
        <f t="shared" si="10"/>
        <v>76</v>
      </c>
      <c r="O138" s="124">
        <f t="shared" si="16"/>
        <v>1520367.3854590738</v>
      </c>
      <c r="P138" s="124">
        <f t="shared" si="12"/>
        <v>18685.700142212423</v>
      </c>
      <c r="Q138" s="124">
        <f t="shared" si="17"/>
        <v>3305.4819652006627</v>
      </c>
      <c r="R138" s="124">
        <f t="shared" si="18"/>
        <v>1542358.567566487</v>
      </c>
      <c r="Z138" s="2"/>
    </row>
    <row r="139" spans="13:26" x14ac:dyDescent="0.25">
      <c r="M139" s="2"/>
      <c r="N139" s="1">
        <f t="shared" si="10"/>
        <v>77</v>
      </c>
      <c r="O139" s="124">
        <f t="shared" si="16"/>
        <v>1542358.567566487</v>
      </c>
      <c r="P139" s="124">
        <f t="shared" si="12"/>
        <v>18685.700142212423</v>
      </c>
      <c r="Q139" s="124">
        <f t="shared" si="17"/>
        <v>3353.2937352667172</v>
      </c>
      <c r="R139" s="124">
        <f t="shared" si="18"/>
        <v>1564397.5614439661</v>
      </c>
      <c r="Z139" s="2"/>
    </row>
    <row r="140" spans="13:26" x14ac:dyDescent="0.25">
      <c r="M140" s="2"/>
      <c r="N140" s="1">
        <f t="shared" si="10"/>
        <v>78</v>
      </c>
      <c r="O140" s="124">
        <f t="shared" si="16"/>
        <v>1564397.5614439661</v>
      </c>
      <c r="P140" s="124">
        <f t="shared" si="12"/>
        <v>18685.700142212423</v>
      </c>
      <c r="Q140" s="124">
        <f t="shared" si="17"/>
        <v>3401.2094545132059</v>
      </c>
      <c r="R140" s="124">
        <f t="shared" si="18"/>
        <v>1586484.4710406917</v>
      </c>
      <c r="Z140" s="2"/>
    </row>
    <row r="141" spans="13:26" x14ac:dyDescent="0.25">
      <c r="M141" s="2"/>
      <c r="N141" s="1">
        <f t="shared" si="10"/>
        <v>79</v>
      </c>
      <c r="O141" s="124">
        <f t="shared" si="16"/>
        <v>1586484.4710406917</v>
      </c>
      <c r="P141" s="124">
        <f t="shared" si="12"/>
        <v>18685.700142212423</v>
      </c>
      <c r="Q141" s="124">
        <f t="shared" si="17"/>
        <v>3449.2293489395452</v>
      </c>
      <c r="R141" s="124">
        <f t="shared" si="18"/>
        <v>1608619.4005318438</v>
      </c>
      <c r="Z141" s="2"/>
    </row>
    <row r="142" spans="13:26" x14ac:dyDescent="0.25">
      <c r="M142" s="2"/>
      <c r="N142" s="1">
        <f t="shared" si="10"/>
        <v>80</v>
      </c>
      <c r="O142" s="124">
        <f t="shared" si="16"/>
        <v>1608619.4005318438</v>
      </c>
      <c r="P142" s="124">
        <f t="shared" si="12"/>
        <v>18685.700142212423</v>
      </c>
      <c r="Q142" s="124">
        <f t="shared" si="17"/>
        <v>3497.3536450365041</v>
      </c>
      <c r="R142" s="124">
        <f t="shared" si="18"/>
        <v>1630802.4543190927</v>
      </c>
      <c r="Z142" s="2"/>
    </row>
    <row r="143" spans="13:26" x14ac:dyDescent="0.25">
      <c r="M143" s="2"/>
      <c r="N143" s="1">
        <f t="shared" si="10"/>
        <v>81</v>
      </c>
      <c r="O143" s="124">
        <f t="shared" si="16"/>
        <v>1630802.4543190927</v>
      </c>
      <c r="P143" s="124">
        <f t="shared" si="12"/>
        <v>18685.700142212423</v>
      </c>
      <c r="Q143" s="124">
        <f t="shared" si="17"/>
        <v>3545.582569787272</v>
      </c>
      <c r="R143" s="124">
        <f t="shared" si="18"/>
        <v>1653033.7370310924</v>
      </c>
      <c r="Z143" s="2"/>
    </row>
    <row r="144" spans="13:26" x14ac:dyDescent="0.25">
      <c r="M144" s="2"/>
      <c r="N144" s="1">
        <f t="shared" si="10"/>
        <v>82</v>
      </c>
      <c r="O144" s="124">
        <f t="shared" si="16"/>
        <v>1653033.7370310924</v>
      </c>
      <c r="P144" s="124">
        <f t="shared" si="12"/>
        <v>18685.700142212423</v>
      </c>
      <c r="Q144" s="124">
        <f t="shared" si="17"/>
        <v>3593.9163506685313</v>
      </c>
      <c r="R144" s="124">
        <f t="shared" si="18"/>
        <v>1675313.3535239734</v>
      </c>
      <c r="Z144" s="2"/>
    </row>
    <row r="145" spans="13:26" x14ac:dyDescent="0.25">
      <c r="M145" s="2"/>
      <c r="N145" s="1">
        <f t="shared" si="10"/>
        <v>83</v>
      </c>
      <c r="O145" s="124">
        <f t="shared" si="16"/>
        <v>1675313.3535239734</v>
      </c>
      <c r="P145" s="124">
        <f t="shared" si="12"/>
        <v>18685.700142212423</v>
      </c>
      <c r="Q145" s="124">
        <f t="shared" si="17"/>
        <v>3642.3552156515293</v>
      </c>
      <c r="R145" s="124">
        <f t="shared" si="18"/>
        <v>1697641.4088818373</v>
      </c>
      <c r="Z145" s="2"/>
    </row>
    <row r="146" spans="13:26" x14ac:dyDescent="0.25">
      <c r="M146" s="2"/>
      <c r="N146" s="1">
        <f t="shared" si="10"/>
        <v>84</v>
      </c>
      <c r="O146" s="124">
        <f t="shared" si="16"/>
        <v>1697641.4088818373</v>
      </c>
      <c r="P146" s="124">
        <f t="shared" si="12"/>
        <v>18685.700142212423</v>
      </c>
      <c r="Q146" s="124">
        <f t="shared" si="17"/>
        <v>3690.8993932031512</v>
      </c>
      <c r="R146" s="124">
        <f t="shared" si="18"/>
        <v>1720018.0084172529</v>
      </c>
      <c r="Z146" s="2"/>
    </row>
    <row r="147" spans="13:26" x14ac:dyDescent="0.25">
      <c r="M147" s="2"/>
      <c r="N147" s="1">
        <f t="shared" si="10"/>
        <v>85</v>
      </c>
      <c r="O147" s="124">
        <f t="shared" si="16"/>
        <v>1720018.0084172529</v>
      </c>
      <c r="P147" s="124">
        <f t="shared" si="12"/>
        <v>18685.700142212423</v>
      </c>
      <c r="Q147" s="124">
        <f t="shared" si="17"/>
        <v>3739.549112287003</v>
      </c>
      <c r="R147" s="124">
        <f t="shared" si="18"/>
        <v>1742443.2576717525</v>
      </c>
      <c r="Z147" s="2"/>
    </row>
    <row r="148" spans="13:26" x14ac:dyDescent="0.25">
      <c r="M148" s="2"/>
      <c r="N148" s="1">
        <f t="shared" si="10"/>
        <v>86</v>
      </c>
      <c r="O148" s="124">
        <f t="shared" si="16"/>
        <v>1742443.2576717525</v>
      </c>
      <c r="P148" s="124">
        <f t="shared" si="12"/>
        <v>18685.700142212423</v>
      </c>
      <c r="Q148" s="124">
        <f t="shared" si="17"/>
        <v>3788.3046023644856</v>
      </c>
      <c r="R148" s="124">
        <f t="shared" si="18"/>
        <v>1764917.2624163295</v>
      </c>
      <c r="Z148" s="2"/>
    </row>
    <row r="149" spans="13:26" x14ac:dyDescent="0.25">
      <c r="M149" s="2"/>
      <c r="N149" s="1">
        <f t="shared" si="10"/>
        <v>87</v>
      </c>
      <c r="O149" s="124">
        <f t="shared" si="16"/>
        <v>1764917.2624163295</v>
      </c>
      <c r="P149" s="124">
        <f t="shared" si="12"/>
        <v>18685.700142212423</v>
      </c>
      <c r="Q149" s="124">
        <f t="shared" si="17"/>
        <v>3837.1660933958801</v>
      </c>
      <c r="R149" s="124">
        <f t="shared" si="18"/>
        <v>1787440.1286519377</v>
      </c>
      <c r="Z149" s="2"/>
    </row>
    <row r="150" spans="13:26" x14ac:dyDescent="0.25">
      <c r="M150" s="2"/>
      <c r="N150" s="1">
        <f t="shared" si="10"/>
        <v>88</v>
      </c>
      <c r="O150" s="124">
        <f t="shared" si="16"/>
        <v>1787440.1286519377</v>
      </c>
      <c r="P150" s="124">
        <f t="shared" si="12"/>
        <v>18685.700142212423</v>
      </c>
      <c r="Q150" s="124">
        <f t="shared" si="17"/>
        <v>3886.1338158414324</v>
      </c>
      <c r="R150" s="124">
        <f t="shared" si="18"/>
        <v>1810011.9626099917</v>
      </c>
      <c r="Z150" s="2"/>
    </row>
    <row r="151" spans="13:26" x14ac:dyDescent="0.25">
      <c r="M151" s="2"/>
      <c r="N151" s="1">
        <f t="shared" si="10"/>
        <v>89</v>
      </c>
      <c r="O151" s="124">
        <f t="shared" si="16"/>
        <v>1810011.9626099917</v>
      </c>
      <c r="P151" s="124">
        <f t="shared" si="12"/>
        <v>18685.700142212423</v>
      </c>
      <c r="Q151" s="124">
        <f t="shared" si="17"/>
        <v>3935.2080006624406</v>
      </c>
      <c r="R151" s="124">
        <f t="shared" si="18"/>
        <v>1832632.8707528666</v>
      </c>
      <c r="Z151" s="2"/>
    </row>
    <row r="152" spans="13:26" x14ac:dyDescent="0.25">
      <c r="M152" s="2"/>
      <c r="N152" s="1">
        <f t="shared" si="10"/>
        <v>90</v>
      </c>
      <c r="O152" s="124">
        <f t="shared" si="16"/>
        <v>1832632.8707528666</v>
      </c>
      <c r="P152" s="124">
        <f t="shared" si="12"/>
        <v>18685.700142212423</v>
      </c>
      <c r="Q152" s="124">
        <f t="shared" si="17"/>
        <v>3984.3888793223418</v>
      </c>
      <c r="R152" s="124">
        <f t="shared" si="18"/>
        <v>1855302.9597744015</v>
      </c>
      <c r="Z152" s="2"/>
    </row>
    <row r="153" spans="13:26" x14ac:dyDescent="0.25">
      <c r="M153" s="2"/>
      <c r="N153" s="1">
        <f t="shared" si="10"/>
        <v>91</v>
      </c>
      <c r="O153" s="124">
        <f t="shared" si="16"/>
        <v>1855302.9597744015</v>
      </c>
      <c r="P153" s="124">
        <f t="shared" si="12"/>
        <v>18685.700142212423</v>
      </c>
      <c r="Q153" s="124">
        <f t="shared" si="17"/>
        <v>4033.6766837878067</v>
      </c>
      <c r="R153" s="124">
        <f t="shared" si="18"/>
        <v>1878022.3366004017</v>
      </c>
      <c r="Z153" s="2"/>
    </row>
    <row r="154" spans="13:26" x14ac:dyDescent="0.25">
      <c r="M154" s="2"/>
      <c r="N154" s="1">
        <f t="shared" si="10"/>
        <v>92</v>
      </c>
      <c r="O154" s="124">
        <f t="shared" si="16"/>
        <v>1878022.3366004017</v>
      </c>
      <c r="P154" s="124">
        <f t="shared" si="12"/>
        <v>18685.700142212423</v>
      </c>
      <c r="Q154" s="124">
        <f t="shared" si="17"/>
        <v>4083.0716465298319</v>
      </c>
      <c r="R154" s="124">
        <f t="shared" si="18"/>
        <v>1900791.1083891438</v>
      </c>
      <c r="Z154" s="2"/>
    </row>
    <row r="155" spans="13:26" x14ac:dyDescent="0.25">
      <c r="M155" s="2"/>
      <c r="N155" s="1">
        <f t="shared" si="10"/>
        <v>93</v>
      </c>
      <c r="O155" s="124">
        <f t="shared" si="16"/>
        <v>1900791.1083891438</v>
      </c>
      <c r="P155" s="124">
        <f t="shared" si="12"/>
        <v>18685.700142212423</v>
      </c>
      <c r="Q155" s="124">
        <f t="shared" si="17"/>
        <v>4132.5740005248381</v>
      </c>
      <c r="R155" s="124">
        <f t="shared" si="18"/>
        <v>1923609.3825318811</v>
      </c>
      <c r="Z155" s="2"/>
    </row>
    <row r="156" spans="13:26" x14ac:dyDescent="0.25">
      <c r="M156" s="2"/>
      <c r="N156" s="1">
        <f t="shared" si="10"/>
        <v>94</v>
      </c>
      <c r="O156" s="124">
        <f t="shared" si="16"/>
        <v>1923609.3825318811</v>
      </c>
      <c r="P156" s="124">
        <f t="shared" si="12"/>
        <v>18685.700142212423</v>
      </c>
      <c r="Q156" s="124">
        <f t="shared" si="17"/>
        <v>4182.1839792557666</v>
      </c>
      <c r="R156" s="124">
        <f t="shared" si="18"/>
        <v>1946477.2666533494</v>
      </c>
      <c r="Z156" s="2"/>
    </row>
    <row r="157" spans="13:26" x14ac:dyDescent="0.25">
      <c r="M157" s="2"/>
      <c r="N157" s="1">
        <f t="shared" si="10"/>
        <v>95</v>
      </c>
      <c r="O157" s="124">
        <f t="shared" si="16"/>
        <v>1946477.2666533494</v>
      </c>
      <c r="P157" s="124">
        <f t="shared" si="12"/>
        <v>18685.700142212423</v>
      </c>
      <c r="Q157" s="124">
        <f t="shared" si="17"/>
        <v>4231.9018167131835</v>
      </c>
      <c r="R157" s="124">
        <f t="shared" si="18"/>
        <v>1969394.868612275</v>
      </c>
      <c r="Z157" s="2"/>
    </row>
    <row r="158" spans="13:26" x14ac:dyDescent="0.25">
      <c r="M158" s="2"/>
      <c r="N158" s="1">
        <f t="shared" si="10"/>
        <v>96</v>
      </c>
      <c r="O158" s="124">
        <f t="shared" si="16"/>
        <v>1969394.868612275</v>
      </c>
      <c r="P158" s="124">
        <f t="shared" si="12"/>
        <v>18685.700142212423</v>
      </c>
      <c r="Q158" s="124">
        <f t="shared" si="17"/>
        <v>4281.7277473963795</v>
      </c>
      <c r="R158" s="124">
        <f t="shared" si="18"/>
        <v>1992362.2965018838</v>
      </c>
      <c r="Z158" s="2"/>
    </row>
    <row r="159" spans="13:26" x14ac:dyDescent="0.25">
      <c r="M159" s="2"/>
      <c r="N159" s="1">
        <f t="shared" si="10"/>
        <v>97</v>
      </c>
      <c r="O159" s="124">
        <f t="shared" si="16"/>
        <v>1992362.2965018838</v>
      </c>
      <c r="P159" s="124">
        <f t="shared" si="12"/>
        <v>18685.700142212423</v>
      </c>
      <c r="Q159" s="124">
        <f t="shared" si="17"/>
        <v>4331.6620063144801</v>
      </c>
      <c r="R159" s="124">
        <f t="shared" si="18"/>
        <v>2015379.6586504106</v>
      </c>
      <c r="Z159" s="2"/>
    </row>
    <row r="160" spans="13:26" x14ac:dyDescent="0.25">
      <c r="M160" s="2"/>
      <c r="N160" s="1">
        <f t="shared" si="10"/>
        <v>98</v>
      </c>
      <c r="O160" s="124">
        <f t="shared" si="16"/>
        <v>2015379.6586504106</v>
      </c>
      <c r="P160" s="124">
        <f t="shared" si="12"/>
        <v>18685.700142212423</v>
      </c>
      <c r="Q160" s="124">
        <f t="shared" si="17"/>
        <v>4381.7048289875502</v>
      </c>
      <c r="R160" s="124">
        <f t="shared" si="18"/>
        <v>2038447.0636216106</v>
      </c>
      <c r="Z160" s="2"/>
    </row>
    <row r="161" spans="13:26" x14ac:dyDescent="0.25">
      <c r="M161" s="2"/>
      <c r="N161" s="1">
        <f t="shared" si="10"/>
        <v>99</v>
      </c>
      <c r="O161" s="124">
        <f t="shared" si="16"/>
        <v>2038447.0636216106</v>
      </c>
      <c r="P161" s="124">
        <f t="shared" si="12"/>
        <v>18685.700142212423</v>
      </c>
      <c r="Q161" s="124">
        <f t="shared" si="17"/>
        <v>4431.8564514477093</v>
      </c>
      <c r="R161" s="124">
        <f t="shared" si="18"/>
        <v>2061564.6202152709</v>
      </c>
      <c r="Z161" s="2"/>
    </row>
    <row r="162" spans="13:26" x14ac:dyDescent="0.25">
      <c r="M162" s="2"/>
      <c r="N162" s="1">
        <f t="shared" si="10"/>
        <v>100</v>
      </c>
      <c r="O162" s="124">
        <f t="shared" si="16"/>
        <v>2061564.6202152709</v>
      </c>
      <c r="P162" s="124">
        <f t="shared" si="12"/>
        <v>18685.700142212423</v>
      </c>
      <c r="Q162" s="124">
        <f t="shared" si="17"/>
        <v>4482.1171102402395</v>
      </c>
      <c r="R162" s="124">
        <f t="shared" si="18"/>
        <v>2084732.4374677236</v>
      </c>
      <c r="Z162" s="2"/>
    </row>
    <row r="163" spans="13:26" x14ac:dyDescent="0.25">
      <c r="M163" s="2"/>
      <c r="N163" s="1">
        <f t="shared" si="10"/>
        <v>101</v>
      </c>
      <c r="O163" s="124">
        <f t="shared" si="16"/>
        <v>2084732.4374677236</v>
      </c>
      <c r="P163" s="124">
        <f t="shared" si="12"/>
        <v>18685.700142212423</v>
      </c>
      <c r="Q163" s="124">
        <f t="shared" si="17"/>
        <v>4532.4870424247047</v>
      </c>
      <c r="R163" s="124">
        <f t="shared" si="18"/>
        <v>2107950.6246523606</v>
      </c>
      <c r="Z163" s="2"/>
    </row>
    <row r="164" spans="13:26" x14ac:dyDescent="0.25">
      <c r="M164" s="2"/>
      <c r="N164" s="1">
        <f t="shared" si="10"/>
        <v>102</v>
      </c>
      <c r="O164" s="124">
        <f t="shared" si="16"/>
        <v>2107950.6246523606</v>
      </c>
      <c r="P164" s="124">
        <f t="shared" si="12"/>
        <v>18685.700142212423</v>
      </c>
      <c r="Q164" s="124">
        <f t="shared" si="17"/>
        <v>4582.9664855760702</v>
      </c>
      <c r="R164" s="124">
        <f t="shared" si="18"/>
        <v>2131219.291280149</v>
      </c>
      <c r="Z164" s="2"/>
    </row>
    <row r="165" spans="13:26" x14ac:dyDescent="0.25">
      <c r="M165" s="2"/>
      <c r="N165" s="1">
        <f t="shared" si="10"/>
        <v>103</v>
      </c>
      <c r="O165" s="124">
        <f t="shared" si="16"/>
        <v>2131219.291280149</v>
      </c>
      <c r="P165" s="124">
        <f t="shared" si="12"/>
        <v>18685.700142212423</v>
      </c>
      <c r="Q165" s="124">
        <f t="shared" si="17"/>
        <v>4633.5556777858183</v>
      </c>
      <c r="R165" s="124">
        <f t="shared" si="18"/>
        <v>2154538.5471001472</v>
      </c>
      <c r="Z165" s="2"/>
    </row>
    <row r="166" spans="13:26" x14ac:dyDescent="0.25">
      <c r="M166" s="2"/>
      <c r="N166" s="1">
        <f t="shared" si="10"/>
        <v>104</v>
      </c>
      <c r="O166" s="124">
        <f t="shared" si="16"/>
        <v>2154538.5471001472</v>
      </c>
      <c r="P166" s="124">
        <f t="shared" si="12"/>
        <v>18685.700142212423</v>
      </c>
      <c r="Q166" s="124">
        <f t="shared" si="17"/>
        <v>4684.2548576630752</v>
      </c>
      <c r="R166" s="124">
        <f t="shared" si="18"/>
        <v>2177908.5021000225</v>
      </c>
      <c r="Z166" s="2"/>
    </row>
    <row r="167" spans="13:26" x14ac:dyDescent="0.25">
      <c r="M167" s="2"/>
      <c r="N167" s="1">
        <f t="shared" si="10"/>
        <v>105</v>
      </c>
      <c r="O167" s="124">
        <f t="shared" si="16"/>
        <v>2177908.5021000225</v>
      </c>
      <c r="P167" s="124">
        <f t="shared" si="12"/>
        <v>18685.700142212423</v>
      </c>
      <c r="Q167" s="124">
        <f t="shared" si="17"/>
        <v>4735.0642643357351</v>
      </c>
      <c r="R167" s="124">
        <f t="shared" si="18"/>
        <v>2201329.2665065704</v>
      </c>
      <c r="Z167" s="2"/>
    </row>
    <row r="168" spans="13:26" x14ac:dyDescent="0.25">
      <c r="M168" s="2"/>
      <c r="N168" s="1">
        <f t="shared" si="10"/>
        <v>106</v>
      </c>
      <c r="O168" s="124">
        <f t="shared" si="16"/>
        <v>2201329.2665065704</v>
      </c>
      <c r="P168" s="124">
        <f t="shared" si="12"/>
        <v>18685.700142212423</v>
      </c>
      <c r="Q168" s="124">
        <f t="shared" si="17"/>
        <v>4785.9841374515881</v>
      </c>
      <c r="R168" s="124">
        <f t="shared" si="18"/>
        <v>2224800.9507862343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2224800.9507862343</v>
      </c>
      <c r="P169" s="124">
        <f t="shared" si="12"/>
        <v>18685.700142212423</v>
      </c>
      <c r="Q169" s="124">
        <f t="shared" si="17"/>
        <v>4837.0147171794524</v>
      </c>
      <c r="R169" s="124">
        <f t="shared" si="18"/>
        <v>2248323.6656456259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2248323.6656456259</v>
      </c>
      <c r="P170" s="124">
        <f t="shared" si="12"/>
        <v>18685.700142212423</v>
      </c>
      <c r="Q170" s="124">
        <f t="shared" si="17"/>
        <v>4888.1562442103013</v>
      </c>
      <c r="R170" s="124">
        <f t="shared" si="18"/>
        <v>2271897.5220320486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2271897.5220320486</v>
      </c>
      <c r="P171" s="124">
        <f t="shared" si="12"/>
        <v>18685.700142212423</v>
      </c>
      <c r="Q171" s="124">
        <f t="shared" si="17"/>
        <v>4939.4089597584061</v>
      </c>
      <c r="R171" s="124">
        <f t="shared" si="18"/>
        <v>2295522.6311340192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2295522.6311340192</v>
      </c>
      <c r="P172" s="124">
        <f t="shared" si="12"/>
        <v>18685.700142212423</v>
      </c>
      <c r="Q172" s="124">
        <f t="shared" si="17"/>
        <v>4990.7731055624699</v>
      </c>
      <c r="R172" s="124">
        <f t="shared" si="18"/>
        <v>2319199.1043817941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2319199.1043817941</v>
      </c>
      <c r="P173" s="124">
        <f t="shared" si="12"/>
        <v>18685.700142212423</v>
      </c>
      <c r="Q173" s="124">
        <f t="shared" si="17"/>
        <v>5042.2489238867656</v>
      </c>
      <c r="R173" s="124">
        <f t="shared" si="18"/>
        <v>2342927.0534478929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2342927.0534478929</v>
      </c>
      <c r="P174" s="124">
        <f t="shared" si="12"/>
        <v>18685.700142212423</v>
      </c>
      <c r="Q174" s="124">
        <f t="shared" si="17"/>
        <v>5093.8366575222817</v>
      </c>
      <c r="R174" s="124">
        <f t="shared" si="18"/>
        <v>2366706.5902476273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2366706.5902476273</v>
      </c>
      <c r="P175" s="124">
        <f t="shared" si="12"/>
        <v>18685.700142212423</v>
      </c>
      <c r="Q175" s="124">
        <f t="shared" si="17"/>
        <v>5145.5365497878702</v>
      </c>
      <c r="R175" s="124">
        <f t="shared" si="18"/>
        <v>2390537.8269396275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2390537.8269396275</v>
      </c>
      <c r="P176" s="124">
        <f t="shared" si="12"/>
        <v>18685.700142212423</v>
      </c>
      <c r="Q176" s="124">
        <f t="shared" si="17"/>
        <v>5197.348844531386</v>
      </c>
      <c r="R176" s="124">
        <f t="shared" si="18"/>
        <v>2414420.8759263712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2414420.8759263712</v>
      </c>
      <c r="P177" s="124">
        <f t="shared" si="12"/>
        <v>18685.700142212423</v>
      </c>
      <c r="Q177" s="124">
        <f t="shared" si="17"/>
        <v>5249.273786130846</v>
      </c>
      <c r="R177" s="124">
        <f t="shared" si="18"/>
        <v>2438355.8498547142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2438355.8498547142</v>
      </c>
      <c r="P178" s="124">
        <f t="shared" si="12"/>
        <v>18685.700142212423</v>
      </c>
      <c r="Q178" s="124">
        <f t="shared" si="17"/>
        <v>5301.3116194955737</v>
      </c>
      <c r="R178" s="124">
        <f t="shared" si="18"/>
        <v>2462342.861616422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2462342.861616422</v>
      </c>
      <c r="P179" s="124">
        <f t="shared" si="12"/>
        <v>18685.700142212423</v>
      </c>
      <c r="Q179" s="124">
        <f t="shared" si="17"/>
        <v>5353.46259006736</v>
      </c>
      <c r="R179" s="124">
        <f t="shared" si="18"/>
        <v>2486382.0243487014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2486382.0243487014</v>
      </c>
      <c r="P180" s="124">
        <f t="shared" si="12"/>
        <v>18685.700142212423</v>
      </c>
      <c r="Q180" s="124">
        <f t="shared" si="17"/>
        <v>5405.7269438216208</v>
      </c>
      <c r="R180" s="124">
        <f t="shared" si="18"/>
        <v>2510473.4514347352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2510473.4514347352</v>
      </c>
      <c r="P181" s="124">
        <f t="shared" si="12"/>
        <v>18685.700142212423</v>
      </c>
      <c r="Q181" s="124">
        <f t="shared" si="17"/>
        <v>5458.1049272685541</v>
      </c>
      <c r="R181" s="124">
        <f t="shared" si="18"/>
        <v>2534617.2565042158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2534617.2565042158</v>
      </c>
      <c r="P182" s="124">
        <f t="shared" si="12"/>
        <v>18685.700142212423</v>
      </c>
      <c r="Q182" s="124">
        <f t="shared" si="17"/>
        <v>5510.5967874543012</v>
      </c>
      <c r="R182" s="124">
        <f t="shared" si="18"/>
        <v>2558813.5534338821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2558813.5534338821</v>
      </c>
      <c r="P183" s="124">
        <f t="shared" si="12"/>
        <v>18685.700142212423</v>
      </c>
      <c r="Q183" s="124">
        <f t="shared" si="17"/>
        <v>5563.2027719621192</v>
      </c>
      <c r="R183" s="124">
        <f t="shared" si="18"/>
        <v>2583062.4563480564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2583062.4563480564</v>
      </c>
      <c r="P184" s="124">
        <f t="shared" si="12"/>
        <v>18685.700142212423</v>
      </c>
      <c r="Q184" s="124">
        <f t="shared" si="17"/>
        <v>5615.9231289135432</v>
      </c>
      <c r="R184" s="124">
        <f t="shared" si="18"/>
        <v>2607364.0796191823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2607364.0796191823</v>
      </c>
      <c r="P185" s="124">
        <f t="shared" si="12"/>
        <v>18685.700142212423</v>
      </c>
      <c r="Q185" s="124">
        <f t="shared" si="17"/>
        <v>5668.7581069695561</v>
      </c>
      <c r="R185" s="124">
        <f t="shared" si="18"/>
        <v>2631718.5378683642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2631718.5378683642</v>
      </c>
      <c r="P186" s="124">
        <f t="shared" si="12"/>
        <v>18685.700142212423</v>
      </c>
      <c r="Q186" s="124">
        <f t="shared" si="17"/>
        <v>5721.7079553317626</v>
      </c>
      <c r="R186" s="124">
        <f t="shared" si="18"/>
        <v>2656125.945965908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2656125.945965908</v>
      </c>
      <c r="P187" s="124">
        <f t="shared" si="12"/>
        <v>18685.700142212423</v>
      </c>
      <c r="Q187" s="124">
        <f t="shared" si="17"/>
        <v>5774.7729237435678</v>
      </c>
      <c r="R187" s="124">
        <f t="shared" si="18"/>
        <v>2680586.4190318636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2680586.4190318636</v>
      </c>
      <c r="P188" s="124">
        <f t="shared" ref="P188:P251" si="20">P187</f>
        <v>18685.700142212423</v>
      </c>
      <c r="Q188" s="124">
        <f t="shared" si="17"/>
        <v>5827.9532624913491</v>
      </c>
      <c r="R188" s="124">
        <f t="shared" si="18"/>
        <v>2705100.0724365669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2705100.0724365669</v>
      </c>
      <c r="P189" s="124">
        <f t="shared" si="20"/>
        <v>18685.700142212423</v>
      </c>
      <c r="Q189" s="124">
        <f t="shared" si="17"/>
        <v>5881.2492224056432</v>
      </c>
      <c r="R189" s="124">
        <f t="shared" si="18"/>
        <v>2729667.0218011849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2729667.0218011849</v>
      </c>
      <c r="P190" s="124">
        <f t="shared" si="20"/>
        <v>18685.700142212423</v>
      </c>
      <c r="Q190" s="124">
        <f t="shared" si="17"/>
        <v>5934.6610548623239</v>
      </c>
      <c r="R190" s="124">
        <f t="shared" si="18"/>
        <v>2754287.3829982593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2754287.3829982593</v>
      </c>
      <c r="P191" s="124">
        <f t="shared" si="20"/>
        <v>18685.700142212423</v>
      </c>
      <c r="Q191" s="124">
        <f t="shared" si="17"/>
        <v>5988.1890117837902</v>
      </c>
      <c r="R191" s="124">
        <f t="shared" si="18"/>
        <v>2778961.2721522553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2778961.2721522553</v>
      </c>
      <c r="P192" s="124">
        <f t="shared" si="20"/>
        <v>18685.700142212423</v>
      </c>
      <c r="Q192" s="124">
        <f t="shared" si="17"/>
        <v>6041.8333456401551</v>
      </c>
      <c r="R192" s="124">
        <f t="shared" si="18"/>
        <v>2803688.8056401075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2803688.8056401075</v>
      </c>
      <c r="P193" s="124">
        <f t="shared" si="20"/>
        <v>18685.700142212423</v>
      </c>
      <c r="Q193" s="124">
        <f t="shared" si="17"/>
        <v>6095.5943094504319</v>
      </c>
      <c r="R193" s="124">
        <f t="shared" si="18"/>
        <v>2828470.1000917703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2828470.1000917703</v>
      </c>
      <c r="P194" s="124">
        <f t="shared" si="20"/>
        <v>18685.700142212423</v>
      </c>
      <c r="Q194" s="124">
        <f t="shared" si="17"/>
        <v>6149.472156783736</v>
      </c>
      <c r="R194" s="124">
        <f t="shared" si="18"/>
        <v>2853305.2723907661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2853305.2723907661</v>
      </c>
      <c r="P195" s="124">
        <f t="shared" si="20"/>
        <v>18685.700142212423</v>
      </c>
      <c r="Q195" s="124">
        <f t="shared" si="17"/>
        <v>6203.4671417604713</v>
      </c>
      <c r="R195" s="124">
        <f t="shared" si="18"/>
        <v>2878194.4396747388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2878194.4396747388</v>
      </c>
      <c r="P196" s="124">
        <f t="shared" si="20"/>
        <v>18685.700142212423</v>
      </c>
      <c r="Q196" s="124">
        <f t="shared" si="17"/>
        <v>6257.5795190535382</v>
      </c>
      <c r="R196" s="124">
        <f t="shared" si="18"/>
        <v>2903137.7193360045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2903137.7193360045</v>
      </c>
      <c r="P197" s="124">
        <f t="shared" si="20"/>
        <v>18685.700142212423</v>
      </c>
      <c r="Q197" s="124">
        <f t="shared" si="17"/>
        <v>6311.8095438895252</v>
      </c>
      <c r="R197" s="124">
        <f t="shared" si="18"/>
        <v>2928135.2290221062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2928135.2290221062</v>
      </c>
      <c r="P198" s="124">
        <f t="shared" si="20"/>
        <v>18685.700142212423</v>
      </c>
      <c r="Q198" s="124">
        <f t="shared" si="17"/>
        <v>6366.1574720499202</v>
      </c>
      <c r="R198" s="124">
        <f t="shared" si="18"/>
        <v>2953187.0866363682</v>
      </c>
      <c r="Z198" s="2"/>
    </row>
    <row r="199" spans="13:26" x14ac:dyDescent="0.25">
      <c r="M199" s="2"/>
      <c r="N199" s="1">
        <f t="shared" si="19"/>
        <v>137</v>
      </c>
      <c r="O199" s="124">
        <f t="shared" ref="O199:O262" si="21">R198</f>
        <v>2953187.0866363682</v>
      </c>
      <c r="P199" s="124">
        <f t="shared" si="20"/>
        <v>18685.700142212423</v>
      </c>
      <c r="Q199" s="124">
        <f t="shared" ref="Q199:Q262" si="22">O199*$P$57</f>
        <v>6420.6235598723151</v>
      </c>
      <c r="R199" s="124">
        <f t="shared" ref="R199:R262" si="23">O199+P199+Q199</f>
        <v>2978293.4103384526</v>
      </c>
      <c r="Z199" s="2"/>
    </row>
    <row r="200" spans="13:26" x14ac:dyDescent="0.25">
      <c r="M200" s="2"/>
      <c r="N200" s="1">
        <f t="shared" si="19"/>
        <v>138</v>
      </c>
      <c r="O200" s="124">
        <f t="shared" si="21"/>
        <v>2978293.4103384526</v>
      </c>
      <c r="P200" s="124">
        <f t="shared" si="20"/>
        <v>18685.700142212423</v>
      </c>
      <c r="Q200" s="124">
        <f t="shared" si="22"/>
        <v>6475.2080642516112</v>
      </c>
      <c r="R200" s="124">
        <f t="shared" si="23"/>
        <v>3003454.3185449163</v>
      </c>
      <c r="Z200" s="2"/>
    </row>
    <row r="201" spans="13:26" x14ac:dyDescent="0.25">
      <c r="M201" s="2"/>
      <c r="N201" s="1">
        <f t="shared" si="19"/>
        <v>139</v>
      </c>
      <c r="O201" s="124">
        <f t="shared" si="21"/>
        <v>3003454.3185449163</v>
      </c>
      <c r="P201" s="124">
        <f t="shared" si="20"/>
        <v>18685.700142212423</v>
      </c>
      <c r="Q201" s="124">
        <f t="shared" si="22"/>
        <v>6529.9112426412357</v>
      </c>
      <c r="R201" s="124">
        <f t="shared" si="23"/>
        <v>3028669.9299297696</v>
      </c>
      <c r="Z201" s="2"/>
    </row>
    <row r="202" spans="13:26" x14ac:dyDescent="0.25">
      <c r="M202" s="2"/>
      <c r="N202" s="1">
        <f t="shared" si="19"/>
        <v>140</v>
      </c>
      <c r="O202" s="124">
        <f t="shared" si="21"/>
        <v>3028669.9299297696</v>
      </c>
      <c r="P202" s="124">
        <f t="shared" si="20"/>
        <v>18685.700142212423</v>
      </c>
      <c r="Q202" s="124">
        <f t="shared" si="22"/>
        <v>6584.7333530543538</v>
      </c>
      <c r="R202" s="124">
        <f t="shared" si="23"/>
        <v>3053940.363425036</v>
      </c>
      <c r="Z202" s="2"/>
    </row>
    <row r="203" spans="13:26" x14ac:dyDescent="0.25">
      <c r="M203" s="2"/>
      <c r="N203" s="1">
        <f t="shared" si="19"/>
        <v>141</v>
      </c>
      <c r="O203" s="124">
        <f t="shared" si="21"/>
        <v>3053940.363425036</v>
      </c>
      <c r="P203" s="124">
        <f t="shared" si="20"/>
        <v>18685.700142212423</v>
      </c>
      <c r="Q203" s="124">
        <f t="shared" si="22"/>
        <v>6639.6746540650856</v>
      </c>
      <c r="R203" s="124">
        <f t="shared" si="23"/>
        <v>3079265.7382213133</v>
      </c>
      <c r="Z203" s="2"/>
    </row>
    <row r="204" spans="13:26" x14ac:dyDescent="0.25">
      <c r="M204" s="2"/>
      <c r="N204" s="1">
        <f t="shared" si="19"/>
        <v>142</v>
      </c>
      <c r="O204" s="124">
        <f t="shared" si="21"/>
        <v>3079265.7382213133</v>
      </c>
      <c r="P204" s="124">
        <f t="shared" si="20"/>
        <v>18685.700142212423</v>
      </c>
      <c r="Q204" s="124">
        <f t="shared" si="22"/>
        <v>6694.7354048097259</v>
      </c>
      <c r="R204" s="124">
        <f t="shared" si="23"/>
        <v>3104646.1737683355</v>
      </c>
      <c r="Z204" s="2"/>
    </row>
    <row r="205" spans="13:26" x14ac:dyDescent="0.25">
      <c r="M205" s="2"/>
      <c r="N205" s="1">
        <f t="shared" si="19"/>
        <v>143</v>
      </c>
      <c r="O205" s="124">
        <f t="shared" si="21"/>
        <v>3104646.1737683355</v>
      </c>
      <c r="P205" s="124">
        <f t="shared" si="20"/>
        <v>18685.700142212423</v>
      </c>
      <c r="Q205" s="124">
        <f t="shared" si="22"/>
        <v>6749.9158649879655</v>
      </c>
      <c r="R205" s="124">
        <f t="shared" si="23"/>
        <v>3130081.7897755355</v>
      </c>
      <c r="Z205" s="2"/>
    </row>
    <row r="206" spans="13:26" x14ac:dyDescent="0.25">
      <c r="M206" s="2"/>
      <c r="N206" s="1">
        <f t="shared" si="19"/>
        <v>144</v>
      </c>
      <c r="O206" s="124">
        <f t="shared" si="21"/>
        <v>3130081.7897755355</v>
      </c>
      <c r="P206" s="124">
        <f t="shared" si="20"/>
        <v>18685.700142212423</v>
      </c>
      <c r="Q206" s="124">
        <f t="shared" si="22"/>
        <v>6805.216294864118</v>
      </c>
      <c r="R206" s="124">
        <f t="shared" si="23"/>
        <v>3155572.7062126119</v>
      </c>
      <c r="Z206" s="2"/>
    </row>
    <row r="207" spans="13:26" x14ac:dyDescent="0.25">
      <c r="M207" s="2"/>
      <c r="N207" s="1">
        <f t="shared" si="19"/>
        <v>145</v>
      </c>
      <c r="O207" s="124">
        <f t="shared" si="21"/>
        <v>3155572.7062126119</v>
      </c>
      <c r="P207" s="124">
        <f t="shared" si="20"/>
        <v>18685.700142212423</v>
      </c>
      <c r="Q207" s="124">
        <f t="shared" si="22"/>
        <v>6860.6369552683473</v>
      </c>
      <c r="R207" s="124">
        <f t="shared" si="23"/>
        <v>3181119.0433100923</v>
      </c>
      <c r="Z207" s="2"/>
    </row>
    <row r="208" spans="13:26" x14ac:dyDescent="0.25">
      <c r="M208" s="2"/>
      <c r="N208" s="1">
        <f t="shared" si="19"/>
        <v>146</v>
      </c>
      <c r="O208" s="124">
        <f t="shared" si="21"/>
        <v>3181119.0433100923</v>
      </c>
      <c r="P208" s="124">
        <f t="shared" si="20"/>
        <v>18685.700142212423</v>
      </c>
      <c r="Q208" s="124">
        <f t="shared" si="22"/>
        <v>6916.1781075978952</v>
      </c>
      <c r="R208" s="124">
        <f t="shared" si="23"/>
        <v>3206720.9215599024</v>
      </c>
      <c r="Z208" s="2"/>
    </row>
    <row r="209" spans="13:26" x14ac:dyDescent="0.25">
      <c r="M209" s="2"/>
      <c r="N209" s="1">
        <f t="shared" si="19"/>
        <v>147</v>
      </c>
      <c r="O209" s="124">
        <f t="shared" si="21"/>
        <v>3206720.9215599024</v>
      </c>
      <c r="P209" s="124">
        <f t="shared" si="20"/>
        <v>18685.700142212423</v>
      </c>
      <c r="Q209" s="124">
        <f t="shared" si="22"/>
        <v>6971.840013818316</v>
      </c>
      <c r="R209" s="124">
        <f t="shared" si="23"/>
        <v>3232378.4617159329</v>
      </c>
      <c r="Z209" s="2"/>
    </row>
    <row r="210" spans="13:26" x14ac:dyDescent="0.25">
      <c r="M210" s="2"/>
      <c r="N210" s="1">
        <f t="shared" si="19"/>
        <v>148</v>
      </c>
      <c r="O210" s="124">
        <f t="shared" si="21"/>
        <v>3232378.4617159329</v>
      </c>
      <c r="P210" s="124">
        <f t="shared" si="20"/>
        <v>18685.700142212423</v>
      </c>
      <c r="Q210" s="124">
        <f t="shared" si="22"/>
        <v>7027.6229364647152</v>
      </c>
      <c r="R210" s="124">
        <f t="shared" si="23"/>
        <v>3258091.78479461</v>
      </c>
      <c r="Z210" s="2"/>
    </row>
    <row r="211" spans="13:26" x14ac:dyDescent="0.25">
      <c r="M211" s="2"/>
      <c r="N211" s="1">
        <f t="shared" si="19"/>
        <v>149</v>
      </c>
      <c r="O211" s="124">
        <f t="shared" si="21"/>
        <v>3258091.78479461</v>
      </c>
      <c r="P211" s="124">
        <f t="shared" si="20"/>
        <v>18685.700142212423</v>
      </c>
      <c r="Q211" s="124">
        <f t="shared" si="22"/>
        <v>7083.5271386429804</v>
      </c>
      <c r="R211" s="124">
        <f t="shared" si="23"/>
        <v>3283861.0120754652</v>
      </c>
      <c r="Z211" s="2"/>
    </row>
    <row r="212" spans="13:26" x14ac:dyDescent="0.25">
      <c r="M212" s="2"/>
      <c r="N212" s="1">
        <f t="shared" si="19"/>
        <v>150</v>
      </c>
      <c r="O212" s="124">
        <f t="shared" si="21"/>
        <v>3283861.0120754652</v>
      </c>
      <c r="P212" s="124">
        <f t="shared" si="20"/>
        <v>18685.700142212423</v>
      </c>
      <c r="Q212" s="124">
        <f t="shared" si="22"/>
        <v>7139.552884031029</v>
      </c>
      <c r="R212" s="124">
        <f t="shared" si="23"/>
        <v>3309686.2651017085</v>
      </c>
      <c r="Z212" s="2"/>
    </row>
    <row r="213" spans="13:26" x14ac:dyDescent="0.25">
      <c r="M213" s="2"/>
      <c r="N213" s="1">
        <f t="shared" si="19"/>
        <v>151</v>
      </c>
      <c r="O213" s="124">
        <f t="shared" si="21"/>
        <v>3309686.2651017085</v>
      </c>
      <c r="P213" s="124">
        <f t="shared" si="20"/>
        <v>18685.700142212423</v>
      </c>
      <c r="Q213" s="124">
        <f t="shared" si="22"/>
        <v>7195.7004368800499</v>
      </c>
      <c r="R213" s="124">
        <f t="shared" si="23"/>
        <v>3335567.6656808006</v>
      </c>
      <c r="Z213" s="2"/>
    </row>
    <row r="214" spans="13:26" x14ac:dyDescent="0.25">
      <c r="M214" s="2"/>
      <c r="N214" s="1">
        <f t="shared" si="19"/>
        <v>152</v>
      </c>
      <c r="O214" s="124">
        <f t="shared" si="21"/>
        <v>3335567.6656808006</v>
      </c>
      <c r="P214" s="124">
        <f t="shared" si="20"/>
        <v>18685.700142212423</v>
      </c>
      <c r="Q214" s="124">
        <f t="shared" si="22"/>
        <v>7251.9700620157482</v>
      </c>
      <c r="R214" s="124">
        <f t="shared" si="23"/>
        <v>3361505.3358850284</v>
      </c>
      <c r="Z214" s="2"/>
    </row>
    <row r="215" spans="13:26" x14ac:dyDescent="0.25">
      <c r="M215" s="2"/>
      <c r="N215" s="1">
        <f t="shared" si="19"/>
        <v>153</v>
      </c>
      <c r="O215" s="124">
        <f t="shared" si="21"/>
        <v>3361505.3358850284</v>
      </c>
      <c r="P215" s="124">
        <f t="shared" si="20"/>
        <v>18685.700142212423</v>
      </c>
      <c r="Q215" s="124">
        <f t="shared" si="22"/>
        <v>7308.3620248395946</v>
      </c>
      <c r="R215" s="124">
        <f t="shared" si="23"/>
        <v>3387499.3980520801</v>
      </c>
      <c r="Z215" s="2"/>
    </row>
    <row r="216" spans="13:26" x14ac:dyDescent="0.25">
      <c r="M216" s="2"/>
      <c r="N216" s="1">
        <f t="shared" si="19"/>
        <v>154</v>
      </c>
      <c r="O216" s="124">
        <f t="shared" si="21"/>
        <v>3387499.3980520801</v>
      </c>
      <c r="P216" s="124">
        <f t="shared" si="20"/>
        <v>18685.700142212423</v>
      </c>
      <c r="Q216" s="124">
        <f t="shared" si="22"/>
        <v>7364.8765913300813</v>
      </c>
      <c r="R216" s="124">
        <f t="shared" si="23"/>
        <v>3413549.9747856222</v>
      </c>
      <c r="Z216" s="2"/>
    </row>
    <row r="217" spans="13:26" x14ac:dyDescent="0.25">
      <c r="M217" s="2"/>
      <c r="N217" s="1">
        <f t="shared" si="19"/>
        <v>155</v>
      </c>
      <c r="O217" s="124">
        <f t="shared" si="21"/>
        <v>3413549.9747856222</v>
      </c>
      <c r="P217" s="124">
        <f t="shared" si="20"/>
        <v>18685.700142212423</v>
      </c>
      <c r="Q217" s="124">
        <f t="shared" si="22"/>
        <v>7421.5140280439709</v>
      </c>
      <c r="R217" s="124">
        <f t="shared" si="23"/>
        <v>3439657.1889558784</v>
      </c>
      <c r="Z217" s="2"/>
    </row>
    <row r="218" spans="13:26" x14ac:dyDescent="0.25">
      <c r="M218" s="2"/>
      <c r="N218" s="1">
        <f t="shared" si="19"/>
        <v>156</v>
      </c>
      <c r="O218" s="124">
        <f t="shared" si="21"/>
        <v>3439657.1889558784</v>
      </c>
      <c r="P218" s="124">
        <f t="shared" si="20"/>
        <v>18685.700142212423</v>
      </c>
      <c r="Q218" s="124">
        <f t="shared" si="22"/>
        <v>7478.2746021175562</v>
      </c>
      <c r="R218" s="124">
        <f t="shared" si="23"/>
        <v>3465821.1637002081</v>
      </c>
      <c r="Z218" s="2"/>
    </row>
    <row r="219" spans="13:26" x14ac:dyDescent="0.25">
      <c r="M219" s="2"/>
      <c r="N219" s="1">
        <f t="shared" si="19"/>
        <v>157</v>
      </c>
      <c r="O219" s="124">
        <f t="shared" si="21"/>
        <v>3465821.1637002081</v>
      </c>
      <c r="P219" s="124">
        <f t="shared" si="20"/>
        <v>18685.700142212423</v>
      </c>
      <c r="Q219" s="124">
        <f t="shared" si="22"/>
        <v>7535.1585812679205</v>
      </c>
      <c r="R219" s="124">
        <f t="shared" si="23"/>
        <v>3492042.0224236883</v>
      </c>
      <c r="Z219" s="2"/>
    </row>
    <row r="220" spans="13:26" x14ac:dyDescent="0.25">
      <c r="M220" s="2"/>
      <c r="N220" s="1">
        <f t="shared" si="19"/>
        <v>158</v>
      </c>
      <c r="O220" s="124">
        <f t="shared" si="21"/>
        <v>3492042.0224236883</v>
      </c>
      <c r="P220" s="124">
        <f t="shared" si="20"/>
        <v>18685.700142212423</v>
      </c>
      <c r="Q220" s="124">
        <f t="shared" si="22"/>
        <v>7592.1662337941998</v>
      </c>
      <c r="R220" s="124">
        <f t="shared" si="23"/>
        <v>3518319.8887996948</v>
      </c>
      <c r="Z220" s="2"/>
    </row>
    <row r="221" spans="13:26" x14ac:dyDescent="0.25">
      <c r="M221" s="2"/>
      <c r="N221" s="1">
        <f t="shared" si="19"/>
        <v>159</v>
      </c>
      <c r="O221" s="124">
        <f t="shared" si="21"/>
        <v>3518319.8887996948</v>
      </c>
      <c r="P221" s="124">
        <f t="shared" si="20"/>
        <v>18685.700142212423</v>
      </c>
      <c r="Q221" s="124">
        <f t="shared" si="22"/>
        <v>7649.2978285788477</v>
      </c>
      <c r="R221" s="124">
        <f t="shared" si="23"/>
        <v>3544654.8867704859</v>
      </c>
      <c r="Z221" s="2"/>
    </row>
    <row r="222" spans="13:26" x14ac:dyDescent="0.25">
      <c r="M222" s="2"/>
      <c r="N222" s="1">
        <f t="shared" si="19"/>
        <v>160</v>
      </c>
      <c r="O222" s="124">
        <f t="shared" si="21"/>
        <v>3544654.8867704859</v>
      </c>
      <c r="P222" s="124">
        <f t="shared" si="20"/>
        <v>18685.700142212423</v>
      </c>
      <c r="Q222" s="124">
        <f t="shared" si="22"/>
        <v>7706.5536350889042</v>
      </c>
      <c r="R222" s="124">
        <f t="shared" si="23"/>
        <v>3571047.1405477868</v>
      </c>
      <c r="Z222" s="2"/>
    </row>
    <row r="223" spans="13:26" x14ac:dyDescent="0.25">
      <c r="M223" s="2"/>
      <c r="N223" s="1">
        <f t="shared" si="19"/>
        <v>161</v>
      </c>
      <c r="O223" s="124">
        <f t="shared" si="21"/>
        <v>3571047.1405477868</v>
      </c>
      <c r="P223" s="124">
        <f t="shared" si="20"/>
        <v>18685.700142212423</v>
      </c>
      <c r="Q223" s="124">
        <f t="shared" si="22"/>
        <v>7763.933923377268</v>
      </c>
      <c r="R223" s="124">
        <f t="shared" si="23"/>
        <v>3597496.7746133762</v>
      </c>
      <c r="Z223" s="2"/>
    </row>
    <row r="224" spans="13:26" x14ac:dyDescent="0.25">
      <c r="M224" s="2"/>
      <c r="N224" s="1">
        <f t="shared" si="19"/>
        <v>162</v>
      </c>
      <c r="O224" s="124">
        <f t="shared" si="21"/>
        <v>3597496.7746133762</v>
      </c>
      <c r="P224" s="124">
        <f t="shared" si="20"/>
        <v>18685.700142212423</v>
      </c>
      <c r="Q224" s="124">
        <f t="shared" si="22"/>
        <v>7821.4389640839681</v>
      </c>
      <c r="R224" s="124">
        <f t="shared" si="23"/>
        <v>3624003.9137196722</v>
      </c>
      <c r="Z224" s="2"/>
    </row>
    <row r="225" spans="13:26" x14ac:dyDescent="0.25">
      <c r="M225" s="2"/>
      <c r="N225" s="1">
        <f t="shared" si="19"/>
        <v>163</v>
      </c>
      <c r="O225" s="124">
        <f t="shared" si="21"/>
        <v>3624003.9137196722</v>
      </c>
      <c r="P225" s="124">
        <f t="shared" si="20"/>
        <v>18685.700142212423</v>
      </c>
      <c r="Q225" s="124">
        <f t="shared" si="22"/>
        <v>7879.0690284374396</v>
      </c>
      <c r="R225" s="124">
        <f t="shared" si="23"/>
        <v>3650568.6828903221</v>
      </c>
      <c r="Z225" s="2"/>
    </row>
    <row r="226" spans="13:26" x14ac:dyDescent="0.25">
      <c r="M226" s="2"/>
      <c r="N226" s="1">
        <f t="shared" si="19"/>
        <v>164</v>
      </c>
      <c r="O226" s="124">
        <f t="shared" si="21"/>
        <v>3650568.6828903221</v>
      </c>
      <c r="P226" s="124">
        <f t="shared" si="20"/>
        <v>18685.700142212423</v>
      </c>
      <c r="Q226" s="124">
        <f t="shared" si="22"/>
        <v>7936.824388255809</v>
      </c>
      <c r="R226" s="124">
        <f t="shared" si="23"/>
        <v>3677191.2074207901</v>
      </c>
      <c r="Z226" s="2"/>
    </row>
    <row r="227" spans="13:26" x14ac:dyDescent="0.25">
      <c r="M227" s="2"/>
      <c r="N227" s="1">
        <f t="shared" si="19"/>
        <v>165</v>
      </c>
      <c r="O227" s="124">
        <f t="shared" si="21"/>
        <v>3677191.2074207901</v>
      </c>
      <c r="P227" s="124">
        <f t="shared" si="20"/>
        <v>18685.700142212423</v>
      </c>
      <c r="Q227" s="124">
        <f t="shared" si="22"/>
        <v>7994.7053159481657</v>
      </c>
      <c r="R227" s="124">
        <f t="shared" si="23"/>
        <v>3703871.6128789503</v>
      </c>
      <c r="Z227" s="2"/>
    </row>
    <row r="228" spans="13:26" x14ac:dyDescent="0.25">
      <c r="M228" s="2"/>
      <c r="N228" s="1">
        <f t="shared" si="19"/>
        <v>166</v>
      </c>
      <c r="O228" s="124">
        <f t="shared" si="21"/>
        <v>3703871.6128789503</v>
      </c>
      <c r="P228" s="124">
        <f t="shared" si="20"/>
        <v>18685.700142212423</v>
      </c>
      <c r="Q228" s="124">
        <f t="shared" si="22"/>
        <v>8052.712084515857</v>
      </c>
      <c r="R228" s="124">
        <f t="shared" si="23"/>
        <v>3730610.0251056785</v>
      </c>
      <c r="Z228" s="2"/>
    </row>
    <row r="229" spans="13:26" x14ac:dyDescent="0.25">
      <c r="M229" s="2"/>
      <c r="N229" s="1">
        <f t="shared" si="19"/>
        <v>167</v>
      </c>
      <c r="O229" s="124">
        <f t="shared" si="21"/>
        <v>3730610.0251056785</v>
      </c>
      <c r="P229" s="124">
        <f t="shared" si="20"/>
        <v>18685.700142212423</v>
      </c>
      <c r="Q229" s="124">
        <f t="shared" si="22"/>
        <v>8110.8449675537704</v>
      </c>
      <c r="R229" s="124">
        <f t="shared" si="23"/>
        <v>3757406.5702154445</v>
      </c>
      <c r="Z229" s="2"/>
    </row>
    <row r="230" spans="13:26" x14ac:dyDescent="0.25">
      <c r="M230" s="2"/>
      <c r="N230" s="1">
        <f t="shared" si="19"/>
        <v>168</v>
      </c>
      <c r="O230" s="124">
        <f t="shared" si="21"/>
        <v>3757406.5702154445</v>
      </c>
      <c r="P230" s="124">
        <f t="shared" si="20"/>
        <v>18685.700142212423</v>
      </c>
      <c r="Q230" s="124">
        <f t="shared" si="22"/>
        <v>8169.1042392516256</v>
      </c>
      <c r="R230" s="124">
        <f t="shared" si="23"/>
        <v>3784261.3745969082</v>
      </c>
      <c r="Z230" s="2"/>
    </row>
    <row r="231" spans="13:26" x14ac:dyDescent="0.25">
      <c r="M231" s="2"/>
      <c r="N231" s="1">
        <f t="shared" si="19"/>
        <v>169</v>
      </c>
      <c r="O231" s="124">
        <f t="shared" si="21"/>
        <v>3784261.3745969082</v>
      </c>
      <c r="P231" s="124">
        <f t="shared" si="20"/>
        <v>18685.700142212423</v>
      </c>
      <c r="Q231" s="124">
        <f t="shared" si="22"/>
        <v>8227.4901743952669</v>
      </c>
      <c r="R231" s="124">
        <f t="shared" si="23"/>
        <v>3811174.5649135159</v>
      </c>
      <c r="Z231" s="2"/>
    </row>
    <row r="232" spans="13:26" x14ac:dyDescent="0.25">
      <c r="M232" s="2"/>
      <c r="N232" s="1">
        <f t="shared" si="19"/>
        <v>170</v>
      </c>
      <c r="O232" s="124">
        <f t="shared" si="21"/>
        <v>3811174.5649135159</v>
      </c>
      <c r="P232" s="124">
        <f t="shared" si="20"/>
        <v>18685.700142212423</v>
      </c>
      <c r="Q232" s="124">
        <f t="shared" si="22"/>
        <v>8286.0030483679584</v>
      </c>
      <c r="R232" s="124">
        <f t="shared" si="23"/>
        <v>3838146.2681040959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3838146.2681040959</v>
      </c>
      <c r="P233" s="124">
        <f t="shared" si="20"/>
        <v>18685.700142212423</v>
      </c>
      <c r="Q233" s="124">
        <f t="shared" si="22"/>
        <v>8344.6431371516883</v>
      </c>
      <c r="R233" s="124">
        <f t="shared" si="23"/>
        <v>3865176.61138346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3865176.61138346</v>
      </c>
      <c r="P234" s="124">
        <f t="shared" si="20"/>
        <v>18685.700142212423</v>
      </c>
      <c r="Q234" s="124">
        <f t="shared" si="22"/>
        <v>8403.4107173284647</v>
      </c>
      <c r="R234" s="124">
        <f t="shared" si="23"/>
        <v>3892265.7222430008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3892265.7222430008</v>
      </c>
      <c r="P235" s="124">
        <f t="shared" si="20"/>
        <v>18685.700142212423</v>
      </c>
      <c r="Q235" s="124">
        <f t="shared" si="22"/>
        <v>8462.3060660816191</v>
      </c>
      <c r="R235" s="124">
        <f t="shared" si="23"/>
        <v>3919413.7284512944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3919413.7284512944</v>
      </c>
      <c r="P236" s="124">
        <f t="shared" si="20"/>
        <v>18685.700142212423</v>
      </c>
      <c r="Q236" s="124">
        <f t="shared" si="22"/>
        <v>8521.3294611971178</v>
      </c>
      <c r="R236" s="124">
        <f t="shared" si="23"/>
        <v>3946620.7580547035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3946620.7580547035</v>
      </c>
      <c r="P237" s="124">
        <f t="shared" si="20"/>
        <v>18685.700142212423</v>
      </c>
      <c r="Q237" s="124">
        <f t="shared" si="22"/>
        <v>8580.4811810648753</v>
      </c>
      <c r="R237" s="124">
        <f t="shared" si="23"/>
        <v>3973886.9393779808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3973886.9393779808</v>
      </c>
      <c r="P238" s="124">
        <f t="shared" si="20"/>
        <v>18685.700142212423</v>
      </c>
      <c r="Q238" s="124">
        <f t="shared" si="22"/>
        <v>8639.7615046800584</v>
      </c>
      <c r="R238" s="124">
        <f t="shared" si="23"/>
        <v>4001212.4010248729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4001212.4010248729</v>
      </c>
      <c r="P239" s="124">
        <f t="shared" si="20"/>
        <v>18685.700142212423</v>
      </c>
      <c r="Q239" s="124">
        <f t="shared" si="22"/>
        <v>8699.1707116444086</v>
      </c>
      <c r="R239" s="124">
        <f t="shared" si="23"/>
        <v>4028597.2718787296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4028597.2718787296</v>
      </c>
      <c r="P240" s="124">
        <f t="shared" si="20"/>
        <v>18685.700142212423</v>
      </c>
      <c r="Q240" s="124">
        <f t="shared" si="22"/>
        <v>8758.7090821675556</v>
      </c>
      <c r="R240" s="124">
        <f t="shared" si="23"/>
        <v>4056041.6811031094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4056041.6811031094</v>
      </c>
      <c r="P241" s="124">
        <f t="shared" si="20"/>
        <v>18685.700142212423</v>
      </c>
      <c r="Q241" s="124">
        <f t="shared" si="22"/>
        <v>8818.3768970683486</v>
      </c>
      <c r="R241" s="124">
        <f t="shared" si="23"/>
        <v>4083545.7581423898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4083545.7581423898</v>
      </c>
      <c r="P242" s="124">
        <f t="shared" si="20"/>
        <v>18685.700142212423</v>
      </c>
      <c r="Q242" s="124">
        <f t="shared" si="22"/>
        <v>8878.1744377761697</v>
      </c>
      <c r="R242" s="124">
        <f t="shared" si="23"/>
        <v>4111109.6327223782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4111109.6327223782</v>
      </c>
      <c r="P243" s="124">
        <f t="shared" si="20"/>
        <v>18685.700142212423</v>
      </c>
      <c r="Q243" s="124">
        <f t="shared" si="22"/>
        <v>8938.1019863322654</v>
      </c>
      <c r="R243" s="124">
        <f t="shared" si="23"/>
        <v>4138733.4348509228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4138733.4348509228</v>
      </c>
      <c r="P244" s="124">
        <f t="shared" si="20"/>
        <v>18685.700142212423</v>
      </c>
      <c r="Q244" s="124">
        <f t="shared" si="22"/>
        <v>8998.1598253910834</v>
      </c>
      <c r="R244" s="124">
        <f t="shared" si="23"/>
        <v>4166417.2948185261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4166417.2948185261</v>
      </c>
      <c r="P245" s="124">
        <f t="shared" si="20"/>
        <v>18685.700142212423</v>
      </c>
      <c r="Q245" s="124">
        <f t="shared" si="22"/>
        <v>9058.3482382215934</v>
      </c>
      <c r="R245" s="124">
        <f t="shared" si="23"/>
        <v>4194161.3431989597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4194161.3431989597</v>
      </c>
      <c r="P246" s="124">
        <f t="shared" si="20"/>
        <v>18685.700142212423</v>
      </c>
      <c r="Q246" s="124">
        <f t="shared" si="22"/>
        <v>9118.6675087086314</v>
      </c>
      <c r="R246" s="124">
        <f t="shared" si="23"/>
        <v>4221965.7108498802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4221965.7108498802</v>
      </c>
      <c r="P247" s="124">
        <f t="shared" si="20"/>
        <v>18685.700142212423</v>
      </c>
      <c r="Q247" s="124">
        <f t="shared" si="22"/>
        <v>9179.11792135424</v>
      </c>
      <c r="R247" s="124">
        <f t="shared" si="23"/>
        <v>4249830.5289134467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4249830.5289134467</v>
      </c>
      <c r="P248" s="124">
        <f t="shared" si="20"/>
        <v>18685.700142212423</v>
      </c>
      <c r="Q248" s="124">
        <f t="shared" si="22"/>
        <v>9239.6997612790074</v>
      </c>
      <c r="R248" s="124">
        <f t="shared" si="23"/>
        <v>4277755.9288169378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4277755.9288169378</v>
      </c>
      <c r="P249" s="124">
        <f t="shared" si="20"/>
        <v>18685.700142212423</v>
      </c>
      <c r="Q249" s="124">
        <f t="shared" si="22"/>
        <v>9300.4133142234059</v>
      </c>
      <c r="R249" s="124">
        <f t="shared" si="23"/>
        <v>4305742.0422733733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4305742.0422733733</v>
      </c>
      <c r="P250" s="124">
        <f t="shared" si="20"/>
        <v>18685.700142212423</v>
      </c>
      <c r="Q250" s="124">
        <f t="shared" si="22"/>
        <v>9361.2588665491512</v>
      </c>
      <c r="R250" s="124">
        <f t="shared" si="23"/>
        <v>4333789.001282135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4333789.001282135</v>
      </c>
      <c r="P251" s="124">
        <f t="shared" si="20"/>
        <v>18685.700142212423</v>
      </c>
      <c r="Q251" s="124">
        <f t="shared" si="22"/>
        <v>9422.236705240548</v>
      </c>
      <c r="R251" s="124">
        <f t="shared" si="23"/>
        <v>4361896.938129588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4361896.938129588</v>
      </c>
      <c r="P252" s="124">
        <f t="shared" ref="P252:P315" si="25">P251</f>
        <v>18685.700142212423</v>
      </c>
      <c r="Q252" s="124">
        <f t="shared" si="22"/>
        <v>9483.3471179058397</v>
      </c>
      <c r="R252" s="124">
        <f t="shared" si="23"/>
        <v>4390065.9853897057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4390065.9853897057</v>
      </c>
      <c r="P253" s="124">
        <f t="shared" si="25"/>
        <v>18685.700142212423</v>
      </c>
      <c r="Q253" s="124">
        <f t="shared" si="22"/>
        <v>9544.5903927785694</v>
      </c>
      <c r="R253" s="124">
        <f t="shared" si="23"/>
        <v>4418296.2759246966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4418296.2759246966</v>
      </c>
      <c r="P254" s="124">
        <f t="shared" si="25"/>
        <v>18685.700142212423</v>
      </c>
      <c r="Q254" s="124">
        <f t="shared" si="22"/>
        <v>9605.9668187189436</v>
      </c>
      <c r="R254" s="124">
        <f t="shared" si="23"/>
        <v>4446587.942885628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4446587.942885628</v>
      </c>
      <c r="P255" s="124">
        <f t="shared" si="25"/>
        <v>18685.700142212423</v>
      </c>
      <c r="Q255" s="124">
        <f t="shared" si="22"/>
        <v>9667.4766852151806</v>
      </c>
      <c r="R255" s="124">
        <f t="shared" si="23"/>
        <v>4474941.119713055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4474941.119713055</v>
      </c>
      <c r="P256" s="124">
        <f t="shared" si="25"/>
        <v>18685.700142212423</v>
      </c>
      <c r="Q256" s="124">
        <f t="shared" si="22"/>
        <v>9729.1202823848907</v>
      </c>
      <c r="R256" s="124">
        <f t="shared" si="23"/>
        <v>4503355.9401376517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4503355.9401376517</v>
      </c>
      <c r="P257" s="124">
        <f t="shared" si="25"/>
        <v>18685.700142212423</v>
      </c>
      <c r="Q257" s="124">
        <f t="shared" si="22"/>
        <v>9790.8979009764389</v>
      </c>
      <c r="R257" s="124">
        <f t="shared" si="23"/>
        <v>4531832.5381808402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4531832.5381808402</v>
      </c>
      <c r="P258" s="124">
        <f t="shared" si="25"/>
        <v>18685.700142212423</v>
      </c>
      <c r="Q258" s="124">
        <f t="shared" si="22"/>
        <v>9852.8098323703143</v>
      </c>
      <c r="R258" s="124">
        <f t="shared" si="23"/>
        <v>4560371.0481554223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4560371.0481554223</v>
      </c>
      <c r="P259" s="124">
        <f t="shared" si="25"/>
        <v>18685.700142212423</v>
      </c>
      <c r="Q259" s="124">
        <f t="shared" si="22"/>
        <v>9914.8563685805057</v>
      </c>
      <c r="R259" s="124">
        <f t="shared" si="23"/>
        <v>4588971.6046662154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4588971.6046662154</v>
      </c>
      <c r="P260" s="124">
        <f t="shared" si="25"/>
        <v>18685.700142212423</v>
      </c>
      <c r="Q260" s="124">
        <f t="shared" si="22"/>
        <v>9977.0378022558834</v>
      </c>
      <c r="R260" s="124">
        <f t="shared" si="23"/>
        <v>4617634.3426106833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4617634.3426106833</v>
      </c>
      <c r="P261" s="124">
        <f t="shared" si="25"/>
        <v>18685.700142212423</v>
      </c>
      <c r="Q261" s="124">
        <f t="shared" si="22"/>
        <v>10039.354426681566</v>
      </c>
      <c r="R261" s="124">
        <f t="shared" si="23"/>
        <v>4646359.3971795775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4646359.3971795775</v>
      </c>
      <c r="P262" s="124">
        <f t="shared" si="25"/>
        <v>18685.700142212423</v>
      </c>
      <c r="Q262" s="124">
        <f t="shared" si="22"/>
        <v>10101.806535780324</v>
      </c>
      <c r="R262" s="124">
        <f t="shared" si="23"/>
        <v>4675146.9038575701</v>
      </c>
      <c r="Z262" s="2"/>
    </row>
    <row r="263" spans="13:26" x14ac:dyDescent="0.25">
      <c r="M263" s="2"/>
      <c r="N263" s="1">
        <f t="shared" si="24"/>
        <v>201</v>
      </c>
      <c r="O263" s="124">
        <f t="shared" ref="O263:O326" si="26">R262</f>
        <v>4675146.9038575701</v>
      </c>
      <c r="P263" s="124">
        <f t="shared" si="25"/>
        <v>18685.700142212423</v>
      </c>
      <c r="Q263" s="124">
        <f t="shared" ref="Q263:Q326" si="27">O263*$P$57</f>
        <v>10164.394424113951</v>
      </c>
      <c r="R263" s="124">
        <f t="shared" ref="R263:R326" si="28">O263+P263+Q263</f>
        <v>4703996.9984238967</v>
      </c>
      <c r="Z263" s="2"/>
    </row>
    <row r="264" spans="13:26" x14ac:dyDescent="0.25">
      <c r="M264" s="2"/>
      <c r="N264" s="1">
        <f t="shared" si="24"/>
        <v>202</v>
      </c>
      <c r="O264" s="124">
        <f t="shared" si="26"/>
        <v>4703996.9984238967</v>
      </c>
      <c r="P264" s="124">
        <f t="shared" si="25"/>
        <v>18685.700142212423</v>
      </c>
      <c r="Q264" s="124">
        <f t="shared" si="27"/>
        <v>10227.118386884653</v>
      </c>
      <c r="R264" s="124">
        <f t="shared" si="28"/>
        <v>4732909.8169529932</v>
      </c>
      <c r="Z264" s="2"/>
    </row>
    <row r="265" spans="13:26" x14ac:dyDescent="0.25">
      <c r="M265" s="2"/>
      <c r="N265" s="1">
        <f t="shared" si="24"/>
        <v>203</v>
      </c>
      <c r="O265" s="124">
        <f t="shared" si="26"/>
        <v>4732909.8169529932</v>
      </c>
      <c r="P265" s="124">
        <f t="shared" si="25"/>
        <v>18685.700142212423</v>
      </c>
      <c r="Q265" s="124">
        <f t="shared" si="27"/>
        <v>10289.978719936451</v>
      </c>
      <c r="R265" s="124">
        <f t="shared" si="28"/>
        <v>4761885.4958151421</v>
      </c>
      <c r="Z265" s="2"/>
    </row>
    <row r="266" spans="13:26" x14ac:dyDescent="0.25">
      <c r="M266" s="2"/>
      <c r="N266" s="1">
        <f t="shared" si="24"/>
        <v>204</v>
      </c>
      <c r="O266" s="124">
        <f t="shared" si="26"/>
        <v>4761885.4958151421</v>
      </c>
      <c r="P266" s="124">
        <f t="shared" si="25"/>
        <v>18685.700142212423</v>
      </c>
      <c r="Q266" s="124">
        <f t="shared" si="27"/>
        <v>10352.975719756569</v>
      </c>
      <c r="R266" s="124">
        <f t="shared" si="28"/>
        <v>4790924.1716771107</v>
      </c>
      <c r="Z266" s="2"/>
    </row>
    <row r="267" spans="13:26" x14ac:dyDescent="0.25">
      <c r="M267" s="2"/>
      <c r="N267" s="1">
        <f t="shared" si="24"/>
        <v>205</v>
      </c>
      <c r="O267" s="124">
        <f t="shared" si="26"/>
        <v>4790924.1716771107</v>
      </c>
      <c r="P267" s="124">
        <f t="shared" si="25"/>
        <v>18685.700142212423</v>
      </c>
      <c r="Q267" s="124">
        <f t="shared" si="27"/>
        <v>10416.109683476832</v>
      </c>
      <c r="R267" s="124">
        <f t="shared" si="28"/>
        <v>4820025.9815027993</v>
      </c>
      <c r="Z267" s="2"/>
    </row>
    <row r="268" spans="13:26" x14ac:dyDescent="0.25">
      <c r="M268" s="2"/>
      <c r="N268" s="1">
        <f t="shared" si="24"/>
        <v>206</v>
      </c>
      <c r="O268" s="124">
        <f t="shared" si="26"/>
        <v>4820025.9815027993</v>
      </c>
      <c r="P268" s="124">
        <f t="shared" si="25"/>
        <v>18685.700142212423</v>
      </c>
      <c r="Q268" s="124">
        <f t="shared" si="27"/>
        <v>10479.380908875073</v>
      </c>
      <c r="R268" s="124">
        <f t="shared" si="28"/>
        <v>4849191.0625538863</v>
      </c>
      <c r="Z268" s="2"/>
    </row>
    <row r="269" spans="13:26" x14ac:dyDescent="0.25">
      <c r="M269" s="2"/>
      <c r="N269" s="1">
        <f t="shared" si="24"/>
        <v>207</v>
      </c>
      <c r="O269" s="124">
        <f t="shared" si="26"/>
        <v>4849191.0625538863</v>
      </c>
      <c r="P269" s="124">
        <f t="shared" si="25"/>
        <v>18685.700142212423</v>
      </c>
      <c r="Q269" s="124">
        <f t="shared" si="27"/>
        <v>10542.789694376528</v>
      </c>
      <c r="R269" s="124">
        <f t="shared" si="28"/>
        <v>4878419.5523904748</v>
      </c>
      <c r="Z269" s="2"/>
    </row>
    <row r="270" spans="13:26" x14ac:dyDescent="0.25">
      <c r="M270" s="2"/>
      <c r="N270" s="1">
        <f t="shared" si="24"/>
        <v>208</v>
      </c>
      <c r="O270" s="124">
        <f t="shared" si="26"/>
        <v>4878419.5523904748</v>
      </c>
      <c r="P270" s="124">
        <f t="shared" si="25"/>
        <v>18685.700142212423</v>
      </c>
      <c r="Q270" s="124">
        <f t="shared" si="27"/>
        <v>10606.336339055257</v>
      </c>
      <c r="R270" s="124">
        <f t="shared" si="28"/>
        <v>4907711.5888717426</v>
      </c>
      <c r="Z270" s="2"/>
    </row>
    <row r="271" spans="13:26" x14ac:dyDescent="0.25">
      <c r="M271" s="2"/>
      <c r="N271" s="1">
        <f t="shared" si="24"/>
        <v>209</v>
      </c>
      <c r="O271" s="124">
        <f t="shared" si="26"/>
        <v>4907711.5888717426</v>
      </c>
      <c r="P271" s="124">
        <f t="shared" si="25"/>
        <v>18685.700142212423</v>
      </c>
      <c r="Q271" s="124">
        <f t="shared" si="27"/>
        <v>10670.02114263554</v>
      </c>
      <c r="R271" s="124">
        <f t="shared" si="28"/>
        <v>4937067.3101565903</v>
      </c>
      <c r="Z271" s="2"/>
    </row>
    <row r="272" spans="13:26" x14ac:dyDescent="0.25">
      <c r="M272" s="2"/>
      <c r="N272" s="1">
        <f t="shared" si="24"/>
        <v>210</v>
      </c>
      <c r="O272" s="124">
        <f t="shared" si="26"/>
        <v>4937067.3101565903</v>
      </c>
      <c r="P272" s="124">
        <f t="shared" si="25"/>
        <v>18685.700142212423</v>
      </c>
      <c r="Q272" s="124">
        <f t="shared" si="27"/>
        <v>10733.844405493301</v>
      </c>
      <c r="R272" s="124">
        <f t="shared" si="28"/>
        <v>4966486.8547042962</v>
      </c>
      <c r="Z272" s="2"/>
    </row>
    <row r="273" spans="13:26" x14ac:dyDescent="0.25">
      <c r="M273" s="2"/>
      <c r="N273" s="1">
        <f t="shared" si="24"/>
        <v>211</v>
      </c>
      <c r="O273" s="124">
        <f t="shared" si="26"/>
        <v>4966486.8547042962</v>
      </c>
      <c r="P273" s="124">
        <f t="shared" si="25"/>
        <v>18685.700142212423</v>
      </c>
      <c r="Q273" s="124">
        <f t="shared" si="27"/>
        <v>10797.806428657523</v>
      </c>
      <c r="R273" s="124">
        <f t="shared" si="28"/>
        <v>4995970.3612751663</v>
      </c>
      <c r="Z273" s="2"/>
    </row>
    <row r="274" spans="13:26" x14ac:dyDescent="0.25">
      <c r="M274" s="2"/>
      <c r="N274" s="1">
        <f t="shared" si="24"/>
        <v>212</v>
      </c>
      <c r="O274" s="124">
        <f t="shared" si="26"/>
        <v>4995970.3612751663</v>
      </c>
      <c r="P274" s="124">
        <f t="shared" si="25"/>
        <v>18685.700142212423</v>
      </c>
      <c r="Q274" s="124">
        <f t="shared" si="27"/>
        <v>10861.90751381166</v>
      </c>
      <c r="R274" s="124">
        <f t="shared" si="28"/>
        <v>5025517.9689311897</v>
      </c>
      <c r="Z274" s="2"/>
    </row>
    <row r="275" spans="13:26" x14ac:dyDescent="0.25">
      <c r="M275" s="2"/>
      <c r="N275" s="1">
        <f t="shared" si="24"/>
        <v>213</v>
      </c>
      <c r="O275" s="124">
        <f t="shared" si="26"/>
        <v>5025517.9689311897</v>
      </c>
      <c r="P275" s="124">
        <f t="shared" si="25"/>
        <v>18685.700142212423</v>
      </c>
      <c r="Q275" s="124">
        <f t="shared" si="27"/>
        <v>10926.147963295072</v>
      </c>
      <c r="R275" s="124">
        <f t="shared" si="28"/>
        <v>5055129.8170366967</v>
      </c>
      <c r="Z275" s="2"/>
    </row>
    <row r="276" spans="13:26" x14ac:dyDescent="0.25">
      <c r="M276" s="2"/>
      <c r="N276" s="1">
        <f t="shared" si="24"/>
        <v>214</v>
      </c>
      <c r="O276" s="124">
        <f t="shared" si="26"/>
        <v>5055129.8170366967</v>
      </c>
      <c r="P276" s="124">
        <f t="shared" si="25"/>
        <v>18685.700142212423</v>
      </c>
      <c r="Q276" s="124">
        <f t="shared" si="27"/>
        <v>10990.528080104445</v>
      </c>
      <c r="R276" s="124">
        <f t="shared" si="28"/>
        <v>5084806.0452590138</v>
      </c>
      <c r="Z276" s="2"/>
    </row>
    <row r="277" spans="13:26" x14ac:dyDescent="0.25">
      <c r="M277" s="2"/>
      <c r="N277" s="1">
        <f t="shared" si="24"/>
        <v>215</v>
      </c>
      <c r="O277" s="124">
        <f t="shared" si="26"/>
        <v>5084806.0452590138</v>
      </c>
      <c r="P277" s="124">
        <f t="shared" si="25"/>
        <v>18685.700142212423</v>
      </c>
      <c r="Q277" s="124">
        <f t="shared" si="27"/>
        <v>11055.048167895216</v>
      </c>
      <c r="R277" s="124">
        <f t="shared" si="28"/>
        <v>5114546.7935691215</v>
      </c>
      <c r="Z277" s="2"/>
    </row>
    <row r="278" spans="13:26" x14ac:dyDescent="0.25">
      <c r="M278" s="2"/>
      <c r="N278" s="1">
        <f t="shared" si="24"/>
        <v>216</v>
      </c>
      <c r="O278" s="124">
        <f t="shared" si="26"/>
        <v>5114546.7935691215</v>
      </c>
      <c r="P278" s="124">
        <f t="shared" si="25"/>
        <v>18685.700142212423</v>
      </c>
      <c r="Q278" s="124">
        <f t="shared" si="27"/>
        <v>11119.708530983018</v>
      </c>
      <c r="R278" s="124">
        <f t="shared" si="28"/>
        <v>5144352.2022423167</v>
      </c>
      <c r="Z278" s="2"/>
    </row>
    <row r="279" spans="13:26" x14ac:dyDescent="0.25">
      <c r="M279" s="2"/>
      <c r="N279" s="1">
        <f t="shared" si="24"/>
        <v>217</v>
      </c>
      <c r="O279" s="124">
        <f t="shared" si="26"/>
        <v>5144352.2022423167</v>
      </c>
      <c r="P279" s="124">
        <f t="shared" si="25"/>
        <v>18685.700142212423</v>
      </c>
      <c r="Q279" s="124">
        <f t="shared" si="27"/>
        <v>11184.509474345094</v>
      </c>
      <c r="R279" s="124">
        <f t="shared" si="28"/>
        <v>5174222.4118588744</v>
      </c>
      <c r="Z279" s="2"/>
    </row>
    <row r="280" spans="13:26" x14ac:dyDescent="0.25">
      <c r="M280" s="2"/>
      <c r="N280" s="1">
        <f t="shared" si="24"/>
        <v>218</v>
      </c>
      <c r="O280" s="124">
        <f t="shared" si="26"/>
        <v>5174222.4118588744</v>
      </c>
      <c r="P280" s="124">
        <f t="shared" si="25"/>
        <v>18685.700142212423</v>
      </c>
      <c r="Q280" s="124">
        <f t="shared" si="27"/>
        <v>11249.45130362176</v>
      </c>
      <c r="R280" s="124">
        <f t="shared" si="28"/>
        <v>5204157.5633047083</v>
      </c>
      <c r="Z280" s="2"/>
    </row>
    <row r="281" spans="13:26" x14ac:dyDescent="0.25">
      <c r="M281" s="2"/>
      <c r="N281" s="1">
        <f t="shared" si="24"/>
        <v>219</v>
      </c>
      <c r="O281" s="124">
        <f t="shared" si="26"/>
        <v>5204157.5633047083</v>
      </c>
      <c r="P281" s="124">
        <f t="shared" si="25"/>
        <v>18685.700142212423</v>
      </c>
      <c r="Q281" s="124">
        <f t="shared" si="27"/>
        <v>11314.534325117829</v>
      </c>
      <c r="R281" s="124">
        <f t="shared" si="28"/>
        <v>5234157.7977720387</v>
      </c>
      <c r="Z281" s="2"/>
    </row>
    <row r="282" spans="13:26" x14ac:dyDescent="0.25">
      <c r="M282" s="2"/>
      <c r="N282" s="1">
        <f t="shared" si="24"/>
        <v>220</v>
      </c>
      <c r="O282" s="124">
        <f t="shared" si="26"/>
        <v>5234157.7977720387</v>
      </c>
      <c r="P282" s="124">
        <f t="shared" si="25"/>
        <v>18685.700142212423</v>
      </c>
      <c r="Q282" s="124">
        <f t="shared" si="27"/>
        <v>11379.758845804065</v>
      </c>
      <c r="R282" s="124">
        <f t="shared" si="28"/>
        <v>5264223.2567600552</v>
      </c>
      <c r="Z282" s="2"/>
    </row>
    <row r="283" spans="13:26" x14ac:dyDescent="0.25">
      <c r="M283" s="2"/>
      <c r="N283" s="1">
        <f t="shared" si="24"/>
        <v>221</v>
      </c>
      <c r="O283" s="124">
        <f t="shared" si="26"/>
        <v>5264223.2567600552</v>
      </c>
      <c r="P283" s="124">
        <f t="shared" si="25"/>
        <v>18685.700142212423</v>
      </c>
      <c r="Q283" s="124">
        <f t="shared" si="27"/>
        <v>11445.12517331862</v>
      </c>
      <c r="R283" s="124">
        <f t="shared" si="28"/>
        <v>5294354.0820755856</v>
      </c>
      <c r="Z283" s="2"/>
    </row>
    <row r="284" spans="13:26" x14ac:dyDescent="0.25">
      <c r="M284" s="2"/>
      <c r="N284" s="1">
        <f t="shared" si="24"/>
        <v>222</v>
      </c>
      <c r="O284" s="124">
        <f t="shared" si="26"/>
        <v>5294354.0820755856</v>
      </c>
      <c r="P284" s="124">
        <f t="shared" si="25"/>
        <v>18685.700142212423</v>
      </c>
      <c r="Q284" s="124">
        <f t="shared" si="27"/>
        <v>11510.633615968503</v>
      </c>
      <c r="R284" s="124">
        <f t="shared" si="28"/>
        <v>5324550.4158337666</v>
      </c>
      <c r="Z284" s="2"/>
    </row>
    <row r="285" spans="13:26" x14ac:dyDescent="0.25">
      <c r="M285" s="2"/>
      <c r="N285" s="1">
        <f t="shared" si="24"/>
        <v>223</v>
      </c>
      <c r="O285" s="124">
        <f t="shared" si="26"/>
        <v>5324550.4158337666</v>
      </c>
      <c r="P285" s="124">
        <f t="shared" si="25"/>
        <v>18685.700142212423</v>
      </c>
      <c r="Q285" s="124">
        <f t="shared" si="27"/>
        <v>11576.284482731018</v>
      </c>
      <c r="R285" s="124">
        <f t="shared" si="28"/>
        <v>5354812.4004587103</v>
      </c>
      <c r="Z285" s="2"/>
    </row>
    <row r="286" spans="13:26" x14ac:dyDescent="0.25">
      <c r="M286" s="2"/>
      <c r="N286" s="1">
        <f t="shared" si="24"/>
        <v>224</v>
      </c>
      <c r="O286" s="124">
        <f t="shared" si="26"/>
        <v>5354812.4004587103</v>
      </c>
      <c r="P286" s="124">
        <f t="shared" si="25"/>
        <v>18685.700142212423</v>
      </c>
      <c r="Q286" s="124">
        <f t="shared" si="27"/>
        <v>11642.078083255228</v>
      </c>
      <c r="R286" s="124">
        <f t="shared" si="28"/>
        <v>5385140.1786841778</v>
      </c>
      <c r="Z286" s="2"/>
    </row>
    <row r="287" spans="13:26" x14ac:dyDescent="0.25">
      <c r="M287" s="2"/>
      <c r="N287" s="1">
        <f t="shared" si="24"/>
        <v>225</v>
      </c>
      <c r="O287" s="124">
        <f t="shared" si="26"/>
        <v>5385140.1786841778</v>
      </c>
      <c r="P287" s="124">
        <f t="shared" si="25"/>
        <v>18685.700142212423</v>
      </c>
      <c r="Q287" s="124">
        <f t="shared" si="27"/>
        <v>11708.014727863412</v>
      </c>
      <c r="R287" s="124">
        <f t="shared" si="28"/>
        <v>5415533.8935542535</v>
      </c>
      <c r="Z287" s="2"/>
    </row>
    <row r="288" spans="13:26" x14ac:dyDescent="0.25">
      <c r="M288" s="2"/>
      <c r="N288" s="1">
        <f t="shared" si="24"/>
        <v>226</v>
      </c>
      <c r="O288" s="124">
        <f t="shared" si="26"/>
        <v>5415533.8935542535</v>
      </c>
      <c r="P288" s="124">
        <f t="shared" si="25"/>
        <v>18685.700142212423</v>
      </c>
      <c r="Q288" s="124">
        <f t="shared" si="27"/>
        <v>11774.094727552534</v>
      </c>
      <c r="R288" s="124">
        <f t="shared" si="28"/>
        <v>5445993.6884240182</v>
      </c>
      <c r="Z288" s="2"/>
    </row>
    <row r="289" spans="13:26" x14ac:dyDescent="0.25">
      <c r="M289" s="2"/>
      <c r="N289" s="1">
        <f t="shared" si="24"/>
        <v>227</v>
      </c>
      <c r="O289" s="124">
        <f t="shared" si="26"/>
        <v>5445993.6884240182</v>
      </c>
      <c r="P289" s="124">
        <f t="shared" si="25"/>
        <v>18685.700142212423</v>
      </c>
      <c r="Q289" s="124">
        <f t="shared" si="27"/>
        <v>11840.318393995705</v>
      </c>
      <c r="R289" s="124">
        <f t="shared" si="28"/>
        <v>5476519.7069602264</v>
      </c>
      <c r="Z289" s="2"/>
    </row>
    <row r="290" spans="13:26" x14ac:dyDescent="0.25">
      <c r="M290" s="2"/>
      <c r="N290" s="1">
        <f t="shared" si="24"/>
        <v>228</v>
      </c>
      <c r="O290" s="124">
        <f t="shared" si="26"/>
        <v>5476519.7069602264</v>
      </c>
      <c r="P290" s="124">
        <f t="shared" si="25"/>
        <v>18685.700142212423</v>
      </c>
      <c r="Q290" s="124">
        <f t="shared" si="27"/>
        <v>11906.68603954366</v>
      </c>
      <c r="R290" s="124">
        <f t="shared" si="28"/>
        <v>5507112.0931419823</v>
      </c>
      <c r="Z290" s="2"/>
    </row>
    <row r="291" spans="13:26" x14ac:dyDescent="0.25">
      <c r="M291" s="2"/>
      <c r="N291" s="1">
        <f t="shared" si="24"/>
        <v>229</v>
      </c>
      <c r="O291" s="124">
        <f t="shared" si="26"/>
        <v>5507112.0931419823</v>
      </c>
      <c r="P291" s="124">
        <f t="shared" si="25"/>
        <v>18685.700142212423</v>
      </c>
      <c r="Q291" s="124">
        <f t="shared" si="27"/>
        <v>11973.197977226217</v>
      </c>
      <c r="R291" s="124">
        <f t="shared" si="28"/>
        <v>5537770.9912614208</v>
      </c>
      <c r="Z291" s="2"/>
    </row>
    <row r="292" spans="13:26" x14ac:dyDescent="0.25">
      <c r="M292" s="2"/>
      <c r="N292" s="1">
        <f t="shared" si="24"/>
        <v>230</v>
      </c>
      <c r="O292" s="124">
        <f t="shared" si="26"/>
        <v>5537770.9912614208</v>
      </c>
      <c r="P292" s="124">
        <f t="shared" si="25"/>
        <v>18685.700142212423</v>
      </c>
      <c r="Q292" s="124">
        <f t="shared" si="27"/>
        <v>12039.854520753774</v>
      </c>
      <c r="R292" s="124">
        <f t="shared" si="28"/>
        <v>5568496.5459243869</v>
      </c>
      <c r="Z292" s="2"/>
    </row>
    <row r="293" spans="13:26" x14ac:dyDescent="0.25">
      <c r="M293" s="2"/>
      <c r="N293" s="1">
        <f t="shared" si="24"/>
        <v>231</v>
      </c>
      <c r="O293" s="124">
        <f t="shared" si="26"/>
        <v>5568496.5459243869</v>
      </c>
      <c r="P293" s="124">
        <f t="shared" si="25"/>
        <v>18685.700142212423</v>
      </c>
      <c r="Q293" s="124">
        <f t="shared" si="27"/>
        <v>12106.655984518766</v>
      </c>
      <c r="R293" s="124">
        <f t="shared" si="28"/>
        <v>5599288.9020511182</v>
      </c>
      <c r="Z293" s="2"/>
    </row>
    <row r="294" spans="13:26" x14ac:dyDescent="0.25">
      <c r="M294" s="2"/>
      <c r="N294" s="1">
        <f t="shared" si="24"/>
        <v>232</v>
      </c>
      <c r="O294" s="124">
        <f t="shared" si="26"/>
        <v>5599288.9020511182</v>
      </c>
      <c r="P294" s="124">
        <f t="shared" si="25"/>
        <v>18685.700142212423</v>
      </c>
      <c r="Q294" s="124">
        <f t="shared" si="27"/>
        <v>12173.602683597168</v>
      </c>
      <c r="R294" s="124">
        <f t="shared" si="28"/>
        <v>5630148.2048769277</v>
      </c>
      <c r="Z294" s="2"/>
    </row>
    <row r="295" spans="13:26" x14ac:dyDescent="0.25">
      <c r="M295" s="2"/>
      <c r="N295" s="1">
        <f t="shared" si="24"/>
        <v>233</v>
      </c>
      <c r="O295" s="124">
        <f t="shared" si="26"/>
        <v>5630148.2048769277</v>
      </c>
      <c r="P295" s="124">
        <f t="shared" si="25"/>
        <v>18685.700142212423</v>
      </c>
      <c r="Q295" s="124">
        <f t="shared" si="27"/>
        <v>12240.694933749968</v>
      </c>
      <c r="R295" s="124">
        <f t="shared" si="28"/>
        <v>5661074.5999528896</v>
      </c>
      <c r="Z295" s="2"/>
    </row>
    <row r="296" spans="13:26" x14ac:dyDescent="0.25">
      <c r="M296" s="2"/>
      <c r="N296" s="1">
        <f t="shared" si="24"/>
        <v>234</v>
      </c>
      <c r="O296" s="124">
        <f t="shared" si="26"/>
        <v>5661074.5999528896</v>
      </c>
      <c r="P296" s="124">
        <f t="shared" si="25"/>
        <v>18685.700142212423</v>
      </c>
      <c r="Q296" s="124">
        <f t="shared" si="27"/>
        <v>12307.933051424661</v>
      </c>
      <c r="R296" s="124">
        <f t="shared" si="28"/>
        <v>5692068.2331465269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5692068.2331465269</v>
      </c>
      <c r="P297" s="124">
        <f t="shared" si="25"/>
        <v>18685.700142212423</v>
      </c>
      <c r="Q297" s="124">
        <f t="shared" si="27"/>
        <v>12375.317353756745</v>
      </c>
      <c r="R297" s="124">
        <f t="shared" si="28"/>
        <v>5723129.2506424962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5723129.2506424962</v>
      </c>
      <c r="P298" s="124">
        <f t="shared" si="25"/>
        <v>18685.700142212423</v>
      </c>
      <c r="Q298" s="124">
        <f t="shared" si="27"/>
        <v>12442.848158571205</v>
      </c>
      <c r="R298" s="124">
        <f t="shared" si="28"/>
        <v>5754257.7989432793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5754257.7989432793</v>
      </c>
      <c r="P299" s="124">
        <f t="shared" si="25"/>
        <v>18685.700142212423</v>
      </c>
      <c r="Q299" s="124">
        <f t="shared" si="27"/>
        <v>12510.525784384026</v>
      </c>
      <c r="R299" s="124">
        <f t="shared" si="28"/>
        <v>5785454.024869876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5785454.024869876</v>
      </c>
      <c r="P300" s="124">
        <f t="shared" si="25"/>
        <v>18685.700142212423</v>
      </c>
      <c r="Q300" s="124">
        <f t="shared" si="27"/>
        <v>12578.350550403691</v>
      </c>
      <c r="R300" s="124">
        <f t="shared" si="28"/>
        <v>5816718.075562492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5816718.075562492</v>
      </c>
      <c r="P301" s="124">
        <f t="shared" si="25"/>
        <v>18685.700142212423</v>
      </c>
      <c r="Q301" s="124">
        <f t="shared" si="27"/>
        <v>12646.322776532679</v>
      </c>
      <c r="R301" s="124">
        <f t="shared" si="28"/>
        <v>5848050.098481237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5848050.098481237</v>
      </c>
      <c r="P302" s="124">
        <f t="shared" si="25"/>
        <v>18685.700142212423</v>
      </c>
      <c r="Q302" s="124">
        <f t="shared" si="27"/>
        <v>12714.442783368982</v>
      </c>
      <c r="R302" s="124">
        <f t="shared" si="28"/>
        <v>5879450.2414068179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5879450.2414068179</v>
      </c>
      <c r="P303" s="124">
        <f t="shared" si="25"/>
        <v>18685.700142212423</v>
      </c>
      <c r="Q303" s="124">
        <f t="shared" si="27"/>
        <v>12782.710892207617</v>
      </c>
      <c r="R303" s="124">
        <f t="shared" si="28"/>
        <v>5910918.6524412381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5910918.6524412381</v>
      </c>
      <c r="P304" s="124">
        <f t="shared" si="25"/>
        <v>18685.700142212423</v>
      </c>
      <c r="Q304" s="124">
        <f t="shared" si="27"/>
        <v>12851.127425042139</v>
      </c>
      <c r="R304" s="124">
        <f t="shared" si="28"/>
        <v>5942455.4800084922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5942455.4800084922</v>
      </c>
      <c r="P305" s="124">
        <f t="shared" si="25"/>
        <v>18685.700142212423</v>
      </c>
      <c r="Q305" s="124">
        <f t="shared" si="27"/>
        <v>12919.692704566158</v>
      </c>
      <c r="R305" s="124">
        <f t="shared" si="28"/>
        <v>5974060.8728552703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5974060.8728552703</v>
      </c>
      <c r="P306" s="124">
        <f t="shared" si="25"/>
        <v>18685.700142212423</v>
      </c>
      <c r="Q306" s="124">
        <f t="shared" si="27"/>
        <v>12988.407054174862</v>
      </c>
      <c r="R306" s="124">
        <f t="shared" si="28"/>
        <v>6005734.9800516572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6005734.9800516572</v>
      </c>
      <c r="P307" s="124">
        <f t="shared" si="25"/>
        <v>18685.700142212423</v>
      </c>
      <c r="Q307" s="124">
        <f t="shared" si="27"/>
        <v>13057.270797966548</v>
      </c>
      <c r="R307" s="124">
        <f t="shared" si="28"/>
        <v>6037477.9509918364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6037477.9509918364</v>
      </c>
      <c r="P308" s="124">
        <f t="shared" si="25"/>
        <v>18685.700142212423</v>
      </c>
      <c r="Q308" s="124">
        <f t="shared" si="27"/>
        <v>13126.284260744143</v>
      </c>
      <c r="R308" s="124">
        <f t="shared" si="28"/>
        <v>6069289.9353947928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6069289.9353947928</v>
      </c>
      <c r="P309" s="124">
        <f t="shared" si="25"/>
        <v>18685.700142212423</v>
      </c>
      <c r="Q309" s="124">
        <f t="shared" si="27"/>
        <v>13195.44776801674</v>
      </c>
      <c r="R309" s="124">
        <f t="shared" si="28"/>
        <v>6101171.0833050217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6101171.0833050217</v>
      </c>
      <c r="P310" s="124">
        <f t="shared" si="25"/>
        <v>18685.700142212423</v>
      </c>
      <c r="Q310" s="124">
        <f t="shared" si="27"/>
        <v>13264.76164600113</v>
      </c>
      <c r="R310" s="124">
        <f t="shared" si="28"/>
        <v>6133121.5450932346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6133121.5450932346</v>
      </c>
      <c r="P311" s="124">
        <f t="shared" si="25"/>
        <v>18685.700142212423</v>
      </c>
      <c r="Q311" s="124">
        <f t="shared" si="27"/>
        <v>13334.226221623345</v>
      </c>
      <c r="R311" s="124">
        <f t="shared" si="28"/>
        <v>6165141.4714570697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6165141.4714570697</v>
      </c>
      <c r="P312" s="124">
        <f t="shared" si="25"/>
        <v>18685.700142212423</v>
      </c>
      <c r="Q312" s="124">
        <f t="shared" si="27"/>
        <v>13403.841822520199</v>
      </c>
      <c r="R312" s="124">
        <f t="shared" si="28"/>
        <v>6197231.0134218019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6197231.0134218019</v>
      </c>
      <c r="P313" s="124">
        <f t="shared" si="25"/>
        <v>18685.700142212423</v>
      </c>
      <c r="Q313" s="124">
        <f t="shared" si="27"/>
        <v>13473.608777040828</v>
      </c>
      <c r="R313" s="124">
        <f t="shared" si="28"/>
        <v>6229390.3223410547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6229390.3223410547</v>
      </c>
      <c r="P314" s="124">
        <f t="shared" si="25"/>
        <v>18685.700142212423</v>
      </c>
      <c r="Q314" s="124">
        <f t="shared" si="27"/>
        <v>13543.527414248249</v>
      </c>
      <c r="R314" s="124">
        <f t="shared" si="28"/>
        <v>6261619.5498975152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6261619.5498975152</v>
      </c>
      <c r="P315" s="124">
        <f t="shared" si="25"/>
        <v>18685.700142212423</v>
      </c>
      <c r="Q315" s="124">
        <f t="shared" si="27"/>
        <v>13613.598063920901</v>
      </c>
      <c r="R315" s="124">
        <f t="shared" si="28"/>
        <v>6293918.8481036481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6293918.8481036481</v>
      </c>
      <c r="P316" s="124">
        <f t="shared" ref="P316:P379" si="30">P315</f>
        <v>18685.700142212423</v>
      </c>
      <c r="Q316" s="124">
        <f t="shared" si="27"/>
        <v>13683.821056554205</v>
      </c>
      <c r="R316" s="124">
        <f t="shared" si="28"/>
        <v>6326288.3693024144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6326288.3693024144</v>
      </c>
      <c r="P317" s="124">
        <f t="shared" si="30"/>
        <v>18685.700142212423</v>
      </c>
      <c r="Q317" s="124">
        <f t="shared" si="27"/>
        <v>13754.196723362129</v>
      </c>
      <c r="R317" s="124">
        <f t="shared" si="28"/>
        <v>6358728.266167989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6358728.266167989</v>
      </c>
      <c r="P318" s="124">
        <f t="shared" si="30"/>
        <v>18685.700142212423</v>
      </c>
      <c r="Q318" s="124">
        <f t="shared" si="27"/>
        <v>13824.725396278742</v>
      </c>
      <c r="R318" s="124">
        <f t="shared" si="28"/>
        <v>6391238.6917064795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6391238.6917064795</v>
      </c>
      <c r="P319" s="124">
        <f t="shared" si="30"/>
        <v>18685.700142212423</v>
      </c>
      <c r="Q319" s="124">
        <f t="shared" si="27"/>
        <v>13895.407407959774</v>
      </c>
      <c r="R319" s="124">
        <f t="shared" si="28"/>
        <v>6423819.7992566517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6423819.7992566517</v>
      </c>
      <c r="P320" s="124">
        <f t="shared" si="30"/>
        <v>18685.700142212423</v>
      </c>
      <c r="Q320" s="124">
        <f t="shared" si="27"/>
        <v>13966.243091784205</v>
      </c>
      <c r="R320" s="124">
        <f t="shared" si="28"/>
        <v>6456471.7424906483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6456471.7424906483</v>
      </c>
      <c r="P321" s="124">
        <f t="shared" si="30"/>
        <v>18685.700142212423</v>
      </c>
      <c r="Q321" s="124">
        <f t="shared" si="27"/>
        <v>14037.232781855821</v>
      </c>
      <c r="R321" s="124">
        <f t="shared" si="28"/>
        <v>6489194.6754147159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6489194.6754147159</v>
      </c>
      <c r="P322" s="124">
        <f t="shared" si="30"/>
        <v>18685.700142212423</v>
      </c>
      <c r="Q322" s="124">
        <f t="shared" si="27"/>
        <v>14108.37681300479</v>
      </c>
      <c r="R322" s="124">
        <f t="shared" si="28"/>
        <v>6521988.7523699328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6521988.7523699328</v>
      </c>
      <c r="P323" s="124">
        <f t="shared" si="30"/>
        <v>18685.700142212423</v>
      </c>
      <c r="Q323" s="124">
        <f t="shared" si="27"/>
        <v>14179.675520789251</v>
      </c>
      <c r="R323" s="124">
        <f t="shared" si="28"/>
        <v>6554854.1280329339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6554854.1280329339</v>
      </c>
      <c r="P324" s="124">
        <f t="shared" si="30"/>
        <v>18685.700142212423</v>
      </c>
      <c r="Q324" s="124">
        <f t="shared" si="27"/>
        <v>14251.12924149689</v>
      </c>
      <c r="R324" s="124">
        <f t="shared" si="28"/>
        <v>6587790.9574166434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6587790.9574166434</v>
      </c>
      <c r="P325" s="124">
        <f t="shared" si="30"/>
        <v>18685.700142212423</v>
      </c>
      <c r="Q325" s="124">
        <f t="shared" si="27"/>
        <v>14322.738312146526</v>
      </c>
      <c r="R325" s="124">
        <f t="shared" si="28"/>
        <v>6620799.3958710022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6620799.3958710022</v>
      </c>
      <c r="P326" s="124">
        <f t="shared" si="30"/>
        <v>18685.700142212423</v>
      </c>
      <c r="Q326" s="124">
        <f t="shared" si="27"/>
        <v>14394.503070489704</v>
      </c>
      <c r="R326" s="124">
        <f t="shared" si="28"/>
        <v>6653879.5990837039</v>
      </c>
      <c r="Z326" s="2"/>
    </row>
    <row r="327" spans="13:26" x14ac:dyDescent="0.25">
      <c r="M327" s="2"/>
      <c r="N327" s="1">
        <f t="shared" si="29"/>
        <v>265</v>
      </c>
      <c r="O327" s="124">
        <f t="shared" ref="O327:O390" si="31">R326</f>
        <v>6653879.5990837039</v>
      </c>
      <c r="P327" s="124">
        <f t="shared" si="30"/>
        <v>18685.700142212423</v>
      </c>
      <c r="Q327" s="124">
        <f t="shared" ref="Q327:Q390" si="32">O327*$P$57</f>
        <v>14466.423855012283</v>
      </c>
      <c r="R327" s="124">
        <f t="shared" ref="R327:R390" si="33">O327+P327+Q327</f>
        <v>6687031.7230809284</v>
      </c>
      <c r="Z327" s="2"/>
    </row>
    <row r="328" spans="13:26" x14ac:dyDescent="0.25">
      <c r="M328" s="2"/>
      <c r="N328" s="1">
        <f t="shared" si="29"/>
        <v>266</v>
      </c>
      <c r="O328" s="124">
        <f t="shared" si="31"/>
        <v>6687031.7230809284</v>
      </c>
      <c r="P328" s="124">
        <f t="shared" si="30"/>
        <v>18685.700142212423</v>
      </c>
      <c r="Q328" s="124">
        <f t="shared" si="32"/>
        <v>14538.501004936039</v>
      </c>
      <c r="R328" s="124">
        <f t="shared" si="33"/>
        <v>6720255.9242280768</v>
      </c>
      <c r="Z328" s="2"/>
    </row>
    <row r="329" spans="13:26" x14ac:dyDescent="0.25">
      <c r="M329" s="2"/>
      <c r="N329" s="1">
        <f t="shared" si="29"/>
        <v>267</v>
      </c>
      <c r="O329" s="124">
        <f t="shared" si="31"/>
        <v>6720255.9242280768</v>
      </c>
      <c r="P329" s="124">
        <f t="shared" si="30"/>
        <v>18685.700142212423</v>
      </c>
      <c r="Q329" s="124">
        <f t="shared" si="32"/>
        <v>14610.734860220258</v>
      </c>
      <c r="R329" s="124">
        <f t="shared" si="33"/>
        <v>6753552.359230509</v>
      </c>
      <c r="Z329" s="2"/>
    </row>
    <row r="330" spans="13:26" x14ac:dyDescent="0.25">
      <c r="M330" s="2"/>
      <c r="N330" s="1">
        <f t="shared" si="29"/>
        <v>268</v>
      </c>
      <c r="O330" s="124">
        <f t="shared" si="31"/>
        <v>6753552.359230509</v>
      </c>
      <c r="P330" s="124">
        <f t="shared" si="30"/>
        <v>18685.700142212423</v>
      </c>
      <c r="Q330" s="124">
        <f t="shared" si="32"/>
        <v>14683.125761563346</v>
      </c>
      <c r="R330" s="124">
        <f t="shared" si="33"/>
        <v>6786921.1851342842</v>
      </c>
      <c r="Z330" s="2"/>
    </row>
    <row r="331" spans="13:26" x14ac:dyDescent="0.25">
      <c r="M331" s="2"/>
      <c r="N331" s="1">
        <f t="shared" si="29"/>
        <v>269</v>
      </c>
      <c r="O331" s="124">
        <f t="shared" si="31"/>
        <v>6786921.1851342842</v>
      </c>
      <c r="P331" s="124">
        <f t="shared" si="30"/>
        <v>18685.700142212423</v>
      </c>
      <c r="Q331" s="124">
        <f t="shared" si="32"/>
        <v>14755.67405040443</v>
      </c>
      <c r="R331" s="124">
        <f t="shared" si="33"/>
        <v>6820362.5593269011</v>
      </c>
      <c r="Z331" s="2"/>
    </row>
    <row r="332" spans="13:26" x14ac:dyDescent="0.25">
      <c r="M332" s="2"/>
      <c r="N332" s="1">
        <f t="shared" si="29"/>
        <v>270</v>
      </c>
      <c r="O332" s="124">
        <f t="shared" si="31"/>
        <v>6820362.5593269011</v>
      </c>
      <c r="P332" s="124">
        <f t="shared" si="30"/>
        <v>18685.700142212423</v>
      </c>
      <c r="Q332" s="124">
        <f t="shared" si="32"/>
        <v>14828.380068924977</v>
      </c>
      <c r="R332" s="124">
        <f t="shared" si="33"/>
        <v>6853876.6395380385</v>
      </c>
      <c r="Z332" s="2"/>
    </row>
    <row r="333" spans="13:26" x14ac:dyDescent="0.25">
      <c r="M333" s="2"/>
      <c r="N333" s="1">
        <f t="shared" si="29"/>
        <v>271</v>
      </c>
      <c r="O333" s="124">
        <f t="shared" si="31"/>
        <v>6853876.6395380385</v>
      </c>
      <c r="P333" s="124">
        <f t="shared" si="30"/>
        <v>18685.700142212423</v>
      </c>
      <c r="Q333" s="124">
        <f t="shared" si="32"/>
        <v>14901.244160050393</v>
      </c>
      <c r="R333" s="124">
        <f t="shared" si="33"/>
        <v>6887463.5838403013</v>
      </c>
      <c r="Z333" s="2"/>
    </row>
    <row r="334" spans="13:26" x14ac:dyDescent="0.25">
      <c r="M334" s="2"/>
      <c r="N334" s="1">
        <f t="shared" si="29"/>
        <v>272</v>
      </c>
      <c r="O334" s="124">
        <f t="shared" si="31"/>
        <v>6887463.5838403013</v>
      </c>
      <c r="P334" s="124">
        <f t="shared" si="30"/>
        <v>18685.700142212423</v>
      </c>
      <c r="Q334" s="124">
        <f t="shared" si="32"/>
        <v>14974.26666745166</v>
      </c>
      <c r="R334" s="124">
        <f t="shared" si="33"/>
        <v>6921123.5506499652</v>
      </c>
      <c r="Z334" s="2"/>
    </row>
    <row r="335" spans="13:26" x14ac:dyDescent="0.25">
      <c r="M335" s="2"/>
      <c r="N335" s="1">
        <f t="shared" si="29"/>
        <v>273</v>
      </c>
      <c r="O335" s="124">
        <f t="shared" si="31"/>
        <v>6921123.5506499652</v>
      </c>
      <c r="P335" s="124">
        <f t="shared" si="30"/>
        <v>18685.700142212423</v>
      </c>
      <c r="Q335" s="124">
        <f t="shared" si="32"/>
        <v>15047.447935546938</v>
      </c>
      <c r="R335" s="124">
        <f t="shared" si="33"/>
        <v>6954856.6987277241</v>
      </c>
      <c r="Z335" s="2"/>
    </row>
    <row r="336" spans="13:26" x14ac:dyDescent="0.25">
      <c r="M336" s="2"/>
      <c r="N336" s="1">
        <f t="shared" si="29"/>
        <v>274</v>
      </c>
      <c r="O336" s="124">
        <f t="shared" si="31"/>
        <v>6954856.6987277241</v>
      </c>
      <c r="P336" s="124">
        <f t="shared" si="30"/>
        <v>18685.700142212423</v>
      </c>
      <c r="Q336" s="124">
        <f t="shared" si="32"/>
        <v>15120.788309503201</v>
      </c>
      <c r="R336" s="124">
        <f t="shared" si="33"/>
        <v>6988663.1871794397</v>
      </c>
      <c r="Z336" s="2"/>
    </row>
    <row r="337" spans="13:26" x14ac:dyDescent="0.25">
      <c r="M337" s="2"/>
      <c r="N337" s="1">
        <f t="shared" si="29"/>
        <v>275</v>
      </c>
      <c r="O337" s="124">
        <f t="shared" si="31"/>
        <v>6988663.1871794397</v>
      </c>
      <c r="P337" s="124">
        <f t="shared" si="30"/>
        <v>18685.700142212423</v>
      </c>
      <c r="Q337" s="124">
        <f t="shared" si="32"/>
        <v>15194.288135237866</v>
      </c>
      <c r="R337" s="124">
        <f t="shared" si="33"/>
        <v>7022543.1754568899</v>
      </c>
      <c r="Z337" s="2"/>
    </row>
    <row r="338" spans="13:26" x14ac:dyDescent="0.25">
      <c r="M338" s="2"/>
      <c r="N338" s="1">
        <f t="shared" si="29"/>
        <v>276</v>
      </c>
      <c r="O338" s="124">
        <f t="shared" si="31"/>
        <v>7022543.1754568899</v>
      </c>
      <c r="P338" s="124">
        <f t="shared" si="30"/>
        <v>18685.700142212423</v>
      </c>
      <c r="Q338" s="124">
        <f t="shared" si="32"/>
        <v>15267.947759420416</v>
      </c>
      <c r="R338" s="124">
        <f t="shared" si="33"/>
        <v>7056496.8233585227</v>
      </c>
      <c r="Z338" s="2"/>
    </row>
    <row r="339" spans="13:26" x14ac:dyDescent="0.25">
      <c r="M339" s="2"/>
      <c r="N339" s="1">
        <f t="shared" si="29"/>
        <v>277</v>
      </c>
      <c r="O339" s="124">
        <f t="shared" si="31"/>
        <v>7056496.8233585227</v>
      </c>
      <c r="P339" s="124">
        <f t="shared" si="30"/>
        <v>18685.700142212423</v>
      </c>
      <c r="Q339" s="124">
        <f t="shared" si="32"/>
        <v>15341.767529474042</v>
      </c>
      <c r="R339" s="124">
        <f t="shared" si="33"/>
        <v>7090524.2910302086</v>
      </c>
      <c r="Z339" s="2"/>
    </row>
    <row r="340" spans="13:26" x14ac:dyDescent="0.25">
      <c r="M340" s="2"/>
      <c r="N340" s="1">
        <f t="shared" si="29"/>
        <v>278</v>
      </c>
      <c r="O340" s="124">
        <f t="shared" si="31"/>
        <v>7090524.2910302086</v>
      </c>
      <c r="P340" s="124">
        <f t="shared" si="30"/>
        <v>18685.700142212423</v>
      </c>
      <c r="Q340" s="124">
        <f t="shared" si="32"/>
        <v>15415.747793577277</v>
      </c>
      <c r="R340" s="124">
        <f t="shared" si="33"/>
        <v>7124625.7389659984</v>
      </c>
      <c r="Z340" s="2"/>
    </row>
    <row r="341" spans="13:26" x14ac:dyDescent="0.25">
      <c r="M341" s="2"/>
      <c r="N341" s="1">
        <f t="shared" si="29"/>
        <v>279</v>
      </c>
      <c r="O341" s="124">
        <f t="shared" si="31"/>
        <v>7124625.7389659984</v>
      </c>
      <c r="P341" s="124">
        <f t="shared" si="30"/>
        <v>18685.700142212423</v>
      </c>
      <c r="Q341" s="124">
        <f t="shared" si="32"/>
        <v>15489.888900665645</v>
      </c>
      <c r="R341" s="124">
        <f t="shared" si="33"/>
        <v>7158801.3280088762</v>
      </c>
      <c r="Z341" s="2"/>
    </row>
    <row r="342" spans="13:26" x14ac:dyDescent="0.25">
      <c r="M342" s="2"/>
      <c r="N342" s="1">
        <f t="shared" si="29"/>
        <v>280</v>
      </c>
      <c r="O342" s="124">
        <f t="shared" si="31"/>
        <v>7158801.3280088762</v>
      </c>
      <c r="P342" s="124">
        <f t="shared" si="30"/>
        <v>18685.700142212423</v>
      </c>
      <c r="Q342" s="124">
        <f t="shared" si="32"/>
        <v>15564.191200433297</v>
      </c>
      <c r="R342" s="124">
        <f t="shared" si="33"/>
        <v>7193051.2193515217</v>
      </c>
      <c r="Z342" s="2"/>
    </row>
    <row r="343" spans="13:26" x14ac:dyDescent="0.25">
      <c r="M343" s="2"/>
      <c r="N343" s="1">
        <f t="shared" si="29"/>
        <v>281</v>
      </c>
      <c r="O343" s="124">
        <f t="shared" si="31"/>
        <v>7193051.2193515217</v>
      </c>
      <c r="P343" s="124">
        <f t="shared" si="30"/>
        <v>18685.700142212423</v>
      </c>
      <c r="Q343" s="124">
        <f t="shared" si="32"/>
        <v>15638.655043334671</v>
      </c>
      <c r="R343" s="124">
        <f t="shared" si="33"/>
        <v>7227375.5745370686</v>
      </c>
      <c r="Z343" s="2"/>
    </row>
    <row r="344" spans="13:26" x14ac:dyDescent="0.25">
      <c r="M344" s="2"/>
      <c r="N344" s="1">
        <f t="shared" si="29"/>
        <v>282</v>
      </c>
      <c r="O344" s="124">
        <f t="shared" si="31"/>
        <v>7227375.5745370686</v>
      </c>
      <c r="P344" s="124">
        <f t="shared" si="30"/>
        <v>18685.700142212423</v>
      </c>
      <c r="Q344" s="124">
        <f t="shared" si="32"/>
        <v>15713.280780586136</v>
      </c>
      <c r="R344" s="124">
        <f t="shared" si="33"/>
        <v>7261774.5554598672</v>
      </c>
      <c r="Z344" s="2"/>
    </row>
    <row r="345" spans="13:26" x14ac:dyDescent="0.25">
      <c r="M345" s="2"/>
      <c r="N345" s="1">
        <f t="shared" si="29"/>
        <v>283</v>
      </c>
      <c r="O345" s="124">
        <f t="shared" si="31"/>
        <v>7261774.5554598672</v>
      </c>
      <c r="P345" s="124">
        <f t="shared" si="30"/>
        <v>18685.700142212423</v>
      </c>
      <c r="Q345" s="124">
        <f t="shared" si="32"/>
        <v>15788.068764167658</v>
      </c>
      <c r="R345" s="124">
        <f t="shared" si="33"/>
        <v>7296248.3243662473</v>
      </c>
      <c r="Z345" s="2"/>
    </row>
    <row r="346" spans="13:26" x14ac:dyDescent="0.25">
      <c r="M346" s="2"/>
      <c r="N346" s="1">
        <f t="shared" si="29"/>
        <v>284</v>
      </c>
      <c r="O346" s="124">
        <f t="shared" si="31"/>
        <v>7296248.3243662473</v>
      </c>
      <c r="P346" s="124">
        <f t="shared" si="30"/>
        <v>18685.700142212423</v>
      </c>
      <c r="Q346" s="124">
        <f t="shared" si="32"/>
        <v>15863.019346824445</v>
      </c>
      <c r="R346" s="124">
        <f t="shared" si="33"/>
        <v>7330797.0438552843</v>
      </c>
      <c r="Z346" s="2"/>
    </row>
    <row r="347" spans="13:26" x14ac:dyDescent="0.25">
      <c r="M347" s="2"/>
      <c r="N347" s="1">
        <f t="shared" si="29"/>
        <v>285</v>
      </c>
      <c r="O347" s="124">
        <f t="shared" si="31"/>
        <v>7330797.0438552843</v>
      </c>
      <c r="P347" s="124">
        <f t="shared" si="30"/>
        <v>18685.700142212423</v>
      </c>
      <c r="Q347" s="124">
        <f t="shared" si="32"/>
        <v>15938.132882068629</v>
      </c>
      <c r="R347" s="124">
        <f t="shared" si="33"/>
        <v>7365420.8768795654</v>
      </c>
      <c r="Z347" s="2"/>
    </row>
    <row r="348" spans="13:26" x14ac:dyDescent="0.25">
      <c r="M348" s="2"/>
      <c r="N348" s="1">
        <f t="shared" si="29"/>
        <v>286</v>
      </c>
      <c r="O348" s="124">
        <f t="shared" si="31"/>
        <v>7365420.8768795654</v>
      </c>
      <c r="P348" s="124">
        <f t="shared" si="30"/>
        <v>18685.700142212423</v>
      </c>
      <c r="Q348" s="124">
        <f t="shared" si="32"/>
        <v>16013.409724180921</v>
      </c>
      <c r="R348" s="124">
        <f t="shared" si="33"/>
        <v>7400119.9867459582</v>
      </c>
      <c r="Z348" s="2"/>
    </row>
    <row r="349" spans="13:26" x14ac:dyDescent="0.25">
      <c r="M349" s="2"/>
      <c r="N349" s="1">
        <f t="shared" si="29"/>
        <v>287</v>
      </c>
      <c r="O349" s="124">
        <f t="shared" si="31"/>
        <v>7400119.9867459582</v>
      </c>
      <c r="P349" s="124">
        <f t="shared" si="30"/>
        <v>18685.700142212423</v>
      </c>
      <c r="Q349" s="124">
        <f t="shared" si="32"/>
        <v>16088.850228212284</v>
      </c>
      <c r="R349" s="124">
        <f t="shared" si="33"/>
        <v>7434894.5371163823</v>
      </c>
      <c r="Z349" s="2"/>
    </row>
    <row r="350" spans="13:26" x14ac:dyDescent="0.25">
      <c r="M350" s="2"/>
      <c r="N350" s="1">
        <f t="shared" si="29"/>
        <v>288</v>
      </c>
      <c r="O350" s="124">
        <f t="shared" si="31"/>
        <v>7434894.5371163823</v>
      </c>
      <c r="P350" s="124">
        <f t="shared" si="30"/>
        <v>18685.700142212423</v>
      </c>
      <c r="Q350" s="124">
        <f t="shared" si="32"/>
        <v>16164.454749985613</v>
      </c>
      <c r="R350" s="124">
        <f t="shared" si="33"/>
        <v>7469744.6920085801</v>
      </c>
      <c r="Z350" s="2"/>
    </row>
    <row r="351" spans="13:26" x14ac:dyDescent="0.25">
      <c r="M351" s="2"/>
      <c r="N351" s="1">
        <f t="shared" si="29"/>
        <v>289</v>
      </c>
      <c r="O351" s="124">
        <f t="shared" si="31"/>
        <v>7469744.6920085801</v>
      </c>
      <c r="P351" s="124">
        <f t="shared" si="30"/>
        <v>18685.700142212423</v>
      </c>
      <c r="Q351" s="124">
        <f t="shared" si="32"/>
        <v>16240.223646097407</v>
      </c>
      <c r="R351" s="124">
        <f t="shared" si="33"/>
        <v>7504670.6157968901</v>
      </c>
      <c r="Z351" s="2"/>
    </row>
    <row r="352" spans="13:26" x14ac:dyDescent="0.25">
      <c r="M352" s="2"/>
      <c r="N352" s="1">
        <f t="shared" si="29"/>
        <v>290</v>
      </c>
      <c r="O352" s="124">
        <f t="shared" si="31"/>
        <v>7504670.6157968901</v>
      </c>
      <c r="P352" s="124">
        <f t="shared" si="30"/>
        <v>18685.700142212423</v>
      </c>
      <c r="Q352" s="124">
        <f t="shared" si="32"/>
        <v>16316.157273919456</v>
      </c>
      <c r="R352" s="124">
        <f t="shared" si="33"/>
        <v>7539672.4732130216</v>
      </c>
      <c r="Z352" s="2"/>
    </row>
    <row r="353" spans="13:26" x14ac:dyDescent="0.25">
      <c r="M353" s="2"/>
      <c r="N353" s="1">
        <f t="shared" si="29"/>
        <v>291</v>
      </c>
      <c r="O353" s="124">
        <f t="shared" si="31"/>
        <v>7539672.4732130216</v>
      </c>
      <c r="P353" s="124">
        <f t="shared" si="30"/>
        <v>18685.700142212423</v>
      </c>
      <c r="Q353" s="124">
        <f t="shared" si="32"/>
        <v>16392.255991600519</v>
      </c>
      <c r="R353" s="124">
        <f t="shared" si="33"/>
        <v>7574750.4293468343</v>
      </c>
      <c r="Z353" s="2"/>
    </row>
    <row r="354" spans="13:26" x14ac:dyDescent="0.25">
      <c r="M354" s="2"/>
      <c r="N354" s="1">
        <f t="shared" si="29"/>
        <v>292</v>
      </c>
      <c r="O354" s="124">
        <f t="shared" si="31"/>
        <v>7574750.4293468343</v>
      </c>
      <c r="P354" s="124">
        <f t="shared" si="30"/>
        <v>18685.700142212423</v>
      </c>
      <c r="Q354" s="124">
        <f t="shared" si="32"/>
        <v>16468.520158068026</v>
      </c>
      <c r="R354" s="124">
        <f t="shared" si="33"/>
        <v>7609904.6496471148</v>
      </c>
      <c r="Z354" s="2"/>
    </row>
    <row r="355" spans="13:26" x14ac:dyDescent="0.25">
      <c r="M355" s="2"/>
      <c r="N355" s="1">
        <f t="shared" si="29"/>
        <v>293</v>
      </c>
      <c r="O355" s="124">
        <f t="shared" si="31"/>
        <v>7609904.6496471148</v>
      </c>
      <c r="P355" s="124">
        <f t="shared" si="30"/>
        <v>18685.700142212423</v>
      </c>
      <c r="Q355" s="124">
        <f t="shared" si="32"/>
        <v>16544.950133029757</v>
      </c>
      <c r="R355" s="124">
        <f t="shared" si="33"/>
        <v>7645135.2999223564</v>
      </c>
      <c r="Z355" s="2"/>
    </row>
    <row r="356" spans="13:26" x14ac:dyDescent="0.25">
      <c r="M356" s="2"/>
      <c r="N356" s="1">
        <f t="shared" si="29"/>
        <v>294</v>
      </c>
      <c r="O356" s="124">
        <f t="shared" si="31"/>
        <v>7645135.2999223564</v>
      </c>
      <c r="P356" s="124">
        <f t="shared" si="30"/>
        <v>18685.700142212423</v>
      </c>
      <c r="Q356" s="124">
        <f t="shared" si="32"/>
        <v>16621.546276975543</v>
      </c>
      <c r="R356" s="124">
        <f t="shared" si="33"/>
        <v>7680442.546341544</v>
      </c>
      <c r="Z356" s="2"/>
    </row>
    <row r="357" spans="13:26" x14ac:dyDescent="0.25">
      <c r="M357" s="2"/>
      <c r="N357" s="1">
        <f t="shared" si="29"/>
        <v>295</v>
      </c>
      <c r="O357" s="124">
        <f t="shared" si="31"/>
        <v>7680442.546341544</v>
      </c>
      <c r="P357" s="124">
        <f t="shared" si="30"/>
        <v>18685.700142212423</v>
      </c>
      <c r="Q357" s="124">
        <f t="shared" si="32"/>
        <v>16698.308951178977</v>
      </c>
      <c r="R357" s="124">
        <f t="shared" si="33"/>
        <v>7715826.5554349348</v>
      </c>
      <c r="Z357" s="2"/>
    </row>
    <row r="358" spans="13:26" x14ac:dyDescent="0.25">
      <c r="M358" s="2"/>
      <c r="N358" s="1">
        <f t="shared" si="29"/>
        <v>296</v>
      </c>
      <c r="O358" s="124">
        <f t="shared" si="31"/>
        <v>7715826.5554349348</v>
      </c>
      <c r="P358" s="124">
        <f t="shared" si="30"/>
        <v>18685.700142212423</v>
      </c>
      <c r="Q358" s="124">
        <f t="shared" si="32"/>
        <v>16775.238517699101</v>
      </c>
      <c r="R358" s="124">
        <f t="shared" si="33"/>
        <v>7751287.4940948458</v>
      </c>
      <c r="Z358" s="2"/>
    </row>
    <row r="359" spans="13:26" x14ac:dyDescent="0.25">
      <c r="M359" s="2"/>
      <c r="N359" s="1">
        <f t="shared" si="29"/>
        <v>297</v>
      </c>
      <c r="O359" s="124">
        <f t="shared" si="31"/>
        <v>7751287.4940948458</v>
      </c>
      <c r="P359" s="124">
        <f t="shared" si="30"/>
        <v>18685.700142212423</v>
      </c>
      <c r="Q359" s="124">
        <f t="shared" si="32"/>
        <v>16852.335339382123</v>
      </c>
      <c r="R359" s="124">
        <f t="shared" si="33"/>
        <v>7786825.5295764403</v>
      </c>
      <c r="Z359" s="2"/>
    </row>
    <row r="360" spans="13:26" x14ac:dyDescent="0.25">
      <c r="M360" s="2"/>
      <c r="N360" s="1">
        <f t="shared" si="29"/>
        <v>298</v>
      </c>
      <c r="O360" s="124">
        <f t="shared" si="31"/>
        <v>7786825.5295764403</v>
      </c>
      <c r="P360" s="124">
        <f t="shared" si="30"/>
        <v>18685.700142212423</v>
      </c>
      <c r="Q360" s="124">
        <f t="shared" si="32"/>
        <v>16929.599779863132</v>
      </c>
      <c r="R360" s="124">
        <f t="shared" si="33"/>
        <v>7822440.8294985155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7822440.8294985155</v>
      </c>
      <c r="P361" s="124">
        <f t="shared" si="30"/>
        <v>18685.700142212423</v>
      </c>
      <c r="Q361" s="124">
        <f t="shared" si="32"/>
        <v>17007.032203567807</v>
      </c>
      <c r="R361" s="124">
        <f t="shared" si="33"/>
        <v>7858133.5618442958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7858133.5618442958</v>
      </c>
      <c r="P362" s="124">
        <f t="shared" si="30"/>
        <v>18685.700142212423</v>
      </c>
      <c r="Q362" s="124">
        <f t="shared" si="32"/>
        <v>17084.632975714128</v>
      </c>
      <c r="R362" s="124">
        <f t="shared" si="33"/>
        <v>7893903.8949622223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7893903.8949622223</v>
      </c>
      <c r="P363" s="124">
        <f t="shared" si="30"/>
        <v>18685.700142212423</v>
      </c>
      <c r="Q363" s="124">
        <f t="shared" si="32"/>
        <v>17162.402462314123</v>
      </c>
      <c r="R363" s="124">
        <f t="shared" si="33"/>
        <v>7929751.9975667484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7929751.9975667484</v>
      </c>
      <c r="P364" s="124">
        <f t="shared" si="30"/>
        <v>18685.700142212423</v>
      </c>
      <c r="Q364" s="124">
        <f t="shared" si="32"/>
        <v>17240.341030175565</v>
      </c>
      <c r="R364" s="124">
        <f t="shared" si="33"/>
        <v>7965678.0387391364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7965678.0387391364</v>
      </c>
      <c r="P365" s="124">
        <f t="shared" si="30"/>
        <v>18685.700142212423</v>
      </c>
      <c r="Q365" s="124">
        <f t="shared" si="32"/>
        <v>17318.449046903723</v>
      </c>
      <c r="R365" s="124">
        <f t="shared" si="33"/>
        <v>8001682.1879282519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8001682.1879282519</v>
      </c>
      <c r="P366" s="124">
        <f t="shared" si="30"/>
        <v>18685.700142212423</v>
      </c>
      <c r="Q366" s="124">
        <f t="shared" si="32"/>
        <v>17396.72688090309</v>
      </c>
      <c r="R366" s="124">
        <f t="shared" si="33"/>
        <v>8037764.6149513675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8037764.6149513675</v>
      </c>
      <c r="P367" s="124">
        <f t="shared" si="30"/>
        <v>18685.700142212423</v>
      </c>
      <c r="Q367" s="124">
        <f t="shared" si="32"/>
        <v>17475.174901379116</v>
      </c>
      <c r="R367" s="124">
        <f t="shared" si="33"/>
        <v>8073925.489994959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8073925.489994959</v>
      </c>
      <c r="P368" s="124">
        <f t="shared" si="30"/>
        <v>18685.700142212423</v>
      </c>
      <c r="Q368" s="124">
        <f t="shared" si="32"/>
        <v>17553.793478339958</v>
      </c>
      <c r="R368" s="124">
        <f t="shared" si="33"/>
        <v>8110164.9836155111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8110164.9836155111</v>
      </c>
      <c r="P369" s="124">
        <f t="shared" si="30"/>
        <v>18685.700142212423</v>
      </c>
      <c r="Q369" s="124">
        <f t="shared" si="32"/>
        <v>17632.582982598211</v>
      </c>
      <c r="R369" s="124">
        <f t="shared" si="33"/>
        <v>8146483.2667403212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8146483.2667403212</v>
      </c>
      <c r="P370" s="124">
        <f t="shared" si="30"/>
        <v>18685.700142212423</v>
      </c>
      <c r="Q370" s="124">
        <f t="shared" si="32"/>
        <v>17711.543785772679</v>
      </c>
      <c r="R370" s="124">
        <f t="shared" si="33"/>
        <v>8182880.5106683057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8182880.5106683057</v>
      </c>
      <c r="P371" s="124">
        <f t="shared" si="30"/>
        <v>18685.700142212423</v>
      </c>
      <c r="Q371" s="124">
        <f t="shared" si="32"/>
        <v>17790.6762602901</v>
      </c>
      <c r="R371" s="124">
        <f t="shared" si="33"/>
        <v>8219356.8870708076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8219356.8870708076</v>
      </c>
      <c r="P372" s="124">
        <f t="shared" si="30"/>
        <v>18685.700142212423</v>
      </c>
      <c r="Q372" s="124">
        <f t="shared" si="32"/>
        <v>17869.980779386933</v>
      </c>
      <c r="R372" s="124">
        <f t="shared" si="33"/>
        <v>8255912.5679924069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8255912.5679924069</v>
      </c>
      <c r="P373" s="124">
        <f t="shared" si="30"/>
        <v>18685.700142212423</v>
      </c>
      <c r="Q373" s="124">
        <f t="shared" si="32"/>
        <v>17949.457717111094</v>
      </c>
      <c r="R373" s="124">
        <f t="shared" si="33"/>
        <v>8292547.7258517304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8292547.7258517304</v>
      </c>
      <c r="P374" s="124">
        <f t="shared" si="30"/>
        <v>18685.700142212423</v>
      </c>
      <c r="Q374" s="124">
        <f t="shared" si="32"/>
        <v>18029.107448323732</v>
      </c>
      <c r="R374" s="124">
        <f t="shared" si="33"/>
        <v>8329262.5334422663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8329262.5334422663</v>
      </c>
      <c r="P375" s="124">
        <f t="shared" si="30"/>
        <v>18685.700142212423</v>
      </c>
      <c r="Q375" s="124">
        <f t="shared" si="32"/>
        <v>18108.930348700986</v>
      </c>
      <c r="R375" s="124">
        <f t="shared" si="33"/>
        <v>8366057.1639331793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8366057.1639331793</v>
      </c>
      <c r="P376" s="124">
        <f t="shared" si="30"/>
        <v>18685.700142212423</v>
      </c>
      <c r="Q376" s="124">
        <f t="shared" si="32"/>
        <v>18188.92679473578</v>
      </c>
      <c r="R376" s="124">
        <f t="shared" si="33"/>
        <v>8402931.7908701282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8402931.7908701282</v>
      </c>
      <c r="P377" s="124">
        <f t="shared" si="30"/>
        <v>18685.700142212423</v>
      </c>
      <c r="Q377" s="124">
        <f t="shared" si="32"/>
        <v>18269.097163739574</v>
      </c>
      <c r="R377" s="124">
        <f t="shared" si="33"/>
        <v>8439886.5881760791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8439886.5881760791</v>
      </c>
      <c r="P378" s="124">
        <f t="shared" si="30"/>
        <v>18685.700142212423</v>
      </c>
      <c r="Q378" s="124">
        <f t="shared" si="32"/>
        <v>18349.44183384415</v>
      </c>
      <c r="R378" s="124">
        <f t="shared" si="33"/>
        <v>8476921.7301521357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8476921.7301521357</v>
      </c>
      <c r="P379" s="124">
        <f t="shared" si="30"/>
        <v>18685.700142212423</v>
      </c>
      <c r="Q379" s="124">
        <f t="shared" si="32"/>
        <v>18429.961184003412</v>
      </c>
      <c r="R379" s="124">
        <f t="shared" si="33"/>
        <v>8514037.3914783522</v>
      </c>
      <c r="Z379" s="2"/>
    </row>
    <row r="380" spans="13:26" x14ac:dyDescent="0.25">
      <c r="M380" s="2"/>
      <c r="N380" s="1">
        <f t="shared" ref="N380:N443" si="34">N379+1</f>
        <v>318</v>
      </c>
      <c r="O380" s="124">
        <f t="shared" si="31"/>
        <v>8514037.3914783522</v>
      </c>
      <c r="P380" s="124">
        <f t="shared" ref="P380:P443" si="35">P379</f>
        <v>18685.700142212423</v>
      </c>
      <c r="Q380" s="124">
        <f t="shared" si="32"/>
        <v>18510.655593995154</v>
      </c>
      <c r="R380" s="124">
        <f t="shared" si="33"/>
        <v>8551233.7472145595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8551233.7472145595</v>
      </c>
      <c r="P381" s="124">
        <f t="shared" si="35"/>
        <v>18685.700142212423</v>
      </c>
      <c r="Q381" s="124">
        <f t="shared" si="32"/>
        <v>18591.525444422849</v>
      </c>
      <c r="R381" s="124">
        <f t="shared" si="33"/>
        <v>8588510.9728011936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8588510.9728011936</v>
      </c>
      <c r="P382" s="124">
        <f t="shared" si="35"/>
        <v>18685.700142212423</v>
      </c>
      <c r="Q382" s="124">
        <f t="shared" si="32"/>
        <v>18672.571116717463</v>
      </c>
      <c r="R382" s="124">
        <f t="shared" si="33"/>
        <v>8625869.2440601233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8625869.2440601233</v>
      </c>
      <c r="P383" s="124">
        <f t="shared" si="35"/>
        <v>18685.700142212423</v>
      </c>
      <c r="Q383" s="124">
        <f t="shared" si="32"/>
        <v>18753.792993139246</v>
      </c>
      <c r="R383" s="124">
        <f t="shared" si="33"/>
        <v>8663308.737195475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8663308.737195475</v>
      </c>
      <c r="P384" s="124">
        <f t="shared" si="35"/>
        <v>18685.700142212423</v>
      </c>
      <c r="Q384" s="124">
        <f t="shared" si="32"/>
        <v>18835.191456779525</v>
      </c>
      <c r="R384" s="124">
        <f t="shared" si="33"/>
        <v>8700829.6287944671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8700829.6287944671</v>
      </c>
      <c r="P385" s="124">
        <f t="shared" si="35"/>
        <v>18685.700142212423</v>
      </c>
      <c r="Q385" s="124">
        <f t="shared" si="32"/>
        <v>18916.766891562525</v>
      </c>
      <c r="R385" s="124">
        <f t="shared" si="33"/>
        <v>8738432.0958282426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8738432.0958282426</v>
      </c>
      <c r="P386" s="124">
        <f t="shared" si="35"/>
        <v>18685.700142212423</v>
      </c>
      <c r="Q386" s="124">
        <f t="shared" si="32"/>
        <v>18998.51968224717</v>
      </c>
      <c r="R386" s="124">
        <f t="shared" si="33"/>
        <v>8776116.315652702</v>
      </c>
      <c r="Z386" s="2"/>
    </row>
    <row r="387" spans="13:26" x14ac:dyDescent="0.25">
      <c r="M387" s="2"/>
      <c r="N387" s="1">
        <f t="shared" si="34"/>
        <v>325</v>
      </c>
      <c r="O387" s="124">
        <f t="shared" si="31"/>
        <v>8776116.315652702</v>
      </c>
      <c r="P387" s="124">
        <f t="shared" si="35"/>
        <v>18685.700142212423</v>
      </c>
      <c r="Q387" s="124">
        <f t="shared" si="32"/>
        <v>19080.450214428904</v>
      </c>
      <c r="R387" s="124">
        <f t="shared" si="33"/>
        <v>8813882.466009343</v>
      </c>
      <c r="Z387" s="2"/>
    </row>
    <row r="388" spans="13:26" x14ac:dyDescent="0.25">
      <c r="M388" s="2"/>
      <c r="N388" s="1">
        <f t="shared" si="34"/>
        <v>326</v>
      </c>
      <c r="O388" s="124">
        <f t="shared" si="31"/>
        <v>8813882.466009343</v>
      </c>
      <c r="P388" s="124">
        <f t="shared" si="35"/>
        <v>18685.700142212423</v>
      </c>
      <c r="Q388" s="124">
        <f t="shared" si="32"/>
        <v>19162.558874541497</v>
      </c>
      <c r="R388" s="124">
        <f t="shared" si="33"/>
        <v>8851730.7250260971</v>
      </c>
      <c r="Z388" s="2"/>
    </row>
    <row r="389" spans="13:26" x14ac:dyDescent="0.25">
      <c r="M389" s="2"/>
      <c r="N389" s="1">
        <f t="shared" si="34"/>
        <v>327</v>
      </c>
      <c r="O389" s="124">
        <f t="shared" si="31"/>
        <v>8851730.7250260971</v>
      </c>
      <c r="P389" s="124">
        <f t="shared" si="35"/>
        <v>18685.700142212423</v>
      </c>
      <c r="Q389" s="124">
        <f t="shared" si="32"/>
        <v>19244.846049858894</v>
      </c>
      <c r="R389" s="124">
        <f t="shared" si="33"/>
        <v>8889661.2712181676</v>
      </c>
      <c r="Z389" s="2"/>
    </row>
    <row r="390" spans="13:26" x14ac:dyDescent="0.25">
      <c r="M390" s="2"/>
      <c r="N390" s="1">
        <f t="shared" si="34"/>
        <v>328</v>
      </c>
      <c r="O390" s="124">
        <f t="shared" si="31"/>
        <v>8889661.2712181676</v>
      </c>
      <c r="P390" s="124">
        <f t="shared" si="35"/>
        <v>18685.700142212423</v>
      </c>
      <c r="Q390" s="124">
        <f t="shared" si="32"/>
        <v>19327.312128497015</v>
      </c>
      <c r="R390" s="124">
        <f t="shared" si="33"/>
        <v>8927674.2834888771</v>
      </c>
      <c r="Z390" s="2"/>
    </row>
    <row r="391" spans="13:26" x14ac:dyDescent="0.25">
      <c r="M391" s="2"/>
      <c r="N391" s="1">
        <f t="shared" si="34"/>
        <v>329</v>
      </c>
      <c r="O391" s="124">
        <f t="shared" ref="O391:O454" si="36">R390</f>
        <v>8927674.2834888771</v>
      </c>
      <c r="P391" s="124">
        <f t="shared" si="35"/>
        <v>18685.700142212423</v>
      </c>
      <c r="Q391" s="124">
        <f t="shared" ref="Q391:Q454" si="37">O391*$P$57</f>
        <v>19409.957499415596</v>
      </c>
      <c r="R391" s="124">
        <f t="shared" ref="R391:R454" si="38">O391+P391+Q391</f>
        <v>8965769.941130504</v>
      </c>
      <c r="Z391" s="2"/>
    </row>
    <row r="392" spans="13:26" x14ac:dyDescent="0.25">
      <c r="M392" s="2"/>
      <c r="N392" s="1">
        <f t="shared" si="34"/>
        <v>330</v>
      </c>
      <c r="O392" s="124">
        <f t="shared" si="36"/>
        <v>8965769.941130504</v>
      </c>
      <c r="P392" s="124">
        <f t="shared" si="35"/>
        <v>18685.700142212423</v>
      </c>
      <c r="Q392" s="124">
        <f t="shared" si="37"/>
        <v>19492.782552420027</v>
      </c>
      <c r="R392" s="124">
        <f t="shared" si="38"/>
        <v>9003948.4238251355</v>
      </c>
      <c r="Z392" s="2"/>
    </row>
    <row r="393" spans="13:26" x14ac:dyDescent="0.25">
      <c r="M393" s="2"/>
      <c r="N393" s="1">
        <f t="shared" si="34"/>
        <v>331</v>
      </c>
      <c r="O393" s="124">
        <f t="shared" si="36"/>
        <v>9003948.4238251355</v>
      </c>
      <c r="P393" s="124">
        <f t="shared" si="35"/>
        <v>18685.700142212423</v>
      </c>
      <c r="Q393" s="124">
        <f t="shared" si="37"/>
        <v>19575.787678163189</v>
      </c>
      <c r="R393" s="124">
        <f t="shared" si="38"/>
        <v>9042209.9116455112</v>
      </c>
      <c r="Z393" s="2"/>
    </row>
    <row r="394" spans="13:26" x14ac:dyDescent="0.25">
      <c r="M394" s="2"/>
      <c r="N394" s="1">
        <f t="shared" si="34"/>
        <v>332</v>
      </c>
      <c r="O394" s="124">
        <f t="shared" si="36"/>
        <v>9042209.9116455112</v>
      </c>
      <c r="P394" s="124">
        <f t="shared" si="35"/>
        <v>18685.700142212423</v>
      </c>
      <c r="Q394" s="124">
        <f t="shared" si="37"/>
        <v>19658.973268147289</v>
      </c>
      <c r="R394" s="124">
        <f t="shared" si="38"/>
        <v>9080554.5850558709</v>
      </c>
      <c r="Z394" s="2"/>
    </row>
    <row r="395" spans="13:26" x14ac:dyDescent="0.25">
      <c r="M395" s="2"/>
      <c r="N395" s="1">
        <f t="shared" si="34"/>
        <v>333</v>
      </c>
      <c r="O395" s="124">
        <f t="shared" si="36"/>
        <v>9080554.5850558709</v>
      </c>
      <c r="P395" s="124">
        <f t="shared" si="35"/>
        <v>18685.700142212423</v>
      </c>
      <c r="Q395" s="124">
        <f t="shared" si="37"/>
        <v>19742.339714725713</v>
      </c>
      <c r="R395" s="124">
        <f t="shared" si="38"/>
        <v>9118982.6249128096</v>
      </c>
      <c r="Z395" s="2"/>
    </row>
    <row r="396" spans="13:26" x14ac:dyDescent="0.25">
      <c r="M396" s="2"/>
      <c r="N396" s="1">
        <f t="shared" si="34"/>
        <v>334</v>
      </c>
      <c r="O396" s="124">
        <f t="shared" si="36"/>
        <v>9118982.6249128096</v>
      </c>
      <c r="P396" s="124">
        <f t="shared" si="35"/>
        <v>18685.700142212423</v>
      </c>
      <c r="Q396" s="124">
        <f t="shared" si="37"/>
        <v>19825.887411104879</v>
      </c>
      <c r="R396" s="124">
        <f t="shared" si="38"/>
        <v>9157494.2124661263</v>
      </c>
      <c r="Z396" s="2"/>
    </row>
    <row r="397" spans="13:26" x14ac:dyDescent="0.25">
      <c r="M397" s="2"/>
      <c r="N397" s="1">
        <f t="shared" si="34"/>
        <v>335</v>
      </c>
      <c r="O397" s="124">
        <f t="shared" si="36"/>
        <v>9157494.2124661263</v>
      </c>
      <c r="P397" s="124">
        <f t="shared" si="35"/>
        <v>18685.700142212423</v>
      </c>
      <c r="Q397" s="124">
        <f t="shared" si="37"/>
        <v>19909.616751346086</v>
      </c>
      <c r="R397" s="124">
        <f t="shared" si="38"/>
        <v>9196089.5293596853</v>
      </c>
      <c r="Z397" s="2"/>
    </row>
    <row r="398" spans="13:26" x14ac:dyDescent="0.25">
      <c r="M398" s="2"/>
      <c r="N398" s="1">
        <f t="shared" si="34"/>
        <v>336</v>
      </c>
      <c r="O398" s="124">
        <f t="shared" si="36"/>
        <v>9196089.5293596853</v>
      </c>
      <c r="P398" s="124">
        <f t="shared" si="35"/>
        <v>18685.700142212423</v>
      </c>
      <c r="Q398" s="124">
        <f t="shared" si="37"/>
        <v>19993.528130367376</v>
      </c>
      <c r="R398" s="124">
        <f t="shared" si="38"/>
        <v>9234768.7576322649</v>
      </c>
      <c r="Z398" s="2"/>
    </row>
    <row r="399" spans="13:26" x14ac:dyDescent="0.25">
      <c r="M399" s="2"/>
      <c r="N399" s="1">
        <f t="shared" si="34"/>
        <v>337</v>
      </c>
      <c r="O399" s="124">
        <f t="shared" si="36"/>
        <v>9234768.7576322649</v>
      </c>
      <c r="P399" s="124">
        <f t="shared" si="35"/>
        <v>18685.700142212423</v>
      </c>
      <c r="Q399" s="124">
        <f t="shared" si="37"/>
        <v>20077.621943945393</v>
      </c>
      <c r="R399" s="124">
        <f t="shared" si="38"/>
        <v>9273532.0797184221</v>
      </c>
      <c r="Z399" s="2"/>
    </row>
    <row r="400" spans="13:26" x14ac:dyDescent="0.25">
      <c r="M400" s="2"/>
      <c r="N400" s="1">
        <f t="shared" si="34"/>
        <v>338</v>
      </c>
      <c r="O400" s="124">
        <f t="shared" si="36"/>
        <v>9273532.0797184221</v>
      </c>
      <c r="P400" s="124">
        <f t="shared" si="35"/>
        <v>18685.700142212423</v>
      </c>
      <c r="Q400" s="124">
        <f t="shared" si="37"/>
        <v>20161.898588717253</v>
      </c>
      <c r="R400" s="124">
        <f t="shared" si="38"/>
        <v>9312379.6784493513</v>
      </c>
      <c r="Z400" s="2"/>
    </row>
    <row r="401" spans="13:26" x14ac:dyDescent="0.25">
      <c r="M401" s="2"/>
      <c r="N401" s="1">
        <f t="shared" si="34"/>
        <v>339</v>
      </c>
      <c r="O401" s="124">
        <f t="shared" si="36"/>
        <v>9312379.6784493513</v>
      </c>
      <c r="P401" s="124">
        <f t="shared" si="35"/>
        <v>18685.700142212423</v>
      </c>
      <c r="Q401" s="124">
        <f t="shared" si="37"/>
        <v>20246.358462182419</v>
      </c>
      <c r="R401" s="124">
        <f t="shared" si="38"/>
        <v>9351311.7370537464</v>
      </c>
      <c r="Z401" s="2"/>
    </row>
    <row r="402" spans="13:26" x14ac:dyDescent="0.25">
      <c r="M402" s="2"/>
      <c r="N402" s="1">
        <f t="shared" si="34"/>
        <v>340</v>
      </c>
      <c r="O402" s="124">
        <f t="shared" si="36"/>
        <v>9351311.7370537464</v>
      </c>
      <c r="P402" s="124">
        <f t="shared" si="35"/>
        <v>18685.700142212423</v>
      </c>
      <c r="Q402" s="124">
        <f t="shared" si="37"/>
        <v>20331.001962704566</v>
      </c>
      <c r="R402" s="124">
        <f t="shared" si="38"/>
        <v>9390328.4391586632</v>
      </c>
      <c r="Z402" s="2"/>
    </row>
    <row r="403" spans="13:26" x14ac:dyDescent="0.25">
      <c r="M403" s="2"/>
      <c r="N403" s="1">
        <f t="shared" si="34"/>
        <v>341</v>
      </c>
      <c r="O403" s="124">
        <f t="shared" si="36"/>
        <v>9390328.4391586632</v>
      </c>
      <c r="P403" s="124">
        <f t="shared" si="35"/>
        <v>18685.700142212423</v>
      </c>
      <c r="Q403" s="124">
        <f t="shared" si="37"/>
        <v>20415.829489513468</v>
      </c>
      <c r="R403" s="124">
        <f t="shared" si="38"/>
        <v>9429429.9687903896</v>
      </c>
      <c r="Z403" s="2"/>
    </row>
    <row r="404" spans="13:26" x14ac:dyDescent="0.25">
      <c r="M404" s="2"/>
      <c r="N404" s="1">
        <f t="shared" si="34"/>
        <v>342</v>
      </c>
      <c r="O404" s="124">
        <f t="shared" si="36"/>
        <v>9429429.9687903896</v>
      </c>
      <c r="P404" s="124">
        <f t="shared" si="35"/>
        <v>18685.700142212423</v>
      </c>
      <c r="Q404" s="124">
        <f t="shared" si="37"/>
        <v>20500.841442706878</v>
      </c>
      <c r="R404" s="124">
        <f t="shared" si="38"/>
        <v>9468616.5103753079</v>
      </c>
      <c r="Z404" s="2"/>
    </row>
    <row r="405" spans="13:26" x14ac:dyDescent="0.25">
      <c r="M405" s="2"/>
      <c r="N405" s="1">
        <f t="shared" si="34"/>
        <v>343</v>
      </c>
      <c r="O405" s="124">
        <f t="shared" si="36"/>
        <v>9468616.5103753079</v>
      </c>
      <c r="P405" s="124">
        <f t="shared" si="35"/>
        <v>18685.700142212423</v>
      </c>
      <c r="Q405" s="124">
        <f t="shared" si="37"/>
        <v>20586.038223252403</v>
      </c>
      <c r="R405" s="124">
        <f t="shared" si="38"/>
        <v>9507888.2487407718</v>
      </c>
      <c r="Z405" s="2"/>
    </row>
    <row r="406" spans="13:26" x14ac:dyDescent="0.25">
      <c r="M406" s="2"/>
      <c r="N406" s="1">
        <f t="shared" si="34"/>
        <v>344</v>
      </c>
      <c r="O406" s="124">
        <f t="shared" si="36"/>
        <v>9507888.2487407718</v>
      </c>
      <c r="P406" s="124">
        <f t="shared" si="35"/>
        <v>18685.700142212423</v>
      </c>
      <c r="Q406" s="124">
        <f t="shared" si="37"/>
        <v>20671.420232989429</v>
      </c>
      <c r="R406" s="124">
        <f t="shared" si="38"/>
        <v>9547245.3691159729</v>
      </c>
      <c r="Z406" s="2"/>
    </row>
    <row r="407" spans="13:26" x14ac:dyDescent="0.25">
      <c r="M407" s="2"/>
      <c r="N407" s="1">
        <f t="shared" si="34"/>
        <v>345</v>
      </c>
      <c r="O407" s="124">
        <f t="shared" si="36"/>
        <v>9547245.3691159729</v>
      </c>
      <c r="P407" s="124">
        <f t="shared" si="35"/>
        <v>18685.700142212423</v>
      </c>
      <c r="Q407" s="124">
        <f t="shared" si="37"/>
        <v>20756.987874630977</v>
      </c>
      <c r="R407" s="124">
        <f t="shared" si="38"/>
        <v>9586688.0571328159</v>
      </c>
      <c r="Z407" s="2"/>
    </row>
    <row r="408" spans="13:26" x14ac:dyDescent="0.25">
      <c r="M408" s="2"/>
      <c r="N408" s="1">
        <f t="shared" si="34"/>
        <v>346</v>
      </c>
      <c r="O408" s="124">
        <f t="shared" si="36"/>
        <v>9586688.0571328159</v>
      </c>
      <c r="P408" s="124">
        <f t="shared" si="35"/>
        <v>18685.700142212423</v>
      </c>
      <c r="Q408" s="124">
        <f t="shared" si="37"/>
        <v>20842.741551765626</v>
      </c>
      <c r="R408" s="124">
        <f t="shared" si="38"/>
        <v>9626216.4988267943</v>
      </c>
      <c r="Z408" s="2"/>
    </row>
    <row r="409" spans="13:26" x14ac:dyDescent="0.25">
      <c r="M409" s="2"/>
      <c r="N409" s="1">
        <f t="shared" si="34"/>
        <v>347</v>
      </c>
      <c r="O409" s="124">
        <f t="shared" si="36"/>
        <v>9626216.4988267943</v>
      </c>
      <c r="P409" s="124">
        <f t="shared" si="35"/>
        <v>18685.700142212423</v>
      </c>
      <c r="Q409" s="124">
        <f t="shared" si="37"/>
        <v>20928.681668859415</v>
      </c>
      <c r="R409" s="124">
        <f t="shared" si="38"/>
        <v>9665830.8806378655</v>
      </c>
      <c r="Z409" s="2"/>
    </row>
    <row r="410" spans="13:26" x14ac:dyDescent="0.25">
      <c r="M410" s="2"/>
      <c r="N410" s="1">
        <f t="shared" si="34"/>
        <v>348</v>
      </c>
      <c r="O410" s="124">
        <f t="shared" si="36"/>
        <v>9665830.8806378655</v>
      </c>
      <c r="P410" s="124">
        <f t="shared" si="35"/>
        <v>18685.700142212423</v>
      </c>
      <c r="Q410" s="124">
        <f t="shared" si="37"/>
        <v>21014.80863125774</v>
      </c>
      <c r="R410" s="124">
        <f t="shared" si="38"/>
        <v>9705531.3894113358</v>
      </c>
      <c r="Z410" s="2"/>
    </row>
    <row r="411" spans="13:26" x14ac:dyDescent="0.25">
      <c r="M411" s="2"/>
      <c r="N411" s="1">
        <f t="shared" si="34"/>
        <v>349</v>
      </c>
      <c r="O411" s="124">
        <f t="shared" si="36"/>
        <v>9705531.3894113358</v>
      </c>
      <c r="P411" s="124">
        <f t="shared" si="35"/>
        <v>18685.700142212423</v>
      </c>
      <c r="Q411" s="124">
        <f t="shared" si="37"/>
        <v>21101.12284518727</v>
      </c>
      <c r="R411" s="124">
        <f t="shared" si="38"/>
        <v>9745318.2123987358</v>
      </c>
      <c r="Z411" s="2"/>
    </row>
    <row r="412" spans="13:26" x14ac:dyDescent="0.25">
      <c r="M412" s="2"/>
      <c r="N412" s="1">
        <f t="shared" si="34"/>
        <v>350</v>
      </c>
      <c r="O412" s="124">
        <f t="shared" si="36"/>
        <v>9745318.2123987358</v>
      </c>
      <c r="P412" s="124">
        <f t="shared" si="35"/>
        <v>18685.700142212423</v>
      </c>
      <c r="Q412" s="124">
        <f t="shared" si="37"/>
        <v>21187.624717757873</v>
      </c>
      <c r="R412" s="124">
        <f t="shared" si="38"/>
        <v>9785191.5372587051</v>
      </c>
      <c r="Z412" s="2"/>
    </row>
    <row r="413" spans="13:26" x14ac:dyDescent="0.25">
      <c r="M413" s="2"/>
      <c r="N413" s="1">
        <f t="shared" si="34"/>
        <v>351</v>
      </c>
      <c r="O413" s="124">
        <f t="shared" si="36"/>
        <v>9785191.5372587051</v>
      </c>
      <c r="P413" s="124">
        <f t="shared" si="35"/>
        <v>18685.700142212423</v>
      </c>
      <c r="Q413" s="124">
        <f t="shared" si="37"/>
        <v>21274.314656964518</v>
      </c>
      <c r="R413" s="124">
        <f t="shared" si="38"/>
        <v>9825151.5520578828</v>
      </c>
      <c r="Z413" s="2"/>
    </row>
    <row r="414" spans="13:26" x14ac:dyDescent="0.25">
      <c r="M414" s="2"/>
      <c r="N414" s="1">
        <f t="shared" si="34"/>
        <v>352</v>
      </c>
      <c r="O414" s="124">
        <f t="shared" si="36"/>
        <v>9825151.5520578828</v>
      </c>
      <c r="P414" s="124">
        <f t="shared" si="35"/>
        <v>18685.700142212423</v>
      </c>
      <c r="Q414" s="124">
        <f t="shared" si="37"/>
        <v>21361.193071689228</v>
      </c>
      <c r="R414" s="124">
        <f t="shared" si="38"/>
        <v>9865198.4452717844</v>
      </c>
      <c r="Z414" s="2"/>
    </row>
    <row r="415" spans="13:26" x14ac:dyDescent="0.25">
      <c r="M415" s="2"/>
      <c r="N415" s="1">
        <f t="shared" si="34"/>
        <v>353</v>
      </c>
      <c r="O415" s="124">
        <f t="shared" si="36"/>
        <v>9865198.4452717844</v>
      </c>
      <c r="P415" s="124">
        <f t="shared" si="35"/>
        <v>18685.700142212423</v>
      </c>
      <c r="Q415" s="124">
        <f t="shared" si="37"/>
        <v>21448.260371702967</v>
      </c>
      <c r="R415" s="124">
        <f t="shared" si="38"/>
        <v>9905332.4057857003</v>
      </c>
      <c r="Z415" s="2"/>
    </row>
    <row r="416" spans="13:26" x14ac:dyDescent="0.25">
      <c r="M416" s="2"/>
      <c r="N416" s="1">
        <f t="shared" si="34"/>
        <v>354</v>
      </c>
      <c r="O416" s="124">
        <f t="shared" si="36"/>
        <v>9905332.4057857003</v>
      </c>
      <c r="P416" s="124">
        <f t="shared" si="35"/>
        <v>18685.700142212423</v>
      </c>
      <c r="Q416" s="124">
        <f t="shared" si="37"/>
        <v>21535.516967667609</v>
      </c>
      <c r="R416" s="124">
        <f t="shared" si="38"/>
        <v>9945553.6228955798</v>
      </c>
      <c r="Z416" s="2"/>
    </row>
    <row r="417" spans="13:26" x14ac:dyDescent="0.25">
      <c r="M417" s="2"/>
      <c r="N417" s="1">
        <f t="shared" si="34"/>
        <v>355</v>
      </c>
      <c r="O417" s="124">
        <f t="shared" si="36"/>
        <v>9945553.6228955798</v>
      </c>
      <c r="P417" s="124">
        <f t="shared" si="35"/>
        <v>18685.700142212423</v>
      </c>
      <c r="Q417" s="124">
        <f t="shared" si="37"/>
        <v>21622.963271137862</v>
      </c>
      <c r="R417" s="124">
        <f t="shared" si="38"/>
        <v>9985862.2863089293</v>
      </c>
      <c r="Z417" s="2"/>
    </row>
    <row r="418" spans="13:26" x14ac:dyDescent="0.25">
      <c r="M418" s="2"/>
      <c r="N418" s="1">
        <f t="shared" si="34"/>
        <v>356</v>
      </c>
      <c r="O418" s="124">
        <f t="shared" si="36"/>
        <v>9985862.2863089293</v>
      </c>
      <c r="P418" s="124">
        <f t="shared" si="35"/>
        <v>18685.700142212423</v>
      </c>
      <c r="Q418" s="124">
        <f t="shared" si="37"/>
        <v>21710.599694563203</v>
      </c>
      <c r="R418" s="124">
        <f t="shared" si="38"/>
        <v>10026258.586145705</v>
      </c>
      <c r="Z418" s="2"/>
    </row>
    <row r="419" spans="13:26" x14ac:dyDescent="0.25">
      <c r="M419" s="2"/>
      <c r="N419" s="1">
        <f t="shared" si="34"/>
        <v>357</v>
      </c>
      <c r="O419" s="124">
        <f t="shared" si="36"/>
        <v>10026258.586145705</v>
      </c>
      <c r="P419" s="124">
        <f t="shared" si="35"/>
        <v>18685.700142212423</v>
      </c>
      <c r="Q419" s="124">
        <f t="shared" si="37"/>
        <v>21798.426651289836</v>
      </c>
      <c r="R419" s="124">
        <f t="shared" si="38"/>
        <v>10066742.712939207</v>
      </c>
      <c r="Z419" s="2"/>
    </row>
    <row r="420" spans="13:26" x14ac:dyDescent="0.25">
      <c r="M420" s="2"/>
      <c r="N420" s="1">
        <f t="shared" si="34"/>
        <v>358</v>
      </c>
      <c r="O420" s="124">
        <f t="shared" si="36"/>
        <v>10066742.712939207</v>
      </c>
      <c r="P420" s="124">
        <f t="shared" si="35"/>
        <v>18685.700142212423</v>
      </c>
      <c r="Q420" s="124">
        <f t="shared" si="37"/>
        <v>21886.444555562633</v>
      </c>
      <c r="R420" s="124">
        <f t="shared" si="38"/>
        <v>10107314.857636981</v>
      </c>
      <c r="Z420" s="2"/>
    </row>
    <row r="421" spans="13:26" x14ac:dyDescent="0.25">
      <c r="M421" s="2"/>
      <c r="N421" s="1">
        <f t="shared" si="34"/>
        <v>359</v>
      </c>
      <c r="O421" s="124">
        <f t="shared" si="36"/>
        <v>10107314.857636981</v>
      </c>
      <c r="P421" s="124">
        <f t="shared" si="35"/>
        <v>18685.700142212423</v>
      </c>
      <c r="Q421" s="124">
        <f t="shared" si="37"/>
        <v>21974.653822527085</v>
      </c>
      <c r="R421" s="124">
        <f t="shared" si="38"/>
        <v>10147975.211601719</v>
      </c>
      <c r="Z421" s="2"/>
    </row>
    <row r="422" spans="13:26" x14ac:dyDescent="0.25">
      <c r="M422" s="2"/>
      <c r="N422" s="1">
        <f t="shared" si="34"/>
        <v>360</v>
      </c>
      <c r="O422" s="124">
        <f t="shared" si="36"/>
        <v>10147975.211601719</v>
      </c>
      <c r="P422" s="124">
        <f t="shared" si="35"/>
        <v>18685.700142212423</v>
      </c>
      <c r="Q422" s="124">
        <f t="shared" si="37"/>
        <v>22063.054868231269</v>
      </c>
      <c r="R422" s="124">
        <f t="shared" si="38"/>
        <v>10188723.966612162</v>
      </c>
      <c r="Z422" s="2"/>
    </row>
    <row r="423" spans="13:26" x14ac:dyDescent="0.25">
      <c r="M423" s="2"/>
      <c r="N423" s="1">
        <f t="shared" si="34"/>
        <v>361</v>
      </c>
      <c r="O423" s="124">
        <f t="shared" si="36"/>
        <v>10188723.966612162</v>
      </c>
      <c r="P423" s="124">
        <f t="shared" si="35"/>
        <v>18685.700142212423</v>
      </c>
      <c r="Q423" s="124">
        <f t="shared" si="37"/>
        <v>22151.648109627804</v>
      </c>
      <c r="R423" s="124">
        <f t="shared" si="38"/>
        <v>10229561.314864002</v>
      </c>
      <c r="Z423" s="2"/>
    </row>
    <row r="424" spans="13:26" x14ac:dyDescent="0.25">
      <c r="M424" s="2"/>
      <c r="N424" s="1">
        <f t="shared" si="34"/>
        <v>362</v>
      </c>
      <c r="O424" s="124">
        <f t="shared" si="36"/>
        <v>10229561.314864002</v>
      </c>
      <c r="P424" s="124">
        <f t="shared" si="35"/>
        <v>18685.700142212423</v>
      </c>
      <c r="Q424" s="124">
        <f t="shared" si="37"/>
        <v>22240.43396457583</v>
      </c>
      <c r="R424" s="124">
        <f t="shared" si="38"/>
        <v>10270487.448970791</v>
      </c>
      <c r="Z424" s="2"/>
    </row>
    <row r="425" spans="13:26" x14ac:dyDescent="0.25">
      <c r="M425" s="2"/>
      <c r="N425" s="1">
        <f t="shared" si="34"/>
        <v>363</v>
      </c>
      <c r="O425" s="124">
        <f t="shared" si="36"/>
        <v>10270487.448970791</v>
      </c>
      <c r="P425" s="124">
        <f t="shared" si="35"/>
        <v>18685.700142212423</v>
      </c>
      <c r="Q425" s="124">
        <f t="shared" si="37"/>
        <v>22329.412851842953</v>
      </c>
      <c r="R425" s="124">
        <f t="shared" si="38"/>
        <v>10311502.561964845</v>
      </c>
      <c r="Z425" s="2"/>
    </row>
    <row r="426" spans="13:26" x14ac:dyDescent="0.25">
      <c r="M426" s="2"/>
      <c r="N426" s="1">
        <f t="shared" si="34"/>
        <v>364</v>
      </c>
      <c r="O426" s="124">
        <f t="shared" si="36"/>
        <v>10311502.561964845</v>
      </c>
      <c r="P426" s="124">
        <f t="shared" si="35"/>
        <v>18685.700142212423</v>
      </c>
      <c r="Q426" s="124">
        <f t="shared" si="37"/>
        <v>22418.585191107242</v>
      </c>
      <c r="R426" s="124">
        <f t="shared" si="38"/>
        <v>10352606.847298164</v>
      </c>
      <c r="Z426" s="2"/>
    </row>
    <row r="427" spans="13:26" x14ac:dyDescent="0.25">
      <c r="M427" s="2"/>
      <c r="N427" s="1">
        <f t="shared" si="34"/>
        <v>365</v>
      </c>
      <c r="O427" s="124">
        <f t="shared" si="36"/>
        <v>10352606.847298164</v>
      </c>
      <c r="P427" s="124">
        <f t="shared" si="35"/>
        <v>18685.700142212423</v>
      </c>
      <c r="Q427" s="124">
        <f t="shared" si="37"/>
        <v>22507.951402959203</v>
      </c>
      <c r="R427" s="124">
        <f t="shared" si="38"/>
        <v>10393800.498843335</v>
      </c>
      <c r="Z427" s="2"/>
    </row>
    <row r="428" spans="13:26" x14ac:dyDescent="0.25">
      <c r="M428" s="2"/>
      <c r="N428" s="1">
        <f t="shared" si="34"/>
        <v>366</v>
      </c>
      <c r="O428" s="124">
        <f t="shared" si="36"/>
        <v>10393800.498843335</v>
      </c>
      <c r="P428" s="124">
        <f t="shared" si="35"/>
        <v>18685.700142212423</v>
      </c>
      <c r="Q428" s="124">
        <f t="shared" si="37"/>
        <v>22597.511908903762</v>
      </c>
      <c r="R428" s="124">
        <f t="shared" si="38"/>
        <v>10435083.710894451</v>
      </c>
      <c r="Z428" s="2"/>
    </row>
    <row r="429" spans="13:26" x14ac:dyDescent="0.25">
      <c r="M429" s="2"/>
      <c r="N429" s="1">
        <f t="shared" si="34"/>
        <v>367</v>
      </c>
      <c r="O429" s="124">
        <f t="shared" si="36"/>
        <v>10435083.710894451</v>
      </c>
      <c r="P429" s="124">
        <f t="shared" si="35"/>
        <v>18685.700142212423</v>
      </c>
      <c r="Q429" s="124">
        <f t="shared" si="37"/>
        <v>22687.267131362256</v>
      </c>
      <c r="R429" s="124">
        <f t="shared" si="38"/>
        <v>10476456.678168025</v>
      </c>
      <c r="Z429" s="2"/>
    </row>
    <row r="430" spans="13:26" x14ac:dyDescent="0.25">
      <c r="M430" s="2"/>
      <c r="N430" s="1">
        <f t="shared" si="34"/>
        <v>368</v>
      </c>
      <c r="O430" s="124">
        <f t="shared" si="36"/>
        <v>10476456.678168025</v>
      </c>
      <c r="P430" s="124">
        <f t="shared" si="35"/>
        <v>18685.700142212423</v>
      </c>
      <c r="Q430" s="124">
        <f t="shared" si="37"/>
        <v>22777.217493674416</v>
      </c>
      <c r="R430" s="124">
        <f t="shared" si="38"/>
        <v>10517919.595803911</v>
      </c>
      <c r="Z430" s="2"/>
    </row>
    <row r="431" spans="13:26" x14ac:dyDescent="0.25">
      <c r="M431" s="2"/>
      <c r="N431" s="1">
        <f t="shared" si="34"/>
        <v>369</v>
      </c>
      <c r="O431" s="124">
        <f t="shared" si="36"/>
        <v>10517919.595803911</v>
      </c>
      <c r="P431" s="124">
        <f t="shared" si="35"/>
        <v>18685.700142212423</v>
      </c>
      <c r="Q431" s="124">
        <f t="shared" si="37"/>
        <v>22867.363420100377</v>
      </c>
      <c r="R431" s="124">
        <f t="shared" si="38"/>
        <v>10559472.659366224</v>
      </c>
      <c r="Z431" s="2"/>
    </row>
    <row r="432" spans="13:26" x14ac:dyDescent="0.25">
      <c r="M432" s="2"/>
      <c r="N432" s="1">
        <f t="shared" si="34"/>
        <v>370</v>
      </c>
      <c r="O432" s="124">
        <f t="shared" si="36"/>
        <v>10559472.659366224</v>
      </c>
      <c r="P432" s="124">
        <f t="shared" si="35"/>
        <v>18685.700142212423</v>
      </c>
      <c r="Q432" s="124">
        <f t="shared" si="37"/>
        <v>22957.705335822666</v>
      </c>
      <c r="R432" s="124">
        <f t="shared" si="38"/>
        <v>10601116.064844258</v>
      </c>
      <c r="Z432" s="2"/>
    </row>
    <row r="433" spans="13:26" x14ac:dyDescent="0.25">
      <c r="M433" s="2"/>
      <c r="N433" s="1">
        <f t="shared" si="34"/>
        <v>371</v>
      </c>
      <c r="O433" s="124">
        <f t="shared" si="36"/>
        <v>10601116.064844258</v>
      </c>
      <c r="P433" s="124">
        <f t="shared" si="35"/>
        <v>18685.700142212423</v>
      </c>
      <c r="Q433" s="124">
        <f t="shared" si="37"/>
        <v>23048.243666948216</v>
      </c>
      <c r="R433" s="124">
        <f t="shared" si="38"/>
        <v>10642850.008653419</v>
      </c>
      <c r="Z433" s="2"/>
    </row>
    <row r="434" spans="13:26" x14ac:dyDescent="0.25">
      <c r="M434" s="2"/>
      <c r="N434" s="1">
        <f t="shared" si="34"/>
        <v>372</v>
      </c>
      <c r="O434" s="124">
        <f t="shared" si="36"/>
        <v>10642850.008653419</v>
      </c>
      <c r="P434" s="124">
        <f t="shared" si="35"/>
        <v>18685.700142212423</v>
      </c>
      <c r="Q434" s="124">
        <f t="shared" si="37"/>
        <v>23138.978840510379</v>
      </c>
      <c r="R434" s="124">
        <f t="shared" si="38"/>
        <v>10684674.687636143</v>
      </c>
      <c r="Z434" s="2"/>
    </row>
    <row r="435" spans="13:26" x14ac:dyDescent="0.25">
      <c r="M435" s="2"/>
      <c r="N435" s="1">
        <f t="shared" si="34"/>
        <v>373</v>
      </c>
      <c r="O435" s="124">
        <f t="shared" si="36"/>
        <v>10684674.687636143</v>
      </c>
      <c r="P435" s="124">
        <f t="shared" si="35"/>
        <v>18685.700142212423</v>
      </c>
      <c r="Q435" s="124">
        <f t="shared" si="37"/>
        <v>23229.911284470923</v>
      </c>
      <c r="R435" s="124">
        <f t="shared" si="38"/>
        <v>10726590.299062826</v>
      </c>
      <c r="Z435" s="2"/>
    </row>
    <row r="436" spans="13:26" x14ac:dyDescent="0.25">
      <c r="M436" s="2"/>
      <c r="N436" s="1">
        <f t="shared" si="34"/>
        <v>374</v>
      </c>
      <c r="O436" s="124">
        <f t="shared" si="36"/>
        <v>10726590.299062826</v>
      </c>
      <c r="P436" s="124">
        <f t="shared" si="35"/>
        <v>18685.700142212423</v>
      </c>
      <c r="Q436" s="124">
        <f t="shared" si="37"/>
        <v>23321.041427722073</v>
      </c>
      <c r="R436" s="124">
        <f t="shared" si="38"/>
        <v>10768597.04063276</v>
      </c>
      <c r="Z436" s="2"/>
    </row>
    <row r="437" spans="13:26" x14ac:dyDescent="0.25">
      <c r="M437" s="2"/>
      <c r="N437" s="1">
        <f t="shared" si="34"/>
        <v>375</v>
      </c>
      <c r="O437" s="124">
        <f t="shared" si="36"/>
        <v>10768597.04063276</v>
      </c>
      <c r="P437" s="124">
        <f t="shared" si="35"/>
        <v>18685.700142212423</v>
      </c>
      <c r="Q437" s="124">
        <f t="shared" si="37"/>
        <v>23412.369700088515</v>
      </c>
      <c r="R437" s="124">
        <f t="shared" si="38"/>
        <v>10810695.110475061</v>
      </c>
      <c r="Z437" s="2"/>
    </row>
    <row r="438" spans="13:26" x14ac:dyDescent="0.25">
      <c r="M438" s="2"/>
      <c r="N438" s="1">
        <f t="shared" si="34"/>
        <v>376</v>
      </c>
      <c r="O438" s="124">
        <f t="shared" si="36"/>
        <v>10810695.110475061</v>
      </c>
      <c r="P438" s="124">
        <f t="shared" si="35"/>
        <v>18685.700142212423</v>
      </c>
      <c r="Q438" s="124">
        <f t="shared" si="37"/>
        <v>23503.89653232944</v>
      </c>
      <c r="R438" s="124">
        <f t="shared" si="38"/>
        <v>10852884.707149602</v>
      </c>
      <c r="Z438" s="2"/>
    </row>
    <row r="439" spans="13:26" x14ac:dyDescent="0.25">
      <c r="M439" s="2"/>
      <c r="N439" s="1">
        <f t="shared" si="34"/>
        <v>377</v>
      </c>
      <c r="O439" s="124">
        <f t="shared" si="36"/>
        <v>10852884.707149602</v>
      </c>
      <c r="P439" s="124">
        <f t="shared" si="35"/>
        <v>18685.700142212423</v>
      </c>
      <c r="Q439" s="124">
        <f t="shared" si="37"/>
        <v>23595.622356140557</v>
      </c>
      <c r="R439" s="124">
        <f t="shared" si="38"/>
        <v>10895166.029647956</v>
      </c>
      <c r="Z439" s="2"/>
    </row>
    <row r="440" spans="13:26" x14ac:dyDescent="0.25">
      <c r="M440" s="2"/>
      <c r="N440" s="1">
        <f t="shared" si="34"/>
        <v>378</v>
      </c>
      <c r="O440" s="124">
        <f t="shared" si="36"/>
        <v>10895166.029647956</v>
      </c>
      <c r="P440" s="124">
        <f t="shared" si="35"/>
        <v>18685.700142212423</v>
      </c>
      <c r="Q440" s="124">
        <f t="shared" si="37"/>
        <v>23687.547604156145</v>
      </c>
      <c r="R440" s="124">
        <f t="shared" si="38"/>
        <v>10937539.277394325</v>
      </c>
      <c r="Z440" s="2"/>
    </row>
    <row r="441" spans="13:26" x14ac:dyDescent="0.25">
      <c r="M441" s="2"/>
      <c r="N441" s="1">
        <f t="shared" si="34"/>
        <v>379</v>
      </c>
      <c r="O441" s="124">
        <f t="shared" si="36"/>
        <v>10937539.277394325</v>
      </c>
      <c r="P441" s="124">
        <f t="shared" si="35"/>
        <v>18685.700142212423</v>
      </c>
      <c r="Q441" s="124">
        <f t="shared" si="37"/>
        <v>23779.67270995109</v>
      </c>
      <c r="R441" s="124">
        <f t="shared" si="38"/>
        <v>10980004.650246488</v>
      </c>
      <c r="Z441" s="2"/>
    </row>
    <row r="442" spans="13:26" x14ac:dyDescent="0.25">
      <c r="M442" s="2"/>
      <c r="N442" s="1">
        <f t="shared" si="34"/>
        <v>380</v>
      </c>
      <c r="O442" s="124">
        <f t="shared" si="36"/>
        <v>10980004.650246488</v>
      </c>
      <c r="P442" s="124">
        <f t="shared" si="35"/>
        <v>18685.700142212423</v>
      </c>
      <c r="Q442" s="124">
        <f t="shared" si="37"/>
        <v>23871.998108042924</v>
      </c>
      <c r="R442" s="124">
        <f t="shared" si="38"/>
        <v>11022562.348496743</v>
      </c>
      <c r="Z442" s="2"/>
    </row>
    <row r="443" spans="13:26" x14ac:dyDescent="0.25">
      <c r="M443" s="2"/>
      <c r="N443" s="1">
        <f t="shared" si="34"/>
        <v>381</v>
      </c>
      <c r="O443" s="124">
        <f t="shared" si="36"/>
        <v>11022562.348496743</v>
      </c>
      <c r="P443" s="124">
        <f t="shared" si="35"/>
        <v>18685.700142212423</v>
      </c>
      <c r="Q443" s="124">
        <f t="shared" si="37"/>
        <v>23964.524233893877</v>
      </c>
      <c r="R443" s="124">
        <f t="shared" si="38"/>
        <v>11065212.572872849</v>
      </c>
      <c r="Z443" s="2"/>
    </row>
    <row r="444" spans="13:26" x14ac:dyDescent="0.25">
      <c r="M444" s="2"/>
      <c r="N444" s="1">
        <f t="shared" ref="N444:N470" si="39">N443+1</f>
        <v>382</v>
      </c>
      <c r="O444" s="124">
        <f t="shared" si="36"/>
        <v>11065212.572872849</v>
      </c>
      <c r="P444" s="124">
        <f t="shared" ref="P444:P470" si="40">P443</f>
        <v>18685.700142212423</v>
      </c>
      <c r="Q444" s="124">
        <f t="shared" si="37"/>
        <v>24057.251523912935</v>
      </c>
      <c r="R444" s="124">
        <f t="shared" si="38"/>
        <v>11107955.524538975</v>
      </c>
      <c r="Z444" s="2"/>
    </row>
    <row r="445" spans="13:26" x14ac:dyDescent="0.25">
      <c r="M445" s="2"/>
      <c r="N445" s="1">
        <f t="shared" si="39"/>
        <v>383</v>
      </c>
      <c r="O445" s="124">
        <f t="shared" si="36"/>
        <v>11107955.524538975</v>
      </c>
      <c r="P445" s="124">
        <f t="shared" si="40"/>
        <v>18685.700142212423</v>
      </c>
      <c r="Q445" s="124">
        <f t="shared" si="37"/>
        <v>24150.180415457897</v>
      </c>
      <c r="R445" s="124">
        <f t="shared" si="38"/>
        <v>11150791.405096645</v>
      </c>
      <c r="Z445" s="2"/>
    </row>
    <row r="446" spans="13:26" x14ac:dyDescent="0.25">
      <c r="M446" s="2"/>
      <c r="N446" s="1">
        <f t="shared" si="39"/>
        <v>384</v>
      </c>
      <c r="O446" s="124">
        <f t="shared" si="36"/>
        <v>11150791.405096645</v>
      </c>
      <c r="P446" s="124">
        <f t="shared" si="40"/>
        <v>18685.700142212423</v>
      </c>
      <c r="Q446" s="124">
        <f t="shared" si="37"/>
        <v>24243.311346837429</v>
      </c>
      <c r="R446" s="124">
        <f t="shared" si="38"/>
        <v>11193720.416585695</v>
      </c>
      <c r="Z446" s="2"/>
    </row>
    <row r="447" spans="13:26" x14ac:dyDescent="0.25">
      <c r="M447" s="2"/>
      <c r="N447" s="1">
        <f t="shared" si="39"/>
        <v>385</v>
      </c>
      <c r="O447" s="124">
        <f t="shared" si="36"/>
        <v>11193720.416585695</v>
      </c>
      <c r="P447" s="124">
        <f t="shared" si="40"/>
        <v>18685.700142212423</v>
      </c>
      <c r="Q447" s="124">
        <f t="shared" si="37"/>
        <v>24336.644757313148</v>
      </c>
      <c r="R447" s="124">
        <f t="shared" si="38"/>
        <v>11236742.761485221</v>
      </c>
      <c r="Z447" s="2"/>
    </row>
    <row r="448" spans="13:26" x14ac:dyDescent="0.25">
      <c r="M448" s="2"/>
      <c r="N448" s="1">
        <f t="shared" si="39"/>
        <v>386</v>
      </c>
      <c r="O448" s="124">
        <f t="shared" si="36"/>
        <v>11236742.761485221</v>
      </c>
      <c r="P448" s="124">
        <f t="shared" si="40"/>
        <v>18685.700142212423</v>
      </c>
      <c r="Q448" s="124">
        <f t="shared" si="37"/>
        <v>24430.181087101679</v>
      </c>
      <c r="R448" s="124">
        <f t="shared" si="38"/>
        <v>11279858.642714534</v>
      </c>
      <c r="Z448" s="2"/>
    </row>
    <row r="449" spans="13:26" x14ac:dyDescent="0.25">
      <c r="M449" s="2"/>
      <c r="N449" s="1">
        <f t="shared" si="39"/>
        <v>387</v>
      </c>
      <c r="O449" s="124">
        <f t="shared" si="36"/>
        <v>11279858.642714534</v>
      </c>
      <c r="P449" s="124">
        <f t="shared" si="40"/>
        <v>18685.700142212423</v>
      </c>
      <c r="Q449" s="124">
        <f t="shared" si="37"/>
        <v>24523.92077737673</v>
      </c>
      <c r="R449" s="124">
        <f t="shared" si="38"/>
        <v>11323068.263634123</v>
      </c>
      <c r="Z449" s="2"/>
    </row>
    <row r="450" spans="13:26" x14ac:dyDescent="0.25">
      <c r="M450" s="2"/>
      <c r="N450" s="1">
        <f t="shared" si="39"/>
        <v>388</v>
      </c>
      <c r="O450" s="124">
        <f t="shared" si="36"/>
        <v>11323068.263634123</v>
      </c>
      <c r="P450" s="124">
        <f t="shared" si="40"/>
        <v>18685.700142212423</v>
      </c>
      <c r="Q450" s="124">
        <f t="shared" si="37"/>
        <v>24617.864270271202</v>
      </c>
      <c r="R450" s="124">
        <f t="shared" si="38"/>
        <v>11366371.828046607</v>
      </c>
      <c r="Z450" s="2"/>
    </row>
    <row r="451" spans="13:26" x14ac:dyDescent="0.25">
      <c r="M451" s="2"/>
      <c r="N451" s="1">
        <f t="shared" si="39"/>
        <v>389</v>
      </c>
      <c r="O451" s="124">
        <f t="shared" si="36"/>
        <v>11366371.828046607</v>
      </c>
      <c r="P451" s="124">
        <f t="shared" si="40"/>
        <v>18685.700142212423</v>
      </c>
      <c r="Q451" s="124">
        <f t="shared" si="37"/>
        <v>24712.012008879228</v>
      </c>
      <c r="R451" s="124">
        <f t="shared" si="38"/>
        <v>11409769.540197698</v>
      </c>
      <c r="Z451" s="2"/>
    </row>
    <row r="452" spans="13:26" x14ac:dyDescent="0.25">
      <c r="M452" s="2"/>
      <c r="N452" s="1">
        <f t="shared" si="39"/>
        <v>390</v>
      </c>
      <c r="O452" s="124">
        <f t="shared" si="36"/>
        <v>11409769.540197698</v>
      </c>
      <c r="P452" s="124">
        <f t="shared" si="40"/>
        <v>18685.700142212423</v>
      </c>
      <c r="Q452" s="124">
        <f t="shared" si="37"/>
        <v>24806.3644372583</v>
      </c>
      <c r="R452" s="124">
        <f t="shared" si="38"/>
        <v>11453261.604777168</v>
      </c>
      <c r="Z452" s="2"/>
    </row>
    <row r="453" spans="13:26" x14ac:dyDescent="0.25">
      <c r="M453" s="2"/>
      <c r="N453" s="1">
        <f t="shared" si="39"/>
        <v>391</v>
      </c>
      <c r="O453" s="124">
        <f t="shared" si="36"/>
        <v>11453261.604777168</v>
      </c>
      <c r="P453" s="124">
        <f t="shared" si="40"/>
        <v>18685.700142212423</v>
      </c>
      <c r="Q453" s="124">
        <f t="shared" si="37"/>
        <v>24900.922000431343</v>
      </c>
      <c r="R453" s="124">
        <f t="shared" si="38"/>
        <v>11496848.226919811</v>
      </c>
      <c r="Z453" s="2"/>
    </row>
    <row r="454" spans="13:26" x14ac:dyDescent="0.25">
      <c r="M454" s="2"/>
      <c r="N454" s="1">
        <f t="shared" si="39"/>
        <v>392</v>
      </c>
      <c r="O454" s="124">
        <f t="shared" si="36"/>
        <v>11496848.226919811</v>
      </c>
      <c r="P454" s="124">
        <f t="shared" si="40"/>
        <v>18685.700142212423</v>
      </c>
      <c r="Q454" s="124">
        <f t="shared" si="37"/>
        <v>24995.685144388826</v>
      </c>
      <c r="R454" s="124">
        <f t="shared" si="38"/>
        <v>11540529.612206412</v>
      </c>
      <c r="Z454" s="2"/>
    </row>
    <row r="455" spans="13:26" x14ac:dyDescent="0.25">
      <c r="M455" s="2"/>
      <c r="N455" s="1">
        <f t="shared" si="39"/>
        <v>393</v>
      </c>
      <c r="O455" s="124">
        <f t="shared" ref="O455:O470" si="41">R454</f>
        <v>11540529.612206412</v>
      </c>
      <c r="P455" s="124">
        <f t="shared" si="40"/>
        <v>18685.700142212423</v>
      </c>
      <c r="Q455" s="124">
        <f t="shared" ref="Q455:Q470" si="42">O455*$P$57</f>
        <v>25090.654316090866</v>
      </c>
      <c r="R455" s="124">
        <f t="shared" ref="R455:R470" si="43">O455+P455+Q455</f>
        <v>11584305.966664715</v>
      </c>
      <c r="Z455" s="2"/>
    </row>
    <row r="456" spans="13:26" x14ac:dyDescent="0.25">
      <c r="M456" s="2"/>
      <c r="N456" s="1">
        <f t="shared" si="39"/>
        <v>394</v>
      </c>
      <c r="O456" s="124">
        <f t="shared" si="41"/>
        <v>11584305.966664715</v>
      </c>
      <c r="P456" s="124">
        <f t="shared" si="40"/>
        <v>18685.700142212423</v>
      </c>
      <c r="Q456" s="124">
        <f t="shared" si="42"/>
        <v>25185.829963469318</v>
      </c>
      <c r="R456" s="124">
        <f t="shared" si="43"/>
        <v>11628177.496770397</v>
      </c>
      <c r="Z456" s="2"/>
    </row>
    <row r="457" spans="13:26" x14ac:dyDescent="0.25">
      <c r="M457" s="2"/>
      <c r="N457" s="1">
        <f t="shared" si="39"/>
        <v>395</v>
      </c>
      <c r="O457" s="124">
        <f t="shared" si="41"/>
        <v>11628177.496770397</v>
      </c>
      <c r="P457" s="124">
        <f t="shared" si="40"/>
        <v>18685.700142212423</v>
      </c>
      <c r="Q457" s="124">
        <f t="shared" si="42"/>
        <v>25281.21253542991</v>
      </c>
      <c r="R457" s="124">
        <f t="shared" si="43"/>
        <v>11672144.409448039</v>
      </c>
      <c r="Z457" s="2"/>
    </row>
    <row r="458" spans="13:26" x14ac:dyDescent="0.25">
      <c r="M458" s="2"/>
      <c r="N458" s="1">
        <f t="shared" si="39"/>
        <v>396</v>
      </c>
      <c r="O458" s="124">
        <f t="shared" si="41"/>
        <v>11672144.409448039</v>
      </c>
      <c r="P458" s="124">
        <f t="shared" si="40"/>
        <v>18685.700142212423</v>
      </c>
      <c r="Q458" s="124">
        <f t="shared" si="42"/>
        <v>25376.802481854349</v>
      </c>
      <c r="R458" s="124">
        <f t="shared" si="43"/>
        <v>11716206.912072105</v>
      </c>
      <c r="Z458" s="2"/>
    </row>
    <row r="459" spans="13:26" x14ac:dyDescent="0.25">
      <c r="M459" s="2"/>
      <c r="N459" s="1">
        <f t="shared" si="39"/>
        <v>397</v>
      </c>
      <c r="O459" s="124">
        <f t="shared" si="41"/>
        <v>11716206.912072105</v>
      </c>
      <c r="P459" s="124">
        <f t="shared" si="40"/>
        <v>18685.700142212423</v>
      </c>
      <c r="Q459" s="124">
        <f t="shared" si="42"/>
        <v>25472.600253602446</v>
      </c>
      <c r="R459" s="124">
        <f t="shared" si="43"/>
        <v>11760365.21246792</v>
      </c>
      <c r="Z459" s="2"/>
    </row>
    <row r="460" spans="13:26" x14ac:dyDescent="0.25">
      <c r="M460" s="2"/>
      <c r="N460" s="1">
        <f t="shared" si="39"/>
        <v>398</v>
      </c>
      <c r="O460" s="124">
        <f t="shared" si="41"/>
        <v>11760365.21246792</v>
      </c>
      <c r="P460" s="124">
        <f t="shared" si="40"/>
        <v>18685.700142212423</v>
      </c>
      <c r="Q460" s="124">
        <f t="shared" si="42"/>
        <v>25568.606302514239</v>
      </c>
      <c r="R460" s="124">
        <f t="shared" si="43"/>
        <v>11804619.518912647</v>
      </c>
      <c r="Z460" s="2"/>
    </row>
    <row r="461" spans="13:26" x14ac:dyDescent="0.25">
      <c r="M461" s="2"/>
      <c r="N461" s="1">
        <f t="shared" si="39"/>
        <v>399</v>
      </c>
      <c r="O461" s="124">
        <f t="shared" si="41"/>
        <v>11804619.518912647</v>
      </c>
      <c r="P461" s="124">
        <f t="shared" si="40"/>
        <v>18685.700142212423</v>
      </c>
      <c r="Q461" s="124">
        <f t="shared" si="42"/>
        <v>25664.82108141213</v>
      </c>
      <c r="R461" s="124">
        <f t="shared" si="43"/>
        <v>11848970.040136272</v>
      </c>
      <c r="Z461" s="2"/>
    </row>
    <row r="462" spans="13:26" x14ac:dyDescent="0.25">
      <c r="M462" s="2"/>
      <c r="N462" s="1">
        <f t="shared" si="39"/>
        <v>400</v>
      </c>
      <c r="O462" s="124">
        <f t="shared" si="41"/>
        <v>11848970.040136272</v>
      </c>
      <c r="P462" s="124">
        <f t="shared" si="40"/>
        <v>18685.700142212423</v>
      </c>
      <c r="Q462" s="124">
        <f t="shared" si="42"/>
        <v>25761.245044103012</v>
      </c>
      <c r="R462" s="124">
        <f t="shared" si="43"/>
        <v>11893416.985322587</v>
      </c>
      <c r="Z462" s="2"/>
    </row>
    <row r="463" spans="13:26" x14ac:dyDescent="0.25">
      <c r="M463" s="2"/>
      <c r="N463" s="1">
        <f t="shared" si="39"/>
        <v>401</v>
      </c>
      <c r="O463" s="124">
        <f t="shared" si="41"/>
        <v>11893416.985322587</v>
      </c>
      <c r="P463" s="124">
        <f t="shared" si="40"/>
        <v>18685.700142212423</v>
      </c>
      <c r="Q463" s="124">
        <f t="shared" si="42"/>
        <v>25857.87864538042</v>
      </c>
      <c r="R463" s="124">
        <f t="shared" si="43"/>
        <v>11937960.56411018</v>
      </c>
      <c r="Z463" s="2"/>
    </row>
    <row r="464" spans="13:26" x14ac:dyDescent="0.25">
      <c r="M464" s="2"/>
      <c r="N464" s="1">
        <f t="shared" si="39"/>
        <v>402</v>
      </c>
      <c r="O464" s="124">
        <f t="shared" si="41"/>
        <v>11937960.56411018</v>
      </c>
      <c r="P464" s="124">
        <f t="shared" si="40"/>
        <v>18685.700142212423</v>
      </c>
      <c r="Q464" s="124">
        <f t="shared" si="42"/>
        <v>25954.722341026671</v>
      </c>
      <c r="R464" s="124">
        <f t="shared" si="43"/>
        <v>11982600.98659342</v>
      </c>
      <c r="Z464" s="2"/>
    </row>
    <row r="465" spans="13:26" x14ac:dyDescent="0.25">
      <c r="M465" s="2"/>
      <c r="N465" s="1">
        <f t="shared" si="39"/>
        <v>403</v>
      </c>
      <c r="O465" s="124">
        <f t="shared" si="41"/>
        <v>11982600.98659342</v>
      </c>
      <c r="P465" s="124">
        <f t="shared" si="40"/>
        <v>18685.700142212423</v>
      </c>
      <c r="Q465" s="124">
        <f t="shared" si="42"/>
        <v>26051.776587815009</v>
      </c>
      <c r="R465" s="124">
        <f t="shared" si="43"/>
        <v>12027338.463323446</v>
      </c>
      <c r="Z465" s="2"/>
    </row>
    <row r="466" spans="13:26" x14ac:dyDescent="0.25">
      <c r="M466" s="2"/>
      <c r="N466" s="1">
        <f t="shared" si="39"/>
        <v>404</v>
      </c>
      <c r="O466" s="124">
        <f t="shared" si="41"/>
        <v>12027338.463323446</v>
      </c>
      <c r="P466" s="124">
        <f t="shared" si="40"/>
        <v>18685.700142212423</v>
      </c>
      <c r="Q466" s="124">
        <f t="shared" si="42"/>
        <v>26149.041843511768</v>
      </c>
      <c r="R466" s="124">
        <f t="shared" si="43"/>
        <v>12072173.205309169</v>
      </c>
      <c r="Z466" s="2"/>
    </row>
    <row r="467" spans="13:26" x14ac:dyDescent="0.25">
      <c r="M467" s="2"/>
      <c r="N467" s="1">
        <f t="shared" si="39"/>
        <v>405</v>
      </c>
      <c r="O467" s="124">
        <f t="shared" si="41"/>
        <v>12072173.205309169</v>
      </c>
      <c r="P467" s="124">
        <f t="shared" si="40"/>
        <v>18685.700142212423</v>
      </c>
      <c r="Q467" s="124">
        <f t="shared" si="42"/>
        <v>26246.518566878523</v>
      </c>
      <c r="R467" s="124">
        <f t="shared" si="43"/>
        <v>12117105.42401826</v>
      </c>
      <c r="Z467" s="2"/>
    </row>
    <row r="468" spans="13:26" x14ac:dyDescent="0.25">
      <c r="M468" s="2"/>
      <c r="N468" s="1">
        <f t="shared" si="39"/>
        <v>406</v>
      </c>
      <c r="O468" s="124">
        <f t="shared" si="41"/>
        <v>12117105.42401826</v>
      </c>
      <c r="P468" s="124">
        <f t="shared" si="40"/>
        <v>18685.700142212423</v>
      </c>
      <c r="Q468" s="124">
        <f t="shared" si="42"/>
        <v>26344.207217674269</v>
      </c>
      <c r="R468" s="124">
        <f t="shared" si="43"/>
        <v>12162135.331378147</v>
      </c>
      <c r="Z468" s="2"/>
    </row>
    <row r="469" spans="13:26" x14ac:dyDescent="0.25">
      <c r="M469" s="2"/>
      <c r="N469" s="1">
        <f t="shared" si="39"/>
        <v>407</v>
      </c>
      <c r="O469" s="124">
        <f t="shared" si="41"/>
        <v>12162135.331378147</v>
      </c>
      <c r="P469" s="124">
        <f t="shared" si="40"/>
        <v>18685.700142212423</v>
      </c>
      <c r="Q469" s="124">
        <f t="shared" si="42"/>
        <v>26442.108256657564</v>
      </c>
      <c r="R469" s="124">
        <f t="shared" si="43"/>
        <v>12207263.139777016</v>
      </c>
      <c r="Z469" s="2"/>
    </row>
    <row r="470" spans="13:26" x14ac:dyDescent="0.25">
      <c r="M470" s="2"/>
      <c r="N470" s="1">
        <f t="shared" si="39"/>
        <v>408</v>
      </c>
      <c r="O470" s="124">
        <f t="shared" si="41"/>
        <v>12207263.139777016</v>
      </c>
      <c r="P470" s="124">
        <f t="shared" si="40"/>
        <v>18685.700142212423</v>
      </c>
      <c r="Q470" s="124">
        <f t="shared" si="42"/>
        <v>26540.222145588727</v>
      </c>
      <c r="R470" s="124">
        <f t="shared" si="43"/>
        <v>12252489.062064817</v>
      </c>
      <c r="Z470" s="2"/>
    </row>
    <row r="471" spans="13:26" x14ac:dyDescent="0.25">
      <c r="M471" s="2"/>
      <c r="N471" s="163" t="s">
        <v>216</v>
      </c>
      <c r="O471" s="163" t="s">
        <v>216</v>
      </c>
      <c r="P471" s="163" t="s">
        <v>216</v>
      </c>
      <c r="Q471" s="163" t="s">
        <v>216</v>
      </c>
      <c r="R471" s="163" t="s">
        <v>216</v>
      </c>
      <c r="Z471" s="2"/>
    </row>
    <row r="472" spans="13:26" x14ac:dyDescent="0.25">
      <c r="M472" s="2"/>
      <c r="N472" s="134"/>
      <c r="O472" s="134" t="s">
        <v>231</v>
      </c>
      <c r="P472" s="196">
        <f>SUM(P63:P470)</f>
        <v>7623765.6580226086</v>
      </c>
      <c r="Q472" s="196">
        <f>SUM(Q63:Q470)</f>
        <v>4628723.404042216</v>
      </c>
      <c r="R472" s="196">
        <f>P472+Q472</f>
        <v>12252489.062064825</v>
      </c>
      <c r="S472" s="124">
        <f>R472-P58</f>
        <v>1.6205012798309326E-7</v>
      </c>
      <c r="Z472" s="2"/>
    </row>
    <row r="473" spans="13:26" x14ac:dyDescent="0.25"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</sheetData>
  <mergeCells count="1">
    <mergeCell ref="AF7:AF8"/>
  </mergeCells>
  <printOptions horizontalCentered="1"/>
  <pageMargins left="0.75" right="0.75" top="0.75" bottom="0.75" header="1" footer="1"/>
  <pageSetup scale="72" orientation="portrait" blackAndWhite="1" r:id="rId1"/>
  <headerFooter alignWithMargins="0"/>
  <customProperties>
    <customPr name="EpmWorksheetKeyString_GUID" r:id="rId2"/>
  </customPropertie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714F1-ED5A-4383-9E56-F6B4328307B1}">
  <sheetPr>
    <tabColor theme="2" tint="-0.499984740745262"/>
    <pageSetUpPr fitToPage="1"/>
  </sheetPr>
  <dimension ref="A1:AH473"/>
  <sheetViews>
    <sheetView zoomScaleNormal="100" workbookViewId="0">
      <pane ySplit="15" topLeftCell="A16" activePane="bottomLeft" state="frozen"/>
      <selection activeCell="D37" sqref="D37"/>
      <selection pane="bottomLeft" activeCell="A16" sqref="A16"/>
    </sheetView>
  </sheetViews>
  <sheetFormatPr defaultColWidth="9.109375" defaultRowHeight="13.2" x14ac:dyDescent="0.25"/>
  <cols>
    <col min="1" max="1" width="22.10937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Bull Frog Creek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2059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9402020.7079101317</v>
      </c>
      <c r="Q8" s="184">
        <f>G10</f>
        <v>4307590.3970274208</v>
      </c>
      <c r="R8" s="184">
        <f>G11</f>
        <v>4313739.283056505</v>
      </c>
      <c r="S8" s="184">
        <f>G12</f>
        <v>3384040.2886865572</v>
      </c>
      <c r="T8" s="184">
        <f>G13</f>
        <v>-2603349.2608603523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22876142.274170391</v>
      </c>
      <c r="Q9" s="184">
        <f>L10</f>
        <v>11368830.414952653</v>
      </c>
      <c r="R9" s="184">
        <f>L11</f>
        <v>11491418.069922004</v>
      </c>
      <c r="S9" s="184">
        <f>L12</f>
        <v>6950984.8496371461</v>
      </c>
      <c r="T9" s="184">
        <f>L13</f>
        <v>-6935091.0603414131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36</v>
      </c>
      <c r="B10" s="170">
        <f>'Escalation Factors'!$A$10</f>
        <v>2023</v>
      </c>
      <c r="C10" s="201">
        <f>C17+5*1</f>
        <v>2059</v>
      </c>
      <c r="D10" s="10" t="s">
        <v>155</v>
      </c>
      <c r="E10" s="184">
        <f>VLOOKUP($A$10,'Cost Estimates in 2023'!$A:$F,2,FALSE)</f>
        <v>4084915</v>
      </c>
      <c r="F10" s="164">
        <f>VLOOKUP(G$7,Multiplier_Labor,3,FALSE)</f>
        <v>1.0545116353773385</v>
      </c>
      <c r="G10" s="185">
        <f>E10*F10</f>
        <v>4307590.3970274208</v>
      </c>
      <c r="H10" s="137"/>
      <c r="J10" s="165">
        <f>C10+1</f>
        <v>2060</v>
      </c>
      <c r="K10" s="164">
        <f>VLOOKUP(J$10,Multiplier_Labor,4,FALSE)</f>
        <v>2.6392552139586085</v>
      </c>
      <c r="L10" s="185">
        <f>G10*K10</f>
        <v>11368830.414952653</v>
      </c>
      <c r="M10" s="2"/>
      <c r="O10" s="134" t="s">
        <v>235</v>
      </c>
      <c r="P10" s="184">
        <f>SUM(Q10:T10)</f>
        <v>22876142.274170391</v>
      </c>
      <c r="Q10" s="184">
        <f>Q9-Q16</f>
        <v>11368830.414952653</v>
      </c>
      <c r="R10" s="184">
        <f>R9-R16</f>
        <v>11491418.069922004</v>
      </c>
      <c r="S10" s="184">
        <f>S9-S16</f>
        <v>6950984.8496371461</v>
      </c>
      <c r="T10" s="184">
        <f>T9-T16</f>
        <v>-6935091.0603414131</v>
      </c>
      <c r="Z10" s="2"/>
      <c r="AA10" s="186" t="str">
        <f>A10</f>
        <v>Bull Frog Creek Solar</v>
      </c>
      <c r="AB10" s="182">
        <f>P12</f>
        <v>34</v>
      </c>
      <c r="AC10" s="187">
        <f>G7</f>
        <v>2025</v>
      </c>
      <c r="AD10" s="187">
        <f>C10</f>
        <v>2059</v>
      </c>
      <c r="AE10" s="182">
        <f>G15</f>
        <v>9402020.7079101317</v>
      </c>
      <c r="AF10" s="182">
        <f>P16</f>
        <v>0</v>
      </c>
      <c r="AG10" s="182">
        <f>L15</f>
        <v>22876142.274170391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4255000</v>
      </c>
      <c r="F11" s="164">
        <f>VLOOKUP(G$7,Multiplier_Materials,3,FALSE)</f>
        <v>1.0138047668757943</v>
      </c>
      <c r="G11" s="185">
        <f>E11*F11</f>
        <v>4313739.283056505</v>
      </c>
      <c r="H11" s="137"/>
      <c r="K11" s="164">
        <f>VLOOKUP(J$10,Multiplier_Materials,4,FALSE)</f>
        <v>2.6639111257970476</v>
      </c>
      <c r="L11" s="185">
        <f>G11*K11</f>
        <v>11491418.069922004</v>
      </c>
      <c r="M11" s="2"/>
      <c r="O11" s="134" t="s">
        <v>234</v>
      </c>
      <c r="P11" s="184">
        <f>SUM(Q11:T11)</f>
        <v>9402020.7079101074</v>
      </c>
      <c r="Q11" s="184">
        <f>Q10/((1+Q13)^(P12))</f>
        <v>4307590.3970274106</v>
      </c>
      <c r="R11" s="184">
        <f>R10/((1+R13)^(P12))</f>
        <v>4313739.2830564929</v>
      </c>
      <c r="S11" s="184">
        <f>S10/((1+S13)^(P12))</f>
        <v>3384040.2886865484</v>
      </c>
      <c r="T11" s="184">
        <f>T10/((1+T13)^(P12))</f>
        <v>-2603349.2608603449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3248635</v>
      </c>
      <c r="F12" s="164">
        <f>VLOOKUP(G$7,Multiplier_GDP,3,FALSE)</f>
        <v>1.0416806716317952</v>
      </c>
      <c r="G12" s="185">
        <f>E12*F12</f>
        <v>3384040.2886865572</v>
      </c>
      <c r="H12" s="137"/>
      <c r="K12" s="164">
        <f>VLOOKUP(J$10,Multiplier_GDP,4,FALSE)</f>
        <v>2.0540490823574156</v>
      </c>
      <c r="L12" s="185">
        <f>G12*K12</f>
        <v>6950984.8496371461</v>
      </c>
      <c r="M12" s="2"/>
      <c r="O12" s="134" t="s">
        <v>244</v>
      </c>
      <c r="P12" s="184">
        <f>(P7-P6)</f>
        <v>34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-2567900</v>
      </c>
      <c r="F13" s="164">
        <f>F11</f>
        <v>1.0138047668757943</v>
      </c>
      <c r="G13" s="185">
        <f>E13*F13</f>
        <v>-2603349.2608603523</v>
      </c>
      <c r="H13" s="137"/>
      <c r="K13" s="164">
        <f>K11</f>
        <v>2.6639111257970476</v>
      </c>
      <c r="L13" s="185">
        <f>G13*K13</f>
        <v>-6935091.0603414131</v>
      </c>
      <c r="M13" s="2"/>
      <c r="O13" s="180" t="s">
        <v>237</v>
      </c>
      <c r="P13" s="189">
        <f>IF(P8=0,0,((P9/P8)^(1/($P7-$P6))-1))</f>
        <v>2.6497021828465916E-2</v>
      </c>
      <c r="Q13" s="189">
        <f>IF(Q8=0,0,((Q9/Q8)^(1/($P7-$P6))-1))</f>
        <v>2.8955306914492551E-2</v>
      </c>
      <c r="R13" s="189">
        <f>IF(R8=0,0,((R9/R8)^(1/($P7-$P6))-1))</f>
        <v>2.9236753462968057E-2</v>
      </c>
      <c r="S13" s="189">
        <f>IF(S8=0,0,((S9/S8)^(1/($P7-$P6))-1))</f>
        <v>2.1396665715441632E-2</v>
      </c>
      <c r="T13" s="189">
        <f>IF(T8=0,0,((T9/T8)^(1/($P7-$P6))-1))</f>
        <v>2.9236753462968057E-2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421976.75563133793</v>
      </c>
      <c r="Q14" s="185">
        <f>PMT(Q13,$P12,-Q11)</f>
        <v>200815.57229201673</v>
      </c>
      <c r="R14" s="185">
        <f>PMT(R13,$P12,-R11)</f>
        <v>201916.8883730298</v>
      </c>
      <c r="S14" s="185">
        <f>PMT(S13,$P12,-S11)</f>
        <v>141101.49300462357</v>
      </c>
      <c r="T14" s="185">
        <f>PMT(T13,$P12,-T11)</f>
        <v>-121857.19803833211</v>
      </c>
      <c r="U14" s="190"/>
      <c r="Z14" s="2"/>
    </row>
    <row r="15" spans="1:34" x14ac:dyDescent="0.25">
      <c r="E15" s="185">
        <f>SUM(E10:E13)</f>
        <v>9020650</v>
      </c>
      <c r="F15" s="124"/>
      <c r="G15" s="185">
        <f>SUM(G10:G13)</f>
        <v>9402020.7079101317</v>
      </c>
      <c r="H15" s="137"/>
      <c r="L15" s="185">
        <f>SUM(L10:L13)</f>
        <v>22876142.274170391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37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2054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421976.75563133793</v>
      </c>
      <c r="Q17" s="124">
        <f>IF($N17&lt;=TRUNC($P$12),Q14*(1+0),0)</f>
        <v>200815.57229201673</v>
      </c>
      <c r="R17" s="124">
        <f>IF($N17&lt;=TRUNC($P$12),R14*(1+0),0)</f>
        <v>201916.8883730298</v>
      </c>
      <c r="S17" s="124">
        <f>IF($N17&lt;=TRUNC($P$12),S14*(1+0),0)</f>
        <v>141101.49300462357</v>
      </c>
      <c r="T17" s="124">
        <f>IF($N17&lt;=TRUNC($P$12),T14*(1+0),0)</f>
        <v>-121857.19803833211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433151.21906666964</v>
      </c>
      <c r="Q18" s="124">
        <f t="shared" ref="Q18:Q52" si="3">IF($N18&lt;=TRUNC($P$12),Q17*(1+Q$13),0)</f>
        <v>206630.24882094155</v>
      </c>
      <c r="R18" s="124">
        <f t="shared" ref="R18:R52" si="4">IF($N18&lt;=TRUNC($P$12),R17*(1+R$13),0)</f>
        <v>207820.2826584017</v>
      </c>
      <c r="S18" s="124">
        <f t="shared" ref="S18:S52" si="5">IF($N18&lt;=TRUNC($P$12),S17*(1+S$13),0)</f>
        <v>144120.59448239324</v>
      </c>
      <c r="T18" s="124">
        <f t="shared" ref="T18:T52" si="6">IF($N18&lt;=TRUNC($P$12),T17*(1+T$13),0)</f>
        <v>-125419.9068950669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444627.08099339693</v>
      </c>
      <c r="Q19" s="124">
        <f t="shared" si="3"/>
        <v>212613.29109336986</v>
      </c>
      <c r="R19" s="124">
        <f t="shared" si="4"/>
        <v>213896.27302708972</v>
      </c>
      <c r="S19" s="124">
        <f t="shared" si="5"/>
        <v>147204.29466524374</v>
      </c>
      <c r="T19" s="124">
        <f t="shared" si="6"/>
        <v>-129086.77779230638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456412.5994794335</v>
      </c>
      <c r="Q20" s="124">
        <f t="shared" si="3"/>
        <v>218769.57419107872</v>
      </c>
      <c r="R20" s="124">
        <f t="shared" si="4"/>
        <v>220149.90562823045</v>
      </c>
      <c r="S20" s="124">
        <f t="shared" si="5"/>
        <v>150353.97575007332</v>
      </c>
      <c r="T20" s="124">
        <f t="shared" si="6"/>
        <v>-132860.856089949</v>
      </c>
      <c r="U20" s="196">
        <f>SUM(Q17:T20)/4</f>
        <v>439041.91379270953</v>
      </c>
      <c r="V20" s="124">
        <f>SUM(Q17:Q20)/4</f>
        <v>209707.17159935168</v>
      </c>
      <c r="W20" s="124">
        <f>SUM(R17:R20)/4</f>
        <v>210945.8374216879</v>
      </c>
      <c r="X20" s="124">
        <f>SUM(S17:S20)/4</f>
        <v>145695.08947558346</v>
      </c>
      <c r="Y20" s="124">
        <f>SUM(T17:T20)/4</f>
        <v>-127306.1847039136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468516.26182316855</v>
      </c>
      <c r="Q21" s="124">
        <f t="shared" si="3"/>
        <v>225104.11435533426</v>
      </c>
      <c r="R21" s="124">
        <f t="shared" si="4"/>
        <v>226586.3741439787</v>
      </c>
      <c r="S21" s="124">
        <f t="shared" si="5"/>
        <v>153571.04950818527</v>
      </c>
      <c r="T21" s="124">
        <f t="shared" si="6"/>
        <v>-136745.2761843297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480946.79098382697</v>
      </c>
      <c r="Q22" s="124">
        <f t="shared" si="3"/>
        <v>231622.07307420799</v>
      </c>
      <c r="R22" s="124">
        <f t="shared" si="4"/>
        <v>233211.02410289404</v>
      </c>
      <c r="S22" s="124">
        <f t="shared" si="5"/>
        <v>156856.95791808146</v>
      </c>
      <c r="T22" s="124">
        <f t="shared" si="6"/>
        <v>-140743.26411135643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493713.15219372162</v>
      </c>
      <c r="Q23" s="124">
        <f t="shared" si="3"/>
        <v>238328.76128824271</v>
      </c>
      <c r="R23" s="124">
        <f t="shared" si="4"/>
        <v>240029.35731943665</v>
      </c>
      <c r="S23" s="124">
        <f t="shared" si="5"/>
        <v>160213.17381179574</v>
      </c>
      <c r="T23" s="124">
        <f t="shared" si="6"/>
        <v>-144858.14022575357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506824.55975757301</v>
      </c>
      <c r="Q24" s="124">
        <f t="shared" si="3"/>
        <v>245229.64371789459</v>
      </c>
      <c r="R24" s="124">
        <f t="shared" si="4"/>
        <v>247047.03646325969</v>
      </c>
      <c r="S24" s="124">
        <f t="shared" si="5"/>
        <v>163641.20153505669</v>
      </c>
      <c r="T24" s="124">
        <f t="shared" si="6"/>
        <v>-149093.32195863797</v>
      </c>
      <c r="U24" s="196">
        <f>SUM(Q21:T24)/4</f>
        <v>487500.19118957251</v>
      </c>
      <c r="V24" s="124">
        <f>SUM(Q21:Q24)/4</f>
        <v>235071.14810891988</v>
      </c>
      <c r="W24" s="124">
        <f>SUM(R21:R24)/4</f>
        <v>236718.44800739226</v>
      </c>
      <c r="X24" s="124">
        <f>SUM(S21:S24)/4</f>
        <v>158570.59569327979</v>
      </c>
      <c r="Y24" s="124">
        <f>SUM(T21:T24)/4</f>
        <v>-142860.00062001939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520290.48404422868</v>
      </c>
      <c r="Q25" s="124">
        <f t="shared" si="3"/>
        <v>252330.3433162779</v>
      </c>
      <c r="R25" s="124">
        <f t="shared" si="4"/>
        <v>254269.88976209291</v>
      </c>
      <c r="S25" s="124">
        <f t="shared" si="5"/>
        <v>167142.5776215755</v>
      </c>
      <c r="T25" s="124">
        <f t="shared" si="6"/>
        <v>-153452.3266557176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534120.65867625515</v>
      </c>
      <c r="Q26" s="124">
        <f t="shared" si="3"/>
        <v>259636.64585084</v>
      </c>
      <c r="R26" s="124">
        <f t="shared" si="4"/>
        <v>261703.91584212327</v>
      </c>
      <c r="S26" s="124">
        <f t="shared" si="5"/>
        <v>170718.8714817616</v>
      </c>
      <c r="T26" s="124">
        <f t="shared" si="6"/>
        <v>-157938.77449846966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548325.08792304271</v>
      </c>
      <c r="Q27" s="124">
        <f t="shared" si="3"/>
        <v>267154.50461770047</v>
      </c>
      <c r="R27" s="124">
        <f t="shared" si="4"/>
        <v>269355.28870989277</v>
      </c>
      <c r="S27" s="124">
        <f t="shared" si="5"/>
        <v>174371.68610617428</v>
      </c>
      <c r="T27" s="124">
        <f t="shared" si="6"/>
        <v>-162556.39151072473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562914.05430321826</v>
      </c>
      <c r="Q28" s="124">
        <f t="shared" si="3"/>
        <v>274890.04529249523</v>
      </c>
      <c r="R28" s="124">
        <f t="shared" si="4"/>
        <v>277230.36287985049</v>
      </c>
      <c r="S28" s="124">
        <f t="shared" si="5"/>
        <v>178102.65878402602</v>
      </c>
      <c r="T28" s="124">
        <f t="shared" si="6"/>
        <v>-167309.01265315351</v>
      </c>
      <c r="U28" s="196">
        <f>SUM(Q25:T28)/4</f>
        <v>541412.57123668632</v>
      </c>
      <c r="V28" s="124">
        <f>SUM(Q25:Q28)/4</f>
        <v>263502.8847693284</v>
      </c>
      <c r="W28" s="124">
        <f>SUM(R25:R28)/4</f>
        <v>265639.86429848988</v>
      </c>
      <c r="X28" s="124">
        <f>SUM(S25:S28)/4</f>
        <v>172583.94849838436</v>
      </c>
      <c r="Y28" s="124">
        <f>SUM(T25:T28)/4</f>
        <v>-160314.12632951635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577898.12640232896</v>
      </c>
      <c r="Q29" s="124">
        <f t="shared" si="3"/>
        <v>282849.57092167821</v>
      </c>
      <c r="R29" s="124">
        <f t="shared" si="4"/>
        <v>285335.67865181784</v>
      </c>
      <c r="S29" s="124">
        <f t="shared" si="5"/>
        <v>181913.46183705918</v>
      </c>
      <c r="T29" s="124">
        <f t="shared" si="6"/>
        <v>-172200.58500822636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593288.16691193241</v>
      </c>
      <c r="Q30" s="124">
        <f t="shared" si="3"/>
        <v>291039.56705834792</v>
      </c>
      <c r="R30" s="124">
        <f t="shared" si="4"/>
        <v>293677.96754274971</v>
      </c>
      <c r="S30" s="124">
        <f t="shared" si="5"/>
        <v>185805.80336912547</v>
      </c>
      <c r="T30" s="124">
        <f t="shared" si="6"/>
        <v>-177235.17105829075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609095.34089640074</v>
      </c>
      <c r="Q31" s="124">
        <f t="shared" si="3"/>
        <v>299466.70704678341</v>
      </c>
      <c r="R31" s="124">
        <f t="shared" si="4"/>
        <v>302264.15787730261</v>
      </c>
      <c r="S31" s="124">
        <f t="shared" si="5"/>
        <v>189781.42803180372</v>
      </c>
      <c r="T31" s="124">
        <f t="shared" si="6"/>
        <v>-182416.95205948898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625331.12429392943</v>
      </c>
      <c r="Q32" s="124">
        <f t="shared" si="3"/>
        <v>308137.85745999543</v>
      </c>
      <c r="R32" s="124">
        <f t="shared" si="4"/>
        <v>311101.38054185297</v>
      </c>
      <c r="S32" s="124">
        <f t="shared" si="5"/>
        <v>193842.11780639936</v>
      </c>
      <c r="T32" s="124">
        <f t="shared" si="6"/>
        <v>-187750.23151431832</v>
      </c>
      <c r="U32" s="196">
        <f>SUM(Q29:T32)/4</f>
        <v>601403.18962614797</v>
      </c>
      <c r="V32" s="124">
        <f>SUM(Q29:Q32)/4</f>
        <v>295373.42562170129</v>
      </c>
      <c r="W32" s="124">
        <f>SUM(R29:R32)/4</f>
        <v>298094.79615343077</v>
      </c>
      <c r="X32" s="124">
        <f>SUM(S29:S32)/4</f>
        <v>187835.70276109694</v>
      </c>
      <c r="Y32" s="124">
        <f>SUM(T29:T32)/4</f>
        <v>-179900.73491008108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642007.31265842635</v>
      </c>
      <c r="Q33" s="124">
        <f t="shared" si="3"/>
        <v>317060.08369472378</v>
      </c>
      <c r="R33" s="124">
        <f t="shared" si="4"/>
        <v>320196.97490674414</v>
      </c>
      <c r="S33" s="124">
        <f t="shared" si="5"/>
        <v>197989.69280267615</v>
      </c>
      <c r="T33" s="124">
        <f t="shared" si="6"/>
        <v>-193239.43874571763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659136.03014914948</v>
      </c>
      <c r="Q34" s="124">
        <f t="shared" si="3"/>
        <v>326240.65572843922</v>
      </c>
      <c r="R34" s="124">
        <f t="shared" si="4"/>
        <v>329558.49492168077</v>
      </c>
      <c r="S34" s="124">
        <f t="shared" si="5"/>
        <v>202226.012074678</v>
      </c>
      <c r="T34" s="124">
        <f t="shared" si="6"/>
        <v>-198889.13257564849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676729.73877515481</v>
      </c>
      <c r="Q35" s="124">
        <f t="shared" si="3"/>
        <v>335687.05404304148</v>
      </c>
      <c r="R35" s="124">
        <f t="shared" si="4"/>
        <v>339193.71538933279</v>
      </c>
      <c r="S35" s="124">
        <f t="shared" si="5"/>
        <v>206552.97445400676</v>
      </c>
      <c r="T35" s="124">
        <f t="shared" si="6"/>
        <v>-204704.00511122629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694801.24790182244</v>
      </c>
      <c r="Q36" s="124">
        <f t="shared" si="3"/>
        <v>345406.97572007962</v>
      </c>
      <c r="R36" s="124">
        <f t="shared" si="4"/>
        <v>349110.6384223589</v>
      </c>
      <c r="S36" s="124">
        <f t="shared" si="5"/>
        <v>210972.5194009293</v>
      </c>
      <c r="T36" s="124">
        <f t="shared" si="6"/>
        <v>-210688.88564154538</v>
      </c>
      <c r="U36" s="196">
        <f>SUM(Q33:T36)/4</f>
        <v>668168.58237113804</v>
      </c>
      <c r="V36" s="124">
        <f>SUM(Q33:Q36)/4</f>
        <v>331098.69229657104</v>
      </c>
      <c r="W36" s="124">
        <f>SUM(R33:R36)/4</f>
        <v>334514.95591002912</v>
      </c>
      <c r="X36" s="124">
        <f>SUM(S33:S36)/4</f>
        <v>204435.29968307255</v>
      </c>
      <c r="Y36" s="124">
        <f>SUM(T33:T36)/4</f>
        <v>-201880.36551853447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713363.72402693471</v>
      </c>
      <c r="Q37" s="124">
        <f t="shared" si="3"/>
        <v>355408.34071246121</v>
      </c>
      <c r="R37" s="124">
        <f t="shared" si="4"/>
        <v>359317.50008921279</v>
      </c>
      <c r="S37" s="124">
        <f t="shared" si="5"/>
        <v>215486.62787369551</v>
      </c>
      <c r="T37" s="124">
        <f t="shared" si="6"/>
        <v>-216848.74464843472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ref="P38:P52" si="7">SUM(Q38:T38)</f>
        <v>732430.70083399385</v>
      </c>
      <c r="Q38" s="124">
        <f t="shared" si="3"/>
        <v>365699.29829776107</v>
      </c>
      <c r="R38" s="124">
        <f t="shared" si="4"/>
        <v>369822.77725425112</v>
      </c>
      <c r="S38" s="124">
        <f t="shared" si="5"/>
        <v>220097.32321645675</v>
      </c>
      <c r="T38" s="124">
        <f t="shared" si="6"/>
        <v>-223188.69793447512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7"/>
        <v>752016.08953068766</v>
      </c>
      <c r="Q39" s="124">
        <f t="shared" si="3"/>
        <v>376288.23371838732</v>
      </c>
      <c r="R39" s="124">
        <f t="shared" si="4"/>
        <v>380635.19461782381</v>
      </c>
      <c r="S39" s="124">
        <f t="shared" si="5"/>
        <v>224806.67206618277</v>
      </c>
      <c r="T39" s="124">
        <f t="shared" si="6"/>
        <v>-229714.01087170621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7"/>
        <v>772134.18948064151</v>
      </c>
      <c r="Q40" s="124">
        <f t="shared" si="3"/>
        <v>387183.77501401555</v>
      </c>
      <c r="R40" s="124">
        <f t="shared" si="4"/>
        <v>391763.73196219397</v>
      </c>
      <c r="S40" s="124">
        <f t="shared" si="5"/>
        <v>229616.78527898379</v>
      </c>
      <c r="T40" s="124">
        <f t="shared" si="6"/>
        <v>-236430.10277455184</v>
      </c>
      <c r="U40" s="196">
        <f>SUM(Q37:T40)/4</f>
        <v>742486.17596806446</v>
      </c>
      <c r="V40" s="124">
        <f>SUM(Q37:Q40)/4</f>
        <v>371144.91193565627</v>
      </c>
      <c r="W40" s="124">
        <f>SUM(R37:R40)/4</f>
        <v>375384.80098087044</v>
      </c>
      <c r="X40" s="124">
        <f>SUM(S37:S40)/4</f>
        <v>222501.85210882968</v>
      </c>
      <c r="Y40" s="124">
        <f>SUM(T37:T40)/4</f>
        <v>-226545.38905729196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7"/>
        <v>792799.69913682004</v>
      </c>
      <c r="Q41" s="124">
        <f t="shared" si="3"/>
        <v>398394.80005185818</v>
      </c>
      <c r="R41" s="124">
        <f t="shared" si="4"/>
        <v>403217.63160930492</v>
      </c>
      <c r="S41" s="124">
        <f t="shared" si="5"/>
        <v>234529.81887625254</v>
      </c>
      <c r="T41" s="124">
        <f t="shared" si="6"/>
        <v>-243342.55140059561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7"/>
        <v>814027.72728519188</v>
      </c>
      <c r="Q42" s="124">
        <f t="shared" si="3"/>
        <v>409930.44376049761</v>
      </c>
      <c r="R42" s="124">
        <f t="shared" si="4"/>
        <v>415006.40609658806</v>
      </c>
      <c r="S42" s="124">
        <f t="shared" si="5"/>
        <v>239547.97501105079</v>
      </c>
      <c r="T42" s="124">
        <f t="shared" si="6"/>
        <v>-250457.09758294447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7"/>
        <v>835833.80460750894</v>
      </c>
      <c r="Q43" s="124">
        <f t="shared" si="3"/>
        <v>421800.10557317693</v>
      </c>
      <c r="R43" s="124">
        <f t="shared" si="4"/>
        <v>427139.8460771864</v>
      </c>
      <c r="S43" s="124">
        <f t="shared" si="5"/>
        <v>244673.5029551732</v>
      </c>
      <c r="T43" s="124">
        <f t="shared" si="6"/>
        <v>-257779.64999802754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7"/>
        <v>858233.89557230985</v>
      </c>
      <c r="Q44" s="124">
        <f t="shared" si="3"/>
        <v>434013.45708661363</v>
      </c>
      <c r="R44" s="124">
        <f t="shared" si="4"/>
        <v>439628.02845115523</v>
      </c>
      <c r="S44" s="124">
        <f t="shared" si="5"/>
        <v>249908.70010733115</v>
      </c>
      <c r="T44" s="124">
        <f t="shared" si="6"/>
        <v>-265316.29007279006</v>
      </c>
      <c r="U44" s="196">
        <f>SUM(Q41:T44)/4</f>
        <v>825223.78165045788</v>
      </c>
      <c r="V44" s="124">
        <f>SUM(Q41:Q44)/4</f>
        <v>416034.7016180366</v>
      </c>
      <c r="W44" s="124">
        <f>SUM(R41:R44)/4</f>
        <v>421247.9780585586</v>
      </c>
      <c r="X44" s="124">
        <f>SUM(S41:S44)/4</f>
        <v>242164.99923745194</v>
      </c>
      <c r="Y44" s="124">
        <f>SUM(T41:T44)/4</f>
        <v>-254223.89726358943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881244.4106635194</v>
      </c>
      <c r="Q45" s="124">
        <f t="shared" si="3"/>
        <v>446580.44994157646</v>
      </c>
      <c r="R45" s="124">
        <f t="shared" si="4"/>
        <v>452481.32473439234</v>
      </c>
      <c r="S45" s="124">
        <f t="shared" si="5"/>
        <v>255255.91302290827</v>
      </c>
      <c r="T45" s="124">
        <f t="shared" si="6"/>
        <v>-273073.27703535755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904882.21895628003</v>
      </c>
      <c r="Q46" s="124">
        <f t="shared" si="3"/>
        <v>459511.323931647</v>
      </c>
      <c r="R46" s="124">
        <f t="shared" si="4"/>
        <v>465710.40967224893</v>
      </c>
      <c r="S46" s="124">
        <f t="shared" si="5"/>
        <v>260717.53846574927</v>
      </c>
      <c r="T46" s="124">
        <f t="shared" si="6"/>
        <v>-281057.05311336508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929164.66104993201</v>
      </c>
      <c r="Q47" s="124">
        <f t="shared" si="3"/>
        <v>472816.61534677265</v>
      </c>
      <c r="R47" s="124">
        <f t="shared" si="4"/>
        <v>479326.27010497433</v>
      </c>
      <c r="S47" s="124">
        <f t="shared" si="5"/>
        <v>266296.02448245371</v>
      </c>
      <c r="T47" s="124">
        <f t="shared" si="6"/>
        <v>-289274.24888426886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954109.56236833986</v>
      </c>
      <c r="Q48" s="124">
        <f t="shared" si="3"/>
        <v>486507.16555841005</v>
      </c>
      <c r="R48" s="124">
        <f t="shared" si="4"/>
        <v>493340.21409235749</v>
      </c>
      <c r="S48" s="124">
        <f t="shared" si="5"/>
        <v>271993.87149965583</v>
      </c>
      <c r="T48" s="124">
        <f t="shared" si="6"/>
        <v>-297731.68878208351</v>
      </c>
      <c r="U48" s="196">
        <f>SUM(Q45:T48)/4</f>
        <v>917350.2132595178</v>
      </c>
      <c r="V48" s="124">
        <f>SUM(Q45:Q48)/4</f>
        <v>466353.88869460154</v>
      </c>
      <c r="W48" s="124">
        <f>SUM(R45:R48)/4</f>
        <v>472714.55465099326</v>
      </c>
      <c r="X48" s="124">
        <f>SUM(S45:S48)/4</f>
        <v>263565.83686769177</v>
      </c>
      <c r="Y48" s="124">
        <f>SUM(T45:T48)/4</f>
        <v>-285284.06695376878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979735.2468380616</v>
      </c>
      <c r="Q49" s="124">
        <f t="shared" si="3"/>
        <v>500594.12985325366</v>
      </c>
      <c r="R49" s="124">
        <f t="shared" si="4"/>
        <v>507763.88030514366</v>
      </c>
      <c r="S49" s="124">
        <f t="shared" si="5"/>
        <v>277813.63344478275</v>
      </c>
      <c r="T49" s="124">
        <f t="shared" si="6"/>
        <v>-306436.39676511841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1006060.5509551456</v>
      </c>
      <c r="Q50" s="124">
        <f t="shared" si="3"/>
        <v>515088.98652274796</v>
      </c>
      <c r="R50" s="124">
        <f t="shared" si="4"/>
        <v>522609.24769102514</v>
      </c>
      <c r="S50" s="124">
        <f t="shared" si="5"/>
        <v>283757.91889079299</v>
      </c>
      <c r="T50" s="124">
        <f t="shared" si="6"/>
        <v>-315395.60214942042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496448.94944830181</v>
      </c>
      <c r="V52" s="124">
        <f>SUM(Q49:Q52)/4</f>
        <v>253920.77909400041</v>
      </c>
      <c r="W52" s="124">
        <f>SUM(R49:R52)/4</f>
        <v>257593.2819990422</v>
      </c>
      <c r="X52" s="124">
        <f>SUM(S49:S52)/4</f>
        <v>140392.88808389392</v>
      </c>
      <c r="Y52" s="124">
        <f>SUM(T49:T52)/4</f>
        <v>-155457.99972863472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22876142.27417038</v>
      </c>
      <c r="Q54" s="196">
        <f>SUM(Q$17:Q$52)</f>
        <v>11368830.414952667</v>
      </c>
      <c r="R54" s="196">
        <f>SUM(R$17:R$52)</f>
        <v>11491418.069921976</v>
      </c>
      <c r="S54" s="196">
        <f>SUM(S$17:S$52)</f>
        <v>6950984.8496371377</v>
      </c>
      <c r="T54" s="196">
        <f>SUM(T$17:T$52)</f>
        <v>-6935091.0603414001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1.4901161193847656E-8</v>
      </c>
      <c r="R55" s="188">
        <f>R54-R$10</f>
        <v>-2.7939677238464355E-8</v>
      </c>
      <c r="S55" s="188">
        <f>S54-S$10</f>
        <v>-8.3819031715393066E-9</v>
      </c>
      <c r="T55" s="188">
        <f>T54-T$10</f>
        <v>1.3038516044616699E-8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2.6497021828465916E-2</v>
      </c>
      <c r="Z56" s="2"/>
    </row>
    <row r="57" spans="13:26" x14ac:dyDescent="0.25">
      <c r="M57" s="2"/>
      <c r="O57" s="134" t="s">
        <v>236</v>
      </c>
      <c r="P57" s="197">
        <f>((1+P56)^(1/12))-1</f>
        <v>2.1817144986013837E-3</v>
      </c>
      <c r="Z57" s="2"/>
    </row>
    <row r="58" spans="13:26" x14ac:dyDescent="0.25">
      <c r="M58" s="2"/>
      <c r="O58" s="134" t="s">
        <v>235</v>
      </c>
      <c r="P58" s="196">
        <f>P10</f>
        <v>22876142.274170391</v>
      </c>
      <c r="Z58" s="2"/>
    </row>
    <row r="59" spans="13:26" x14ac:dyDescent="0.25">
      <c r="M59" s="2"/>
      <c r="O59" s="134" t="s">
        <v>234</v>
      </c>
      <c r="P59" s="196">
        <f>P58/(1+P57)^P60</f>
        <v>9402020.7079097629</v>
      </c>
      <c r="Z59" s="2"/>
    </row>
    <row r="60" spans="13:26" x14ac:dyDescent="0.25">
      <c r="M60" s="2"/>
      <c r="O60" s="134" t="s">
        <v>233</v>
      </c>
      <c r="P60" s="124">
        <f>$P$12*12</f>
        <v>408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34825.827834763681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34825.827834763681</v>
      </c>
      <c r="Q63" s="124">
        <f t="shared" ref="Q63:Q71" si="8">O63*$P$57</f>
        <v>0</v>
      </c>
      <c r="R63" s="124">
        <f t="shared" ref="R63:R71" si="9">O63+P63+Q63</f>
        <v>34825.827834763681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71" si="11">R63</f>
        <v>34825.827834763681</v>
      </c>
      <c r="P64" s="124">
        <f t="shared" ref="P64:P187" si="12">P63</f>
        <v>34825.827834763681</v>
      </c>
      <c r="Q64" s="124">
        <f t="shared" si="8"/>
        <v>75.980013512899561</v>
      </c>
      <c r="R64" s="124">
        <f t="shared" si="9"/>
        <v>69727.635683040266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69727.635683040266</v>
      </c>
      <c r="P65" s="124">
        <f t="shared" si="12"/>
        <v>34825.827834763681</v>
      </c>
      <c r="Q65" s="124">
        <f t="shared" si="8"/>
        <v>152.12579372288414</v>
      </c>
      <c r="R65" s="124">
        <f t="shared" si="9"/>
        <v>104705.58931152683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104705.58931152683</v>
      </c>
      <c r="P66" s="124">
        <f t="shared" si="12"/>
        <v>34825.827834763681</v>
      </c>
      <c r="Q66" s="124">
        <f t="shared" si="8"/>
        <v>228.43770228556014</v>
      </c>
      <c r="R66" s="124">
        <f t="shared" si="9"/>
        <v>139759.85484857607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139759.85484857607</v>
      </c>
      <c r="P67" s="124">
        <f t="shared" si="12"/>
        <v>34825.827834763681</v>
      </c>
      <c r="Q67" s="124">
        <f t="shared" si="8"/>
        <v>304.91610164556329</v>
      </c>
      <c r="R67" s="124">
        <f t="shared" si="9"/>
        <v>174890.59878498531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174890.59878498531</v>
      </c>
      <c r="P68" s="124">
        <f t="shared" si="12"/>
        <v>34825.827834763681</v>
      </c>
      <c r="Q68" s="124">
        <f t="shared" si="8"/>
        <v>381.56135503828</v>
      </c>
      <c r="R68" s="124">
        <f t="shared" si="9"/>
        <v>210097.98797478728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210097.98797478728</v>
      </c>
      <c r="P69" s="124">
        <f t="shared" si="12"/>
        <v>34825.827834763681</v>
      </c>
      <c r="Q69" s="124">
        <f t="shared" si="8"/>
        <v>458.37382649157257</v>
      </c>
      <c r="R69" s="124">
        <f t="shared" si="9"/>
        <v>245382.18963604252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245382.18963604252</v>
      </c>
      <c r="P70" s="124">
        <f t="shared" si="12"/>
        <v>34825.827834763681</v>
      </c>
      <c r="Q70" s="124">
        <f t="shared" si="8"/>
        <v>535.35388082750819</v>
      </c>
      <c r="R70" s="124">
        <f t="shared" si="9"/>
        <v>280743.37135163369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280743.37135163369</v>
      </c>
      <c r="P71" s="124">
        <f t="shared" si="12"/>
        <v>34825.827834763681</v>
      </c>
      <c r="Q71" s="124">
        <f t="shared" si="8"/>
        <v>612.50188366409157</v>
      </c>
      <c r="R71" s="124">
        <f t="shared" si="9"/>
        <v>316181.70107006148</v>
      </c>
      <c r="Z71" s="2"/>
    </row>
    <row r="72" spans="13:26" x14ac:dyDescent="0.25">
      <c r="M72" s="2"/>
      <c r="N72" s="1">
        <f t="shared" si="10"/>
        <v>10</v>
      </c>
      <c r="O72" s="124">
        <f t="shared" ref="O72:O135" si="13">R71</f>
        <v>316181.70107006148</v>
      </c>
      <c r="P72" s="124">
        <f t="shared" si="12"/>
        <v>34825.827834763681</v>
      </c>
      <c r="Q72" s="124">
        <f t="shared" ref="Q72:Q135" si="14">O72*$P$57</f>
        <v>689.81820141700177</v>
      </c>
      <c r="R72" s="124">
        <f t="shared" ref="R72:R135" si="15">O72+P72+Q72</f>
        <v>351697.34710624214</v>
      </c>
      <c r="Z72" s="2"/>
    </row>
    <row r="73" spans="13:26" x14ac:dyDescent="0.25">
      <c r="M73" s="2"/>
      <c r="N73" s="1">
        <f t="shared" si="10"/>
        <v>11</v>
      </c>
      <c r="O73" s="124">
        <f t="shared" si="13"/>
        <v>351697.34710624214</v>
      </c>
      <c r="P73" s="124">
        <f t="shared" si="12"/>
        <v>34825.827834763681</v>
      </c>
      <c r="Q73" s="124">
        <f t="shared" si="14"/>
        <v>767.30320130133191</v>
      </c>
      <c r="R73" s="124">
        <f t="shared" si="15"/>
        <v>387290.47814230714</v>
      </c>
      <c r="Z73" s="2"/>
    </row>
    <row r="74" spans="13:26" x14ac:dyDescent="0.25">
      <c r="M74" s="2"/>
      <c r="N74" s="1">
        <f t="shared" si="10"/>
        <v>12</v>
      </c>
      <c r="O74" s="124">
        <f t="shared" si="13"/>
        <v>387290.47814230714</v>
      </c>
      <c r="P74" s="124">
        <f t="shared" si="12"/>
        <v>34825.827834763681</v>
      </c>
      <c r="Q74" s="124">
        <f t="shared" si="14"/>
        <v>844.95725133333372</v>
      </c>
      <c r="R74" s="124">
        <f t="shared" si="15"/>
        <v>422961.26322840416</v>
      </c>
      <c r="Z74" s="2"/>
    </row>
    <row r="75" spans="13:26" x14ac:dyDescent="0.25">
      <c r="M75" s="2"/>
      <c r="N75" s="1">
        <f t="shared" si="10"/>
        <v>13</v>
      </c>
      <c r="O75" s="124">
        <f t="shared" si="13"/>
        <v>422961.26322840416</v>
      </c>
      <c r="P75" s="124">
        <f t="shared" si="12"/>
        <v>34825.827834763681</v>
      </c>
      <c r="Q75" s="124">
        <f t="shared" si="14"/>
        <v>922.78072033216563</v>
      </c>
      <c r="R75" s="124">
        <f t="shared" si="15"/>
        <v>458709.87178350001</v>
      </c>
      <c r="Z75" s="2"/>
    </row>
    <row r="76" spans="13:26" x14ac:dyDescent="0.25">
      <c r="M76" s="2"/>
      <c r="N76" s="1">
        <f t="shared" si="10"/>
        <v>14</v>
      </c>
      <c r="O76" s="124">
        <f t="shared" si="13"/>
        <v>458709.87178350001</v>
      </c>
      <c r="P76" s="124">
        <f t="shared" si="12"/>
        <v>34825.827834763681</v>
      </c>
      <c r="Q76" s="124">
        <f t="shared" si="14"/>
        <v>1000.7739779216437</v>
      </c>
      <c r="R76" s="124">
        <f t="shared" si="15"/>
        <v>494536.47359618533</v>
      </c>
      <c r="Z76" s="2"/>
    </row>
    <row r="77" spans="13:26" x14ac:dyDescent="0.25">
      <c r="M77" s="2"/>
      <c r="N77" s="1">
        <f t="shared" si="10"/>
        <v>15</v>
      </c>
      <c r="O77" s="124">
        <f t="shared" si="13"/>
        <v>494536.47359618533</v>
      </c>
      <c r="P77" s="124">
        <f t="shared" si="12"/>
        <v>34825.827834763681</v>
      </c>
      <c r="Q77" s="124">
        <f t="shared" si="14"/>
        <v>1078.9373945319978</v>
      </c>
      <c r="R77" s="124">
        <f t="shared" si="15"/>
        <v>530441.23882548104</v>
      </c>
      <c r="Z77" s="2"/>
    </row>
    <row r="78" spans="13:26" x14ac:dyDescent="0.25">
      <c r="M78" s="2"/>
      <c r="N78" s="1">
        <f t="shared" si="10"/>
        <v>16</v>
      </c>
      <c r="O78" s="124">
        <f t="shared" si="13"/>
        <v>530441.23882548104</v>
      </c>
      <c r="P78" s="124">
        <f t="shared" si="12"/>
        <v>34825.827834763681</v>
      </c>
      <c r="Q78" s="124">
        <f t="shared" si="14"/>
        <v>1157.2713414016312</v>
      </c>
      <c r="R78" s="124">
        <f t="shared" si="15"/>
        <v>566424.33800164633</v>
      </c>
      <c r="Z78" s="2"/>
    </row>
    <row r="79" spans="13:26" x14ac:dyDescent="0.25">
      <c r="M79" s="2"/>
      <c r="N79" s="1">
        <f t="shared" si="10"/>
        <v>17</v>
      </c>
      <c r="O79" s="124">
        <f t="shared" si="13"/>
        <v>566424.33800164633</v>
      </c>
      <c r="P79" s="124">
        <f t="shared" si="12"/>
        <v>34825.827834763681</v>
      </c>
      <c r="Q79" s="124">
        <f t="shared" si="14"/>
        <v>1235.7761905788825</v>
      </c>
      <c r="R79" s="124">
        <f t="shared" si="15"/>
        <v>602485.94202698895</v>
      </c>
      <c r="Z79" s="2"/>
    </row>
    <row r="80" spans="13:26" x14ac:dyDescent="0.25">
      <c r="M80" s="2"/>
      <c r="N80" s="1">
        <f t="shared" si="10"/>
        <v>18</v>
      </c>
      <c r="O80" s="124">
        <f t="shared" si="13"/>
        <v>602485.94202698895</v>
      </c>
      <c r="P80" s="124">
        <f t="shared" si="12"/>
        <v>34825.827834763681</v>
      </c>
      <c r="Q80" s="124">
        <f t="shared" si="14"/>
        <v>1314.4523149237946</v>
      </c>
      <c r="R80" s="124">
        <f t="shared" si="15"/>
        <v>638626.22217667638</v>
      </c>
      <c r="Z80" s="2"/>
    </row>
    <row r="81" spans="13:26" x14ac:dyDescent="0.25">
      <c r="M81" s="2"/>
      <c r="N81" s="1">
        <f t="shared" si="10"/>
        <v>19</v>
      </c>
      <c r="O81" s="124">
        <f t="shared" si="13"/>
        <v>638626.22217667638</v>
      </c>
      <c r="P81" s="124">
        <f t="shared" si="12"/>
        <v>34825.827834763681</v>
      </c>
      <c r="Q81" s="124">
        <f t="shared" si="14"/>
        <v>1393.3000881098833</v>
      </c>
      <c r="R81" s="124">
        <f t="shared" si="15"/>
        <v>674845.35009954998</v>
      </c>
      <c r="Z81" s="2"/>
    </row>
    <row r="82" spans="13:26" x14ac:dyDescent="0.25">
      <c r="M82" s="2"/>
      <c r="N82" s="1">
        <f t="shared" si="10"/>
        <v>20</v>
      </c>
      <c r="O82" s="124">
        <f t="shared" si="13"/>
        <v>674845.35009954998</v>
      </c>
      <c r="P82" s="124">
        <f t="shared" si="12"/>
        <v>34825.827834763681</v>
      </c>
      <c r="Q82" s="124">
        <f t="shared" si="14"/>
        <v>1472.3198846259149</v>
      </c>
      <c r="R82" s="124">
        <f t="shared" si="15"/>
        <v>711143.49781893962</v>
      </c>
      <c r="Z82" s="2"/>
    </row>
    <row r="83" spans="13:26" x14ac:dyDescent="0.25">
      <c r="M83" s="2"/>
      <c r="N83" s="1">
        <f t="shared" si="10"/>
        <v>21</v>
      </c>
      <c r="O83" s="124">
        <f t="shared" si="13"/>
        <v>711143.49781893962</v>
      </c>
      <c r="P83" s="124">
        <f t="shared" si="12"/>
        <v>34825.827834763681</v>
      </c>
      <c r="Q83" s="124">
        <f t="shared" si="14"/>
        <v>1551.5120797776819</v>
      </c>
      <c r="R83" s="124">
        <f t="shared" si="15"/>
        <v>747520.83773348096</v>
      </c>
      <c r="Z83" s="2"/>
    </row>
    <row r="84" spans="13:26" x14ac:dyDescent="0.25">
      <c r="M84" s="2"/>
      <c r="N84" s="1">
        <f t="shared" si="10"/>
        <v>22</v>
      </c>
      <c r="O84" s="124">
        <f t="shared" si="13"/>
        <v>747520.83773348096</v>
      </c>
      <c r="P84" s="124">
        <f t="shared" si="12"/>
        <v>34825.827834763681</v>
      </c>
      <c r="Q84" s="124">
        <f t="shared" si="14"/>
        <v>1630.8770496897878</v>
      </c>
      <c r="R84" s="124">
        <f t="shared" si="15"/>
        <v>783977.54261793441</v>
      </c>
      <c r="Z84" s="2"/>
    </row>
    <row r="85" spans="13:26" x14ac:dyDescent="0.25">
      <c r="M85" s="2"/>
      <c r="N85" s="1">
        <f t="shared" si="10"/>
        <v>23</v>
      </c>
      <c r="O85" s="124">
        <f t="shared" si="13"/>
        <v>783977.54261793441</v>
      </c>
      <c r="P85" s="124">
        <f t="shared" si="12"/>
        <v>34825.827834763681</v>
      </c>
      <c r="Q85" s="124">
        <f t="shared" si="14"/>
        <v>1710.4151713074316</v>
      </c>
      <c r="R85" s="124">
        <f t="shared" si="15"/>
        <v>820513.78562400548</v>
      </c>
      <c r="Z85" s="2"/>
    </row>
    <row r="86" spans="13:26" x14ac:dyDescent="0.25">
      <c r="M86" s="2"/>
      <c r="N86" s="1">
        <f t="shared" si="10"/>
        <v>24</v>
      </c>
      <c r="O86" s="124">
        <f t="shared" si="13"/>
        <v>820513.78562400548</v>
      </c>
      <c r="P86" s="124">
        <f t="shared" si="12"/>
        <v>34825.827834763681</v>
      </c>
      <c r="Q86" s="124">
        <f t="shared" si="14"/>
        <v>1790.1268223982004</v>
      </c>
      <c r="R86" s="124">
        <f t="shared" si="15"/>
        <v>857129.74028116732</v>
      </c>
      <c r="Z86" s="2"/>
    </row>
    <row r="87" spans="13:26" x14ac:dyDescent="0.25">
      <c r="M87" s="2"/>
      <c r="N87" s="1">
        <f t="shared" si="10"/>
        <v>25</v>
      </c>
      <c r="O87" s="124">
        <f t="shared" si="13"/>
        <v>857129.74028116732</v>
      </c>
      <c r="P87" s="124">
        <f t="shared" si="12"/>
        <v>34825.827834763681</v>
      </c>
      <c r="Q87" s="124">
        <f t="shared" si="14"/>
        <v>1870.0123815538611</v>
      </c>
      <c r="R87" s="124">
        <f t="shared" si="15"/>
        <v>893825.58049748489</v>
      </c>
      <c r="Z87" s="2"/>
    </row>
    <row r="88" spans="13:26" x14ac:dyDescent="0.25">
      <c r="M88" s="2"/>
      <c r="N88" s="1">
        <f t="shared" si="10"/>
        <v>26</v>
      </c>
      <c r="O88" s="124">
        <f t="shared" si="13"/>
        <v>893825.58049748489</v>
      </c>
      <c r="P88" s="124">
        <f t="shared" si="12"/>
        <v>34825.827834763681</v>
      </c>
      <c r="Q88" s="124">
        <f t="shared" si="14"/>
        <v>1950.072228192161</v>
      </c>
      <c r="R88" s="124">
        <f t="shared" si="15"/>
        <v>930601.48056044069</v>
      </c>
      <c r="Z88" s="2"/>
    </row>
    <row r="89" spans="13:26" x14ac:dyDescent="0.25">
      <c r="M89" s="2"/>
      <c r="N89" s="1">
        <f t="shared" si="10"/>
        <v>27</v>
      </c>
      <c r="O89" s="124">
        <f t="shared" si="13"/>
        <v>930601.48056044069</v>
      </c>
      <c r="P89" s="124">
        <f t="shared" si="12"/>
        <v>34825.827834763681</v>
      </c>
      <c r="Q89" s="124">
        <f t="shared" si="14"/>
        <v>2030.3067425586271</v>
      </c>
      <c r="R89" s="124">
        <f t="shared" si="15"/>
        <v>967457.61513776297</v>
      </c>
      <c r="Z89" s="2"/>
    </row>
    <row r="90" spans="13:26" x14ac:dyDescent="0.25">
      <c r="M90" s="2"/>
      <c r="N90" s="1">
        <f t="shared" si="10"/>
        <v>28</v>
      </c>
      <c r="O90" s="124">
        <f t="shared" si="13"/>
        <v>967457.61513776297</v>
      </c>
      <c r="P90" s="124">
        <f t="shared" si="12"/>
        <v>34825.827834763681</v>
      </c>
      <c r="Q90" s="124">
        <f t="shared" si="14"/>
        <v>2110.7163057283751</v>
      </c>
      <c r="R90" s="124">
        <f t="shared" si="15"/>
        <v>1004394.1592782551</v>
      </c>
      <c r="Z90" s="2"/>
    </row>
    <row r="91" spans="13:26" x14ac:dyDescent="0.25">
      <c r="M91" s="2"/>
      <c r="N91" s="1">
        <f t="shared" si="10"/>
        <v>29</v>
      </c>
      <c r="O91" s="124">
        <f t="shared" si="13"/>
        <v>1004394.1592782551</v>
      </c>
      <c r="P91" s="124">
        <f t="shared" si="12"/>
        <v>34825.827834763681</v>
      </c>
      <c r="Q91" s="124">
        <f t="shared" si="14"/>
        <v>2191.3012996079165</v>
      </c>
      <c r="R91" s="124">
        <f t="shared" si="15"/>
        <v>1041411.2884126267</v>
      </c>
      <c r="Z91" s="2"/>
    </row>
    <row r="92" spans="13:26" x14ac:dyDescent="0.25">
      <c r="M92" s="2"/>
      <c r="N92" s="1">
        <f t="shared" si="10"/>
        <v>30</v>
      </c>
      <c r="O92" s="124">
        <f t="shared" si="13"/>
        <v>1041411.2884126267</v>
      </c>
      <c r="P92" s="124">
        <f t="shared" si="12"/>
        <v>34825.827834763681</v>
      </c>
      <c r="Q92" s="124">
        <f t="shared" si="14"/>
        <v>2272.0621069369749</v>
      </c>
      <c r="R92" s="124">
        <f t="shared" si="15"/>
        <v>1078509.1783543273</v>
      </c>
      <c r="Z92" s="2"/>
    </row>
    <row r="93" spans="13:26" x14ac:dyDescent="0.25">
      <c r="M93" s="2"/>
      <c r="N93" s="1">
        <f t="shared" si="10"/>
        <v>31</v>
      </c>
      <c r="O93" s="124">
        <f t="shared" si="13"/>
        <v>1078509.1783543273</v>
      </c>
      <c r="P93" s="124">
        <f t="shared" si="12"/>
        <v>34825.827834763681</v>
      </c>
      <c r="Q93" s="124">
        <f t="shared" si="14"/>
        <v>2352.9991112903017</v>
      </c>
      <c r="R93" s="124">
        <f t="shared" si="15"/>
        <v>1115688.0053003815</v>
      </c>
      <c r="Z93" s="2"/>
    </row>
    <row r="94" spans="13:26" x14ac:dyDescent="0.25">
      <c r="M94" s="2"/>
      <c r="N94" s="1">
        <f t="shared" si="10"/>
        <v>32</v>
      </c>
      <c r="O94" s="124">
        <f t="shared" si="13"/>
        <v>1115688.0053003815</v>
      </c>
      <c r="P94" s="124">
        <f t="shared" si="12"/>
        <v>34825.827834763681</v>
      </c>
      <c r="Q94" s="124">
        <f t="shared" si="14"/>
        <v>2434.1126970794994</v>
      </c>
      <c r="R94" s="124">
        <f t="shared" si="15"/>
        <v>1152947.9458322248</v>
      </c>
      <c r="Z94" s="2"/>
    </row>
    <row r="95" spans="13:26" x14ac:dyDescent="0.25">
      <c r="M95" s="2"/>
      <c r="N95" s="1">
        <f t="shared" si="10"/>
        <v>33</v>
      </c>
      <c r="O95" s="124">
        <f t="shared" si="13"/>
        <v>1152947.9458322248</v>
      </c>
      <c r="P95" s="124">
        <f t="shared" si="12"/>
        <v>34825.827834763681</v>
      </c>
      <c r="Q95" s="124">
        <f t="shared" si="14"/>
        <v>2515.4032495548477</v>
      </c>
      <c r="R95" s="124">
        <f t="shared" si="15"/>
        <v>1190289.1769165434</v>
      </c>
      <c r="Z95" s="2"/>
    </row>
    <row r="96" spans="13:26" x14ac:dyDescent="0.25">
      <c r="M96" s="2"/>
      <c r="N96" s="1">
        <f t="shared" si="10"/>
        <v>34</v>
      </c>
      <c r="O96" s="124">
        <f t="shared" si="13"/>
        <v>1190289.1769165434</v>
      </c>
      <c r="P96" s="124">
        <f t="shared" si="12"/>
        <v>34825.827834763681</v>
      </c>
      <c r="Q96" s="124">
        <f t="shared" si="14"/>
        <v>2596.8711548071301</v>
      </c>
      <c r="R96" s="124">
        <f t="shared" si="15"/>
        <v>1227711.875906114</v>
      </c>
      <c r="Z96" s="2"/>
    </row>
    <row r="97" spans="13:26" x14ac:dyDescent="0.25">
      <c r="M97" s="2"/>
      <c r="N97" s="1">
        <f t="shared" si="10"/>
        <v>35</v>
      </c>
      <c r="O97" s="124">
        <f t="shared" si="13"/>
        <v>1227711.875906114</v>
      </c>
      <c r="P97" s="124">
        <f t="shared" si="12"/>
        <v>34825.827834763681</v>
      </c>
      <c r="Q97" s="124">
        <f t="shared" si="14"/>
        <v>2678.5167997694716</v>
      </c>
      <c r="R97" s="124">
        <f t="shared" si="15"/>
        <v>1265216.2205406469</v>
      </c>
      <c r="Z97" s="2"/>
    </row>
    <row r="98" spans="13:26" x14ac:dyDescent="0.25">
      <c r="M98" s="2"/>
      <c r="N98" s="1">
        <f t="shared" si="10"/>
        <v>36</v>
      </c>
      <c r="O98" s="124">
        <f t="shared" si="13"/>
        <v>1265216.2205406469</v>
      </c>
      <c r="P98" s="124">
        <f t="shared" si="12"/>
        <v>34825.827834763681</v>
      </c>
      <c r="Q98" s="124">
        <f t="shared" si="14"/>
        <v>2760.3405722191751</v>
      </c>
      <c r="R98" s="124">
        <f t="shared" si="15"/>
        <v>1302802.3889476296</v>
      </c>
      <c r="Z98" s="2"/>
    </row>
    <row r="99" spans="13:26" x14ac:dyDescent="0.25">
      <c r="M99" s="2"/>
      <c r="N99" s="1">
        <f t="shared" si="10"/>
        <v>37</v>
      </c>
      <c r="O99" s="124">
        <f t="shared" si="13"/>
        <v>1302802.3889476296</v>
      </c>
      <c r="P99" s="124">
        <f t="shared" si="12"/>
        <v>34825.827834763681</v>
      </c>
      <c r="Q99" s="124">
        <f t="shared" si="14"/>
        <v>2842.3428607795627</v>
      </c>
      <c r="R99" s="124">
        <f t="shared" si="15"/>
        <v>1340470.5596431729</v>
      </c>
      <c r="Z99" s="2"/>
    </row>
    <row r="100" spans="13:26" x14ac:dyDescent="0.25">
      <c r="M100" s="2"/>
      <c r="N100" s="1">
        <f t="shared" si="10"/>
        <v>38</v>
      </c>
      <c r="O100" s="124">
        <f t="shared" si="13"/>
        <v>1340470.5596431729</v>
      </c>
      <c r="P100" s="124">
        <f t="shared" si="12"/>
        <v>34825.827834763681</v>
      </c>
      <c r="Q100" s="124">
        <f t="shared" si="14"/>
        <v>2924.5240549218211</v>
      </c>
      <c r="R100" s="124">
        <f t="shared" si="15"/>
        <v>1378220.9115328586</v>
      </c>
      <c r="Z100" s="2"/>
    </row>
    <row r="101" spans="13:26" x14ac:dyDescent="0.25">
      <c r="M101" s="2"/>
      <c r="N101" s="1">
        <f t="shared" si="10"/>
        <v>39</v>
      </c>
      <c r="O101" s="124">
        <f t="shared" si="13"/>
        <v>1378220.9115328586</v>
      </c>
      <c r="P101" s="124">
        <f t="shared" si="12"/>
        <v>34825.827834763681</v>
      </c>
      <c r="Q101" s="124">
        <f t="shared" si="14"/>
        <v>3006.8845449668524</v>
      </c>
      <c r="R101" s="124">
        <f t="shared" si="15"/>
        <v>1416053.6239125892</v>
      </c>
      <c r="Z101" s="2"/>
    </row>
    <row r="102" spans="13:26" x14ac:dyDescent="0.25">
      <c r="M102" s="2"/>
      <c r="N102" s="1">
        <f t="shared" si="10"/>
        <v>40</v>
      </c>
      <c r="O102" s="124">
        <f t="shared" si="13"/>
        <v>1416053.6239125892</v>
      </c>
      <c r="P102" s="124">
        <f t="shared" si="12"/>
        <v>34825.827834763681</v>
      </c>
      <c r="Q102" s="124">
        <f t="shared" si="14"/>
        <v>3089.4247220871266</v>
      </c>
      <c r="R102" s="124">
        <f t="shared" si="15"/>
        <v>1453968.8764694398</v>
      </c>
      <c r="Z102" s="2"/>
    </row>
    <row r="103" spans="13:26" x14ac:dyDescent="0.25">
      <c r="M103" s="2"/>
      <c r="N103" s="1">
        <f t="shared" si="10"/>
        <v>41</v>
      </c>
      <c r="O103" s="124">
        <f t="shared" si="13"/>
        <v>1453968.8764694398</v>
      </c>
      <c r="P103" s="124">
        <f t="shared" si="12"/>
        <v>34825.827834763681</v>
      </c>
      <c r="Q103" s="124">
        <f t="shared" si="14"/>
        <v>3172.1449783085409</v>
      </c>
      <c r="R103" s="124">
        <f t="shared" si="15"/>
        <v>1491966.849282512</v>
      </c>
      <c r="Z103" s="2"/>
    </row>
    <row r="104" spans="13:26" x14ac:dyDescent="0.25">
      <c r="M104" s="2"/>
      <c r="N104" s="1">
        <f t="shared" si="10"/>
        <v>42</v>
      </c>
      <c r="O104" s="124">
        <f t="shared" si="13"/>
        <v>1491966.849282512</v>
      </c>
      <c r="P104" s="124">
        <f t="shared" si="12"/>
        <v>34825.827834763681</v>
      </c>
      <c r="Q104" s="124">
        <f t="shared" si="14"/>
        <v>3255.0457065122819</v>
      </c>
      <c r="R104" s="124">
        <f t="shared" si="15"/>
        <v>1530047.7228237877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1530047.7228237877</v>
      </c>
      <c r="P105" s="124">
        <f t="shared" si="12"/>
        <v>34825.827834763681</v>
      </c>
      <c r="Q105" s="124">
        <f t="shared" si="14"/>
        <v>3338.127300436689</v>
      </c>
      <c r="R105" s="124">
        <f t="shared" si="15"/>
        <v>1568211.6779589881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1568211.6779589881</v>
      </c>
      <c r="P106" s="124">
        <f t="shared" si="12"/>
        <v>34825.827834763681</v>
      </c>
      <c r="Q106" s="124">
        <f t="shared" si="14"/>
        <v>3421.3901546791285</v>
      </c>
      <c r="R106" s="124">
        <f t="shared" si="15"/>
        <v>1606458.8959484308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1606458.8959484308</v>
      </c>
      <c r="P107" s="124">
        <f t="shared" si="12"/>
        <v>34825.827834763681</v>
      </c>
      <c r="Q107" s="124">
        <f t="shared" si="14"/>
        <v>3504.834664697863</v>
      </c>
      <c r="R107" s="124">
        <f t="shared" si="15"/>
        <v>1644789.5584478923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1644789.5584478923</v>
      </c>
      <c r="P108" s="124">
        <f t="shared" si="12"/>
        <v>34825.827834763681</v>
      </c>
      <c r="Q108" s="124">
        <f t="shared" si="14"/>
        <v>3588.4612268139344</v>
      </c>
      <c r="R108" s="124">
        <f t="shared" si="15"/>
        <v>1683203.8475094698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1683203.8475094698</v>
      </c>
      <c r="P109" s="124">
        <f t="shared" si="12"/>
        <v>34825.827834763681</v>
      </c>
      <c r="Q109" s="124">
        <f t="shared" si="14"/>
        <v>3672.2702382130428</v>
      </c>
      <c r="R109" s="124">
        <f t="shared" si="15"/>
        <v>1721701.9455824464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1721701.9455824464</v>
      </c>
      <c r="P110" s="124">
        <f t="shared" si="12"/>
        <v>34825.827834763681</v>
      </c>
      <c r="Q110" s="124">
        <f t="shared" si="14"/>
        <v>3756.2620969474337</v>
      </c>
      <c r="R110" s="124">
        <f t="shared" si="15"/>
        <v>1760284.0355141577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1760284.0355141577</v>
      </c>
      <c r="P111" s="124">
        <f t="shared" si="12"/>
        <v>34825.827834763681</v>
      </c>
      <c r="Q111" s="124">
        <f t="shared" si="14"/>
        <v>3840.4372019377911</v>
      </c>
      <c r="R111" s="124">
        <f t="shared" si="15"/>
        <v>1798950.3005508592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1798950.3005508592</v>
      </c>
      <c r="P112" s="124">
        <f t="shared" si="12"/>
        <v>34825.827834763681</v>
      </c>
      <c r="Q112" s="124">
        <f t="shared" si="14"/>
        <v>3924.7959529751261</v>
      </c>
      <c r="R112" s="124">
        <f t="shared" si="15"/>
        <v>1837700.924338598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1837700.924338598</v>
      </c>
      <c r="P113" s="124">
        <f t="shared" si="12"/>
        <v>34825.827834763681</v>
      </c>
      <c r="Q113" s="124">
        <f t="shared" si="14"/>
        <v>4009.3387507226839</v>
      </c>
      <c r="R113" s="124">
        <f t="shared" si="15"/>
        <v>1876536.0909240844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1876536.0909240844</v>
      </c>
      <c r="P114" s="124">
        <f t="shared" si="12"/>
        <v>34825.827834763681</v>
      </c>
      <c r="Q114" s="124">
        <f t="shared" si="14"/>
        <v>4094.0659967178394</v>
      </c>
      <c r="R114" s="124">
        <f t="shared" si="15"/>
        <v>1915455.9847555661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1915455.9847555661</v>
      </c>
      <c r="P115" s="124">
        <f t="shared" si="12"/>
        <v>34825.827834763681</v>
      </c>
      <c r="Q115" s="124">
        <f t="shared" si="14"/>
        <v>4178.9780933740094</v>
      </c>
      <c r="R115" s="124">
        <f t="shared" si="15"/>
        <v>1954460.790683704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1954460.790683704</v>
      </c>
      <c r="P116" s="124">
        <f t="shared" si="12"/>
        <v>34825.827834763681</v>
      </c>
      <c r="Q116" s="124">
        <f t="shared" si="14"/>
        <v>4264.0754439825614</v>
      </c>
      <c r="R116" s="124">
        <f t="shared" si="15"/>
        <v>1993550.6939624501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1993550.6939624501</v>
      </c>
      <c r="P117" s="124">
        <f t="shared" si="12"/>
        <v>34825.827834763681</v>
      </c>
      <c r="Q117" s="124">
        <f t="shared" si="14"/>
        <v>4349.3584527147277</v>
      </c>
      <c r="R117" s="124">
        <f t="shared" si="15"/>
        <v>2032725.8802499285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2032725.8802499285</v>
      </c>
      <c r="P118" s="124">
        <f t="shared" si="12"/>
        <v>34825.827834763681</v>
      </c>
      <c r="Q118" s="124">
        <f t="shared" si="14"/>
        <v>4434.8275246235289</v>
      </c>
      <c r="R118" s="124">
        <f t="shared" si="15"/>
        <v>2071986.5356093158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2071986.5356093158</v>
      </c>
      <c r="P119" s="124">
        <f t="shared" si="12"/>
        <v>34825.827834763681</v>
      </c>
      <c r="Q119" s="124">
        <f t="shared" si="14"/>
        <v>4520.4830656456961</v>
      </c>
      <c r="R119" s="124">
        <f t="shared" si="15"/>
        <v>2111332.8465097253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2111332.8465097253</v>
      </c>
      <c r="P120" s="124">
        <f t="shared" si="12"/>
        <v>34825.827834763681</v>
      </c>
      <c r="Q120" s="124">
        <f t="shared" si="14"/>
        <v>4606.3254826035973</v>
      </c>
      <c r="R120" s="124">
        <f t="shared" si="15"/>
        <v>2150764.9998270925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2150764.9998270925</v>
      </c>
      <c r="P121" s="124">
        <f t="shared" si="12"/>
        <v>34825.827834763681</v>
      </c>
      <c r="Q121" s="124">
        <f t="shared" si="14"/>
        <v>4692.3551832071698</v>
      </c>
      <c r="R121" s="124">
        <f t="shared" si="15"/>
        <v>2190283.182845063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2190283.182845063</v>
      </c>
      <c r="P122" s="124">
        <f t="shared" si="12"/>
        <v>34825.827834763681</v>
      </c>
      <c r="Q122" s="124">
        <f t="shared" si="14"/>
        <v>4778.5725760558598</v>
      </c>
      <c r="R122" s="124">
        <f t="shared" si="15"/>
        <v>2229887.5832558824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2229887.5832558824</v>
      </c>
      <c r="P123" s="124">
        <f t="shared" si="12"/>
        <v>34825.827834763681</v>
      </c>
      <c r="Q123" s="124">
        <f t="shared" si="14"/>
        <v>4864.9780706405581</v>
      </c>
      <c r="R123" s="124">
        <f t="shared" si="15"/>
        <v>2269578.3891612864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2269578.3891612864</v>
      </c>
      <c r="P124" s="124">
        <f t="shared" si="12"/>
        <v>34825.827834763681</v>
      </c>
      <c r="Q124" s="124">
        <f t="shared" si="14"/>
        <v>4951.5720773455523</v>
      </c>
      <c r="R124" s="124">
        <f t="shared" si="15"/>
        <v>2309355.7890733955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2309355.7890733955</v>
      </c>
      <c r="P125" s="124">
        <f t="shared" si="12"/>
        <v>34825.827834763681</v>
      </c>
      <c r="Q125" s="124">
        <f t="shared" si="14"/>
        <v>5038.3550074504656</v>
      </c>
      <c r="R125" s="124">
        <f t="shared" si="15"/>
        <v>2349219.9719156097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2349219.9719156097</v>
      </c>
      <c r="P126" s="124">
        <f t="shared" si="12"/>
        <v>34825.827834763681</v>
      </c>
      <c r="Q126" s="124">
        <f t="shared" si="14"/>
        <v>5125.3272731322213</v>
      </c>
      <c r="R126" s="124">
        <f t="shared" si="15"/>
        <v>2389171.1270235055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2389171.1270235055</v>
      </c>
      <c r="P127" s="124">
        <f t="shared" si="12"/>
        <v>34825.827834763681</v>
      </c>
      <c r="Q127" s="124">
        <f t="shared" si="14"/>
        <v>5212.4892874669904</v>
      </c>
      <c r="R127" s="124">
        <f t="shared" si="15"/>
        <v>2429209.4441457363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2429209.4441457363</v>
      </c>
      <c r="P128" s="124">
        <f t="shared" si="12"/>
        <v>34825.827834763681</v>
      </c>
      <c r="Q128" s="124">
        <f t="shared" si="14"/>
        <v>5299.841464432161</v>
      </c>
      <c r="R128" s="124">
        <f t="shared" si="15"/>
        <v>2469335.1134449318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2469335.1134449318</v>
      </c>
      <c r="P129" s="124">
        <f t="shared" si="12"/>
        <v>34825.827834763681</v>
      </c>
      <c r="Q129" s="124">
        <f t="shared" si="14"/>
        <v>5387.3842189083007</v>
      </c>
      <c r="R129" s="124">
        <f t="shared" si="15"/>
        <v>2509548.3254986038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2509548.3254986038</v>
      </c>
      <c r="P130" s="124">
        <f t="shared" si="12"/>
        <v>34825.827834763681</v>
      </c>
      <c r="Q130" s="124">
        <f t="shared" si="14"/>
        <v>5475.1179666811286</v>
      </c>
      <c r="R130" s="124">
        <f t="shared" si="15"/>
        <v>2549849.2713000486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2549849.2713000486</v>
      </c>
      <c r="P131" s="124">
        <f t="shared" si="12"/>
        <v>34825.827834763681</v>
      </c>
      <c r="Q131" s="124">
        <f t="shared" si="14"/>
        <v>5563.0431244434885</v>
      </c>
      <c r="R131" s="124">
        <f t="shared" si="15"/>
        <v>2590238.1422592555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2590238.1422592555</v>
      </c>
      <c r="P132" s="124">
        <f t="shared" si="12"/>
        <v>34825.827834763681</v>
      </c>
      <c r="Q132" s="124">
        <f t="shared" si="14"/>
        <v>5651.1601097973307</v>
      </c>
      <c r="R132" s="124">
        <f t="shared" si="15"/>
        <v>2630715.1302038166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2630715.1302038166</v>
      </c>
      <c r="P133" s="124">
        <f t="shared" si="12"/>
        <v>34825.827834763681</v>
      </c>
      <c r="Q133" s="124">
        <f t="shared" si="14"/>
        <v>5739.4693412556935</v>
      </c>
      <c r="R133" s="124">
        <f t="shared" si="15"/>
        <v>2671280.4273798359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2671280.4273798359</v>
      </c>
      <c r="P134" s="124">
        <f t="shared" si="12"/>
        <v>34825.827834763681</v>
      </c>
      <c r="Q134" s="124">
        <f t="shared" si="14"/>
        <v>5827.9712382446887</v>
      </c>
      <c r="R134" s="124">
        <f t="shared" si="15"/>
        <v>2711934.2264528442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2711934.2264528442</v>
      </c>
      <c r="P135" s="124">
        <f t="shared" si="12"/>
        <v>34825.827834763681</v>
      </c>
      <c r="Q135" s="124">
        <f t="shared" si="14"/>
        <v>5916.6662211054982</v>
      </c>
      <c r="R135" s="124">
        <f t="shared" si="15"/>
        <v>2752676.7205087133</v>
      </c>
      <c r="Z135" s="2"/>
    </row>
    <row r="136" spans="13:26" x14ac:dyDescent="0.25">
      <c r="M136" s="2"/>
      <c r="N136" s="1">
        <f t="shared" si="10"/>
        <v>74</v>
      </c>
      <c r="O136" s="124">
        <f t="shared" ref="O136:O199" si="16">R135</f>
        <v>2752676.7205087133</v>
      </c>
      <c r="P136" s="124">
        <f t="shared" si="12"/>
        <v>34825.827834763681</v>
      </c>
      <c r="Q136" s="124">
        <f t="shared" ref="Q136:Q199" si="17">O136*$P$57</f>
        <v>6005.5547110963689</v>
      </c>
      <c r="R136" s="124">
        <f t="shared" ref="R136:R199" si="18">O136+P136+Q136</f>
        <v>2793508.1030545733</v>
      </c>
      <c r="Z136" s="2"/>
    </row>
    <row r="137" spans="13:26" x14ac:dyDescent="0.25">
      <c r="M137" s="2"/>
      <c r="N137" s="1">
        <f t="shared" si="10"/>
        <v>75</v>
      </c>
      <c r="O137" s="124">
        <f t="shared" si="16"/>
        <v>2793508.1030545733</v>
      </c>
      <c r="P137" s="124">
        <f t="shared" si="12"/>
        <v>34825.827834763681</v>
      </c>
      <c r="Q137" s="124">
        <f t="shared" si="17"/>
        <v>6094.6371303946107</v>
      </c>
      <c r="R137" s="124">
        <f t="shared" si="18"/>
        <v>2834428.5680197314</v>
      </c>
      <c r="Z137" s="2"/>
    </row>
    <row r="138" spans="13:26" x14ac:dyDescent="0.25">
      <c r="M138" s="2"/>
      <c r="N138" s="1">
        <f t="shared" si="10"/>
        <v>76</v>
      </c>
      <c r="O138" s="124">
        <f t="shared" si="16"/>
        <v>2834428.5680197314</v>
      </c>
      <c r="P138" s="124">
        <f t="shared" si="12"/>
        <v>34825.827834763681</v>
      </c>
      <c r="Q138" s="124">
        <f t="shared" si="17"/>
        <v>6183.9139020986058</v>
      </c>
      <c r="R138" s="124">
        <f t="shared" si="18"/>
        <v>2875438.3097565938</v>
      </c>
      <c r="Z138" s="2"/>
    </row>
    <row r="139" spans="13:26" x14ac:dyDescent="0.25">
      <c r="M139" s="2"/>
      <c r="N139" s="1">
        <f t="shared" si="10"/>
        <v>77</v>
      </c>
      <c r="O139" s="124">
        <f t="shared" si="16"/>
        <v>2875438.3097565938</v>
      </c>
      <c r="P139" s="124">
        <f t="shared" si="12"/>
        <v>34825.827834763681</v>
      </c>
      <c r="Q139" s="124">
        <f t="shared" si="17"/>
        <v>6273.3854502298173</v>
      </c>
      <c r="R139" s="124">
        <f t="shared" si="18"/>
        <v>2916537.5230415873</v>
      </c>
      <c r="Z139" s="2"/>
    </row>
    <row r="140" spans="13:26" x14ac:dyDescent="0.25">
      <c r="M140" s="2"/>
      <c r="N140" s="1">
        <f t="shared" si="10"/>
        <v>78</v>
      </c>
      <c r="O140" s="124">
        <f t="shared" si="16"/>
        <v>2916537.5230415873</v>
      </c>
      <c r="P140" s="124">
        <f t="shared" si="12"/>
        <v>34825.827834763681</v>
      </c>
      <c r="Q140" s="124">
        <f t="shared" si="17"/>
        <v>6363.0521997347978</v>
      </c>
      <c r="R140" s="124">
        <f t="shared" si="18"/>
        <v>2957726.4030760857</v>
      </c>
      <c r="Z140" s="2"/>
    </row>
    <row r="141" spans="13:26" x14ac:dyDescent="0.25">
      <c r="M141" s="2"/>
      <c r="N141" s="1">
        <f t="shared" si="10"/>
        <v>79</v>
      </c>
      <c r="O141" s="124">
        <f t="shared" si="16"/>
        <v>2957726.4030760857</v>
      </c>
      <c r="P141" s="124">
        <f t="shared" si="12"/>
        <v>34825.827834763681</v>
      </c>
      <c r="Q141" s="124">
        <f t="shared" si="17"/>
        <v>6452.9145764872164</v>
      </c>
      <c r="R141" s="124">
        <f t="shared" si="18"/>
        <v>2999005.1454873364</v>
      </c>
      <c r="Z141" s="2"/>
    </row>
    <row r="142" spans="13:26" x14ac:dyDescent="0.25">
      <c r="M142" s="2"/>
      <c r="N142" s="1">
        <f t="shared" si="10"/>
        <v>80</v>
      </c>
      <c r="O142" s="124">
        <f t="shared" si="16"/>
        <v>2999005.1454873364</v>
      </c>
      <c r="P142" s="124">
        <f t="shared" si="12"/>
        <v>34825.827834763681</v>
      </c>
      <c r="Q142" s="124">
        <f t="shared" si="17"/>
        <v>6542.9730072898737</v>
      </c>
      <c r="R142" s="124">
        <f t="shared" si="18"/>
        <v>3040373.9463293897</v>
      </c>
      <c r="Z142" s="2"/>
    </row>
    <row r="143" spans="13:26" x14ac:dyDescent="0.25">
      <c r="M143" s="2"/>
      <c r="N143" s="1">
        <f t="shared" si="10"/>
        <v>81</v>
      </c>
      <c r="O143" s="124">
        <f t="shared" si="16"/>
        <v>3040373.9463293897</v>
      </c>
      <c r="P143" s="124">
        <f t="shared" si="12"/>
        <v>34825.827834763681</v>
      </c>
      <c r="Q143" s="124">
        <f t="shared" si="17"/>
        <v>6633.2279198767346</v>
      </c>
      <c r="R143" s="124">
        <f t="shared" si="18"/>
        <v>3081833.0020840298</v>
      </c>
      <c r="Z143" s="2"/>
    </row>
    <row r="144" spans="13:26" x14ac:dyDescent="0.25">
      <c r="M144" s="2"/>
      <c r="N144" s="1">
        <f t="shared" si="10"/>
        <v>82</v>
      </c>
      <c r="O144" s="124">
        <f t="shared" si="16"/>
        <v>3081833.0020840298</v>
      </c>
      <c r="P144" s="124">
        <f t="shared" si="12"/>
        <v>34825.827834763681</v>
      </c>
      <c r="Q144" s="124">
        <f t="shared" si="17"/>
        <v>6723.6797429149565</v>
      </c>
      <c r="R144" s="124">
        <f t="shared" si="18"/>
        <v>3123382.5096617085</v>
      </c>
      <c r="Z144" s="2"/>
    </row>
    <row r="145" spans="13:26" x14ac:dyDescent="0.25">
      <c r="M145" s="2"/>
      <c r="N145" s="1">
        <f t="shared" si="10"/>
        <v>83</v>
      </c>
      <c r="O145" s="124">
        <f t="shared" si="16"/>
        <v>3123382.5096617085</v>
      </c>
      <c r="P145" s="124">
        <f t="shared" si="12"/>
        <v>34825.827834763681</v>
      </c>
      <c r="Q145" s="124">
        <f t="shared" si="17"/>
        <v>6814.3289060069255</v>
      </c>
      <c r="R145" s="124">
        <f t="shared" si="18"/>
        <v>3165022.6664024792</v>
      </c>
      <c r="Z145" s="2"/>
    </row>
    <row r="146" spans="13:26" x14ac:dyDescent="0.25">
      <c r="M146" s="2"/>
      <c r="N146" s="1">
        <f t="shared" si="10"/>
        <v>84</v>
      </c>
      <c r="O146" s="124">
        <f t="shared" si="16"/>
        <v>3165022.6664024792</v>
      </c>
      <c r="P146" s="124">
        <f t="shared" si="12"/>
        <v>34825.827834763681</v>
      </c>
      <c r="Q146" s="124">
        <f t="shared" si="17"/>
        <v>6905.1758396922996</v>
      </c>
      <c r="R146" s="124">
        <f t="shared" si="18"/>
        <v>3206753.6700769351</v>
      </c>
      <c r="Z146" s="2"/>
    </row>
    <row r="147" spans="13:26" x14ac:dyDescent="0.25">
      <c r="M147" s="2"/>
      <c r="N147" s="1">
        <f t="shared" si="10"/>
        <v>85</v>
      </c>
      <c r="O147" s="124">
        <f t="shared" si="16"/>
        <v>3206753.6700769351</v>
      </c>
      <c r="P147" s="124">
        <f t="shared" si="12"/>
        <v>34825.827834763681</v>
      </c>
      <c r="Q147" s="124">
        <f t="shared" si="17"/>
        <v>6996.2209754500473</v>
      </c>
      <c r="R147" s="124">
        <f t="shared" si="18"/>
        <v>3248575.7188871489</v>
      </c>
      <c r="Z147" s="2"/>
    </row>
    <row r="148" spans="13:26" x14ac:dyDescent="0.25">
      <c r="M148" s="2"/>
      <c r="N148" s="1">
        <f t="shared" si="10"/>
        <v>86</v>
      </c>
      <c r="O148" s="124">
        <f t="shared" si="16"/>
        <v>3248575.7188871489</v>
      </c>
      <c r="P148" s="124">
        <f t="shared" si="12"/>
        <v>34825.827834763681</v>
      </c>
      <c r="Q148" s="124">
        <f t="shared" si="17"/>
        <v>7087.4647457005058</v>
      </c>
      <c r="R148" s="124">
        <f t="shared" si="18"/>
        <v>3290489.0114676128</v>
      </c>
      <c r="Z148" s="2"/>
    </row>
    <row r="149" spans="13:26" x14ac:dyDescent="0.25">
      <c r="M149" s="2"/>
      <c r="N149" s="1">
        <f t="shared" si="10"/>
        <v>87</v>
      </c>
      <c r="O149" s="124">
        <f t="shared" si="16"/>
        <v>3290489.0114676128</v>
      </c>
      <c r="P149" s="124">
        <f t="shared" si="12"/>
        <v>34825.827834763681</v>
      </c>
      <c r="Q149" s="124">
        <f t="shared" si="17"/>
        <v>7178.9075838074259</v>
      </c>
      <c r="R149" s="124">
        <f t="shared" si="18"/>
        <v>3332493.746886184</v>
      </c>
      <c r="Z149" s="2"/>
    </row>
    <row r="150" spans="13:26" x14ac:dyDescent="0.25">
      <c r="M150" s="2"/>
      <c r="N150" s="1">
        <f t="shared" si="10"/>
        <v>88</v>
      </c>
      <c r="O150" s="124">
        <f t="shared" si="16"/>
        <v>3332493.746886184</v>
      </c>
      <c r="P150" s="124">
        <f t="shared" si="12"/>
        <v>34825.827834763681</v>
      </c>
      <c r="Q150" s="124">
        <f t="shared" si="17"/>
        <v>7270.5499240800373</v>
      </c>
      <c r="R150" s="124">
        <f t="shared" si="18"/>
        <v>3374590.1246450278</v>
      </c>
      <c r="Z150" s="2"/>
    </row>
    <row r="151" spans="13:26" x14ac:dyDescent="0.25">
      <c r="M151" s="2"/>
      <c r="N151" s="1">
        <f t="shared" si="10"/>
        <v>89</v>
      </c>
      <c r="O151" s="124">
        <f t="shared" si="16"/>
        <v>3374590.1246450278</v>
      </c>
      <c r="P151" s="124">
        <f t="shared" si="12"/>
        <v>34825.827834763681</v>
      </c>
      <c r="Q151" s="124">
        <f t="shared" si="17"/>
        <v>7362.3922017751074</v>
      </c>
      <c r="R151" s="124">
        <f t="shared" si="18"/>
        <v>3416778.3446815666</v>
      </c>
      <c r="Z151" s="2"/>
    </row>
    <row r="152" spans="13:26" x14ac:dyDescent="0.25">
      <c r="M152" s="2"/>
      <c r="N152" s="1">
        <f t="shared" si="10"/>
        <v>90</v>
      </c>
      <c r="O152" s="124">
        <f t="shared" si="16"/>
        <v>3416778.3446815666</v>
      </c>
      <c r="P152" s="124">
        <f t="shared" si="12"/>
        <v>34825.827834763681</v>
      </c>
      <c r="Q152" s="124">
        <f t="shared" si="17"/>
        <v>7454.4348530990101</v>
      </c>
      <c r="R152" s="124">
        <f t="shared" si="18"/>
        <v>3459058.607369429</v>
      </c>
      <c r="Z152" s="2"/>
    </row>
    <row r="153" spans="13:26" x14ac:dyDescent="0.25">
      <c r="M153" s="2"/>
      <c r="N153" s="1">
        <f t="shared" si="10"/>
        <v>91</v>
      </c>
      <c r="O153" s="124">
        <f t="shared" si="16"/>
        <v>3459058.607369429</v>
      </c>
      <c r="P153" s="124">
        <f t="shared" si="12"/>
        <v>34825.827834763681</v>
      </c>
      <c r="Q153" s="124">
        <f t="shared" si="17"/>
        <v>7546.6783152097942</v>
      </c>
      <c r="R153" s="124">
        <f t="shared" si="18"/>
        <v>3501431.1135194022</v>
      </c>
      <c r="Z153" s="2"/>
    </row>
    <row r="154" spans="13:26" x14ac:dyDescent="0.25">
      <c r="M154" s="2"/>
      <c r="N154" s="1">
        <f t="shared" si="10"/>
        <v>92</v>
      </c>
      <c r="O154" s="124">
        <f t="shared" si="16"/>
        <v>3501431.1135194022</v>
      </c>
      <c r="P154" s="124">
        <f t="shared" si="12"/>
        <v>34825.827834763681</v>
      </c>
      <c r="Q154" s="124">
        <f t="shared" si="17"/>
        <v>7639.1230262192676</v>
      </c>
      <c r="R154" s="124">
        <f t="shared" si="18"/>
        <v>3543896.064380385</v>
      </c>
      <c r="Z154" s="2"/>
    </row>
    <row r="155" spans="13:26" x14ac:dyDescent="0.25">
      <c r="M155" s="2"/>
      <c r="N155" s="1">
        <f t="shared" si="10"/>
        <v>93</v>
      </c>
      <c r="O155" s="124">
        <f t="shared" si="16"/>
        <v>3543896.064380385</v>
      </c>
      <c r="P155" s="124">
        <f t="shared" si="12"/>
        <v>34825.827834763681</v>
      </c>
      <c r="Q155" s="124">
        <f t="shared" si="17"/>
        <v>7731.7694251950688</v>
      </c>
      <c r="R155" s="124">
        <f t="shared" si="18"/>
        <v>3586453.6616403437</v>
      </c>
      <c r="Z155" s="2"/>
    </row>
    <row r="156" spans="13:26" x14ac:dyDescent="0.25">
      <c r="M156" s="2"/>
      <c r="N156" s="1">
        <f t="shared" si="10"/>
        <v>94</v>
      </c>
      <c r="O156" s="124">
        <f t="shared" si="16"/>
        <v>3586453.6616403437</v>
      </c>
      <c r="P156" s="124">
        <f t="shared" si="12"/>
        <v>34825.827834763681</v>
      </c>
      <c r="Q156" s="124">
        <f t="shared" si="17"/>
        <v>7824.6179521627591</v>
      </c>
      <c r="R156" s="124">
        <f t="shared" si="18"/>
        <v>3629104.1074272702</v>
      </c>
      <c r="Z156" s="2"/>
    </row>
    <row r="157" spans="13:26" x14ac:dyDescent="0.25">
      <c r="M157" s="2"/>
      <c r="N157" s="1">
        <f t="shared" si="10"/>
        <v>95</v>
      </c>
      <c r="O157" s="124">
        <f t="shared" si="16"/>
        <v>3629104.1074272702</v>
      </c>
      <c r="P157" s="124">
        <f t="shared" si="12"/>
        <v>34825.827834763681</v>
      </c>
      <c r="Q157" s="124">
        <f t="shared" si="17"/>
        <v>7917.6690481079086</v>
      </c>
      <c r="R157" s="124">
        <f t="shared" si="18"/>
        <v>3671847.6043101414</v>
      </c>
      <c r="Z157" s="2"/>
    </row>
    <row r="158" spans="13:26" x14ac:dyDescent="0.25">
      <c r="M158" s="2"/>
      <c r="N158" s="1">
        <f t="shared" si="10"/>
        <v>96</v>
      </c>
      <c r="O158" s="124">
        <f t="shared" si="16"/>
        <v>3671847.6043101414</v>
      </c>
      <c r="P158" s="124">
        <f t="shared" si="12"/>
        <v>34825.827834763681</v>
      </c>
      <c r="Q158" s="124">
        <f t="shared" si="17"/>
        <v>8010.9231549781916</v>
      </c>
      <c r="R158" s="124">
        <f t="shared" si="18"/>
        <v>3714684.3552998831</v>
      </c>
      <c r="Z158" s="2"/>
    </row>
    <row r="159" spans="13:26" x14ac:dyDescent="0.25">
      <c r="M159" s="2"/>
      <c r="N159" s="1">
        <f t="shared" si="10"/>
        <v>97</v>
      </c>
      <c r="O159" s="124">
        <f t="shared" si="16"/>
        <v>3714684.3552998831</v>
      </c>
      <c r="P159" s="124">
        <f t="shared" si="12"/>
        <v>34825.827834763681</v>
      </c>
      <c r="Q159" s="124">
        <f t="shared" si="17"/>
        <v>8104.3807156854882</v>
      </c>
      <c r="R159" s="124">
        <f t="shared" si="18"/>
        <v>3757614.5638503321</v>
      </c>
      <c r="Z159" s="2"/>
    </row>
    <row r="160" spans="13:26" x14ac:dyDescent="0.25">
      <c r="M160" s="2"/>
      <c r="N160" s="1">
        <f t="shared" si="10"/>
        <v>98</v>
      </c>
      <c r="O160" s="124">
        <f t="shared" si="16"/>
        <v>3757614.5638503321</v>
      </c>
      <c r="P160" s="124">
        <f t="shared" si="12"/>
        <v>34825.827834763681</v>
      </c>
      <c r="Q160" s="124">
        <f t="shared" si="17"/>
        <v>8198.0421741079845</v>
      </c>
      <c r="R160" s="124">
        <f t="shared" si="18"/>
        <v>3800638.4338592035</v>
      </c>
      <c r="Z160" s="2"/>
    </row>
    <row r="161" spans="13:26" x14ac:dyDescent="0.25">
      <c r="M161" s="2"/>
      <c r="N161" s="1">
        <f t="shared" si="10"/>
        <v>99</v>
      </c>
      <c r="O161" s="124">
        <f t="shared" si="16"/>
        <v>3800638.4338592035</v>
      </c>
      <c r="P161" s="124">
        <f t="shared" si="12"/>
        <v>34825.827834763681</v>
      </c>
      <c r="Q161" s="124">
        <f t="shared" si="17"/>
        <v>8291.907975092281</v>
      </c>
      <c r="R161" s="124">
        <f t="shared" si="18"/>
        <v>3843756.1696690591</v>
      </c>
      <c r="Z161" s="2"/>
    </row>
    <row r="162" spans="13:26" x14ac:dyDescent="0.25">
      <c r="M162" s="2"/>
      <c r="N162" s="1">
        <f t="shared" si="10"/>
        <v>100</v>
      </c>
      <c r="O162" s="124">
        <f t="shared" si="16"/>
        <v>3843756.1696690591</v>
      </c>
      <c r="P162" s="124">
        <f t="shared" si="12"/>
        <v>34825.827834763681</v>
      </c>
      <c r="Q162" s="124">
        <f t="shared" si="17"/>
        <v>8385.9785644555068</v>
      </c>
      <c r="R162" s="124">
        <f t="shared" si="18"/>
        <v>3886967.9760682783</v>
      </c>
      <c r="Z162" s="2"/>
    </row>
    <row r="163" spans="13:26" x14ac:dyDescent="0.25">
      <c r="M163" s="2"/>
      <c r="N163" s="1">
        <f t="shared" si="10"/>
        <v>101</v>
      </c>
      <c r="O163" s="124">
        <f t="shared" si="16"/>
        <v>3886967.9760682783</v>
      </c>
      <c r="P163" s="124">
        <f t="shared" si="12"/>
        <v>34825.827834763681</v>
      </c>
      <c r="Q163" s="124">
        <f t="shared" si="17"/>
        <v>8480.2543889874396</v>
      </c>
      <c r="R163" s="124">
        <f t="shared" si="18"/>
        <v>3930274.0582920294</v>
      </c>
      <c r="Z163" s="2"/>
    </row>
    <row r="164" spans="13:26" x14ac:dyDescent="0.25">
      <c r="M164" s="2"/>
      <c r="N164" s="1">
        <f t="shared" si="10"/>
        <v>102</v>
      </c>
      <c r="O164" s="124">
        <f t="shared" si="16"/>
        <v>3930274.0582920294</v>
      </c>
      <c r="P164" s="124">
        <f t="shared" si="12"/>
        <v>34825.827834763681</v>
      </c>
      <c r="Q164" s="124">
        <f t="shared" si="17"/>
        <v>8574.7358964526211</v>
      </c>
      <c r="R164" s="124">
        <f t="shared" si="18"/>
        <v>3973674.6220232458</v>
      </c>
      <c r="Z164" s="2"/>
    </row>
    <row r="165" spans="13:26" x14ac:dyDescent="0.25">
      <c r="M165" s="2"/>
      <c r="N165" s="1">
        <f t="shared" si="10"/>
        <v>103</v>
      </c>
      <c r="O165" s="124">
        <f t="shared" si="16"/>
        <v>3973674.6220232458</v>
      </c>
      <c r="P165" s="124">
        <f t="shared" si="12"/>
        <v>34825.827834763681</v>
      </c>
      <c r="Q165" s="124">
        <f t="shared" si="17"/>
        <v>8669.4235355924884</v>
      </c>
      <c r="R165" s="124">
        <f t="shared" si="18"/>
        <v>4017169.8733936017</v>
      </c>
      <c r="Z165" s="2"/>
    </row>
    <row r="166" spans="13:26" x14ac:dyDescent="0.25">
      <c r="M166" s="2"/>
      <c r="N166" s="1">
        <f t="shared" si="10"/>
        <v>104</v>
      </c>
      <c r="O166" s="124">
        <f t="shared" si="16"/>
        <v>4017169.8733936017</v>
      </c>
      <c r="P166" s="124">
        <f t="shared" si="12"/>
        <v>34825.827834763681</v>
      </c>
      <c r="Q166" s="124">
        <f t="shared" si="17"/>
        <v>8764.3177561275061</v>
      </c>
      <c r="R166" s="124">
        <f t="shared" si="18"/>
        <v>4060760.0189844929</v>
      </c>
      <c r="Z166" s="2"/>
    </row>
    <row r="167" spans="13:26" x14ac:dyDescent="0.25">
      <c r="M167" s="2"/>
      <c r="N167" s="1">
        <f t="shared" si="10"/>
        <v>105</v>
      </c>
      <c r="O167" s="124">
        <f t="shared" si="16"/>
        <v>4060760.0189844929</v>
      </c>
      <c r="P167" s="124">
        <f t="shared" si="12"/>
        <v>34825.827834763681</v>
      </c>
      <c r="Q167" s="124">
        <f t="shared" si="17"/>
        <v>8859.4190087592979</v>
      </c>
      <c r="R167" s="124">
        <f t="shared" si="18"/>
        <v>4104445.2658280157</v>
      </c>
      <c r="Z167" s="2"/>
    </row>
    <row r="168" spans="13:26" x14ac:dyDescent="0.25">
      <c r="M168" s="2"/>
      <c r="N168" s="1">
        <f t="shared" si="10"/>
        <v>106</v>
      </c>
      <c r="O168" s="124">
        <f t="shared" si="16"/>
        <v>4104445.2658280157</v>
      </c>
      <c r="P168" s="124">
        <f t="shared" si="12"/>
        <v>34825.827834763681</v>
      </c>
      <c r="Q168" s="124">
        <f t="shared" si="17"/>
        <v>8954.7277451727914</v>
      </c>
      <c r="R168" s="124">
        <f t="shared" si="18"/>
        <v>4148225.8214079519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4148225.8214079519</v>
      </c>
      <c r="P169" s="124">
        <f t="shared" si="12"/>
        <v>34825.827834763681</v>
      </c>
      <c r="Q169" s="124">
        <f t="shared" si="17"/>
        <v>9050.2444180383627</v>
      </c>
      <c r="R169" s="124">
        <f t="shared" si="18"/>
        <v>4192101.893660754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4192101.893660754</v>
      </c>
      <c r="P170" s="124">
        <f t="shared" si="12"/>
        <v>34825.827834763681</v>
      </c>
      <c r="Q170" s="124">
        <f t="shared" si="17"/>
        <v>9145.9694810139827</v>
      </c>
      <c r="R170" s="124">
        <f t="shared" si="18"/>
        <v>4236073.6909765312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4236073.6909765312</v>
      </c>
      <c r="P171" s="124">
        <f t="shared" si="12"/>
        <v>34825.827834763681</v>
      </c>
      <c r="Q171" s="124">
        <f t="shared" si="17"/>
        <v>9241.9033887473761</v>
      </c>
      <c r="R171" s="124">
        <f t="shared" si="18"/>
        <v>4280141.4222000418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4280141.4222000418</v>
      </c>
      <c r="P172" s="124">
        <f t="shared" si="12"/>
        <v>34825.827834763681</v>
      </c>
      <c r="Q172" s="124">
        <f t="shared" si="17"/>
        <v>9338.0465968781773</v>
      </c>
      <c r="R172" s="124">
        <f t="shared" si="18"/>
        <v>4324305.2966316836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4324305.2966316836</v>
      </c>
      <c r="P173" s="124">
        <f t="shared" si="12"/>
        <v>34825.827834763681</v>
      </c>
      <c r="Q173" s="124">
        <f t="shared" si="17"/>
        <v>9434.399562040102</v>
      </c>
      <c r="R173" s="124">
        <f t="shared" si="18"/>
        <v>4368565.5240284875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4368565.5240284875</v>
      </c>
      <c r="P174" s="124">
        <f t="shared" si="12"/>
        <v>34825.827834763681</v>
      </c>
      <c r="Q174" s="124">
        <f t="shared" si="17"/>
        <v>9530.9627418631026</v>
      </c>
      <c r="R174" s="124">
        <f t="shared" si="18"/>
        <v>4412922.3146051141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4412922.3146051141</v>
      </c>
      <c r="P175" s="124">
        <f t="shared" si="12"/>
        <v>34825.827834763681</v>
      </c>
      <c r="Q175" s="124">
        <f t="shared" si="17"/>
        <v>9627.7365949755531</v>
      </c>
      <c r="R175" s="124">
        <f t="shared" si="18"/>
        <v>4457375.8790348535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4457375.8790348535</v>
      </c>
      <c r="P176" s="124">
        <f t="shared" si="12"/>
        <v>34825.827834763681</v>
      </c>
      <c r="Q176" s="124">
        <f t="shared" si="17"/>
        <v>9724.7215810064281</v>
      </c>
      <c r="R176" s="124">
        <f t="shared" si="18"/>
        <v>4501926.4284506235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4501926.4284506235</v>
      </c>
      <c r="P177" s="124">
        <f t="shared" si="12"/>
        <v>34825.827834763681</v>
      </c>
      <c r="Q177" s="124">
        <f t="shared" si="17"/>
        <v>9821.9181605874692</v>
      </c>
      <c r="R177" s="124">
        <f t="shared" si="18"/>
        <v>4546574.1744459746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4546574.1744459746</v>
      </c>
      <c r="P178" s="124">
        <f t="shared" si="12"/>
        <v>34825.827834763681</v>
      </c>
      <c r="Q178" s="124">
        <f t="shared" si="17"/>
        <v>9919.3267953553986</v>
      </c>
      <c r="R178" s="124">
        <f t="shared" si="18"/>
        <v>4591319.3290760936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4591319.3290760936</v>
      </c>
      <c r="P179" s="124">
        <f t="shared" si="12"/>
        <v>34825.827834763681</v>
      </c>
      <c r="Q179" s="124">
        <f t="shared" si="17"/>
        <v>10016.947947954091</v>
      </c>
      <c r="R179" s="124">
        <f t="shared" si="18"/>
        <v>4636162.104858811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4636162.104858811</v>
      </c>
      <c r="P180" s="124">
        <f t="shared" si="12"/>
        <v>34825.827834763681</v>
      </c>
      <c r="Q180" s="124">
        <f t="shared" si="17"/>
        <v>10114.782082036776</v>
      </c>
      <c r="R180" s="124">
        <f t="shared" si="18"/>
        <v>4681102.7147756116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4681102.7147756116</v>
      </c>
      <c r="P181" s="124">
        <f t="shared" si="12"/>
        <v>34825.827834763681</v>
      </c>
      <c r="Q181" s="124">
        <f t="shared" si="17"/>
        <v>10212.82966226825</v>
      </c>
      <c r="R181" s="124">
        <f t="shared" si="18"/>
        <v>4726141.3722726433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4726141.3722726433</v>
      </c>
      <c r="P182" s="124">
        <f t="shared" si="12"/>
        <v>34825.827834763681</v>
      </c>
      <c r="Q182" s="124">
        <f t="shared" si="17"/>
        <v>10311.091154327065</v>
      </c>
      <c r="R182" s="124">
        <f t="shared" si="18"/>
        <v>4771278.2912617335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4771278.2912617335</v>
      </c>
      <c r="P183" s="124">
        <f t="shared" si="12"/>
        <v>34825.827834763681</v>
      </c>
      <c r="Q183" s="124">
        <f t="shared" si="17"/>
        <v>10409.567024907759</v>
      </c>
      <c r="R183" s="124">
        <f t="shared" si="18"/>
        <v>4816513.6861214051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4816513.6861214051</v>
      </c>
      <c r="P184" s="124">
        <f t="shared" si="12"/>
        <v>34825.827834763681</v>
      </c>
      <c r="Q184" s="124">
        <f t="shared" si="17"/>
        <v>10508.257741723064</v>
      </c>
      <c r="R184" s="124">
        <f t="shared" si="18"/>
        <v>4861847.7716978919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4861847.7716978919</v>
      </c>
      <c r="P185" s="124">
        <f t="shared" si="12"/>
        <v>34825.827834763681</v>
      </c>
      <c r="Q185" s="124">
        <f t="shared" si="17"/>
        <v>10607.163773506121</v>
      </c>
      <c r="R185" s="124">
        <f t="shared" si="18"/>
        <v>4907280.7633061614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4907280.7633061614</v>
      </c>
      <c r="P186" s="124">
        <f t="shared" si="12"/>
        <v>34825.827834763681</v>
      </c>
      <c r="Q186" s="124">
        <f t="shared" si="17"/>
        <v>10706.285590012718</v>
      </c>
      <c r="R186" s="124">
        <f t="shared" si="18"/>
        <v>4952812.8767309375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4952812.8767309375</v>
      </c>
      <c r="P187" s="124">
        <f t="shared" si="12"/>
        <v>34825.827834763681</v>
      </c>
      <c r="Q187" s="124">
        <f t="shared" si="17"/>
        <v>10805.623662023514</v>
      </c>
      <c r="R187" s="124">
        <f t="shared" si="18"/>
        <v>4998444.3282277249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4998444.3282277249</v>
      </c>
      <c r="P188" s="124">
        <f t="shared" ref="P188:P251" si="20">P187</f>
        <v>34825.827834763681</v>
      </c>
      <c r="Q188" s="124">
        <f t="shared" si="17"/>
        <v>10905.178461346281</v>
      </c>
      <c r="R188" s="124">
        <f t="shared" si="18"/>
        <v>5044175.3345238343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5044175.3345238343</v>
      </c>
      <c r="P189" s="124">
        <f t="shared" si="20"/>
        <v>34825.827834763681</v>
      </c>
      <c r="Q189" s="124">
        <f t="shared" si="17"/>
        <v>11004.950460818134</v>
      </c>
      <c r="R189" s="124">
        <f t="shared" si="18"/>
        <v>5090006.1128194164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5090006.1128194164</v>
      </c>
      <c r="P190" s="124">
        <f t="shared" si="20"/>
        <v>34825.827834763681</v>
      </c>
      <c r="Q190" s="124">
        <f t="shared" si="17"/>
        <v>11104.940134307792</v>
      </c>
      <c r="R190" s="124">
        <f t="shared" si="18"/>
        <v>5135936.8807884874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5135936.8807884874</v>
      </c>
      <c r="P191" s="124">
        <f t="shared" si="20"/>
        <v>34825.827834763681</v>
      </c>
      <c r="Q191" s="124">
        <f t="shared" si="17"/>
        <v>11205.147956717808</v>
      </c>
      <c r="R191" s="124">
        <f t="shared" si="18"/>
        <v>5181967.8565799687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5181967.8565799687</v>
      </c>
      <c r="P192" s="124">
        <f t="shared" si="20"/>
        <v>34825.827834763681</v>
      </c>
      <c r="Q192" s="124">
        <f t="shared" si="17"/>
        <v>11305.574403986853</v>
      </c>
      <c r="R192" s="124">
        <f t="shared" si="18"/>
        <v>5228099.2588187195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5228099.2588187195</v>
      </c>
      <c r="P193" s="124">
        <f t="shared" si="20"/>
        <v>34825.827834763681</v>
      </c>
      <c r="Q193" s="124">
        <f t="shared" si="17"/>
        <v>11406.219953091948</v>
      </c>
      <c r="R193" s="124">
        <f t="shared" si="18"/>
        <v>5274331.3066065749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5274331.3066065749</v>
      </c>
      <c r="P194" s="124">
        <f t="shared" si="20"/>
        <v>34825.827834763681</v>
      </c>
      <c r="Q194" s="124">
        <f t="shared" si="17"/>
        <v>11507.085082050744</v>
      </c>
      <c r="R194" s="124">
        <f t="shared" si="18"/>
        <v>5320664.2195233889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5320664.2195233889</v>
      </c>
      <c r="P195" s="124">
        <f t="shared" si="20"/>
        <v>34825.827834763681</v>
      </c>
      <c r="Q195" s="124">
        <f t="shared" si="17"/>
        <v>11608.170269923792</v>
      </c>
      <c r="R195" s="124">
        <f t="shared" si="18"/>
        <v>5367098.2176280767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5367098.2176280767</v>
      </c>
      <c r="P196" s="124">
        <f t="shared" si="20"/>
        <v>34825.827834763681</v>
      </c>
      <c r="Q196" s="124">
        <f t="shared" si="17"/>
        <v>11709.47599681682</v>
      </c>
      <c r="R196" s="124">
        <f t="shared" si="18"/>
        <v>5413633.5214596568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5413633.5214596568</v>
      </c>
      <c r="P197" s="124">
        <f t="shared" si="20"/>
        <v>34825.827834763681</v>
      </c>
      <c r="Q197" s="124">
        <f t="shared" si="17"/>
        <v>11811.002743882998</v>
      </c>
      <c r="R197" s="124">
        <f t="shared" si="18"/>
        <v>5460270.3520383034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5460270.3520383034</v>
      </c>
      <c r="P198" s="124">
        <f t="shared" si="20"/>
        <v>34825.827834763681</v>
      </c>
      <c r="Q198" s="124">
        <f t="shared" si="17"/>
        <v>11912.750993325248</v>
      </c>
      <c r="R198" s="124">
        <f t="shared" si="18"/>
        <v>5507008.9308663923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5507008.9308663923</v>
      </c>
      <c r="P199" s="124">
        <f t="shared" si="20"/>
        <v>34825.827834763681</v>
      </c>
      <c r="Q199" s="124">
        <f t="shared" si="17"/>
        <v>12014.721228398514</v>
      </c>
      <c r="R199" s="124">
        <f t="shared" si="18"/>
        <v>5553849.4799295543</v>
      </c>
      <c r="Z199" s="2"/>
    </row>
    <row r="200" spans="13:26" x14ac:dyDescent="0.25">
      <c r="M200" s="2"/>
      <c r="N200" s="1">
        <f t="shared" si="19"/>
        <v>138</v>
      </c>
      <c r="O200" s="124">
        <f t="shared" ref="O200:O263" si="21">R199</f>
        <v>5553849.4799295543</v>
      </c>
      <c r="P200" s="124">
        <f t="shared" si="20"/>
        <v>34825.827834763681</v>
      </c>
      <c r="Q200" s="124">
        <f t="shared" ref="Q200:Q263" si="22">O200*$P$57</f>
        <v>12116.913933412063</v>
      </c>
      <c r="R200" s="124">
        <f t="shared" ref="R200:R263" si="23">O200+P200+Q200</f>
        <v>5600792.22169773</v>
      </c>
      <c r="Z200" s="2"/>
    </row>
    <row r="201" spans="13:26" x14ac:dyDescent="0.25">
      <c r="M201" s="2"/>
      <c r="N201" s="1">
        <f t="shared" si="19"/>
        <v>139</v>
      </c>
      <c r="O201" s="124">
        <f t="shared" si="21"/>
        <v>5600792.22169773</v>
      </c>
      <c r="P201" s="124">
        <f t="shared" si="20"/>
        <v>34825.827834763681</v>
      </c>
      <c r="Q201" s="124">
        <f t="shared" si="22"/>
        <v>12219.329593731793</v>
      </c>
      <c r="R201" s="124">
        <f t="shared" si="23"/>
        <v>5647837.3791262256</v>
      </c>
      <c r="Z201" s="2"/>
    </row>
    <row r="202" spans="13:26" x14ac:dyDescent="0.25">
      <c r="M202" s="2"/>
      <c r="N202" s="1">
        <f t="shared" si="19"/>
        <v>140</v>
      </c>
      <c r="O202" s="124">
        <f t="shared" si="21"/>
        <v>5647837.3791262256</v>
      </c>
      <c r="P202" s="124">
        <f t="shared" si="20"/>
        <v>34825.827834763681</v>
      </c>
      <c r="Q202" s="124">
        <f t="shared" si="22"/>
        <v>12321.968695782527</v>
      </c>
      <c r="R202" s="124">
        <f t="shared" si="23"/>
        <v>5694985.1756567713</v>
      </c>
      <c r="Z202" s="2"/>
    </row>
    <row r="203" spans="13:26" x14ac:dyDescent="0.25">
      <c r="M203" s="2"/>
      <c r="N203" s="1">
        <f t="shared" si="19"/>
        <v>141</v>
      </c>
      <c r="O203" s="124">
        <f t="shared" si="21"/>
        <v>5694985.1756567713</v>
      </c>
      <c r="P203" s="124">
        <f t="shared" si="20"/>
        <v>34825.827834763681</v>
      </c>
      <c r="Q203" s="124">
        <f t="shared" si="22"/>
        <v>12424.831727050325</v>
      </c>
      <c r="R203" s="124">
        <f t="shared" si="23"/>
        <v>5742235.8352185851</v>
      </c>
      <c r="Z203" s="2"/>
    </row>
    <row r="204" spans="13:26" x14ac:dyDescent="0.25">
      <c r="M204" s="2"/>
      <c r="N204" s="1">
        <f t="shared" si="19"/>
        <v>142</v>
      </c>
      <c r="O204" s="124">
        <f t="shared" si="21"/>
        <v>5742235.8352185851</v>
      </c>
      <c r="P204" s="124">
        <f t="shared" si="20"/>
        <v>34825.827834763681</v>
      </c>
      <c r="Q204" s="124">
        <f t="shared" si="22"/>
        <v>12527.919176084813</v>
      </c>
      <c r="R204" s="124">
        <f t="shared" si="23"/>
        <v>5789589.5822294336</v>
      </c>
      <c r="Z204" s="2"/>
    </row>
    <row r="205" spans="13:26" x14ac:dyDescent="0.25">
      <c r="M205" s="2"/>
      <c r="N205" s="1">
        <f t="shared" si="19"/>
        <v>143</v>
      </c>
      <c r="O205" s="124">
        <f t="shared" si="21"/>
        <v>5789589.5822294336</v>
      </c>
      <c r="P205" s="124">
        <f t="shared" si="20"/>
        <v>34825.827834763681</v>
      </c>
      <c r="Q205" s="124">
        <f t="shared" si="22"/>
        <v>12631.231532501482</v>
      </c>
      <c r="R205" s="124">
        <f t="shared" si="23"/>
        <v>5837046.6415966982</v>
      </c>
      <c r="Z205" s="2"/>
    </row>
    <row r="206" spans="13:26" x14ac:dyDescent="0.25">
      <c r="M206" s="2"/>
      <c r="N206" s="1">
        <f t="shared" si="19"/>
        <v>144</v>
      </c>
      <c r="O206" s="124">
        <f t="shared" si="21"/>
        <v>5837046.6415966982</v>
      </c>
      <c r="P206" s="124">
        <f t="shared" si="20"/>
        <v>34825.827834763681</v>
      </c>
      <c r="Q206" s="124">
        <f t="shared" si="22"/>
        <v>12734.76928698403</v>
      </c>
      <c r="R206" s="124">
        <f t="shared" si="23"/>
        <v>5884607.2387184454</v>
      </c>
      <c r="Z206" s="2"/>
    </row>
    <row r="207" spans="13:26" x14ac:dyDescent="0.25">
      <c r="M207" s="2"/>
      <c r="N207" s="1">
        <f t="shared" si="19"/>
        <v>145</v>
      </c>
      <c r="O207" s="124">
        <f t="shared" si="21"/>
        <v>5884607.2387184454</v>
      </c>
      <c r="P207" s="124">
        <f t="shared" si="20"/>
        <v>34825.827834763681</v>
      </c>
      <c r="Q207" s="124">
        <f t="shared" si="22"/>
        <v>12838.532931286685</v>
      </c>
      <c r="R207" s="124">
        <f t="shared" si="23"/>
        <v>5932271.5994844958</v>
      </c>
      <c r="Z207" s="2"/>
    </row>
    <row r="208" spans="13:26" x14ac:dyDescent="0.25">
      <c r="M208" s="2"/>
      <c r="N208" s="1">
        <f t="shared" si="19"/>
        <v>146</v>
      </c>
      <c r="O208" s="124">
        <f t="shared" si="21"/>
        <v>5932271.5994844958</v>
      </c>
      <c r="P208" s="124">
        <f t="shared" si="20"/>
        <v>34825.827834763681</v>
      </c>
      <c r="Q208" s="124">
        <f t="shared" si="22"/>
        <v>12942.522958236545</v>
      </c>
      <c r="R208" s="124">
        <f t="shared" si="23"/>
        <v>5980039.9502774961</v>
      </c>
      <c r="Z208" s="2"/>
    </row>
    <row r="209" spans="13:26" x14ac:dyDescent="0.25">
      <c r="M209" s="2"/>
      <c r="N209" s="1">
        <f t="shared" si="19"/>
        <v>147</v>
      </c>
      <c r="O209" s="124">
        <f t="shared" si="21"/>
        <v>5980039.9502774961</v>
      </c>
      <c r="P209" s="124">
        <f t="shared" si="20"/>
        <v>34825.827834763681</v>
      </c>
      <c r="Q209" s="124">
        <f t="shared" si="22"/>
        <v>13046.73986173591</v>
      </c>
      <c r="R209" s="124">
        <f t="shared" si="23"/>
        <v>6027912.5179739958</v>
      </c>
      <c r="Z209" s="2"/>
    </row>
    <row r="210" spans="13:26" x14ac:dyDescent="0.25">
      <c r="M210" s="2"/>
      <c r="N210" s="1">
        <f t="shared" si="19"/>
        <v>148</v>
      </c>
      <c r="O210" s="124">
        <f t="shared" si="21"/>
        <v>6027912.5179739958</v>
      </c>
      <c r="P210" s="124">
        <f t="shared" si="20"/>
        <v>34825.827834763681</v>
      </c>
      <c r="Q210" s="124">
        <f t="shared" si="22"/>
        <v>13151.184136764641</v>
      </c>
      <c r="R210" s="124">
        <f t="shared" si="23"/>
        <v>6075889.5299455244</v>
      </c>
      <c r="Z210" s="2"/>
    </row>
    <row r="211" spans="13:26" x14ac:dyDescent="0.25">
      <c r="M211" s="2"/>
      <c r="N211" s="1">
        <f t="shared" si="19"/>
        <v>149</v>
      </c>
      <c r="O211" s="124">
        <f t="shared" si="21"/>
        <v>6075889.5299455244</v>
      </c>
      <c r="P211" s="124">
        <f t="shared" si="20"/>
        <v>34825.827834763681</v>
      </c>
      <c r="Q211" s="124">
        <f t="shared" si="22"/>
        <v>13255.856279382497</v>
      </c>
      <c r="R211" s="124">
        <f t="shared" si="23"/>
        <v>6123971.2140596705</v>
      </c>
      <c r="Z211" s="2"/>
    </row>
    <row r="212" spans="13:26" x14ac:dyDescent="0.25">
      <c r="M212" s="2"/>
      <c r="N212" s="1">
        <f t="shared" si="19"/>
        <v>150</v>
      </c>
      <c r="O212" s="124">
        <f t="shared" si="21"/>
        <v>6123971.2140596705</v>
      </c>
      <c r="P212" s="124">
        <f t="shared" si="20"/>
        <v>34825.827834763681</v>
      </c>
      <c r="Q212" s="124">
        <f t="shared" si="22"/>
        <v>13360.756786731501</v>
      </c>
      <c r="R212" s="124">
        <f t="shared" si="23"/>
        <v>6172157.7986811651</v>
      </c>
      <c r="Z212" s="2"/>
    </row>
    <row r="213" spans="13:26" x14ac:dyDescent="0.25">
      <c r="M213" s="2"/>
      <c r="N213" s="1">
        <f t="shared" si="19"/>
        <v>151</v>
      </c>
      <c r="O213" s="124">
        <f t="shared" si="21"/>
        <v>6172157.7986811651</v>
      </c>
      <c r="P213" s="124">
        <f t="shared" si="20"/>
        <v>34825.827834763681</v>
      </c>
      <c r="Q213" s="124">
        <f t="shared" si="22"/>
        <v>13465.886157038298</v>
      </c>
      <c r="R213" s="124">
        <f t="shared" si="23"/>
        <v>6220449.5126729673</v>
      </c>
      <c r="Z213" s="2"/>
    </row>
    <row r="214" spans="13:26" x14ac:dyDescent="0.25">
      <c r="M214" s="2"/>
      <c r="N214" s="1">
        <f t="shared" si="19"/>
        <v>152</v>
      </c>
      <c r="O214" s="124">
        <f t="shared" si="21"/>
        <v>6220449.5126729673</v>
      </c>
      <c r="P214" s="124">
        <f t="shared" si="20"/>
        <v>34825.827834763681</v>
      </c>
      <c r="Q214" s="124">
        <f t="shared" si="22"/>
        <v>13571.244889616524</v>
      </c>
      <c r="R214" s="124">
        <f t="shared" si="23"/>
        <v>6268846.5853973478</v>
      </c>
      <c r="Z214" s="2"/>
    </row>
    <row r="215" spans="13:26" x14ac:dyDescent="0.25">
      <c r="M215" s="2"/>
      <c r="N215" s="1">
        <f t="shared" si="19"/>
        <v>153</v>
      </c>
      <c r="O215" s="124">
        <f t="shared" si="21"/>
        <v>6268846.5853973478</v>
      </c>
      <c r="P215" s="124">
        <f t="shared" si="20"/>
        <v>34825.827834763681</v>
      </c>
      <c r="Q215" s="124">
        <f t="shared" si="22"/>
        <v>13676.83348486917</v>
      </c>
      <c r="R215" s="124">
        <f t="shared" si="23"/>
        <v>6317349.2467169808</v>
      </c>
      <c r="Z215" s="2"/>
    </row>
    <row r="216" spans="13:26" x14ac:dyDescent="0.25">
      <c r="M216" s="2"/>
      <c r="N216" s="1">
        <f t="shared" si="19"/>
        <v>154</v>
      </c>
      <c r="O216" s="124">
        <f t="shared" si="21"/>
        <v>6317349.2467169808</v>
      </c>
      <c r="P216" s="124">
        <f t="shared" si="20"/>
        <v>34825.827834763681</v>
      </c>
      <c r="Q216" s="124">
        <f t="shared" si="22"/>
        <v>13782.652444290967</v>
      </c>
      <c r="R216" s="124">
        <f t="shared" si="23"/>
        <v>6365957.7269960353</v>
      </c>
      <c r="Z216" s="2"/>
    </row>
    <row r="217" spans="13:26" x14ac:dyDescent="0.25">
      <c r="M217" s="2"/>
      <c r="N217" s="1">
        <f t="shared" si="19"/>
        <v>155</v>
      </c>
      <c r="O217" s="124">
        <f t="shared" si="21"/>
        <v>6365957.7269960353</v>
      </c>
      <c r="P217" s="124">
        <f t="shared" si="20"/>
        <v>34825.827834763681</v>
      </c>
      <c r="Q217" s="124">
        <f t="shared" si="22"/>
        <v>13888.70227047076</v>
      </c>
      <c r="R217" s="124">
        <f t="shared" si="23"/>
        <v>6414672.2571012694</v>
      </c>
      <c r="Z217" s="2"/>
    </row>
    <row r="218" spans="13:26" x14ac:dyDescent="0.25">
      <c r="M218" s="2"/>
      <c r="N218" s="1">
        <f t="shared" si="19"/>
        <v>156</v>
      </c>
      <c r="O218" s="124">
        <f t="shared" si="21"/>
        <v>6414672.2571012694</v>
      </c>
      <c r="P218" s="124">
        <f t="shared" si="20"/>
        <v>34825.827834763681</v>
      </c>
      <c r="Q218" s="124">
        <f t="shared" si="22"/>
        <v>13994.983467093902</v>
      </c>
      <c r="R218" s="124">
        <f t="shared" si="23"/>
        <v>6463493.0684031267</v>
      </c>
      <c r="Z218" s="2"/>
    </row>
    <row r="219" spans="13:26" x14ac:dyDescent="0.25">
      <c r="M219" s="2"/>
      <c r="N219" s="1">
        <f t="shared" si="19"/>
        <v>157</v>
      </c>
      <c r="O219" s="124">
        <f t="shared" si="21"/>
        <v>6463493.0684031267</v>
      </c>
      <c r="P219" s="124">
        <f t="shared" si="20"/>
        <v>34825.827834763681</v>
      </c>
      <c r="Q219" s="124">
        <f t="shared" si="22"/>
        <v>14101.496538944646</v>
      </c>
      <c r="R219" s="124">
        <f t="shared" si="23"/>
        <v>6512420.3927768348</v>
      </c>
      <c r="Z219" s="2"/>
    </row>
    <row r="220" spans="13:26" x14ac:dyDescent="0.25">
      <c r="M220" s="2"/>
      <c r="N220" s="1">
        <f t="shared" si="19"/>
        <v>158</v>
      </c>
      <c r="O220" s="124">
        <f t="shared" si="21"/>
        <v>6512420.3927768348</v>
      </c>
      <c r="P220" s="124">
        <f t="shared" si="20"/>
        <v>34825.827834763681</v>
      </c>
      <c r="Q220" s="124">
        <f t="shared" si="22"/>
        <v>14208.241991908539</v>
      </c>
      <c r="R220" s="124">
        <f t="shared" si="23"/>
        <v>6561454.4626035066</v>
      </c>
      <c r="Z220" s="2"/>
    </row>
    <row r="221" spans="13:26" x14ac:dyDescent="0.25">
      <c r="M221" s="2"/>
      <c r="N221" s="1">
        <f t="shared" si="19"/>
        <v>159</v>
      </c>
      <c r="O221" s="124">
        <f t="shared" si="21"/>
        <v>6561454.4626035066</v>
      </c>
      <c r="P221" s="124">
        <f t="shared" si="20"/>
        <v>34825.827834763681</v>
      </c>
      <c r="Q221" s="124">
        <f t="shared" si="22"/>
        <v>14315.220332974821</v>
      </c>
      <c r="R221" s="124">
        <f t="shared" si="23"/>
        <v>6610595.5107712448</v>
      </c>
      <c r="Z221" s="2"/>
    </row>
    <row r="222" spans="13:26" x14ac:dyDescent="0.25">
      <c r="M222" s="2"/>
      <c r="N222" s="1">
        <f t="shared" si="19"/>
        <v>160</v>
      </c>
      <c r="O222" s="124">
        <f t="shared" si="21"/>
        <v>6610595.5107712448</v>
      </c>
      <c r="P222" s="124">
        <f t="shared" si="20"/>
        <v>34825.827834763681</v>
      </c>
      <c r="Q222" s="124">
        <f t="shared" si="22"/>
        <v>14422.432070238843</v>
      </c>
      <c r="R222" s="124">
        <f t="shared" si="23"/>
        <v>6659843.7706762468</v>
      </c>
      <c r="Z222" s="2"/>
    </row>
    <row r="223" spans="13:26" x14ac:dyDescent="0.25">
      <c r="M223" s="2"/>
      <c r="N223" s="1">
        <f t="shared" si="19"/>
        <v>161</v>
      </c>
      <c r="O223" s="124">
        <f t="shared" si="21"/>
        <v>6659843.7706762468</v>
      </c>
      <c r="P223" s="124">
        <f t="shared" si="20"/>
        <v>34825.827834763681</v>
      </c>
      <c r="Q223" s="124">
        <f t="shared" si="22"/>
        <v>14529.877712904476</v>
      </c>
      <c r="R223" s="124">
        <f t="shared" si="23"/>
        <v>6709199.4762239149</v>
      </c>
      <c r="Z223" s="2"/>
    </row>
    <row r="224" spans="13:26" x14ac:dyDescent="0.25">
      <c r="M224" s="2"/>
      <c r="N224" s="1">
        <f t="shared" si="19"/>
        <v>162</v>
      </c>
      <c r="O224" s="124">
        <f t="shared" si="21"/>
        <v>6709199.4762239149</v>
      </c>
      <c r="P224" s="124">
        <f t="shared" si="20"/>
        <v>34825.827834763681</v>
      </c>
      <c r="Q224" s="124">
        <f t="shared" si="22"/>
        <v>14637.557771286525</v>
      </c>
      <c r="R224" s="124">
        <f t="shared" si="23"/>
        <v>6758662.8618299654</v>
      </c>
      <c r="Z224" s="2"/>
    </row>
    <row r="225" spans="13:26" x14ac:dyDescent="0.25">
      <c r="M225" s="2"/>
      <c r="N225" s="1">
        <f t="shared" si="19"/>
        <v>163</v>
      </c>
      <c r="O225" s="124">
        <f t="shared" si="21"/>
        <v>6758662.8618299654</v>
      </c>
      <c r="P225" s="124">
        <f t="shared" si="20"/>
        <v>34825.827834763681</v>
      </c>
      <c r="Q225" s="124">
        <f t="shared" si="22"/>
        <v>14745.472756813157</v>
      </c>
      <c r="R225" s="124">
        <f t="shared" si="23"/>
        <v>6808234.1624215422</v>
      </c>
      <c r="Z225" s="2"/>
    </row>
    <row r="226" spans="13:26" x14ac:dyDescent="0.25">
      <c r="M226" s="2"/>
      <c r="N226" s="1">
        <f t="shared" si="19"/>
        <v>164</v>
      </c>
      <c r="O226" s="124">
        <f t="shared" si="21"/>
        <v>6808234.1624215422</v>
      </c>
      <c r="P226" s="124">
        <f t="shared" si="20"/>
        <v>34825.827834763681</v>
      </c>
      <c r="Q226" s="124">
        <f t="shared" si="22"/>
        <v>14853.623182028326</v>
      </c>
      <c r="R226" s="124">
        <f t="shared" si="23"/>
        <v>6857913.6134383343</v>
      </c>
      <c r="Z226" s="2"/>
    </row>
    <row r="227" spans="13:26" x14ac:dyDescent="0.25">
      <c r="M227" s="2"/>
      <c r="N227" s="1">
        <f t="shared" si="19"/>
        <v>165</v>
      </c>
      <c r="O227" s="124">
        <f t="shared" si="21"/>
        <v>6857913.6134383343</v>
      </c>
      <c r="P227" s="124">
        <f t="shared" si="20"/>
        <v>34825.827834763681</v>
      </c>
      <c r="Q227" s="124">
        <f t="shared" si="22"/>
        <v>14962.009560594219</v>
      </c>
      <c r="R227" s="124">
        <f t="shared" si="23"/>
        <v>6907701.4508336922</v>
      </c>
      <c r="Z227" s="2"/>
    </row>
    <row r="228" spans="13:26" x14ac:dyDescent="0.25">
      <c r="M228" s="2"/>
      <c r="N228" s="1">
        <f t="shared" si="19"/>
        <v>166</v>
      </c>
      <c r="O228" s="124">
        <f t="shared" si="21"/>
        <v>6907701.4508336922</v>
      </c>
      <c r="P228" s="124">
        <f t="shared" si="20"/>
        <v>34825.827834763681</v>
      </c>
      <c r="Q228" s="124">
        <f t="shared" si="22"/>
        <v>15070.632407293679</v>
      </c>
      <c r="R228" s="124">
        <f t="shared" si="23"/>
        <v>6957597.9110757494</v>
      </c>
      <c r="Z228" s="2"/>
    </row>
    <row r="229" spans="13:26" x14ac:dyDescent="0.25">
      <c r="M229" s="2"/>
      <c r="N229" s="1">
        <f t="shared" si="19"/>
        <v>167</v>
      </c>
      <c r="O229" s="124">
        <f t="shared" si="21"/>
        <v>6957597.9110757494</v>
      </c>
      <c r="P229" s="124">
        <f t="shared" si="20"/>
        <v>34825.827834763681</v>
      </c>
      <c r="Q229" s="124">
        <f t="shared" si="22"/>
        <v>15179.492238032662</v>
      </c>
      <c r="R229" s="124">
        <f t="shared" si="23"/>
        <v>7007603.2311485456</v>
      </c>
      <c r="Z229" s="2"/>
    </row>
    <row r="230" spans="13:26" x14ac:dyDescent="0.25">
      <c r="M230" s="2"/>
      <c r="N230" s="1">
        <f t="shared" si="19"/>
        <v>168</v>
      </c>
      <c r="O230" s="124">
        <f t="shared" si="21"/>
        <v>7007603.2311485456</v>
      </c>
      <c r="P230" s="124">
        <f t="shared" si="20"/>
        <v>34825.827834763681</v>
      </c>
      <c r="Q230" s="124">
        <f t="shared" si="22"/>
        <v>15288.589569842685</v>
      </c>
      <c r="R230" s="124">
        <f t="shared" si="23"/>
        <v>7057717.6485531516</v>
      </c>
      <c r="Z230" s="2"/>
    </row>
    <row r="231" spans="13:26" x14ac:dyDescent="0.25">
      <c r="M231" s="2"/>
      <c r="N231" s="1">
        <f t="shared" si="19"/>
        <v>169</v>
      </c>
      <c r="O231" s="124">
        <f t="shared" si="21"/>
        <v>7057717.6485531516</v>
      </c>
      <c r="P231" s="124">
        <f t="shared" si="20"/>
        <v>34825.827834763681</v>
      </c>
      <c r="Q231" s="124">
        <f t="shared" si="22"/>
        <v>15397.924920883275</v>
      </c>
      <c r="R231" s="124">
        <f t="shared" si="23"/>
        <v>7107941.4013087982</v>
      </c>
      <c r="Z231" s="2"/>
    </row>
    <row r="232" spans="13:26" x14ac:dyDescent="0.25">
      <c r="M232" s="2"/>
      <c r="N232" s="1">
        <f t="shared" si="19"/>
        <v>170</v>
      </c>
      <c r="O232" s="124">
        <f t="shared" si="21"/>
        <v>7107941.4013087982</v>
      </c>
      <c r="P232" s="124">
        <f t="shared" si="20"/>
        <v>34825.827834763681</v>
      </c>
      <c r="Q232" s="124">
        <f t="shared" si="22"/>
        <v>15507.498810444442</v>
      </c>
      <c r="R232" s="124">
        <f t="shared" si="23"/>
        <v>7158274.7279540058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7158274.7279540058</v>
      </c>
      <c r="P233" s="124">
        <f t="shared" si="20"/>
        <v>34825.827834763681</v>
      </c>
      <c r="Q233" s="124">
        <f t="shared" si="22"/>
        <v>15617.31175894913</v>
      </c>
      <c r="R233" s="124">
        <f t="shared" si="23"/>
        <v>7208717.8675477188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7208717.8675477188</v>
      </c>
      <c r="P234" s="124">
        <f t="shared" si="20"/>
        <v>34825.827834763681</v>
      </c>
      <c r="Q234" s="124">
        <f t="shared" si="22"/>
        <v>15727.364287955706</v>
      </c>
      <c r="R234" s="124">
        <f t="shared" si="23"/>
        <v>7259271.0596704381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7259271.0596704381</v>
      </c>
      <c r="P235" s="124">
        <f t="shared" si="20"/>
        <v>34825.827834763681</v>
      </c>
      <c r="Q235" s="124">
        <f t="shared" si="22"/>
        <v>15837.656920160425</v>
      </c>
      <c r="R235" s="124">
        <f t="shared" si="23"/>
        <v>7309934.5444253618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7309934.5444253618</v>
      </c>
      <c r="P236" s="124">
        <f t="shared" si="20"/>
        <v>34825.827834763681</v>
      </c>
      <c r="Q236" s="124">
        <f t="shared" si="22"/>
        <v>15948.190179399911</v>
      </c>
      <c r="R236" s="124">
        <f t="shared" si="23"/>
        <v>7360708.5624395255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7360708.5624395255</v>
      </c>
      <c r="P237" s="124">
        <f t="shared" si="20"/>
        <v>34825.827834763681</v>
      </c>
      <c r="Q237" s="124">
        <f t="shared" si="22"/>
        <v>16058.964590653661</v>
      </c>
      <c r="R237" s="124">
        <f t="shared" si="23"/>
        <v>7411593.3548649428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7411593.3548649428</v>
      </c>
      <c r="P238" s="124">
        <f t="shared" si="20"/>
        <v>34825.827834763681</v>
      </c>
      <c r="Q238" s="124">
        <f t="shared" si="22"/>
        <v>16169.980680046516</v>
      </c>
      <c r="R238" s="124">
        <f t="shared" si="23"/>
        <v>7462589.163379753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7462589.163379753</v>
      </c>
      <c r="P239" s="124">
        <f t="shared" si="20"/>
        <v>34825.827834763681</v>
      </c>
      <c r="Q239" s="124">
        <f t="shared" si="22"/>
        <v>16281.238974851178</v>
      </c>
      <c r="R239" s="124">
        <f t="shared" si="23"/>
        <v>7513696.2301893681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7513696.2301893681</v>
      </c>
      <c r="P240" s="124">
        <f t="shared" si="20"/>
        <v>34825.827834763681</v>
      </c>
      <c r="Q240" s="124">
        <f t="shared" si="22"/>
        <v>16392.740003490704</v>
      </c>
      <c r="R240" s="124">
        <f t="shared" si="23"/>
        <v>7564914.7980276225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7564914.7980276225</v>
      </c>
      <c r="P241" s="124">
        <f t="shared" si="20"/>
        <v>34825.827834763681</v>
      </c>
      <c r="Q241" s="124">
        <f t="shared" si="22"/>
        <v>16504.48429554102</v>
      </c>
      <c r="R241" s="124">
        <f t="shared" si="23"/>
        <v>7616245.1101579275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7616245.1101579275</v>
      </c>
      <c r="P242" s="124">
        <f t="shared" si="20"/>
        <v>34825.827834763681</v>
      </c>
      <c r="Q242" s="124">
        <f t="shared" si="22"/>
        <v>16616.472381733442</v>
      </c>
      <c r="R242" s="124">
        <f t="shared" si="23"/>
        <v>7667687.4103744244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7667687.4103744244</v>
      </c>
      <c r="P243" s="124">
        <f t="shared" si="20"/>
        <v>34825.827834763681</v>
      </c>
      <c r="Q243" s="124">
        <f t="shared" si="22"/>
        <v>16728.704793957178</v>
      </c>
      <c r="R243" s="124">
        <f t="shared" si="23"/>
        <v>7719241.943003145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7719241.943003145</v>
      </c>
      <c r="P244" s="124">
        <f t="shared" si="20"/>
        <v>34825.827834763681</v>
      </c>
      <c r="Q244" s="124">
        <f t="shared" si="22"/>
        <v>16841.182065261877</v>
      </c>
      <c r="R244" s="124">
        <f t="shared" si="23"/>
        <v>7770908.9529031701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7770908.9529031701</v>
      </c>
      <c r="P245" s="124">
        <f t="shared" si="20"/>
        <v>34825.827834763681</v>
      </c>
      <c r="Q245" s="124">
        <f t="shared" si="22"/>
        <v>16953.904729860144</v>
      </c>
      <c r="R245" s="124">
        <f t="shared" si="23"/>
        <v>7822688.6854677936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7822688.6854677936</v>
      </c>
      <c r="P246" s="124">
        <f t="shared" si="20"/>
        <v>34825.827834763681</v>
      </c>
      <c r="Q246" s="124">
        <f t="shared" si="22"/>
        <v>17066.873323130083</v>
      </c>
      <c r="R246" s="124">
        <f t="shared" si="23"/>
        <v>7874581.3866256876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7874581.3866256876</v>
      </c>
      <c r="P247" s="124">
        <f t="shared" si="20"/>
        <v>34825.827834763681</v>
      </c>
      <c r="Q247" s="124">
        <f t="shared" si="22"/>
        <v>17180.08838161785</v>
      </c>
      <c r="R247" s="124">
        <f t="shared" si="23"/>
        <v>7926587.3028420694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7926587.3028420694</v>
      </c>
      <c r="P248" s="124">
        <f t="shared" si="20"/>
        <v>34825.827834763681</v>
      </c>
      <c r="Q248" s="124">
        <f t="shared" si="22"/>
        <v>17293.550443040178</v>
      </c>
      <c r="R248" s="124">
        <f t="shared" si="23"/>
        <v>7978706.6811198732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7978706.6811198732</v>
      </c>
      <c r="P249" s="124">
        <f t="shared" si="20"/>
        <v>34825.827834763681</v>
      </c>
      <c r="Q249" s="124">
        <f t="shared" si="22"/>
        <v>17407.260046286952</v>
      </c>
      <c r="R249" s="124">
        <f t="shared" si="23"/>
        <v>8030939.7690009233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8030939.7690009233</v>
      </c>
      <c r="P250" s="124">
        <f t="shared" si="20"/>
        <v>34825.827834763681</v>
      </c>
      <c r="Q250" s="124">
        <f t="shared" si="22"/>
        <v>17521.21773142376</v>
      </c>
      <c r="R250" s="124">
        <f t="shared" si="23"/>
        <v>8083286.8145671105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8083286.8145671105</v>
      </c>
      <c r="P251" s="124">
        <f t="shared" si="20"/>
        <v>34825.827834763681</v>
      </c>
      <c r="Q251" s="124">
        <f t="shared" si="22"/>
        <v>17635.424039694459</v>
      </c>
      <c r="R251" s="124">
        <f t="shared" si="23"/>
        <v>8135748.0664415685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8135748.0664415685</v>
      </c>
      <c r="P252" s="124">
        <f t="shared" ref="P252:P315" si="25">P251</f>
        <v>34825.827834763681</v>
      </c>
      <c r="Q252" s="124">
        <f t="shared" si="22"/>
        <v>17749.879513523745</v>
      </c>
      <c r="R252" s="124">
        <f t="shared" si="23"/>
        <v>8188323.7737898557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8188323.7737898557</v>
      </c>
      <c r="P253" s="124">
        <f t="shared" si="25"/>
        <v>34825.827834763681</v>
      </c>
      <c r="Q253" s="124">
        <f t="shared" si="22"/>
        <v>17864.584696519723</v>
      </c>
      <c r="R253" s="124">
        <f t="shared" si="23"/>
        <v>8241014.1863211393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8241014.1863211393</v>
      </c>
      <c r="P254" s="124">
        <f t="shared" si="25"/>
        <v>34825.827834763681</v>
      </c>
      <c r="Q254" s="124">
        <f t="shared" si="22"/>
        <v>17979.540133476516</v>
      </c>
      <c r="R254" s="124">
        <f t="shared" si="23"/>
        <v>8293819.5542893792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8293819.5542893792</v>
      </c>
      <c r="P255" s="124">
        <f t="shared" si="25"/>
        <v>34825.827834763681</v>
      </c>
      <c r="Q255" s="124">
        <f t="shared" si="22"/>
        <v>18094.746370376804</v>
      </c>
      <c r="R255" s="124">
        <f t="shared" si="23"/>
        <v>8346740.1284945197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8346740.1284945197</v>
      </c>
      <c r="P256" s="124">
        <f t="shared" si="25"/>
        <v>34825.827834763681</v>
      </c>
      <c r="Q256" s="124">
        <f t="shared" si="22"/>
        <v>18210.20395439447</v>
      </c>
      <c r="R256" s="124">
        <f t="shared" si="23"/>
        <v>8399776.1602836773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8399776.1602836773</v>
      </c>
      <c r="P257" s="124">
        <f t="shared" si="25"/>
        <v>34825.827834763681</v>
      </c>
      <c r="Q257" s="124">
        <f t="shared" si="22"/>
        <v>18325.91343389716</v>
      </c>
      <c r="R257" s="124">
        <f t="shared" si="23"/>
        <v>8452927.9015523382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8452927.9015523382</v>
      </c>
      <c r="P258" s="124">
        <f t="shared" si="25"/>
        <v>34825.827834763681</v>
      </c>
      <c r="Q258" s="124">
        <f t="shared" si="22"/>
        <v>18441.875358448906</v>
      </c>
      <c r="R258" s="124">
        <f t="shared" si="23"/>
        <v>8506195.6047455519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8506195.6047455519</v>
      </c>
      <c r="P259" s="124">
        <f t="shared" si="25"/>
        <v>34825.827834763681</v>
      </c>
      <c r="Q259" s="124">
        <f t="shared" si="22"/>
        <v>18558.090278812735</v>
      </c>
      <c r="R259" s="124">
        <f t="shared" si="23"/>
        <v>8559579.5228591301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8559579.5228591301</v>
      </c>
      <c r="P260" s="124">
        <f t="shared" si="25"/>
        <v>34825.827834763681</v>
      </c>
      <c r="Q260" s="124">
        <f t="shared" si="22"/>
        <v>18674.558746953277</v>
      </c>
      <c r="R260" s="124">
        <f t="shared" si="23"/>
        <v>8613079.9094408471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8613079.9094408471</v>
      </c>
      <c r="P261" s="124">
        <f t="shared" si="25"/>
        <v>34825.827834763681</v>
      </c>
      <c r="Q261" s="124">
        <f t="shared" si="22"/>
        <v>18791.281316039389</v>
      </c>
      <c r="R261" s="124">
        <f t="shared" si="23"/>
        <v>8666697.0185916517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8666697.0185916517</v>
      </c>
      <c r="P262" s="124">
        <f t="shared" si="25"/>
        <v>34825.827834763681</v>
      </c>
      <c r="Q262" s="124">
        <f t="shared" si="22"/>
        <v>18908.258540446794</v>
      </c>
      <c r="R262" s="124">
        <f t="shared" si="23"/>
        <v>8720431.1049668621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8720431.1049668621</v>
      </c>
      <c r="P263" s="124">
        <f t="shared" si="25"/>
        <v>34825.827834763681</v>
      </c>
      <c r="Q263" s="124">
        <f t="shared" si="22"/>
        <v>19025.490975760687</v>
      </c>
      <c r="R263" s="124">
        <f t="shared" si="23"/>
        <v>8774282.4237773865</v>
      </c>
      <c r="Z263" s="2"/>
    </row>
    <row r="264" spans="13:26" x14ac:dyDescent="0.25">
      <c r="M264" s="2"/>
      <c r="N264" s="1">
        <f t="shared" si="24"/>
        <v>202</v>
      </c>
      <c r="O264" s="124">
        <f t="shared" ref="O264:O327" si="26">R263</f>
        <v>8774282.4237773865</v>
      </c>
      <c r="P264" s="124">
        <f t="shared" si="25"/>
        <v>34825.827834763681</v>
      </c>
      <c r="Q264" s="124">
        <f t="shared" ref="Q264:Q327" si="27">O264*$P$57</f>
        <v>19142.979178778416</v>
      </c>
      <c r="R264" s="124">
        <f t="shared" ref="R264:R327" si="28">O264+P264+Q264</f>
        <v>8828251.2307909299</v>
      </c>
      <c r="Z264" s="2"/>
    </row>
    <row r="265" spans="13:26" x14ac:dyDescent="0.25">
      <c r="M265" s="2"/>
      <c r="N265" s="1">
        <f t="shared" si="24"/>
        <v>203</v>
      </c>
      <c r="O265" s="124">
        <f t="shared" si="26"/>
        <v>8828251.2307909299</v>
      </c>
      <c r="P265" s="124">
        <f t="shared" si="25"/>
        <v>34825.827834763681</v>
      </c>
      <c r="Q265" s="124">
        <f t="shared" si="27"/>
        <v>19260.723707512083</v>
      </c>
      <c r="R265" s="124">
        <f t="shared" si="28"/>
        <v>8882337.7823332064</v>
      </c>
      <c r="Z265" s="2"/>
    </row>
    <row r="266" spans="13:26" x14ac:dyDescent="0.25">
      <c r="M266" s="2"/>
      <c r="N266" s="1">
        <f t="shared" si="24"/>
        <v>204</v>
      </c>
      <c r="O266" s="124">
        <f t="shared" si="26"/>
        <v>8882337.7823332064</v>
      </c>
      <c r="P266" s="124">
        <f t="shared" si="25"/>
        <v>34825.827834763681</v>
      </c>
      <c r="Q266" s="124">
        <f t="shared" si="27"/>
        <v>19378.725121191219</v>
      </c>
      <c r="R266" s="124">
        <f t="shared" si="28"/>
        <v>8936542.3352891617</v>
      </c>
      <c r="Z266" s="2"/>
    </row>
    <row r="267" spans="13:26" x14ac:dyDescent="0.25">
      <c r="M267" s="2"/>
      <c r="N267" s="1">
        <f t="shared" si="24"/>
        <v>205</v>
      </c>
      <c r="O267" s="124">
        <f t="shared" si="26"/>
        <v>8936542.3352891617</v>
      </c>
      <c r="P267" s="124">
        <f t="shared" si="25"/>
        <v>34825.827834763681</v>
      </c>
      <c r="Q267" s="124">
        <f t="shared" si="27"/>
        <v>19496.983980265431</v>
      </c>
      <c r="R267" s="124">
        <f t="shared" si="28"/>
        <v>8990865.1471041907</v>
      </c>
      <c r="Z267" s="2"/>
    </row>
    <row r="268" spans="13:26" x14ac:dyDescent="0.25">
      <c r="M268" s="2"/>
      <c r="N268" s="1">
        <f t="shared" si="24"/>
        <v>206</v>
      </c>
      <c r="O268" s="124">
        <f t="shared" si="26"/>
        <v>8990865.1471041907</v>
      </c>
      <c r="P268" s="124">
        <f t="shared" si="25"/>
        <v>34825.827834763681</v>
      </c>
      <c r="Q268" s="124">
        <f t="shared" si="27"/>
        <v>19615.500846407074</v>
      </c>
      <c r="R268" s="124">
        <f t="shared" si="28"/>
        <v>9045306.4757853616</v>
      </c>
      <c r="Z268" s="2"/>
    </row>
    <row r="269" spans="13:26" x14ac:dyDescent="0.25">
      <c r="M269" s="2"/>
      <c r="N269" s="1">
        <f t="shared" si="24"/>
        <v>207</v>
      </c>
      <c r="O269" s="124">
        <f t="shared" si="26"/>
        <v>9045306.4757853616</v>
      </c>
      <c r="P269" s="124">
        <f t="shared" si="25"/>
        <v>34825.827834763681</v>
      </c>
      <c r="Q269" s="124">
        <f t="shared" si="27"/>
        <v>19734.276282513911</v>
      </c>
      <c r="R269" s="124">
        <f t="shared" si="28"/>
        <v>9099866.5799026396</v>
      </c>
      <c r="Z269" s="2"/>
    </row>
    <row r="270" spans="13:26" x14ac:dyDescent="0.25">
      <c r="M270" s="2"/>
      <c r="N270" s="1">
        <f t="shared" si="24"/>
        <v>208</v>
      </c>
      <c r="O270" s="124">
        <f t="shared" si="26"/>
        <v>9099866.5799026396</v>
      </c>
      <c r="P270" s="124">
        <f t="shared" si="25"/>
        <v>34825.827834763681</v>
      </c>
      <c r="Q270" s="124">
        <f t="shared" si="27"/>
        <v>19853.310852711777</v>
      </c>
      <c r="R270" s="124">
        <f t="shared" si="28"/>
        <v>9154545.7185901161</v>
      </c>
      <c r="Z270" s="2"/>
    </row>
    <row r="271" spans="13:26" x14ac:dyDescent="0.25">
      <c r="M271" s="2"/>
      <c r="N271" s="1">
        <f t="shared" si="24"/>
        <v>209</v>
      </c>
      <c r="O271" s="124">
        <f t="shared" si="26"/>
        <v>9154545.7185901161</v>
      </c>
      <c r="P271" s="124">
        <f t="shared" si="25"/>
        <v>34825.827834763681</v>
      </c>
      <c r="Q271" s="124">
        <f t="shared" si="27"/>
        <v>19972.605122357279</v>
      </c>
      <c r="R271" s="124">
        <f t="shared" si="28"/>
        <v>9209344.1515472382</v>
      </c>
      <c r="Z271" s="2"/>
    </row>
    <row r="272" spans="13:26" x14ac:dyDescent="0.25">
      <c r="M272" s="2"/>
      <c r="N272" s="1">
        <f t="shared" si="24"/>
        <v>210</v>
      </c>
      <c r="O272" s="124">
        <f t="shared" si="26"/>
        <v>9209344.1515472382</v>
      </c>
      <c r="P272" s="124">
        <f t="shared" si="25"/>
        <v>34825.827834763681</v>
      </c>
      <c r="Q272" s="124">
        <f t="shared" si="27"/>
        <v>20092.159658040469</v>
      </c>
      <c r="R272" s="124">
        <f t="shared" si="28"/>
        <v>9264262.1390400436</v>
      </c>
      <c r="Z272" s="2"/>
    </row>
    <row r="273" spans="13:26" x14ac:dyDescent="0.25">
      <c r="M273" s="2"/>
      <c r="N273" s="1">
        <f t="shared" si="24"/>
        <v>211</v>
      </c>
      <c r="O273" s="124">
        <f t="shared" si="26"/>
        <v>9264262.1390400436</v>
      </c>
      <c r="P273" s="124">
        <f t="shared" si="25"/>
        <v>34825.827834763681</v>
      </c>
      <c r="Q273" s="124">
        <f t="shared" si="27"/>
        <v>20211.97502758753</v>
      </c>
      <c r="R273" s="124">
        <f t="shared" si="28"/>
        <v>9319299.9419023953</v>
      </c>
      <c r="Z273" s="2"/>
    </row>
    <row r="274" spans="13:26" x14ac:dyDescent="0.25">
      <c r="M274" s="2"/>
      <c r="N274" s="1">
        <f t="shared" si="24"/>
        <v>212</v>
      </c>
      <c r="O274" s="124">
        <f t="shared" si="26"/>
        <v>9319299.9419023953</v>
      </c>
      <c r="P274" s="124">
        <f t="shared" si="25"/>
        <v>34825.827834763681</v>
      </c>
      <c r="Q274" s="124">
        <f t="shared" si="27"/>
        <v>20332.051800063487</v>
      </c>
      <c r="R274" s="124">
        <f t="shared" si="28"/>
        <v>9374457.8215372227</v>
      </c>
      <c r="Z274" s="2"/>
    </row>
    <row r="275" spans="13:26" x14ac:dyDescent="0.25">
      <c r="M275" s="2"/>
      <c r="N275" s="1">
        <f t="shared" si="24"/>
        <v>213</v>
      </c>
      <c r="O275" s="124">
        <f t="shared" si="26"/>
        <v>9374457.8215372227</v>
      </c>
      <c r="P275" s="124">
        <f t="shared" si="25"/>
        <v>34825.827834763681</v>
      </c>
      <c r="Q275" s="124">
        <f t="shared" si="27"/>
        <v>20452.390545774902</v>
      </c>
      <c r="R275" s="124">
        <f t="shared" si="28"/>
        <v>9429736.0399177615</v>
      </c>
      <c r="Z275" s="2"/>
    </row>
    <row r="276" spans="13:26" x14ac:dyDescent="0.25">
      <c r="M276" s="2"/>
      <c r="N276" s="1">
        <f t="shared" si="24"/>
        <v>214</v>
      </c>
      <c r="O276" s="124">
        <f t="shared" si="26"/>
        <v>9429736.0399177615</v>
      </c>
      <c r="P276" s="124">
        <f t="shared" si="25"/>
        <v>34825.827834763681</v>
      </c>
      <c r="Q276" s="124">
        <f t="shared" si="27"/>
        <v>20572.991836272577</v>
      </c>
      <c r="R276" s="124">
        <f t="shared" si="28"/>
        <v>9485134.8595887981</v>
      </c>
      <c r="Z276" s="2"/>
    </row>
    <row r="277" spans="13:26" x14ac:dyDescent="0.25">
      <c r="M277" s="2"/>
      <c r="N277" s="1">
        <f t="shared" si="24"/>
        <v>215</v>
      </c>
      <c r="O277" s="124">
        <f t="shared" si="26"/>
        <v>9485134.8595887981</v>
      </c>
      <c r="P277" s="124">
        <f t="shared" si="25"/>
        <v>34825.827834763681</v>
      </c>
      <c r="Q277" s="124">
        <f t="shared" si="27"/>
        <v>20693.85624435428</v>
      </c>
      <c r="R277" s="124">
        <f t="shared" si="28"/>
        <v>9540654.5436679162</v>
      </c>
      <c r="Z277" s="2"/>
    </row>
    <row r="278" spans="13:26" x14ac:dyDescent="0.25">
      <c r="M278" s="2"/>
      <c r="N278" s="1">
        <f t="shared" si="24"/>
        <v>216</v>
      </c>
      <c r="O278" s="124">
        <f t="shared" si="26"/>
        <v>9540654.5436679162</v>
      </c>
      <c r="P278" s="124">
        <f t="shared" si="25"/>
        <v>34825.827834763681</v>
      </c>
      <c r="Q278" s="124">
        <f t="shared" si="27"/>
        <v>20814.984344067459</v>
      </c>
      <c r="R278" s="124">
        <f t="shared" si="28"/>
        <v>9596295.3558467478</v>
      </c>
      <c r="Z278" s="2"/>
    </row>
    <row r="279" spans="13:26" x14ac:dyDescent="0.25">
      <c r="M279" s="2"/>
      <c r="N279" s="1">
        <f t="shared" si="24"/>
        <v>217</v>
      </c>
      <c r="O279" s="124">
        <f t="shared" si="26"/>
        <v>9596295.3558467478</v>
      </c>
      <c r="P279" s="124">
        <f t="shared" si="25"/>
        <v>34825.827834763681</v>
      </c>
      <c r="Q279" s="124">
        <f t="shared" si="27"/>
        <v>20936.376710711975</v>
      </c>
      <c r="R279" s="124">
        <f t="shared" si="28"/>
        <v>9652057.5603922233</v>
      </c>
      <c r="Z279" s="2"/>
    </row>
    <row r="280" spans="13:26" x14ac:dyDescent="0.25">
      <c r="M280" s="2"/>
      <c r="N280" s="1">
        <f t="shared" si="24"/>
        <v>218</v>
      </c>
      <c r="O280" s="124">
        <f t="shared" si="26"/>
        <v>9652057.5603922233</v>
      </c>
      <c r="P280" s="124">
        <f t="shared" si="25"/>
        <v>34825.827834763681</v>
      </c>
      <c r="Q280" s="124">
        <f t="shared" si="27"/>
        <v>21058.033920842812</v>
      </c>
      <c r="R280" s="124">
        <f t="shared" si="28"/>
        <v>9707941.4221478309</v>
      </c>
      <c r="Z280" s="2"/>
    </row>
    <row r="281" spans="13:26" x14ac:dyDescent="0.25">
      <c r="M281" s="2"/>
      <c r="N281" s="1">
        <f t="shared" si="24"/>
        <v>219</v>
      </c>
      <c r="O281" s="124">
        <f t="shared" si="26"/>
        <v>9707941.4221478309</v>
      </c>
      <c r="P281" s="124">
        <f t="shared" si="25"/>
        <v>34825.827834763681</v>
      </c>
      <c r="Q281" s="124">
        <f t="shared" si="27"/>
        <v>21179.956552272859</v>
      </c>
      <c r="R281" s="124">
        <f t="shared" si="28"/>
        <v>9763947.2065348681</v>
      </c>
      <c r="Z281" s="2"/>
    </row>
    <row r="282" spans="13:26" x14ac:dyDescent="0.25">
      <c r="M282" s="2"/>
      <c r="N282" s="1">
        <f t="shared" si="24"/>
        <v>220</v>
      </c>
      <c r="O282" s="124">
        <f t="shared" si="26"/>
        <v>9763947.2065348681</v>
      </c>
      <c r="P282" s="124">
        <f t="shared" si="25"/>
        <v>34825.827834763681</v>
      </c>
      <c r="Q282" s="124">
        <f t="shared" si="27"/>
        <v>21302.145184075602</v>
      </c>
      <c r="R282" s="124">
        <f t="shared" si="28"/>
        <v>9820075.1795537081</v>
      </c>
      <c r="Z282" s="2"/>
    </row>
    <row r="283" spans="13:26" x14ac:dyDescent="0.25">
      <c r="M283" s="2"/>
      <c r="N283" s="1">
        <f t="shared" si="24"/>
        <v>221</v>
      </c>
      <c r="O283" s="124">
        <f t="shared" si="26"/>
        <v>9820075.1795537081</v>
      </c>
      <c r="P283" s="124">
        <f t="shared" si="25"/>
        <v>34825.827834763681</v>
      </c>
      <c r="Q283" s="124">
        <f t="shared" si="27"/>
        <v>21424.60039658791</v>
      </c>
      <c r="R283" s="124">
        <f t="shared" si="28"/>
        <v>9876325.607785061</v>
      </c>
      <c r="Z283" s="2"/>
    </row>
    <row r="284" spans="13:26" x14ac:dyDescent="0.25">
      <c r="M284" s="2"/>
      <c r="N284" s="1">
        <f t="shared" si="24"/>
        <v>222</v>
      </c>
      <c r="O284" s="124">
        <f t="shared" si="26"/>
        <v>9876325.607785061</v>
      </c>
      <c r="P284" s="124">
        <f t="shared" si="25"/>
        <v>34825.827834763681</v>
      </c>
      <c r="Q284" s="124">
        <f t="shared" si="27"/>
        <v>21547.32277141279</v>
      </c>
      <c r="R284" s="124">
        <f t="shared" si="28"/>
        <v>9932698.7583912387</v>
      </c>
      <c r="Z284" s="2"/>
    </row>
    <row r="285" spans="13:26" x14ac:dyDescent="0.25">
      <c r="M285" s="2"/>
      <c r="N285" s="1">
        <f t="shared" si="24"/>
        <v>223</v>
      </c>
      <c r="O285" s="124">
        <f t="shared" si="26"/>
        <v>9932698.7583912387</v>
      </c>
      <c r="P285" s="124">
        <f t="shared" si="25"/>
        <v>34825.827834763681</v>
      </c>
      <c r="Q285" s="124">
        <f t="shared" si="27"/>
        <v>21670.312891422127</v>
      </c>
      <c r="R285" s="124">
        <f t="shared" si="28"/>
        <v>9989194.8991174251</v>
      </c>
      <c r="Z285" s="2"/>
    </row>
    <row r="286" spans="13:26" x14ac:dyDescent="0.25">
      <c r="M286" s="2"/>
      <c r="N286" s="1">
        <f t="shared" si="24"/>
        <v>224</v>
      </c>
      <c r="O286" s="124">
        <f t="shared" si="26"/>
        <v>9989194.8991174251</v>
      </c>
      <c r="P286" s="124">
        <f t="shared" si="25"/>
        <v>34825.827834763681</v>
      </c>
      <c r="Q286" s="124">
        <f t="shared" si="27"/>
        <v>21793.571340759474</v>
      </c>
      <c r="R286" s="124">
        <f t="shared" si="28"/>
        <v>10045814.29829295</v>
      </c>
      <c r="Z286" s="2"/>
    </row>
    <row r="287" spans="13:26" x14ac:dyDescent="0.25">
      <c r="M287" s="2"/>
      <c r="N287" s="1">
        <f t="shared" si="24"/>
        <v>225</v>
      </c>
      <c r="O287" s="124">
        <f t="shared" si="26"/>
        <v>10045814.29829295</v>
      </c>
      <c r="P287" s="124">
        <f t="shared" si="25"/>
        <v>34825.827834763681</v>
      </c>
      <c r="Q287" s="124">
        <f t="shared" si="27"/>
        <v>21917.098704842814</v>
      </c>
      <c r="R287" s="124">
        <f t="shared" si="28"/>
        <v>10102557.224832557</v>
      </c>
      <c r="Z287" s="2"/>
    </row>
    <row r="288" spans="13:26" x14ac:dyDescent="0.25">
      <c r="M288" s="2"/>
      <c r="N288" s="1">
        <f t="shared" si="24"/>
        <v>226</v>
      </c>
      <c r="O288" s="124">
        <f t="shared" si="26"/>
        <v>10102557.224832557</v>
      </c>
      <c r="P288" s="124">
        <f t="shared" si="25"/>
        <v>34825.827834763681</v>
      </c>
      <c r="Q288" s="124">
        <f t="shared" si="27"/>
        <v>22040.895570367349</v>
      </c>
      <c r="R288" s="124">
        <f t="shared" si="28"/>
        <v>10159423.948237689</v>
      </c>
      <c r="Z288" s="2"/>
    </row>
    <row r="289" spans="13:26" x14ac:dyDescent="0.25">
      <c r="M289" s="2"/>
      <c r="N289" s="1">
        <f t="shared" si="24"/>
        <v>227</v>
      </c>
      <c r="O289" s="124">
        <f t="shared" si="26"/>
        <v>10159423.948237689</v>
      </c>
      <c r="P289" s="124">
        <f t="shared" si="25"/>
        <v>34825.827834763681</v>
      </c>
      <c r="Q289" s="124">
        <f t="shared" si="27"/>
        <v>22164.962525308281</v>
      </c>
      <c r="R289" s="124">
        <f t="shared" si="28"/>
        <v>10216414.738597762</v>
      </c>
      <c r="Z289" s="2"/>
    </row>
    <row r="290" spans="13:26" x14ac:dyDescent="0.25">
      <c r="M290" s="2"/>
      <c r="N290" s="1">
        <f t="shared" si="24"/>
        <v>228</v>
      </c>
      <c r="O290" s="124">
        <f t="shared" si="26"/>
        <v>10216414.738597762</v>
      </c>
      <c r="P290" s="124">
        <f t="shared" si="25"/>
        <v>34825.827834763681</v>
      </c>
      <c r="Q290" s="124">
        <f t="shared" si="27"/>
        <v>22289.300158923601</v>
      </c>
      <c r="R290" s="124">
        <f t="shared" si="28"/>
        <v>10273529.86659145</v>
      </c>
      <c r="Z290" s="2"/>
    </row>
    <row r="291" spans="13:26" x14ac:dyDescent="0.25">
      <c r="M291" s="2"/>
      <c r="N291" s="1">
        <f t="shared" si="24"/>
        <v>229</v>
      </c>
      <c r="O291" s="124">
        <f t="shared" si="26"/>
        <v>10273529.86659145</v>
      </c>
      <c r="P291" s="124">
        <f t="shared" si="25"/>
        <v>34825.827834763681</v>
      </c>
      <c r="Q291" s="124">
        <f t="shared" si="27"/>
        <v>22413.909061756905</v>
      </c>
      <c r="R291" s="124">
        <f t="shared" si="28"/>
        <v>10330769.60348797</v>
      </c>
      <c r="Z291" s="2"/>
    </row>
    <row r="292" spans="13:26" x14ac:dyDescent="0.25">
      <c r="M292" s="2"/>
      <c r="N292" s="1">
        <f t="shared" si="24"/>
        <v>230</v>
      </c>
      <c r="O292" s="124">
        <f t="shared" si="26"/>
        <v>10330769.60348797</v>
      </c>
      <c r="P292" s="124">
        <f t="shared" si="25"/>
        <v>34825.827834763681</v>
      </c>
      <c r="Q292" s="124">
        <f t="shared" si="27"/>
        <v>22538.789825640171</v>
      </c>
      <c r="R292" s="124">
        <f t="shared" si="28"/>
        <v>10388134.221148375</v>
      </c>
      <c r="Z292" s="2"/>
    </row>
    <row r="293" spans="13:26" x14ac:dyDescent="0.25">
      <c r="M293" s="2"/>
      <c r="N293" s="1">
        <f t="shared" si="24"/>
        <v>231</v>
      </c>
      <c r="O293" s="124">
        <f t="shared" si="26"/>
        <v>10388134.221148375</v>
      </c>
      <c r="P293" s="124">
        <f t="shared" si="25"/>
        <v>34825.827834763681</v>
      </c>
      <c r="Q293" s="124">
        <f t="shared" si="27"/>
        <v>22663.943043696603</v>
      </c>
      <c r="R293" s="124">
        <f t="shared" si="28"/>
        <v>10445623.992026836</v>
      </c>
      <c r="Z293" s="2"/>
    </row>
    <row r="294" spans="13:26" x14ac:dyDescent="0.25">
      <c r="M294" s="2"/>
      <c r="N294" s="1">
        <f t="shared" si="24"/>
        <v>232</v>
      </c>
      <c r="O294" s="124">
        <f t="shared" si="26"/>
        <v>10445623.992026836</v>
      </c>
      <c r="P294" s="124">
        <f t="shared" si="25"/>
        <v>34825.827834763681</v>
      </c>
      <c r="Q294" s="124">
        <f t="shared" si="27"/>
        <v>22789.369310343413</v>
      </c>
      <c r="R294" s="124">
        <f t="shared" si="28"/>
        <v>10503239.189171944</v>
      </c>
      <c r="Z294" s="2"/>
    </row>
    <row r="295" spans="13:26" x14ac:dyDescent="0.25">
      <c r="M295" s="2"/>
      <c r="N295" s="1">
        <f t="shared" si="24"/>
        <v>233</v>
      </c>
      <c r="O295" s="124">
        <f t="shared" si="26"/>
        <v>10503239.189171944</v>
      </c>
      <c r="P295" s="124">
        <f t="shared" si="25"/>
        <v>34825.827834763681</v>
      </c>
      <c r="Q295" s="124">
        <f t="shared" si="27"/>
        <v>22915.069221294671</v>
      </c>
      <c r="R295" s="124">
        <f t="shared" si="28"/>
        <v>10560980.086228004</v>
      </c>
      <c r="Z295" s="2"/>
    </row>
    <row r="296" spans="13:26" x14ac:dyDescent="0.25">
      <c r="M296" s="2"/>
      <c r="N296" s="1">
        <f t="shared" si="24"/>
        <v>234</v>
      </c>
      <c r="O296" s="124">
        <f t="shared" si="26"/>
        <v>10560980.086228004</v>
      </c>
      <c r="P296" s="124">
        <f t="shared" si="25"/>
        <v>34825.827834763681</v>
      </c>
      <c r="Q296" s="124">
        <f t="shared" si="27"/>
        <v>23041.043373564127</v>
      </c>
      <c r="R296" s="124">
        <f t="shared" si="28"/>
        <v>10618846.957436332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10618846.957436332</v>
      </c>
      <c r="P297" s="124">
        <f t="shared" si="25"/>
        <v>34825.827834763681</v>
      </c>
      <c r="Q297" s="124">
        <f t="shared" si="27"/>
        <v>23167.292365468038</v>
      </c>
      <c r="R297" s="124">
        <f t="shared" si="28"/>
        <v>10676840.077636564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10676840.077636564</v>
      </c>
      <c r="P298" s="124">
        <f t="shared" si="25"/>
        <v>34825.827834763681</v>
      </c>
      <c r="Q298" s="124">
        <f t="shared" si="27"/>
        <v>23293.816796628016</v>
      </c>
      <c r="R298" s="124">
        <f t="shared" si="28"/>
        <v>10734959.722267957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10734959.722267957</v>
      </c>
      <c r="P299" s="124">
        <f t="shared" si="25"/>
        <v>34825.827834763681</v>
      </c>
      <c r="Q299" s="124">
        <f t="shared" si="27"/>
        <v>23420.617267973885</v>
      </c>
      <c r="R299" s="124">
        <f t="shared" si="28"/>
        <v>10793206.167370696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10793206.167370696</v>
      </c>
      <c r="P300" s="124">
        <f t="shared" si="25"/>
        <v>34825.827834763681</v>
      </c>
      <c r="Q300" s="124">
        <f t="shared" si="27"/>
        <v>23547.694381746518</v>
      </c>
      <c r="R300" s="124">
        <f t="shared" si="28"/>
        <v>10851579.689587208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10851579.689587208</v>
      </c>
      <c r="P301" s="124">
        <f t="shared" si="25"/>
        <v>34825.827834763681</v>
      </c>
      <c r="Q301" s="124">
        <f t="shared" si="27"/>
        <v>23675.048741500712</v>
      </c>
      <c r="R301" s="124">
        <f t="shared" si="28"/>
        <v>10910080.566163473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10910080.566163473</v>
      </c>
      <c r="P302" s="124">
        <f t="shared" si="25"/>
        <v>34825.827834763681</v>
      </c>
      <c r="Q302" s="124">
        <f t="shared" si="27"/>
        <v>23802.680952108039</v>
      </c>
      <c r="R302" s="124">
        <f t="shared" si="28"/>
        <v>10968709.074950345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10968709.074950345</v>
      </c>
      <c r="P303" s="124">
        <f t="shared" si="25"/>
        <v>34825.827834763681</v>
      </c>
      <c r="Q303" s="124">
        <f t="shared" si="27"/>
        <v>23930.59161975974</v>
      </c>
      <c r="R303" s="124">
        <f t="shared" si="28"/>
        <v>11027465.494404869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11027465.494404869</v>
      </c>
      <c r="P304" s="124">
        <f t="shared" si="25"/>
        <v>34825.827834763681</v>
      </c>
      <c r="Q304" s="124">
        <f t="shared" si="27"/>
        <v>24058.781351969577</v>
      </c>
      <c r="R304" s="124">
        <f t="shared" si="28"/>
        <v>11086350.103591602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11086350.103591602</v>
      </c>
      <c r="P305" s="124">
        <f t="shared" si="25"/>
        <v>34825.827834763681</v>
      </c>
      <c r="Q305" s="124">
        <f t="shared" si="27"/>
        <v>24187.250757576752</v>
      </c>
      <c r="R305" s="124">
        <f t="shared" si="28"/>
        <v>11145363.182183944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11145363.182183944</v>
      </c>
      <c r="P306" s="124">
        <f t="shared" si="25"/>
        <v>34825.827834763681</v>
      </c>
      <c r="Q306" s="124">
        <f t="shared" si="27"/>
        <v>24316.000446748763</v>
      </c>
      <c r="R306" s="124">
        <f t="shared" si="28"/>
        <v>11204505.010465456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11204505.010465456</v>
      </c>
      <c r="P307" s="124">
        <f t="shared" si="25"/>
        <v>34825.827834763681</v>
      </c>
      <c r="Q307" s="124">
        <f t="shared" si="27"/>
        <v>24445.031030984333</v>
      </c>
      <c r="R307" s="124">
        <f t="shared" si="28"/>
        <v>11263775.869331205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11263775.869331205</v>
      </c>
      <c r="P308" s="124">
        <f t="shared" si="25"/>
        <v>34825.827834763681</v>
      </c>
      <c r="Q308" s="124">
        <f t="shared" si="27"/>
        <v>24574.343123116294</v>
      </c>
      <c r="R308" s="124">
        <f t="shared" si="28"/>
        <v>11323176.040289085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11323176.040289085</v>
      </c>
      <c r="P309" s="124">
        <f t="shared" si="25"/>
        <v>34825.827834763681</v>
      </c>
      <c r="Q309" s="124">
        <f t="shared" si="27"/>
        <v>24703.937337314503</v>
      </c>
      <c r="R309" s="124">
        <f t="shared" si="28"/>
        <v>11382705.805461165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11382705.805461165</v>
      </c>
      <c r="P310" s="124">
        <f t="shared" si="25"/>
        <v>34825.827834763681</v>
      </c>
      <c r="Q310" s="124">
        <f t="shared" si="27"/>
        <v>24833.814289088765</v>
      </c>
      <c r="R310" s="124">
        <f t="shared" si="28"/>
        <v>11442365.447585018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11442365.447585018</v>
      </c>
      <c r="P311" s="124">
        <f t="shared" si="25"/>
        <v>34825.827834763681</v>
      </c>
      <c r="Q311" s="124">
        <f t="shared" si="27"/>
        <v>24963.974595291744</v>
      </c>
      <c r="R311" s="124">
        <f t="shared" si="28"/>
        <v>11502155.250015074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11502155.250015074</v>
      </c>
      <c r="P312" s="124">
        <f t="shared" si="25"/>
        <v>34825.827834763681</v>
      </c>
      <c r="Q312" s="124">
        <f t="shared" si="27"/>
        <v>25094.418874121911</v>
      </c>
      <c r="R312" s="124">
        <f t="shared" si="28"/>
        <v>11562075.496723961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11562075.496723961</v>
      </c>
      <c r="P313" s="124">
        <f t="shared" si="25"/>
        <v>34825.827834763681</v>
      </c>
      <c r="Q313" s="124">
        <f t="shared" si="27"/>
        <v>25225.147745126462</v>
      </c>
      <c r="R313" s="124">
        <f t="shared" si="28"/>
        <v>11622126.472303852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11622126.472303852</v>
      </c>
      <c r="P314" s="124">
        <f t="shared" si="25"/>
        <v>34825.827834763681</v>
      </c>
      <c r="Q314" s="124">
        <f t="shared" si="27"/>
        <v>25356.161829204266</v>
      </c>
      <c r="R314" s="124">
        <f t="shared" si="28"/>
        <v>11682308.46196782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11682308.46196782</v>
      </c>
      <c r="P315" s="124">
        <f t="shared" si="25"/>
        <v>34825.827834763681</v>
      </c>
      <c r="Q315" s="124">
        <f t="shared" si="27"/>
        <v>25487.461748608825</v>
      </c>
      <c r="R315" s="124">
        <f t="shared" si="28"/>
        <v>11742621.751551194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11742621.751551194</v>
      </c>
      <c r="P316" s="124">
        <f t="shared" ref="P316:P379" si="30">P315</f>
        <v>34825.827834763681</v>
      </c>
      <c r="Q316" s="124">
        <f t="shared" si="27"/>
        <v>25619.048126951217</v>
      </c>
      <c r="R316" s="124">
        <f t="shared" si="28"/>
        <v>11803066.627512909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11803066.627512909</v>
      </c>
      <c r="P317" s="124">
        <f t="shared" si="30"/>
        <v>34825.827834763681</v>
      </c>
      <c r="Q317" s="124">
        <f t="shared" si="27"/>
        <v>25750.921589203052</v>
      </c>
      <c r="R317" s="124">
        <f t="shared" si="28"/>
        <v>11863643.376936877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11863643.376936877</v>
      </c>
      <c r="P318" s="124">
        <f t="shared" si="30"/>
        <v>34825.827834763681</v>
      </c>
      <c r="Q318" s="124">
        <f t="shared" si="27"/>
        <v>25883.082761699465</v>
      </c>
      <c r="R318" s="124">
        <f t="shared" si="28"/>
        <v>11924352.287533341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11924352.287533341</v>
      </c>
      <c r="P319" s="124">
        <f t="shared" si="30"/>
        <v>34825.827834763681</v>
      </c>
      <c r="Q319" s="124">
        <f t="shared" si="27"/>
        <v>26015.532272142067</v>
      </c>
      <c r="R319" s="124">
        <f t="shared" si="28"/>
        <v>11985193.647640247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11985193.647640247</v>
      </c>
      <c r="P320" s="124">
        <f t="shared" si="30"/>
        <v>34825.827834763681</v>
      </c>
      <c r="Q320" s="124">
        <f t="shared" si="27"/>
        <v>26148.270749601928</v>
      </c>
      <c r="R320" s="124">
        <f t="shared" si="28"/>
        <v>12046167.746224614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12046167.746224614</v>
      </c>
      <c r="P321" s="124">
        <f t="shared" si="30"/>
        <v>34825.827834763681</v>
      </c>
      <c r="Q321" s="124">
        <f t="shared" si="27"/>
        <v>26281.298824522593</v>
      </c>
      <c r="R321" s="124">
        <f t="shared" si="28"/>
        <v>12107274.872883901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12107274.872883901</v>
      </c>
      <c r="P322" s="124">
        <f t="shared" si="30"/>
        <v>34825.827834763681</v>
      </c>
      <c r="Q322" s="124">
        <f t="shared" si="27"/>
        <v>26414.617128723032</v>
      </c>
      <c r="R322" s="124">
        <f t="shared" si="28"/>
        <v>12168515.317847388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12168515.317847388</v>
      </c>
      <c r="P323" s="124">
        <f t="shared" si="30"/>
        <v>34825.827834763681</v>
      </c>
      <c r="Q323" s="124">
        <f t="shared" si="27"/>
        <v>26548.226295400669</v>
      </c>
      <c r="R323" s="124">
        <f t="shared" si="28"/>
        <v>12229889.371977553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12229889.371977553</v>
      </c>
      <c r="P324" s="124">
        <f t="shared" si="30"/>
        <v>34825.827834763681</v>
      </c>
      <c r="Q324" s="124">
        <f t="shared" si="27"/>
        <v>26682.126959134399</v>
      </c>
      <c r="R324" s="124">
        <f t="shared" si="28"/>
        <v>12291397.326771451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12291397.326771451</v>
      </c>
      <c r="P325" s="124">
        <f t="shared" si="30"/>
        <v>34825.827834763681</v>
      </c>
      <c r="Q325" s="124">
        <f t="shared" si="27"/>
        <v>26816.319755887565</v>
      </c>
      <c r="R325" s="124">
        <f t="shared" si="28"/>
        <v>12353039.474362103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12353039.474362103</v>
      </c>
      <c r="P326" s="124">
        <f t="shared" si="30"/>
        <v>34825.827834763681</v>
      </c>
      <c r="Q326" s="124">
        <f t="shared" si="27"/>
        <v>26950.805323011016</v>
      </c>
      <c r="R326" s="124">
        <f t="shared" si="28"/>
        <v>12414816.107519878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12414816.107519878</v>
      </c>
      <c r="P327" s="124">
        <f t="shared" si="30"/>
        <v>34825.827834763681</v>
      </c>
      <c r="Q327" s="124">
        <f t="shared" si="27"/>
        <v>27085.584299246111</v>
      </c>
      <c r="R327" s="124">
        <f t="shared" si="28"/>
        <v>12476727.519653888</v>
      </c>
      <c r="Z327" s="2"/>
    </row>
    <row r="328" spans="13:26" x14ac:dyDescent="0.25">
      <c r="M328" s="2"/>
      <c r="N328" s="1">
        <f t="shared" si="29"/>
        <v>266</v>
      </c>
      <c r="O328" s="124">
        <f t="shared" ref="O328:O391" si="31">R327</f>
        <v>12476727.519653888</v>
      </c>
      <c r="P328" s="124">
        <f t="shared" si="30"/>
        <v>34825.827834763681</v>
      </c>
      <c r="Q328" s="124">
        <f t="shared" ref="Q328:Q391" si="32">O328*$P$57</f>
        <v>27220.65732472777</v>
      </c>
      <c r="R328" s="124">
        <f t="shared" ref="R328:R391" si="33">O328+P328+Q328</f>
        <v>12538774.004813381</v>
      </c>
      <c r="Z328" s="2"/>
    </row>
    <row r="329" spans="13:26" x14ac:dyDescent="0.25">
      <c r="M329" s="2"/>
      <c r="N329" s="1">
        <f t="shared" si="29"/>
        <v>267</v>
      </c>
      <c r="O329" s="124">
        <f t="shared" si="31"/>
        <v>12538774.004813381</v>
      </c>
      <c r="P329" s="124">
        <f t="shared" si="30"/>
        <v>34825.827834763681</v>
      </c>
      <c r="Q329" s="124">
        <f t="shared" si="32"/>
        <v>27356.02504098749</v>
      </c>
      <c r="R329" s="124">
        <f t="shared" si="33"/>
        <v>12600955.857689133</v>
      </c>
      <c r="Z329" s="2"/>
    </row>
    <row r="330" spans="13:26" x14ac:dyDescent="0.25">
      <c r="M330" s="2"/>
      <c r="N330" s="1">
        <f t="shared" si="29"/>
        <v>268</v>
      </c>
      <c r="O330" s="124">
        <f t="shared" si="31"/>
        <v>12600955.857689133</v>
      </c>
      <c r="P330" s="124">
        <f t="shared" si="30"/>
        <v>34825.827834763681</v>
      </c>
      <c r="Q330" s="124">
        <f t="shared" si="32"/>
        <v>27491.688090956413</v>
      </c>
      <c r="R330" s="124">
        <f t="shared" si="33"/>
        <v>12663273.373614853</v>
      </c>
      <c r="Z330" s="2"/>
    </row>
    <row r="331" spans="13:26" x14ac:dyDescent="0.25">
      <c r="M331" s="2"/>
      <c r="N331" s="1">
        <f t="shared" si="29"/>
        <v>269</v>
      </c>
      <c r="O331" s="124">
        <f t="shared" si="31"/>
        <v>12663273.373614853</v>
      </c>
      <c r="P331" s="124">
        <f t="shared" si="30"/>
        <v>34825.827834763681</v>
      </c>
      <c r="Q331" s="124">
        <f t="shared" si="32"/>
        <v>27627.647118968383</v>
      </c>
      <c r="R331" s="124">
        <f t="shared" si="33"/>
        <v>12725726.848568587</v>
      </c>
      <c r="Z331" s="2"/>
    </row>
    <row r="332" spans="13:26" x14ac:dyDescent="0.25">
      <c r="M332" s="2"/>
      <c r="N332" s="1">
        <f t="shared" si="29"/>
        <v>270</v>
      </c>
      <c r="O332" s="124">
        <f t="shared" si="31"/>
        <v>12725726.848568587</v>
      </c>
      <c r="P332" s="124">
        <f t="shared" si="30"/>
        <v>34825.827834763681</v>
      </c>
      <c r="Q332" s="124">
        <f t="shared" si="32"/>
        <v>27763.902770762979</v>
      </c>
      <c r="R332" s="124">
        <f t="shared" si="33"/>
        <v>12788316.579174114</v>
      </c>
      <c r="Z332" s="2"/>
    </row>
    <row r="333" spans="13:26" x14ac:dyDescent="0.25">
      <c r="M333" s="2"/>
      <c r="N333" s="1">
        <f t="shared" si="29"/>
        <v>271</v>
      </c>
      <c r="O333" s="124">
        <f t="shared" si="31"/>
        <v>12788316.579174114</v>
      </c>
      <c r="P333" s="124">
        <f t="shared" si="30"/>
        <v>34825.827834763681</v>
      </c>
      <c r="Q333" s="124">
        <f t="shared" si="32"/>
        <v>27900.455693488613</v>
      </c>
      <c r="R333" s="124">
        <f t="shared" si="33"/>
        <v>12851042.862702368</v>
      </c>
      <c r="Z333" s="2"/>
    </row>
    <row r="334" spans="13:26" x14ac:dyDescent="0.25">
      <c r="M334" s="2"/>
      <c r="N334" s="1">
        <f t="shared" si="29"/>
        <v>272</v>
      </c>
      <c r="O334" s="124">
        <f t="shared" si="31"/>
        <v>12851042.862702368</v>
      </c>
      <c r="P334" s="124">
        <f t="shared" si="30"/>
        <v>34825.827834763681</v>
      </c>
      <c r="Q334" s="124">
        <f t="shared" si="32"/>
        <v>28037.306535705586</v>
      </c>
      <c r="R334" s="124">
        <f t="shared" si="33"/>
        <v>12913905.997072838</v>
      </c>
      <c r="Z334" s="2"/>
    </row>
    <row r="335" spans="13:26" x14ac:dyDescent="0.25">
      <c r="M335" s="2"/>
      <c r="N335" s="1">
        <f t="shared" si="29"/>
        <v>273</v>
      </c>
      <c r="O335" s="124">
        <f t="shared" si="31"/>
        <v>12913905.997072838</v>
      </c>
      <c r="P335" s="124">
        <f t="shared" si="30"/>
        <v>34825.827834763681</v>
      </c>
      <c r="Q335" s="124">
        <f t="shared" si="32"/>
        <v>28174.455947389168</v>
      </c>
      <c r="R335" s="124">
        <f t="shared" si="33"/>
        <v>12976906.280854993</v>
      </c>
      <c r="Z335" s="2"/>
    </row>
    <row r="336" spans="13:26" x14ac:dyDescent="0.25">
      <c r="M336" s="2"/>
      <c r="N336" s="1">
        <f t="shared" si="29"/>
        <v>274</v>
      </c>
      <c r="O336" s="124">
        <f t="shared" si="31"/>
        <v>12976906.280854993</v>
      </c>
      <c r="P336" s="124">
        <f t="shared" si="30"/>
        <v>34825.827834763681</v>
      </c>
      <c r="Q336" s="124">
        <f t="shared" si="32"/>
        <v>28311.904579932696</v>
      </c>
      <c r="R336" s="124">
        <f t="shared" si="33"/>
        <v>13040044.013269689</v>
      </c>
      <c r="Z336" s="2"/>
    </row>
    <row r="337" spans="13:26" x14ac:dyDescent="0.25">
      <c r="M337" s="2"/>
      <c r="N337" s="1">
        <f t="shared" si="29"/>
        <v>275</v>
      </c>
      <c r="O337" s="124">
        <f t="shared" si="31"/>
        <v>13040044.013269689</v>
      </c>
      <c r="P337" s="124">
        <f t="shared" si="30"/>
        <v>34825.827834763681</v>
      </c>
      <c r="Q337" s="124">
        <f t="shared" si="32"/>
        <v>28449.653086150654</v>
      </c>
      <c r="R337" s="124">
        <f t="shared" si="33"/>
        <v>13103319.494190603</v>
      </c>
      <c r="Z337" s="2"/>
    </row>
    <row r="338" spans="13:26" x14ac:dyDescent="0.25">
      <c r="M338" s="2"/>
      <c r="N338" s="1">
        <f t="shared" si="29"/>
        <v>276</v>
      </c>
      <c r="O338" s="124">
        <f t="shared" si="31"/>
        <v>13103319.494190603</v>
      </c>
      <c r="P338" s="124">
        <f t="shared" si="30"/>
        <v>34825.827834763681</v>
      </c>
      <c r="Q338" s="124">
        <f t="shared" si="32"/>
        <v>28587.702120281789</v>
      </c>
      <c r="R338" s="124">
        <f t="shared" si="33"/>
        <v>13166733.02414565</v>
      </c>
      <c r="Z338" s="2"/>
    </row>
    <row r="339" spans="13:26" x14ac:dyDescent="0.25">
      <c r="M339" s="2"/>
      <c r="N339" s="1">
        <f t="shared" si="29"/>
        <v>277</v>
      </c>
      <c r="O339" s="124">
        <f t="shared" si="31"/>
        <v>13166733.02414565</v>
      </c>
      <c r="P339" s="124">
        <f t="shared" si="30"/>
        <v>34825.827834763681</v>
      </c>
      <c r="Q339" s="124">
        <f t="shared" si="32"/>
        <v>28726.052337992205</v>
      </c>
      <c r="R339" s="124">
        <f t="shared" si="33"/>
        <v>13230284.904318407</v>
      </c>
      <c r="Z339" s="2"/>
    </row>
    <row r="340" spans="13:26" x14ac:dyDescent="0.25">
      <c r="M340" s="2"/>
      <c r="N340" s="1">
        <f t="shared" si="29"/>
        <v>278</v>
      </c>
      <c r="O340" s="124">
        <f t="shared" si="31"/>
        <v>13230284.904318407</v>
      </c>
      <c r="P340" s="124">
        <f t="shared" si="30"/>
        <v>34825.827834763681</v>
      </c>
      <c r="Q340" s="124">
        <f t="shared" si="32"/>
        <v>28864.704396378489</v>
      </c>
      <c r="R340" s="124">
        <f t="shared" si="33"/>
        <v>13293975.43654955</v>
      </c>
      <c r="Z340" s="2"/>
    </row>
    <row r="341" spans="13:26" x14ac:dyDescent="0.25">
      <c r="M341" s="2"/>
      <c r="N341" s="1">
        <f t="shared" si="29"/>
        <v>279</v>
      </c>
      <c r="O341" s="124">
        <f t="shared" si="31"/>
        <v>13293975.43654955</v>
      </c>
      <c r="P341" s="124">
        <f t="shared" si="30"/>
        <v>34825.827834763681</v>
      </c>
      <c r="Q341" s="124">
        <f t="shared" si="32"/>
        <v>29003.658953970811</v>
      </c>
      <c r="R341" s="124">
        <f t="shared" si="33"/>
        <v>13357804.923338285</v>
      </c>
      <c r="Z341" s="2"/>
    </row>
    <row r="342" spans="13:26" x14ac:dyDescent="0.25">
      <c r="M342" s="2"/>
      <c r="N342" s="1">
        <f t="shared" si="29"/>
        <v>280</v>
      </c>
      <c r="O342" s="124">
        <f t="shared" si="31"/>
        <v>13357804.923338285</v>
      </c>
      <c r="P342" s="124">
        <f t="shared" si="30"/>
        <v>34825.827834763681</v>
      </c>
      <c r="Q342" s="124">
        <f t="shared" si="32"/>
        <v>29142.916670736078</v>
      </c>
      <c r="R342" s="124">
        <f t="shared" si="33"/>
        <v>13421773.667843785</v>
      </c>
      <c r="Z342" s="2"/>
    </row>
    <row r="343" spans="13:26" x14ac:dyDescent="0.25">
      <c r="M343" s="2"/>
      <c r="N343" s="1">
        <f t="shared" si="29"/>
        <v>281</v>
      </c>
      <c r="O343" s="124">
        <f t="shared" si="31"/>
        <v>13421773.667843785</v>
      </c>
      <c r="P343" s="124">
        <f t="shared" si="30"/>
        <v>34825.827834763681</v>
      </c>
      <c r="Q343" s="124">
        <f t="shared" si="32"/>
        <v>29282.478208081058</v>
      </c>
      <c r="R343" s="124">
        <f t="shared" si="33"/>
        <v>13485881.973886631</v>
      </c>
      <c r="Z343" s="2"/>
    </row>
    <row r="344" spans="13:26" x14ac:dyDescent="0.25">
      <c r="M344" s="2"/>
      <c r="N344" s="1">
        <f t="shared" si="29"/>
        <v>282</v>
      </c>
      <c r="O344" s="124">
        <f t="shared" si="31"/>
        <v>13485881.973886631</v>
      </c>
      <c r="P344" s="124">
        <f t="shared" si="30"/>
        <v>34825.827834763681</v>
      </c>
      <c r="Q344" s="124">
        <f t="shared" si="32"/>
        <v>29422.344228855509</v>
      </c>
      <c r="R344" s="124">
        <f t="shared" si="33"/>
        <v>13550130.145950252</v>
      </c>
      <c r="Z344" s="2"/>
    </row>
    <row r="345" spans="13:26" x14ac:dyDescent="0.25">
      <c r="M345" s="2"/>
      <c r="N345" s="1">
        <f t="shared" si="29"/>
        <v>283</v>
      </c>
      <c r="O345" s="124">
        <f t="shared" si="31"/>
        <v>13550130.145950252</v>
      </c>
      <c r="P345" s="124">
        <f t="shared" si="30"/>
        <v>34825.827834763681</v>
      </c>
      <c r="Q345" s="124">
        <f t="shared" si="32"/>
        <v>29562.51539735535</v>
      </c>
      <c r="R345" s="124">
        <f t="shared" si="33"/>
        <v>13614518.489182372</v>
      </c>
      <c r="Z345" s="2"/>
    </row>
    <row r="346" spans="13:26" x14ac:dyDescent="0.25">
      <c r="M346" s="2"/>
      <c r="N346" s="1">
        <f t="shared" si="29"/>
        <v>284</v>
      </c>
      <c r="O346" s="124">
        <f t="shared" si="31"/>
        <v>13614518.489182372</v>
      </c>
      <c r="P346" s="124">
        <f t="shared" si="30"/>
        <v>34825.827834763681</v>
      </c>
      <c r="Q346" s="124">
        <f t="shared" si="32"/>
        <v>29702.992379325784</v>
      </c>
      <c r="R346" s="124">
        <f t="shared" si="33"/>
        <v>13679047.309396463</v>
      </c>
      <c r="Z346" s="2"/>
    </row>
    <row r="347" spans="13:26" x14ac:dyDescent="0.25">
      <c r="M347" s="2"/>
      <c r="N347" s="1">
        <f t="shared" si="29"/>
        <v>285</v>
      </c>
      <c r="O347" s="124">
        <f t="shared" si="31"/>
        <v>13679047.309396463</v>
      </c>
      <c r="P347" s="124">
        <f t="shared" si="30"/>
        <v>34825.827834763681</v>
      </c>
      <c r="Q347" s="124">
        <f t="shared" si="32"/>
        <v>29843.775841964511</v>
      </c>
      <c r="R347" s="124">
        <f t="shared" si="33"/>
        <v>13743716.913073191</v>
      </c>
      <c r="Z347" s="2"/>
    </row>
    <row r="348" spans="13:26" x14ac:dyDescent="0.25">
      <c r="M348" s="2"/>
      <c r="N348" s="1">
        <f t="shared" si="29"/>
        <v>286</v>
      </c>
      <c r="O348" s="124">
        <f t="shared" si="31"/>
        <v>13743716.913073191</v>
      </c>
      <c r="P348" s="124">
        <f t="shared" si="30"/>
        <v>34825.827834763681</v>
      </c>
      <c r="Q348" s="124">
        <f t="shared" si="32"/>
        <v>29984.866453924835</v>
      </c>
      <c r="R348" s="124">
        <f t="shared" si="33"/>
        <v>13808527.607361881</v>
      </c>
      <c r="Z348" s="2"/>
    </row>
    <row r="349" spans="13:26" x14ac:dyDescent="0.25">
      <c r="M349" s="2"/>
      <c r="N349" s="1">
        <f t="shared" si="29"/>
        <v>287</v>
      </c>
      <c r="O349" s="124">
        <f t="shared" si="31"/>
        <v>13808527.607361881</v>
      </c>
      <c r="P349" s="124">
        <f t="shared" si="30"/>
        <v>34825.827834763681</v>
      </c>
      <c r="Q349" s="124">
        <f t="shared" si="32"/>
        <v>30126.264885318891</v>
      </c>
      <c r="R349" s="124">
        <f t="shared" si="33"/>
        <v>13873479.700081965</v>
      </c>
      <c r="Z349" s="2"/>
    </row>
    <row r="350" spans="13:26" x14ac:dyDescent="0.25">
      <c r="M350" s="2"/>
      <c r="N350" s="1">
        <f t="shared" si="29"/>
        <v>288</v>
      </c>
      <c r="O350" s="124">
        <f t="shared" si="31"/>
        <v>13873479.700081965</v>
      </c>
      <c r="P350" s="124">
        <f t="shared" si="30"/>
        <v>34825.827834763681</v>
      </c>
      <c r="Q350" s="124">
        <f t="shared" si="32"/>
        <v>30267.971807720798</v>
      </c>
      <c r="R350" s="124">
        <f t="shared" si="33"/>
        <v>13938573.49972445</v>
      </c>
      <c r="Z350" s="2"/>
    </row>
    <row r="351" spans="13:26" x14ac:dyDescent="0.25">
      <c r="M351" s="2"/>
      <c r="N351" s="1">
        <f t="shared" si="29"/>
        <v>289</v>
      </c>
      <c r="O351" s="124">
        <f t="shared" si="31"/>
        <v>13938573.49972445</v>
      </c>
      <c r="P351" s="124">
        <f t="shared" si="30"/>
        <v>34825.827834763681</v>
      </c>
      <c r="Q351" s="124">
        <f t="shared" si="32"/>
        <v>30409.987894169863</v>
      </c>
      <c r="R351" s="124">
        <f t="shared" si="33"/>
        <v>14003809.315453384</v>
      </c>
      <c r="Z351" s="2"/>
    </row>
    <row r="352" spans="13:26" x14ac:dyDescent="0.25">
      <c r="M352" s="2"/>
      <c r="N352" s="1">
        <f t="shared" si="29"/>
        <v>290</v>
      </c>
      <c r="O352" s="124">
        <f t="shared" si="31"/>
        <v>14003809.315453384</v>
      </c>
      <c r="P352" s="124">
        <f t="shared" si="30"/>
        <v>34825.827834763681</v>
      </c>
      <c r="Q352" s="124">
        <f t="shared" si="32"/>
        <v>30552.313819173767</v>
      </c>
      <c r="R352" s="124">
        <f t="shared" si="33"/>
        <v>14069187.457107322</v>
      </c>
      <c r="Z352" s="2"/>
    </row>
    <row r="353" spans="13:26" x14ac:dyDescent="0.25">
      <c r="M353" s="2"/>
      <c r="N353" s="1">
        <f t="shared" si="29"/>
        <v>291</v>
      </c>
      <c r="O353" s="124">
        <f t="shared" si="31"/>
        <v>14069187.457107322</v>
      </c>
      <c r="P353" s="124">
        <f t="shared" si="30"/>
        <v>34825.827834763681</v>
      </c>
      <c r="Q353" s="124">
        <f t="shared" si="32"/>
        <v>30694.950258711779</v>
      </c>
      <c r="R353" s="124">
        <f t="shared" si="33"/>
        <v>14134708.235200798</v>
      </c>
      <c r="Z353" s="2"/>
    </row>
    <row r="354" spans="13:26" x14ac:dyDescent="0.25">
      <c r="M354" s="2"/>
      <c r="N354" s="1">
        <f t="shared" si="29"/>
        <v>292</v>
      </c>
      <c r="O354" s="124">
        <f t="shared" si="31"/>
        <v>14134708.235200798</v>
      </c>
      <c r="P354" s="124">
        <f t="shared" si="30"/>
        <v>34825.827834763681</v>
      </c>
      <c r="Q354" s="124">
        <f t="shared" si="32"/>
        <v>30837.897890237957</v>
      </c>
      <c r="R354" s="124">
        <f t="shared" si="33"/>
        <v>14200371.960925801</v>
      </c>
      <c r="Z354" s="2"/>
    </row>
    <row r="355" spans="13:26" x14ac:dyDescent="0.25">
      <c r="M355" s="2"/>
      <c r="N355" s="1">
        <f t="shared" si="29"/>
        <v>293</v>
      </c>
      <c r="O355" s="124">
        <f t="shared" si="31"/>
        <v>14200371.960925801</v>
      </c>
      <c r="P355" s="124">
        <f t="shared" si="30"/>
        <v>34825.827834763681</v>
      </c>
      <c r="Q355" s="124">
        <f t="shared" si="32"/>
        <v>30981.157392684381</v>
      </c>
      <c r="R355" s="124">
        <f t="shared" si="33"/>
        <v>14266178.94615325</v>
      </c>
      <c r="Z355" s="2"/>
    </row>
    <row r="356" spans="13:26" x14ac:dyDescent="0.25">
      <c r="M356" s="2"/>
      <c r="N356" s="1">
        <f t="shared" si="29"/>
        <v>294</v>
      </c>
      <c r="O356" s="124">
        <f t="shared" si="31"/>
        <v>14266178.94615325</v>
      </c>
      <c r="P356" s="124">
        <f t="shared" si="30"/>
        <v>34825.827834763681</v>
      </c>
      <c r="Q356" s="124">
        <f t="shared" si="32"/>
        <v>31124.729446464353</v>
      </c>
      <c r="R356" s="124">
        <f t="shared" si="33"/>
        <v>14332129.503434479</v>
      </c>
      <c r="Z356" s="2"/>
    </row>
    <row r="357" spans="13:26" x14ac:dyDescent="0.25">
      <c r="M357" s="2"/>
      <c r="N357" s="1">
        <f t="shared" si="29"/>
        <v>295</v>
      </c>
      <c r="O357" s="124">
        <f t="shared" si="31"/>
        <v>14332129.503434479</v>
      </c>
      <c r="P357" s="124">
        <f t="shared" si="30"/>
        <v>34825.827834763681</v>
      </c>
      <c r="Q357" s="124">
        <f t="shared" si="32"/>
        <v>31268.614733475653</v>
      </c>
      <c r="R357" s="124">
        <f t="shared" si="33"/>
        <v>14398223.94600272</v>
      </c>
      <c r="Z357" s="2"/>
    </row>
    <row r="358" spans="13:26" x14ac:dyDescent="0.25">
      <c r="M358" s="2"/>
      <c r="N358" s="1">
        <f t="shared" si="29"/>
        <v>296</v>
      </c>
      <c r="O358" s="124">
        <f t="shared" si="31"/>
        <v>14398223.94600272</v>
      </c>
      <c r="P358" s="124">
        <f t="shared" si="30"/>
        <v>34825.827834763681</v>
      </c>
      <c r="Q358" s="124">
        <f t="shared" si="32"/>
        <v>31412.813937103761</v>
      </c>
      <c r="R358" s="124">
        <f t="shared" si="33"/>
        <v>14464462.587774588</v>
      </c>
      <c r="Z358" s="2"/>
    </row>
    <row r="359" spans="13:26" x14ac:dyDescent="0.25">
      <c r="M359" s="2"/>
      <c r="N359" s="1">
        <f t="shared" si="29"/>
        <v>297</v>
      </c>
      <c r="O359" s="124">
        <f t="shared" si="31"/>
        <v>14464462.587774588</v>
      </c>
      <c r="P359" s="124">
        <f t="shared" si="30"/>
        <v>34825.827834763681</v>
      </c>
      <c r="Q359" s="124">
        <f t="shared" si="32"/>
        <v>31557.327742225109</v>
      </c>
      <c r="R359" s="124">
        <f t="shared" si="33"/>
        <v>14530845.743351577</v>
      </c>
      <c r="Z359" s="2"/>
    </row>
    <row r="360" spans="13:26" x14ac:dyDescent="0.25">
      <c r="M360" s="2"/>
      <c r="N360" s="1">
        <f t="shared" si="29"/>
        <v>298</v>
      </c>
      <c r="O360" s="124">
        <f t="shared" si="31"/>
        <v>14530845.743351577</v>
      </c>
      <c r="P360" s="124">
        <f t="shared" si="30"/>
        <v>34825.827834763681</v>
      </c>
      <c r="Q360" s="124">
        <f t="shared" si="32"/>
        <v>31702.156835210335</v>
      </c>
      <c r="R360" s="124">
        <f t="shared" si="33"/>
        <v>14597373.728021551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14597373.728021551</v>
      </c>
      <c r="P361" s="124">
        <f t="shared" si="30"/>
        <v>34825.827834763681</v>
      </c>
      <c r="Q361" s="124">
        <f t="shared" si="32"/>
        <v>31847.30190392755</v>
      </c>
      <c r="R361" s="124">
        <f t="shared" si="33"/>
        <v>14664046.857760243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14664046.857760243</v>
      </c>
      <c r="P362" s="124">
        <f t="shared" si="30"/>
        <v>34825.827834763681</v>
      </c>
      <c r="Q362" s="124">
        <f t="shared" si="32"/>
        <v>31992.763637745586</v>
      </c>
      <c r="R362" s="124">
        <f t="shared" si="33"/>
        <v>14730865.449232753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14730865.449232753</v>
      </c>
      <c r="P363" s="124">
        <f t="shared" si="30"/>
        <v>34825.827834763681</v>
      </c>
      <c r="Q363" s="124">
        <f t="shared" si="32"/>
        <v>32138.542727537282</v>
      </c>
      <c r="R363" s="124">
        <f t="shared" si="33"/>
        <v>14797829.819795055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14797829.819795055</v>
      </c>
      <c r="P364" s="124">
        <f t="shared" si="30"/>
        <v>34825.827834763681</v>
      </c>
      <c r="Q364" s="124">
        <f t="shared" si="32"/>
        <v>32284.639865682773</v>
      </c>
      <c r="R364" s="124">
        <f t="shared" si="33"/>
        <v>14864940.287495503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14864940.287495503</v>
      </c>
      <c r="P365" s="124">
        <f t="shared" si="30"/>
        <v>34825.827834763681</v>
      </c>
      <c r="Q365" s="124">
        <f t="shared" si="32"/>
        <v>32431.055746072761</v>
      </c>
      <c r="R365" s="124">
        <f t="shared" si="33"/>
        <v>14932197.171076341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14932197.171076341</v>
      </c>
      <c r="P366" s="124">
        <f t="shared" si="30"/>
        <v>34825.827834763681</v>
      </c>
      <c r="Q366" s="124">
        <f t="shared" si="32"/>
        <v>32577.791064111818</v>
      </c>
      <c r="R366" s="124">
        <f t="shared" si="33"/>
        <v>14999600.789975217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14999600.789975217</v>
      </c>
      <c r="P367" s="124">
        <f t="shared" si="30"/>
        <v>34825.827834763681</v>
      </c>
      <c r="Q367" s="124">
        <f t="shared" si="32"/>
        <v>32724.846516721696</v>
      </c>
      <c r="R367" s="124">
        <f t="shared" si="33"/>
        <v>15067151.464326702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15067151.464326702</v>
      </c>
      <c r="P368" s="124">
        <f t="shared" si="30"/>
        <v>34825.827834763681</v>
      </c>
      <c r="Q368" s="124">
        <f t="shared" si="32"/>
        <v>32872.222802344637</v>
      </c>
      <c r="R368" s="124">
        <f t="shared" si="33"/>
        <v>15134849.514963811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15134849.514963811</v>
      </c>
      <c r="P369" s="124">
        <f t="shared" si="30"/>
        <v>34825.827834763681</v>
      </c>
      <c r="Q369" s="124">
        <f t="shared" si="32"/>
        <v>33019.920620946665</v>
      </c>
      <c r="R369" s="124">
        <f t="shared" si="33"/>
        <v>15202695.263419522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15202695.263419522</v>
      </c>
      <c r="P370" s="124">
        <f t="shared" si="30"/>
        <v>34825.827834763681</v>
      </c>
      <c r="Q370" s="124">
        <f t="shared" si="32"/>
        <v>33167.940674020952</v>
      </c>
      <c r="R370" s="124">
        <f t="shared" si="33"/>
        <v>15270689.031928308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15270689.031928308</v>
      </c>
      <c r="P371" s="124">
        <f t="shared" si="30"/>
        <v>34825.827834763681</v>
      </c>
      <c r="Q371" s="124">
        <f t="shared" si="32"/>
        <v>33316.283664591116</v>
      </c>
      <c r="R371" s="124">
        <f t="shared" si="33"/>
        <v>15338831.143427664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15338831.143427664</v>
      </c>
      <c r="P372" s="124">
        <f t="shared" si="30"/>
        <v>34825.827834763681</v>
      </c>
      <c r="Q372" s="124">
        <f t="shared" si="32"/>
        <v>33464.950297214578</v>
      </c>
      <c r="R372" s="124">
        <f t="shared" si="33"/>
        <v>15407121.921559643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15407121.921559643</v>
      </c>
      <c r="P373" s="124">
        <f t="shared" si="30"/>
        <v>34825.827834763681</v>
      </c>
      <c r="Q373" s="124">
        <f t="shared" si="32"/>
        <v>33613.941277985883</v>
      </c>
      <c r="R373" s="124">
        <f t="shared" si="33"/>
        <v>15475561.690672394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15475561.690672394</v>
      </c>
      <c r="P374" s="124">
        <f t="shared" si="30"/>
        <v>34825.827834763681</v>
      </c>
      <c r="Q374" s="124">
        <f t="shared" si="32"/>
        <v>33763.257314540104</v>
      </c>
      <c r="R374" s="124">
        <f t="shared" si="33"/>
        <v>15544150.775821699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15544150.775821699</v>
      </c>
      <c r="P375" s="124">
        <f t="shared" si="30"/>
        <v>34825.827834763681</v>
      </c>
      <c r="Q375" s="124">
        <f t="shared" si="32"/>
        <v>33912.899116056149</v>
      </c>
      <c r="R375" s="124">
        <f t="shared" si="33"/>
        <v>15612889.502772519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15612889.502772519</v>
      </c>
      <c r="P376" s="124">
        <f t="shared" si="30"/>
        <v>34825.827834763681</v>
      </c>
      <c r="Q376" s="124">
        <f t="shared" si="32"/>
        <v>34062.867393260152</v>
      </c>
      <c r="R376" s="124">
        <f t="shared" si="33"/>
        <v>15681778.198000545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15681778.198000545</v>
      </c>
      <c r="P377" s="124">
        <f t="shared" si="30"/>
        <v>34825.827834763681</v>
      </c>
      <c r="Q377" s="124">
        <f t="shared" si="32"/>
        <v>34213.16285842887</v>
      </c>
      <c r="R377" s="124">
        <f t="shared" si="33"/>
        <v>15750817.188693738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15750817.188693738</v>
      </c>
      <c r="P378" s="124">
        <f t="shared" si="30"/>
        <v>34825.827834763681</v>
      </c>
      <c r="Q378" s="124">
        <f t="shared" si="32"/>
        <v>34363.786225393014</v>
      </c>
      <c r="R378" s="124">
        <f t="shared" si="33"/>
        <v>15820006.802753896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15820006.802753896</v>
      </c>
      <c r="P379" s="124">
        <f t="shared" si="30"/>
        <v>34825.827834763681</v>
      </c>
      <c r="Q379" s="124">
        <f t="shared" si="32"/>
        <v>34514.738209540694</v>
      </c>
      <c r="R379" s="124">
        <f t="shared" si="33"/>
        <v>15889347.3687982</v>
      </c>
      <c r="Z379" s="2"/>
    </row>
    <row r="380" spans="13:26" x14ac:dyDescent="0.25">
      <c r="M380" s="2"/>
      <c r="N380" s="1">
        <f t="shared" ref="N380:N443" si="34">N379+1</f>
        <v>318</v>
      </c>
      <c r="O380" s="124">
        <f t="shared" si="31"/>
        <v>15889347.3687982</v>
      </c>
      <c r="P380" s="124">
        <f t="shared" ref="P380:P443" si="35">P379</f>
        <v>34825.827834763681</v>
      </c>
      <c r="Q380" s="124">
        <f t="shared" si="32"/>
        <v>34666.019527820783</v>
      </c>
      <c r="R380" s="124">
        <f t="shared" si="33"/>
        <v>15958839.216160785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15958839.216160785</v>
      </c>
      <c r="P381" s="124">
        <f t="shared" si="35"/>
        <v>34825.827834763681</v>
      </c>
      <c r="Q381" s="124">
        <f t="shared" si="32"/>
        <v>34817.630898746327</v>
      </c>
      <c r="R381" s="124">
        <f t="shared" si="33"/>
        <v>16028482.674894296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16028482.674894296</v>
      </c>
      <c r="P382" s="124">
        <f t="shared" si="35"/>
        <v>34825.827834763681</v>
      </c>
      <c r="Q382" s="124">
        <f t="shared" si="32"/>
        <v>34969.573042397977</v>
      </c>
      <c r="R382" s="124">
        <f t="shared" si="33"/>
        <v>16098278.075771458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16098278.075771458</v>
      </c>
      <c r="P383" s="124">
        <f t="shared" si="35"/>
        <v>34825.827834763681</v>
      </c>
      <c r="Q383" s="124">
        <f t="shared" si="32"/>
        <v>35121.846680427378</v>
      </c>
      <c r="R383" s="124">
        <f t="shared" si="33"/>
        <v>16168225.75028665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16168225.75028665</v>
      </c>
      <c r="P384" s="124">
        <f t="shared" si="35"/>
        <v>34825.827834763681</v>
      </c>
      <c r="Q384" s="124">
        <f t="shared" si="32"/>
        <v>35274.45253606062</v>
      </c>
      <c r="R384" s="124">
        <f t="shared" si="33"/>
        <v>16238326.030657476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16238326.030657476</v>
      </c>
      <c r="P385" s="124">
        <f t="shared" si="35"/>
        <v>34825.827834763681</v>
      </c>
      <c r="Q385" s="124">
        <f t="shared" si="32"/>
        <v>35427.391334101674</v>
      </c>
      <c r="R385" s="124">
        <f t="shared" si="33"/>
        <v>16308579.249826342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16308579.249826342</v>
      </c>
      <c r="P386" s="124">
        <f t="shared" si="35"/>
        <v>34825.827834763681</v>
      </c>
      <c r="Q386" s="124">
        <f t="shared" si="32"/>
        <v>35580.663800935807</v>
      </c>
      <c r="R386" s="124">
        <f t="shared" si="33"/>
        <v>16378985.741462043</v>
      </c>
      <c r="Z386" s="2"/>
    </row>
    <row r="387" spans="13:26" x14ac:dyDescent="0.25">
      <c r="M387" s="2"/>
      <c r="N387" s="1">
        <f t="shared" si="34"/>
        <v>325</v>
      </c>
      <c r="O387" s="124">
        <f t="shared" si="31"/>
        <v>16378985.741462043</v>
      </c>
      <c r="P387" s="124">
        <f t="shared" si="35"/>
        <v>34825.827834763681</v>
      </c>
      <c r="Q387" s="124">
        <f t="shared" si="32"/>
        <v>35734.270664533069</v>
      </c>
      <c r="R387" s="124">
        <f t="shared" si="33"/>
        <v>16449545.839961341</v>
      </c>
      <c r="Z387" s="2"/>
    </row>
    <row r="388" spans="13:26" x14ac:dyDescent="0.25">
      <c r="M388" s="2"/>
      <c r="N388" s="1">
        <f t="shared" si="34"/>
        <v>326</v>
      </c>
      <c r="O388" s="124">
        <f t="shared" si="31"/>
        <v>16449545.839961341</v>
      </c>
      <c r="P388" s="124">
        <f t="shared" si="35"/>
        <v>34825.827834763681</v>
      </c>
      <c r="Q388" s="124">
        <f t="shared" si="32"/>
        <v>35888.21265445173</v>
      </c>
      <c r="R388" s="124">
        <f t="shared" si="33"/>
        <v>16520259.880450556</v>
      </c>
      <c r="Z388" s="2"/>
    </row>
    <row r="389" spans="13:26" x14ac:dyDescent="0.25">
      <c r="M389" s="2"/>
      <c r="N389" s="1">
        <f t="shared" si="34"/>
        <v>327</v>
      </c>
      <c r="O389" s="124">
        <f t="shared" si="31"/>
        <v>16520259.880450556</v>
      </c>
      <c r="P389" s="124">
        <f t="shared" si="35"/>
        <v>34825.827834763681</v>
      </c>
      <c r="Q389" s="124">
        <f t="shared" si="32"/>
        <v>36042.490501841741</v>
      </c>
      <c r="R389" s="124">
        <f t="shared" si="33"/>
        <v>16591128.198787162</v>
      </c>
      <c r="Z389" s="2"/>
    </row>
    <row r="390" spans="13:26" x14ac:dyDescent="0.25">
      <c r="M390" s="2"/>
      <c r="N390" s="1">
        <f t="shared" si="34"/>
        <v>328</v>
      </c>
      <c r="O390" s="124">
        <f t="shared" si="31"/>
        <v>16591128.198787162</v>
      </c>
      <c r="P390" s="124">
        <f t="shared" si="35"/>
        <v>34825.827834763681</v>
      </c>
      <c r="Q390" s="124">
        <f t="shared" si="32"/>
        <v>36197.104939448211</v>
      </c>
      <c r="R390" s="124">
        <f t="shared" si="33"/>
        <v>16662151.131561374</v>
      </c>
      <c r="Z390" s="2"/>
    </row>
    <row r="391" spans="13:26" x14ac:dyDescent="0.25">
      <c r="M391" s="2"/>
      <c r="N391" s="1">
        <f t="shared" si="34"/>
        <v>329</v>
      </c>
      <c r="O391" s="124">
        <f t="shared" si="31"/>
        <v>16662151.131561374</v>
      </c>
      <c r="P391" s="124">
        <f t="shared" si="35"/>
        <v>34825.827834763681</v>
      </c>
      <c r="Q391" s="124">
        <f t="shared" si="32"/>
        <v>36352.0567016149</v>
      </c>
      <c r="R391" s="124">
        <f t="shared" si="33"/>
        <v>16733329.016097754</v>
      </c>
      <c r="Z391" s="2"/>
    </row>
    <row r="392" spans="13:26" x14ac:dyDescent="0.25">
      <c r="M392" s="2"/>
      <c r="N392" s="1">
        <f t="shared" si="34"/>
        <v>330</v>
      </c>
      <c r="O392" s="124">
        <f t="shared" ref="O392:O455" si="36">R391</f>
        <v>16733329.016097754</v>
      </c>
      <c r="P392" s="124">
        <f t="shared" si="35"/>
        <v>34825.827834763681</v>
      </c>
      <c r="Q392" s="124">
        <f t="shared" ref="Q392:Q455" si="37">O392*$P$57</f>
        <v>36507.346524287699</v>
      </c>
      <c r="R392" s="124">
        <f t="shared" ref="R392:R455" si="38">O392+P392+Q392</f>
        <v>16804662.190456808</v>
      </c>
      <c r="Z392" s="2"/>
    </row>
    <row r="393" spans="13:26" x14ac:dyDescent="0.25">
      <c r="M393" s="2"/>
      <c r="N393" s="1">
        <f t="shared" si="34"/>
        <v>331</v>
      </c>
      <c r="O393" s="124">
        <f t="shared" si="36"/>
        <v>16804662.190456808</v>
      </c>
      <c r="P393" s="124">
        <f t="shared" si="35"/>
        <v>34825.827834763681</v>
      </c>
      <c r="Q393" s="124">
        <f t="shared" si="37"/>
        <v>36662.975145018107</v>
      </c>
      <c r="R393" s="124">
        <f t="shared" si="38"/>
        <v>16876150.99343659</v>
      </c>
      <c r="Z393" s="2"/>
    </row>
    <row r="394" spans="13:26" x14ac:dyDescent="0.25">
      <c r="M394" s="2"/>
      <c r="N394" s="1">
        <f t="shared" si="34"/>
        <v>332</v>
      </c>
      <c r="O394" s="124">
        <f t="shared" si="36"/>
        <v>16876150.99343659</v>
      </c>
      <c r="P394" s="124">
        <f t="shared" si="35"/>
        <v>34825.827834763681</v>
      </c>
      <c r="Q394" s="124">
        <f t="shared" si="37"/>
        <v>36818.943302966749</v>
      </c>
      <c r="R394" s="124">
        <f t="shared" si="38"/>
        <v>16947795.764574319</v>
      </c>
      <c r="Z394" s="2"/>
    </row>
    <row r="395" spans="13:26" x14ac:dyDescent="0.25">
      <c r="M395" s="2"/>
      <c r="N395" s="1">
        <f t="shared" si="34"/>
        <v>333</v>
      </c>
      <c r="O395" s="124">
        <f t="shared" si="36"/>
        <v>16947795.764574319</v>
      </c>
      <c r="P395" s="124">
        <f t="shared" si="35"/>
        <v>34825.827834763681</v>
      </c>
      <c r="Q395" s="124">
        <f t="shared" si="37"/>
        <v>36975.251738906911</v>
      </c>
      <c r="R395" s="124">
        <f t="shared" si="38"/>
        <v>17019596.844147988</v>
      </c>
      <c r="Z395" s="2"/>
    </row>
    <row r="396" spans="13:26" x14ac:dyDescent="0.25">
      <c r="M396" s="2"/>
      <c r="N396" s="1">
        <f t="shared" si="34"/>
        <v>334</v>
      </c>
      <c r="O396" s="124">
        <f t="shared" si="36"/>
        <v>17019596.844147988</v>
      </c>
      <c r="P396" s="124">
        <f t="shared" si="35"/>
        <v>34825.827834763681</v>
      </c>
      <c r="Q396" s="124">
        <f t="shared" si="37"/>
        <v>37131.90119522802</v>
      </c>
      <c r="R396" s="124">
        <f t="shared" si="38"/>
        <v>17091554.573177978</v>
      </c>
      <c r="Z396" s="2"/>
    </row>
    <row r="397" spans="13:26" x14ac:dyDescent="0.25">
      <c r="M397" s="2"/>
      <c r="N397" s="1">
        <f t="shared" si="34"/>
        <v>335</v>
      </c>
      <c r="O397" s="124">
        <f t="shared" si="36"/>
        <v>17091554.573177978</v>
      </c>
      <c r="P397" s="124">
        <f t="shared" si="35"/>
        <v>34825.827834763681</v>
      </c>
      <c r="Q397" s="124">
        <f t="shared" si="37"/>
        <v>37288.892415939183</v>
      </c>
      <c r="R397" s="124">
        <f t="shared" si="38"/>
        <v>17163669.293428682</v>
      </c>
      <c r="Z397" s="2"/>
    </row>
    <row r="398" spans="13:26" x14ac:dyDescent="0.25">
      <c r="M398" s="2"/>
      <c r="N398" s="1">
        <f t="shared" si="34"/>
        <v>336</v>
      </c>
      <c r="O398" s="124">
        <f t="shared" si="36"/>
        <v>17163669.293428682</v>
      </c>
      <c r="P398" s="124">
        <f t="shared" si="35"/>
        <v>34825.827834763681</v>
      </c>
      <c r="Q398" s="124">
        <f t="shared" si="37"/>
        <v>37446.226146672721</v>
      </c>
      <c r="R398" s="124">
        <f t="shared" si="38"/>
        <v>17235941.347410116</v>
      </c>
      <c r="Z398" s="2"/>
    </row>
    <row r="399" spans="13:26" x14ac:dyDescent="0.25">
      <c r="M399" s="2"/>
      <c r="N399" s="1">
        <f t="shared" si="34"/>
        <v>337</v>
      </c>
      <c r="O399" s="124">
        <f t="shared" si="36"/>
        <v>17235941.347410116</v>
      </c>
      <c r="P399" s="124">
        <f t="shared" si="35"/>
        <v>34825.827834763681</v>
      </c>
      <c r="Q399" s="124">
        <f t="shared" si="37"/>
        <v>37603.903134687716</v>
      </c>
      <c r="R399" s="124">
        <f t="shared" si="38"/>
        <v>17308371.078379568</v>
      </c>
      <c r="Z399" s="2"/>
    </row>
    <row r="400" spans="13:26" x14ac:dyDescent="0.25">
      <c r="M400" s="2"/>
      <c r="N400" s="1">
        <f t="shared" si="34"/>
        <v>338</v>
      </c>
      <c r="O400" s="124">
        <f t="shared" si="36"/>
        <v>17308371.078379568</v>
      </c>
      <c r="P400" s="124">
        <f t="shared" si="35"/>
        <v>34825.827834763681</v>
      </c>
      <c r="Q400" s="124">
        <f t="shared" si="37"/>
        <v>37761.924128873572</v>
      </c>
      <c r="R400" s="124">
        <f t="shared" si="38"/>
        <v>17380958.830343205</v>
      </c>
      <c r="Z400" s="2"/>
    </row>
    <row r="401" spans="13:26" x14ac:dyDescent="0.25">
      <c r="M401" s="2"/>
      <c r="N401" s="1">
        <f t="shared" si="34"/>
        <v>339</v>
      </c>
      <c r="O401" s="124">
        <f t="shared" si="36"/>
        <v>17380958.830343205</v>
      </c>
      <c r="P401" s="124">
        <f t="shared" si="35"/>
        <v>34825.827834763681</v>
      </c>
      <c r="Q401" s="124">
        <f t="shared" si="37"/>
        <v>37920.289879753516</v>
      </c>
      <c r="R401" s="124">
        <f t="shared" si="38"/>
        <v>17453704.948057722</v>
      </c>
      <c r="Z401" s="2"/>
    </row>
    <row r="402" spans="13:26" x14ac:dyDescent="0.25">
      <c r="M402" s="2"/>
      <c r="N402" s="1">
        <f t="shared" si="34"/>
        <v>340</v>
      </c>
      <c r="O402" s="124">
        <f t="shared" si="36"/>
        <v>17453704.948057722</v>
      </c>
      <c r="P402" s="124">
        <f t="shared" si="35"/>
        <v>34825.827834763681</v>
      </c>
      <c r="Q402" s="124">
        <f t="shared" si="37"/>
        <v>38079.001139488246</v>
      </c>
      <c r="R402" s="124">
        <f t="shared" si="38"/>
        <v>17526609.777031973</v>
      </c>
      <c r="Z402" s="2"/>
    </row>
    <row r="403" spans="13:26" x14ac:dyDescent="0.25">
      <c r="M403" s="2"/>
      <c r="N403" s="1">
        <f t="shared" si="34"/>
        <v>341</v>
      </c>
      <c r="O403" s="124">
        <f t="shared" si="36"/>
        <v>17526609.777031973</v>
      </c>
      <c r="P403" s="124">
        <f t="shared" si="35"/>
        <v>34825.827834763681</v>
      </c>
      <c r="Q403" s="124">
        <f t="shared" si="37"/>
        <v>38238.058661879419</v>
      </c>
      <c r="R403" s="124">
        <f t="shared" si="38"/>
        <v>17599673.663528614</v>
      </c>
      <c r="Z403" s="2"/>
    </row>
    <row r="404" spans="13:26" x14ac:dyDescent="0.25">
      <c r="M404" s="2"/>
      <c r="N404" s="1">
        <f t="shared" si="34"/>
        <v>342</v>
      </c>
      <c r="O404" s="124">
        <f t="shared" si="36"/>
        <v>17599673.663528614</v>
      </c>
      <c r="P404" s="124">
        <f t="shared" si="35"/>
        <v>34825.827834763681</v>
      </c>
      <c r="Q404" s="124">
        <f t="shared" si="37"/>
        <v>38397.463202373307</v>
      </c>
      <c r="R404" s="124">
        <f t="shared" si="38"/>
        <v>17672896.954565749</v>
      </c>
      <c r="Z404" s="2"/>
    </row>
    <row r="405" spans="13:26" x14ac:dyDescent="0.25">
      <c r="M405" s="2"/>
      <c r="N405" s="1">
        <f t="shared" si="34"/>
        <v>343</v>
      </c>
      <c r="O405" s="124">
        <f t="shared" si="36"/>
        <v>17672896.954565749</v>
      </c>
      <c r="P405" s="124">
        <f t="shared" si="35"/>
        <v>34825.827834763681</v>
      </c>
      <c r="Q405" s="124">
        <f t="shared" si="37"/>
        <v>38557.215518064331</v>
      </c>
      <c r="R405" s="124">
        <f t="shared" si="38"/>
        <v>17746279.997918576</v>
      </c>
      <c r="Z405" s="2"/>
    </row>
    <row r="406" spans="13:26" x14ac:dyDescent="0.25">
      <c r="M406" s="2"/>
      <c r="N406" s="1">
        <f t="shared" si="34"/>
        <v>344</v>
      </c>
      <c r="O406" s="124">
        <f t="shared" si="36"/>
        <v>17746279.997918576</v>
      </c>
      <c r="P406" s="124">
        <f t="shared" si="35"/>
        <v>34825.827834763681</v>
      </c>
      <c r="Q406" s="124">
        <f t="shared" si="37"/>
        <v>38717.316367698688</v>
      </c>
      <c r="R406" s="124">
        <f t="shared" si="38"/>
        <v>17819823.142121036</v>
      </c>
      <c r="Z406" s="2"/>
    </row>
    <row r="407" spans="13:26" x14ac:dyDescent="0.25">
      <c r="M407" s="2"/>
      <c r="N407" s="1">
        <f t="shared" si="34"/>
        <v>345</v>
      </c>
      <c r="O407" s="124">
        <f t="shared" si="36"/>
        <v>17819823.142121036</v>
      </c>
      <c r="P407" s="124">
        <f t="shared" si="35"/>
        <v>34825.827834763681</v>
      </c>
      <c r="Q407" s="124">
        <f t="shared" si="37"/>
        <v>38877.766511677932</v>
      </c>
      <c r="R407" s="124">
        <f t="shared" si="38"/>
        <v>17893526.736467477</v>
      </c>
      <c r="Z407" s="2"/>
    </row>
    <row r="408" spans="13:26" x14ac:dyDescent="0.25">
      <c r="M408" s="2"/>
      <c r="N408" s="1">
        <f t="shared" si="34"/>
        <v>346</v>
      </c>
      <c r="O408" s="124">
        <f t="shared" si="36"/>
        <v>17893526.736467477</v>
      </c>
      <c r="P408" s="124">
        <f t="shared" si="35"/>
        <v>34825.827834763681</v>
      </c>
      <c r="Q408" s="124">
        <f t="shared" si="37"/>
        <v>39038.566712062595</v>
      </c>
      <c r="R408" s="124">
        <f t="shared" si="38"/>
        <v>17967391.131014302</v>
      </c>
      <c r="Z408" s="2"/>
    </row>
    <row r="409" spans="13:26" x14ac:dyDescent="0.25">
      <c r="M409" s="2"/>
      <c r="N409" s="1">
        <f t="shared" si="34"/>
        <v>347</v>
      </c>
      <c r="O409" s="124">
        <f t="shared" si="36"/>
        <v>17967391.131014302</v>
      </c>
      <c r="P409" s="124">
        <f t="shared" si="35"/>
        <v>34825.827834763681</v>
      </c>
      <c r="Q409" s="124">
        <f t="shared" si="37"/>
        <v>39199.717732575817</v>
      </c>
      <c r="R409" s="124">
        <f t="shared" si="38"/>
        <v>18041416.67658164</v>
      </c>
      <c r="Z409" s="2"/>
    </row>
    <row r="410" spans="13:26" x14ac:dyDescent="0.25">
      <c r="M410" s="2"/>
      <c r="N410" s="1">
        <f t="shared" si="34"/>
        <v>348</v>
      </c>
      <c r="O410" s="124">
        <f t="shared" si="36"/>
        <v>18041416.67658164</v>
      </c>
      <c r="P410" s="124">
        <f t="shared" si="35"/>
        <v>34825.827834763681</v>
      </c>
      <c r="Q410" s="124">
        <f t="shared" si="37"/>
        <v>39361.220338606952</v>
      </c>
      <c r="R410" s="124">
        <f t="shared" si="38"/>
        <v>18115603.724755008</v>
      </c>
      <c r="Z410" s="2"/>
    </row>
    <row r="411" spans="13:26" x14ac:dyDescent="0.25">
      <c r="M411" s="2"/>
      <c r="N411" s="1">
        <f t="shared" si="34"/>
        <v>349</v>
      </c>
      <c r="O411" s="124">
        <f t="shared" si="36"/>
        <v>18115603.724755008</v>
      </c>
      <c r="P411" s="124">
        <f t="shared" si="35"/>
        <v>34825.827834763681</v>
      </c>
      <c r="Q411" s="124">
        <f t="shared" si="37"/>
        <v>39523.075297215233</v>
      </c>
      <c r="R411" s="124">
        <f t="shared" si="38"/>
        <v>18189952.627886984</v>
      </c>
      <c r="Z411" s="2"/>
    </row>
    <row r="412" spans="13:26" x14ac:dyDescent="0.25">
      <c r="M412" s="2"/>
      <c r="N412" s="1">
        <f t="shared" si="34"/>
        <v>350</v>
      </c>
      <c r="O412" s="124">
        <f t="shared" si="36"/>
        <v>18189952.627886984</v>
      </c>
      <c r="P412" s="124">
        <f t="shared" si="35"/>
        <v>34825.827834763681</v>
      </c>
      <c r="Q412" s="124">
        <f t="shared" si="37"/>
        <v>39685.283377133375</v>
      </c>
      <c r="R412" s="124">
        <f t="shared" si="38"/>
        <v>18264463.73909888</v>
      </c>
      <c r="Z412" s="2"/>
    </row>
    <row r="413" spans="13:26" x14ac:dyDescent="0.25">
      <c r="M413" s="2"/>
      <c r="N413" s="1">
        <f t="shared" si="34"/>
        <v>351</v>
      </c>
      <c r="O413" s="124">
        <f t="shared" si="36"/>
        <v>18264463.73909888</v>
      </c>
      <c r="P413" s="124">
        <f t="shared" si="35"/>
        <v>34825.827834763681</v>
      </c>
      <c r="Q413" s="124">
        <f t="shared" si="37"/>
        <v>39847.845348771269</v>
      </c>
      <c r="R413" s="124">
        <f t="shared" si="38"/>
        <v>18339137.412282415</v>
      </c>
      <c r="Z413" s="2"/>
    </row>
    <row r="414" spans="13:26" x14ac:dyDescent="0.25">
      <c r="M414" s="2"/>
      <c r="N414" s="1">
        <f t="shared" si="34"/>
        <v>352</v>
      </c>
      <c r="O414" s="124">
        <f t="shared" si="36"/>
        <v>18339137.412282415</v>
      </c>
      <c r="P414" s="124">
        <f t="shared" si="35"/>
        <v>34825.827834763681</v>
      </c>
      <c r="Q414" s="124">
        <f t="shared" si="37"/>
        <v>40010.761984219607</v>
      </c>
      <c r="R414" s="124">
        <f t="shared" si="38"/>
        <v>18413974.002101395</v>
      </c>
      <c r="Z414" s="2"/>
    </row>
    <row r="415" spans="13:26" x14ac:dyDescent="0.25">
      <c r="M415" s="2"/>
      <c r="N415" s="1">
        <f t="shared" si="34"/>
        <v>353</v>
      </c>
      <c r="O415" s="124">
        <f t="shared" si="36"/>
        <v>18413974.002101395</v>
      </c>
      <c r="P415" s="124">
        <f t="shared" si="35"/>
        <v>34825.827834763681</v>
      </c>
      <c r="Q415" s="124">
        <f t="shared" si="37"/>
        <v>40174.034057253557</v>
      </c>
      <c r="R415" s="124">
        <f t="shared" si="38"/>
        <v>18488973.86399341</v>
      </c>
      <c r="Z415" s="2"/>
    </row>
    <row r="416" spans="13:26" x14ac:dyDescent="0.25">
      <c r="M416" s="2"/>
      <c r="N416" s="1">
        <f t="shared" si="34"/>
        <v>354</v>
      </c>
      <c r="O416" s="124">
        <f t="shared" si="36"/>
        <v>18488973.86399341</v>
      </c>
      <c r="P416" s="124">
        <f t="shared" si="35"/>
        <v>34825.827834763681</v>
      </c>
      <c r="Q416" s="124">
        <f t="shared" si="37"/>
        <v>40337.662343336473</v>
      </c>
      <c r="R416" s="124">
        <f t="shared" si="38"/>
        <v>18564137.354171511</v>
      </c>
      <c r="Z416" s="2"/>
    </row>
    <row r="417" spans="13:26" x14ac:dyDescent="0.25">
      <c r="M417" s="2"/>
      <c r="N417" s="1">
        <f t="shared" si="34"/>
        <v>355</v>
      </c>
      <c r="O417" s="124">
        <f t="shared" si="36"/>
        <v>18564137.354171511</v>
      </c>
      <c r="P417" s="124">
        <f t="shared" si="35"/>
        <v>34825.827834763681</v>
      </c>
      <c r="Q417" s="124">
        <f t="shared" si="37"/>
        <v>40501.647619623516</v>
      </c>
      <c r="R417" s="124">
        <f t="shared" si="38"/>
        <v>18639464.829625897</v>
      </c>
      <c r="Z417" s="2"/>
    </row>
    <row r="418" spans="13:26" x14ac:dyDescent="0.25">
      <c r="M418" s="2"/>
      <c r="N418" s="1">
        <f t="shared" si="34"/>
        <v>356</v>
      </c>
      <c r="O418" s="124">
        <f t="shared" si="36"/>
        <v>18639464.829625897</v>
      </c>
      <c r="P418" s="124">
        <f t="shared" si="35"/>
        <v>34825.827834763681</v>
      </c>
      <c r="Q418" s="124">
        <f t="shared" si="37"/>
        <v>40665.990664965386</v>
      </c>
      <c r="R418" s="124">
        <f t="shared" si="38"/>
        <v>18714956.648125626</v>
      </c>
      <c r="Z418" s="2"/>
    </row>
    <row r="419" spans="13:26" x14ac:dyDescent="0.25">
      <c r="M419" s="2"/>
      <c r="N419" s="1">
        <f t="shared" si="34"/>
        <v>357</v>
      </c>
      <c r="O419" s="124">
        <f t="shared" si="36"/>
        <v>18714956.648125626</v>
      </c>
      <c r="P419" s="124">
        <f t="shared" si="35"/>
        <v>34825.827834763681</v>
      </c>
      <c r="Q419" s="124">
        <f t="shared" si="37"/>
        <v>40830.69225991203</v>
      </c>
      <c r="R419" s="124">
        <f t="shared" si="38"/>
        <v>18790613.1682203</v>
      </c>
      <c r="Z419" s="2"/>
    </row>
    <row r="420" spans="13:26" x14ac:dyDescent="0.25">
      <c r="M420" s="2"/>
      <c r="N420" s="1">
        <f t="shared" si="34"/>
        <v>358</v>
      </c>
      <c r="O420" s="124">
        <f t="shared" si="36"/>
        <v>18790613.1682203</v>
      </c>
      <c r="P420" s="124">
        <f t="shared" si="35"/>
        <v>34825.827834763681</v>
      </c>
      <c r="Q420" s="124">
        <f t="shared" si="37"/>
        <v>40995.753186716312</v>
      </c>
      <c r="R420" s="124">
        <f t="shared" si="38"/>
        <v>18866434.74924178</v>
      </c>
      <c r="Z420" s="2"/>
    </row>
    <row r="421" spans="13:26" x14ac:dyDescent="0.25">
      <c r="M421" s="2"/>
      <c r="N421" s="1">
        <f t="shared" si="34"/>
        <v>359</v>
      </c>
      <c r="O421" s="124">
        <f t="shared" si="36"/>
        <v>18866434.74924178</v>
      </c>
      <c r="P421" s="124">
        <f t="shared" si="35"/>
        <v>34825.827834763681</v>
      </c>
      <c r="Q421" s="124">
        <f t="shared" si="37"/>
        <v>41161.174229337754</v>
      </c>
      <c r="R421" s="124">
        <f t="shared" si="38"/>
        <v>18942421.751305882</v>
      </c>
      <c r="Z421" s="2"/>
    </row>
    <row r="422" spans="13:26" x14ac:dyDescent="0.25">
      <c r="M422" s="2"/>
      <c r="N422" s="1">
        <f t="shared" si="34"/>
        <v>360</v>
      </c>
      <c r="O422" s="124">
        <f t="shared" si="36"/>
        <v>18942421.751305882</v>
      </c>
      <c r="P422" s="124">
        <f t="shared" si="35"/>
        <v>34825.827834763681</v>
      </c>
      <c r="Q422" s="124">
        <f t="shared" si="37"/>
        <v>41326.956173446255</v>
      </c>
      <c r="R422" s="124">
        <f t="shared" si="38"/>
        <v>19018574.535314091</v>
      </c>
      <c r="Z422" s="2"/>
    </row>
    <row r="423" spans="13:26" x14ac:dyDescent="0.25">
      <c r="M423" s="2"/>
      <c r="N423" s="1">
        <f t="shared" si="34"/>
        <v>361</v>
      </c>
      <c r="O423" s="124">
        <f t="shared" si="36"/>
        <v>19018574.535314091</v>
      </c>
      <c r="P423" s="124">
        <f t="shared" si="35"/>
        <v>34825.827834763681</v>
      </c>
      <c r="Q423" s="124">
        <f t="shared" si="37"/>
        <v>41493.099806425824</v>
      </c>
      <c r="R423" s="124">
        <f t="shared" si="38"/>
        <v>19094893.462955277</v>
      </c>
      <c r="Z423" s="2"/>
    </row>
    <row r="424" spans="13:26" x14ac:dyDescent="0.25">
      <c r="M424" s="2"/>
      <c r="N424" s="1">
        <f t="shared" si="34"/>
        <v>362</v>
      </c>
      <c r="O424" s="124">
        <f t="shared" si="36"/>
        <v>19094893.462955277</v>
      </c>
      <c r="P424" s="124">
        <f t="shared" si="35"/>
        <v>34825.827834763681</v>
      </c>
      <c r="Q424" s="124">
        <f t="shared" si="37"/>
        <v>41659.605917378314</v>
      </c>
      <c r="R424" s="124">
        <f t="shared" si="38"/>
        <v>19171378.896707419</v>
      </c>
      <c r="Z424" s="2"/>
    </row>
    <row r="425" spans="13:26" x14ac:dyDescent="0.25">
      <c r="M425" s="2"/>
      <c r="N425" s="1">
        <f t="shared" si="34"/>
        <v>363</v>
      </c>
      <c r="O425" s="124">
        <f t="shared" si="36"/>
        <v>19171378.896707419</v>
      </c>
      <c r="P425" s="124">
        <f t="shared" si="35"/>
        <v>34825.827834763681</v>
      </c>
      <c r="Q425" s="124">
        <f t="shared" si="37"/>
        <v>41826.475297127174</v>
      </c>
      <c r="R425" s="124">
        <f t="shared" si="38"/>
        <v>19248031.199839309</v>
      </c>
      <c r="Z425" s="2"/>
    </row>
    <row r="426" spans="13:26" x14ac:dyDescent="0.25">
      <c r="M426" s="2"/>
      <c r="N426" s="1">
        <f t="shared" si="34"/>
        <v>364</v>
      </c>
      <c r="O426" s="124">
        <f t="shared" si="36"/>
        <v>19248031.199839309</v>
      </c>
      <c r="P426" s="124">
        <f t="shared" si="35"/>
        <v>34825.827834763681</v>
      </c>
      <c r="Q426" s="124">
        <f t="shared" si="37"/>
        <v>41993.708738221205</v>
      </c>
      <c r="R426" s="124">
        <f t="shared" si="38"/>
        <v>19324850.736412294</v>
      </c>
      <c r="Z426" s="2"/>
    </row>
    <row r="427" spans="13:26" x14ac:dyDescent="0.25">
      <c r="M427" s="2"/>
      <c r="N427" s="1">
        <f t="shared" si="34"/>
        <v>365</v>
      </c>
      <c r="O427" s="124">
        <f t="shared" si="36"/>
        <v>19324850.736412294</v>
      </c>
      <c r="P427" s="124">
        <f t="shared" si="35"/>
        <v>34825.827834763681</v>
      </c>
      <c r="Q427" s="124">
        <f t="shared" si="37"/>
        <v>42161.307034938327</v>
      </c>
      <c r="R427" s="124">
        <f t="shared" si="38"/>
        <v>19401837.871281996</v>
      </c>
      <c r="Z427" s="2"/>
    </row>
    <row r="428" spans="13:26" x14ac:dyDescent="0.25">
      <c r="M428" s="2"/>
      <c r="N428" s="1">
        <f t="shared" si="34"/>
        <v>366</v>
      </c>
      <c r="O428" s="124">
        <f t="shared" si="36"/>
        <v>19401837.871281996</v>
      </c>
      <c r="P428" s="124">
        <f t="shared" si="35"/>
        <v>34825.827834763681</v>
      </c>
      <c r="Q428" s="124">
        <f t="shared" si="37"/>
        <v>42329.270983289338</v>
      </c>
      <c r="R428" s="124">
        <f t="shared" si="38"/>
        <v>19478992.970100049</v>
      </c>
      <c r="Z428" s="2"/>
    </row>
    <row r="429" spans="13:26" x14ac:dyDescent="0.25">
      <c r="M429" s="2"/>
      <c r="N429" s="1">
        <f t="shared" si="34"/>
        <v>367</v>
      </c>
      <c r="O429" s="124">
        <f t="shared" si="36"/>
        <v>19478992.970100049</v>
      </c>
      <c r="P429" s="124">
        <f t="shared" si="35"/>
        <v>34825.827834763681</v>
      </c>
      <c r="Q429" s="124">
        <f t="shared" si="37"/>
        <v>42497.601381021705</v>
      </c>
      <c r="R429" s="124">
        <f t="shared" si="38"/>
        <v>19556316.399315834</v>
      </c>
      <c r="Z429" s="2"/>
    </row>
    <row r="430" spans="13:26" x14ac:dyDescent="0.25">
      <c r="M430" s="2"/>
      <c r="N430" s="1">
        <f t="shared" si="34"/>
        <v>368</v>
      </c>
      <c r="O430" s="124">
        <f t="shared" si="36"/>
        <v>19556316.399315834</v>
      </c>
      <c r="P430" s="124">
        <f t="shared" si="35"/>
        <v>34825.827834763681</v>
      </c>
      <c r="Q430" s="124">
        <f t="shared" si="37"/>
        <v>42666.299027623361</v>
      </c>
      <c r="R430" s="124">
        <f t="shared" si="38"/>
        <v>19633808.526178218</v>
      </c>
      <c r="Z430" s="2"/>
    </row>
    <row r="431" spans="13:26" x14ac:dyDescent="0.25">
      <c r="M431" s="2"/>
      <c r="N431" s="1">
        <f t="shared" si="34"/>
        <v>369</v>
      </c>
      <c r="O431" s="124">
        <f t="shared" si="36"/>
        <v>19633808.526178218</v>
      </c>
      <c r="P431" s="124">
        <f t="shared" si="35"/>
        <v>34825.827834763681</v>
      </c>
      <c r="Q431" s="124">
        <f t="shared" si="37"/>
        <v>42835.364724326486</v>
      </c>
      <c r="R431" s="124">
        <f t="shared" si="38"/>
        <v>19711469.718737308</v>
      </c>
      <c r="Z431" s="2"/>
    </row>
    <row r="432" spans="13:26" x14ac:dyDescent="0.25">
      <c r="M432" s="2"/>
      <c r="N432" s="1">
        <f t="shared" si="34"/>
        <v>370</v>
      </c>
      <c r="O432" s="124">
        <f t="shared" si="36"/>
        <v>19711469.718737308</v>
      </c>
      <c r="P432" s="124">
        <f t="shared" si="35"/>
        <v>34825.827834763681</v>
      </c>
      <c r="Q432" s="124">
        <f t="shared" si="37"/>
        <v>43004.799274111319</v>
      </c>
      <c r="R432" s="124">
        <f t="shared" si="38"/>
        <v>19789300.345846184</v>
      </c>
      <c r="Z432" s="2"/>
    </row>
    <row r="433" spans="13:26" x14ac:dyDescent="0.25">
      <c r="M433" s="2"/>
      <c r="N433" s="1">
        <f t="shared" si="34"/>
        <v>371</v>
      </c>
      <c r="O433" s="124">
        <f t="shared" si="36"/>
        <v>19789300.345846184</v>
      </c>
      <c r="P433" s="124">
        <f t="shared" si="35"/>
        <v>34825.827834763681</v>
      </c>
      <c r="Q433" s="124">
        <f t="shared" si="37"/>
        <v>43174.603481709994</v>
      </c>
      <c r="R433" s="124">
        <f t="shared" si="38"/>
        <v>19867300.777162656</v>
      </c>
      <c r="Z433" s="2"/>
    </row>
    <row r="434" spans="13:26" x14ac:dyDescent="0.25">
      <c r="M434" s="2"/>
      <c r="N434" s="1">
        <f t="shared" si="34"/>
        <v>372</v>
      </c>
      <c r="O434" s="124">
        <f t="shared" si="36"/>
        <v>19867300.777162656</v>
      </c>
      <c r="P434" s="124">
        <f t="shared" si="35"/>
        <v>34825.827834763681</v>
      </c>
      <c r="Q434" s="124">
        <f t="shared" si="37"/>
        <v>43344.778153610307</v>
      </c>
      <c r="R434" s="124">
        <f t="shared" si="38"/>
        <v>19945471.383151028</v>
      </c>
      <c r="Z434" s="2"/>
    </row>
    <row r="435" spans="13:26" x14ac:dyDescent="0.25">
      <c r="M435" s="2"/>
      <c r="N435" s="1">
        <f t="shared" si="34"/>
        <v>373</v>
      </c>
      <c r="O435" s="124">
        <f t="shared" si="36"/>
        <v>19945471.383151028</v>
      </c>
      <c r="P435" s="124">
        <f t="shared" si="35"/>
        <v>34825.827834763681</v>
      </c>
      <c r="Q435" s="124">
        <f t="shared" si="37"/>
        <v>43515.324098059595</v>
      </c>
      <c r="R435" s="124">
        <f t="shared" si="38"/>
        <v>20023812.535083849</v>
      </c>
      <c r="Z435" s="2"/>
    </row>
    <row r="436" spans="13:26" x14ac:dyDescent="0.25">
      <c r="M436" s="2"/>
      <c r="N436" s="1">
        <f t="shared" si="34"/>
        <v>374</v>
      </c>
      <c r="O436" s="124">
        <f t="shared" si="36"/>
        <v>20023812.535083849</v>
      </c>
      <c r="P436" s="124">
        <f t="shared" si="35"/>
        <v>34825.827834763681</v>
      </c>
      <c r="Q436" s="124">
        <f t="shared" si="37"/>
        <v>43686.242125068558</v>
      </c>
      <c r="R436" s="124">
        <f t="shared" si="38"/>
        <v>20102324.605043679</v>
      </c>
      <c r="Z436" s="2"/>
    </row>
    <row r="437" spans="13:26" x14ac:dyDescent="0.25">
      <c r="M437" s="2"/>
      <c r="N437" s="1">
        <f t="shared" si="34"/>
        <v>375</v>
      </c>
      <c r="O437" s="124">
        <f t="shared" si="36"/>
        <v>20102324.605043679</v>
      </c>
      <c r="P437" s="124">
        <f t="shared" si="35"/>
        <v>34825.827834763681</v>
      </c>
      <c r="Q437" s="124">
        <f t="shared" si="37"/>
        <v>43857.533046415127</v>
      </c>
      <c r="R437" s="124">
        <f t="shared" si="38"/>
        <v>20181007.965924859</v>
      </c>
      <c r="Z437" s="2"/>
    </row>
    <row r="438" spans="13:26" x14ac:dyDescent="0.25">
      <c r="M438" s="2"/>
      <c r="N438" s="1">
        <f t="shared" si="34"/>
        <v>376</v>
      </c>
      <c r="O438" s="124">
        <f t="shared" si="36"/>
        <v>20181007.965924859</v>
      </c>
      <c r="P438" s="124">
        <f t="shared" si="35"/>
        <v>34825.827834763681</v>
      </c>
      <c r="Q438" s="124">
        <f t="shared" si="37"/>
        <v>44029.197675648284</v>
      </c>
      <c r="R438" s="124">
        <f t="shared" si="38"/>
        <v>20259862.991435271</v>
      </c>
      <c r="Z438" s="2"/>
    </row>
    <row r="439" spans="13:26" x14ac:dyDescent="0.25">
      <c r="M439" s="2"/>
      <c r="N439" s="1">
        <f t="shared" si="34"/>
        <v>377</v>
      </c>
      <c r="O439" s="124">
        <f t="shared" si="36"/>
        <v>20259862.991435271</v>
      </c>
      <c r="P439" s="124">
        <f t="shared" si="35"/>
        <v>34825.827834763681</v>
      </c>
      <c r="Q439" s="124">
        <f t="shared" si="37"/>
        <v>44201.236828091933</v>
      </c>
      <c r="R439" s="124">
        <f t="shared" si="38"/>
        <v>20338890.056098126</v>
      </c>
      <c r="Z439" s="2"/>
    </row>
    <row r="440" spans="13:26" x14ac:dyDescent="0.25">
      <c r="M440" s="2"/>
      <c r="N440" s="1">
        <f t="shared" si="34"/>
        <v>378</v>
      </c>
      <c r="O440" s="124">
        <f t="shared" si="36"/>
        <v>20338890.056098126</v>
      </c>
      <c r="P440" s="124">
        <f t="shared" si="35"/>
        <v>34825.827834763681</v>
      </c>
      <c r="Q440" s="124">
        <f t="shared" si="37"/>
        <v>44373.651320848789</v>
      </c>
      <c r="R440" s="124">
        <f t="shared" si="38"/>
        <v>20418089.535253737</v>
      </c>
      <c r="Z440" s="2"/>
    </row>
    <row r="441" spans="13:26" x14ac:dyDescent="0.25">
      <c r="M441" s="2"/>
      <c r="N441" s="1">
        <f t="shared" si="34"/>
        <v>379</v>
      </c>
      <c r="O441" s="124">
        <f t="shared" si="36"/>
        <v>20418089.535253737</v>
      </c>
      <c r="P441" s="124">
        <f t="shared" si="35"/>
        <v>34825.827834763681</v>
      </c>
      <c r="Q441" s="124">
        <f t="shared" si="37"/>
        <v>44546.441972804263</v>
      </c>
      <c r="R441" s="124">
        <f t="shared" si="38"/>
        <v>20497461.805061303</v>
      </c>
      <c r="Z441" s="2"/>
    </row>
    <row r="442" spans="13:26" x14ac:dyDescent="0.25">
      <c r="M442" s="2"/>
      <c r="N442" s="1">
        <f t="shared" si="34"/>
        <v>380</v>
      </c>
      <c r="O442" s="124">
        <f t="shared" si="36"/>
        <v>20497461.805061303</v>
      </c>
      <c r="P442" s="124">
        <f t="shared" si="35"/>
        <v>34825.827834763681</v>
      </c>
      <c r="Q442" s="124">
        <f t="shared" si="37"/>
        <v>44719.609604630336</v>
      </c>
      <c r="R442" s="124">
        <f t="shared" si="38"/>
        <v>20577007.242500696</v>
      </c>
      <c r="Z442" s="2"/>
    </row>
    <row r="443" spans="13:26" x14ac:dyDescent="0.25">
      <c r="M443" s="2"/>
      <c r="N443" s="1">
        <f t="shared" si="34"/>
        <v>381</v>
      </c>
      <c r="O443" s="124">
        <f t="shared" si="36"/>
        <v>20577007.242500696</v>
      </c>
      <c r="P443" s="124">
        <f t="shared" si="35"/>
        <v>34825.827834763681</v>
      </c>
      <c r="Q443" s="124">
        <f t="shared" si="37"/>
        <v>44893.155038789446</v>
      </c>
      <c r="R443" s="124">
        <f t="shared" si="38"/>
        <v>20656726.225374248</v>
      </c>
      <c r="Z443" s="2"/>
    </row>
    <row r="444" spans="13:26" x14ac:dyDescent="0.25">
      <c r="M444" s="2"/>
      <c r="N444" s="1">
        <f t="shared" ref="N444:N470" si="39">N443+1</f>
        <v>382</v>
      </c>
      <c r="O444" s="124">
        <f t="shared" si="36"/>
        <v>20656726.225374248</v>
      </c>
      <c r="P444" s="124">
        <f t="shared" ref="P444:P470" si="40">P443</f>
        <v>34825.827834763681</v>
      </c>
      <c r="Q444" s="124">
        <f t="shared" si="37"/>
        <v>45067.07909953843</v>
      </c>
      <c r="R444" s="124">
        <f t="shared" si="38"/>
        <v>20736619.13230855</v>
      </c>
      <c r="Z444" s="2"/>
    </row>
    <row r="445" spans="13:26" x14ac:dyDescent="0.25">
      <c r="M445" s="2"/>
      <c r="N445" s="1">
        <f t="shared" si="39"/>
        <v>383</v>
      </c>
      <c r="O445" s="124">
        <f t="shared" si="36"/>
        <v>20736619.13230855</v>
      </c>
      <c r="P445" s="124">
        <f t="shared" si="40"/>
        <v>34825.827834763681</v>
      </c>
      <c r="Q445" s="124">
        <f t="shared" si="37"/>
        <v>45241.382612932408</v>
      </c>
      <c r="R445" s="124">
        <f t="shared" si="38"/>
        <v>20816686.342756245</v>
      </c>
      <c r="Z445" s="2"/>
    </row>
    <row r="446" spans="13:26" x14ac:dyDescent="0.25">
      <c r="M446" s="2"/>
      <c r="N446" s="1">
        <f t="shared" si="39"/>
        <v>384</v>
      </c>
      <c r="O446" s="124">
        <f t="shared" si="36"/>
        <v>20816686.342756245</v>
      </c>
      <c r="P446" s="124">
        <f t="shared" si="40"/>
        <v>34825.827834763681</v>
      </c>
      <c r="Q446" s="124">
        <f t="shared" si="37"/>
        <v>45416.066406828715</v>
      </c>
      <c r="R446" s="124">
        <f t="shared" si="38"/>
        <v>20896928.236997835</v>
      </c>
      <c r="Z446" s="2"/>
    </row>
    <row r="447" spans="13:26" x14ac:dyDescent="0.25">
      <c r="M447" s="2"/>
      <c r="N447" s="1">
        <f t="shared" si="39"/>
        <v>385</v>
      </c>
      <c r="O447" s="124">
        <f t="shared" si="36"/>
        <v>20896928.236997835</v>
      </c>
      <c r="P447" s="124">
        <f t="shared" si="40"/>
        <v>34825.827834763681</v>
      </c>
      <c r="Q447" s="124">
        <f t="shared" si="37"/>
        <v>45591.131310890829</v>
      </c>
      <c r="R447" s="124">
        <f t="shared" si="38"/>
        <v>20977345.196143489</v>
      </c>
      <c r="Z447" s="2"/>
    </row>
    <row r="448" spans="13:26" x14ac:dyDescent="0.25">
      <c r="M448" s="2"/>
      <c r="N448" s="1">
        <f t="shared" si="39"/>
        <v>386</v>
      </c>
      <c r="O448" s="124">
        <f t="shared" si="36"/>
        <v>20977345.196143489</v>
      </c>
      <c r="P448" s="124">
        <f t="shared" si="40"/>
        <v>34825.827834763681</v>
      </c>
      <c r="Q448" s="124">
        <f t="shared" si="37"/>
        <v>45766.578156592339</v>
      </c>
      <c r="R448" s="124">
        <f t="shared" si="38"/>
        <v>21057937.602134846</v>
      </c>
      <c r="Z448" s="2"/>
    </row>
    <row r="449" spans="13:26" x14ac:dyDescent="0.25">
      <c r="M449" s="2"/>
      <c r="N449" s="1">
        <f t="shared" si="39"/>
        <v>387</v>
      </c>
      <c r="O449" s="124">
        <f t="shared" si="36"/>
        <v>21057937.602134846</v>
      </c>
      <c r="P449" s="124">
        <f t="shared" si="40"/>
        <v>34825.827834763681</v>
      </c>
      <c r="Q449" s="124">
        <f t="shared" si="37"/>
        <v>45942.407777220847</v>
      </c>
      <c r="R449" s="124">
        <f t="shared" si="38"/>
        <v>21138705.837746829</v>
      </c>
      <c r="Z449" s="2"/>
    </row>
    <row r="450" spans="13:26" x14ac:dyDescent="0.25">
      <c r="M450" s="2"/>
      <c r="N450" s="1">
        <f t="shared" si="39"/>
        <v>388</v>
      </c>
      <c r="O450" s="124">
        <f t="shared" si="36"/>
        <v>21138705.837746829</v>
      </c>
      <c r="P450" s="124">
        <f t="shared" si="40"/>
        <v>34825.827834763681</v>
      </c>
      <c r="Q450" s="124">
        <f t="shared" si="37"/>
        <v>46118.621007881964</v>
      </c>
      <c r="R450" s="124">
        <f t="shared" si="38"/>
        <v>21219650.286589473</v>
      </c>
      <c r="Z450" s="2"/>
    </row>
    <row r="451" spans="13:26" x14ac:dyDescent="0.25">
      <c r="M451" s="2"/>
      <c r="N451" s="1">
        <f t="shared" si="39"/>
        <v>389</v>
      </c>
      <c r="O451" s="124">
        <f t="shared" si="36"/>
        <v>21219650.286589473</v>
      </c>
      <c r="P451" s="124">
        <f t="shared" si="40"/>
        <v>34825.827834763681</v>
      </c>
      <c r="Q451" s="124">
        <f t="shared" si="37"/>
        <v>46295.218685503263</v>
      </c>
      <c r="R451" s="124">
        <f t="shared" si="38"/>
        <v>21300771.33310974</v>
      </c>
      <c r="Z451" s="2"/>
    </row>
    <row r="452" spans="13:26" x14ac:dyDescent="0.25">
      <c r="M452" s="2"/>
      <c r="N452" s="1">
        <f t="shared" si="39"/>
        <v>390</v>
      </c>
      <c r="O452" s="124">
        <f t="shared" si="36"/>
        <v>21300771.33310974</v>
      </c>
      <c r="P452" s="124">
        <f t="shared" si="40"/>
        <v>34825.827834763681</v>
      </c>
      <c r="Q452" s="124">
        <f t="shared" si="37"/>
        <v>46472.201648838243</v>
      </c>
      <c r="R452" s="124">
        <f t="shared" si="38"/>
        <v>21382069.362593342</v>
      </c>
      <c r="Z452" s="2"/>
    </row>
    <row r="453" spans="13:26" x14ac:dyDescent="0.25">
      <c r="M453" s="2"/>
      <c r="N453" s="1">
        <f t="shared" si="39"/>
        <v>391</v>
      </c>
      <c r="O453" s="124">
        <f t="shared" si="36"/>
        <v>21382069.362593342</v>
      </c>
      <c r="P453" s="124">
        <f t="shared" si="40"/>
        <v>34825.827834763681</v>
      </c>
      <c r="Q453" s="124">
        <f t="shared" si="37"/>
        <v>46649.570738470342</v>
      </c>
      <c r="R453" s="124">
        <f t="shared" si="38"/>
        <v>21463544.761166576</v>
      </c>
      <c r="Z453" s="2"/>
    </row>
    <row r="454" spans="13:26" x14ac:dyDescent="0.25">
      <c r="M454" s="2"/>
      <c r="N454" s="1">
        <f t="shared" si="39"/>
        <v>392</v>
      </c>
      <c r="O454" s="124">
        <f t="shared" si="36"/>
        <v>21463544.761166576</v>
      </c>
      <c r="P454" s="124">
        <f t="shared" si="40"/>
        <v>34825.827834763681</v>
      </c>
      <c r="Q454" s="124">
        <f t="shared" si="37"/>
        <v>46827.326796816895</v>
      </c>
      <c r="R454" s="124">
        <f t="shared" si="38"/>
        <v>21545197.915798157</v>
      </c>
      <c r="Z454" s="2"/>
    </row>
    <row r="455" spans="13:26" x14ac:dyDescent="0.25">
      <c r="M455" s="2"/>
      <c r="N455" s="1">
        <f t="shared" si="39"/>
        <v>393</v>
      </c>
      <c r="O455" s="124">
        <f t="shared" si="36"/>
        <v>21545197.915798157</v>
      </c>
      <c r="P455" s="124">
        <f t="shared" si="40"/>
        <v>34825.827834763681</v>
      </c>
      <c r="Q455" s="124">
        <f t="shared" si="37"/>
        <v>47005.470668133152</v>
      </c>
      <c r="R455" s="124">
        <f t="shared" si="38"/>
        <v>21627029.214301053</v>
      </c>
      <c r="Z455" s="2"/>
    </row>
    <row r="456" spans="13:26" x14ac:dyDescent="0.25">
      <c r="M456" s="2"/>
      <c r="N456" s="1">
        <f t="shared" si="39"/>
        <v>394</v>
      </c>
      <c r="O456" s="124">
        <f t="shared" ref="O456:O470" si="41">R455</f>
        <v>21627029.214301053</v>
      </c>
      <c r="P456" s="124">
        <f t="shared" si="40"/>
        <v>34825.827834763681</v>
      </c>
      <c r="Q456" s="124">
        <f t="shared" ref="Q456:Q470" si="42">O456*$P$57</f>
        <v>47184.0031985163</v>
      </c>
      <c r="R456" s="124">
        <f t="shared" ref="R456:R470" si="43">O456+P456+Q456</f>
        <v>21709039.045334332</v>
      </c>
      <c r="Z456" s="2"/>
    </row>
    <row r="457" spans="13:26" x14ac:dyDescent="0.25">
      <c r="M457" s="2"/>
      <c r="N457" s="1">
        <f t="shared" si="39"/>
        <v>395</v>
      </c>
      <c r="O457" s="124">
        <f t="shared" si="41"/>
        <v>21709039.045334332</v>
      </c>
      <c r="P457" s="124">
        <f t="shared" si="40"/>
        <v>34825.827834763681</v>
      </c>
      <c r="Q457" s="124">
        <f t="shared" si="42"/>
        <v>47362.925235909453</v>
      </c>
      <c r="R457" s="124">
        <f t="shared" si="43"/>
        <v>21791227.798405003</v>
      </c>
      <c r="Z457" s="2"/>
    </row>
    <row r="458" spans="13:26" x14ac:dyDescent="0.25">
      <c r="M458" s="2"/>
      <c r="N458" s="1">
        <f t="shared" si="39"/>
        <v>396</v>
      </c>
      <c r="O458" s="124">
        <f t="shared" si="41"/>
        <v>21791227.798405003</v>
      </c>
      <c r="P458" s="124">
        <f t="shared" si="40"/>
        <v>34825.827834763681</v>
      </c>
      <c r="Q458" s="124">
        <f t="shared" si="42"/>
        <v>47542.237630105701</v>
      </c>
      <c r="R458" s="124">
        <f t="shared" si="43"/>
        <v>21873595.863869872</v>
      </c>
      <c r="Z458" s="2"/>
    </row>
    <row r="459" spans="13:26" x14ac:dyDescent="0.25">
      <c r="M459" s="2"/>
      <c r="N459" s="1">
        <f t="shared" si="39"/>
        <v>397</v>
      </c>
      <c r="O459" s="124">
        <f t="shared" si="41"/>
        <v>21873595.863869872</v>
      </c>
      <c r="P459" s="124">
        <f t="shared" si="40"/>
        <v>34825.827834763681</v>
      </c>
      <c r="Q459" s="124">
        <f t="shared" si="42"/>
        <v>47721.941232752157</v>
      </c>
      <c r="R459" s="124">
        <f t="shared" si="43"/>
        <v>21956143.632937387</v>
      </c>
      <c r="Z459" s="2"/>
    </row>
    <row r="460" spans="13:26" x14ac:dyDescent="0.25">
      <c r="M460" s="2"/>
      <c r="N460" s="1">
        <f t="shared" si="39"/>
        <v>398</v>
      </c>
      <c r="O460" s="124">
        <f t="shared" si="41"/>
        <v>21956143.632937387</v>
      </c>
      <c r="P460" s="124">
        <f t="shared" si="40"/>
        <v>34825.827834763681</v>
      </c>
      <c r="Q460" s="124">
        <f t="shared" si="42"/>
        <v>47902.036897353952</v>
      </c>
      <c r="R460" s="124">
        <f t="shared" si="43"/>
        <v>22038871.497669503</v>
      </c>
      <c r="Z460" s="2"/>
    </row>
    <row r="461" spans="13:26" x14ac:dyDescent="0.25">
      <c r="M461" s="2"/>
      <c r="N461" s="1">
        <f t="shared" si="39"/>
        <v>399</v>
      </c>
      <c r="O461" s="124">
        <f t="shared" si="41"/>
        <v>22038871.497669503</v>
      </c>
      <c r="P461" s="124">
        <f t="shared" si="40"/>
        <v>34825.827834763681</v>
      </c>
      <c r="Q461" s="124">
        <f t="shared" si="42"/>
        <v>48082.525479278345</v>
      </c>
      <c r="R461" s="124">
        <f t="shared" si="43"/>
        <v>22121779.850983545</v>
      </c>
      <c r="Z461" s="2"/>
    </row>
    <row r="462" spans="13:26" x14ac:dyDescent="0.25">
      <c r="M462" s="2"/>
      <c r="N462" s="1">
        <f t="shared" si="39"/>
        <v>400</v>
      </c>
      <c r="O462" s="124">
        <f t="shared" si="41"/>
        <v>22121779.850983545</v>
      </c>
      <c r="P462" s="124">
        <f t="shared" si="40"/>
        <v>34825.827834763681</v>
      </c>
      <c r="Q462" s="124">
        <f t="shared" si="42"/>
        <v>48263.407835758757</v>
      </c>
      <c r="R462" s="124">
        <f t="shared" si="43"/>
        <v>22204869.086654067</v>
      </c>
      <c r="Z462" s="2"/>
    </row>
    <row r="463" spans="13:26" x14ac:dyDescent="0.25">
      <c r="M463" s="2"/>
      <c r="N463" s="1">
        <f t="shared" si="39"/>
        <v>401</v>
      </c>
      <c r="O463" s="124">
        <f t="shared" si="41"/>
        <v>22204869.086654067</v>
      </c>
      <c r="P463" s="124">
        <f t="shared" si="40"/>
        <v>34825.827834763681</v>
      </c>
      <c r="Q463" s="124">
        <f t="shared" si="42"/>
        <v>48444.684825898839</v>
      </c>
      <c r="R463" s="124">
        <f t="shared" si="43"/>
        <v>22288139.599314727</v>
      </c>
      <c r="Z463" s="2"/>
    </row>
    <row r="464" spans="13:26" x14ac:dyDescent="0.25">
      <c r="M464" s="2"/>
      <c r="N464" s="1">
        <f t="shared" si="39"/>
        <v>402</v>
      </c>
      <c r="O464" s="124">
        <f t="shared" si="41"/>
        <v>22288139.599314727</v>
      </c>
      <c r="P464" s="124">
        <f t="shared" si="40"/>
        <v>34825.827834763681</v>
      </c>
      <c r="Q464" s="124">
        <f t="shared" si="42"/>
        <v>48626.357310676576</v>
      </c>
      <c r="R464" s="124">
        <f t="shared" si="43"/>
        <v>22371591.784460165</v>
      </c>
      <c r="Z464" s="2"/>
    </row>
    <row r="465" spans="13:26" x14ac:dyDescent="0.25">
      <c r="M465" s="2"/>
      <c r="N465" s="1">
        <f t="shared" si="39"/>
        <v>403</v>
      </c>
      <c r="O465" s="124">
        <f t="shared" si="41"/>
        <v>22371591.784460165</v>
      </c>
      <c r="P465" s="124">
        <f t="shared" si="40"/>
        <v>34825.827834763681</v>
      </c>
      <c r="Q465" s="124">
        <f t="shared" si="42"/>
        <v>48808.426152948341</v>
      </c>
      <c r="R465" s="124">
        <f t="shared" si="43"/>
        <v>22455226.038447876</v>
      </c>
      <c r="Z465" s="2"/>
    </row>
    <row r="466" spans="13:26" x14ac:dyDescent="0.25">
      <c r="M466" s="2"/>
      <c r="N466" s="1">
        <f t="shared" si="39"/>
        <v>404</v>
      </c>
      <c r="O466" s="124">
        <f t="shared" si="41"/>
        <v>22455226.038447876</v>
      </c>
      <c r="P466" s="124">
        <f t="shared" si="40"/>
        <v>34825.827834763681</v>
      </c>
      <c r="Q466" s="124">
        <f t="shared" si="42"/>
        <v>48990.892217453038</v>
      </c>
      <c r="R466" s="124">
        <f t="shared" si="43"/>
        <v>22539042.758500092</v>
      </c>
      <c r="Z466" s="2"/>
    </row>
    <row r="467" spans="13:26" x14ac:dyDescent="0.25">
      <c r="M467" s="2"/>
      <c r="N467" s="1">
        <f t="shared" si="39"/>
        <v>405</v>
      </c>
      <c r="O467" s="124">
        <f t="shared" si="41"/>
        <v>22539042.758500092</v>
      </c>
      <c r="P467" s="124">
        <f t="shared" si="40"/>
        <v>34825.827834763681</v>
      </c>
      <c r="Q467" s="124">
        <f t="shared" si="42"/>
        <v>49173.756370816176</v>
      </c>
      <c r="R467" s="124">
        <f t="shared" si="43"/>
        <v>22623042.342705671</v>
      </c>
      <c r="Z467" s="2"/>
    </row>
    <row r="468" spans="13:26" x14ac:dyDescent="0.25">
      <c r="M468" s="2"/>
      <c r="N468" s="1">
        <f t="shared" si="39"/>
        <v>406</v>
      </c>
      <c r="O468" s="124">
        <f t="shared" si="41"/>
        <v>22623042.342705671</v>
      </c>
      <c r="P468" s="124">
        <f t="shared" si="40"/>
        <v>34825.827834763681</v>
      </c>
      <c r="Q468" s="124">
        <f t="shared" si="42"/>
        <v>49357.019481553973</v>
      </c>
      <c r="R468" s="124">
        <f t="shared" si="43"/>
        <v>22707225.190021988</v>
      </c>
      <c r="Z468" s="2"/>
    </row>
    <row r="469" spans="13:26" x14ac:dyDescent="0.25">
      <c r="M469" s="2"/>
      <c r="N469" s="1">
        <f t="shared" si="39"/>
        <v>407</v>
      </c>
      <c r="O469" s="124">
        <f t="shared" si="41"/>
        <v>22707225.190021988</v>
      </c>
      <c r="P469" s="124">
        <f t="shared" si="40"/>
        <v>34825.827834763681</v>
      </c>
      <c r="Q469" s="124">
        <f t="shared" si="42"/>
        <v>49540.68242007753</v>
      </c>
      <c r="R469" s="124">
        <f t="shared" si="43"/>
        <v>22791591.700276829</v>
      </c>
      <c r="Z469" s="2"/>
    </row>
    <row r="470" spans="13:26" x14ac:dyDescent="0.25">
      <c r="M470" s="2"/>
      <c r="N470" s="1">
        <f t="shared" si="39"/>
        <v>408</v>
      </c>
      <c r="O470" s="124">
        <f t="shared" si="41"/>
        <v>22791591.700276829</v>
      </c>
      <c r="P470" s="124">
        <f t="shared" si="40"/>
        <v>34825.827834763681</v>
      </c>
      <c r="Q470" s="124">
        <f t="shared" si="42"/>
        <v>49724.746058696917</v>
      </c>
      <c r="R470" s="124">
        <f t="shared" si="43"/>
        <v>22876142.274170291</v>
      </c>
      <c r="Z470" s="2"/>
    </row>
    <row r="471" spans="13:26" x14ac:dyDescent="0.25">
      <c r="M471" s="2"/>
      <c r="N471" s="163" t="s">
        <v>216</v>
      </c>
      <c r="O471" s="163" t="s">
        <v>216</v>
      </c>
      <c r="P471" s="163" t="s">
        <v>216</v>
      </c>
      <c r="Q471" s="163" t="s">
        <v>216</v>
      </c>
      <c r="R471" s="163" t="s">
        <v>216</v>
      </c>
      <c r="Z471" s="2"/>
    </row>
    <row r="472" spans="13:26" x14ac:dyDescent="0.25">
      <c r="M472" s="2"/>
      <c r="N472" s="134"/>
      <c r="O472" s="134" t="s">
        <v>231</v>
      </c>
      <c r="P472" s="196">
        <f>SUM(P63:P470)</f>
        <v>14208937.756583694</v>
      </c>
      <c r="Q472" s="196">
        <f>SUM(Q63:Q470)</f>
        <v>8667204.5175866894</v>
      </c>
      <c r="R472" s="196">
        <f>P472+Q472</f>
        <v>22876142.274170384</v>
      </c>
      <c r="S472" s="124">
        <f>R472-P58</f>
        <v>0</v>
      </c>
      <c r="Z472" s="2"/>
    </row>
    <row r="473" spans="13:26" x14ac:dyDescent="0.25"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</sheetData>
  <mergeCells count="1">
    <mergeCell ref="AF7:AF8"/>
  </mergeCells>
  <printOptions horizontalCentered="1"/>
  <pageMargins left="0.75" right="0.75" top="0.75" bottom="0.75" header="1" footer="1"/>
  <pageSetup scale="69" orientation="portrait" blackAndWhite="1" r:id="rId1"/>
  <headerFooter alignWithMargins="0"/>
  <customProperties>
    <customPr name="EpmWorksheetKeyString_GUID" r:id="rId2"/>
  </customPropertie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A70AB-C085-4965-A128-A220D52EFECF}">
  <sheetPr>
    <tabColor theme="2" tint="-0.499984740745262"/>
    <pageSetUpPr fitToPage="1"/>
  </sheetPr>
  <dimension ref="A1:AH473"/>
  <sheetViews>
    <sheetView zoomScaleNormal="100" workbookViewId="0">
      <pane ySplit="15" topLeftCell="A16" activePane="bottomLeft" state="frozen"/>
      <selection activeCell="D37" sqref="D37"/>
      <selection pane="bottomLeft" activeCell="A16" sqref="A16"/>
    </sheetView>
  </sheetViews>
  <sheetFormatPr defaultColWidth="9.109375" defaultRowHeight="13.2" x14ac:dyDescent="0.25"/>
  <cols>
    <col min="1" max="1" width="26.441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Cotton Mouth Ranch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2059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9815543.4112751875</v>
      </c>
      <c r="Q8" s="184">
        <f>G10</f>
        <v>4349670.683837153</v>
      </c>
      <c r="R8" s="184">
        <f>G11</f>
        <v>4356060.5630497346</v>
      </c>
      <c r="S8" s="184">
        <f>G12</f>
        <v>3695622.6027817014</v>
      </c>
      <c r="T8" s="184">
        <f>G13</f>
        <v>-2585810.438393401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23786670.249818809</v>
      </c>
      <c r="Q9" s="184">
        <f>L10</f>
        <v>11479891.031320112</v>
      </c>
      <c r="R9" s="184">
        <f>L11</f>
        <v>11604158.19855394</v>
      </c>
      <c r="S9" s="184">
        <f>L12</f>
        <v>7590990.215983077</v>
      </c>
      <c r="T9" s="184">
        <f>L13</f>
        <v>-6888369.1960383216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35</v>
      </c>
      <c r="B10" s="170">
        <f>'Escalation Factors'!$A$10</f>
        <v>2023</v>
      </c>
      <c r="C10" s="201">
        <f>C17+5*1</f>
        <v>2059</v>
      </c>
      <c r="D10" s="10" t="s">
        <v>155</v>
      </c>
      <c r="E10" s="184">
        <f>VLOOKUP($A$10,'Cost Estimates in 2023'!$A:$F,2,FALSE)</f>
        <v>4124820</v>
      </c>
      <c r="F10" s="164">
        <f>VLOOKUP(G$7,Multiplier_Labor,3,FALSE)</f>
        <v>1.0545116353773385</v>
      </c>
      <c r="G10" s="185">
        <f>E10*F10</f>
        <v>4349670.683837153</v>
      </c>
      <c r="H10" s="137"/>
      <c r="J10" s="165">
        <f>C10+1</f>
        <v>2060</v>
      </c>
      <c r="K10" s="164">
        <f>VLOOKUP(J$10,Multiplier_Labor,4,FALSE)</f>
        <v>2.6392552139586085</v>
      </c>
      <c r="L10" s="185">
        <f>G10*K10</f>
        <v>11479891.031320112</v>
      </c>
      <c r="M10" s="2"/>
      <c r="O10" s="134" t="s">
        <v>235</v>
      </c>
      <c r="P10" s="184">
        <f>SUM(Q10:T10)</f>
        <v>23786670.249818809</v>
      </c>
      <c r="Q10" s="184">
        <f>Q9-Q16</f>
        <v>11479891.031320112</v>
      </c>
      <c r="R10" s="184">
        <f>R9-R16</f>
        <v>11604158.19855394</v>
      </c>
      <c r="S10" s="184">
        <f>S9-S16</f>
        <v>7590990.215983077</v>
      </c>
      <c r="T10" s="184">
        <f>T9-T16</f>
        <v>-6888369.1960383216</v>
      </c>
      <c r="Z10" s="2"/>
      <c r="AA10" s="186" t="str">
        <f>A10</f>
        <v>Cotton Mouth Ranch Solar</v>
      </c>
      <c r="AB10" s="182">
        <f>P12</f>
        <v>34</v>
      </c>
      <c r="AC10" s="187">
        <f>G7</f>
        <v>2025</v>
      </c>
      <c r="AD10" s="187">
        <f>C10</f>
        <v>2059</v>
      </c>
      <c r="AE10" s="182">
        <f>G15</f>
        <v>9815543.4112751875</v>
      </c>
      <c r="AF10" s="182">
        <f>P16</f>
        <v>0</v>
      </c>
      <c r="AG10" s="182">
        <f>L15</f>
        <v>23786670.249818809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4296745</v>
      </c>
      <c r="F11" s="164">
        <f>VLOOKUP(G$7,Multiplier_Materials,3,FALSE)</f>
        <v>1.0138047668757943</v>
      </c>
      <c r="G11" s="185">
        <f>E11*F11</f>
        <v>4356060.5630497346</v>
      </c>
      <c r="H11" s="137"/>
      <c r="K11" s="164">
        <f>VLOOKUP(J$10,Multiplier_Materials,4,FALSE)</f>
        <v>2.6639111257970476</v>
      </c>
      <c r="L11" s="185">
        <f>G11*K11</f>
        <v>11604158.19855394</v>
      </c>
      <c r="M11" s="2"/>
      <c r="O11" s="134" t="s">
        <v>234</v>
      </c>
      <c r="P11" s="184">
        <f>SUM(Q11:T11)</f>
        <v>9815543.4112751614</v>
      </c>
      <c r="Q11" s="184">
        <f>Q10/((1+Q13)^(P12))</f>
        <v>4349670.6838371428</v>
      </c>
      <c r="R11" s="184">
        <f>R10/((1+R13)^(P12))</f>
        <v>4356060.5630497225</v>
      </c>
      <c r="S11" s="184">
        <f>S10/((1+S13)^(P12))</f>
        <v>3695622.6027816916</v>
      </c>
      <c r="T11" s="184">
        <f>T10/((1+T13)^(P12))</f>
        <v>-2585810.4383933935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3547750</v>
      </c>
      <c r="F12" s="164">
        <f>VLOOKUP(G$7,Multiplier_GDP,3,FALSE)</f>
        <v>1.0416806716317952</v>
      </c>
      <c r="G12" s="185">
        <f>E12*F12</f>
        <v>3695622.6027817014</v>
      </c>
      <c r="H12" s="137"/>
      <c r="K12" s="164">
        <f>VLOOKUP(J$10,Multiplier_GDP,4,FALSE)</f>
        <v>2.0540490823574156</v>
      </c>
      <c r="L12" s="185">
        <f>G12*K12</f>
        <v>7590990.215983077</v>
      </c>
      <c r="M12" s="2"/>
      <c r="O12" s="134" t="s">
        <v>244</v>
      </c>
      <c r="P12" s="184">
        <f>(P7-P6)</f>
        <v>34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-2550600</v>
      </c>
      <c r="F13" s="164">
        <f>F11</f>
        <v>1.0138047668757943</v>
      </c>
      <c r="G13" s="185">
        <f>E13*F13</f>
        <v>-2585810.438393401</v>
      </c>
      <c r="H13" s="137"/>
      <c r="K13" s="164">
        <f>K11</f>
        <v>2.6639111257970476</v>
      </c>
      <c r="L13" s="185">
        <f>G13*K13</f>
        <v>-6888369.1960383216</v>
      </c>
      <c r="M13" s="2"/>
      <c r="O13" s="180" t="s">
        <v>237</v>
      </c>
      <c r="P13" s="189">
        <f>IF(P8=0,0,((P9/P8)^(1/($P7-$P6))-1))</f>
        <v>2.6375909823455057E-2</v>
      </c>
      <c r="Q13" s="189">
        <f>IF(Q8=0,0,((Q9/Q8)^(1/($P7-$P6))-1))</f>
        <v>2.8955306914492551E-2</v>
      </c>
      <c r="R13" s="189">
        <f>IF(R8=0,0,((R9/R8)^(1/($P7-$P6))-1))</f>
        <v>2.9236753462968057E-2</v>
      </c>
      <c r="S13" s="189">
        <f>IF(S8=0,0,((S9/S8)^(1/($P7-$P6))-1))</f>
        <v>2.1396665715441632E-2</v>
      </c>
      <c r="T13" s="189">
        <f>IF(T8=0,0,((T9/T8)^(1/($P7-$P6))-1))</f>
        <v>2.9236753462968057E-2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439732.20647578011</v>
      </c>
      <c r="Q14" s="185">
        <f>PMT(Q13,$P12,-Q11)</f>
        <v>202777.31333493019</v>
      </c>
      <c r="R14" s="185">
        <f>PMT(R13,$P12,-R11)</f>
        <v>203897.85676436516</v>
      </c>
      <c r="S14" s="185">
        <f>PMT(S13,$P12,-S11)</f>
        <v>154093.27973353525</v>
      </c>
      <c r="T14" s="185">
        <f>PMT(T13,$P12,-T11)</f>
        <v>-121036.24335705045</v>
      </c>
      <c r="U14" s="190"/>
      <c r="Z14" s="2"/>
    </row>
    <row r="15" spans="1:34" x14ac:dyDescent="0.25">
      <c r="E15" s="185">
        <f>SUM(E10:E13)</f>
        <v>9418715</v>
      </c>
      <c r="F15" s="124"/>
      <c r="G15" s="185">
        <f>SUM(G10:G13)</f>
        <v>9815543.4112751875</v>
      </c>
      <c r="H15" s="137"/>
      <c r="L15" s="185">
        <f>SUM(L10:L13)</f>
        <v>23786670.249818809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38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2054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439732.20647578011</v>
      </c>
      <c r="Q17" s="124">
        <f>IF($N17&lt;=TRUNC($P$12),Q14*(1+0),0)</f>
        <v>202777.31333493019</v>
      </c>
      <c r="R17" s="124">
        <f>IF($N17&lt;=TRUNC($P$12),R14*(1+0),0)</f>
        <v>203897.85676436516</v>
      </c>
      <c r="S17" s="124">
        <f>IF($N17&lt;=TRUNC($P$12),S14*(1+0),0)</f>
        <v>154093.27973353525</v>
      </c>
      <c r="T17" s="124">
        <f>IF($N17&lt;=TRUNC($P$12),T14*(1+0),0)</f>
        <v>-121036.24335705045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451323.37277687719</v>
      </c>
      <c r="Q18" s="124">
        <f t="shared" ref="Q18:Q52" si="3">IF($N18&lt;=TRUNC($P$12),Q17*(1+Q$13),0)</f>
        <v>208648.79267783932</v>
      </c>
      <c r="R18" s="124">
        <f t="shared" ref="R18:R52" si="4">IF($N18&lt;=TRUNC($P$12),R17*(1+R$13),0)</f>
        <v>209859.16813421249</v>
      </c>
      <c r="S18" s="124">
        <f t="shared" ref="S18:S52" si="5">IF($N18&lt;=TRUNC($P$12),S17*(1+S$13),0)</f>
        <v>157390.36212898974</v>
      </c>
      <c r="T18" s="124">
        <f t="shared" ref="T18:T52" si="6">IF($N18&lt;=TRUNC($P$12),T17*(1+T$13),0)</f>
        <v>-124574.95016416434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463225.92522658111</v>
      </c>
      <c r="Q19" s="124">
        <f t="shared" si="3"/>
        <v>214690.28250716449</v>
      </c>
      <c r="R19" s="124">
        <f t="shared" si="4"/>
        <v>215994.76889489603</v>
      </c>
      <c r="S19" s="124">
        <f t="shared" si="5"/>
        <v>160757.99109429604</v>
      </c>
      <c r="T19" s="124">
        <f t="shared" si="6"/>
        <v>-128217.11726977555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475448.3668047876</v>
      </c>
      <c r="Q20" s="124">
        <f t="shared" si="3"/>
        <v>220906.70552871854</v>
      </c>
      <c r="R20" s="124">
        <f t="shared" si="4"/>
        <v>222309.75470236686</v>
      </c>
      <c r="S20" s="124">
        <f t="shared" si="5"/>
        <v>164197.67609082663</v>
      </c>
      <c r="T20" s="124">
        <f t="shared" si="6"/>
        <v>-131965.76951712446</v>
      </c>
      <c r="U20" s="196">
        <f>SUM(Q17:T20)/4</f>
        <v>457432.46782100649</v>
      </c>
      <c r="V20" s="124">
        <f>SUM(Q17:Q20)/4</f>
        <v>211755.77351216314</v>
      </c>
      <c r="W20" s="124">
        <f>SUM(R17:R20)/4</f>
        <v>213015.38712396013</v>
      </c>
      <c r="X20" s="124">
        <f>SUM(S17:S20)/4</f>
        <v>159109.82726191194</v>
      </c>
      <c r="Y20" s="124">
        <f>SUM(T17:T20)/4</f>
        <v>-126448.5200770287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487999.43587113178</v>
      </c>
      <c r="Q21" s="124">
        <f t="shared" si="3"/>
        <v>227303.126986772</v>
      </c>
      <c r="R21" s="124">
        <f t="shared" si="4"/>
        <v>228809.37019301287</v>
      </c>
      <c r="S21" s="124">
        <f t="shared" si="5"/>
        <v>167710.95887739441</v>
      </c>
      <c r="T21" s="124">
        <f t="shared" si="6"/>
        <v>-135824.02018604748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500888.11275339493</v>
      </c>
      <c r="Q22" s="124">
        <f t="shared" si="3"/>
        <v>233884.75879129785</v>
      </c>
      <c r="R22" s="124">
        <f t="shared" si="4"/>
        <v>235499.01333936298</v>
      </c>
      <c r="S22" s="124">
        <f t="shared" si="5"/>
        <v>171299.4142013102</v>
      </c>
      <c r="T22" s="124">
        <f t="shared" si="6"/>
        <v>-139795.07357857615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514123.62652195623</v>
      </c>
      <c r="Q23" s="124">
        <f t="shared" si="3"/>
        <v>240656.96376472194</v>
      </c>
      <c r="R23" s="124">
        <f t="shared" si="4"/>
        <v>242384.23993313816</v>
      </c>
      <c r="S23" s="124">
        <f t="shared" si="5"/>
        <v>174964.65050422659</v>
      </c>
      <c r="T23" s="124">
        <f t="shared" si="6"/>
        <v>-143882.22768013045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527715.461955579</v>
      </c>
      <c r="Q24" s="124">
        <f t="shared" si="3"/>
        <v>247625.26001163936</v>
      </c>
      <c r="R24" s="124">
        <f t="shared" si="4"/>
        <v>249470.76819937222</v>
      </c>
      <c r="S24" s="124">
        <f t="shared" si="5"/>
        <v>178708.31064308461</v>
      </c>
      <c r="T24" s="124">
        <f t="shared" si="6"/>
        <v>-148088.87689851708</v>
      </c>
      <c r="U24" s="196">
        <f>SUM(Q21:T24)/4</f>
        <v>507681.65927551565</v>
      </c>
      <c r="V24" s="124">
        <f>SUM(Q21:Q24)/4</f>
        <v>237367.52738860776</v>
      </c>
      <c r="W24" s="124">
        <f>SUM(R21:R24)/4</f>
        <v>239040.84791622157</v>
      </c>
      <c r="X24" s="124">
        <f>SUM(S21:S24)/4</f>
        <v>173170.83355650393</v>
      </c>
      <c r="Y24" s="124">
        <f>SUM(T21:T24)/4</f>
        <v>-141897.54958581779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541673.36670397106</v>
      </c>
      <c r="Q25" s="124">
        <f t="shared" si="3"/>
        <v>254795.32541505739</v>
      </c>
      <c r="R25" s="124">
        <f t="shared" si="4"/>
        <v>256764.48354543452</v>
      </c>
      <c r="S25" s="124">
        <f t="shared" si="5"/>
        <v>182532.07262648598</v>
      </c>
      <c r="T25" s="124">
        <f t="shared" si="6"/>
        <v>-152418.51488300684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556007.3586527158</v>
      </c>
      <c r="Q26" s="124">
        <f t="shared" si="3"/>
        <v>262173.00226282841</v>
      </c>
      <c r="R26" s="124">
        <f t="shared" si="4"/>
        <v>264271.44344889873</v>
      </c>
      <c r="S26" s="124">
        <f t="shared" si="5"/>
        <v>186437.65036682162</v>
      </c>
      <c r="T26" s="124">
        <f t="shared" si="6"/>
        <v>-156874.73742583304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570727.73349633231</v>
      </c>
      <c r="Q27" s="124">
        <f t="shared" si="3"/>
        <v>269764.30200804258</v>
      </c>
      <c r="R27" s="124">
        <f t="shared" si="4"/>
        <v>271997.88248831691</v>
      </c>
      <c r="S27" s="124">
        <f t="shared" si="5"/>
        <v>190426.79444849287</v>
      </c>
      <c r="T27" s="124">
        <f t="shared" si="6"/>
        <v>-161461.24544851997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585845.07252538484</v>
      </c>
      <c r="Q28" s="124">
        <f t="shared" si="3"/>
        <v>277575.41016725934</v>
      </c>
      <c r="R28" s="124">
        <f t="shared" si="4"/>
        <v>279950.2175210772</v>
      </c>
      <c r="S28" s="124">
        <f t="shared" si="5"/>
        <v>194501.29291257038</v>
      </c>
      <c r="T28" s="124">
        <f t="shared" si="6"/>
        <v>-166181.84807552211</v>
      </c>
      <c r="U28" s="196">
        <f>SUM(Q25:T28)/4</f>
        <v>563563.38284460094</v>
      </c>
      <c r="V28" s="124">
        <f>SUM(Q25:Q28)/4</f>
        <v>266077.00996329694</v>
      </c>
      <c r="W28" s="124">
        <f>SUM(R25:R28)/4</f>
        <v>268246.00675093185</v>
      </c>
      <c r="X28" s="124">
        <f>SUM(S25:S28)/4</f>
        <v>188474.45258859274</v>
      </c>
      <c r="Y28" s="124">
        <f>SUM(T25:T28)/4</f>
        <v>-159234.0864582205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601370.25063372904</v>
      </c>
      <c r="Q29" s="124">
        <f t="shared" si="3"/>
        <v>285612.69136056851</v>
      </c>
      <c r="R29" s="124">
        <f t="shared" si="4"/>
        <v>288135.05301264522</v>
      </c>
      <c r="S29" s="124">
        <f t="shared" si="5"/>
        <v>198662.97205824184</v>
      </c>
      <c r="T29" s="124">
        <f t="shared" si="6"/>
        <v>-171040.46579772656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617314.44455216546</v>
      </c>
      <c r="Q30" s="124">
        <f t="shared" si="3"/>
        <v>293882.69449758803</v>
      </c>
      <c r="R30" s="124">
        <f t="shared" si="4"/>
        <v>296559.18652161513</v>
      </c>
      <c r="S30" s="124">
        <f t="shared" si="5"/>
        <v>202913.69726140815</v>
      </c>
      <c r="T30" s="124">
        <f t="shared" si="6"/>
        <v>-176041.13372844592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633689.14131493866</v>
      </c>
      <c r="Q31" s="124">
        <f t="shared" si="3"/>
        <v>302392.15811362374</v>
      </c>
      <c r="R31" s="124">
        <f t="shared" si="4"/>
        <v>305229.61434512597</v>
      </c>
      <c r="S31" s="124">
        <f t="shared" si="5"/>
        <v>207255.37381079482</v>
      </c>
      <c r="T31" s="124">
        <f t="shared" si="6"/>
        <v>-181188.00495460589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650506.14696571324</v>
      </c>
      <c r="Q32" s="124">
        <f t="shared" si="3"/>
        <v>311148.01586033945</v>
      </c>
      <c r="R32" s="124">
        <f t="shared" si="4"/>
        <v>314153.53732933122</v>
      </c>
      <c r="S32" s="124">
        <f t="shared" si="5"/>
        <v>211689.94776195328</v>
      </c>
      <c r="T32" s="124">
        <f t="shared" si="6"/>
        <v>-186485.35398591074</v>
      </c>
      <c r="U32" s="196">
        <f>SUM(Q29:T32)/4</f>
        <v>625719.99586663651</v>
      </c>
      <c r="V32" s="124">
        <f>SUM(Q29:Q32)/4</f>
        <v>298258.8899580299</v>
      </c>
      <c r="W32" s="124">
        <f>SUM(R29:R32)/4</f>
        <v>301019.3478021794</v>
      </c>
      <c r="X32" s="124">
        <f>SUM(S29:S32)/4</f>
        <v>205130.49772309954</v>
      </c>
      <c r="Y32" s="124">
        <f>SUM(T29:T32)/4</f>
        <v>-178688.73961667228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667777.59550984309</v>
      </c>
      <c r="Q33" s="124">
        <f t="shared" si="3"/>
        <v>320157.40215541096</v>
      </c>
      <c r="R33" s="124">
        <f t="shared" si="4"/>
        <v>323338.36684974818</v>
      </c>
      <c r="S33" s="124">
        <f t="shared" si="5"/>
        <v>216219.40680953511</v>
      </c>
      <c r="T33" s="124">
        <f t="shared" si="6"/>
        <v>-191937.58030485114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685515.95811994746</v>
      </c>
      <c r="Q34" s="124">
        <f t="shared" si="3"/>
        <v>329427.65799576748</v>
      </c>
      <c r="R34" s="124">
        <f t="shared" si="4"/>
        <v>332791.73096645297</v>
      </c>
      <c r="S34" s="124">
        <f t="shared" si="5"/>
        <v>220845.78117822981</v>
      </c>
      <c r="T34" s="124">
        <f t="shared" si="6"/>
        <v>-197549.21202050272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703734.05260200705</v>
      </c>
      <c r="Q35" s="124">
        <f t="shared" si="3"/>
        <v>338966.33693915739</v>
      </c>
      <c r="R35" s="124">
        <f t="shared" si="4"/>
        <v>342521.48075923353</v>
      </c>
      <c r="S35" s="124">
        <f t="shared" si="5"/>
        <v>225571.14453276596</v>
      </c>
      <c r="T35" s="124">
        <f t="shared" si="6"/>
        <v>-203324.90962914977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722445.05312939966</v>
      </c>
      <c r="Q36" s="124">
        <f t="shared" si="3"/>
        <v>348781.21125891199</v>
      </c>
      <c r="R36" s="124">
        <f t="shared" si="4"/>
        <v>352535.69684796198</v>
      </c>
      <c r="S36" s="124">
        <f t="shared" si="5"/>
        <v>230397.61490738313</v>
      </c>
      <c r="T36" s="124">
        <f t="shared" si="6"/>
        <v>-209269.46988485748</v>
      </c>
      <c r="U36" s="196">
        <f>SUM(Q33:T36)/4</f>
        <v>694868.1648402994</v>
      </c>
      <c r="V36" s="124">
        <f>SUM(Q33:Q36)/4</f>
        <v>334333.15208731196</v>
      </c>
      <c r="W36" s="124">
        <f>SUM(R33:R36)/4</f>
        <v>337796.81885584915</v>
      </c>
      <c r="X36" s="124">
        <f>SUM(S33:S36)/4</f>
        <v>223258.4868569785</v>
      </c>
      <c r="Y36" s="124">
        <f>SUM(T33:T36)/4</f>
        <v>-200520.29295984027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741662.50025250809</v>
      </c>
      <c r="Q37" s="124">
        <f t="shared" si="3"/>
        <v>358880.27827692224</v>
      </c>
      <c r="R37" s="124">
        <f t="shared" si="4"/>
        <v>362842.69610360148</v>
      </c>
      <c r="S37" s="124">
        <f t="shared" si="5"/>
        <v>235327.35565519147</v>
      </c>
      <c r="T37" s="124">
        <f t="shared" si="6"/>
        <v>-215387.82978320707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761400.31119175209</v>
      </c>
      <c r="Q38" s="124">
        <f t="shared" si="3"/>
        <v>369271.76687998901</v>
      </c>
      <c r="R38" s="124">
        <f t="shared" si="4"/>
        <v>373451.03855542111</v>
      </c>
      <c r="S38" s="124">
        <f t="shared" si="5"/>
        <v>240362.57641784445</v>
      </c>
      <c r="T38" s="124">
        <f t="shared" si="6"/>
        <v>-221685.07066150242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ref="P39:P52" si="7">SUM(Q39:T39)</f>
        <v>781672.79042211745</v>
      </c>
      <c r="Q39" s="124">
        <f t="shared" si="3"/>
        <v>379964.14422485605</v>
      </c>
      <c r="R39" s="124">
        <f t="shared" si="4"/>
        <v>384369.53450015531</v>
      </c>
      <c r="S39" s="124">
        <f t="shared" si="5"/>
        <v>245505.53411595937</v>
      </c>
      <c r="T39" s="124">
        <f t="shared" si="6"/>
        <v>-228166.42241885341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7"/>
        <v>802494.64055749006</v>
      </c>
      <c r="Q40" s="124">
        <f t="shared" si="3"/>
        <v>390966.12263738929</v>
      </c>
      <c r="R40" s="124">
        <f t="shared" si="4"/>
        <v>395607.25181901216</v>
      </c>
      <c r="S40" s="124">
        <f t="shared" si="5"/>
        <v>250758.53396072949</v>
      </c>
      <c r="T40" s="124">
        <f t="shared" si="6"/>
        <v>-234837.26785964085</v>
      </c>
      <c r="U40" s="196">
        <f>SUM(Q37:T40)/4</f>
        <v>771807.56060596695</v>
      </c>
      <c r="V40" s="124">
        <f>SUM(Q37:Q40)/4</f>
        <v>374770.57800478913</v>
      </c>
      <c r="W40" s="124">
        <f>SUM(R37:R40)/4</f>
        <v>379067.63024454756</v>
      </c>
      <c r="X40" s="124">
        <f>SUM(S37:S40)/4</f>
        <v>242988.50003743119</v>
      </c>
      <c r="Y40" s="124">
        <f>SUM(T37:T40)/4</f>
        <v>-225019.14768080093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7"/>
        <v>823880.9735433422</v>
      </c>
      <c r="Q41" s="124">
        <f t="shared" si="3"/>
        <v>402286.66671152401</v>
      </c>
      <c r="R41" s="124">
        <f t="shared" si="4"/>
        <v>407173.52350860694</v>
      </c>
      <c r="S41" s="124">
        <f t="shared" si="5"/>
        <v>256123.93048718144</v>
      </c>
      <c r="T41" s="124">
        <f t="shared" si="6"/>
        <v>-241703.14716397016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7"/>
        <v>845847.3221665544</v>
      </c>
      <c r="Q42" s="124">
        <f t="shared" si="3"/>
        <v>413935.00061376434</v>
      </c>
      <c r="R42" s="124">
        <f t="shared" si="4"/>
        <v>419077.95543207612</v>
      </c>
      <c r="S42" s="124">
        <f t="shared" si="5"/>
        <v>261604.12860954067</v>
      </c>
      <c r="T42" s="124">
        <f t="shared" si="6"/>
        <v>-248769.76248882664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7"/>
        <v>868409.65189141978</v>
      </c>
      <c r="Q43" s="124">
        <f t="shared" si="3"/>
        <v>425920.61559918657</v>
      </c>
      <c r="R43" s="124">
        <f t="shared" si="4"/>
        <v>431330.43429680844</v>
      </c>
      <c r="S43" s="124">
        <f t="shared" si="5"/>
        <v>267201.58469917841</v>
      </c>
      <c r="T43" s="124">
        <f t="shared" si="6"/>
        <v>-256042.9827037536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7"/>
        <v>891584.37303112657</v>
      </c>
      <c r="Q44" s="124">
        <f t="shared" si="3"/>
        <v>438253.27774507063</v>
      </c>
      <c r="R44" s="124">
        <f t="shared" si="4"/>
        <v>443941.13586541917</v>
      </c>
      <c r="S44" s="124">
        <f t="shared" si="5"/>
        <v>272918.807685623</v>
      </c>
      <c r="T44" s="124">
        <f t="shared" si="6"/>
        <v>-263528.84826498624</v>
      </c>
      <c r="U44" s="196">
        <f>SUM(Q41:T44)/4</f>
        <v>857430.58015811082</v>
      </c>
      <c r="V44" s="124">
        <f>SUM(Q41:Q44)/4</f>
        <v>420098.89016738639</v>
      </c>
      <c r="W44" s="124">
        <f>SUM(R41:R44)/4</f>
        <v>425380.7622757277</v>
      </c>
      <c r="X44" s="124">
        <f>SUM(S41:S44)/4</f>
        <v>264462.11287038086</v>
      </c>
      <c r="Y44" s="124">
        <f>SUM(T41:T44)/4</f>
        <v>-252511.18515538418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915388.3532642877</v>
      </c>
      <c r="Q45" s="124">
        <f t="shared" si="3"/>
        <v>450943.03590846149</v>
      </c>
      <c r="R45" s="124">
        <f t="shared" si="4"/>
        <v>456920.53340678645</v>
      </c>
      <c r="S45" s="124">
        <f t="shared" si="5"/>
        <v>278758.36018112919</v>
      </c>
      <c r="T45" s="124">
        <f t="shared" si="6"/>
        <v>-271233.57623208954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939838.93050635583</v>
      </c>
      <c r="Q46" s="124">
        <f t="shared" si="3"/>
        <v>464000.22991414403</v>
      </c>
      <c r="R46" s="124">
        <f t="shared" si="4"/>
        <v>470279.4063941685</v>
      </c>
      <c r="S46" s="124">
        <f t="shared" si="5"/>
        <v>284722.8596293095</v>
      </c>
      <c r="T46" s="124">
        <f t="shared" si="6"/>
        <v>-279163.56543126632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964953.92614604789</v>
      </c>
      <c r="Q47" s="124">
        <f t="shared" si="3"/>
        <v>477435.49897970317</v>
      </c>
      <c r="R47" s="124">
        <f t="shared" si="4"/>
        <v>484028.84945762577</v>
      </c>
      <c r="S47" s="124">
        <f t="shared" si="5"/>
        <v>290814.97947834246</v>
      </c>
      <c r="T47" s="124">
        <f t="shared" si="6"/>
        <v>-287325.40176962339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990751.65865719039</v>
      </c>
      <c r="Q48" s="124">
        <f t="shared" si="3"/>
        <v>491259.7903845344</v>
      </c>
      <c r="R48" s="124">
        <f t="shared" si="4"/>
        <v>498180.28159818245</v>
      </c>
      <c r="S48" s="124">
        <f t="shared" si="5"/>
        <v>297037.45037928357</v>
      </c>
      <c r="T48" s="124">
        <f t="shared" si="6"/>
        <v>-295725.86370481009</v>
      </c>
      <c r="U48" s="196">
        <f>SUM(Q45:T48)/4</f>
        <v>952733.21714347042</v>
      </c>
      <c r="V48" s="124">
        <f>SUM(Q45:Q48)/4</f>
        <v>470909.63879671076</v>
      </c>
      <c r="W48" s="124">
        <f>SUM(R45:R48)/4</f>
        <v>477352.26771419076</v>
      </c>
      <c r="X48" s="124">
        <f>SUM(S45:S48)/4</f>
        <v>287833.41241701617</v>
      </c>
      <c r="Y48" s="124">
        <f>SUM(T45:T48)/4</f>
        <v>-283362.10178444732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1017250.9575966937</v>
      </c>
      <c r="Q49" s="124">
        <f t="shared" si="3"/>
        <v>505484.36838986789</v>
      </c>
      <c r="R49" s="124">
        <f t="shared" si="4"/>
        <v>512745.45567138051</v>
      </c>
      <c r="S49" s="124">
        <f t="shared" si="5"/>
        <v>303393.06141001621</v>
      </c>
      <c r="T49" s="124">
        <f t="shared" si="6"/>
        <v>-304371.92787457095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1044471.1779996795</v>
      </c>
      <c r="Q50" s="124">
        <f t="shared" si="3"/>
        <v>520120.82341707492</v>
      </c>
      <c r="R50" s="124">
        <f t="shared" si="4"/>
        <v>527736.46814810182</v>
      </c>
      <c r="S50" s="124">
        <f t="shared" si="5"/>
        <v>309884.6613253908</v>
      </c>
      <c r="T50" s="124">
        <f t="shared" si="6"/>
        <v>-313270.77489088807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515430.53389909328</v>
      </c>
      <c r="V52" s="124">
        <f>SUM(Q49:Q52)/4</f>
        <v>256401.2979517357</v>
      </c>
      <c r="W52" s="124">
        <f>SUM(R49:R52)/4</f>
        <v>260120.48095487058</v>
      </c>
      <c r="X52" s="124">
        <f>SUM(S49:S52)/4</f>
        <v>153319.43068385177</v>
      </c>
      <c r="Y52" s="124">
        <f>SUM(T49:T52)/4</f>
        <v>-154410.67569136474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23786670.249818794</v>
      </c>
      <c r="Q54" s="196">
        <f>SUM(Q$17:Q$52)</f>
        <v>11479891.031320125</v>
      </c>
      <c r="R54" s="196">
        <f>SUM(R$17:R$52)</f>
        <v>11604158.198553912</v>
      </c>
      <c r="S54" s="196">
        <f>SUM(S$17:S$52)</f>
        <v>7590990.2159830658</v>
      </c>
      <c r="T54" s="196">
        <f>SUM(T$17:T$52)</f>
        <v>-6888369.1960383086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0</v>
      </c>
      <c r="R55" s="188">
        <f>R54-R$10</f>
        <v>-2.7939677238464355E-8</v>
      </c>
      <c r="S55" s="188">
        <f>S54-S$10</f>
        <v>-1.1175870895385742E-8</v>
      </c>
      <c r="T55" s="188">
        <f>T54-T$10</f>
        <v>1.3038516044616699E-8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2.6375909823455057E-2</v>
      </c>
      <c r="Z56" s="2"/>
    </row>
    <row r="57" spans="13:26" x14ac:dyDescent="0.25">
      <c r="M57" s="2"/>
      <c r="O57" s="134" t="s">
        <v>236</v>
      </c>
      <c r="P57" s="197">
        <f>((1+P56)^(1/12))-1</f>
        <v>2.1718603702420847E-3</v>
      </c>
      <c r="Z57" s="2"/>
    </row>
    <row r="58" spans="13:26" x14ac:dyDescent="0.25">
      <c r="M58" s="2"/>
      <c r="O58" s="134" t="s">
        <v>235</v>
      </c>
      <c r="P58" s="196">
        <f>P10</f>
        <v>23786670.249818809</v>
      </c>
      <c r="Z58" s="2"/>
    </row>
    <row r="59" spans="13:26" x14ac:dyDescent="0.25">
      <c r="M59" s="2"/>
      <c r="O59" s="134" t="s">
        <v>234</v>
      </c>
      <c r="P59" s="196">
        <f>P58/(1+P57)^P60</f>
        <v>9815543.4112755619</v>
      </c>
      <c r="Z59" s="2"/>
    </row>
    <row r="60" spans="13:26" x14ac:dyDescent="0.25">
      <c r="M60" s="2"/>
      <c r="O60" s="134" t="s">
        <v>233</v>
      </c>
      <c r="P60" s="124">
        <f>$P$12*12</f>
        <v>408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36295.139137242659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36295.139137242659</v>
      </c>
      <c r="Q63" s="124">
        <f t="shared" ref="Q63:Q68" si="8">O63*$P$57</f>
        <v>0</v>
      </c>
      <c r="R63" s="124">
        <f t="shared" ref="R63:R68" si="9">O63+P63+Q63</f>
        <v>36295.139137242659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68" si="11">R63</f>
        <v>36295.139137242659</v>
      </c>
      <c r="P64" s="124">
        <f t="shared" ref="P64:P187" si="12">P63</f>
        <v>36295.139137242659</v>
      </c>
      <c r="Q64" s="124">
        <f t="shared" si="8"/>
        <v>78.827974324599822</v>
      </c>
      <c r="R64" s="124">
        <f t="shared" si="9"/>
        <v>72669.106248809912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72669.106248809912</v>
      </c>
      <c r="P65" s="124">
        <f t="shared" si="12"/>
        <v>36295.139137242659</v>
      </c>
      <c r="Q65" s="124">
        <f t="shared" si="8"/>
        <v>157.82715200270169</v>
      </c>
      <c r="R65" s="124">
        <f t="shared" si="9"/>
        <v>109122.07253805528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109122.07253805528</v>
      </c>
      <c r="P66" s="124">
        <f t="shared" si="12"/>
        <v>36295.139137242659</v>
      </c>
      <c r="Q66" s="124">
        <f t="shared" si="8"/>
        <v>236.99790486408435</v>
      </c>
      <c r="R66" s="124">
        <f t="shared" si="9"/>
        <v>145654.20958016202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145654.20958016202</v>
      </c>
      <c r="P67" s="124">
        <f t="shared" si="12"/>
        <v>36295.139137242659</v>
      </c>
      <c r="Q67" s="124">
        <f t="shared" si="8"/>
        <v>316.34060554608885</v>
      </c>
      <c r="R67" s="124">
        <f t="shared" si="9"/>
        <v>182265.68932295076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182265.68932295076</v>
      </c>
      <c r="P68" s="124">
        <f t="shared" si="12"/>
        <v>36295.139137242659</v>
      </c>
      <c r="Q68" s="124">
        <f t="shared" si="8"/>
        <v>395.85562749537263</v>
      </c>
      <c r="R68" s="124">
        <f t="shared" si="9"/>
        <v>218956.68408768877</v>
      </c>
      <c r="Z68" s="2"/>
    </row>
    <row r="69" spans="13:26" x14ac:dyDescent="0.25">
      <c r="M69" s="2"/>
      <c r="N69" s="1">
        <f t="shared" si="10"/>
        <v>7</v>
      </c>
      <c r="O69" s="124">
        <f t="shared" ref="O69:O132" si="13">R68</f>
        <v>218956.68408768877</v>
      </c>
      <c r="P69" s="124">
        <f t="shared" si="12"/>
        <v>36295.139137242659</v>
      </c>
      <c r="Q69" s="124">
        <f t="shared" ref="Q69:Q132" si="14">O69*$P$57</f>
        <v>475.54334496966692</v>
      </c>
      <c r="R69" s="124">
        <f t="shared" ref="R69:R132" si="15">O69+P69+Q69</f>
        <v>255727.36656990109</v>
      </c>
      <c r="Z69" s="2"/>
    </row>
    <row r="70" spans="13:26" x14ac:dyDescent="0.25">
      <c r="M70" s="2"/>
      <c r="N70" s="1">
        <f t="shared" si="10"/>
        <v>8</v>
      </c>
      <c r="O70" s="124">
        <f t="shared" si="13"/>
        <v>255727.36656990109</v>
      </c>
      <c r="P70" s="124">
        <f t="shared" si="12"/>
        <v>36295.139137242659</v>
      </c>
      <c r="Q70" s="124">
        <f t="shared" si="14"/>
        <v>555.40413303953869</v>
      </c>
      <c r="R70" s="124">
        <f t="shared" si="15"/>
        <v>292577.90984018327</v>
      </c>
      <c r="Z70" s="2"/>
    </row>
    <row r="71" spans="13:26" x14ac:dyDescent="0.25">
      <c r="M71" s="2"/>
      <c r="N71" s="1">
        <f t="shared" si="10"/>
        <v>9</v>
      </c>
      <c r="O71" s="124">
        <f t="shared" si="13"/>
        <v>292577.90984018327</v>
      </c>
      <c r="P71" s="124">
        <f t="shared" si="12"/>
        <v>36295.139137242659</v>
      </c>
      <c r="Q71" s="124">
        <f t="shared" si="14"/>
        <v>635.43836759015574</v>
      </c>
      <c r="R71" s="124">
        <f t="shared" si="15"/>
        <v>329508.48734501604</v>
      </c>
      <c r="Z71" s="2"/>
    </row>
    <row r="72" spans="13:26" x14ac:dyDescent="0.25">
      <c r="M72" s="2"/>
      <c r="N72" s="1">
        <f t="shared" si="10"/>
        <v>10</v>
      </c>
      <c r="O72" s="124">
        <f t="shared" si="13"/>
        <v>329508.48734501604</v>
      </c>
      <c r="P72" s="124">
        <f t="shared" si="12"/>
        <v>36295.139137242659</v>
      </c>
      <c r="Q72" s="124">
        <f t="shared" si="14"/>
        <v>715.64642532305584</v>
      </c>
      <c r="R72" s="124">
        <f t="shared" si="15"/>
        <v>366519.2729075817</v>
      </c>
      <c r="Z72" s="2"/>
    </row>
    <row r="73" spans="13:26" x14ac:dyDescent="0.25">
      <c r="M73" s="2"/>
      <c r="N73" s="1">
        <f t="shared" si="10"/>
        <v>11</v>
      </c>
      <c r="O73" s="124">
        <f t="shared" si="13"/>
        <v>366519.2729075817</v>
      </c>
      <c r="P73" s="124">
        <f t="shared" si="12"/>
        <v>36295.139137242659</v>
      </c>
      <c r="Q73" s="124">
        <f t="shared" si="14"/>
        <v>796.02868375792002</v>
      </c>
      <c r="R73" s="124">
        <f t="shared" si="15"/>
        <v>403610.44072858227</v>
      </c>
      <c r="Z73" s="2"/>
    </row>
    <row r="74" spans="13:26" x14ac:dyDescent="0.25">
      <c r="M74" s="2"/>
      <c r="N74" s="1">
        <f t="shared" si="10"/>
        <v>12</v>
      </c>
      <c r="O74" s="124">
        <f t="shared" si="13"/>
        <v>403610.44072858227</v>
      </c>
      <c r="P74" s="124">
        <f t="shared" si="12"/>
        <v>36295.139137242659</v>
      </c>
      <c r="Q74" s="124">
        <f t="shared" si="14"/>
        <v>876.5855212343497</v>
      </c>
      <c r="R74" s="124">
        <f t="shared" si="15"/>
        <v>440782.16538705927</v>
      </c>
      <c r="Z74" s="2"/>
    </row>
    <row r="75" spans="13:26" x14ac:dyDescent="0.25">
      <c r="M75" s="2"/>
      <c r="N75" s="1">
        <f t="shared" si="10"/>
        <v>13</v>
      </c>
      <c r="O75" s="124">
        <f t="shared" si="13"/>
        <v>440782.16538705927</v>
      </c>
      <c r="P75" s="124">
        <f t="shared" si="12"/>
        <v>36295.139137242659</v>
      </c>
      <c r="Q75" s="124">
        <f t="shared" si="14"/>
        <v>957.31731691364632</v>
      </c>
      <c r="R75" s="124">
        <f t="shared" si="15"/>
        <v>478034.62184121553</v>
      </c>
      <c r="Z75" s="2"/>
    </row>
    <row r="76" spans="13:26" x14ac:dyDescent="0.25">
      <c r="M76" s="2"/>
      <c r="N76" s="1">
        <f t="shared" si="10"/>
        <v>14</v>
      </c>
      <c r="O76" s="124">
        <f t="shared" si="13"/>
        <v>478034.62184121553</v>
      </c>
      <c r="P76" s="124">
        <f t="shared" si="12"/>
        <v>36295.139137242659</v>
      </c>
      <c r="Q76" s="124">
        <f t="shared" si="14"/>
        <v>1038.2244507805972</v>
      </c>
      <c r="R76" s="124">
        <f t="shared" si="15"/>
        <v>515367.98542923882</v>
      </c>
      <c r="Z76" s="2"/>
    </row>
    <row r="77" spans="13:26" x14ac:dyDescent="0.25">
      <c r="M77" s="2"/>
      <c r="N77" s="1">
        <f t="shared" si="10"/>
        <v>15</v>
      </c>
      <c r="O77" s="124">
        <f t="shared" si="13"/>
        <v>515367.98542923882</v>
      </c>
      <c r="P77" s="124">
        <f t="shared" si="12"/>
        <v>36295.139137242659</v>
      </c>
      <c r="Q77" s="124">
        <f t="shared" si="14"/>
        <v>1119.307303645264</v>
      </c>
      <c r="R77" s="124">
        <f t="shared" si="15"/>
        <v>552782.43187012675</v>
      </c>
      <c r="Z77" s="2"/>
    </row>
    <row r="78" spans="13:26" x14ac:dyDescent="0.25">
      <c r="M78" s="2"/>
      <c r="N78" s="1">
        <f t="shared" si="10"/>
        <v>16</v>
      </c>
      <c r="O78" s="124">
        <f t="shared" si="13"/>
        <v>552782.43187012675</v>
      </c>
      <c r="P78" s="124">
        <f t="shared" si="12"/>
        <v>36295.139137242659</v>
      </c>
      <c r="Q78" s="124">
        <f t="shared" si="14"/>
        <v>1200.5662571447733</v>
      </c>
      <c r="R78" s="124">
        <f t="shared" si="15"/>
        <v>590278.13726451423</v>
      </c>
      <c r="Z78" s="2"/>
    </row>
    <row r="79" spans="13:26" x14ac:dyDescent="0.25">
      <c r="M79" s="2"/>
      <c r="N79" s="1">
        <f t="shared" si="10"/>
        <v>17</v>
      </c>
      <c r="O79" s="124">
        <f t="shared" si="13"/>
        <v>590278.13726451423</v>
      </c>
      <c r="P79" s="124">
        <f t="shared" si="12"/>
        <v>36295.139137242659</v>
      </c>
      <c r="Q79" s="124">
        <f t="shared" si="14"/>
        <v>1282.001693745116</v>
      </c>
      <c r="R79" s="124">
        <f t="shared" si="15"/>
        <v>627855.27809550206</v>
      </c>
      <c r="Z79" s="2"/>
    </row>
    <row r="80" spans="13:26" x14ac:dyDescent="0.25">
      <c r="M80" s="2"/>
      <c r="N80" s="1">
        <f t="shared" si="10"/>
        <v>18</v>
      </c>
      <c r="O80" s="124">
        <f t="shared" si="13"/>
        <v>627855.27809550206</v>
      </c>
      <c r="P80" s="124">
        <f t="shared" si="12"/>
        <v>36295.139137242659</v>
      </c>
      <c r="Q80" s="124">
        <f t="shared" si="14"/>
        <v>1363.6139967429442</v>
      </c>
      <c r="R80" s="124">
        <f t="shared" si="15"/>
        <v>665514.03122948774</v>
      </c>
      <c r="Z80" s="2"/>
    </row>
    <row r="81" spans="13:26" x14ac:dyDescent="0.25">
      <c r="M81" s="2"/>
      <c r="N81" s="1">
        <f t="shared" si="10"/>
        <v>19</v>
      </c>
      <c r="O81" s="124">
        <f t="shared" si="13"/>
        <v>665514.03122948774</v>
      </c>
      <c r="P81" s="124">
        <f t="shared" si="12"/>
        <v>36295.139137242659</v>
      </c>
      <c r="Q81" s="124">
        <f t="shared" si="14"/>
        <v>1445.4035502673776</v>
      </c>
      <c r="R81" s="124">
        <f t="shared" si="15"/>
        <v>703254.57391699776</v>
      </c>
      <c r="Z81" s="2"/>
    </row>
    <row r="82" spans="13:26" x14ac:dyDescent="0.25">
      <c r="M82" s="2"/>
      <c r="N82" s="1">
        <f t="shared" si="10"/>
        <v>20</v>
      </c>
      <c r="O82" s="124">
        <f t="shared" si="13"/>
        <v>703254.57391699776</v>
      </c>
      <c r="P82" s="124">
        <f t="shared" si="12"/>
        <v>36295.139137242659</v>
      </c>
      <c r="Q82" s="124">
        <f t="shared" si="14"/>
        <v>1527.3707392818103</v>
      </c>
      <c r="R82" s="124">
        <f t="shared" si="15"/>
        <v>741077.08379352221</v>
      </c>
      <c r="Z82" s="2"/>
    </row>
    <row r="83" spans="13:26" x14ac:dyDescent="0.25">
      <c r="M83" s="2"/>
      <c r="N83" s="1">
        <f t="shared" si="10"/>
        <v>21</v>
      </c>
      <c r="O83" s="124">
        <f t="shared" si="13"/>
        <v>741077.08379352221</v>
      </c>
      <c r="P83" s="124">
        <f t="shared" si="12"/>
        <v>36295.139137242659</v>
      </c>
      <c r="Q83" s="124">
        <f t="shared" si="14"/>
        <v>1609.5159495857235</v>
      </c>
      <c r="R83" s="124">
        <f t="shared" si="15"/>
        <v>778981.7388803506</v>
      </c>
      <c r="Z83" s="2"/>
    </row>
    <row r="84" spans="13:26" x14ac:dyDescent="0.25">
      <c r="M84" s="2"/>
      <c r="N84" s="1">
        <f t="shared" si="10"/>
        <v>22</v>
      </c>
      <c r="O84" s="124">
        <f t="shared" si="13"/>
        <v>778981.7388803506</v>
      </c>
      <c r="P84" s="124">
        <f t="shared" si="12"/>
        <v>36295.139137242659</v>
      </c>
      <c r="Q84" s="124">
        <f t="shared" si="14"/>
        <v>1691.8395678165011</v>
      </c>
      <c r="R84" s="124">
        <f t="shared" si="15"/>
        <v>816968.71758540976</v>
      </c>
      <c r="Z84" s="2"/>
    </row>
    <row r="85" spans="13:26" x14ac:dyDescent="0.25">
      <c r="M85" s="2"/>
      <c r="N85" s="1">
        <f t="shared" si="10"/>
        <v>23</v>
      </c>
      <c r="O85" s="124">
        <f t="shared" si="13"/>
        <v>816968.71758540976</v>
      </c>
      <c r="P85" s="124">
        <f t="shared" si="12"/>
        <v>36295.139137242659</v>
      </c>
      <c r="Q85" s="124">
        <f t="shared" si="14"/>
        <v>1774.3419814512492</v>
      </c>
      <c r="R85" s="124">
        <f t="shared" si="15"/>
        <v>855038.19870410371</v>
      </c>
      <c r="Z85" s="2"/>
    </row>
    <row r="86" spans="13:26" x14ac:dyDescent="0.25">
      <c r="M86" s="2"/>
      <c r="N86" s="1">
        <f t="shared" si="10"/>
        <v>24</v>
      </c>
      <c r="O86" s="124">
        <f t="shared" si="13"/>
        <v>855038.19870410371</v>
      </c>
      <c r="P86" s="124">
        <f t="shared" si="12"/>
        <v>36295.139137242659</v>
      </c>
      <c r="Q86" s="124">
        <f t="shared" si="14"/>
        <v>1857.0235788086197</v>
      </c>
      <c r="R86" s="124">
        <f t="shared" si="15"/>
        <v>893190.36142015504</v>
      </c>
      <c r="Z86" s="2"/>
    </row>
    <row r="87" spans="13:26" x14ac:dyDescent="0.25">
      <c r="M87" s="2"/>
      <c r="N87" s="1">
        <f t="shared" si="10"/>
        <v>25</v>
      </c>
      <c r="O87" s="124">
        <f t="shared" si="13"/>
        <v>893190.36142015504</v>
      </c>
      <c r="P87" s="124">
        <f t="shared" si="12"/>
        <v>36295.139137242659</v>
      </c>
      <c r="Q87" s="124">
        <f t="shared" si="14"/>
        <v>1939.8847490506394</v>
      </c>
      <c r="R87" s="124">
        <f t="shared" si="15"/>
        <v>931425.38530644833</v>
      </c>
      <c r="Z87" s="2"/>
    </row>
    <row r="88" spans="13:26" x14ac:dyDescent="0.25">
      <c r="M88" s="2"/>
      <c r="N88" s="1">
        <f t="shared" si="10"/>
        <v>26</v>
      </c>
      <c r="O88" s="124">
        <f t="shared" si="13"/>
        <v>931425.38530644833</v>
      </c>
      <c r="P88" s="124">
        <f t="shared" si="12"/>
        <v>36295.139137242659</v>
      </c>
      <c r="Q88" s="124">
        <f t="shared" si="14"/>
        <v>2022.9258821845392</v>
      </c>
      <c r="R88" s="124">
        <f t="shared" si="15"/>
        <v>969743.45032587554</v>
      </c>
      <c r="Z88" s="2"/>
    </row>
    <row r="89" spans="13:26" x14ac:dyDescent="0.25">
      <c r="M89" s="2"/>
      <c r="N89" s="1">
        <f t="shared" si="10"/>
        <v>27</v>
      </c>
      <c r="O89" s="124">
        <f t="shared" si="13"/>
        <v>969743.45032587554</v>
      </c>
      <c r="P89" s="124">
        <f t="shared" si="12"/>
        <v>36295.139137242659</v>
      </c>
      <c r="Q89" s="124">
        <f t="shared" si="14"/>
        <v>2106.1473690645926</v>
      </c>
      <c r="R89" s="124">
        <f t="shared" si="15"/>
        <v>1008144.7368321829</v>
      </c>
      <c r="Z89" s="2"/>
    </row>
    <row r="90" spans="13:26" x14ac:dyDescent="0.25">
      <c r="M90" s="2"/>
      <c r="N90" s="1">
        <f t="shared" si="10"/>
        <v>28</v>
      </c>
      <c r="O90" s="124">
        <f t="shared" si="13"/>
        <v>1008144.7368321829</v>
      </c>
      <c r="P90" s="124">
        <f t="shared" si="12"/>
        <v>36295.139137242659</v>
      </c>
      <c r="Q90" s="124">
        <f t="shared" si="14"/>
        <v>2189.5496013939537</v>
      </c>
      <c r="R90" s="124">
        <f t="shared" si="15"/>
        <v>1046629.4255708195</v>
      </c>
      <c r="Z90" s="2"/>
    </row>
    <row r="91" spans="13:26" x14ac:dyDescent="0.25">
      <c r="M91" s="2"/>
      <c r="N91" s="1">
        <f t="shared" si="10"/>
        <v>29</v>
      </c>
      <c r="O91" s="124">
        <f t="shared" si="13"/>
        <v>1046629.4255708195</v>
      </c>
      <c r="P91" s="124">
        <f t="shared" si="12"/>
        <v>36295.139137242659</v>
      </c>
      <c r="Q91" s="124">
        <f t="shared" si="14"/>
        <v>2273.1329717265003</v>
      </c>
      <c r="R91" s="124">
        <f t="shared" si="15"/>
        <v>1085197.6976797888</v>
      </c>
      <c r="Z91" s="2"/>
    </row>
    <row r="92" spans="13:26" x14ac:dyDescent="0.25">
      <c r="M92" s="2"/>
      <c r="N92" s="1">
        <f t="shared" si="10"/>
        <v>30</v>
      </c>
      <c r="O92" s="124">
        <f t="shared" si="13"/>
        <v>1085197.6976797888</v>
      </c>
      <c r="P92" s="124">
        <f t="shared" si="12"/>
        <v>36295.139137242659</v>
      </c>
      <c r="Q92" s="124">
        <f t="shared" si="14"/>
        <v>2356.8978734686839</v>
      </c>
      <c r="R92" s="124">
        <f t="shared" si="15"/>
        <v>1123849.7346905002</v>
      </c>
      <c r="Z92" s="2"/>
    </row>
    <row r="93" spans="13:26" x14ac:dyDescent="0.25">
      <c r="M93" s="2"/>
      <c r="N93" s="1">
        <f t="shared" si="10"/>
        <v>31</v>
      </c>
      <c r="O93" s="124">
        <f t="shared" si="13"/>
        <v>1123849.7346905002</v>
      </c>
      <c r="P93" s="124">
        <f t="shared" si="12"/>
        <v>36295.139137242659</v>
      </c>
      <c r="Q93" s="124">
        <f t="shared" si="14"/>
        <v>2440.8447008813782</v>
      </c>
      <c r="R93" s="124">
        <f t="shared" si="15"/>
        <v>1162585.7185286242</v>
      </c>
      <c r="Z93" s="2"/>
    </row>
    <row r="94" spans="13:26" x14ac:dyDescent="0.25">
      <c r="M94" s="2"/>
      <c r="N94" s="1">
        <f t="shared" si="10"/>
        <v>32</v>
      </c>
      <c r="O94" s="124">
        <f t="shared" si="13"/>
        <v>1162585.7185286242</v>
      </c>
      <c r="P94" s="124">
        <f t="shared" si="12"/>
        <v>36295.139137242659</v>
      </c>
      <c r="Q94" s="124">
        <f t="shared" si="14"/>
        <v>2524.9738490817376</v>
      </c>
      <c r="R94" s="124">
        <f t="shared" si="15"/>
        <v>1201405.8315149485</v>
      </c>
      <c r="Z94" s="2"/>
    </row>
    <row r="95" spans="13:26" x14ac:dyDescent="0.25">
      <c r="M95" s="2"/>
      <c r="N95" s="1">
        <f t="shared" si="10"/>
        <v>33</v>
      </c>
      <c r="O95" s="124">
        <f t="shared" si="13"/>
        <v>1201405.8315149485</v>
      </c>
      <c r="P95" s="124">
        <f t="shared" si="12"/>
        <v>36295.139137242659</v>
      </c>
      <c r="Q95" s="124">
        <f t="shared" si="14"/>
        <v>2609.2857140450556</v>
      </c>
      <c r="R95" s="124">
        <f t="shared" si="15"/>
        <v>1240310.2563662364</v>
      </c>
      <c r="Z95" s="2"/>
    </row>
    <row r="96" spans="13:26" x14ac:dyDescent="0.25">
      <c r="M96" s="2"/>
      <c r="N96" s="1">
        <f t="shared" si="10"/>
        <v>34</v>
      </c>
      <c r="O96" s="124">
        <f t="shared" si="13"/>
        <v>1240310.2563662364</v>
      </c>
      <c r="P96" s="124">
        <f t="shared" si="12"/>
        <v>36295.139137242659</v>
      </c>
      <c r="Q96" s="124">
        <f t="shared" si="14"/>
        <v>2693.7806926066291</v>
      </c>
      <c r="R96" s="124">
        <f t="shared" si="15"/>
        <v>1279299.1761960858</v>
      </c>
      <c r="Z96" s="2"/>
    </row>
    <row r="97" spans="13:26" x14ac:dyDescent="0.25">
      <c r="M97" s="2"/>
      <c r="N97" s="1">
        <f t="shared" si="10"/>
        <v>35</v>
      </c>
      <c r="O97" s="124">
        <f t="shared" si="13"/>
        <v>1279299.1761960858</v>
      </c>
      <c r="P97" s="124">
        <f t="shared" si="12"/>
        <v>36295.139137242659</v>
      </c>
      <c r="Q97" s="124">
        <f t="shared" si="14"/>
        <v>2778.4591824636245</v>
      </c>
      <c r="R97" s="124">
        <f t="shared" si="15"/>
        <v>1318372.774515792</v>
      </c>
      <c r="Z97" s="2"/>
    </row>
    <row r="98" spans="13:26" x14ac:dyDescent="0.25">
      <c r="M98" s="2"/>
      <c r="N98" s="1">
        <f t="shared" si="10"/>
        <v>36</v>
      </c>
      <c r="O98" s="124">
        <f t="shared" si="13"/>
        <v>1318372.774515792</v>
      </c>
      <c r="P98" s="124">
        <f t="shared" si="12"/>
        <v>36295.139137242659</v>
      </c>
      <c r="Q98" s="124">
        <f t="shared" si="14"/>
        <v>2863.3215821769527</v>
      </c>
      <c r="R98" s="124">
        <f t="shared" si="15"/>
        <v>1357531.2352352117</v>
      </c>
      <c r="Z98" s="2"/>
    </row>
    <row r="99" spans="13:26" x14ac:dyDescent="0.25">
      <c r="M99" s="2"/>
      <c r="N99" s="1">
        <f t="shared" si="10"/>
        <v>37</v>
      </c>
      <c r="O99" s="124">
        <f t="shared" si="13"/>
        <v>1357531.2352352117</v>
      </c>
      <c r="P99" s="124">
        <f t="shared" si="12"/>
        <v>36295.139137242659</v>
      </c>
      <c r="Q99" s="124">
        <f t="shared" si="14"/>
        <v>2948.3682911731412</v>
      </c>
      <c r="R99" s="124">
        <f t="shared" si="15"/>
        <v>1396774.7426636275</v>
      </c>
      <c r="Z99" s="2"/>
    </row>
    <row r="100" spans="13:26" x14ac:dyDescent="0.25">
      <c r="M100" s="2"/>
      <c r="N100" s="1">
        <f t="shared" si="10"/>
        <v>38</v>
      </c>
      <c r="O100" s="124">
        <f t="shared" si="13"/>
        <v>1396774.7426636275</v>
      </c>
      <c r="P100" s="124">
        <f t="shared" si="12"/>
        <v>36295.139137242659</v>
      </c>
      <c r="Q100" s="124">
        <f t="shared" si="14"/>
        <v>3033.5997097462187</v>
      </c>
      <c r="R100" s="124">
        <f t="shared" si="15"/>
        <v>1436103.4815106164</v>
      </c>
      <c r="Z100" s="2"/>
    </row>
    <row r="101" spans="13:26" x14ac:dyDescent="0.25">
      <c r="M101" s="2"/>
      <c r="N101" s="1">
        <f t="shared" si="10"/>
        <v>39</v>
      </c>
      <c r="O101" s="124">
        <f t="shared" si="13"/>
        <v>1436103.4815106164</v>
      </c>
      <c r="P101" s="124">
        <f t="shared" si="12"/>
        <v>36295.139137242659</v>
      </c>
      <c r="Q101" s="124">
        <f t="shared" si="14"/>
        <v>3119.0162390595942</v>
      </c>
      <c r="R101" s="124">
        <f t="shared" si="15"/>
        <v>1475517.6368869187</v>
      </c>
      <c r="Z101" s="2"/>
    </row>
    <row r="102" spans="13:26" x14ac:dyDescent="0.25">
      <c r="M102" s="2"/>
      <c r="N102" s="1">
        <f t="shared" si="10"/>
        <v>40</v>
      </c>
      <c r="O102" s="124">
        <f t="shared" si="13"/>
        <v>1475517.6368869187</v>
      </c>
      <c r="P102" s="124">
        <f t="shared" si="12"/>
        <v>36295.139137242659</v>
      </c>
      <c r="Q102" s="124">
        <f t="shared" si="14"/>
        <v>3204.6182811479489</v>
      </c>
      <c r="R102" s="124">
        <f t="shared" si="15"/>
        <v>1515017.3943053093</v>
      </c>
      <c r="Z102" s="2"/>
    </row>
    <row r="103" spans="13:26" x14ac:dyDescent="0.25">
      <c r="M103" s="2"/>
      <c r="N103" s="1">
        <f t="shared" si="10"/>
        <v>41</v>
      </c>
      <c r="O103" s="124">
        <f t="shared" si="13"/>
        <v>1515017.3943053093</v>
      </c>
      <c r="P103" s="124">
        <f t="shared" si="12"/>
        <v>36295.139137242659</v>
      </c>
      <c r="Q103" s="124">
        <f t="shared" si="14"/>
        <v>3290.4062389191272</v>
      </c>
      <c r="R103" s="124">
        <f t="shared" si="15"/>
        <v>1554602.9396814711</v>
      </c>
      <c r="Z103" s="2"/>
    </row>
    <row r="104" spans="13:26" x14ac:dyDescent="0.25">
      <c r="M104" s="2"/>
      <c r="N104" s="1">
        <f t="shared" si="10"/>
        <v>42</v>
      </c>
      <c r="O104" s="124">
        <f t="shared" si="13"/>
        <v>1554602.9396814711</v>
      </c>
      <c r="P104" s="124">
        <f t="shared" si="12"/>
        <v>36295.139137242659</v>
      </c>
      <c r="Q104" s="124">
        <f t="shared" si="14"/>
        <v>3376.3805161560331</v>
      </c>
      <c r="R104" s="124">
        <f t="shared" si="15"/>
        <v>1594274.4593348699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1594274.4593348699</v>
      </c>
      <c r="P105" s="124">
        <f t="shared" si="12"/>
        <v>36295.139137242659</v>
      </c>
      <c r="Q105" s="124">
        <f t="shared" si="14"/>
        <v>3462.5415175185299</v>
      </c>
      <c r="R105" s="124">
        <f t="shared" si="15"/>
        <v>1634032.139989631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1634032.139989631</v>
      </c>
      <c r="P106" s="124">
        <f t="shared" si="12"/>
        <v>36295.139137242659</v>
      </c>
      <c r="Q106" s="124">
        <f t="shared" si="14"/>
        <v>3548.8896485453461</v>
      </c>
      <c r="R106" s="124">
        <f t="shared" si="15"/>
        <v>1673876.168775419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1673876.168775419</v>
      </c>
      <c r="P107" s="124">
        <f t="shared" si="12"/>
        <v>36295.139137242659</v>
      </c>
      <c r="Q107" s="124">
        <f t="shared" si="14"/>
        <v>3635.4253156559839</v>
      </c>
      <c r="R107" s="124">
        <f t="shared" si="15"/>
        <v>1713806.7332283177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1713806.7332283177</v>
      </c>
      <c r="P108" s="124">
        <f t="shared" si="12"/>
        <v>36295.139137242659</v>
      </c>
      <c r="Q108" s="124">
        <f t="shared" si="14"/>
        <v>3722.1489261526317</v>
      </c>
      <c r="R108" s="124">
        <f t="shared" si="15"/>
        <v>1753824.021291713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1753824.021291713</v>
      </c>
      <c r="P109" s="124">
        <f t="shared" si="12"/>
        <v>36295.139137242659</v>
      </c>
      <c r="Q109" s="124">
        <f t="shared" si="14"/>
        <v>3809.0608882220818</v>
      </c>
      <c r="R109" s="124">
        <f t="shared" si="15"/>
        <v>1793928.2213171779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1793928.2213171779</v>
      </c>
      <c r="P110" s="124">
        <f t="shared" si="12"/>
        <v>36295.139137242659</v>
      </c>
      <c r="Q110" s="124">
        <f t="shared" si="14"/>
        <v>3896.1616109376505</v>
      </c>
      <c r="R110" s="124">
        <f t="shared" si="15"/>
        <v>1834119.5220653582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1834119.5220653582</v>
      </c>
      <c r="P111" s="124">
        <f t="shared" si="12"/>
        <v>36295.139137242659</v>
      </c>
      <c r="Q111" s="124">
        <f t="shared" si="14"/>
        <v>3983.4515042611042</v>
      </c>
      <c r="R111" s="124">
        <f t="shared" si="15"/>
        <v>1874398.1127068619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1874398.1127068619</v>
      </c>
      <c r="P112" s="124">
        <f t="shared" si="12"/>
        <v>36295.139137242659</v>
      </c>
      <c r="Q112" s="124">
        <f t="shared" si="14"/>
        <v>4070.93097904459</v>
      </c>
      <c r="R112" s="124">
        <f t="shared" si="15"/>
        <v>1914764.1828231493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1914764.1828231493</v>
      </c>
      <c r="P113" s="124">
        <f t="shared" si="12"/>
        <v>36295.139137242659</v>
      </c>
      <c r="Q113" s="124">
        <f t="shared" si="14"/>
        <v>4158.6004470325679</v>
      </c>
      <c r="R113" s="124">
        <f t="shared" si="15"/>
        <v>1955217.9224074245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1955217.9224074245</v>
      </c>
      <c r="P114" s="124">
        <f t="shared" si="12"/>
        <v>36295.139137242659</v>
      </c>
      <c r="Q114" s="124">
        <f t="shared" si="14"/>
        <v>4246.4603208637491</v>
      </c>
      <c r="R114" s="124">
        <f t="shared" si="15"/>
        <v>1995759.5218655309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1995759.5218655309</v>
      </c>
      <c r="P115" s="124">
        <f t="shared" si="12"/>
        <v>36295.139137242659</v>
      </c>
      <c r="Q115" s="124">
        <f t="shared" si="14"/>
        <v>4334.5110140730376</v>
      </c>
      <c r="R115" s="124">
        <f t="shared" si="15"/>
        <v>2036389.1720168465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2036389.1720168465</v>
      </c>
      <c r="P116" s="124">
        <f t="shared" si="12"/>
        <v>36295.139137242659</v>
      </c>
      <c r="Q116" s="124">
        <f t="shared" si="14"/>
        <v>4422.7529410934803</v>
      </c>
      <c r="R116" s="124">
        <f t="shared" si="15"/>
        <v>2077107.0640951826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2077107.0640951826</v>
      </c>
      <c r="P117" s="124">
        <f t="shared" si="12"/>
        <v>36295.139137242659</v>
      </c>
      <c r="Q117" s="124">
        <f t="shared" si="14"/>
        <v>4511.1865172582129</v>
      </c>
      <c r="R117" s="124">
        <f t="shared" si="15"/>
        <v>2117913.3897496834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2117913.3897496834</v>
      </c>
      <c r="P118" s="124">
        <f t="shared" si="12"/>
        <v>36295.139137242659</v>
      </c>
      <c r="Q118" s="124">
        <f t="shared" si="14"/>
        <v>4599.812158802416</v>
      </c>
      <c r="R118" s="124">
        <f t="shared" si="15"/>
        <v>2158808.3410457284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2158808.3410457284</v>
      </c>
      <c r="P119" s="124">
        <f t="shared" si="12"/>
        <v>36295.139137242659</v>
      </c>
      <c r="Q119" s="124">
        <f t="shared" si="14"/>
        <v>4688.6302828652761</v>
      </c>
      <c r="R119" s="124">
        <f t="shared" si="15"/>
        <v>2199792.1104658362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2199792.1104658362</v>
      </c>
      <c r="P120" s="124">
        <f t="shared" si="12"/>
        <v>36295.139137242659</v>
      </c>
      <c r="Q120" s="124">
        <f t="shared" si="14"/>
        <v>4777.6413074919483</v>
      </c>
      <c r="R120" s="124">
        <f t="shared" si="15"/>
        <v>2240864.8909105705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2240864.8909105705</v>
      </c>
      <c r="P121" s="124">
        <f t="shared" si="12"/>
        <v>36295.139137242659</v>
      </c>
      <c r="Q121" s="124">
        <f t="shared" si="14"/>
        <v>4866.84565163552</v>
      </c>
      <c r="R121" s="124">
        <f t="shared" si="15"/>
        <v>2282026.8756994484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2282026.8756994484</v>
      </c>
      <c r="P122" s="124">
        <f t="shared" si="12"/>
        <v>36295.139137242659</v>
      </c>
      <c r="Q122" s="124">
        <f t="shared" si="14"/>
        <v>4956.2437351589915</v>
      </c>
      <c r="R122" s="124">
        <f t="shared" si="15"/>
        <v>2323278.2585718497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2323278.2585718497</v>
      </c>
      <c r="P123" s="124">
        <f t="shared" si="12"/>
        <v>36295.139137242659</v>
      </c>
      <c r="Q123" s="124">
        <f t="shared" si="14"/>
        <v>5045.8359788372436</v>
      </c>
      <c r="R123" s="124">
        <f t="shared" si="15"/>
        <v>2364619.2336879293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2364619.2336879293</v>
      </c>
      <c r="P124" s="124">
        <f t="shared" si="12"/>
        <v>36295.139137242659</v>
      </c>
      <c r="Q124" s="124">
        <f t="shared" si="14"/>
        <v>5135.6228043590208</v>
      </c>
      <c r="R124" s="124">
        <f t="shared" si="15"/>
        <v>2406049.9956295309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2406049.9956295309</v>
      </c>
      <c r="P125" s="124">
        <f t="shared" si="12"/>
        <v>36295.139137242659</v>
      </c>
      <c r="Q125" s="124">
        <f t="shared" si="14"/>
        <v>5225.604634328919</v>
      </c>
      <c r="R125" s="124">
        <f t="shared" si="15"/>
        <v>2447570.7394011021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2447570.7394011021</v>
      </c>
      <c r="P126" s="124">
        <f t="shared" si="12"/>
        <v>36295.139137242659</v>
      </c>
      <c r="Q126" s="124">
        <f t="shared" si="14"/>
        <v>5315.7818922693705</v>
      </c>
      <c r="R126" s="124">
        <f t="shared" si="15"/>
        <v>2489181.6604306139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2489181.6604306139</v>
      </c>
      <c r="P127" s="124">
        <f t="shared" si="12"/>
        <v>36295.139137242659</v>
      </c>
      <c r="Q127" s="124">
        <f t="shared" si="14"/>
        <v>5406.1550026226405</v>
      </c>
      <c r="R127" s="124">
        <f t="shared" si="15"/>
        <v>2530882.9545704792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2530882.9545704792</v>
      </c>
      <c r="P128" s="124">
        <f t="shared" si="12"/>
        <v>36295.139137242659</v>
      </c>
      <c r="Q128" s="124">
        <f t="shared" si="14"/>
        <v>5496.7243907528218</v>
      </c>
      <c r="R128" s="124">
        <f t="shared" si="15"/>
        <v>2572674.8180984743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2572674.8180984743</v>
      </c>
      <c r="P129" s="124">
        <f t="shared" si="12"/>
        <v>36295.139137242659</v>
      </c>
      <c r="Q129" s="124">
        <f t="shared" si="14"/>
        <v>5587.4904829478401</v>
      </c>
      <c r="R129" s="124">
        <f t="shared" si="15"/>
        <v>2614557.4477186645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2614557.4477186645</v>
      </c>
      <c r="P130" s="124">
        <f t="shared" si="12"/>
        <v>36295.139137242659</v>
      </c>
      <c r="Q130" s="124">
        <f t="shared" si="14"/>
        <v>5678.4537064214583</v>
      </c>
      <c r="R130" s="124">
        <f t="shared" si="15"/>
        <v>2656531.0405623284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2656531.0405623284</v>
      </c>
      <c r="P131" s="124">
        <f t="shared" si="12"/>
        <v>36295.139137242659</v>
      </c>
      <c r="Q131" s="124">
        <f t="shared" si="14"/>
        <v>5769.6144893152887</v>
      </c>
      <c r="R131" s="124">
        <f t="shared" si="15"/>
        <v>2698595.7941888859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2698595.7941888859</v>
      </c>
      <c r="P132" s="124">
        <f t="shared" si="12"/>
        <v>36295.139137242659</v>
      </c>
      <c r="Q132" s="124">
        <f t="shared" si="14"/>
        <v>5860.9732607008063</v>
      </c>
      <c r="R132" s="124">
        <f t="shared" si="15"/>
        <v>2740751.9065868291</v>
      </c>
      <c r="Z132" s="2"/>
    </row>
    <row r="133" spans="13:26" x14ac:dyDescent="0.25">
      <c r="M133" s="2"/>
      <c r="N133" s="1">
        <f t="shared" si="10"/>
        <v>71</v>
      </c>
      <c r="O133" s="124">
        <f t="shared" ref="O133:O196" si="16">R132</f>
        <v>2740751.9065868291</v>
      </c>
      <c r="P133" s="124">
        <f t="shared" si="12"/>
        <v>36295.139137242659</v>
      </c>
      <c r="Q133" s="124">
        <f t="shared" ref="Q133:Q196" si="17">O133*$P$57</f>
        <v>5952.5304505813701</v>
      </c>
      <c r="R133" s="124">
        <f t="shared" ref="R133:R196" si="18">O133+P133+Q133</f>
        <v>2782999.5761746531</v>
      </c>
      <c r="Z133" s="2"/>
    </row>
    <row r="134" spans="13:26" x14ac:dyDescent="0.25">
      <c r="M134" s="2"/>
      <c r="N134" s="1">
        <f t="shared" si="10"/>
        <v>72</v>
      </c>
      <c r="O134" s="124">
        <f t="shared" si="16"/>
        <v>2782999.5761746531</v>
      </c>
      <c r="P134" s="124">
        <f t="shared" si="12"/>
        <v>36295.139137242659</v>
      </c>
      <c r="Q134" s="124">
        <f t="shared" si="17"/>
        <v>6044.2864898942471</v>
      </c>
      <c r="R134" s="124">
        <f t="shared" si="18"/>
        <v>2825339.0018017897</v>
      </c>
      <c r="Z134" s="2"/>
    </row>
    <row r="135" spans="13:26" x14ac:dyDescent="0.25">
      <c r="M135" s="2"/>
      <c r="N135" s="1">
        <f t="shared" si="10"/>
        <v>73</v>
      </c>
      <c r="O135" s="124">
        <f t="shared" si="16"/>
        <v>2825339.0018017897</v>
      </c>
      <c r="P135" s="124">
        <f t="shared" si="12"/>
        <v>36295.139137242659</v>
      </c>
      <c r="Q135" s="124">
        <f t="shared" si="17"/>
        <v>6136.2418105126371</v>
      </c>
      <c r="R135" s="124">
        <f t="shared" si="18"/>
        <v>2867770.3827495449</v>
      </c>
      <c r="Z135" s="2"/>
    </row>
    <row r="136" spans="13:26" x14ac:dyDescent="0.25">
      <c r="M136" s="2"/>
      <c r="N136" s="1">
        <f t="shared" si="10"/>
        <v>74</v>
      </c>
      <c r="O136" s="124">
        <f t="shared" si="16"/>
        <v>2867770.3827495449</v>
      </c>
      <c r="P136" s="124">
        <f t="shared" si="12"/>
        <v>36295.139137242659</v>
      </c>
      <c r="Q136" s="124">
        <f t="shared" si="17"/>
        <v>6228.3968452477111</v>
      </c>
      <c r="R136" s="124">
        <f t="shared" si="18"/>
        <v>2910293.918732035</v>
      </c>
      <c r="Z136" s="2"/>
    </row>
    <row r="137" spans="13:26" x14ac:dyDescent="0.25">
      <c r="M137" s="2"/>
      <c r="N137" s="1">
        <f t="shared" si="10"/>
        <v>75</v>
      </c>
      <c r="O137" s="124">
        <f t="shared" si="16"/>
        <v>2910293.918732035</v>
      </c>
      <c r="P137" s="124">
        <f t="shared" si="12"/>
        <v>36295.139137242659</v>
      </c>
      <c r="Q137" s="124">
        <f t="shared" si="17"/>
        <v>6320.7520278506454</v>
      </c>
      <c r="R137" s="124">
        <f t="shared" si="18"/>
        <v>2952909.809897128</v>
      </c>
      <c r="Z137" s="2"/>
    </row>
    <row r="138" spans="13:26" x14ac:dyDescent="0.25">
      <c r="M138" s="2"/>
      <c r="N138" s="1">
        <f t="shared" si="10"/>
        <v>76</v>
      </c>
      <c r="O138" s="124">
        <f t="shared" si="16"/>
        <v>2952909.809897128</v>
      </c>
      <c r="P138" s="124">
        <f t="shared" si="12"/>
        <v>36295.139137242659</v>
      </c>
      <c r="Q138" s="124">
        <f t="shared" si="17"/>
        <v>6413.3077930146601</v>
      </c>
      <c r="R138" s="124">
        <f t="shared" si="18"/>
        <v>2995618.2568273852</v>
      </c>
      <c r="Z138" s="2"/>
    </row>
    <row r="139" spans="13:26" x14ac:dyDescent="0.25">
      <c r="M139" s="2"/>
      <c r="N139" s="1">
        <f t="shared" si="10"/>
        <v>77</v>
      </c>
      <c r="O139" s="124">
        <f t="shared" si="16"/>
        <v>2995618.2568273852</v>
      </c>
      <c r="P139" s="124">
        <f t="shared" si="12"/>
        <v>36295.139137242659</v>
      </c>
      <c r="Q139" s="124">
        <f t="shared" si="17"/>
        <v>6506.0645763770726</v>
      </c>
      <c r="R139" s="124">
        <f t="shared" si="18"/>
        <v>3038419.4605410048</v>
      </c>
      <c r="Z139" s="2"/>
    </row>
    <row r="140" spans="13:26" x14ac:dyDescent="0.25">
      <c r="M140" s="2"/>
      <c r="N140" s="1">
        <f t="shared" si="10"/>
        <v>78</v>
      </c>
      <c r="O140" s="124">
        <f t="shared" si="16"/>
        <v>3038419.4605410048</v>
      </c>
      <c r="P140" s="124">
        <f t="shared" si="12"/>
        <v>36295.139137242659</v>
      </c>
      <c r="Q140" s="124">
        <f t="shared" si="17"/>
        <v>6599.0228145213414</v>
      </c>
      <c r="R140" s="124">
        <f t="shared" si="18"/>
        <v>3081313.6224927688</v>
      </c>
      <c r="Z140" s="2"/>
    </row>
    <row r="141" spans="13:26" x14ac:dyDescent="0.25">
      <c r="M141" s="2"/>
      <c r="N141" s="1">
        <f t="shared" si="10"/>
        <v>79</v>
      </c>
      <c r="O141" s="124">
        <f t="shared" si="16"/>
        <v>3081313.6224927688</v>
      </c>
      <c r="P141" s="124">
        <f t="shared" si="12"/>
        <v>36295.139137242659</v>
      </c>
      <c r="Q141" s="124">
        <f t="shared" si="17"/>
        <v>6692.1829449791239</v>
      </c>
      <c r="R141" s="124">
        <f t="shared" si="18"/>
        <v>3124300.9445749903</v>
      </c>
      <c r="Z141" s="2"/>
    </row>
    <row r="142" spans="13:26" x14ac:dyDescent="0.25">
      <c r="M142" s="2"/>
      <c r="N142" s="1">
        <f t="shared" si="10"/>
        <v>80</v>
      </c>
      <c r="O142" s="124">
        <f t="shared" si="16"/>
        <v>3124300.9445749903</v>
      </c>
      <c r="P142" s="124">
        <f t="shared" si="12"/>
        <v>36295.139137242659</v>
      </c>
      <c r="Q142" s="124">
        <f t="shared" si="17"/>
        <v>6785.5454062323333</v>
      </c>
      <c r="R142" s="124">
        <f t="shared" si="18"/>
        <v>3167381.6291184649</v>
      </c>
      <c r="Z142" s="2"/>
    </row>
    <row r="143" spans="13:26" x14ac:dyDescent="0.25">
      <c r="M143" s="2"/>
      <c r="N143" s="1">
        <f t="shared" si="10"/>
        <v>81</v>
      </c>
      <c r="O143" s="124">
        <f t="shared" si="16"/>
        <v>3167381.6291184649</v>
      </c>
      <c r="P143" s="124">
        <f t="shared" si="12"/>
        <v>36295.139137242659</v>
      </c>
      <c r="Q143" s="124">
        <f t="shared" si="17"/>
        <v>6879.1106377152064</v>
      </c>
      <c r="R143" s="124">
        <f t="shared" si="18"/>
        <v>3210555.8788934224</v>
      </c>
      <c r="Z143" s="2"/>
    </row>
    <row r="144" spans="13:26" x14ac:dyDescent="0.25">
      <c r="M144" s="2"/>
      <c r="N144" s="1">
        <f t="shared" si="10"/>
        <v>82</v>
      </c>
      <c r="O144" s="124">
        <f t="shared" si="16"/>
        <v>3210555.8788934224</v>
      </c>
      <c r="P144" s="124">
        <f t="shared" si="12"/>
        <v>36295.139137242659</v>
      </c>
      <c r="Q144" s="124">
        <f t="shared" si="17"/>
        <v>6972.87907981637</v>
      </c>
      <c r="R144" s="124">
        <f t="shared" si="18"/>
        <v>3253823.8971104813</v>
      </c>
      <c r="Z144" s="2"/>
    </row>
    <row r="145" spans="13:26" x14ac:dyDescent="0.25">
      <c r="M145" s="2"/>
      <c r="N145" s="1">
        <f t="shared" si="10"/>
        <v>83</v>
      </c>
      <c r="O145" s="124">
        <f t="shared" si="16"/>
        <v>3253823.8971104813</v>
      </c>
      <c r="P145" s="124">
        <f t="shared" si="12"/>
        <v>36295.139137242659</v>
      </c>
      <c r="Q145" s="124">
        <f t="shared" si="17"/>
        <v>7066.8511738809129</v>
      </c>
      <c r="R145" s="124">
        <f t="shared" si="18"/>
        <v>3297185.8874216047</v>
      </c>
      <c r="Z145" s="2"/>
    </row>
    <row r="146" spans="13:26" x14ac:dyDescent="0.25">
      <c r="M146" s="2"/>
      <c r="N146" s="1">
        <f t="shared" si="10"/>
        <v>84</v>
      </c>
      <c r="O146" s="124">
        <f t="shared" si="16"/>
        <v>3297185.8874216047</v>
      </c>
      <c r="P146" s="124">
        <f t="shared" si="12"/>
        <v>36295.139137242659</v>
      </c>
      <c r="Q146" s="124">
        <f t="shared" si="17"/>
        <v>7161.0273622124632</v>
      </c>
      <c r="R146" s="124">
        <f t="shared" si="18"/>
        <v>3340642.0539210597</v>
      </c>
      <c r="Z146" s="2"/>
    </row>
    <row r="147" spans="13:26" x14ac:dyDescent="0.25">
      <c r="M147" s="2"/>
      <c r="N147" s="1">
        <f t="shared" si="10"/>
        <v>85</v>
      </c>
      <c r="O147" s="124">
        <f t="shared" si="16"/>
        <v>3340642.0539210597</v>
      </c>
      <c r="P147" s="124">
        <f t="shared" si="12"/>
        <v>36295.139137242659</v>
      </c>
      <c r="Q147" s="124">
        <f t="shared" si="17"/>
        <v>7255.4080880752708</v>
      </c>
      <c r="R147" s="124">
        <f t="shared" si="18"/>
        <v>3384192.6011463776</v>
      </c>
      <c r="Z147" s="2"/>
    </row>
    <row r="148" spans="13:26" x14ac:dyDescent="0.25">
      <c r="M148" s="2"/>
      <c r="N148" s="1">
        <f t="shared" si="10"/>
        <v>86</v>
      </c>
      <c r="O148" s="124">
        <f t="shared" si="16"/>
        <v>3384192.6011463776</v>
      </c>
      <c r="P148" s="124">
        <f t="shared" si="12"/>
        <v>36295.139137242659</v>
      </c>
      <c r="Q148" s="124">
        <f t="shared" si="17"/>
        <v>7349.9937956962949</v>
      </c>
      <c r="R148" s="124">
        <f t="shared" si="18"/>
        <v>3427837.7340793163</v>
      </c>
      <c r="Z148" s="2"/>
    </row>
    <row r="149" spans="13:26" x14ac:dyDescent="0.25">
      <c r="M149" s="2"/>
      <c r="N149" s="1">
        <f t="shared" si="10"/>
        <v>87</v>
      </c>
      <c r="O149" s="124">
        <f t="shared" si="16"/>
        <v>3427837.7340793163</v>
      </c>
      <c r="P149" s="124">
        <f t="shared" si="12"/>
        <v>36295.139137242659</v>
      </c>
      <c r="Q149" s="124">
        <f t="shared" si="17"/>
        <v>7444.7849302672921</v>
      </c>
      <c r="R149" s="124">
        <f t="shared" si="18"/>
        <v>3471577.6581468261</v>
      </c>
      <c r="Z149" s="2"/>
    </row>
    <row r="150" spans="13:26" x14ac:dyDescent="0.25">
      <c r="M150" s="2"/>
      <c r="N150" s="1">
        <f t="shared" si="10"/>
        <v>88</v>
      </c>
      <c r="O150" s="124">
        <f t="shared" si="16"/>
        <v>3471577.6581468261</v>
      </c>
      <c r="P150" s="124">
        <f t="shared" si="12"/>
        <v>36295.139137242659</v>
      </c>
      <c r="Q150" s="124">
        <f t="shared" si="17"/>
        <v>7539.7819379469147</v>
      </c>
      <c r="R150" s="124">
        <f t="shared" si="18"/>
        <v>3515412.5792220156</v>
      </c>
      <c r="Z150" s="2"/>
    </row>
    <row r="151" spans="13:26" x14ac:dyDescent="0.25">
      <c r="M151" s="2"/>
      <c r="N151" s="1">
        <f t="shared" si="10"/>
        <v>89</v>
      </c>
      <c r="O151" s="124">
        <f t="shared" si="16"/>
        <v>3515412.5792220156</v>
      </c>
      <c r="P151" s="124">
        <f t="shared" si="12"/>
        <v>36295.139137242659</v>
      </c>
      <c r="Q151" s="124">
        <f t="shared" si="17"/>
        <v>7634.9852658628088</v>
      </c>
      <c r="R151" s="124">
        <f t="shared" si="18"/>
        <v>3559342.7036251207</v>
      </c>
      <c r="Z151" s="2"/>
    </row>
    <row r="152" spans="13:26" x14ac:dyDescent="0.25">
      <c r="M152" s="2"/>
      <c r="N152" s="1">
        <f t="shared" si="10"/>
        <v>90</v>
      </c>
      <c r="O152" s="124">
        <f t="shared" si="16"/>
        <v>3559342.7036251207</v>
      </c>
      <c r="P152" s="124">
        <f t="shared" si="12"/>
        <v>36295.139137242659</v>
      </c>
      <c r="Q152" s="124">
        <f t="shared" si="17"/>
        <v>7730.3953621137171</v>
      </c>
      <c r="R152" s="124">
        <f t="shared" si="18"/>
        <v>3603368.2381244767</v>
      </c>
      <c r="Z152" s="2"/>
    </row>
    <row r="153" spans="13:26" x14ac:dyDescent="0.25">
      <c r="M153" s="2"/>
      <c r="N153" s="1">
        <f t="shared" si="10"/>
        <v>91</v>
      </c>
      <c r="O153" s="124">
        <f t="shared" si="16"/>
        <v>3603368.2381244767</v>
      </c>
      <c r="P153" s="124">
        <f t="shared" si="12"/>
        <v>36295.139137242659</v>
      </c>
      <c r="Q153" s="124">
        <f t="shared" si="17"/>
        <v>7826.0126757715943</v>
      </c>
      <c r="R153" s="124">
        <f t="shared" si="18"/>
        <v>3647489.3899374907</v>
      </c>
      <c r="Z153" s="2"/>
    </row>
    <row r="154" spans="13:26" x14ac:dyDescent="0.25">
      <c r="M154" s="2"/>
      <c r="N154" s="1">
        <f t="shared" si="10"/>
        <v>92</v>
      </c>
      <c r="O154" s="124">
        <f t="shared" si="16"/>
        <v>3647489.3899374907</v>
      </c>
      <c r="P154" s="124">
        <f t="shared" si="12"/>
        <v>36295.139137242659</v>
      </c>
      <c r="Q154" s="124">
        <f t="shared" si="17"/>
        <v>7921.8376568837139</v>
      </c>
      <c r="R154" s="124">
        <f t="shared" si="18"/>
        <v>3691706.3667316167</v>
      </c>
      <c r="Z154" s="2"/>
    </row>
    <row r="155" spans="13:26" x14ac:dyDescent="0.25">
      <c r="M155" s="2"/>
      <c r="N155" s="1">
        <f t="shared" si="10"/>
        <v>93</v>
      </c>
      <c r="O155" s="124">
        <f t="shared" si="16"/>
        <v>3691706.3667316167</v>
      </c>
      <c r="P155" s="124">
        <f t="shared" si="12"/>
        <v>36295.139137242659</v>
      </c>
      <c r="Q155" s="124">
        <f t="shared" si="17"/>
        <v>8017.8707564747901</v>
      </c>
      <c r="R155" s="124">
        <f t="shared" si="18"/>
        <v>3736019.3766253339</v>
      </c>
      <c r="Z155" s="2"/>
    </row>
    <row r="156" spans="13:26" x14ac:dyDescent="0.25">
      <c r="M156" s="2"/>
      <c r="N156" s="1">
        <f t="shared" si="10"/>
        <v>94</v>
      </c>
      <c r="O156" s="124">
        <f t="shared" si="16"/>
        <v>3736019.3766253339</v>
      </c>
      <c r="P156" s="124">
        <f t="shared" si="12"/>
        <v>36295.139137242659</v>
      </c>
      <c r="Q156" s="124">
        <f t="shared" si="17"/>
        <v>8114.1124265490998</v>
      </c>
      <c r="R156" s="124">
        <f t="shared" si="18"/>
        <v>3780428.6281891256</v>
      </c>
      <c r="Z156" s="2"/>
    </row>
    <row r="157" spans="13:26" x14ac:dyDescent="0.25">
      <c r="M157" s="2"/>
      <c r="N157" s="1">
        <f t="shared" si="10"/>
        <v>95</v>
      </c>
      <c r="O157" s="124">
        <f t="shared" si="16"/>
        <v>3780428.6281891256</v>
      </c>
      <c r="P157" s="124">
        <f t="shared" si="12"/>
        <v>36295.139137242659</v>
      </c>
      <c r="Q157" s="124">
        <f t="shared" si="17"/>
        <v>8210.5631200926109</v>
      </c>
      <c r="R157" s="124">
        <f t="shared" si="18"/>
        <v>3824934.3304464607</v>
      </c>
      <c r="Z157" s="2"/>
    </row>
    <row r="158" spans="13:26" x14ac:dyDescent="0.25">
      <c r="M158" s="2"/>
      <c r="N158" s="1">
        <f t="shared" si="10"/>
        <v>96</v>
      </c>
      <c r="O158" s="124">
        <f t="shared" si="16"/>
        <v>3824934.3304464607</v>
      </c>
      <c r="P158" s="124">
        <f t="shared" si="12"/>
        <v>36295.139137242659</v>
      </c>
      <c r="Q158" s="124">
        <f t="shared" si="17"/>
        <v>8307.22329107511</v>
      </c>
      <c r="R158" s="124">
        <f t="shared" si="18"/>
        <v>3869536.6928747785</v>
      </c>
      <c r="Z158" s="2"/>
    </row>
    <row r="159" spans="13:26" x14ac:dyDescent="0.25">
      <c r="M159" s="2"/>
      <c r="N159" s="1">
        <f t="shared" si="10"/>
        <v>97</v>
      </c>
      <c r="O159" s="124">
        <f t="shared" si="16"/>
        <v>3869536.6928747785</v>
      </c>
      <c r="P159" s="124">
        <f t="shared" si="12"/>
        <v>36295.139137242659</v>
      </c>
      <c r="Q159" s="124">
        <f t="shared" si="17"/>
        <v>8404.0933944523476</v>
      </c>
      <c r="R159" s="124">
        <f t="shared" si="18"/>
        <v>3914235.9254064732</v>
      </c>
      <c r="Z159" s="2"/>
    </row>
    <row r="160" spans="13:26" x14ac:dyDescent="0.25">
      <c r="M160" s="2"/>
      <c r="N160" s="1">
        <f t="shared" si="10"/>
        <v>98</v>
      </c>
      <c r="O160" s="124">
        <f t="shared" si="16"/>
        <v>3914235.9254064732</v>
      </c>
      <c r="P160" s="124">
        <f t="shared" si="12"/>
        <v>36295.139137242659</v>
      </c>
      <c r="Q160" s="124">
        <f t="shared" si="17"/>
        <v>8501.1738861681715</v>
      </c>
      <c r="R160" s="124">
        <f t="shared" si="18"/>
        <v>3959032.238429884</v>
      </c>
      <c r="Z160" s="2"/>
    </row>
    <row r="161" spans="13:26" x14ac:dyDescent="0.25">
      <c r="M161" s="2"/>
      <c r="N161" s="1">
        <f t="shared" si="10"/>
        <v>99</v>
      </c>
      <c r="O161" s="124">
        <f t="shared" si="16"/>
        <v>3959032.238429884</v>
      </c>
      <c r="P161" s="124">
        <f t="shared" si="12"/>
        <v>36295.139137242659</v>
      </c>
      <c r="Q161" s="124">
        <f t="shared" si="17"/>
        <v>8598.4652231566779</v>
      </c>
      <c r="R161" s="124">
        <f t="shared" si="18"/>
        <v>4003925.8427902833</v>
      </c>
      <c r="Z161" s="2"/>
    </row>
    <row r="162" spans="13:26" x14ac:dyDescent="0.25">
      <c r="M162" s="2"/>
      <c r="N162" s="1">
        <f t="shared" si="10"/>
        <v>100</v>
      </c>
      <c r="O162" s="124">
        <f t="shared" si="16"/>
        <v>4003925.8427902833</v>
      </c>
      <c r="P162" s="124">
        <f t="shared" si="12"/>
        <v>36295.139137242659</v>
      </c>
      <c r="Q162" s="124">
        <f t="shared" si="17"/>
        <v>8695.9678633443564</v>
      </c>
      <c r="R162" s="124">
        <f t="shared" si="18"/>
        <v>4048916.9497908703</v>
      </c>
      <c r="Z162" s="2"/>
    </row>
    <row r="163" spans="13:26" x14ac:dyDescent="0.25">
      <c r="M163" s="2"/>
      <c r="N163" s="1">
        <f t="shared" si="10"/>
        <v>101</v>
      </c>
      <c r="O163" s="124">
        <f t="shared" si="16"/>
        <v>4048916.9497908703</v>
      </c>
      <c r="P163" s="124">
        <f t="shared" si="12"/>
        <v>36295.139137242659</v>
      </c>
      <c r="Q163" s="124">
        <f t="shared" si="17"/>
        <v>8793.6822656522509</v>
      </c>
      <c r="R163" s="124">
        <f t="shared" si="18"/>
        <v>4094005.7711937651</v>
      </c>
      <c r="Z163" s="2"/>
    </row>
    <row r="164" spans="13:26" x14ac:dyDescent="0.25">
      <c r="M164" s="2"/>
      <c r="N164" s="1">
        <f t="shared" si="10"/>
        <v>102</v>
      </c>
      <c r="O164" s="124">
        <f t="shared" si="16"/>
        <v>4094005.7711937651</v>
      </c>
      <c r="P164" s="124">
        <f t="shared" si="12"/>
        <v>36295.139137242659</v>
      </c>
      <c r="Q164" s="124">
        <f t="shared" si="17"/>
        <v>8891.6088899981223</v>
      </c>
      <c r="R164" s="124">
        <f t="shared" si="18"/>
        <v>4139192.5192210055</v>
      </c>
      <c r="Z164" s="2"/>
    </row>
    <row r="165" spans="13:26" x14ac:dyDescent="0.25">
      <c r="M165" s="2"/>
      <c r="N165" s="1">
        <f t="shared" si="10"/>
        <v>103</v>
      </c>
      <c r="O165" s="124">
        <f t="shared" si="16"/>
        <v>4139192.5192210055</v>
      </c>
      <c r="P165" s="124">
        <f t="shared" si="12"/>
        <v>36295.139137242659</v>
      </c>
      <c r="Q165" s="124">
        <f t="shared" si="17"/>
        <v>8989.7481972986006</v>
      </c>
      <c r="R165" s="124">
        <f t="shared" si="18"/>
        <v>4184477.4065555464</v>
      </c>
      <c r="Z165" s="2"/>
    </row>
    <row r="166" spans="13:26" x14ac:dyDescent="0.25">
      <c r="M166" s="2"/>
      <c r="N166" s="1">
        <f t="shared" si="10"/>
        <v>104</v>
      </c>
      <c r="O166" s="124">
        <f t="shared" si="16"/>
        <v>4184477.4065555464</v>
      </c>
      <c r="P166" s="124">
        <f t="shared" si="12"/>
        <v>36295.139137242659</v>
      </c>
      <c r="Q166" s="124">
        <f t="shared" si="17"/>
        <v>9088.1006494713674</v>
      </c>
      <c r="R166" s="124">
        <f t="shared" si="18"/>
        <v>4229860.6463422608</v>
      </c>
      <c r="Z166" s="2"/>
    </row>
    <row r="167" spans="13:26" x14ac:dyDescent="0.25">
      <c r="M167" s="2"/>
      <c r="N167" s="1">
        <f t="shared" si="10"/>
        <v>105</v>
      </c>
      <c r="O167" s="124">
        <f t="shared" si="16"/>
        <v>4229860.6463422608</v>
      </c>
      <c r="P167" s="124">
        <f t="shared" si="12"/>
        <v>36295.139137242659</v>
      </c>
      <c r="Q167" s="124">
        <f t="shared" si="17"/>
        <v>9186.6667094373261</v>
      </c>
      <c r="R167" s="124">
        <f t="shared" si="18"/>
        <v>4275342.4521889407</v>
      </c>
      <c r="Z167" s="2"/>
    </row>
    <row r="168" spans="13:26" x14ac:dyDescent="0.25">
      <c r="M168" s="2"/>
      <c r="N168" s="1">
        <f t="shared" si="10"/>
        <v>106</v>
      </c>
      <c r="O168" s="124">
        <f t="shared" si="16"/>
        <v>4275342.4521889407</v>
      </c>
      <c r="P168" s="124">
        <f t="shared" si="12"/>
        <v>36295.139137242659</v>
      </c>
      <c r="Q168" s="124">
        <f t="shared" si="17"/>
        <v>9285.4468411227754</v>
      </c>
      <c r="R168" s="124">
        <f t="shared" si="18"/>
        <v>4320923.0381673062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4320923.0381673062</v>
      </c>
      <c r="P169" s="124">
        <f t="shared" si="12"/>
        <v>36295.139137242659</v>
      </c>
      <c r="Q169" s="124">
        <f t="shared" si="17"/>
        <v>9384.4415094615997</v>
      </c>
      <c r="R169" s="124">
        <f t="shared" si="18"/>
        <v>4366602.6188140111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4366602.6188140111</v>
      </c>
      <c r="P170" s="124">
        <f t="shared" si="12"/>
        <v>36295.139137242659</v>
      </c>
      <c r="Q170" s="124">
        <f t="shared" si="17"/>
        <v>9483.6511803974554</v>
      </c>
      <c r="R170" s="124">
        <f t="shared" si="18"/>
        <v>4412381.4091316517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4412381.4091316517</v>
      </c>
      <c r="P171" s="124">
        <f t="shared" si="12"/>
        <v>36295.139137242659</v>
      </c>
      <c r="Q171" s="124">
        <f t="shared" si="17"/>
        <v>9583.0763208859607</v>
      </c>
      <c r="R171" s="124">
        <f t="shared" si="18"/>
        <v>4458259.6245897803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4458259.6245897803</v>
      </c>
      <c r="P172" s="124">
        <f t="shared" si="12"/>
        <v>36295.139137242659</v>
      </c>
      <c r="Q172" s="124">
        <f t="shared" si="17"/>
        <v>9682.7173988968971</v>
      </c>
      <c r="R172" s="124">
        <f t="shared" si="18"/>
        <v>4504237.4811259201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4504237.4811259201</v>
      </c>
      <c r="P173" s="124">
        <f t="shared" si="12"/>
        <v>36295.139137242659</v>
      </c>
      <c r="Q173" s="124">
        <f t="shared" si="17"/>
        <v>9782.5748834164151</v>
      </c>
      <c r="R173" s="124">
        <f t="shared" si="18"/>
        <v>4550315.1951465793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4550315.1951465793</v>
      </c>
      <c r="P174" s="124">
        <f t="shared" si="12"/>
        <v>36295.139137242659</v>
      </c>
      <c r="Q174" s="124">
        <f t="shared" si="17"/>
        <v>9882.6492444492342</v>
      </c>
      <c r="R174" s="124">
        <f t="shared" si="18"/>
        <v>4596492.9835282713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4596492.9835282713</v>
      </c>
      <c r="P175" s="124">
        <f t="shared" si="12"/>
        <v>36295.139137242659</v>
      </c>
      <c r="Q175" s="124">
        <f t="shared" si="17"/>
        <v>9982.9409530208559</v>
      </c>
      <c r="R175" s="124">
        <f t="shared" si="18"/>
        <v>4642771.0636185352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4642771.0636185352</v>
      </c>
      <c r="P176" s="124">
        <f t="shared" si="12"/>
        <v>36295.139137242659</v>
      </c>
      <c r="Q176" s="124">
        <f t="shared" si="17"/>
        <v>10083.450481179789</v>
      </c>
      <c r="R176" s="124">
        <f t="shared" si="18"/>
        <v>4689149.6532369582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4689149.6532369582</v>
      </c>
      <c r="P177" s="124">
        <f t="shared" si="12"/>
        <v>36295.139137242659</v>
      </c>
      <c r="Q177" s="124">
        <f t="shared" si="17"/>
        <v>10184.178301999764</v>
      </c>
      <c r="R177" s="124">
        <f t="shared" si="18"/>
        <v>4735628.9706762005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4735628.9706762005</v>
      </c>
      <c r="P178" s="124">
        <f t="shared" si="12"/>
        <v>36295.139137242659</v>
      </c>
      <c r="Q178" s="124">
        <f t="shared" si="17"/>
        <v>10285.124889581955</v>
      </c>
      <c r="R178" s="124">
        <f t="shared" si="18"/>
        <v>4782209.2347030258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4782209.2347030258</v>
      </c>
      <c r="P179" s="124">
        <f t="shared" si="12"/>
        <v>36295.139137242659</v>
      </c>
      <c r="Q179" s="124">
        <f t="shared" si="17"/>
        <v>10386.29071905723</v>
      </c>
      <c r="R179" s="124">
        <f t="shared" si="18"/>
        <v>4828890.6645593261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4828890.6645593261</v>
      </c>
      <c r="P180" s="124">
        <f t="shared" si="12"/>
        <v>36295.139137242659</v>
      </c>
      <c r="Q180" s="124">
        <f t="shared" si="17"/>
        <v>10487.676266588365</v>
      </c>
      <c r="R180" s="124">
        <f t="shared" si="18"/>
        <v>4875673.4799631573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4875673.4799631573</v>
      </c>
      <c r="P181" s="124">
        <f t="shared" si="12"/>
        <v>36295.139137242659</v>
      </c>
      <c r="Q181" s="124">
        <f t="shared" si="17"/>
        <v>10589.282009372297</v>
      </c>
      <c r="R181" s="124">
        <f t="shared" si="18"/>
        <v>4922557.9011097727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4922557.9011097727</v>
      </c>
      <c r="P182" s="124">
        <f t="shared" si="12"/>
        <v>36295.139137242659</v>
      </c>
      <c r="Q182" s="124">
        <f t="shared" si="17"/>
        <v>10691.108425642371</v>
      </c>
      <c r="R182" s="124">
        <f t="shared" si="18"/>
        <v>4969544.148672658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4969544.148672658</v>
      </c>
      <c r="P183" s="124">
        <f t="shared" si="12"/>
        <v>36295.139137242659</v>
      </c>
      <c r="Q183" s="124">
        <f t="shared" si="17"/>
        <v>10793.155994670584</v>
      </c>
      <c r="R183" s="124">
        <f t="shared" si="18"/>
        <v>5016632.4438045714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5016632.4438045714</v>
      </c>
      <c r="P184" s="124">
        <f t="shared" si="12"/>
        <v>36295.139137242659</v>
      </c>
      <c r="Q184" s="124">
        <f t="shared" si="17"/>
        <v>10895.425196769851</v>
      </c>
      <c r="R184" s="124">
        <f t="shared" si="18"/>
        <v>5063823.008138584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5063823.008138584</v>
      </c>
      <c r="P185" s="124">
        <f t="shared" si="12"/>
        <v>36295.139137242659</v>
      </c>
      <c r="Q185" s="124">
        <f t="shared" si="17"/>
        <v>10997.916513296252</v>
      </c>
      <c r="R185" s="124">
        <f t="shared" si="18"/>
        <v>5111116.0637891227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5111116.0637891227</v>
      </c>
      <c r="P186" s="124">
        <f t="shared" si="12"/>
        <v>36295.139137242659</v>
      </c>
      <c r="Q186" s="124">
        <f t="shared" si="17"/>
        <v>11100.630426651311</v>
      </c>
      <c r="R186" s="124">
        <f t="shared" si="18"/>
        <v>5158511.8333530165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5158511.8333530165</v>
      </c>
      <c r="P187" s="124">
        <f t="shared" si="12"/>
        <v>36295.139137242659</v>
      </c>
      <c r="Q187" s="124">
        <f t="shared" si="17"/>
        <v>11203.567420284258</v>
      </c>
      <c r="R187" s="124">
        <f t="shared" si="18"/>
        <v>5206010.5399105437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5206010.5399105437</v>
      </c>
      <c r="P188" s="124">
        <f t="shared" ref="P188:P251" si="20">P187</f>
        <v>36295.139137242659</v>
      </c>
      <c r="Q188" s="124">
        <f t="shared" si="17"/>
        <v>11306.727978694309</v>
      </c>
      <c r="R188" s="124">
        <f t="shared" si="18"/>
        <v>5253612.4070264809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5253612.4070264809</v>
      </c>
      <c r="P189" s="124">
        <f t="shared" si="20"/>
        <v>36295.139137242659</v>
      </c>
      <c r="Q189" s="124">
        <f t="shared" si="17"/>
        <v>11410.112587432943</v>
      </c>
      <c r="R189" s="124">
        <f t="shared" si="18"/>
        <v>5301317.6587511571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5301317.6587511571</v>
      </c>
      <c r="P190" s="124">
        <f t="shared" si="20"/>
        <v>36295.139137242659</v>
      </c>
      <c r="Q190" s="124">
        <f t="shared" si="17"/>
        <v>11513.721733106189</v>
      </c>
      <c r="R190" s="124">
        <f t="shared" si="18"/>
        <v>5349126.5196215063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5349126.5196215063</v>
      </c>
      <c r="P191" s="124">
        <f t="shared" si="20"/>
        <v>36295.139137242659</v>
      </c>
      <c r="Q191" s="124">
        <f t="shared" si="17"/>
        <v>11617.555903376919</v>
      </c>
      <c r="R191" s="124">
        <f t="shared" si="18"/>
        <v>5397039.2146621263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5397039.2146621263</v>
      </c>
      <c r="P192" s="124">
        <f t="shared" si="20"/>
        <v>36295.139137242659</v>
      </c>
      <c r="Q192" s="124">
        <f t="shared" si="17"/>
        <v>11721.615586967135</v>
      </c>
      <c r="R192" s="124">
        <f t="shared" si="18"/>
        <v>5445055.9693863364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5445055.9693863364</v>
      </c>
      <c r="P193" s="124">
        <f t="shared" si="20"/>
        <v>36295.139137242659</v>
      </c>
      <c r="Q193" s="124">
        <f t="shared" si="17"/>
        <v>11825.901273660282</v>
      </c>
      <c r="R193" s="124">
        <f t="shared" si="18"/>
        <v>5493177.0097972397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5493177.0097972397</v>
      </c>
      <c r="P194" s="124">
        <f t="shared" si="20"/>
        <v>36295.139137242659</v>
      </c>
      <c r="Q194" s="124">
        <f t="shared" si="17"/>
        <v>11930.41345430354</v>
      </c>
      <c r="R194" s="124">
        <f t="shared" si="18"/>
        <v>5541402.5623887861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5541402.5623887861</v>
      </c>
      <c r="P195" s="124">
        <f t="shared" si="20"/>
        <v>36295.139137242659</v>
      </c>
      <c r="Q195" s="124">
        <f t="shared" si="17"/>
        <v>12035.152620810146</v>
      </c>
      <c r="R195" s="124">
        <f t="shared" si="18"/>
        <v>5589732.8541468391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5589732.8541468391</v>
      </c>
      <c r="P196" s="124">
        <f t="shared" si="20"/>
        <v>36295.139137242659</v>
      </c>
      <c r="Q196" s="124">
        <f t="shared" si="17"/>
        <v>12140.119266161699</v>
      </c>
      <c r="R196" s="124">
        <f t="shared" si="18"/>
        <v>5638168.1125502437</v>
      </c>
      <c r="Z196" s="2"/>
    </row>
    <row r="197" spans="13:26" x14ac:dyDescent="0.25">
      <c r="M197" s="2"/>
      <c r="N197" s="1">
        <f t="shared" si="19"/>
        <v>135</v>
      </c>
      <c r="O197" s="124">
        <f t="shared" ref="O197:O260" si="21">R196</f>
        <v>5638168.1125502437</v>
      </c>
      <c r="P197" s="124">
        <f t="shared" si="20"/>
        <v>36295.139137242659</v>
      </c>
      <c r="Q197" s="124">
        <f t="shared" ref="Q197:Q260" si="22">O197*$P$57</f>
        <v>12245.313884410489</v>
      </c>
      <c r="R197" s="124">
        <f t="shared" ref="R197:R260" si="23">O197+P197+Q197</f>
        <v>5686708.5655718967</v>
      </c>
      <c r="Z197" s="2"/>
    </row>
    <row r="198" spans="13:26" x14ac:dyDescent="0.25">
      <c r="M198" s="2"/>
      <c r="N198" s="1">
        <f t="shared" si="19"/>
        <v>136</v>
      </c>
      <c r="O198" s="124">
        <f t="shared" si="21"/>
        <v>5686708.5655718967</v>
      </c>
      <c r="P198" s="124">
        <f t="shared" si="20"/>
        <v>36295.139137242659</v>
      </c>
      <c r="Q198" s="124">
        <f t="shared" si="22"/>
        <v>12350.736970681814</v>
      </c>
      <c r="R198" s="124">
        <f t="shared" si="23"/>
        <v>5735354.4416798213</v>
      </c>
      <c r="Z198" s="2"/>
    </row>
    <row r="199" spans="13:26" x14ac:dyDescent="0.25">
      <c r="M199" s="2"/>
      <c r="N199" s="1">
        <f t="shared" si="19"/>
        <v>137</v>
      </c>
      <c r="O199" s="124">
        <f t="shared" si="21"/>
        <v>5735354.4416798213</v>
      </c>
      <c r="P199" s="124">
        <f t="shared" si="20"/>
        <v>36295.139137242659</v>
      </c>
      <c r="Q199" s="124">
        <f t="shared" si="22"/>
        <v>12456.389021176321</v>
      </c>
      <c r="R199" s="124">
        <f t="shared" si="23"/>
        <v>5784105.9698382402</v>
      </c>
      <c r="Z199" s="2"/>
    </row>
    <row r="200" spans="13:26" x14ac:dyDescent="0.25">
      <c r="M200" s="2"/>
      <c r="N200" s="1">
        <f t="shared" si="19"/>
        <v>138</v>
      </c>
      <c r="O200" s="124">
        <f t="shared" si="21"/>
        <v>5784105.9698382402</v>
      </c>
      <c r="P200" s="124">
        <f t="shared" si="20"/>
        <v>36295.139137242659</v>
      </c>
      <c r="Q200" s="124">
        <f t="shared" si="22"/>
        <v>12562.270533172332</v>
      </c>
      <c r="R200" s="124">
        <f t="shared" si="23"/>
        <v>5832963.3795086555</v>
      </c>
      <c r="Z200" s="2"/>
    </row>
    <row r="201" spans="13:26" x14ac:dyDescent="0.25">
      <c r="M201" s="2"/>
      <c r="N201" s="1">
        <f t="shared" si="19"/>
        <v>139</v>
      </c>
      <c r="O201" s="124">
        <f t="shared" si="21"/>
        <v>5832963.3795086555</v>
      </c>
      <c r="P201" s="124">
        <f t="shared" si="20"/>
        <v>36295.139137242659</v>
      </c>
      <c r="Q201" s="124">
        <f t="shared" si="22"/>
        <v>12668.38200502819</v>
      </c>
      <c r="R201" s="124">
        <f t="shared" si="23"/>
        <v>5881926.9006509269</v>
      </c>
      <c r="Z201" s="2"/>
    </row>
    <row r="202" spans="13:26" x14ac:dyDescent="0.25">
      <c r="M202" s="2"/>
      <c r="N202" s="1">
        <f t="shared" si="19"/>
        <v>140</v>
      </c>
      <c r="O202" s="124">
        <f t="shared" si="21"/>
        <v>5881926.9006509269</v>
      </c>
      <c r="P202" s="124">
        <f t="shared" si="20"/>
        <v>36295.139137242659</v>
      </c>
      <c r="Q202" s="124">
        <f t="shared" si="22"/>
        <v>12774.7239361846</v>
      </c>
      <c r="R202" s="124">
        <f t="shared" si="23"/>
        <v>5930996.7637243541</v>
      </c>
      <c r="Z202" s="2"/>
    </row>
    <row r="203" spans="13:26" x14ac:dyDescent="0.25">
      <c r="M203" s="2"/>
      <c r="N203" s="1">
        <f t="shared" si="19"/>
        <v>141</v>
      </c>
      <c r="O203" s="124">
        <f t="shared" si="21"/>
        <v>5930996.7637243541</v>
      </c>
      <c r="P203" s="124">
        <f t="shared" si="20"/>
        <v>36295.139137242659</v>
      </c>
      <c r="Q203" s="124">
        <f t="shared" si="22"/>
        <v>12881.296827166982</v>
      </c>
      <c r="R203" s="124">
        <f t="shared" si="23"/>
        <v>5980173.1996887643</v>
      </c>
      <c r="Z203" s="2"/>
    </row>
    <row r="204" spans="13:26" x14ac:dyDescent="0.25">
      <c r="M204" s="2"/>
      <c r="N204" s="1">
        <f t="shared" si="19"/>
        <v>142</v>
      </c>
      <c r="O204" s="124">
        <f t="shared" si="21"/>
        <v>5980173.1996887643</v>
      </c>
      <c r="P204" s="124">
        <f t="shared" si="20"/>
        <v>36295.139137242659</v>
      </c>
      <c r="Q204" s="124">
        <f t="shared" si="22"/>
        <v>12988.101179587831</v>
      </c>
      <c r="R204" s="124">
        <f t="shared" si="23"/>
        <v>6029456.4400055949</v>
      </c>
      <c r="Z204" s="2"/>
    </row>
    <row r="205" spans="13:26" x14ac:dyDescent="0.25">
      <c r="M205" s="2"/>
      <c r="N205" s="1">
        <f t="shared" si="19"/>
        <v>143</v>
      </c>
      <c r="O205" s="124">
        <f t="shared" si="21"/>
        <v>6029456.4400055949</v>
      </c>
      <c r="P205" s="124">
        <f t="shared" si="20"/>
        <v>36295.139137242659</v>
      </c>
      <c r="Q205" s="124">
        <f t="shared" si="22"/>
        <v>13095.137496149073</v>
      </c>
      <c r="R205" s="124">
        <f t="shared" si="23"/>
        <v>6078846.716638987</v>
      </c>
      <c r="Z205" s="2"/>
    </row>
    <row r="206" spans="13:26" x14ac:dyDescent="0.25">
      <c r="M206" s="2"/>
      <c r="N206" s="1">
        <f t="shared" si="19"/>
        <v>144</v>
      </c>
      <c r="O206" s="124">
        <f t="shared" si="21"/>
        <v>6078846.716638987</v>
      </c>
      <c r="P206" s="124">
        <f t="shared" si="20"/>
        <v>36295.139137242659</v>
      </c>
      <c r="Q206" s="124">
        <f t="shared" si="22"/>
        <v>13202.406280644431</v>
      </c>
      <c r="R206" s="124">
        <f t="shared" si="23"/>
        <v>6128344.2620568741</v>
      </c>
      <c r="Z206" s="2"/>
    </row>
    <row r="207" spans="13:26" x14ac:dyDescent="0.25">
      <c r="M207" s="2"/>
      <c r="N207" s="1">
        <f t="shared" si="19"/>
        <v>145</v>
      </c>
      <c r="O207" s="124">
        <f t="shared" si="21"/>
        <v>6128344.2620568741</v>
      </c>
      <c r="P207" s="124">
        <f t="shared" si="20"/>
        <v>36295.139137242659</v>
      </c>
      <c r="Q207" s="124">
        <f t="shared" si="22"/>
        <v>13309.908037961797</v>
      </c>
      <c r="R207" s="124">
        <f t="shared" si="23"/>
        <v>6177949.3092320785</v>
      </c>
      <c r="Z207" s="2"/>
    </row>
    <row r="208" spans="13:26" x14ac:dyDescent="0.25">
      <c r="M208" s="2"/>
      <c r="N208" s="1">
        <f t="shared" si="19"/>
        <v>146</v>
      </c>
      <c r="O208" s="124">
        <f t="shared" si="21"/>
        <v>6177949.3092320785</v>
      </c>
      <c r="P208" s="124">
        <f t="shared" si="20"/>
        <v>36295.139137242659</v>
      </c>
      <c r="Q208" s="124">
        <f t="shared" si="22"/>
        <v>13417.643274085613</v>
      </c>
      <c r="R208" s="124">
        <f t="shared" si="23"/>
        <v>6227662.091643407</v>
      </c>
      <c r="Z208" s="2"/>
    </row>
    <row r="209" spans="13:26" x14ac:dyDescent="0.25">
      <c r="M209" s="2"/>
      <c r="N209" s="1">
        <f t="shared" si="19"/>
        <v>147</v>
      </c>
      <c r="O209" s="124">
        <f t="shared" si="21"/>
        <v>6227662.091643407</v>
      </c>
      <c r="P209" s="124">
        <f t="shared" si="20"/>
        <v>36295.139137242659</v>
      </c>
      <c r="Q209" s="124">
        <f t="shared" si="22"/>
        <v>13525.612496099246</v>
      </c>
      <c r="R209" s="124">
        <f t="shared" si="23"/>
        <v>6277482.8432767494</v>
      </c>
      <c r="Z209" s="2"/>
    </row>
    <row r="210" spans="13:26" x14ac:dyDescent="0.25">
      <c r="M210" s="2"/>
      <c r="N210" s="1">
        <f t="shared" si="19"/>
        <v>148</v>
      </c>
      <c r="O210" s="124">
        <f t="shared" si="21"/>
        <v>6277482.8432767494</v>
      </c>
      <c r="P210" s="124">
        <f t="shared" si="20"/>
        <v>36295.139137242659</v>
      </c>
      <c r="Q210" s="124">
        <f t="shared" si="22"/>
        <v>13633.816212187376</v>
      </c>
      <c r="R210" s="124">
        <f t="shared" si="23"/>
        <v>6327411.7986261798</v>
      </c>
      <c r="Z210" s="2"/>
    </row>
    <row r="211" spans="13:26" x14ac:dyDescent="0.25">
      <c r="M211" s="2"/>
      <c r="N211" s="1">
        <f t="shared" si="19"/>
        <v>149</v>
      </c>
      <c r="O211" s="124">
        <f t="shared" si="21"/>
        <v>6327411.7986261798</v>
      </c>
      <c r="P211" s="124">
        <f t="shared" si="20"/>
        <v>36295.139137242659</v>
      </c>
      <c r="Q211" s="124">
        <f t="shared" si="22"/>
        <v>13742.25493163839</v>
      </c>
      <c r="R211" s="124">
        <f t="shared" si="23"/>
        <v>6377449.1926950607</v>
      </c>
      <c r="Z211" s="2"/>
    </row>
    <row r="212" spans="13:26" x14ac:dyDescent="0.25">
      <c r="M212" s="2"/>
      <c r="N212" s="1">
        <f t="shared" si="19"/>
        <v>150</v>
      </c>
      <c r="O212" s="124">
        <f t="shared" si="21"/>
        <v>6377449.1926950607</v>
      </c>
      <c r="P212" s="124">
        <f t="shared" si="20"/>
        <v>36295.139137242659</v>
      </c>
      <c r="Q212" s="124">
        <f t="shared" si="22"/>
        <v>13850.929164846779</v>
      </c>
      <c r="R212" s="124">
        <f t="shared" si="23"/>
        <v>6427595.2609971501</v>
      </c>
      <c r="Z212" s="2"/>
    </row>
    <row r="213" spans="13:26" x14ac:dyDescent="0.25">
      <c r="M213" s="2"/>
      <c r="N213" s="1">
        <f t="shared" si="19"/>
        <v>151</v>
      </c>
      <c r="O213" s="124">
        <f t="shared" si="21"/>
        <v>6427595.2609971501</v>
      </c>
      <c r="P213" s="124">
        <f t="shared" si="20"/>
        <v>36295.139137242659</v>
      </c>
      <c r="Q213" s="124">
        <f t="shared" si="22"/>
        <v>13959.83942331554</v>
      </c>
      <c r="R213" s="124">
        <f t="shared" si="23"/>
        <v>6477850.2395577086</v>
      </c>
      <c r="Z213" s="2"/>
    </row>
    <row r="214" spans="13:26" x14ac:dyDescent="0.25">
      <c r="M214" s="2"/>
      <c r="N214" s="1">
        <f t="shared" si="19"/>
        <v>152</v>
      </c>
      <c r="O214" s="124">
        <f t="shared" si="21"/>
        <v>6477850.2395577086</v>
      </c>
      <c r="P214" s="124">
        <f t="shared" si="20"/>
        <v>36295.139137242659</v>
      </c>
      <c r="Q214" s="124">
        <f t="shared" si="22"/>
        <v>14068.986219658582</v>
      </c>
      <c r="R214" s="124">
        <f t="shared" si="23"/>
        <v>6528214.3649146101</v>
      </c>
      <c r="Z214" s="2"/>
    </row>
    <row r="215" spans="13:26" x14ac:dyDescent="0.25">
      <c r="M215" s="2"/>
      <c r="N215" s="1">
        <f t="shared" si="19"/>
        <v>153</v>
      </c>
      <c r="O215" s="124">
        <f t="shared" si="21"/>
        <v>6528214.3649146101</v>
      </c>
      <c r="P215" s="124">
        <f t="shared" si="20"/>
        <v>36295.139137242659</v>
      </c>
      <c r="Q215" s="124">
        <f t="shared" si="22"/>
        <v>14178.37006760314</v>
      </c>
      <c r="R215" s="124">
        <f t="shared" si="23"/>
        <v>6578687.8741194559</v>
      </c>
      <c r="Z215" s="2"/>
    </row>
    <row r="216" spans="13:26" x14ac:dyDescent="0.25">
      <c r="M216" s="2"/>
      <c r="N216" s="1">
        <f t="shared" si="19"/>
        <v>154</v>
      </c>
      <c r="O216" s="124">
        <f t="shared" si="21"/>
        <v>6578687.8741194559</v>
      </c>
      <c r="P216" s="124">
        <f t="shared" si="20"/>
        <v>36295.139137242659</v>
      </c>
      <c r="Q216" s="124">
        <f t="shared" si="22"/>
        <v>14287.991481992194</v>
      </c>
      <c r="R216" s="124">
        <f t="shared" si="23"/>
        <v>6629271.0047386913</v>
      </c>
      <c r="Z216" s="2"/>
    </row>
    <row r="217" spans="13:26" x14ac:dyDescent="0.25">
      <c r="M217" s="2"/>
      <c r="N217" s="1">
        <f t="shared" si="19"/>
        <v>155</v>
      </c>
      <c r="O217" s="124">
        <f t="shared" si="21"/>
        <v>6629271.0047386913</v>
      </c>
      <c r="P217" s="124">
        <f t="shared" si="20"/>
        <v>36295.139137242659</v>
      </c>
      <c r="Q217" s="124">
        <f t="shared" si="22"/>
        <v>14397.85097878689</v>
      </c>
      <c r="R217" s="124">
        <f t="shared" si="23"/>
        <v>6679963.9948547212</v>
      </c>
      <c r="Z217" s="2"/>
    </row>
    <row r="218" spans="13:26" x14ac:dyDescent="0.25">
      <c r="M218" s="2"/>
      <c r="N218" s="1">
        <f t="shared" si="19"/>
        <v>156</v>
      </c>
      <c r="O218" s="124">
        <f t="shared" si="21"/>
        <v>6679963.9948547212</v>
      </c>
      <c r="P218" s="124">
        <f t="shared" si="20"/>
        <v>36295.139137242659</v>
      </c>
      <c r="Q218" s="124">
        <f t="shared" si="22"/>
        <v>14507.949075068969</v>
      </c>
      <c r="R218" s="124">
        <f t="shared" si="23"/>
        <v>6730767.0830670334</v>
      </c>
      <c r="Z218" s="2"/>
    </row>
    <row r="219" spans="13:26" x14ac:dyDescent="0.25">
      <c r="M219" s="2"/>
      <c r="N219" s="1">
        <f t="shared" si="19"/>
        <v>157</v>
      </c>
      <c r="O219" s="124">
        <f t="shared" si="21"/>
        <v>6730767.0830670334</v>
      </c>
      <c r="P219" s="124">
        <f t="shared" si="20"/>
        <v>36295.139137242659</v>
      </c>
      <c r="Q219" s="124">
        <f t="shared" si="22"/>
        <v>14618.286289043204</v>
      </c>
      <c r="R219" s="124">
        <f t="shared" si="23"/>
        <v>6781680.5084933192</v>
      </c>
      <c r="Z219" s="2"/>
    </row>
    <row r="220" spans="13:26" x14ac:dyDescent="0.25">
      <c r="M220" s="2"/>
      <c r="N220" s="1">
        <f t="shared" si="19"/>
        <v>158</v>
      </c>
      <c r="O220" s="124">
        <f t="shared" si="21"/>
        <v>6781680.5084933192</v>
      </c>
      <c r="P220" s="124">
        <f t="shared" si="20"/>
        <v>36295.139137242659</v>
      </c>
      <c r="Q220" s="124">
        <f t="shared" si="22"/>
        <v>14728.86314003983</v>
      </c>
      <c r="R220" s="124">
        <f t="shared" si="23"/>
        <v>6832704.5107706022</v>
      </c>
      <c r="Z220" s="2"/>
    </row>
    <row r="221" spans="13:26" x14ac:dyDescent="0.25">
      <c r="M221" s="2"/>
      <c r="N221" s="1">
        <f t="shared" si="19"/>
        <v>159</v>
      </c>
      <c r="O221" s="124">
        <f t="shared" si="21"/>
        <v>6832704.5107706022</v>
      </c>
      <c r="P221" s="124">
        <f t="shared" si="20"/>
        <v>36295.139137242659</v>
      </c>
      <c r="Q221" s="124">
        <f t="shared" si="22"/>
        <v>14839.680148517002</v>
      </c>
      <c r="R221" s="124">
        <f t="shared" si="23"/>
        <v>6883839.3300563619</v>
      </c>
      <c r="Z221" s="2"/>
    </row>
    <row r="222" spans="13:26" x14ac:dyDescent="0.25">
      <c r="M222" s="2"/>
      <c r="N222" s="1">
        <f t="shared" si="19"/>
        <v>160</v>
      </c>
      <c r="O222" s="124">
        <f t="shared" si="21"/>
        <v>6883839.3300563619</v>
      </c>
      <c r="P222" s="124">
        <f t="shared" si="20"/>
        <v>36295.139137242659</v>
      </c>
      <c r="Q222" s="124">
        <f t="shared" si="22"/>
        <v>14950.737836063234</v>
      </c>
      <c r="R222" s="124">
        <f t="shared" si="23"/>
        <v>6935085.2070296677</v>
      </c>
      <c r="Z222" s="2"/>
    </row>
    <row r="223" spans="13:26" x14ac:dyDescent="0.25">
      <c r="M223" s="2"/>
      <c r="N223" s="1">
        <f t="shared" si="19"/>
        <v>161</v>
      </c>
      <c r="O223" s="124">
        <f t="shared" si="21"/>
        <v>6935085.2070296677</v>
      </c>
      <c r="P223" s="124">
        <f t="shared" si="20"/>
        <v>36295.139137242659</v>
      </c>
      <c r="Q223" s="124">
        <f t="shared" si="22"/>
        <v>15062.036725399859</v>
      </c>
      <c r="R223" s="124">
        <f t="shared" si="23"/>
        <v>6986442.3828923106</v>
      </c>
      <c r="Z223" s="2"/>
    </row>
    <row r="224" spans="13:26" x14ac:dyDescent="0.25">
      <c r="M224" s="2"/>
      <c r="N224" s="1">
        <f t="shared" si="19"/>
        <v>162</v>
      </c>
      <c r="O224" s="124">
        <f t="shared" si="21"/>
        <v>6986442.3828923106</v>
      </c>
      <c r="P224" s="124">
        <f t="shared" si="20"/>
        <v>36295.139137242659</v>
      </c>
      <c r="Q224" s="124">
        <f t="shared" si="22"/>
        <v>15173.577340383486</v>
      </c>
      <c r="R224" s="124">
        <f t="shared" si="23"/>
        <v>7037911.0993699366</v>
      </c>
      <c r="Z224" s="2"/>
    </row>
    <row r="225" spans="13:26" x14ac:dyDescent="0.25">
      <c r="M225" s="2"/>
      <c r="N225" s="1">
        <f t="shared" si="19"/>
        <v>163</v>
      </c>
      <c r="O225" s="124">
        <f t="shared" si="21"/>
        <v>7037911.0993699366</v>
      </c>
      <c r="P225" s="124">
        <f t="shared" si="20"/>
        <v>36295.139137242659</v>
      </c>
      <c r="Q225" s="124">
        <f t="shared" si="22"/>
        <v>15285.360206008469</v>
      </c>
      <c r="R225" s="124">
        <f t="shared" si="23"/>
        <v>7089491.5987131884</v>
      </c>
      <c r="Z225" s="2"/>
    </row>
    <row r="226" spans="13:26" x14ac:dyDescent="0.25">
      <c r="M226" s="2"/>
      <c r="N226" s="1">
        <f t="shared" si="19"/>
        <v>164</v>
      </c>
      <c r="O226" s="124">
        <f t="shared" si="21"/>
        <v>7089491.5987131884</v>
      </c>
      <c r="P226" s="124">
        <f t="shared" si="20"/>
        <v>36295.139137242659</v>
      </c>
      <c r="Q226" s="124">
        <f t="shared" si="22"/>
        <v>15397.385848409374</v>
      </c>
      <c r="R226" s="124">
        <f t="shared" si="23"/>
        <v>7141184.1236988408</v>
      </c>
      <c r="Z226" s="2"/>
    </row>
    <row r="227" spans="13:26" x14ac:dyDescent="0.25">
      <c r="M227" s="2"/>
      <c r="N227" s="1">
        <f t="shared" si="19"/>
        <v>165</v>
      </c>
      <c r="O227" s="124">
        <f t="shared" si="21"/>
        <v>7141184.1236988408</v>
      </c>
      <c r="P227" s="124">
        <f t="shared" si="20"/>
        <v>36295.139137242659</v>
      </c>
      <c r="Q227" s="124">
        <f t="shared" si="22"/>
        <v>15509.654794863462</v>
      </c>
      <c r="R227" s="124">
        <f t="shared" si="23"/>
        <v>7192988.9176309472</v>
      </c>
      <c r="Z227" s="2"/>
    </row>
    <row r="228" spans="13:26" x14ac:dyDescent="0.25">
      <c r="M228" s="2"/>
      <c r="N228" s="1">
        <f t="shared" si="19"/>
        <v>166</v>
      </c>
      <c r="O228" s="124">
        <f t="shared" si="21"/>
        <v>7192988.9176309472</v>
      </c>
      <c r="P228" s="124">
        <f t="shared" si="20"/>
        <v>36295.139137242659</v>
      </c>
      <c r="Q228" s="124">
        <f t="shared" si="22"/>
        <v>15622.16757379316</v>
      </c>
      <c r="R228" s="124">
        <f t="shared" si="23"/>
        <v>7244906.224341983</v>
      </c>
      <c r="Z228" s="2"/>
    </row>
    <row r="229" spans="13:26" x14ac:dyDescent="0.25">
      <c r="M229" s="2"/>
      <c r="N229" s="1">
        <f t="shared" si="19"/>
        <v>167</v>
      </c>
      <c r="O229" s="124">
        <f t="shared" si="21"/>
        <v>7244906.224341983</v>
      </c>
      <c r="P229" s="124">
        <f t="shared" si="20"/>
        <v>36295.139137242659</v>
      </c>
      <c r="Q229" s="124">
        <f t="shared" si="22"/>
        <v>15734.924714768564</v>
      </c>
      <c r="R229" s="124">
        <f t="shared" si="23"/>
        <v>7296936.2881939942</v>
      </c>
      <c r="Z229" s="2"/>
    </row>
    <row r="230" spans="13:26" x14ac:dyDescent="0.25">
      <c r="M230" s="2"/>
      <c r="N230" s="1">
        <f t="shared" si="19"/>
        <v>168</v>
      </c>
      <c r="O230" s="124">
        <f t="shared" si="21"/>
        <v>7296936.2881939942</v>
      </c>
      <c r="P230" s="124">
        <f t="shared" si="20"/>
        <v>36295.139137242659</v>
      </c>
      <c r="Q230" s="124">
        <f t="shared" si="22"/>
        <v>15847.926748509912</v>
      </c>
      <c r="R230" s="124">
        <f t="shared" si="23"/>
        <v>7349079.3540797466</v>
      </c>
      <c r="Z230" s="2"/>
    </row>
    <row r="231" spans="13:26" x14ac:dyDescent="0.25">
      <c r="M231" s="2"/>
      <c r="N231" s="1">
        <f t="shared" si="19"/>
        <v>169</v>
      </c>
      <c r="O231" s="124">
        <f t="shared" si="21"/>
        <v>7349079.3540797466</v>
      </c>
      <c r="P231" s="124">
        <f t="shared" si="20"/>
        <v>36295.139137242659</v>
      </c>
      <c r="Q231" s="124">
        <f t="shared" si="22"/>
        <v>15961.174206890099</v>
      </c>
      <c r="R231" s="124">
        <f t="shared" si="23"/>
        <v>7401335.6674238797</v>
      </c>
      <c r="Z231" s="2"/>
    </row>
    <row r="232" spans="13:26" x14ac:dyDescent="0.25">
      <c r="M232" s="2"/>
      <c r="N232" s="1">
        <f t="shared" si="19"/>
        <v>170</v>
      </c>
      <c r="O232" s="124">
        <f t="shared" si="21"/>
        <v>7401335.6674238797</v>
      </c>
      <c r="P232" s="124">
        <f t="shared" si="20"/>
        <v>36295.139137242659</v>
      </c>
      <c r="Q232" s="124">
        <f t="shared" si="22"/>
        <v>16074.667622937175</v>
      </c>
      <c r="R232" s="124">
        <f t="shared" si="23"/>
        <v>7453705.4741840595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7453705.4741840595</v>
      </c>
      <c r="P233" s="124">
        <f t="shared" si="20"/>
        <v>36295.139137242659</v>
      </c>
      <c r="Q233" s="124">
        <f t="shared" si="22"/>
        <v>16188.407530836845</v>
      </c>
      <c r="R233" s="124">
        <f t="shared" si="23"/>
        <v>7506189.0208521392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7506189.0208521392</v>
      </c>
      <c r="P234" s="124">
        <f t="shared" si="20"/>
        <v>36295.139137242659</v>
      </c>
      <c r="Q234" s="124">
        <f t="shared" si="22"/>
        <v>16302.394465934998</v>
      </c>
      <c r="R234" s="124">
        <f t="shared" si="23"/>
        <v>7558786.5544553176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7558786.5544553176</v>
      </c>
      <c r="P235" s="124">
        <f t="shared" si="20"/>
        <v>36295.139137242659</v>
      </c>
      <c r="Q235" s="124">
        <f t="shared" si="22"/>
        <v>16416.628964740219</v>
      </c>
      <c r="R235" s="124">
        <f t="shared" si="23"/>
        <v>7611498.3225573003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7611498.3225573003</v>
      </c>
      <c r="P236" s="124">
        <f t="shared" si="20"/>
        <v>36295.139137242659</v>
      </c>
      <c r="Q236" s="124">
        <f t="shared" si="22"/>
        <v>16531.111564926305</v>
      </c>
      <c r="R236" s="124">
        <f t="shared" si="23"/>
        <v>7664324.5732594691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7664324.5732594691</v>
      </c>
      <c r="P237" s="124">
        <f t="shared" si="20"/>
        <v>36295.139137242659</v>
      </c>
      <c r="Q237" s="124">
        <f t="shared" si="22"/>
        <v>16645.842805334818</v>
      </c>
      <c r="R237" s="124">
        <f t="shared" si="23"/>
        <v>7717265.5552020464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7717265.5552020464</v>
      </c>
      <c r="P238" s="124">
        <f t="shared" si="20"/>
        <v>36295.139137242659</v>
      </c>
      <c r="Q238" s="124">
        <f t="shared" si="22"/>
        <v>16760.823225977605</v>
      </c>
      <c r="R238" s="124">
        <f t="shared" si="23"/>
        <v>7770321.5175652672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7770321.5175652672</v>
      </c>
      <c r="P239" s="124">
        <f t="shared" si="20"/>
        <v>36295.139137242659</v>
      </c>
      <c r="Q239" s="124">
        <f t="shared" si="22"/>
        <v>16876.053368039338</v>
      </c>
      <c r="R239" s="124">
        <f t="shared" si="23"/>
        <v>7823492.7100705495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7823492.7100705495</v>
      </c>
      <c r="P240" s="124">
        <f t="shared" si="20"/>
        <v>36295.139137242659</v>
      </c>
      <c r="Q240" s="124">
        <f t="shared" si="22"/>
        <v>16991.533773880074</v>
      </c>
      <c r="R240" s="124">
        <f t="shared" si="23"/>
        <v>7876779.3829816729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7876779.3829816729</v>
      </c>
      <c r="P241" s="124">
        <f t="shared" si="20"/>
        <v>36295.139137242659</v>
      </c>
      <c r="Q241" s="124">
        <f t="shared" si="22"/>
        <v>17107.264987037794</v>
      </c>
      <c r="R241" s="124">
        <f t="shared" si="23"/>
        <v>7930181.7871059533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7930181.7871059533</v>
      </c>
      <c r="P242" s="124">
        <f t="shared" si="20"/>
        <v>36295.139137242659</v>
      </c>
      <c r="Q242" s="124">
        <f t="shared" si="22"/>
        <v>17223.247552230972</v>
      </c>
      <c r="R242" s="124">
        <f t="shared" si="23"/>
        <v>7983700.1737954272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7983700.1737954272</v>
      </c>
      <c r="P243" s="124">
        <f t="shared" si="20"/>
        <v>36295.139137242659</v>
      </c>
      <c r="Q243" s="124">
        <f t="shared" si="22"/>
        <v>17339.482015361133</v>
      </c>
      <c r="R243" s="124">
        <f t="shared" si="23"/>
        <v>8037334.7949480312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8037334.7949480312</v>
      </c>
      <c r="P244" s="124">
        <f t="shared" si="20"/>
        <v>36295.139137242659</v>
      </c>
      <c r="Q244" s="124">
        <f t="shared" si="22"/>
        <v>17455.968923515422</v>
      </c>
      <c r="R244" s="124">
        <f t="shared" si="23"/>
        <v>8091085.9030087898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8091085.9030087898</v>
      </c>
      <c r="P245" s="124">
        <f t="shared" si="20"/>
        <v>36295.139137242659</v>
      </c>
      <c r="Q245" s="124">
        <f t="shared" si="22"/>
        <v>17572.708824969181</v>
      </c>
      <c r="R245" s="124">
        <f t="shared" si="23"/>
        <v>8144953.7509710016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8144953.7509710016</v>
      </c>
      <c r="P246" s="124">
        <f t="shared" si="20"/>
        <v>36295.139137242659</v>
      </c>
      <c r="Q246" s="124">
        <f t="shared" si="22"/>
        <v>17689.702269188536</v>
      </c>
      <c r="R246" s="124">
        <f t="shared" si="23"/>
        <v>8198938.5923774326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8198938.5923774326</v>
      </c>
      <c r="P247" s="124">
        <f t="shared" si="20"/>
        <v>36295.139137242659</v>
      </c>
      <c r="Q247" s="124">
        <f t="shared" si="22"/>
        <v>17806.949806832967</v>
      </c>
      <c r="R247" s="124">
        <f t="shared" si="23"/>
        <v>8253040.6813215083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8253040.6813215083</v>
      </c>
      <c r="P248" s="124">
        <f t="shared" si="20"/>
        <v>36295.139137242659</v>
      </c>
      <c r="Q248" s="124">
        <f t="shared" si="22"/>
        <v>17924.451989757919</v>
      </c>
      <c r="R248" s="124">
        <f t="shared" si="23"/>
        <v>8307260.272448509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8307260.272448509</v>
      </c>
      <c r="P249" s="124">
        <f t="shared" si="20"/>
        <v>36295.139137242659</v>
      </c>
      <c r="Q249" s="124">
        <f t="shared" si="22"/>
        <v>18042.209371017379</v>
      </c>
      <c r="R249" s="124">
        <f t="shared" si="23"/>
        <v>8361597.6209567692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8361597.6209567692</v>
      </c>
      <c r="P250" s="124">
        <f t="shared" si="20"/>
        <v>36295.139137242659</v>
      </c>
      <c r="Q250" s="124">
        <f t="shared" si="22"/>
        <v>18160.222504866502</v>
      </c>
      <c r="R250" s="124">
        <f t="shared" si="23"/>
        <v>8416052.9825988784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8416052.9825988784</v>
      </c>
      <c r="P251" s="124">
        <f t="shared" si="20"/>
        <v>36295.139137242659</v>
      </c>
      <c r="Q251" s="124">
        <f t="shared" si="22"/>
        <v>18278.491946764199</v>
      </c>
      <c r="R251" s="124">
        <f t="shared" si="23"/>
        <v>8470626.6136828847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8470626.6136828847</v>
      </c>
      <c r="P252" s="124">
        <f t="shared" ref="P252:P315" si="25">P251</f>
        <v>36295.139137242659</v>
      </c>
      <c r="Q252" s="124">
        <f t="shared" si="22"/>
        <v>18397.018253375765</v>
      </c>
      <c r="R252" s="124">
        <f t="shared" si="23"/>
        <v>8525318.7710735016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8525318.7710735016</v>
      </c>
      <c r="P253" s="124">
        <f t="shared" si="25"/>
        <v>36295.139137242659</v>
      </c>
      <c r="Q253" s="124">
        <f t="shared" si="22"/>
        <v>18515.801982575489</v>
      </c>
      <c r="R253" s="124">
        <f t="shared" si="23"/>
        <v>8580129.7121933196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8580129.7121933196</v>
      </c>
      <c r="P254" s="124">
        <f t="shared" si="25"/>
        <v>36295.139137242659</v>
      </c>
      <c r="Q254" s="124">
        <f t="shared" si="22"/>
        <v>18634.843693449293</v>
      </c>
      <c r="R254" s="124">
        <f t="shared" si="23"/>
        <v>8635059.6950240117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8635059.6950240117</v>
      </c>
      <c r="P255" s="124">
        <f t="shared" si="25"/>
        <v>36295.139137242659</v>
      </c>
      <c r="Q255" s="124">
        <f t="shared" si="22"/>
        <v>18754.143946297354</v>
      </c>
      <c r="R255" s="124">
        <f t="shared" si="23"/>
        <v>8690108.9781075511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8690108.9781075511</v>
      </c>
      <c r="P256" s="124">
        <f t="shared" si="25"/>
        <v>36295.139137242659</v>
      </c>
      <c r="Q256" s="124">
        <f t="shared" si="22"/>
        <v>18873.703302636732</v>
      </c>
      <c r="R256" s="124">
        <f t="shared" si="23"/>
        <v>8745277.8205474298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8745277.8205474298</v>
      </c>
      <c r="P257" s="124">
        <f t="shared" si="25"/>
        <v>36295.139137242659</v>
      </c>
      <c r="Q257" s="124">
        <f t="shared" si="22"/>
        <v>18993.52232520403</v>
      </c>
      <c r="R257" s="124">
        <f t="shared" si="23"/>
        <v>8800566.4820098765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8800566.4820098765</v>
      </c>
      <c r="P258" s="124">
        <f t="shared" si="25"/>
        <v>36295.139137242659</v>
      </c>
      <c r="Q258" s="124">
        <f t="shared" si="22"/>
        <v>19113.601577958052</v>
      </c>
      <c r="R258" s="124">
        <f t="shared" si="23"/>
        <v>8855975.2227250766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8855975.2227250766</v>
      </c>
      <c r="P259" s="124">
        <f t="shared" si="25"/>
        <v>36295.139137242659</v>
      </c>
      <c r="Q259" s="124">
        <f t="shared" si="22"/>
        <v>19233.941626082415</v>
      </c>
      <c r="R259" s="124">
        <f t="shared" si="23"/>
        <v>8911504.3034884017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8911504.3034884017</v>
      </c>
      <c r="P260" s="124">
        <f t="shared" si="25"/>
        <v>36295.139137242659</v>
      </c>
      <c r="Q260" s="124">
        <f t="shared" si="22"/>
        <v>19354.543035988252</v>
      </c>
      <c r="R260" s="124">
        <f t="shared" si="23"/>
        <v>8967153.9856616315</v>
      </c>
      <c r="Z260" s="2"/>
    </row>
    <row r="261" spans="13:26" x14ac:dyDescent="0.25">
      <c r="M261" s="2"/>
      <c r="N261" s="1">
        <f t="shared" si="24"/>
        <v>199</v>
      </c>
      <c r="O261" s="124">
        <f t="shared" ref="O261:O324" si="26">R260</f>
        <v>8967153.9856616315</v>
      </c>
      <c r="P261" s="124">
        <f t="shared" si="25"/>
        <v>36295.139137242659</v>
      </c>
      <c r="Q261" s="124">
        <f t="shared" ref="Q261:Q324" si="27">O261*$P$57</f>
        <v>19475.406375316856</v>
      </c>
      <c r="R261" s="124">
        <f t="shared" ref="R261:R324" si="28">O261+P261+Q261</f>
        <v>9022924.5311741903</v>
      </c>
      <c r="Z261" s="2"/>
    </row>
    <row r="262" spans="13:26" x14ac:dyDescent="0.25">
      <c r="M262" s="2"/>
      <c r="N262" s="1">
        <f t="shared" si="24"/>
        <v>200</v>
      </c>
      <c r="O262" s="124">
        <f t="shared" si="26"/>
        <v>9022924.5311741903</v>
      </c>
      <c r="P262" s="124">
        <f t="shared" si="25"/>
        <v>36295.139137242659</v>
      </c>
      <c r="Q262" s="124">
        <f t="shared" si="27"/>
        <v>19596.532212942366</v>
      </c>
      <c r="R262" s="124">
        <f t="shared" si="28"/>
        <v>9078816.2025243752</v>
      </c>
      <c r="Z262" s="2"/>
    </row>
    <row r="263" spans="13:26" x14ac:dyDescent="0.25">
      <c r="M263" s="2"/>
      <c r="N263" s="1">
        <f t="shared" si="24"/>
        <v>201</v>
      </c>
      <c r="O263" s="124">
        <f t="shared" si="26"/>
        <v>9078816.2025243752</v>
      </c>
      <c r="P263" s="124">
        <f t="shared" si="25"/>
        <v>36295.139137242659</v>
      </c>
      <c r="Q263" s="124">
        <f t="shared" si="27"/>
        <v>19717.921118974427</v>
      </c>
      <c r="R263" s="124">
        <f t="shared" si="28"/>
        <v>9134829.2627805918</v>
      </c>
      <c r="Z263" s="2"/>
    </row>
    <row r="264" spans="13:26" x14ac:dyDescent="0.25">
      <c r="M264" s="2"/>
      <c r="N264" s="1">
        <f t="shared" si="24"/>
        <v>202</v>
      </c>
      <c r="O264" s="124">
        <f t="shared" si="26"/>
        <v>9134829.2627805918</v>
      </c>
      <c r="P264" s="124">
        <f t="shared" si="25"/>
        <v>36295.139137242659</v>
      </c>
      <c r="Q264" s="124">
        <f t="shared" si="27"/>
        <v>19839.573664760886</v>
      </c>
      <c r="R264" s="124">
        <f t="shared" si="28"/>
        <v>9190963.9755825941</v>
      </c>
      <c r="Z264" s="2"/>
    </row>
    <row r="265" spans="13:26" x14ac:dyDescent="0.25">
      <c r="M265" s="2"/>
      <c r="N265" s="1">
        <f t="shared" si="24"/>
        <v>203</v>
      </c>
      <c r="O265" s="124">
        <f t="shared" si="26"/>
        <v>9190963.9755825941</v>
      </c>
      <c r="P265" s="124">
        <f t="shared" si="25"/>
        <v>36295.139137242659</v>
      </c>
      <c r="Q265" s="124">
        <f t="shared" si="27"/>
        <v>19961.490422890474</v>
      </c>
      <c r="R265" s="124">
        <f t="shared" si="28"/>
        <v>9247220.6051427256</v>
      </c>
      <c r="Z265" s="2"/>
    </row>
    <row r="266" spans="13:26" x14ac:dyDescent="0.25">
      <c r="M266" s="2"/>
      <c r="N266" s="1">
        <f t="shared" si="24"/>
        <v>204</v>
      </c>
      <c r="O266" s="124">
        <f t="shared" si="26"/>
        <v>9247220.6051427256</v>
      </c>
      <c r="P266" s="124">
        <f t="shared" si="25"/>
        <v>36295.139137242659</v>
      </c>
      <c r="Q266" s="124">
        <f t="shared" si="27"/>
        <v>20083.671967195514</v>
      </c>
      <c r="R266" s="124">
        <f t="shared" si="28"/>
        <v>9303599.416247163</v>
      </c>
      <c r="Z266" s="2"/>
    </row>
    <row r="267" spans="13:26" x14ac:dyDescent="0.25">
      <c r="M267" s="2"/>
      <c r="N267" s="1">
        <f t="shared" si="24"/>
        <v>205</v>
      </c>
      <c r="O267" s="124">
        <f t="shared" si="26"/>
        <v>9303599.416247163</v>
      </c>
      <c r="P267" s="124">
        <f t="shared" si="25"/>
        <v>36295.139137242659</v>
      </c>
      <c r="Q267" s="124">
        <f t="shared" si="27"/>
        <v>20206.118872754607</v>
      </c>
      <c r="R267" s="124">
        <f t="shared" si="28"/>
        <v>9360100.6742571592</v>
      </c>
      <c r="Z267" s="2"/>
    </row>
    <row r="268" spans="13:26" x14ac:dyDescent="0.25">
      <c r="M268" s="2"/>
      <c r="N268" s="1">
        <f t="shared" si="24"/>
        <v>206</v>
      </c>
      <c r="O268" s="124">
        <f t="shared" si="26"/>
        <v>9360100.6742571592</v>
      </c>
      <c r="P268" s="124">
        <f t="shared" si="25"/>
        <v>36295.139137242659</v>
      </c>
      <c r="Q268" s="124">
        <f t="shared" si="27"/>
        <v>20328.83171589534</v>
      </c>
      <c r="R268" s="124">
        <f t="shared" si="28"/>
        <v>9416724.6451102961</v>
      </c>
      <c r="Z268" s="2"/>
    </row>
    <row r="269" spans="13:26" x14ac:dyDescent="0.25">
      <c r="M269" s="2"/>
      <c r="N269" s="1">
        <f t="shared" si="24"/>
        <v>207</v>
      </c>
      <c r="O269" s="124">
        <f t="shared" si="26"/>
        <v>9416724.6451102961</v>
      </c>
      <c r="P269" s="124">
        <f t="shared" si="25"/>
        <v>36295.139137242659</v>
      </c>
      <c r="Q269" s="124">
        <f t="shared" si="27"/>
        <v>20451.811074197012</v>
      </c>
      <c r="R269" s="124">
        <f t="shared" si="28"/>
        <v>9473471.5953217354</v>
      </c>
      <c r="Z269" s="2"/>
    </row>
    <row r="270" spans="13:26" x14ac:dyDescent="0.25">
      <c r="M270" s="2"/>
      <c r="N270" s="1">
        <f t="shared" si="24"/>
        <v>208</v>
      </c>
      <c r="O270" s="124">
        <f t="shared" si="26"/>
        <v>9473471.5953217354</v>
      </c>
      <c r="P270" s="124">
        <f t="shared" si="25"/>
        <v>36295.139137242659</v>
      </c>
      <c r="Q270" s="124">
        <f t="shared" si="27"/>
        <v>20575.057526493336</v>
      </c>
      <c r="R270" s="124">
        <f t="shared" si="28"/>
        <v>9530341.7919854708</v>
      </c>
      <c r="Z270" s="2"/>
    </row>
    <row r="271" spans="13:26" x14ac:dyDescent="0.25">
      <c r="M271" s="2"/>
      <c r="N271" s="1">
        <f t="shared" si="24"/>
        <v>209</v>
      </c>
      <c r="O271" s="124">
        <f t="shared" si="26"/>
        <v>9530341.7919854708</v>
      </c>
      <c r="P271" s="124">
        <f t="shared" si="25"/>
        <v>36295.139137242659</v>
      </c>
      <c r="Q271" s="124">
        <f t="shared" si="27"/>
        <v>20698.571652875176</v>
      </c>
      <c r="R271" s="124">
        <f t="shared" si="28"/>
        <v>9587335.5027755871</v>
      </c>
      <c r="Z271" s="2"/>
    </row>
    <row r="272" spans="13:26" x14ac:dyDescent="0.25">
      <c r="M272" s="2"/>
      <c r="N272" s="1">
        <f t="shared" si="24"/>
        <v>210</v>
      </c>
      <c r="O272" s="124">
        <f t="shared" si="26"/>
        <v>9587335.5027755871</v>
      </c>
      <c r="P272" s="124">
        <f t="shared" si="25"/>
        <v>36295.139137242659</v>
      </c>
      <c r="Q272" s="124">
        <f t="shared" si="27"/>
        <v>20822.354034693271</v>
      </c>
      <c r="R272" s="124">
        <f t="shared" si="28"/>
        <v>9644452.995947523</v>
      </c>
      <c r="Z272" s="2"/>
    </row>
    <row r="273" spans="13:26" x14ac:dyDescent="0.25">
      <c r="M273" s="2"/>
      <c r="N273" s="1">
        <f t="shared" si="24"/>
        <v>211</v>
      </c>
      <c r="O273" s="124">
        <f t="shared" si="26"/>
        <v>9644452.995947523</v>
      </c>
      <c r="P273" s="124">
        <f t="shared" si="25"/>
        <v>36295.139137242659</v>
      </c>
      <c r="Q273" s="124">
        <f t="shared" si="27"/>
        <v>20946.40525456097</v>
      </c>
      <c r="R273" s="124">
        <f t="shared" si="28"/>
        <v>9701694.5403393265</v>
      </c>
      <c r="Z273" s="2"/>
    </row>
    <row r="274" spans="13:26" x14ac:dyDescent="0.25">
      <c r="M274" s="2"/>
      <c r="N274" s="1">
        <f t="shared" si="24"/>
        <v>212</v>
      </c>
      <c r="O274" s="124">
        <f t="shared" si="26"/>
        <v>9701694.5403393265</v>
      </c>
      <c r="P274" s="124">
        <f t="shared" si="25"/>
        <v>36295.139137242659</v>
      </c>
      <c r="Q274" s="124">
        <f t="shared" si="27"/>
        <v>21070.72589635698</v>
      </c>
      <c r="R274" s="124">
        <f t="shared" si="28"/>
        <v>9759060.4053729251</v>
      </c>
      <c r="Z274" s="2"/>
    </row>
    <row r="275" spans="13:26" x14ac:dyDescent="0.25">
      <c r="M275" s="2"/>
      <c r="N275" s="1">
        <f t="shared" si="24"/>
        <v>213</v>
      </c>
      <c r="O275" s="124">
        <f t="shared" si="26"/>
        <v>9759060.4053729251</v>
      </c>
      <c r="P275" s="124">
        <f t="shared" si="25"/>
        <v>36295.139137242659</v>
      </c>
      <c r="Q275" s="124">
        <f t="shared" si="27"/>
        <v>21195.31654522811</v>
      </c>
      <c r="R275" s="124">
        <f t="shared" si="28"/>
        <v>9816550.8610553946</v>
      </c>
      <c r="Z275" s="2"/>
    </row>
    <row r="276" spans="13:26" x14ac:dyDescent="0.25">
      <c r="M276" s="2"/>
      <c r="N276" s="1">
        <f t="shared" si="24"/>
        <v>214</v>
      </c>
      <c r="O276" s="124">
        <f t="shared" si="26"/>
        <v>9816550.8610553946</v>
      </c>
      <c r="P276" s="124">
        <f t="shared" si="25"/>
        <v>36295.139137242659</v>
      </c>
      <c r="Q276" s="124">
        <f t="shared" si="27"/>
        <v>21320.177787592023</v>
      </c>
      <c r="R276" s="124">
        <f t="shared" si="28"/>
        <v>9874166.1779802293</v>
      </c>
      <c r="Z276" s="2"/>
    </row>
    <row r="277" spans="13:26" x14ac:dyDescent="0.25">
      <c r="M277" s="2"/>
      <c r="N277" s="1">
        <f t="shared" si="24"/>
        <v>215</v>
      </c>
      <c r="O277" s="124">
        <f t="shared" si="26"/>
        <v>9874166.1779802293</v>
      </c>
      <c r="P277" s="124">
        <f t="shared" si="25"/>
        <v>36295.139137242659</v>
      </c>
      <c r="Q277" s="124">
        <f t="shared" si="27"/>
        <v>21445.310211140011</v>
      </c>
      <c r="R277" s="124">
        <f t="shared" si="28"/>
        <v>9931906.6273286119</v>
      </c>
      <c r="Z277" s="2"/>
    </row>
    <row r="278" spans="13:26" x14ac:dyDescent="0.25">
      <c r="M278" s="2"/>
      <c r="N278" s="1">
        <f t="shared" si="24"/>
        <v>216</v>
      </c>
      <c r="O278" s="124">
        <f t="shared" si="26"/>
        <v>9931906.6273286119</v>
      </c>
      <c r="P278" s="124">
        <f t="shared" si="25"/>
        <v>36295.139137242659</v>
      </c>
      <c r="Q278" s="124">
        <f t="shared" si="27"/>
        <v>21570.714404839735</v>
      </c>
      <c r="R278" s="124">
        <f t="shared" si="28"/>
        <v>9989772.4808706939</v>
      </c>
      <c r="Z278" s="2"/>
    </row>
    <row r="279" spans="13:26" x14ac:dyDescent="0.25">
      <c r="M279" s="2"/>
      <c r="N279" s="1">
        <f t="shared" si="24"/>
        <v>217</v>
      </c>
      <c r="O279" s="124">
        <f t="shared" si="26"/>
        <v>9989772.4808706939</v>
      </c>
      <c r="P279" s="124">
        <f t="shared" si="25"/>
        <v>36295.139137242659</v>
      </c>
      <c r="Q279" s="124">
        <f t="shared" si="27"/>
        <v>21696.390958938013</v>
      </c>
      <c r="R279" s="124">
        <f t="shared" si="28"/>
        <v>10047764.010966875</v>
      </c>
      <c r="Z279" s="2"/>
    </row>
    <row r="280" spans="13:26" x14ac:dyDescent="0.25">
      <c r="M280" s="2"/>
      <c r="N280" s="1">
        <f t="shared" si="24"/>
        <v>218</v>
      </c>
      <c r="O280" s="124">
        <f t="shared" si="26"/>
        <v>10047764.010966875</v>
      </c>
      <c r="P280" s="124">
        <f t="shared" si="25"/>
        <v>36295.139137242659</v>
      </c>
      <c r="Q280" s="124">
        <f t="shared" si="27"/>
        <v>21822.34046496361</v>
      </c>
      <c r="R280" s="124">
        <f t="shared" si="28"/>
        <v>10105881.490569081</v>
      </c>
      <c r="Z280" s="2"/>
    </row>
    <row r="281" spans="13:26" x14ac:dyDescent="0.25">
      <c r="M281" s="2"/>
      <c r="N281" s="1">
        <f t="shared" si="24"/>
        <v>219</v>
      </c>
      <c r="O281" s="124">
        <f t="shared" si="26"/>
        <v>10105881.490569081</v>
      </c>
      <c r="P281" s="124">
        <f t="shared" si="25"/>
        <v>36295.139137242659</v>
      </c>
      <c r="Q281" s="124">
        <f t="shared" si="27"/>
        <v>21948.563515729995</v>
      </c>
      <c r="R281" s="124">
        <f t="shared" si="28"/>
        <v>10164125.193222053</v>
      </c>
      <c r="Z281" s="2"/>
    </row>
    <row r="282" spans="13:26" x14ac:dyDescent="0.25">
      <c r="M282" s="2"/>
      <c r="N282" s="1">
        <f t="shared" si="24"/>
        <v>220</v>
      </c>
      <c r="O282" s="124">
        <f t="shared" si="26"/>
        <v>10164125.193222053</v>
      </c>
      <c r="P282" s="124">
        <f t="shared" si="25"/>
        <v>36295.139137242659</v>
      </c>
      <c r="Q282" s="124">
        <f t="shared" si="27"/>
        <v>22075.06070533815</v>
      </c>
      <c r="R282" s="124">
        <f t="shared" si="28"/>
        <v>10222495.393064633</v>
      </c>
      <c r="Z282" s="2"/>
    </row>
    <row r="283" spans="13:26" x14ac:dyDescent="0.25">
      <c r="M283" s="2"/>
      <c r="N283" s="1">
        <f t="shared" si="24"/>
        <v>221</v>
      </c>
      <c r="O283" s="124">
        <f t="shared" si="26"/>
        <v>10222495.393064633</v>
      </c>
      <c r="P283" s="124">
        <f t="shared" si="25"/>
        <v>36295.139137242659</v>
      </c>
      <c r="Q283" s="124">
        <f t="shared" si="27"/>
        <v>22201.83262917936</v>
      </c>
      <c r="R283" s="124">
        <f t="shared" si="28"/>
        <v>10280992.364831055</v>
      </c>
      <c r="Z283" s="2"/>
    </row>
    <row r="284" spans="13:26" x14ac:dyDescent="0.25">
      <c r="M284" s="2"/>
      <c r="N284" s="1">
        <f t="shared" si="24"/>
        <v>222</v>
      </c>
      <c r="O284" s="124">
        <f t="shared" si="26"/>
        <v>10280992.364831055</v>
      </c>
      <c r="P284" s="124">
        <f t="shared" si="25"/>
        <v>36295.139137242659</v>
      </c>
      <c r="Q284" s="124">
        <f t="shared" si="27"/>
        <v>22328.879883938022</v>
      </c>
      <c r="R284" s="124">
        <f t="shared" si="28"/>
        <v>10339616.383852234</v>
      </c>
      <c r="Z284" s="2"/>
    </row>
    <row r="285" spans="13:26" x14ac:dyDescent="0.25">
      <c r="M285" s="2"/>
      <c r="N285" s="1">
        <f t="shared" si="24"/>
        <v>223</v>
      </c>
      <c r="O285" s="124">
        <f t="shared" si="26"/>
        <v>10339616.383852234</v>
      </c>
      <c r="P285" s="124">
        <f t="shared" si="25"/>
        <v>36295.139137242659</v>
      </c>
      <c r="Q285" s="124">
        <f t="shared" si="27"/>
        <v>22456.203067594437</v>
      </c>
      <c r="R285" s="124">
        <f t="shared" si="28"/>
        <v>10398367.726057071</v>
      </c>
      <c r="Z285" s="2"/>
    </row>
    <row r="286" spans="13:26" x14ac:dyDescent="0.25">
      <c r="M286" s="2"/>
      <c r="N286" s="1">
        <f t="shared" si="24"/>
        <v>224</v>
      </c>
      <c r="O286" s="124">
        <f t="shared" si="26"/>
        <v>10398367.726057071</v>
      </c>
      <c r="P286" s="124">
        <f t="shared" si="25"/>
        <v>36295.139137242659</v>
      </c>
      <c r="Q286" s="124">
        <f t="shared" si="27"/>
        <v>22583.802779427653</v>
      </c>
      <c r="R286" s="124">
        <f t="shared" si="28"/>
        <v>10457246.66797374</v>
      </c>
      <c r="Z286" s="2"/>
    </row>
    <row r="287" spans="13:26" x14ac:dyDescent="0.25">
      <c r="M287" s="2"/>
      <c r="N287" s="1">
        <f t="shared" si="24"/>
        <v>225</v>
      </c>
      <c r="O287" s="124">
        <f t="shared" si="26"/>
        <v>10457246.66797374</v>
      </c>
      <c r="P287" s="124">
        <f t="shared" si="25"/>
        <v>36295.139137242659</v>
      </c>
      <c r="Q287" s="124">
        <f t="shared" si="27"/>
        <v>22711.679620018254</v>
      </c>
      <c r="R287" s="124">
        <f t="shared" si="28"/>
        <v>10516253.486731</v>
      </c>
      <c r="Z287" s="2"/>
    </row>
    <row r="288" spans="13:26" x14ac:dyDescent="0.25">
      <c r="M288" s="2"/>
      <c r="N288" s="1">
        <f t="shared" si="24"/>
        <v>226</v>
      </c>
      <c r="O288" s="124">
        <f t="shared" si="26"/>
        <v>10516253.486731</v>
      </c>
      <c r="P288" s="124">
        <f t="shared" si="25"/>
        <v>36295.139137242659</v>
      </c>
      <c r="Q288" s="124">
        <f t="shared" si="27"/>
        <v>22839.834191251204</v>
      </c>
      <c r="R288" s="124">
        <f t="shared" si="28"/>
        <v>10575388.460059494</v>
      </c>
      <c r="Z288" s="2"/>
    </row>
    <row r="289" spans="13:26" x14ac:dyDescent="0.25">
      <c r="M289" s="2"/>
      <c r="N289" s="1">
        <f t="shared" si="24"/>
        <v>227</v>
      </c>
      <c r="O289" s="124">
        <f t="shared" si="26"/>
        <v>10575388.460059494</v>
      </c>
      <c r="P289" s="124">
        <f t="shared" si="25"/>
        <v>36295.139137242659</v>
      </c>
      <c r="Q289" s="124">
        <f t="shared" si="27"/>
        <v>22968.267096318683</v>
      </c>
      <c r="R289" s="124">
        <f t="shared" si="28"/>
        <v>10634651.866293054</v>
      </c>
      <c r="Z289" s="2"/>
    </row>
    <row r="290" spans="13:26" x14ac:dyDescent="0.25">
      <c r="M290" s="2"/>
      <c r="N290" s="1">
        <f t="shared" si="24"/>
        <v>228</v>
      </c>
      <c r="O290" s="124">
        <f t="shared" si="26"/>
        <v>10634651.866293054</v>
      </c>
      <c r="P290" s="124">
        <f t="shared" si="25"/>
        <v>36295.139137242659</v>
      </c>
      <c r="Q290" s="124">
        <f t="shared" si="27"/>
        <v>23096.978939722911</v>
      </c>
      <c r="R290" s="124">
        <f t="shared" si="28"/>
        <v>10694043.984370019</v>
      </c>
      <c r="Z290" s="2"/>
    </row>
    <row r="291" spans="13:26" x14ac:dyDescent="0.25">
      <c r="M291" s="2"/>
      <c r="N291" s="1">
        <f t="shared" si="24"/>
        <v>229</v>
      </c>
      <c r="O291" s="124">
        <f t="shared" si="26"/>
        <v>10694043.984370019</v>
      </c>
      <c r="P291" s="124">
        <f t="shared" si="25"/>
        <v>36295.139137242659</v>
      </c>
      <c r="Q291" s="124">
        <f t="shared" si="27"/>
        <v>23225.970327279007</v>
      </c>
      <c r="R291" s="124">
        <f t="shared" si="28"/>
        <v>10753565.09383454</v>
      </c>
      <c r="Z291" s="2"/>
    </row>
    <row r="292" spans="13:26" x14ac:dyDescent="0.25">
      <c r="M292" s="2"/>
      <c r="N292" s="1">
        <f t="shared" si="24"/>
        <v>230</v>
      </c>
      <c r="O292" s="124">
        <f t="shared" si="26"/>
        <v>10753565.09383454</v>
      </c>
      <c r="P292" s="124">
        <f t="shared" si="25"/>
        <v>36295.139137242659</v>
      </c>
      <c r="Q292" s="124">
        <f t="shared" si="27"/>
        <v>23355.241866117842</v>
      </c>
      <c r="R292" s="124">
        <f t="shared" si="28"/>
        <v>10813215.474837899</v>
      </c>
      <c r="Z292" s="2"/>
    </row>
    <row r="293" spans="13:26" x14ac:dyDescent="0.25">
      <c r="M293" s="2"/>
      <c r="N293" s="1">
        <f t="shared" si="24"/>
        <v>231</v>
      </c>
      <c r="O293" s="124">
        <f t="shared" si="26"/>
        <v>10813215.474837899</v>
      </c>
      <c r="P293" s="124">
        <f t="shared" si="25"/>
        <v>36295.139137242659</v>
      </c>
      <c r="Q293" s="124">
        <f t="shared" si="27"/>
        <v>23484.794164688879</v>
      </c>
      <c r="R293" s="124">
        <f t="shared" si="28"/>
        <v>10872995.40813983</v>
      </c>
      <c r="Z293" s="2"/>
    </row>
    <row r="294" spans="13:26" x14ac:dyDescent="0.25">
      <c r="M294" s="2"/>
      <c r="N294" s="1">
        <f t="shared" si="24"/>
        <v>232</v>
      </c>
      <c r="O294" s="124">
        <f t="shared" si="26"/>
        <v>10872995.40813983</v>
      </c>
      <c r="P294" s="124">
        <f t="shared" si="25"/>
        <v>36295.139137242659</v>
      </c>
      <c r="Q294" s="124">
        <f t="shared" si="27"/>
        <v>23614.627832763057</v>
      </c>
      <c r="R294" s="124">
        <f t="shared" si="28"/>
        <v>10932905.175109835</v>
      </c>
      <c r="Z294" s="2"/>
    </row>
    <row r="295" spans="13:26" x14ac:dyDescent="0.25">
      <c r="M295" s="2"/>
      <c r="N295" s="1">
        <f t="shared" si="24"/>
        <v>233</v>
      </c>
      <c r="O295" s="124">
        <f t="shared" si="26"/>
        <v>10932905.175109835</v>
      </c>
      <c r="P295" s="124">
        <f t="shared" si="25"/>
        <v>36295.139137242659</v>
      </c>
      <c r="Q295" s="124">
        <f t="shared" si="27"/>
        <v>23744.743481435649</v>
      </c>
      <c r="R295" s="124">
        <f t="shared" si="28"/>
        <v>10992945.057728512</v>
      </c>
      <c r="Z295" s="2"/>
    </row>
    <row r="296" spans="13:26" x14ac:dyDescent="0.25">
      <c r="M296" s="2"/>
      <c r="N296" s="1">
        <f t="shared" si="24"/>
        <v>234</v>
      </c>
      <c r="O296" s="124">
        <f t="shared" si="26"/>
        <v>10992945.057728512</v>
      </c>
      <c r="P296" s="124">
        <f t="shared" si="25"/>
        <v>36295.139137242659</v>
      </c>
      <c r="Q296" s="124">
        <f t="shared" si="27"/>
        <v>23875.141723129142</v>
      </c>
      <c r="R296" s="124">
        <f t="shared" si="28"/>
        <v>11053115.338588884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11053115.338588884</v>
      </c>
      <c r="P297" s="124">
        <f t="shared" si="25"/>
        <v>36295.139137242659</v>
      </c>
      <c r="Q297" s="124">
        <f t="shared" si="27"/>
        <v>24005.823171596119</v>
      </c>
      <c r="R297" s="124">
        <f t="shared" si="28"/>
        <v>11113416.300897723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11113416.300897723</v>
      </c>
      <c r="P298" s="124">
        <f t="shared" si="25"/>
        <v>36295.139137242659</v>
      </c>
      <c r="Q298" s="124">
        <f t="shared" si="27"/>
        <v>24136.788441922148</v>
      </c>
      <c r="R298" s="124">
        <f t="shared" si="28"/>
        <v>11173848.228476888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11173848.228476888</v>
      </c>
      <c r="P299" s="124">
        <f t="shared" si="25"/>
        <v>36295.139137242659</v>
      </c>
      <c r="Q299" s="124">
        <f t="shared" si="27"/>
        <v>24268.038150528675</v>
      </c>
      <c r="R299" s="124">
        <f t="shared" si="28"/>
        <v>11234411.405764658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11234411.405764658</v>
      </c>
      <c r="P300" s="124">
        <f t="shared" si="25"/>
        <v>36295.139137242659</v>
      </c>
      <c r="Q300" s="124">
        <f t="shared" si="27"/>
        <v>24399.57291517593</v>
      </c>
      <c r="R300" s="124">
        <f t="shared" si="28"/>
        <v>11295106.117817076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11295106.117817076</v>
      </c>
      <c r="P301" s="124">
        <f t="shared" si="25"/>
        <v>36295.139137242659</v>
      </c>
      <c r="Q301" s="124">
        <f t="shared" si="27"/>
        <v>24531.393354965829</v>
      </c>
      <c r="R301" s="124">
        <f t="shared" si="28"/>
        <v>11355932.650309283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11355932.650309283</v>
      </c>
      <c r="P302" s="124">
        <f t="shared" si="25"/>
        <v>36295.139137242659</v>
      </c>
      <c r="Q302" s="124">
        <f t="shared" si="27"/>
        <v>24663.500090344896</v>
      </c>
      <c r="R302" s="124">
        <f t="shared" si="28"/>
        <v>11416891.289536871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11416891.289536871</v>
      </c>
      <c r="P303" s="124">
        <f t="shared" si="25"/>
        <v>36295.139137242659</v>
      </c>
      <c r="Q303" s="124">
        <f t="shared" si="27"/>
        <v>24795.893743107179</v>
      </c>
      <c r="R303" s="124">
        <f t="shared" si="28"/>
        <v>11477982.32241722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11477982.32241722</v>
      </c>
      <c r="P304" s="124">
        <f t="shared" si="25"/>
        <v>36295.139137242659</v>
      </c>
      <c r="Q304" s="124">
        <f t="shared" si="27"/>
        <v>24928.574936397166</v>
      </c>
      <c r="R304" s="124">
        <f t="shared" si="28"/>
        <v>11539206.036490859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11539206.036490859</v>
      </c>
      <c r="P305" s="124">
        <f t="shared" si="25"/>
        <v>36295.139137242659</v>
      </c>
      <c r="Q305" s="124">
        <f t="shared" si="27"/>
        <v>25061.544294712738</v>
      </c>
      <c r="R305" s="124">
        <f t="shared" si="28"/>
        <v>11600562.719922815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11600562.719922815</v>
      </c>
      <c r="P306" s="124">
        <f t="shared" si="25"/>
        <v>36295.139137242659</v>
      </c>
      <c r="Q306" s="124">
        <f t="shared" si="27"/>
        <v>25194.802443908087</v>
      </c>
      <c r="R306" s="124">
        <f t="shared" si="28"/>
        <v>11662052.661503965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11662052.661503965</v>
      </c>
      <c r="P307" s="124">
        <f t="shared" si="25"/>
        <v>36295.139137242659</v>
      </c>
      <c r="Q307" s="124">
        <f t="shared" si="27"/>
        <v>25328.35001119669</v>
      </c>
      <c r="R307" s="124">
        <f t="shared" si="28"/>
        <v>11723676.150652403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11723676.150652403</v>
      </c>
      <c r="P308" s="124">
        <f t="shared" si="25"/>
        <v>36295.139137242659</v>
      </c>
      <c r="Q308" s="124">
        <f t="shared" si="27"/>
        <v>25462.187625154227</v>
      </c>
      <c r="R308" s="124">
        <f t="shared" si="28"/>
        <v>11785433.4774148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11785433.4774148</v>
      </c>
      <c r="P309" s="124">
        <f t="shared" si="25"/>
        <v>36295.139137242659</v>
      </c>
      <c r="Q309" s="124">
        <f t="shared" si="27"/>
        <v>25596.315915721567</v>
      </c>
      <c r="R309" s="124">
        <f t="shared" si="28"/>
        <v>11847324.932467764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11847324.932467764</v>
      </c>
      <c r="P310" s="124">
        <f t="shared" si="25"/>
        <v>36295.139137242659</v>
      </c>
      <c r="Q310" s="124">
        <f t="shared" si="27"/>
        <v>25730.735514207718</v>
      </c>
      <c r="R310" s="124">
        <f t="shared" si="28"/>
        <v>11909350.807119213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11909350.807119213</v>
      </c>
      <c r="P311" s="124">
        <f t="shared" si="25"/>
        <v>36295.139137242659</v>
      </c>
      <c r="Q311" s="124">
        <f t="shared" si="27"/>
        <v>25865.447053292803</v>
      </c>
      <c r="R311" s="124">
        <f t="shared" si="28"/>
        <v>11971511.393309748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11971511.393309748</v>
      </c>
      <c r="P312" s="124">
        <f t="shared" si="25"/>
        <v>36295.139137242659</v>
      </c>
      <c r="Q312" s="124">
        <f t="shared" si="27"/>
        <v>26000.451167031042</v>
      </c>
      <c r="R312" s="124">
        <f t="shared" si="28"/>
        <v>12033806.98361402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12033806.98361402</v>
      </c>
      <c r="P313" s="124">
        <f t="shared" si="25"/>
        <v>36295.139137242659</v>
      </c>
      <c r="Q313" s="124">
        <f t="shared" si="27"/>
        <v>26135.74849085373</v>
      </c>
      <c r="R313" s="124">
        <f t="shared" si="28"/>
        <v>12096237.871242115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12096237.871242115</v>
      </c>
      <c r="P314" s="124">
        <f t="shared" si="25"/>
        <v>36295.139137242659</v>
      </c>
      <c r="Q314" s="124">
        <f t="shared" si="27"/>
        <v>26271.339661572227</v>
      </c>
      <c r="R314" s="124">
        <f t="shared" si="28"/>
        <v>12158804.350040929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12158804.350040929</v>
      </c>
      <c r="P315" s="124">
        <f t="shared" si="25"/>
        <v>36295.139137242659</v>
      </c>
      <c r="Q315" s="124">
        <f t="shared" si="27"/>
        <v>26407.225317380962</v>
      </c>
      <c r="R315" s="124">
        <f t="shared" si="28"/>
        <v>12221506.714495553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12221506.714495553</v>
      </c>
      <c r="P316" s="124">
        <f t="shared" ref="P316:P379" si="30">P315</f>
        <v>36295.139137242659</v>
      </c>
      <c r="Q316" s="124">
        <f t="shared" si="27"/>
        <v>26543.406097860436</v>
      </c>
      <c r="R316" s="124">
        <f t="shared" si="28"/>
        <v>12284345.259730656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12284345.259730656</v>
      </c>
      <c r="P317" s="124">
        <f t="shared" si="30"/>
        <v>36295.139137242659</v>
      </c>
      <c r="Q317" s="124">
        <f t="shared" si="27"/>
        <v>26679.882643980221</v>
      </c>
      <c r="R317" s="124">
        <f t="shared" si="28"/>
        <v>12347320.281511879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12347320.281511879</v>
      </c>
      <c r="P318" s="124">
        <f t="shared" si="30"/>
        <v>36295.139137242659</v>
      </c>
      <c r="Q318" s="124">
        <f t="shared" si="27"/>
        <v>26816.655598101988</v>
      </c>
      <c r="R318" s="124">
        <f t="shared" si="28"/>
        <v>12410432.076247223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12410432.076247223</v>
      </c>
      <c r="P319" s="124">
        <f t="shared" si="30"/>
        <v>36295.139137242659</v>
      </c>
      <c r="Q319" s="124">
        <f t="shared" si="27"/>
        <v>26953.725603982537</v>
      </c>
      <c r="R319" s="124">
        <f t="shared" si="28"/>
        <v>12473680.940988448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12473680.940988448</v>
      </c>
      <c r="P320" s="124">
        <f t="shared" si="30"/>
        <v>36295.139137242659</v>
      </c>
      <c r="Q320" s="124">
        <f t="shared" si="27"/>
        <v>27091.093306776806</v>
      </c>
      <c r="R320" s="124">
        <f t="shared" si="28"/>
        <v>12537067.173432466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12537067.173432466</v>
      </c>
      <c r="P321" s="124">
        <f t="shared" si="30"/>
        <v>36295.139137242659</v>
      </c>
      <c r="Q321" s="124">
        <f t="shared" si="27"/>
        <v>27228.759353040921</v>
      </c>
      <c r="R321" s="124">
        <f t="shared" si="28"/>
        <v>12600591.071922749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12600591.071922749</v>
      </c>
      <c r="P322" s="124">
        <f t="shared" si="30"/>
        <v>36295.139137242659</v>
      </c>
      <c r="Q322" s="124">
        <f t="shared" si="27"/>
        <v>27366.724390735249</v>
      </c>
      <c r="R322" s="124">
        <f t="shared" si="28"/>
        <v>12664252.935450727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12664252.935450727</v>
      </c>
      <c r="P323" s="124">
        <f t="shared" si="30"/>
        <v>36295.139137242659</v>
      </c>
      <c r="Q323" s="124">
        <f t="shared" si="27"/>
        <v>27504.989069227424</v>
      </c>
      <c r="R323" s="124">
        <f t="shared" si="28"/>
        <v>12728053.063657196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12728053.063657196</v>
      </c>
      <c r="P324" s="124">
        <f t="shared" si="30"/>
        <v>36295.139137242659</v>
      </c>
      <c r="Q324" s="124">
        <f t="shared" si="27"/>
        <v>27643.554039295417</v>
      </c>
      <c r="R324" s="124">
        <f t="shared" si="28"/>
        <v>12791991.756833734</v>
      </c>
      <c r="Z324" s="2"/>
    </row>
    <row r="325" spans="13:26" x14ac:dyDescent="0.25">
      <c r="M325" s="2"/>
      <c r="N325" s="1">
        <f t="shared" si="29"/>
        <v>263</v>
      </c>
      <c r="O325" s="124">
        <f t="shared" ref="O325:O388" si="31">R324</f>
        <v>12791991.756833734</v>
      </c>
      <c r="P325" s="124">
        <f t="shared" si="30"/>
        <v>36295.139137242659</v>
      </c>
      <c r="Q325" s="124">
        <f t="shared" ref="Q325:Q388" si="32">O325*$P$57</f>
        <v>27782.419953130608</v>
      </c>
      <c r="R325" s="124">
        <f t="shared" ref="R325:R388" si="33">O325+P325+Q325</f>
        <v>12856069.315924106</v>
      </c>
      <c r="Z325" s="2"/>
    </row>
    <row r="326" spans="13:26" x14ac:dyDescent="0.25">
      <c r="M326" s="2"/>
      <c r="N326" s="1">
        <f t="shared" si="29"/>
        <v>264</v>
      </c>
      <c r="O326" s="124">
        <f t="shared" si="31"/>
        <v>12856069.315924106</v>
      </c>
      <c r="P326" s="124">
        <f t="shared" si="30"/>
        <v>36295.139137242659</v>
      </c>
      <c r="Q326" s="124">
        <f t="shared" si="32"/>
        <v>27921.587464340835</v>
      </c>
      <c r="R326" s="124">
        <f t="shared" si="33"/>
        <v>12920286.042525688</v>
      </c>
      <c r="Z326" s="2"/>
    </row>
    <row r="327" spans="13:26" x14ac:dyDescent="0.25">
      <c r="M327" s="2"/>
      <c r="N327" s="1">
        <f t="shared" si="29"/>
        <v>265</v>
      </c>
      <c r="O327" s="124">
        <f t="shared" si="31"/>
        <v>12920286.042525688</v>
      </c>
      <c r="P327" s="124">
        <f t="shared" si="30"/>
        <v>36295.139137242659</v>
      </c>
      <c r="Q327" s="124">
        <f t="shared" si="32"/>
        <v>28061.057227953479</v>
      </c>
      <c r="R327" s="124">
        <f t="shared" si="33"/>
        <v>12984642.238890884</v>
      </c>
      <c r="Z327" s="2"/>
    </row>
    <row r="328" spans="13:26" x14ac:dyDescent="0.25">
      <c r="M328" s="2"/>
      <c r="N328" s="1">
        <f t="shared" si="29"/>
        <v>266</v>
      </c>
      <c r="O328" s="124">
        <f t="shared" si="31"/>
        <v>12984642.238890884</v>
      </c>
      <c r="P328" s="124">
        <f t="shared" si="30"/>
        <v>36295.139137242659</v>
      </c>
      <c r="Q328" s="124">
        <f t="shared" si="32"/>
        <v>28200.829900418568</v>
      </c>
      <c r="R328" s="124">
        <f t="shared" si="33"/>
        <v>13049138.207928546</v>
      </c>
      <c r="Z328" s="2"/>
    </row>
    <row r="329" spans="13:26" x14ac:dyDescent="0.25">
      <c r="M329" s="2"/>
      <c r="N329" s="1">
        <f t="shared" si="29"/>
        <v>267</v>
      </c>
      <c r="O329" s="124">
        <f t="shared" si="31"/>
        <v>13049138.207928546</v>
      </c>
      <c r="P329" s="124">
        <f t="shared" si="30"/>
        <v>36295.139137242659</v>
      </c>
      <c r="Q329" s="124">
        <f t="shared" si="32"/>
        <v>28340.906139611823</v>
      </c>
      <c r="R329" s="124">
        <f t="shared" si="33"/>
        <v>13113774.2532054</v>
      </c>
      <c r="Z329" s="2"/>
    </row>
    <row r="330" spans="13:26" x14ac:dyDescent="0.25">
      <c r="M330" s="2"/>
      <c r="N330" s="1">
        <f t="shared" si="29"/>
        <v>268</v>
      </c>
      <c r="O330" s="124">
        <f t="shared" si="31"/>
        <v>13113774.2532054</v>
      </c>
      <c r="P330" s="124">
        <f t="shared" si="30"/>
        <v>36295.139137242659</v>
      </c>
      <c r="Q330" s="124">
        <f t="shared" si="32"/>
        <v>28481.286604837798</v>
      </c>
      <c r="R330" s="124">
        <f t="shared" si="33"/>
        <v>13178550.67894748</v>
      </c>
      <c r="Z330" s="2"/>
    </row>
    <row r="331" spans="13:26" x14ac:dyDescent="0.25">
      <c r="M331" s="2"/>
      <c r="N331" s="1">
        <f t="shared" si="29"/>
        <v>269</v>
      </c>
      <c r="O331" s="124">
        <f t="shared" si="31"/>
        <v>13178550.67894748</v>
      </c>
      <c r="P331" s="124">
        <f t="shared" si="30"/>
        <v>36295.139137242659</v>
      </c>
      <c r="Q331" s="124">
        <f t="shared" si="32"/>
        <v>28621.971956832953</v>
      </c>
      <c r="R331" s="124">
        <f t="shared" si="33"/>
        <v>13243467.790041555</v>
      </c>
      <c r="Z331" s="2"/>
    </row>
    <row r="332" spans="13:26" x14ac:dyDescent="0.25">
      <c r="M332" s="2"/>
      <c r="N332" s="1">
        <f t="shared" si="29"/>
        <v>270</v>
      </c>
      <c r="O332" s="124">
        <f t="shared" si="31"/>
        <v>13243467.790041555</v>
      </c>
      <c r="P332" s="124">
        <f t="shared" si="30"/>
        <v>36295.139137242659</v>
      </c>
      <c r="Q332" s="124">
        <f t="shared" si="32"/>
        <v>28762.962857768773</v>
      </c>
      <c r="R332" s="124">
        <f t="shared" si="33"/>
        <v>13308525.892036565</v>
      </c>
      <c r="Z332" s="2"/>
    </row>
    <row r="333" spans="13:26" x14ac:dyDescent="0.25">
      <c r="M333" s="2"/>
      <c r="N333" s="1">
        <f t="shared" si="29"/>
        <v>271</v>
      </c>
      <c r="O333" s="124">
        <f t="shared" si="31"/>
        <v>13308525.892036565</v>
      </c>
      <c r="P333" s="124">
        <f t="shared" si="30"/>
        <v>36295.139137242659</v>
      </c>
      <c r="Q333" s="124">
        <f t="shared" si="32"/>
        <v>28904.259971254902</v>
      </c>
      <c r="R333" s="124">
        <f t="shared" si="33"/>
        <v>13373725.291145062</v>
      </c>
      <c r="Z333" s="2"/>
    </row>
    <row r="334" spans="13:26" x14ac:dyDescent="0.25">
      <c r="M334" s="2"/>
      <c r="N334" s="1">
        <f t="shared" si="29"/>
        <v>272</v>
      </c>
      <c r="O334" s="124">
        <f t="shared" si="31"/>
        <v>13373725.291145062</v>
      </c>
      <c r="P334" s="124">
        <f t="shared" si="30"/>
        <v>36295.139137242659</v>
      </c>
      <c r="Q334" s="124">
        <f t="shared" si="32"/>
        <v>29045.863962342246</v>
      </c>
      <c r="R334" s="124">
        <f t="shared" si="33"/>
        <v>13439066.294244647</v>
      </c>
      <c r="Z334" s="2"/>
    </row>
    <row r="335" spans="13:26" x14ac:dyDescent="0.25">
      <c r="M335" s="2"/>
      <c r="N335" s="1">
        <f t="shared" si="29"/>
        <v>273</v>
      </c>
      <c r="O335" s="124">
        <f t="shared" si="31"/>
        <v>13439066.294244647</v>
      </c>
      <c r="P335" s="124">
        <f t="shared" si="30"/>
        <v>36295.139137242659</v>
      </c>
      <c r="Q335" s="124">
        <f t="shared" si="32"/>
        <v>29187.775497526101</v>
      </c>
      <c r="R335" s="124">
        <f t="shared" si="33"/>
        <v>13504549.208879415</v>
      </c>
      <c r="Z335" s="2"/>
    </row>
    <row r="336" spans="13:26" x14ac:dyDescent="0.25">
      <c r="M336" s="2"/>
      <c r="N336" s="1">
        <f t="shared" si="29"/>
        <v>274</v>
      </c>
      <c r="O336" s="124">
        <f t="shared" si="31"/>
        <v>13504549.208879415</v>
      </c>
      <c r="P336" s="124">
        <f t="shared" si="30"/>
        <v>36295.139137242659</v>
      </c>
      <c r="Q336" s="124">
        <f t="shared" si="32"/>
        <v>29329.995244749298</v>
      </c>
      <c r="R336" s="124">
        <f t="shared" si="33"/>
        <v>13570174.343261406</v>
      </c>
      <c r="Z336" s="2"/>
    </row>
    <row r="337" spans="13:26" x14ac:dyDescent="0.25">
      <c r="M337" s="2"/>
      <c r="N337" s="1">
        <f t="shared" si="29"/>
        <v>275</v>
      </c>
      <c r="O337" s="124">
        <f t="shared" si="31"/>
        <v>13570174.343261406</v>
      </c>
      <c r="P337" s="124">
        <f t="shared" si="30"/>
        <v>36295.139137242659</v>
      </c>
      <c r="Q337" s="124">
        <f t="shared" si="32"/>
        <v>29472.523873405356</v>
      </c>
      <c r="R337" s="124">
        <f t="shared" si="33"/>
        <v>13635942.006272053</v>
      </c>
      <c r="Z337" s="2"/>
    </row>
    <row r="338" spans="13:26" x14ac:dyDescent="0.25">
      <c r="M338" s="2"/>
      <c r="N338" s="1">
        <f t="shared" si="29"/>
        <v>276</v>
      </c>
      <c r="O338" s="124">
        <f t="shared" si="31"/>
        <v>13635942.006272053</v>
      </c>
      <c r="P338" s="124">
        <f t="shared" si="30"/>
        <v>36295.139137242659</v>
      </c>
      <c r="Q338" s="124">
        <f t="shared" si="32"/>
        <v>29615.362054341618</v>
      </c>
      <c r="R338" s="124">
        <f t="shared" si="33"/>
        <v>13701852.507463638</v>
      </c>
      <c r="Z338" s="2"/>
    </row>
    <row r="339" spans="13:26" x14ac:dyDescent="0.25">
      <c r="M339" s="2"/>
      <c r="N339" s="1">
        <f t="shared" si="29"/>
        <v>277</v>
      </c>
      <c r="O339" s="124">
        <f t="shared" si="31"/>
        <v>13701852.507463638</v>
      </c>
      <c r="P339" s="124">
        <f t="shared" si="30"/>
        <v>36295.139137242659</v>
      </c>
      <c r="Q339" s="124">
        <f t="shared" si="32"/>
        <v>29758.510459862413</v>
      </c>
      <c r="R339" s="124">
        <f t="shared" si="33"/>
        <v>13767906.157060742</v>
      </c>
      <c r="Z339" s="2"/>
    </row>
    <row r="340" spans="13:26" x14ac:dyDescent="0.25">
      <c r="M340" s="2"/>
      <c r="N340" s="1">
        <f t="shared" si="29"/>
        <v>278</v>
      </c>
      <c r="O340" s="124">
        <f t="shared" si="31"/>
        <v>13767906.157060742</v>
      </c>
      <c r="P340" s="124">
        <f t="shared" si="30"/>
        <v>36295.139137242659</v>
      </c>
      <c r="Q340" s="124">
        <f t="shared" si="32"/>
        <v>29901.969763732221</v>
      </c>
      <c r="R340" s="124">
        <f t="shared" si="33"/>
        <v>13834103.265961716</v>
      </c>
      <c r="Z340" s="2"/>
    </row>
    <row r="341" spans="13:26" x14ac:dyDescent="0.25">
      <c r="M341" s="2"/>
      <c r="N341" s="1">
        <f t="shared" si="29"/>
        <v>279</v>
      </c>
      <c r="O341" s="124">
        <f t="shared" si="31"/>
        <v>13834103.265961716</v>
      </c>
      <c r="P341" s="124">
        <f t="shared" si="30"/>
        <v>36295.139137242659</v>
      </c>
      <c r="Q341" s="124">
        <f t="shared" si="32"/>
        <v>30045.740641178843</v>
      </c>
      <c r="R341" s="124">
        <f t="shared" si="33"/>
        <v>13900444.145740137</v>
      </c>
      <c r="Z341" s="2"/>
    </row>
    <row r="342" spans="13:26" x14ac:dyDescent="0.25">
      <c r="M342" s="2"/>
      <c r="N342" s="1">
        <f t="shared" si="29"/>
        <v>280</v>
      </c>
      <c r="O342" s="124">
        <f t="shared" si="31"/>
        <v>13900444.145740137</v>
      </c>
      <c r="P342" s="124">
        <f t="shared" si="30"/>
        <v>36295.139137242659</v>
      </c>
      <c r="Q342" s="124">
        <f t="shared" si="32"/>
        <v>30189.823768896593</v>
      </c>
      <c r="R342" s="124">
        <f t="shared" si="33"/>
        <v>13966929.108646275</v>
      </c>
      <c r="Z342" s="2"/>
    </row>
    <row r="343" spans="13:26" x14ac:dyDescent="0.25">
      <c r="M343" s="2"/>
      <c r="N343" s="1">
        <f t="shared" si="29"/>
        <v>281</v>
      </c>
      <c r="O343" s="124">
        <f t="shared" si="31"/>
        <v>13966929.108646275</v>
      </c>
      <c r="P343" s="124">
        <f t="shared" si="30"/>
        <v>36295.139137242659</v>
      </c>
      <c r="Q343" s="124">
        <f t="shared" si="32"/>
        <v>30334.219825049451</v>
      </c>
      <c r="R343" s="124">
        <f t="shared" si="33"/>
        <v>14033558.467608567</v>
      </c>
      <c r="Z343" s="2"/>
    </row>
    <row r="344" spans="13:26" x14ac:dyDescent="0.25">
      <c r="M344" s="2"/>
      <c r="N344" s="1">
        <f t="shared" si="29"/>
        <v>282</v>
      </c>
      <c r="O344" s="124">
        <f t="shared" si="31"/>
        <v>14033558.467608567</v>
      </c>
      <c r="P344" s="124">
        <f t="shared" si="30"/>
        <v>36295.139137242659</v>
      </c>
      <c r="Q344" s="124">
        <f t="shared" si="32"/>
        <v>30478.929489274284</v>
      </c>
      <c r="R344" s="124">
        <f t="shared" si="33"/>
        <v>14100332.536235083</v>
      </c>
      <c r="Z344" s="2"/>
    </row>
    <row r="345" spans="13:26" x14ac:dyDescent="0.25">
      <c r="M345" s="2"/>
      <c r="N345" s="1">
        <f t="shared" si="29"/>
        <v>283</v>
      </c>
      <c r="O345" s="124">
        <f t="shared" si="31"/>
        <v>14100332.536235083</v>
      </c>
      <c r="P345" s="124">
        <f t="shared" si="30"/>
        <v>36295.139137242659</v>
      </c>
      <c r="Q345" s="124">
        <f t="shared" si="32"/>
        <v>30623.95344268404</v>
      </c>
      <c r="R345" s="124">
        <f t="shared" si="33"/>
        <v>14167251.628815008</v>
      </c>
      <c r="Z345" s="2"/>
    </row>
    <row r="346" spans="13:26" x14ac:dyDescent="0.25">
      <c r="M346" s="2"/>
      <c r="N346" s="1">
        <f t="shared" si="29"/>
        <v>284</v>
      </c>
      <c r="O346" s="124">
        <f t="shared" si="31"/>
        <v>14167251.628815008</v>
      </c>
      <c r="P346" s="124">
        <f t="shared" si="30"/>
        <v>36295.139137242659</v>
      </c>
      <c r="Q346" s="124">
        <f t="shared" si="32"/>
        <v>30769.292367870941</v>
      </c>
      <c r="R346" s="124">
        <f t="shared" si="33"/>
        <v>14234316.060320122</v>
      </c>
      <c r="Z346" s="2"/>
    </row>
    <row r="347" spans="13:26" x14ac:dyDescent="0.25">
      <c r="M347" s="2"/>
      <c r="N347" s="1">
        <f t="shared" si="29"/>
        <v>285</v>
      </c>
      <c r="O347" s="124">
        <f t="shared" si="31"/>
        <v>14234316.060320122</v>
      </c>
      <c r="P347" s="124">
        <f t="shared" si="30"/>
        <v>36295.139137242659</v>
      </c>
      <c r="Q347" s="124">
        <f t="shared" si="32"/>
        <v>30914.946948909714</v>
      </c>
      <c r="R347" s="124">
        <f t="shared" si="33"/>
        <v>14301526.146406274</v>
      </c>
      <c r="Z347" s="2"/>
    </row>
    <row r="348" spans="13:26" x14ac:dyDescent="0.25">
      <c r="M348" s="2"/>
      <c r="N348" s="1">
        <f t="shared" si="29"/>
        <v>286</v>
      </c>
      <c r="O348" s="124">
        <f t="shared" si="31"/>
        <v>14301526.146406274</v>
      </c>
      <c r="P348" s="124">
        <f t="shared" si="30"/>
        <v>36295.139137242659</v>
      </c>
      <c r="Q348" s="124">
        <f t="shared" si="32"/>
        <v>31060.917871360787</v>
      </c>
      <c r="R348" s="124">
        <f t="shared" si="33"/>
        <v>14368882.203414878</v>
      </c>
      <c r="Z348" s="2"/>
    </row>
    <row r="349" spans="13:26" x14ac:dyDescent="0.25">
      <c r="M349" s="2"/>
      <c r="N349" s="1">
        <f t="shared" si="29"/>
        <v>287</v>
      </c>
      <c r="O349" s="124">
        <f t="shared" si="31"/>
        <v>14368882.203414878</v>
      </c>
      <c r="P349" s="124">
        <f t="shared" si="30"/>
        <v>36295.139137242659</v>
      </c>
      <c r="Q349" s="124">
        <f t="shared" si="32"/>
        <v>31207.20582227354</v>
      </c>
      <c r="R349" s="124">
        <f t="shared" si="33"/>
        <v>14436384.548374394</v>
      </c>
      <c r="Z349" s="2"/>
    </row>
    <row r="350" spans="13:26" x14ac:dyDescent="0.25">
      <c r="M350" s="2"/>
      <c r="N350" s="1">
        <f t="shared" si="29"/>
        <v>288</v>
      </c>
      <c r="O350" s="124">
        <f t="shared" si="31"/>
        <v>14436384.548374394</v>
      </c>
      <c r="P350" s="124">
        <f t="shared" si="30"/>
        <v>36295.139137242659</v>
      </c>
      <c r="Q350" s="124">
        <f t="shared" si="32"/>
        <v>31353.811490189521</v>
      </c>
      <c r="R350" s="124">
        <f t="shared" si="33"/>
        <v>14504033.499001825</v>
      </c>
      <c r="Z350" s="2"/>
    </row>
    <row r="351" spans="13:26" x14ac:dyDescent="0.25">
      <c r="M351" s="2"/>
      <c r="N351" s="1">
        <f t="shared" si="29"/>
        <v>289</v>
      </c>
      <c r="O351" s="124">
        <f t="shared" si="31"/>
        <v>14504033.499001825</v>
      </c>
      <c r="P351" s="124">
        <f t="shared" si="30"/>
        <v>36295.139137242659</v>
      </c>
      <c r="Q351" s="124">
        <f t="shared" si="32"/>
        <v>31500.735565145704</v>
      </c>
      <c r="R351" s="124">
        <f t="shared" si="33"/>
        <v>14571829.373704214</v>
      </c>
      <c r="Z351" s="2"/>
    </row>
    <row r="352" spans="13:26" x14ac:dyDescent="0.25">
      <c r="M352" s="2"/>
      <c r="N352" s="1">
        <f t="shared" si="29"/>
        <v>290</v>
      </c>
      <c r="O352" s="124">
        <f t="shared" si="31"/>
        <v>14571829.373704214</v>
      </c>
      <c r="P352" s="124">
        <f t="shared" si="30"/>
        <v>36295.139137242659</v>
      </c>
      <c r="Q352" s="124">
        <f t="shared" si="32"/>
        <v>31647.978738677717</v>
      </c>
      <c r="R352" s="124">
        <f t="shared" si="33"/>
        <v>14639772.491580134</v>
      </c>
      <c r="Z352" s="2"/>
    </row>
    <row r="353" spans="13:26" x14ac:dyDescent="0.25">
      <c r="M353" s="2"/>
      <c r="N353" s="1">
        <f t="shared" si="29"/>
        <v>291</v>
      </c>
      <c r="O353" s="124">
        <f t="shared" si="31"/>
        <v>14639772.491580134</v>
      </c>
      <c r="P353" s="124">
        <f t="shared" si="30"/>
        <v>36295.139137242659</v>
      </c>
      <c r="Q353" s="124">
        <f t="shared" si="32"/>
        <v>31795.541703823117</v>
      </c>
      <c r="R353" s="124">
        <f t="shared" si="33"/>
        <v>14707863.1724212</v>
      </c>
      <c r="Z353" s="2"/>
    </row>
    <row r="354" spans="13:26" x14ac:dyDescent="0.25">
      <c r="M354" s="2"/>
      <c r="N354" s="1">
        <f t="shared" si="29"/>
        <v>292</v>
      </c>
      <c r="O354" s="124">
        <f t="shared" si="31"/>
        <v>14707863.1724212</v>
      </c>
      <c r="P354" s="124">
        <f t="shared" si="30"/>
        <v>36295.139137242659</v>
      </c>
      <c r="Q354" s="124">
        <f t="shared" si="32"/>
        <v>31943.425155124631</v>
      </c>
      <c r="R354" s="124">
        <f t="shared" si="33"/>
        <v>14776101.736713568</v>
      </c>
      <c r="Z354" s="2"/>
    </row>
    <row r="355" spans="13:26" x14ac:dyDescent="0.25">
      <c r="M355" s="2"/>
      <c r="N355" s="1">
        <f t="shared" si="29"/>
        <v>293</v>
      </c>
      <c r="O355" s="124">
        <f t="shared" si="31"/>
        <v>14776101.736713568</v>
      </c>
      <c r="P355" s="124">
        <f t="shared" si="30"/>
        <v>36295.139137242659</v>
      </c>
      <c r="Q355" s="124">
        <f t="shared" si="32"/>
        <v>32091.62978863344</v>
      </c>
      <c r="R355" s="124">
        <f t="shared" si="33"/>
        <v>14844488.505639443</v>
      </c>
      <c r="Z355" s="2"/>
    </row>
    <row r="356" spans="13:26" x14ac:dyDescent="0.25">
      <c r="M356" s="2"/>
      <c r="N356" s="1">
        <f t="shared" si="29"/>
        <v>294</v>
      </c>
      <c r="O356" s="124">
        <f t="shared" si="31"/>
        <v>14844488.505639443</v>
      </c>
      <c r="P356" s="124">
        <f t="shared" si="30"/>
        <v>36295.139137242659</v>
      </c>
      <c r="Q356" s="124">
        <f t="shared" si="32"/>
        <v>32240.156301912451</v>
      </c>
      <c r="R356" s="124">
        <f t="shared" si="33"/>
        <v>14913023.801078597</v>
      </c>
      <c r="Z356" s="2"/>
    </row>
    <row r="357" spans="13:26" x14ac:dyDescent="0.25">
      <c r="M357" s="2"/>
      <c r="N357" s="1">
        <f t="shared" si="29"/>
        <v>295</v>
      </c>
      <c r="O357" s="124">
        <f t="shared" si="31"/>
        <v>14913023.801078597</v>
      </c>
      <c r="P357" s="124">
        <f t="shared" si="30"/>
        <v>36295.139137242659</v>
      </c>
      <c r="Q357" s="124">
        <f t="shared" si="32"/>
        <v>32389.005394039581</v>
      </c>
      <c r="R357" s="124">
        <f t="shared" si="33"/>
        <v>14981707.945609879</v>
      </c>
      <c r="Z357" s="2"/>
    </row>
    <row r="358" spans="13:26" x14ac:dyDescent="0.25">
      <c r="M358" s="2"/>
      <c r="N358" s="1">
        <f t="shared" si="29"/>
        <v>296</v>
      </c>
      <c r="O358" s="124">
        <f t="shared" si="31"/>
        <v>14981707.945609879</v>
      </c>
      <c r="P358" s="124">
        <f t="shared" si="30"/>
        <v>36295.139137242659</v>
      </c>
      <c r="Q358" s="124">
        <f t="shared" si="32"/>
        <v>32538.177765611053</v>
      </c>
      <c r="R358" s="124">
        <f t="shared" si="33"/>
        <v>15050541.262512732</v>
      </c>
      <c r="Z358" s="2"/>
    </row>
    <row r="359" spans="13:26" x14ac:dyDescent="0.25">
      <c r="M359" s="2"/>
      <c r="N359" s="1">
        <f t="shared" si="29"/>
        <v>297</v>
      </c>
      <c r="O359" s="124">
        <f t="shared" si="31"/>
        <v>15050541.262512732</v>
      </c>
      <c r="P359" s="124">
        <f t="shared" si="30"/>
        <v>36295.139137242659</v>
      </c>
      <c r="Q359" s="124">
        <f t="shared" si="32"/>
        <v>32687.674118744675</v>
      </c>
      <c r="R359" s="124">
        <f t="shared" si="33"/>
        <v>15119524.075768718</v>
      </c>
      <c r="Z359" s="2"/>
    </row>
    <row r="360" spans="13:26" x14ac:dyDescent="0.25">
      <c r="M360" s="2"/>
      <c r="N360" s="1">
        <f t="shared" si="29"/>
        <v>298</v>
      </c>
      <c r="O360" s="124">
        <f t="shared" si="31"/>
        <v>15119524.075768718</v>
      </c>
      <c r="P360" s="124">
        <f t="shared" si="30"/>
        <v>36295.139137242659</v>
      </c>
      <c r="Q360" s="124">
        <f t="shared" si="32"/>
        <v>32837.495157083162</v>
      </c>
      <c r="R360" s="124">
        <f t="shared" si="33"/>
        <v>15188656.710063044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15188656.710063044</v>
      </c>
      <c r="P361" s="124">
        <f t="shared" si="30"/>
        <v>36295.139137242659</v>
      </c>
      <c r="Q361" s="124">
        <f t="shared" si="32"/>
        <v>32987.64158579745</v>
      </c>
      <c r="R361" s="124">
        <f t="shared" si="33"/>
        <v>15257939.490786083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15257939.490786083</v>
      </c>
      <c r="P362" s="124">
        <f t="shared" si="30"/>
        <v>36295.139137242659</v>
      </c>
      <c r="Q362" s="124">
        <f t="shared" si="32"/>
        <v>33138.114111589988</v>
      </c>
      <c r="R362" s="124">
        <f t="shared" si="33"/>
        <v>15327372.744034914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15327372.744034914</v>
      </c>
      <c r="P363" s="124">
        <f t="shared" si="30"/>
        <v>36295.139137242659</v>
      </c>
      <c r="Q363" s="124">
        <f t="shared" si="32"/>
        <v>33288.913442698104</v>
      </c>
      <c r="R363" s="124">
        <f t="shared" si="33"/>
        <v>15396956.796614854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15396956.796614854</v>
      </c>
      <c r="P364" s="124">
        <f t="shared" si="30"/>
        <v>36295.139137242659</v>
      </c>
      <c r="Q364" s="124">
        <f t="shared" si="32"/>
        <v>33440.040288897319</v>
      </c>
      <c r="R364" s="124">
        <f t="shared" si="33"/>
        <v>15466691.976040993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15466691.976040993</v>
      </c>
      <c r="P365" s="124">
        <f t="shared" si="30"/>
        <v>36295.139137242659</v>
      </c>
      <c r="Q365" s="124">
        <f t="shared" si="32"/>
        <v>33591.495361504669</v>
      </c>
      <c r="R365" s="124">
        <f t="shared" si="33"/>
        <v>15536578.61053974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15536578.61053974</v>
      </c>
      <c r="P366" s="124">
        <f t="shared" si="30"/>
        <v>36295.139137242659</v>
      </c>
      <c r="Q366" s="124">
        <f t="shared" si="32"/>
        <v>33743.279373382094</v>
      </c>
      <c r="R366" s="124">
        <f t="shared" si="33"/>
        <v>15606617.029050363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15606617.029050363</v>
      </c>
      <c r="P367" s="124">
        <f t="shared" si="30"/>
        <v>36295.139137242659</v>
      </c>
      <c r="Q367" s="124">
        <f t="shared" si="32"/>
        <v>33895.393038939743</v>
      </c>
      <c r="R367" s="124">
        <f t="shared" si="33"/>
        <v>15676807.561226545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15676807.561226545</v>
      </c>
      <c r="P368" s="124">
        <f t="shared" si="30"/>
        <v>36295.139137242659</v>
      </c>
      <c r="Q368" s="124">
        <f t="shared" si="32"/>
        <v>34047.837074139396</v>
      </c>
      <c r="R368" s="124">
        <f t="shared" si="33"/>
        <v>15747150.537437927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15747150.537437927</v>
      </c>
      <c r="P369" s="124">
        <f t="shared" si="30"/>
        <v>36295.139137242659</v>
      </c>
      <c r="Q369" s="124">
        <f t="shared" si="32"/>
        <v>34200.612196497779</v>
      </c>
      <c r="R369" s="124">
        <f t="shared" si="33"/>
        <v>15817646.288771667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15817646.288771667</v>
      </c>
      <c r="P370" s="124">
        <f t="shared" si="30"/>
        <v>36295.139137242659</v>
      </c>
      <c r="Q370" s="124">
        <f t="shared" si="32"/>
        <v>34353.71912508997</v>
      </c>
      <c r="R370" s="124">
        <f t="shared" si="33"/>
        <v>15888295.147033999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15888295.147033999</v>
      </c>
      <c r="P371" s="124">
        <f t="shared" si="30"/>
        <v>36295.139137242659</v>
      </c>
      <c r="Q371" s="124">
        <f t="shared" si="32"/>
        <v>34507.158580552779</v>
      </c>
      <c r="R371" s="124">
        <f t="shared" si="33"/>
        <v>15959097.444751794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15959097.444751794</v>
      </c>
      <c r="P372" s="124">
        <f t="shared" si="30"/>
        <v>36295.139137242659</v>
      </c>
      <c r="Q372" s="124">
        <f t="shared" si="32"/>
        <v>34660.93128508814</v>
      </c>
      <c r="R372" s="124">
        <f t="shared" si="33"/>
        <v>16030053.515174124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16030053.515174124</v>
      </c>
      <c r="P373" s="124">
        <f t="shared" si="30"/>
        <v>36295.139137242659</v>
      </c>
      <c r="Q373" s="124">
        <f t="shared" si="32"/>
        <v>34815.037962466507</v>
      </c>
      <c r="R373" s="124">
        <f t="shared" si="33"/>
        <v>16101163.692273833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16101163.692273833</v>
      </c>
      <c r="P374" s="124">
        <f t="shared" si="30"/>
        <v>36295.139137242659</v>
      </c>
      <c r="Q374" s="124">
        <f t="shared" si="32"/>
        <v>34969.479338030258</v>
      </c>
      <c r="R374" s="124">
        <f t="shared" si="33"/>
        <v>16172428.310749104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16172428.310749104</v>
      </c>
      <c r="P375" s="124">
        <f t="shared" si="30"/>
        <v>36295.139137242659</v>
      </c>
      <c r="Q375" s="124">
        <f t="shared" si="32"/>
        <v>35124.256138697121</v>
      </c>
      <c r="R375" s="124">
        <f t="shared" si="33"/>
        <v>16243847.706025044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16243847.706025044</v>
      </c>
      <c r="P376" s="124">
        <f t="shared" si="30"/>
        <v>36295.139137242659</v>
      </c>
      <c r="Q376" s="124">
        <f t="shared" si="32"/>
        <v>35279.369092963592</v>
      </c>
      <c r="R376" s="124">
        <f t="shared" si="33"/>
        <v>16315422.214255249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16315422.214255249</v>
      </c>
      <c r="P377" s="124">
        <f t="shared" si="30"/>
        <v>36295.139137242659</v>
      </c>
      <c r="Q377" s="124">
        <f t="shared" si="32"/>
        <v>35434.818930908339</v>
      </c>
      <c r="R377" s="124">
        <f t="shared" si="33"/>
        <v>16387152.1723234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16387152.1723234</v>
      </c>
      <c r="P378" s="124">
        <f t="shared" si="30"/>
        <v>36295.139137242659</v>
      </c>
      <c r="Q378" s="124">
        <f t="shared" si="32"/>
        <v>35590.606384195678</v>
      </c>
      <c r="R378" s="124">
        <f t="shared" si="33"/>
        <v>16459037.917844838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16459037.917844838</v>
      </c>
      <c r="P379" s="124">
        <f t="shared" si="30"/>
        <v>36295.139137242659</v>
      </c>
      <c r="Q379" s="124">
        <f t="shared" si="32"/>
        <v>35746.732186078996</v>
      </c>
      <c r="R379" s="124">
        <f t="shared" si="33"/>
        <v>16531079.789168159</v>
      </c>
      <c r="Z379" s="2"/>
    </row>
    <row r="380" spans="13:26" x14ac:dyDescent="0.25">
      <c r="M380" s="2"/>
      <c r="N380" s="1">
        <f t="shared" ref="N380:N443" si="34">N379+1</f>
        <v>318</v>
      </c>
      <c r="O380" s="124">
        <f t="shared" si="31"/>
        <v>16531079.789168159</v>
      </c>
      <c r="P380" s="124">
        <f t="shared" ref="P380:P443" si="35">P379</f>
        <v>36295.139137242659</v>
      </c>
      <c r="Q380" s="124">
        <f t="shared" si="32"/>
        <v>35903.197071404196</v>
      </c>
      <c r="R380" s="124">
        <f t="shared" si="33"/>
        <v>16603278.125376806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16603278.125376806</v>
      </c>
      <c r="P381" s="124">
        <f t="shared" si="35"/>
        <v>36295.139137242659</v>
      </c>
      <c r="Q381" s="124">
        <f t="shared" si="32"/>
        <v>36060.001776613171</v>
      </c>
      <c r="R381" s="124">
        <f t="shared" si="33"/>
        <v>16675633.266290661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16675633.266290661</v>
      </c>
      <c r="P382" s="124">
        <f t="shared" si="35"/>
        <v>36295.139137242659</v>
      </c>
      <c r="Q382" s="124">
        <f t="shared" si="32"/>
        <v>36217.147039747259</v>
      </c>
      <c r="R382" s="124">
        <f t="shared" si="33"/>
        <v>16748145.55246765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16748145.55246765</v>
      </c>
      <c r="P383" s="124">
        <f t="shared" si="35"/>
        <v>36295.139137242659</v>
      </c>
      <c r="Q383" s="124">
        <f t="shared" si="32"/>
        <v>36374.63360045071</v>
      </c>
      <c r="R383" s="124">
        <f t="shared" si="33"/>
        <v>16820815.325205345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16820815.325205345</v>
      </c>
      <c r="P384" s="124">
        <f t="shared" si="35"/>
        <v>36295.139137242659</v>
      </c>
      <c r="Q384" s="124">
        <f t="shared" si="32"/>
        <v>36532.462199974208</v>
      </c>
      <c r="R384" s="124">
        <f t="shared" si="33"/>
        <v>16893642.926542562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16893642.926542562</v>
      </c>
      <c r="P385" s="124">
        <f t="shared" si="35"/>
        <v>36295.139137242659</v>
      </c>
      <c r="Q385" s="124">
        <f t="shared" si="32"/>
        <v>36690.633581178299</v>
      </c>
      <c r="R385" s="124">
        <f t="shared" si="33"/>
        <v>16966628.699260984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16966628.699260984</v>
      </c>
      <c r="P386" s="124">
        <f t="shared" si="35"/>
        <v>36295.139137242659</v>
      </c>
      <c r="Q386" s="124">
        <f t="shared" si="32"/>
        <v>36849.148488536943</v>
      </c>
      <c r="R386" s="124">
        <f t="shared" si="33"/>
        <v>17039772.986886762</v>
      </c>
      <c r="Z386" s="2"/>
    </row>
    <row r="387" spans="13:26" x14ac:dyDescent="0.25">
      <c r="M387" s="2"/>
      <c r="N387" s="1">
        <f t="shared" si="34"/>
        <v>325</v>
      </c>
      <c r="O387" s="124">
        <f t="shared" si="31"/>
        <v>17039772.986886762</v>
      </c>
      <c r="P387" s="124">
        <f t="shared" si="35"/>
        <v>36295.139137242659</v>
      </c>
      <c r="Q387" s="124">
        <f t="shared" si="32"/>
        <v>37008.007668140956</v>
      </c>
      <c r="R387" s="124">
        <f t="shared" si="33"/>
        <v>17113076.133692145</v>
      </c>
      <c r="Z387" s="2"/>
    </row>
    <row r="388" spans="13:26" x14ac:dyDescent="0.25">
      <c r="M388" s="2"/>
      <c r="N388" s="1">
        <f t="shared" si="34"/>
        <v>326</v>
      </c>
      <c r="O388" s="124">
        <f t="shared" si="31"/>
        <v>17113076.133692145</v>
      </c>
      <c r="P388" s="124">
        <f t="shared" si="35"/>
        <v>36295.139137242659</v>
      </c>
      <c r="Q388" s="124">
        <f t="shared" si="32"/>
        <v>37167.211867701604</v>
      </c>
      <c r="R388" s="124">
        <f t="shared" si="33"/>
        <v>17186538.484697089</v>
      </c>
      <c r="Z388" s="2"/>
    </row>
    <row r="389" spans="13:26" x14ac:dyDescent="0.25">
      <c r="M389" s="2"/>
      <c r="N389" s="1">
        <f t="shared" si="34"/>
        <v>327</v>
      </c>
      <c r="O389" s="124">
        <f t="shared" ref="O389:O452" si="36">R388</f>
        <v>17186538.484697089</v>
      </c>
      <c r="P389" s="124">
        <f t="shared" si="35"/>
        <v>36295.139137242659</v>
      </c>
      <c r="Q389" s="124">
        <f t="shared" ref="Q389:Q452" si="37">O389*$P$57</f>
        <v>37326.761836554055</v>
      </c>
      <c r="R389" s="124">
        <f t="shared" ref="R389:R452" si="38">O389+P389+Q389</f>
        <v>17260160.385670885</v>
      </c>
      <c r="Z389" s="2"/>
    </row>
    <row r="390" spans="13:26" x14ac:dyDescent="0.25">
      <c r="M390" s="2"/>
      <c r="N390" s="1">
        <f t="shared" si="34"/>
        <v>328</v>
      </c>
      <c r="O390" s="124">
        <f t="shared" si="36"/>
        <v>17260160.385670885</v>
      </c>
      <c r="P390" s="124">
        <f t="shared" si="35"/>
        <v>36295.139137242659</v>
      </c>
      <c r="Q390" s="124">
        <f t="shared" si="37"/>
        <v>37486.65832566093</v>
      </c>
      <c r="R390" s="124">
        <f t="shared" si="38"/>
        <v>17333942.183133788</v>
      </c>
      <c r="Z390" s="2"/>
    </row>
    <row r="391" spans="13:26" x14ac:dyDescent="0.25">
      <c r="M391" s="2"/>
      <c r="N391" s="1">
        <f t="shared" si="34"/>
        <v>329</v>
      </c>
      <c r="O391" s="124">
        <f t="shared" si="36"/>
        <v>17333942.183133788</v>
      </c>
      <c r="P391" s="124">
        <f t="shared" si="35"/>
        <v>36295.139137242659</v>
      </c>
      <c r="Q391" s="124">
        <f t="shared" si="37"/>
        <v>37646.902087615839</v>
      </c>
      <c r="R391" s="124">
        <f t="shared" si="38"/>
        <v>17407884.224358648</v>
      </c>
      <c r="Z391" s="2"/>
    </row>
    <row r="392" spans="13:26" x14ac:dyDescent="0.25">
      <c r="M392" s="2"/>
      <c r="N392" s="1">
        <f t="shared" si="34"/>
        <v>330</v>
      </c>
      <c r="O392" s="124">
        <f t="shared" si="36"/>
        <v>17407884.224358648</v>
      </c>
      <c r="P392" s="124">
        <f t="shared" si="35"/>
        <v>36295.139137242659</v>
      </c>
      <c r="Q392" s="124">
        <f t="shared" si="37"/>
        <v>37807.49387664692</v>
      </c>
      <c r="R392" s="124">
        <f t="shared" si="38"/>
        <v>17481986.857372537</v>
      </c>
      <c r="Z392" s="2"/>
    </row>
    <row r="393" spans="13:26" x14ac:dyDescent="0.25">
      <c r="M393" s="2"/>
      <c r="N393" s="1">
        <f t="shared" si="34"/>
        <v>331</v>
      </c>
      <c r="O393" s="124">
        <f t="shared" si="36"/>
        <v>17481986.857372537</v>
      </c>
      <c r="P393" s="124">
        <f t="shared" si="35"/>
        <v>36295.139137242659</v>
      </c>
      <c r="Q393" s="124">
        <f t="shared" si="37"/>
        <v>37968.434448620377</v>
      </c>
      <c r="R393" s="124">
        <f t="shared" si="38"/>
        <v>17556250.430958401</v>
      </c>
      <c r="Z393" s="2"/>
    </row>
    <row r="394" spans="13:26" x14ac:dyDescent="0.25">
      <c r="M394" s="2"/>
      <c r="N394" s="1">
        <f t="shared" si="34"/>
        <v>332</v>
      </c>
      <c r="O394" s="124">
        <f t="shared" si="36"/>
        <v>17556250.430958401</v>
      </c>
      <c r="P394" s="124">
        <f t="shared" si="35"/>
        <v>36295.139137242659</v>
      </c>
      <c r="Q394" s="124">
        <f t="shared" si="37"/>
        <v>38129.724561044073</v>
      </c>
      <c r="R394" s="124">
        <f t="shared" si="38"/>
        <v>17630675.294656686</v>
      </c>
      <c r="Z394" s="2"/>
    </row>
    <row r="395" spans="13:26" x14ac:dyDescent="0.25">
      <c r="M395" s="2"/>
      <c r="N395" s="1">
        <f t="shared" si="34"/>
        <v>333</v>
      </c>
      <c r="O395" s="124">
        <f t="shared" si="36"/>
        <v>17630675.294656686</v>
      </c>
      <c r="P395" s="124">
        <f t="shared" si="35"/>
        <v>36295.139137242659</v>
      </c>
      <c r="Q395" s="124">
        <f t="shared" si="37"/>
        <v>38291.364973071046</v>
      </c>
      <c r="R395" s="124">
        <f t="shared" si="38"/>
        <v>17705261.798767</v>
      </c>
      <c r="Z395" s="2"/>
    </row>
    <row r="396" spans="13:26" x14ac:dyDescent="0.25">
      <c r="M396" s="2"/>
      <c r="N396" s="1">
        <f t="shared" si="34"/>
        <v>334</v>
      </c>
      <c r="O396" s="124">
        <f t="shared" si="36"/>
        <v>17705261.798767</v>
      </c>
      <c r="P396" s="124">
        <f t="shared" si="35"/>
        <v>36295.139137242659</v>
      </c>
      <c r="Q396" s="124">
        <f t="shared" si="37"/>
        <v>38453.356445503137</v>
      </c>
      <c r="R396" s="124">
        <f t="shared" si="38"/>
        <v>17780010.294349745</v>
      </c>
      <c r="Z396" s="2"/>
    </row>
    <row r="397" spans="13:26" x14ac:dyDescent="0.25">
      <c r="M397" s="2"/>
      <c r="N397" s="1">
        <f t="shared" si="34"/>
        <v>335</v>
      </c>
      <c r="O397" s="124">
        <f t="shared" si="36"/>
        <v>17780010.294349745</v>
      </c>
      <c r="P397" s="124">
        <f t="shared" si="35"/>
        <v>36295.139137242659</v>
      </c>
      <c r="Q397" s="124">
        <f t="shared" si="37"/>
        <v>38615.699740794516</v>
      </c>
      <c r="R397" s="124">
        <f t="shared" si="38"/>
        <v>17854921.13322778</v>
      </c>
      <c r="Z397" s="2"/>
    </row>
    <row r="398" spans="13:26" x14ac:dyDescent="0.25">
      <c r="M398" s="2"/>
      <c r="N398" s="1">
        <f t="shared" si="34"/>
        <v>336</v>
      </c>
      <c r="O398" s="124">
        <f t="shared" si="36"/>
        <v>17854921.13322778</v>
      </c>
      <c r="P398" s="124">
        <f t="shared" si="35"/>
        <v>36295.139137242659</v>
      </c>
      <c r="Q398" s="124">
        <f t="shared" si="37"/>
        <v>38778.395623055309</v>
      </c>
      <c r="R398" s="124">
        <f t="shared" si="38"/>
        <v>17929994.667988077</v>
      </c>
      <c r="Z398" s="2"/>
    </row>
    <row r="399" spans="13:26" x14ac:dyDescent="0.25">
      <c r="M399" s="2"/>
      <c r="N399" s="1">
        <f t="shared" si="34"/>
        <v>337</v>
      </c>
      <c r="O399" s="124">
        <f t="shared" si="36"/>
        <v>17929994.667988077</v>
      </c>
      <c r="P399" s="124">
        <f t="shared" si="35"/>
        <v>36295.139137242659</v>
      </c>
      <c r="Q399" s="124">
        <f t="shared" si="37"/>
        <v>38941.444858055191</v>
      </c>
      <c r="R399" s="124">
        <f t="shared" si="38"/>
        <v>18005231.251983374</v>
      </c>
      <c r="Z399" s="2"/>
    </row>
    <row r="400" spans="13:26" x14ac:dyDescent="0.25">
      <c r="M400" s="2"/>
      <c r="N400" s="1">
        <f t="shared" si="34"/>
        <v>338</v>
      </c>
      <c r="O400" s="124">
        <f t="shared" si="36"/>
        <v>18005231.251983374</v>
      </c>
      <c r="P400" s="124">
        <f t="shared" si="35"/>
        <v>36295.139137242659</v>
      </c>
      <c r="Q400" s="124">
        <f t="shared" si="37"/>
        <v>39104.848213226964</v>
      </c>
      <c r="R400" s="124">
        <f t="shared" si="38"/>
        <v>18080631.239333842</v>
      </c>
      <c r="Z400" s="2"/>
    </row>
    <row r="401" spans="13:26" x14ac:dyDescent="0.25">
      <c r="M401" s="2"/>
      <c r="N401" s="1">
        <f t="shared" si="34"/>
        <v>339</v>
      </c>
      <c r="O401" s="124">
        <f t="shared" si="36"/>
        <v>18080631.239333842</v>
      </c>
      <c r="P401" s="124">
        <f t="shared" si="35"/>
        <v>36295.139137242659</v>
      </c>
      <c r="Q401" s="124">
        <f t="shared" si="37"/>
        <v>39268.606457670197</v>
      </c>
      <c r="R401" s="124">
        <f t="shared" si="38"/>
        <v>18156194.984928753</v>
      </c>
      <c r="Z401" s="2"/>
    </row>
    <row r="402" spans="13:26" x14ac:dyDescent="0.25">
      <c r="M402" s="2"/>
      <c r="N402" s="1">
        <f t="shared" si="34"/>
        <v>340</v>
      </c>
      <c r="O402" s="124">
        <f t="shared" si="36"/>
        <v>18156194.984928753</v>
      </c>
      <c r="P402" s="124">
        <f t="shared" si="35"/>
        <v>36295.139137242659</v>
      </c>
      <c r="Q402" s="124">
        <f t="shared" si="37"/>
        <v>39432.72036215484</v>
      </c>
      <c r="R402" s="124">
        <f t="shared" si="38"/>
        <v>18231922.844428152</v>
      </c>
      <c r="Z402" s="2"/>
    </row>
    <row r="403" spans="13:26" x14ac:dyDescent="0.25">
      <c r="M403" s="2"/>
      <c r="N403" s="1">
        <f t="shared" si="34"/>
        <v>341</v>
      </c>
      <c r="O403" s="124">
        <f t="shared" si="36"/>
        <v>18231922.844428152</v>
      </c>
      <c r="P403" s="124">
        <f t="shared" si="35"/>
        <v>36295.139137242659</v>
      </c>
      <c r="Q403" s="124">
        <f t="shared" si="37"/>
        <v>39597.190699124847</v>
      </c>
      <c r="R403" s="124">
        <f t="shared" si="38"/>
        <v>18307815.17426452</v>
      </c>
      <c r="Z403" s="2"/>
    </row>
    <row r="404" spans="13:26" x14ac:dyDescent="0.25">
      <c r="M404" s="2"/>
      <c r="N404" s="1">
        <f t="shared" si="34"/>
        <v>342</v>
      </c>
      <c r="O404" s="124">
        <f t="shared" si="36"/>
        <v>18307815.17426452</v>
      </c>
      <c r="P404" s="124">
        <f t="shared" si="35"/>
        <v>36295.139137242659</v>
      </c>
      <c r="Q404" s="124">
        <f t="shared" si="37"/>
        <v>39762.018242701801</v>
      </c>
      <c r="R404" s="124">
        <f t="shared" si="38"/>
        <v>18383872.331644464</v>
      </c>
      <c r="Z404" s="2"/>
    </row>
    <row r="405" spans="13:26" x14ac:dyDescent="0.25">
      <c r="M405" s="2"/>
      <c r="N405" s="1">
        <f t="shared" si="34"/>
        <v>343</v>
      </c>
      <c r="O405" s="124">
        <f t="shared" si="36"/>
        <v>18383872.331644464</v>
      </c>
      <c r="P405" s="124">
        <f t="shared" si="35"/>
        <v>36295.139137242659</v>
      </c>
      <c r="Q405" s="124">
        <f t="shared" si="37"/>
        <v>39927.20376868856</v>
      </c>
      <c r="R405" s="124">
        <f t="shared" si="38"/>
        <v>18460094.674550395</v>
      </c>
      <c r="Z405" s="2"/>
    </row>
    <row r="406" spans="13:26" x14ac:dyDescent="0.25">
      <c r="M406" s="2"/>
      <c r="N406" s="1">
        <f t="shared" si="34"/>
        <v>344</v>
      </c>
      <c r="O406" s="124">
        <f t="shared" si="36"/>
        <v>18460094.674550395</v>
      </c>
      <c r="P406" s="124">
        <f t="shared" si="35"/>
        <v>36295.139137242659</v>
      </c>
      <c r="Q406" s="124">
        <f t="shared" si="37"/>
        <v>40092.748054572956</v>
      </c>
      <c r="R406" s="124">
        <f t="shared" si="38"/>
        <v>18536482.561742209</v>
      </c>
      <c r="Z406" s="2"/>
    </row>
    <row r="407" spans="13:26" x14ac:dyDescent="0.25">
      <c r="M407" s="2"/>
      <c r="N407" s="1">
        <f t="shared" si="34"/>
        <v>345</v>
      </c>
      <c r="O407" s="124">
        <f t="shared" si="36"/>
        <v>18536482.561742209</v>
      </c>
      <c r="P407" s="124">
        <f t="shared" si="35"/>
        <v>36295.139137242659</v>
      </c>
      <c r="Q407" s="124">
        <f t="shared" si="37"/>
        <v>40258.651879531382</v>
      </c>
      <c r="R407" s="124">
        <f t="shared" si="38"/>
        <v>18613036.352758981</v>
      </c>
      <c r="Z407" s="2"/>
    </row>
    <row r="408" spans="13:26" x14ac:dyDescent="0.25">
      <c r="M408" s="2"/>
      <c r="N408" s="1">
        <f t="shared" si="34"/>
        <v>346</v>
      </c>
      <c r="O408" s="124">
        <f t="shared" si="36"/>
        <v>18613036.352758981</v>
      </c>
      <c r="P408" s="124">
        <f t="shared" si="35"/>
        <v>36295.139137242659</v>
      </c>
      <c r="Q408" s="124">
        <f t="shared" si="37"/>
        <v>40424.916024432503</v>
      </c>
      <c r="R408" s="124">
        <f t="shared" si="38"/>
        <v>18689756.407920655</v>
      </c>
      <c r="Z408" s="2"/>
    </row>
    <row r="409" spans="13:26" x14ac:dyDescent="0.25">
      <c r="M409" s="2"/>
      <c r="N409" s="1">
        <f t="shared" si="34"/>
        <v>347</v>
      </c>
      <c r="O409" s="124">
        <f t="shared" si="36"/>
        <v>18689756.407920655</v>
      </c>
      <c r="P409" s="124">
        <f t="shared" si="35"/>
        <v>36295.139137242659</v>
      </c>
      <c r="Q409" s="124">
        <f t="shared" si="37"/>
        <v>40591.541271840928</v>
      </c>
      <c r="R409" s="124">
        <f t="shared" si="38"/>
        <v>18766643.088329736</v>
      </c>
      <c r="Z409" s="2"/>
    </row>
    <row r="410" spans="13:26" x14ac:dyDescent="0.25">
      <c r="M410" s="2"/>
      <c r="N410" s="1">
        <f t="shared" si="34"/>
        <v>348</v>
      </c>
      <c r="O410" s="124">
        <f t="shared" si="36"/>
        <v>18766643.088329736</v>
      </c>
      <c r="P410" s="124">
        <f t="shared" si="35"/>
        <v>36295.139137242659</v>
      </c>
      <c r="Q410" s="124">
        <f t="shared" si="37"/>
        <v>40758.52840602088</v>
      </c>
      <c r="R410" s="124">
        <f t="shared" si="38"/>
        <v>18843696.755872998</v>
      </c>
      <c r="Z410" s="2"/>
    </row>
    <row r="411" spans="13:26" x14ac:dyDescent="0.25">
      <c r="M411" s="2"/>
      <c r="N411" s="1">
        <f t="shared" si="34"/>
        <v>349</v>
      </c>
      <c r="O411" s="124">
        <f t="shared" si="36"/>
        <v>18843696.755872998</v>
      </c>
      <c r="P411" s="124">
        <f t="shared" si="35"/>
        <v>36295.139137242659</v>
      </c>
      <c r="Q411" s="124">
        <f t="shared" si="37"/>
        <v>40925.878212939897</v>
      </c>
      <c r="R411" s="124">
        <f t="shared" si="38"/>
        <v>18920917.77322318</v>
      </c>
      <c r="Z411" s="2"/>
    </row>
    <row r="412" spans="13:26" x14ac:dyDescent="0.25">
      <c r="M412" s="2"/>
      <c r="N412" s="1">
        <f t="shared" si="34"/>
        <v>350</v>
      </c>
      <c r="O412" s="124">
        <f t="shared" si="36"/>
        <v>18920917.77322318</v>
      </c>
      <c r="P412" s="124">
        <f t="shared" si="35"/>
        <v>36295.139137242659</v>
      </c>
      <c r="Q412" s="124">
        <f t="shared" si="37"/>
        <v>41093.591480272538</v>
      </c>
      <c r="R412" s="124">
        <f t="shared" si="38"/>
        <v>18998306.503840696</v>
      </c>
      <c r="Z412" s="2"/>
    </row>
    <row r="413" spans="13:26" x14ac:dyDescent="0.25">
      <c r="M413" s="2"/>
      <c r="N413" s="1">
        <f t="shared" si="34"/>
        <v>351</v>
      </c>
      <c r="O413" s="124">
        <f t="shared" si="36"/>
        <v>18998306.503840696</v>
      </c>
      <c r="P413" s="124">
        <f t="shared" si="35"/>
        <v>36295.139137242659</v>
      </c>
      <c r="Q413" s="124">
        <f t="shared" si="37"/>
        <v>41261.668997404056</v>
      </c>
      <c r="R413" s="124">
        <f t="shared" si="38"/>
        <v>19075863.311975341</v>
      </c>
      <c r="Z413" s="2"/>
    </row>
    <row r="414" spans="13:26" x14ac:dyDescent="0.25">
      <c r="M414" s="2"/>
      <c r="N414" s="1">
        <f t="shared" si="34"/>
        <v>352</v>
      </c>
      <c r="O414" s="124">
        <f t="shared" si="36"/>
        <v>19075863.311975341</v>
      </c>
      <c r="P414" s="124">
        <f t="shared" si="35"/>
        <v>36295.139137242659</v>
      </c>
      <c r="Q414" s="124">
        <f t="shared" si="37"/>
        <v>41430.111555434167</v>
      </c>
      <c r="R414" s="124">
        <f t="shared" si="38"/>
        <v>19153588.562668018</v>
      </c>
      <c r="Z414" s="2"/>
    </row>
    <row r="415" spans="13:26" x14ac:dyDescent="0.25">
      <c r="M415" s="2"/>
      <c r="N415" s="1">
        <f t="shared" si="34"/>
        <v>353</v>
      </c>
      <c r="O415" s="124">
        <f t="shared" si="36"/>
        <v>19153588.562668018</v>
      </c>
      <c r="P415" s="124">
        <f t="shared" si="35"/>
        <v>36295.139137242659</v>
      </c>
      <c r="Q415" s="124">
        <f t="shared" si="37"/>
        <v>41598.919947180722</v>
      </c>
      <c r="R415" s="124">
        <f t="shared" si="38"/>
        <v>19231482.621752441</v>
      </c>
      <c r="Z415" s="2"/>
    </row>
    <row r="416" spans="13:26" x14ac:dyDescent="0.25">
      <c r="M416" s="2"/>
      <c r="N416" s="1">
        <f t="shared" si="34"/>
        <v>354</v>
      </c>
      <c r="O416" s="124">
        <f t="shared" si="36"/>
        <v>19231482.621752441</v>
      </c>
      <c r="P416" s="124">
        <f t="shared" si="35"/>
        <v>36295.139137242659</v>
      </c>
      <c r="Q416" s="124">
        <f t="shared" si="37"/>
        <v>41768.094967183475</v>
      </c>
      <c r="R416" s="124">
        <f t="shared" si="38"/>
        <v>19309545.855856866</v>
      </c>
      <c r="Z416" s="2"/>
    </row>
    <row r="417" spans="13:26" x14ac:dyDescent="0.25">
      <c r="M417" s="2"/>
      <c r="N417" s="1">
        <f t="shared" si="34"/>
        <v>355</v>
      </c>
      <c r="O417" s="124">
        <f t="shared" si="36"/>
        <v>19309545.855856866</v>
      </c>
      <c r="P417" s="124">
        <f t="shared" si="35"/>
        <v>36295.139137242659</v>
      </c>
      <c r="Q417" s="124">
        <f t="shared" si="37"/>
        <v>41937.637411707801</v>
      </c>
      <c r="R417" s="124">
        <f t="shared" si="38"/>
        <v>19387778.632405814</v>
      </c>
      <c r="Z417" s="2"/>
    </row>
    <row r="418" spans="13:26" x14ac:dyDescent="0.25">
      <c r="M418" s="2"/>
      <c r="N418" s="1">
        <f t="shared" si="34"/>
        <v>356</v>
      </c>
      <c r="O418" s="124">
        <f t="shared" si="36"/>
        <v>19387778.632405814</v>
      </c>
      <c r="P418" s="124">
        <f t="shared" si="35"/>
        <v>36295.139137242659</v>
      </c>
      <c r="Q418" s="124">
        <f t="shared" si="37"/>
        <v>42107.54807874847</v>
      </c>
      <c r="R418" s="124">
        <f t="shared" si="38"/>
        <v>19466181.319621805</v>
      </c>
      <c r="Z418" s="2"/>
    </row>
    <row r="419" spans="13:26" x14ac:dyDescent="0.25">
      <c r="M419" s="2"/>
      <c r="N419" s="1">
        <f t="shared" si="34"/>
        <v>357</v>
      </c>
      <c r="O419" s="124">
        <f t="shared" si="36"/>
        <v>19466181.319621805</v>
      </c>
      <c r="P419" s="124">
        <f t="shared" si="35"/>
        <v>36295.139137242659</v>
      </c>
      <c r="Q419" s="124">
        <f t="shared" si="37"/>
        <v>42277.827768033363</v>
      </c>
      <c r="R419" s="124">
        <f t="shared" si="38"/>
        <v>19544754.286527079</v>
      </c>
      <c r="Z419" s="2"/>
    </row>
    <row r="420" spans="13:26" x14ac:dyDescent="0.25">
      <c r="M420" s="2"/>
      <c r="N420" s="1">
        <f t="shared" si="34"/>
        <v>358</v>
      </c>
      <c r="O420" s="124">
        <f t="shared" si="36"/>
        <v>19544754.286527079</v>
      </c>
      <c r="P420" s="124">
        <f t="shared" si="35"/>
        <v>36295.139137242659</v>
      </c>
      <c r="Q420" s="124">
        <f t="shared" si="37"/>
        <v>42448.47728102727</v>
      </c>
      <c r="R420" s="124">
        <f t="shared" si="38"/>
        <v>19623497.902945347</v>
      </c>
      <c r="Z420" s="2"/>
    </row>
    <row r="421" spans="13:26" x14ac:dyDescent="0.25">
      <c r="M421" s="2"/>
      <c r="N421" s="1">
        <f t="shared" si="34"/>
        <v>359</v>
      </c>
      <c r="O421" s="124">
        <f t="shared" si="36"/>
        <v>19623497.902945347</v>
      </c>
      <c r="P421" s="124">
        <f t="shared" si="35"/>
        <v>36295.139137242659</v>
      </c>
      <c r="Q421" s="124">
        <f t="shared" si="37"/>
        <v>42619.497420935651</v>
      </c>
      <c r="R421" s="124">
        <f t="shared" si="38"/>
        <v>19702412.539503526</v>
      </c>
      <c r="Z421" s="2"/>
    </row>
    <row r="422" spans="13:26" x14ac:dyDescent="0.25">
      <c r="M422" s="2"/>
      <c r="N422" s="1">
        <f t="shared" si="34"/>
        <v>360</v>
      </c>
      <c r="O422" s="124">
        <f t="shared" si="36"/>
        <v>19702412.539503526</v>
      </c>
      <c r="P422" s="124">
        <f t="shared" si="35"/>
        <v>36295.139137242659</v>
      </c>
      <c r="Q422" s="124">
        <f t="shared" si="37"/>
        <v>42790.888992708416</v>
      </c>
      <c r="R422" s="124">
        <f t="shared" si="38"/>
        <v>19781498.567633476</v>
      </c>
      <c r="Z422" s="2"/>
    </row>
    <row r="423" spans="13:26" x14ac:dyDescent="0.25">
      <c r="M423" s="2"/>
      <c r="N423" s="1">
        <f t="shared" si="34"/>
        <v>361</v>
      </c>
      <c r="O423" s="124">
        <f t="shared" si="36"/>
        <v>19781498.567633476</v>
      </c>
      <c r="P423" s="124">
        <f t="shared" si="35"/>
        <v>36295.139137242659</v>
      </c>
      <c r="Q423" s="124">
        <f t="shared" si="37"/>
        <v>42962.652803043711</v>
      </c>
      <c r="R423" s="124">
        <f t="shared" si="38"/>
        <v>19860756.359573763</v>
      </c>
      <c r="Z423" s="2"/>
    </row>
    <row r="424" spans="13:26" x14ac:dyDescent="0.25">
      <c r="M424" s="2"/>
      <c r="N424" s="1">
        <f t="shared" si="34"/>
        <v>362</v>
      </c>
      <c r="O424" s="124">
        <f t="shared" si="36"/>
        <v>19860756.359573763</v>
      </c>
      <c r="P424" s="124">
        <f t="shared" si="35"/>
        <v>36295.139137242659</v>
      </c>
      <c r="Q424" s="124">
        <f t="shared" si="37"/>
        <v>43134.789660391711</v>
      </c>
      <c r="R424" s="124">
        <f t="shared" si="38"/>
        <v>19940186.288371395</v>
      </c>
      <c r="Z424" s="2"/>
    </row>
    <row r="425" spans="13:26" x14ac:dyDescent="0.25">
      <c r="M425" s="2"/>
      <c r="N425" s="1">
        <f t="shared" si="34"/>
        <v>363</v>
      </c>
      <c r="O425" s="124">
        <f t="shared" si="36"/>
        <v>19940186.288371395</v>
      </c>
      <c r="P425" s="124">
        <f t="shared" si="35"/>
        <v>36295.139137242659</v>
      </c>
      <c r="Q425" s="124">
        <f t="shared" si="37"/>
        <v>43307.300374958439</v>
      </c>
      <c r="R425" s="124">
        <f t="shared" si="38"/>
        <v>20019788.727883596</v>
      </c>
      <c r="Z425" s="2"/>
    </row>
    <row r="426" spans="13:26" x14ac:dyDescent="0.25">
      <c r="M426" s="2"/>
      <c r="N426" s="1">
        <f t="shared" si="34"/>
        <v>364</v>
      </c>
      <c r="O426" s="124">
        <f t="shared" si="36"/>
        <v>20019788.727883596</v>
      </c>
      <c r="P426" s="124">
        <f t="shared" si="35"/>
        <v>36295.139137242659</v>
      </c>
      <c r="Q426" s="124">
        <f t="shared" si="37"/>
        <v>43480.18575870958</v>
      </c>
      <c r="R426" s="124">
        <f t="shared" si="38"/>
        <v>20099564.052779548</v>
      </c>
      <c r="Z426" s="2"/>
    </row>
    <row r="427" spans="13:26" x14ac:dyDescent="0.25">
      <c r="M427" s="2"/>
      <c r="N427" s="1">
        <f t="shared" si="34"/>
        <v>365</v>
      </c>
      <c r="O427" s="124">
        <f t="shared" si="36"/>
        <v>20099564.052779548</v>
      </c>
      <c r="P427" s="124">
        <f t="shared" si="35"/>
        <v>36295.139137242659</v>
      </c>
      <c r="Q427" s="124">
        <f t="shared" si="37"/>
        <v>43653.446625374287</v>
      </c>
      <c r="R427" s="124">
        <f t="shared" si="38"/>
        <v>20179512.638542164</v>
      </c>
      <c r="Z427" s="2"/>
    </row>
    <row r="428" spans="13:26" x14ac:dyDescent="0.25">
      <c r="M428" s="2"/>
      <c r="N428" s="1">
        <f t="shared" si="34"/>
        <v>366</v>
      </c>
      <c r="O428" s="124">
        <f t="shared" si="36"/>
        <v>20179512.638542164</v>
      </c>
      <c r="P428" s="124">
        <f t="shared" si="35"/>
        <v>36295.139137242659</v>
      </c>
      <c r="Q428" s="124">
        <f t="shared" si="37"/>
        <v>43827.083790449011</v>
      </c>
      <c r="R428" s="124">
        <f t="shared" si="38"/>
        <v>20259634.861469854</v>
      </c>
      <c r="Z428" s="2"/>
    </row>
    <row r="429" spans="13:26" x14ac:dyDescent="0.25">
      <c r="M429" s="2"/>
      <c r="N429" s="1">
        <f t="shared" si="34"/>
        <v>367</v>
      </c>
      <c r="O429" s="124">
        <f t="shared" si="36"/>
        <v>20259634.861469854</v>
      </c>
      <c r="P429" s="124">
        <f t="shared" si="35"/>
        <v>36295.139137242659</v>
      </c>
      <c r="Q429" s="124">
        <f t="shared" si="37"/>
        <v>44001.098071201362</v>
      </c>
      <c r="R429" s="124">
        <f t="shared" si="38"/>
        <v>20339931.098678298</v>
      </c>
      <c r="Z429" s="2"/>
    </row>
    <row r="430" spans="13:26" x14ac:dyDescent="0.25">
      <c r="M430" s="2"/>
      <c r="N430" s="1">
        <f t="shared" si="34"/>
        <v>368</v>
      </c>
      <c r="O430" s="124">
        <f t="shared" si="36"/>
        <v>20339931.098678298</v>
      </c>
      <c r="P430" s="124">
        <f t="shared" si="35"/>
        <v>36295.139137242659</v>
      </c>
      <c r="Q430" s="124">
        <f t="shared" si="37"/>
        <v>44175.490286673943</v>
      </c>
      <c r="R430" s="124">
        <f t="shared" si="38"/>
        <v>20420401.728102215</v>
      </c>
      <c r="Z430" s="2"/>
    </row>
    <row r="431" spans="13:26" x14ac:dyDescent="0.25">
      <c r="M431" s="2"/>
      <c r="N431" s="1">
        <f t="shared" si="34"/>
        <v>369</v>
      </c>
      <c r="O431" s="124">
        <f t="shared" si="36"/>
        <v>20420401.728102215</v>
      </c>
      <c r="P431" s="124">
        <f t="shared" si="35"/>
        <v>36295.139137242659</v>
      </c>
      <c r="Q431" s="124">
        <f t="shared" si="37"/>
        <v>44350.26125768818</v>
      </c>
      <c r="R431" s="124">
        <f t="shared" si="38"/>
        <v>20501047.128497146</v>
      </c>
      <c r="Z431" s="2"/>
    </row>
    <row r="432" spans="13:26" x14ac:dyDescent="0.25">
      <c r="M432" s="2"/>
      <c r="N432" s="1">
        <f t="shared" si="34"/>
        <v>370</v>
      </c>
      <c r="O432" s="124">
        <f t="shared" si="36"/>
        <v>20501047.128497146</v>
      </c>
      <c r="P432" s="124">
        <f t="shared" si="35"/>
        <v>36295.139137242659</v>
      </c>
      <c r="Q432" s="124">
        <f t="shared" si="37"/>
        <v>44525.411806848235</v>
      </c>
      <c r="R432" s="124">
        <f t="shared" si="38"/>
        <v>20581867.679441236</v>
      </c>
      <c r="Z432" s="2"/>
    </row>
    <row r="433" spans="13:26" x14ac:dyDescent="0.25">
      <c r="M433" s="2"/>
      <c r="N433" s="1">
        <f t="shared" si="34"/>
        <v>371</v>
      </c>
      <c r="O433" s="124">
        <f t="shared" si="36"/>
        <v>20581867.679441236</v>
      </c>
      <c r="P433" s="124">
        <f t="shared" si="35"/>
        <v>36295.139137242659</v>
      </c>
      <c r="Q433" s="124">
        <f t="shared" si="37"/>
        <v>44700.942758544836</v>
      </c>
      <c r="R433" s="124">
        <f t="shared" si="38"/>
        <v>20662863.761337023</v>
      </c>
      <c r="Z433" s="2"/>
    </row>
    <row r="434" spans="13:26" x14ac:dyDescent="0.25">
      <c r="M434" s="2"/>
      <c r="N434" s="1">
        <f t="shared" si="34"/>
        <v>372</v>
      </c>
      <c r="O434" s="124">
        <f t="shared" si="36"/>
        <v>20662863.761337023</v>
      </c>
      <c r="P434" s="124">
        <f t="shared" si="35"/>
        <v>36295.139137242659</v>
      </c>
      <c r="Q434" s="124">
        <f t="shared" si="37"/>
        <v>44876.854938959179</v>
      </c>
      <c r="R434" s="124">
        <f t="shared" si="38"/>
        <v>20744035.755413223</v>
      </c>
      <c r="Z434" s="2"/>
    </row>
    <row r="435" spans="13:26" x14ac:dyDescent="0.25">
      <c r="M435" s="2"/>
      <c r="N435" s="1">
        <f t="shared" si="34"/>
        <v>373</v>
      </c>
      <c r="O435" s="124">
        <f t="shared" si="36"/>
        <v>20744035.755413223</v>
      </c>
      <c r="P435" s="124">
        <f t="shared" si="35"/>
        <v>36295.139137242659</v>
      </c>
      <c r="Q435" s="124">
        <f t="shared" si="37"/>
        <v>45053.149176066807</v>
      </c>
      <c r="R435" s="124">
        <f t="shared" si="38"/>
        <v>20825384.043726534</v>
      </c>
      <c r="Z435" s="2"/>
    </row>
    <row r="436" spans="13:26" x14ac:dyDescent="0.25">
      <c r="M436" s="2"/>
      <c r="N436" s="1">
        <f t="shared" si="34"/>
        <v>374</v>
      </c>
      <c r="O436" s="124">
        <f t="shared" si="36"/>
        <v>20825384.043726534</v>
      </c>
      <c r="P436" s="124">
        <f t="shared" si="35"/>
        <v>36295.139137242659</v>
      </c>
      <c r="Q436" s="124">
        <f t="shared" si="37"/>
        <v>45229.826299641514</v>
      </c>
      <c r="R436" s="124">
        <f t="shared" si="38"/>
        <v>20906909.009163417</v>
      </c>
      <c r="Z436" s="2"/>
    </row>
    <row r="437" spans="13:26" x14ac:dyDescent="0.25">
      <c r="M437" s="2"/>
      <c r="N437" s="1">
        <f t="shared" si="34"/>
        <v>375</v>
      </c>
      <c r="O437" s="124">
        <f t="shared" si="36"/>
        <v>20906909.009163417</v>
      </c>
      <c r="P437" s="124">
        <f t="shared" si="35"/>
        <v>36295.139137242659</v>
      </c>
      <c r="Q437" s="124">
        <f t="shared" si="37"/>
        <v>45406.887141259234</v>
      </c>
      <c r="R437" s="124">
        <f t="shared" si="38"/>
        <v>20988611.035441916</v>
      </c>
      <c r="Z437" s="2"/>
    </row>
    <row r="438" spans="13:26" x14ac:dyDescent="0.25">
      <c r="M438" s="2"/>
      <c r="N438" s="1">
        <f t="shared" si="34"/>
        <v>376</v>
      </c>
      <c r="O438" s="124">
        <f t="shared" si="36"/>
        <v>20988611.035441916</v>
      </c>
      <c r="P438" s="124">
        <f t="shared" si="35"/>
        <v>36295.139137242659</v>
      </c>
      <c r="Q438" s="124">
        <f t="shared" si="37"/>
        <v>45584.332534301982</v>
      </c>
      <c r="R438" s="124">
        <f t="shared" si="38"/>
        <v>21070490.50711346</v>
      </c>
      <c r="Z438" s="2"/>
    </row>
    <row r="439" spans="13:26" x14ac:dyDescent="0.25">
      <c r="M439" s="2"/>
      <c r="N439" s="1">
        <f t="shared" si="34"/>
        <v>377</v>
      </c>
      <c r="O439" s="124">
        <f t="shared" si="36"/>
        <v>21070490.50711346</v>
      </c>
      <c r="P439" s="124">
        <f t="shared" si="35"/>
        <v>36295.139137242659</v>
      </c>
      <c r="Q439" s="124">
        <f t="shared" si="37"/>
        <v>45762.16331396177</v>
      </c>
      <c r="R439" s="124">
        <f t="shared" si="38"/>
        <v>21152547.809564665</v>
      </c>
      <c r="Z439" s="2"/>
    </row>
    <row r="440" spans="13:26" x14ac:dyDescent="0.25">
      <c r="M440" s="2"/>
      <c r="N440" s="1">
        <f t="shared" si="34"/>
        <v>378</v>
      </c>
      <c r="O440" s="124">
        <f t="shared" si="36"/>
        <v>21152547.809564665</v>
      </c>
      <c r="P440" s="124">
        <f t="shared" si="35"/>
        <v>36295.139137242659</v>
      </c>
      <c r="Q440" s="124">
        <f t="shared" si="37"/>
        <v>45940.380317244511</v>
      </c>
      <c r="R440" s="124">
        <f t="shared" si="38"/>
        <v>21234783.329019152</v>
      </c>
      <c r="Z440" s="2"/>
    </row>
    <row r="441" spans="13:26" x14ac:dyDescent="0.25">
      <c r="M441" s="2"/>
      <c r="N441" s="1">
        <f t="shared" si="34"/>
        <v>379</v>
      </c>
      <c r="O441" s="124">
        <f t="shared" si="36"/>
        <v>21234783.329019152</v>
      </c>
      <c r="P441" s="124">
        <f t="shared" si="35"/>
        <v>36295.139137242659</v>
      </c>
      <c r="Q441" s="124">
        <f t="shared" si="37"/>
        <v>46118.984382973984</v>
      </c>
      <c r="R441" s="124">
        <f t="shared" si="38"/>
        <v>21317197.452539369</v>
      </c>
      <c r="Z441" s="2"/>
    </row>
    <row r="442" spans="13:26" x14ac:dyDescent="0.25">
      <c r="M442" s="2"/>
      <c r="N442" s="1">
        <f t="shared" si="34"/>
        <v>380</v>
      </c>
      <c r="O442" s="124">
        <f t="shared" si="36"/>
        <v>21317197.452539369</v>
      </c>
      <c r="P442" s="124">
        <f t="shared" si="35"/>
        <v>36295.139137242659</v>
      </c>
      <c r="Q442" s="124">
        <f t="shared" si="37"/>
        <v>46297.976351795776</v>
      </c>
      <c r="R442" s="124">
        <f t="shared" si="38"/>
        <v>21399790.568028409</v>
      </c>
      <c r="Z442" s="2"/>
    </row>
    <row r="443" spans="13:26" x14ac:dyDescent="0.25">
      <c r="M443" s="2"/>
      <c r="N443" s="1">
        <f t="shared" si="34"/>
        <v>381</v>
      </c>
      <c r="O443" s="124">
        <f t="shared" si="36"/>
        <v>21399790.568028409</v>
      </c>
      <c r="P443" s="124">
        <f t="shared" si="35"/>
        <v>36295.139137242659</v>
      </c>
      <c r="Q443" s="124">
        <f t="shared" si="37"/>
        <v>46477.357066181248</v>
      </c>
      <c r="R443" s="124">
        <f t="shared" si="38"/>
        <v>21482563.064231832</v>
      </c>
      <c r="Z443" s="2"/>
    </row>
    <row r="444" spans="13:26" x14ac:dyDescent="0.25">
      <c r="M444" s="2"/>
      <c r="N444" s="1">
        <f t="shared" ref="N444:N470" si="39">N443+1</f>
        <v>382</v>
      </c>
      <c r="O444" s="124">
        <f t="shared" si="36"/>
        <v>21482563.064231832</v>
      </c>
      <c r="P444" s="124">
        <f t="shared" ref="P444:P470" si="40">P443</f>
        <v>36295.139137242659</v>
      </c>
      <c r="Q444" s="124">
        <f t="shared" si="37"/>
        <v>46657.127370431481</v>
      </c>
      <c r="R444" s="124">
        <f t="shared" si="38"/>
        <v>21565515.330739506</v>
      </c>
      <c r="Z444" s="2"/>
    </row>
    <row r="445" spans="13:26" x14ac:dyDescent="0.25">
      <c r="M445" s="2"/>
      <c r="N445" s="1">
        <f t="shared" si="39"/>
        <v>383</v>
      </c>
      <c r="O445" s="124">
        <f t="shared" si="36"/>
        <v>21565515.330739506</v>
      </c>
      <c r="P445" s="124">
        <f t="shared" si="40"/>
        <v>36295.139137242659</v>
      </c>
      <c r="Q445" s="124">
        <f t="shared" si="37"/>
        <v>46837.288110681257</v>
      </c>
      <c r="R445" s="124">
        <f t="shared" si="38"/>
        <v>21648647.757987428</v>
      </c>
      <c r="Z445" s="2"/>
    </row>
    <row r="446" spans="13:26" x14ac:dyDescent="0.25">
      <c r="M446" s="2"/>
      <c r="N446" s="1">
        <f t="shared" si="39"/>
        <v>384</v>
      </c>
      <c r="O446" s="124">
        <f t="shared" si="36"/>
        <v>21648647.757987428</v>
      </c>
      <c r="P446" s="124">
        <f t="shared" si="40"/>
        <v>36295.139137242659</v>
      </c>
      <c r="Q446" s="124">
        <f t="shared" si="37"/>
        <v>47017.840134903054</v>
      </c>
      <c r="R446" s="124">
        <f t="shared" si="38"/>
        <v>21731960.737259574</v>
      </c>
      <c r="Z446" s="2"/>
    </row>
    <row r="447" spans="13:26" x14ac:dyDescent="0.25">
      <c r="M447" s="2"/>
      <c r="N447" s="1">
        <f t="shared" si="39"/>
        <v>385</v>
      </c>
      <c r="O447" s="124">
        <f t="shared" si="36"/>
        <v>21731960.737259574</v>
      </c>
      <c r="P447" s="124">
        <f t="shared" si="40"/>
        <v>36295.139137242659</v>
      </c>
      <c r="Q447" s="124">
        <f t="shared" si="37"/>
        <v>47198.784292911027</v>
      </c>
      <c r="R447" s="124">
        <f t="shared" si="38"/>
        <v>21815454.660689726</v>
      </c>
      <c r="Z447" s="2"/>
    </row>
    <row r="448" spans="13:26" x14ac:dyDescent="0.25">
      <c r="M448" s="2"/>
      <c r="N448" s="1">
        <f t="shared" si="39"/>
        <v>386</v>
      </c>
      <c r="O448" s="124">
        <f t="shared" si="36"/>
        <v>21815454.660689726</v>
      </c>
      <c r="P448" s="124">
        <f t="shared" si="40"/>
        <v>36295.139137242659</v>
      </c>
      <c r="Q448" s="124">
        <f t="shared" si="37"/>
        <v>47380.121436365</v>
      </c>
      <c r="R448" s="124">
        <f t="shared" si="38"/>
        <v>21899129.921263333</v>
      </c>
      <c r="Z448" s="2"/>
    </row>
    <row r="449" spans="13:26" x14ac:dyDescent="0.25">
      <c r="M449" s="2"/>
      <c r="N449" s="1">
        <f t="shared" si="39"/>
        <v>387</v>
      </c>
      <c r="O449" s="124">
        <f t="shared" si="36"/>
        <v>21899129.921263333</v>
      </c>
      <c r="P449" s="124">
        <f t="shared" si="40"/>
        <v>36295.139137242659</v>
      </c>
      <c r="Q449" s="124">
        <f t="shared" si="37"/>
        <v>47561.852418774499</v>
      </c>
      <c r="R449" s="124">
        <f t="shared" si="38"/>
        <v>21982986.912819348</v>
      </c>
      <c r="Z449" s="2"/>
    </row>
    <row r="450" spans="13:26" x14ac:dyDescent="0.25">
      <c r="M450" s="2"/>
      <c r="N450" s="1">
        <f t="shared" si="39"/>
        <v>388</v>
      </c>
      <c r="O450" s="124">
        <f t="shared" si="36"/>
        <v>21982986.912819348</v>
      </c>
      <c r="P450" s="124">
        <f t="shared" si="40"/>
        <v>36295.139137242659</v>
      </c>
      <c r="Q450" s="124">
        <f t="shared" si="37"/>
        <v>47743.978095502731</v>
      </c>
      <c r="R450" s="124">
        <f t="shared" si="38"/>
        <v>22067026.030052092</v>
      </c>
      <c r="Z450" s="2"/>
    </row>
    <row r="451" spans="13:26" x14ac:dyDescent="0.25">
      <c r="M451" s="2"/>
      <c r="N451" s="1">
        <f t="shared" si="39"/>
        <v>389</v>
      </c>
      <c r="O451" s="124">
        <f t="shared" si="36"/>
        <v>22067026.030052092</v>
      </c>
      <c r="P451" s="124">
        <f t="shared" si="40"/>
        <v>36295.139137242659</v>
      </c>
      <c r="Q451" s="124">
        <f t="shared" si="37"/>
        <v>47926.499323770659</v>
      </c>
      <c r="R451" s="124">
        <f t="shared" si="38"/>
        <v>22151247.668513104</v>
      </c>
      <c r="Z451" s="2"/>
    </row>
    <row r="452" spans="13:26" x14ac:dyDescent="0.25">
      <c r="M452" s="2"/>
      <c r="N452" s="1">
        <f t="shared" si="39"/>
        <v>390</v>
      </c>
      <c r="O452" s="124">
        <f t="shared" si="36"/>
        <v>22151247.668513104</v>
      </c>
      <c r="P452" s="124">
        <f t="shared" si="40"/>
        <v>36295.139137242659</v>
      </c>
      <c r="Q452" s="124">
        <f t="shared" si="37"/>
        <v>48109.416962660987</v>
      </c>
      <c r="R452" s="124">
        <f t="shared" si="38"/>
        <v>22235652.224613007</v>
      </c>
      <c r="Z452" s="2"/>
    </row>
    <row r="453" spans="13:26" x14ac:dyDescent="0.25">
      <c r="M453" s="2"/>
      <c r="N453" s="1">
        <f t="shared" si="39"/>
        <v>391</v>
      </c>
      <c r="O453" s="124">
        <f t="shared" ref="O453:O470" si="41">R452</f>
        <v>22235652.224613007</v>
      </c>
      <c r="P453" s="124">
        <f t="shared" si="40"/>
        <v>36295.139137242659</v>
      </c>
      <c r="Q453" s="124">
        <f t="shared" ref="Q453:Q470" si="42">O453*$P$57</f>
        <v>48292.73187312224</v>
      </c>
      <c r="R453" s="124">
        <f t="shared" ref="R453:R470" si="43">O453+P453+Q453</f>
        <v>22320240.09562337</v>
      </c>
      <c r="Z453" s="2"/>
    </row>
    <row r="454" spans="13:26" x14ac:dyDescent="0.25">
      <c r="M454" s="2"/>
      <c r="N454" s="1">
        <f t="shared" si="39"/>
        <v>392</v>
      </c>
      <c r="O454" s="124">
        <f t="shared" si="41"/>
        <v>22320240.09562337</v>
      </c>
      <c r="P454" s="124">
        <f t="shared" si="40"/>
        <v>36295.139137242659</v>
      </c>
      <c r="Q454" s="124">
        <f t="shared" si="42"/>
        <v>48476.444917972796</v>
      </c>
      <c r="R454" s="124">
        <f t="shared" si="43"/>
        <v>22405011.679678585</v>
      </c>
      <c r="Z454" s="2"/>
    </row>
    <row r="455" spans="13:26" x14ac:dyDescent="0.25">
      <c r="M455" s="2"/>
      <c r="N455" s="1">
        <f t="shared" si="39"/>
        <v>393</v>
      </c>
      <c r="O455" s="124">
        <f t="shared" si="41"/>
        <v>22405011.679678585</v>
      </c>
      <c r="P455" s="124">
        <f t="shared" si="40"/>
        <v>36295.139137242659</v>
      </c>
      <c r="Q455" s="124">
        <f t="shared" si="42"/>
        <v>48660.556961904964</v>
      </c>
      <c r="R455" s="124">
        <f t="shared" si="43"/>
        <v>22489967.375777733</v>
      </c>
      <c r="Z455" s="2"/>
    </row>
    <row r="456" spans="13:26" x14ac:dyDescent="0.25">
      <c r="M456" s="2"/>
      <c r="N456" s="1">
        <f t="shared" si="39"/>
        <v>394</v>
      </c>
      <c r="O456" s="124">
        <f t="shared" si="41"/>
        <v>22489967.375777733</v>
      </c>
      <c r="P456" s="124">
        <f t="shared" si="40"/>
        <v>36295.139137242659</v>
      </c>
      <c r="Q456" s="124">
        <f t="shared" si="42"/>
        <v>48845.068871489035</v>
      </c>
      <c r="R456" s="124">
        <f t="shared" si="43"/>
        <v>22575107.583786465</v>
      </c>
      <c r="Z456" s="2"/>
    </row>
    <row r="457" spans="13:26" x14ac:dyDescent="0.25">
      <c r="M457" s="2"/>
      <c r="N457" s="1">
        <f t="shared" si="39"/>
        <v>395</v>
      </c>
      <c r="O457" s="124">
        <f t="shared" si="41"/>
        <v>22575107.583786465</v>
      </c>
      <c r="P457" s="124">
        <f t="shared" si="40"/>
        <v>36295.139137242659</v>
      </c>
      <c r="Q457" s="124">
        <f t="shared" si="42"/>
        <v>49029.981515177366</v>
      </c>
      <c r="R457" s="124">
        <f t="shared" si="43"/>
        <v>22660432.704438884</v>
      </c>
      <c r="Z457" s="2"/>
    </row>
    <row r="458" spans="13:26" x14ac:dyDescent="0.25">
      <c r="M458" s="2"/>
      <c r="N458" s="1">
        <f t="shared" si="39"/>
        <v>396</v>
      </c>
      <c r="O458" s="124">
        <f t="shared" si="41"/>
        <v>22660432.704438884</v>
      </c>
      <c r="P458" s="124">
        <f t="shared" si="40"/>
        <v>36295.139137242659</v>
      </c>
      <c r="Q458" s="124">
        <f t="shared" si="42"/>
        <v>49215.295763308481</v>
      </c>
      <c r="R458" s="124">
        <f t="shared" si="43"/>
        <v>22745943.139339436</v>
      </c>
      <c r="Z458" s="2"/>
    </row>
    <row r="459" spans="13:26" x14ac:dyDescent="0.25">
      <c r="M459" s="2"/>
      <c r="N459" s="1">
        <f t="shared" si="39"/>
        <v>397</v>
      </c>
      <c r="O459" s="124">
        <f t="shared" si="41"/>
        <v>22745943.139339436</v>
      </c>
      <c r="P459" s="124">
        <f t="shared" si="40"/>
        <v>36295.139137242659</v>
      </c>
      <c r="Q459" s="124">
        <f t="shared" si="42"/>
        <v>49401.012488111155</v>
      </c>
      <c r="R459" s="124">
        <f t="shared" si="43"/>
        <v>22831639.29096479</v>
      </c>
      <c r="Z459" s="2"/>
    </row>
    <row r="460" spans="13:26" x14ac:dyDescent="0.25">
      <c r="M460" s="2"/>
      <c r="N460" s="1">
        <f t="shared" si="39"/>
        <v>398</v>
      </c>
      <c r="O460" s="124">
        <f t="shared" si="41"/>
        <v>22831639.29096479</v>
      </c>
      <c r="P460" s="124">
        <f t="shared" si="40"/>
        <v>36295.139137242659</v>
      </c>
      <c r="Q460" s="124">
        <f t="shared" si="42"/>
        <v>49587.132563708517</v>
      </c>
      <c r="R460" s="124">
        <f t="shared" si="43"/>
        <v>22917521.562665742</v>
      </c>
      <c r="Z460" s="2"/>
    </row>
    <row r="461" spans="13:26" x14ac:dyDescent="0.25">
      <c r="M461" s="2"/>
      <c r="N461" s="1">
        <f t="shared" si="39"/>
        <v>399</v>
      </c>
      <c r="O461" s="124">
        <f t="shared" si="41"/>
        <v>22917521.562665742</v>
      </c>
      <c r="P461" s="124">
        <f t="shared" si="40"/>
        <v>36295.139137242659</v>
      </c>
      <c r="Q461" s="124">
        <f t="shared" si="42"/>
        <v>49773.656866122175</v>
      </c>
      <c r="R461" s="124">
        <f t="shared" si="43"/>
        <v>23003590.358669106</v>
      </c>
      <c r="Z461" s="2"/>
    </row>
    <row r="462" spans="13:26" x14ac:dyDescent="0.25">
      <c r="M462" s="2"/>
      <c r="N462" s="1">
        <f t="shared" si="39"/>
        <v>400</v>
      </c>
      <c r="O462" s="124">
        <f t="shared" si="41"/>
        <v>23003590.358669106</v>
      </c>
      <c r="P462" s="124">
        <f t="shared" si="40"/>
        <v>36295.139137242659</v>
      </c>
      <c r="Q462" s="124">
        <f t="shared" si="42"/>
        <v>49960.586273276334</v>
      </c>
      <c r="R462" s="124">
        <f t="shared" si="43"/>
        <v>23089846.084079623</v>
      </c>
      <c r="Z462" s="2"/>
    </row>
    <row r="463" spans="13:26" x14ac:dyDescent="0.25">
      <c r="M463" s="2"/>
      <c r="N463" s="1">
        <f t="shared" si="39"/>
        <v>401</v>
      </c>
      <c r="O463" s="124">
        <f t="shared" si="41"/>
        <v>23089846.084079623</v>
      </c>
      <c r="P463" s="124">
        <f t="shared" si="40"/>
        <v>36295.139137242659</v>
      </c>
      <c r="Q463" s="124">
        <f t="shared" si="42"/>
        <v>50147.921665001923</v>
      </c>
      <c r="R463" s="124">
        <f t="shared" si="43"/>
        <v>23176289.144881867</v>
      </c>
      <c r="Z463" s="2"/>
    </row>
    <row r="464" spans="13:26" x14ac:dyDescent="0.25">
      <c r="M464" s="2"/>
      <c r="N464" s="1">
        <f t="shared" si="39"/>
        <v>402</v>
      </c>
      <c r="O464" s="124">
        <f t="shared" si="41"/>
        <v>23176289.144881867</v>
      </c>
      <c r="P464" s="124">
        <f t="shared" si="40"/>
        <v>36295.139137242659</v>
      </c>
      <c r="Q464" s="124">
        <f t="shared" si="42"/>
        <v>50335.663923040738</v>
      </c>
      <c r="R464" s="124">
        <f t="shared" si="43"/>
        <v>23262919.947942149</v>
      </c>
      <c r="Z464" s="2"/>
    </row>
    <row r="465" spans="13:26" x14ac:dyDescent="0.25">
      <c r="M465" s="2"/>
      <c r="N465" s="1">
        <f t="shared" si="39"/>
        <v>403</v>
      </c>
      <c r="O465" s="124">
        <f t="shared" si="41"/>
        <v>23262919.947942149</v>
      </c>
      <c r="P465" s="124">
        <f t="shared" si="40"/>
        <v>36295.139137242659</v>
      </c>
      <c r="Q465" s="124">
        <f t="shared" si="42"/>
        <v>50523.813931049612</v>
      </c>
      <c r="R465" s="124">
        <f t="shared" si="43"/>
        <v>23349738.901010439</v>
      </c>
      <c r="Z465" s="2"/>
    </row>
    <row r="466" spans="13:26" x14ac:dyDescent="0.25">
      <c r="M466" s="2"/>
      <c r="N466" s="1">
        <f t="shared" si="39"/>
        <v>404</v>
      </c>
      <c r="O466" s="124">
        <f t="shared" si="41"/>
        <v>23349738.901010439</v>
      </c>
      <c r="P466" s="124">
        <f t="shared" si="40"/>
        <v>36295.139137242659</v>
      </c>
      <c r="Q466" s="124">
        <f t="shared" si="42"/>
        <v>50712.372574604538</v>
      </c>
      <c r="R466" s="124">
        <f t="shared" si="43"/>
        <v>23436746.412722286</v>
      </c>
      <c r="Z466" s="2"/>
    </row>
    <row r="467" spans="13:26" x14ac:dyDescent="0.25">
      <c r="M467" s="2"/>
      <c r="N467" s="1">
        <f t="shared" si="39"/>
        <v>405</v>
      </c>
      <c r="O467" s="124">
        <f t="shared" si="41"/>
        <v>23436746.412722286</v>
      </c>
      <c r="P467" s="124">
        <f t="shared" si="40"/>
        <v>36295.139137242659</v>
      </c>
      <c r="Q467" s="124">
        <f t="shared" si="42"/>
        <v>50901.340741204876</v>
      </c>
      <c r="R467" s="124">
        <f t="shared" si="43"/>
        <v>23523942.892600734</v>
      </c>
      <c r="Z467" s="2"/>
    </row>
    <row r="468" spans="13:26" x14ac:dyDescent="0.25">
      <c r="M468" s="2"/>
      <c r="N468" s="1">
        <f t="shared" si="39"/>
        <v>406</v>
      </c>
      <c r="O468" s="124">
        <f t="shared" si="41"/>
        <v>23523942.892600734</v>
      </c>
      <c r="P468" s="124">
        <f t="shared" si="40"/>
        <v>36295.139137242659</v>
      </c>
      <c r="Q468" s="124">
        <f t="shared" si="42"/>
        <v>51090.719320277487</v>
      </c>
      <c r="R468" s="124">
        <f t="shared" si="43"/>
        <v>23611328.751058254</v>
      </c>
      <c r="Z468" s="2"/>
    </row>
    <row r="469" spans="13:26" x14ac:dyDescent="0.25">
      <c r="M469" s="2"/>
      <c r="N469" s="1">
        <f t="shared" si="39"/>
        <v>407</v>
      </c>
      <c r="O469" s="124">
        <f t="shared" si="41"/>
        <v>23611328.751058254</v>
      </c>
      <c r="P469" s="124">
        <f t="shared" si="40"/>
        <v>36295.139137242659</v>
      </c>
      <c r="Q469" s="124">
        <f t="shared" si="42"/>
        <v>51280.509203180962</v>
      </c>
      <c r="R469" s="124">
        <f t="shared" si="43"/>
        <v>23698904.399398677</v>
      </c>
      <c r="Z469" s="2"/>
    </row>
    <row r="470" spans="13:26" x14ac:dyDescent="0.25">
      <c r="M470" s="2"/>
      <c r="N470" s="1">
        <f t="shared" si="39"/>
        <v>408</v>
      </c>
      <c r="O470" s="124">
        <f t="shared" si="41"/>
        <v>23698904.399398677</v>
      </c>
      <c r="P470" s="124">
        <f t="shared" si="40"/>
        <v>36295.139137242659</v>
      </c>
      <c r="Q470" s="124">
        <f t="shared" si="42"/>
        <v>51470.711283209777</v>
      </c>
      <c r="R470" s="124">
        <f t="shared" si="43"/>
        <v>23786670.24981913</v>
      </c>
      <c r="Z470" s="2"/>
    </row>
    <row r="471" spans="13:26" x14ac:dyDescent="0.25">
      <c r="M471" s="2"/>
      <c r="N471" s="163" t="s">
        <v>216</v>
      </c>
      <c r="O471" s="163" t="s">
        <v>216</v>
      </c>
      <c r="P471" s="163" t="s">
        <v>216</v>
      </c>
      <c r="Q471" s="163" t="s">
        <v>216</v>
      </c>
      <c r="R471" s="163" t="s">
        <v>216</v>
      </c>
      <c r="Z471" s="2"/>
    </row>
    <row r="472" spans="13:26" x14ac:dyDescent="0.25">
      <c r="M472" s="2"/>
      <c r="N472" s="134"/>
      <c r="O472" s="134" t="s">
        <v>231</v>
      </c>
      <c r="P472" s="196">
        <f>SUM(P63:P470)</f>
        <v>14808416.767994907</v>
      </c>
      <c r="Q472" s="196">
        <f>SUM(Q63:Q470)</f>
        <v>8978253.481824249</v>
      </c>
      <c r="R472" s="196">
        <f>P472+Q472</f>
        <v>23786670.249819156</v>
      </c>
      <c r="S472" s="124">
        <f>R472-P58</f>
        <v>3.4645199775695801E-7</v>
      </c>
      <c r="Z472" s="2"/>
    </row>
    <row r="473" spans="13:26" x14ac:dyDescent="0.25"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</sheetData>
  <mergeCells count="1">
    <mergeCell ref="AF7:AF8"/>
  </mergeCells>
  <printOptions horizontalCentered="1"/>
  <pageMargins left="0.75" right="0.75" top="0.75" bottom="0.75" header="1" footer="1"/>
  <pageSetup scale="67" orientation="portrait" blackAndWhite="1" r:id="rId1"/>
  <headerFooter alignWithMargins="0"/>
  <customProperties>
    <customPr name="EpmWorksheetKeyString_GUID" r:id="rId2"/>
  </customPropertie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5D355-A1FE-4FD4-8A9C-044898B9007C}">
  <sheetPr>
    <tabColor theme="2" tint="-0.499984740745262"/>
    <pageSetUpPr fitToPage="1"/>
  </sheetPr>
  <dimension ref="A1:AH433"/>
  <sheetViews>
    <sheetView zoomScaleNormal="100" workbookViewId="0">
      <pane ySplit="15" topLeftCell="A16" activePane="bottomLeft" state="frozen"/>
      <selection activeCell="D37" sqref="D37"/>
      <selection pane="bottomLeft" activeCell="A16" sqref="A16"/>
    </sheetView>
  </sheetViews>
  <sheetFormatPr defaultColWidth="9.109375" defaultRowHeight="13.2" x14ac:dyDescent="0.25"/>
  <cols>
    <col min="1" max="1" width="16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Durrance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2056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10084537.970366132</v>
      </c>
      <c r="Q8" s="184">
        <f>G10</f>
        <v>6051315.0196128571</v>
      </c>
      <c r="R8" s="184">
        <f>G11</f>
        <v>6059754.4047606727</v>
      </c>
      <c r="S8" s="184">
        <f>G12</f>
        <v>2373583.9951869249</v>
      </c>
      <c r="T8" s="184">
        <f>G13</f>
        <v>-4400115.4491943223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23109686.903292373</v>
      </c>
      <c r="Q9" s="184">
        <f>L10</f>
        <v>14511193.63674943</v>
      </c>
      <c r="R9" s="184">
        <f>L11</f>
        <v>14710385.261914942</v>
      </c>
      <c r="S9" s="184">
        <f>L12</f>
        <v>4569628.926284695</v>
      </c>
      <c r="T9" s="184">
        <f>L13</f>
        <v>-10681520.921656689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34</v>
      </c>
      <c r="B10" s="170">
        <f>'Escalation Factors'!$A$10</f>
        <v>2023</v>
      </c>
      <c r="C10" s="201">
        <f>C17+5*1</f>
        <v>2056</v>
      </c>
      <c r="D10" s="10" t="s">
        <v>155</v>
      </c>
      <c r="E10" s="184">
        <f>VLOOKUP($A$10,'Cost Estimates in 2023'!$A:$F,2,FALSE)</f>
        <v>5738500</v>
      </c>
      <c r="F10" s="164">
        <f>VLOOKUP(G$7,Multiplier_Labor,3,FALSE)</f>
        <v>1.0545116353773385</v>
      </c>
      <c r="G10" s="185">
        <f>E10*F10</f>
        <v>6051315.0196128571</v>
      </c>
      <c r="H10" s="137"/>
      <c r="J10" s="165">
        <f>C10+1</f>
        <v>2057</v>
      </c>
      <c r="K10" s="164">
        <f>VLOOKUP(J$10,Multiplier_Labor,4,FALSE)</f>
        <v>2.3980231717762739</v>
      </c>
      <c r="L10" s="185">
        <f>G10*K10</f>
        <v>14511193.63674943</v>
      </c>
      <c r="M10" s="2"/>
      <c r="O10" s="134" t="s">
        <v>235</v>
      </c>
      <c r="P10" s="184">
        <f>SUM(Q10:T10)</f>
        <v>23109686.903292373</v>
      </c>
      <c r="Q10" s="184">
        <f>Q9-Q16</f>
        <v>14511193.63674943</v>
      </c>
      <c r="R10" s="184">
        <f>R9-R16</f>
        <v>14710385.261914942</v>
      </c>
      <c r="S10" s="184">
        <f>S9-S16</f>
        <v>4569628.926284695</v>
      </c>
      <c r="T10" s="184">
        <f>T9-T16</f>
        <v>-10681520.921656689</v>
      </c>
      <c r="Z10" s="2"/>
      <c r="AA10" s="186" t="str">
        <f>A10</f>
        <v>Durrance Solar</v>
      </c>
      <c r="AB10" s="182">
        <f>P12</f>
        <v>31</v>
      </c>
      <c r="AC10" s="187">
        <f>G7</f>
        <v>2025</v>
      </c>
      <c r="AD10" s="187">
        <f>C10</f>
        <v>2056</v>
      </c>
      <c r="AE10" s="182">
        <f>G15</f>
        <v>10084537.970366132</v>
      </c>
      <c r="AF10" s="182">
        <f>P16</f>
        <v>0</v>
      </c>
      <c r="AG10" s="182">
        <f>L15</f>
        <v>23109686.903292373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5977240</v>
      </c>
      <c r="F11" s="164">
        <f>VLOOKUP(G$7,Multiplier_Materials,3,FALSE)</f>
        <v>1.0138047668757943</v>
      </c>
      <c r="G11" s="185">
        <f>E11*F11</f>
        <v>6059754.4047606727</v>
      </c>
      <c r="H11" s="137"/>
      <c r="K11" s="164">
        <f>VLOOKUP(J$10,Multiplier_Materials,4,FALSE)</f>
        <v>2.4275546960051959</v>
      </c>
      <c r="L11" s="185">
        <f>G11*K11</f>
        <v>14710385.261914942</v>
      </c>
      <c r="M11" s="2"/>
      <c r="O11" s="134" t="s">
        <v>234</v>
      </c>
      <c r="P11" s="184">
        <f>SUM(Q11:T11)</f>
        <v>10084537.970366117</v>
      </c>
      <c r="Q11" s="184">
        <f>Q10/((1+Q13)^(P12))</f>
        <v>6051315.0196128571</v>
      </c>
      <c r="R11" s="184">
        <f>R10/((1+R13)^(P12))</f>
        <v>6059754.4047606457</v>
      </c>
      <c r="S11" s="184">
        <f>S10/((1+S13)^(P12))</f>
        <v>2373583.9951869156</v>
      </c>
      <c r="T11" s="184">
        <f>T10/((1+T13)^(P12))</f>
        <v>-4400115.4491943019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2278610</v>
      </c>
      <c r="F12" s="164">
        <f>VLOOKUP(G$7,Multiplier_GDP,3,FALSE)</f>
        <v>1.0416806716317952</v>
      </c>
      <c r="G12" s="185">
        <f>E12*F12</f>
        <v>2373583.9951869249</v>
      </c>
      <c r="H12" s="137"/>
      <c r="K12" s="164">
        <f>VLOOKUP(J$10,Multiplier_GDP,4,FALSE)</f>
        <v>1.925202114418886</v>
      </c>
      <c r="L12" s="185">
        <f>G12*K12</f>
        <v>4569628.926284695</v>
      </c>
      <c r="M12" s="2"/>
      <c r="O12" s="134" t="s">
        <v>244</v>
      </c>
      <c r="P12" s="184">
        <f>(P7-P6)</f>
        <v>31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-4340200</v>
      </c>
      <c r="F13" s="164">
        <f>F11</f>
        <v>1.0138047668757943</v>
      </c>
      <c r="G13" s="185">
        <f>E13*F13</f>
        <v>-4400115.4491943223</v>
      </c>
      <c r="H13" s="137"/>
      <c r="K13" s="164">
        <f>K11</f>
        <v>2.4275546960051959</v>
      </c>
      <c r="L13" s="185">
        <f>G13*K13</f>
        <v>-10681520.921656689</v>
      </c>
      <c r="M13" s="2"/>
      <c r="O13" s="180" t="s">
        <v>237</v>
      </c>
      <c r="P13" s="189">
        <f>IF(P8=0,0,((P9/P8)^(1/($P7-$P6))-1))</f>
        <v>2.7110943855278791E-2</v>
      </c>
      <c r="Q13" s="189">
        <f>IF(Q8=0,0,((Q9/Q8)^(1/($P7-$P6))-1))</f>
        <v>2.8616140333814322E-2</v>
      </c>
      <c r="R13" s="189">
        <f>IF(R8=0,0,((R9/R8)^(1/($P7-$P6))-1))</f>
        <v>2.9022349138352777E-2</v>
      </c>
      <c r="S13" s="189">
        <f>IF(S8=0,0,((S9/S8)^(1/($P7-$P6))-1))</f>
        <v>2.1354850655308732E-2</v>
      </c>
      <c r="T13" s="189">
        <f>IF(T8=0,0,((T9/T8)^(1/($P7-$P6))-1))</f>
        <v>2.9022349138352777E-2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484409.826726022</v>
      </c>
      <c r="Q14" s="185">
        <f>PMT(Q13,$P12,-Q11)</f>
        <v>297029.66438873054</v>
      </c>
      <c r="R14" s="185">
        <f>PMT(R13,$P12,-R11)</f>
        <v>299063.80345752992</v>
      </c>
      <c r="S14" s="185">
        <f>PMT(S13,$P12,-S11)</f>
        <v>105472.89262549898</v>
      </c>
      <c r="T14" s="185">
        <f>PMT(T13,$P12,-T11)</f>
        <v>-217156.53374573734</v>
      </c>
      <c r="U14" s="190"/>
      <c r="Z14" s="2"/>
    </row>
    <row r="15" spans="1:34" x14ac:dyDescent="0.25">
      <c r="E15" s="185">
        <f>SUM(E10:E13)</f>
        <v>9654150</v>
      </c>
      <c r="F15" s="124"/>
      <c r="G15" s="185">
        <f>SUM(G10:G13)</f>
        <v>10084537.970366132</v>
      </c>
      <c r="H15" s="137"/>
      <c r="L15" s="185">
        <f>SUM(L10:L13)</f>
        <v>23109686.903292373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2051</v>
      </c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484409.826726022</v>
      </c>
      <c r="Q17" s="124">
        <f>IF($N17&lt;=TRUNC($P$12),Q14*(1+0),0)</f>
        <v>297029.66438873054</v>
      </c>
      <c r="R17" s="124">
        <f>IF($N17&lt;=TRUNC($P$12),R14*(1+0),0)</f>
        <v>299063.80345752992</v>
      </c>
      <c r="S17" s="124">
        <f>IF($N17&lt;=TRUNC($P$12),S14*(1+0),0)</f>
        <v>105472.89262549898</v>
      </c>
      <c r="T17" s="124">
        <f>IF($N17&lt;=TRUNC($P$12),T14*(1+0),0)</f>
        <v>-217156.53374573734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497539.16853422159</v>
      </c>
      <c r="Q18" s="124">
        <f t="shared" ref="Q18:Q48" si="3">IF($N18&lt;=TRUNC($P$12),Q17*(1+Q$13),0)</f>
        <v>305529.50694818422</v>
      </c>
      <c r="R18" s="124">
        <f t="shared" ref="R18:R48" si="4">IF($N18&lt;=TRUNC($P$12),R17*(1+R$13),0)</f>
        <v>307743.33757611807</v>
      </c>
      <c r="S18" s="124">
        <f t="shared" ref="S18:S48" si="5">IF($N18&lt;=TRUNC($P$12),S17*(1+S$13),0)</f>
        <v>107725.25049569992</v>
      </c>
      <c r="T18" s="124">
        <f t="shared" ref="T18:T48" si="6">IF($N18&lt;=TRUNC($P$12),T17*(1+T$13),0)</f>
        <v>-223458.92648578063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511028.83202289743</v>
      </c>
      <c r="Q19" s="124">
        <f t="shared" si="3"/>
        <v>314272.58219513454</v>
      </c>
      <c r="R19" s="124">
        <f t="shared" si="4"/>
        <v>316674.7721642541</v>
      </c>
      <c r="S19" s="124">
        <f t="shared" si="5"/>
        <v>110025.70713184131</v>
      </c>
      <c r="T19" s="124">
        <f t="shared" si="6"/>
        <v>-229944.22946833246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524888.80697318877</v>
      </c>
      <c r="Q20" s="124">
        <f t="shared" si="3"/>
        <v>323265.85051030072</v>
      </c>
      <c r="R20" s="124">
        <f t="shared" si="4"/>
        <v>325865.41796531342</v>
      </c>
      <c r="S20" s="124">
        <f t="shared" si="5"/>
        <v>112375.28967588651</v>
      </c>
      <c r="T20" s="124">
        <f t="shared" si="6"/>
        <v>-236617.75117831191</v>
      </c>
      <c r="U20" s="196">
        <f>SUM(Q17:T20)/4</f>
        <v>504466.65856408241</v>
      </c>
      <c r="V20" s="124">
        <f>SUM(Q17:Q20)/4</f>
        <v>310024.40101058746</v>
      </c>
      <c r="W20" s="124">
        <f>SUM(R17:R20)/4</f>
        <v>312336.83279080386</v>
      </c>
      <c r="X20" s="124">
        <f>SUM(S17:S20)/4</f>
        <v>108899.78498223168</v>
      </c>
      <c r="Y20" s="124">
        <f>SUM(T17:T20)/4</f>
        <v>-226794.36021954057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539129.36239017267</v>
      </c>
      <c r="Q21" s="124">
        <f t="shared" si="3"/>
        <v>332516.47145363333</v>
      </c>
      <c r="R21" s="124">
        <f t="shared" si="4"/>
        <v>335322.79789761797</v>
      </c>
      <c r="S21" s="124">
        <f t="shared" si="5"/>
        <v>114775.04720426213</v>
      </c>
      <c r="T21" s="124">
        <f t="shared" si="6"/>
        <v>-243484.95416534075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553761.05435750925</v>
      </c>
      <c r="Q22" s="124">
        <f t="shared" si="3"/>
        <v>342031.80946405529</v>
      </c>
      <c r="R22" s="124">
        <f t="shared" si="4"/>
        <v>345054.65321225196</v>
      </c>
      <c r="S22" s="124">
        <f t="shared" si="5"/>
        <v>117226.05119626515</v>
      </c>
      <c r="T22" s="124">
        <f t="shared" si="6"/>
        <v>-250551.45951506309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568794.73411413806</v>
      </c>
      <c r="Q23" s="124">
        <f t="shared" si="3"/>
        <v>351819.43972230714</v>
      </c>
      <c r="R23" s="124">
        <f t="shared" si="4"/>
        <v>355068.94982959115</v>
      </c>
      <c r="S23" s="124">
        <f t="shared" si="5"/>
        <v>119729.39601247296</v>
      </c>
      <c r="T23" s="124">
        <f t="shared" si="6"/>
        <v>-257823.05145023312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584241.55635933089</v>
      </c>
      <c r="Q24" s="124">
        <f t="shared" si="3"/>
        <v>361887.15418156463</v>
      </c>
      <c r="R24" s="124">
        <f t="shared" si="4"/>
        <v>365373.88485973381</v>
      </c>
      <c r="S24" s="124">
        <f t="shared" si="5"/>
        <v>122286.19938336965</v>
      </c>
      <c r="T24" s="124">
        <f t="shared" si="6"/>
        <v>-265305.68206533726</v>
      </c>
      <c r="U24" s="196">
        <f>SUM(Q21:T24)/4</f>
        <v>561481.6768052876</v>
      </c>
      <c r="V24" s="124">
        <f>SUM(Q21:Q24)/4</f>
        <v>347063.71870539011</v>
      </c>
      <c r="W24" s="124">
        <f>SUM(R21:R24)/4</f>
        <v>350205.07144979871</v>
      </c>
      <c r="X24" s="124">
        <f>SUM(S21:S24)/4</f>
        <v>118504.17344909247</v>
      </c>
      <c r="Y24" s="124">
        <f>SUM(T21:T24)/4</f>
        <v>-254291.28679899353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600112.98779257899</v>
      </c>
      <c r="Q25" s="124">
        <f t="shared" si="3"/>
        <v>372242.96777062898</v>
      </c>
      <c r="R25" s="124">
        <f t="shared" si="4"/>
        <v>375977.8933121693</v>
      </c>
      <c r="S25" s="124">
        <f t="shared" si="5"/>
        <v>124897.60290840681</v>
      </c>
      <c r="T25" s="124">
        <f t="shared" si="6"/>
        <v>-273005.47619862627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616420.81589498301</v>
      </c>
      <c r="Q26" s="124">
        <f t="shared" si="3"/>
        <v>382895.12477462884</v>
      </c>
      <c r="R26" s="124">
        <f t="shared" si="4"/>
        <v>386889.65500017744</v>
      </c>
      <c r="S26" s="124">
        <f t="shared" si="5"/>
        <v>127564.7725657219</v>
      </c>
      <c r="T26" s="124">
        <f t="shared" si="6"/>
        <v>-280928.73644554504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633177.15795899974</v>
      </c>
      <c r="Q27" s="124">
        <f t="shared" si="3"/>
        <v>393852.10539831297</v>
      </c>
      <c r="R27" s="124">
        <f t="shared" si="4"/>
        <v>398118.10164560942</v>
      </c>
      <c r="S27" s="124">
        <f t="shared" si="5"/>
        <v>130288.89923274131</v>
      </c>
      <c r="T27" s="124">
        <f t="shared" si="6"/>
        <v>-289081.94831766392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650394.47037359257</v>
      </c>
      <c r="Q28" s="124">
        <f t="shared" si="3"/>
        <v>405122.63251715933</v>
      </c>
      <c r="R28" s="124">
        <f t="shared" si="4"/>
        <v>409672.42418986652</v>
      </c>
      <c r="S28" s="124">
        <f t="shared" si="5"/>
        <v>133071.19921790107</v>
      </c>
      <c r="T28" s="124">
        <f t="shared" si="6"/>
        <v>-297471.78555133444</v>
      </c>
      <c r="U28" s="196">
        <f>SUM(Q25:T28)/4</f>
        <v>625026.35800503858</v>
      </c>
      <c r="V28" s="124">
        <f>SUM(Q25:Q28)/4</f>
        <v>388528.2076151825</v>
      </c>
      <c r="W28" s="124">
        <f>SUM(R25:R28)/4</f>
        <v>392664.51853695564</v>
      </c>
      <c r="X28" s="124">
        <f>SUM(S25:S28)/4</f>
        <v>128955.61848119277</v>
      </c>
      <c r="Y28" s="124">
        <f>SUM(T25:T28)/4</f>
        <v>-285121.98662829242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668085.5581720426</v>
      </c>
      <c r="Q29" s="124">
        <f t="shared" si="3"/>
        <v>416715.67862167466</v>
      </c>
      <c r="R29" s="124">
        <f t="shared" si="4"/>
        <v>421562.08031706017</v>
      </c>
      <c r="S29" s="124">
        <f t="shared" si="5"/>
        <v>135912.91480372217</v>
      </c>
      <c r="T29" s="124">
        <f t="shared" si="6"/>
        <v>-306105.11557041446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686263.58484987402</v>
      </c>
      <c r="Q30" s="124">
        <f t="shared" si="3"/>
        <v>428640.47296041314</v>
      </c>
      <c r="R30" s="124">
        <f t="shared" si="4"/>
        <v>433796.80219551222</v>
      </c>
      <c r="S30" s="124">
        <f t="shared" si="5"/>
        <v>138815.31480148336</v>
      </c>
      <c r="T30" s="124">
        <f t="shared" si="6"/>
        <v>-314989.00510753487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704942.0824605627</v>
      </c>
      <c r="Q31" s="124">
        <f t="shared" si="3"/>
        <v>440906.50888740085</v>
      </c>
      <c r="R31" s="124">
        <f t="shared" si="4"/>
        <v>446386.60444393131</v>
      </c>
      <c r="S31" s="124">
        <f t="shared" si="5"/>
        <v>141779.69511773871</v>
      </c>
      <c r="T31" s="124">
        <f t="shared" si="6"/>
        <v>-324130.72598850814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724134.96199692064</v>
      </c>
      <c r="Q32" s="124">
        <f t="shared" si="3"/>
        <v>453523.55141981487</v>
      </c>
      <c r="R32" s="124">
        <f t="shared" si="4"/>
        <v>459341.79232878686</v>
      </c>
      <c r="S32" s="124">
        <f t="shared" si="5"/>
        <v>144807.37933293323</v>
      </c>
      <c r="T32" s="124">
        <f t="shared" si="6"/>
        <v>-333537.76108461438</v>
      </c>
      <c r="U32" s="196">
        <f>SUM(Q29:T32)/4</f>
        <v>695856.54686985002</v>
      </c>
      <c r="V32" s="124">
        <f>SUM(Q29:Q32)/4</f>
        <v>434946.55297232588</v>
      </c>
      <c r="W32" s="124">
        <f>SUM(R29:R32)/4</f>
        <v>440271.81982132263</v>
      </c>
      <c r="X32" s="124">
        <f>SUM(S29:S32)/4</f>
        <v>140328.82601396937</v>
      </c>
      <c r="Y32" s="124">
        <f>SUM(T29:T32)/4</f>
        <v>-319690.65193776798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743856.52406626183</v>
      </c>
      <c r="Q33" s="124">
        <f t="shared" si="3"/>
        <v>466501.64501193416</v>
      </c>
      <c r="R33" s="124">
        <f t="shared" si="4"/>
        <v>472672.97019958968</v>
      </c>
      <c r="S33" s="124">
        <f t="shared" si="5"/>
        <v>147899.71929237465</v>
      </c>
      <c r="T33" s="124">
        <f t="shared" si="6"/>
        <v>-343217.81043763657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764121.46986770211</v>
      </c>
      <c r="Q34" s="124">
        <f t="shared" si="3"/>
        <v>479851.12155155092</v>
      </c>
      <c r="R34" s="124">
        <f t="shared" si="4"/>
        <v>486391.05016898439</v>
      </c>
      <c r="S34" s="124">
        <f t="shared" si="5"/>
        <v>151058.0957098254</v>
      </c>
      <c r="T34" s="124">
        <f t="shared" si="6"/>
        <v>-353178.79756265861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784944.91248016548</v>
      </c>
      <c r="Q35" s="124">
        <f t="shared" si="3"/>
        <v>493582.60858520831</v>
      </c>
      <c r="R35" s="124">
        <f t="shared" si="4"/>
        <v>500507.26104475872</v>
      </c>
      <c r="S35" s="124">
        <f t="shared" si="5"/>
        <v>154283.91878398406</v>
      </c>
      <c r="T35" s="124">
        <f t="shared" si="6"/>
        <v>-363428.87593378569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806342.38846992981</v>
      </c>
      <c r="Q36" s="124">
        <f t="shared" si="3"/>
        <v>507707.03777881275</v>
      </c>
      <c r="R36" s="124">
        <f t="shared" si="4"/>
        <v>515033.1575210804</v>
      </c>
      <c r="S36" s="124">
        <f t="shared" si="5"/>
        <v>157578.62882813183</v>
      </c>
      <c r="T36" s="124">
        <f t="shared" si="6"/>
        <v>-373976.43565809511</v>
      </c>
      <c r="U36" s="196">
        <f>SUM(Q33:T36)/4</f>
        <v>774816.32372101501</v>
      </c>
      <c r="V36" s="124">
        <f>SUM(Q33:Q36)/4</f>
        <v>486910.60323187656</v>
      </c>
      <c r="W36" s="124">
        <f>SUM(R33:R36)/4</f>
        <v>493651.10973360331</v>
      </c>
      <c r="X36" s="124">
        <f>SUM(S33:S36)/4</f>
        <v>152705.09065357898</v>
      </c>
      <c r="Y36" s="124">
        <f>SUM(T33:T36)/4</f>
        <v>-358450.47989804402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828329.86982678564</v>
      </c>
      <c r="Q37" s="124">
        <f t="shared" si="3"/>
        <v>522235.6536203564</v>
      </c>
      <c r="R37" s="124">
        <f t="shared" si="4"/>
        <v>529980.62963648548</v>
      </c>
      <c r="S37" s="124">
        <f t="shared" si="5"/>
        <v>160943.69691322491</v>
      </c>
      <c r="T37" s="124">
        <f t="shared" si="6"/>
        <v>-384830.11034328106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850923.77623814298</v>
      </c>
      <c r="Q38" s="124">
        <f t="shared" si="3"/>
        <v>537180.0223716778</v>
      </c>
      <c r="R38" s="124">
        <f t="shared" si="4"/>
        <v>545361.91250635963</v>
      </c>
      <c r="S38" s="124">
        <f t="shared" si="5"/>
        <v>164380.62552472009</v>
      </c>
      <c r="T38" s="124">
        <f t="shared" si="6"/>
        <v>-395998.78416461457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874140.98771068966</v>
      </c>
      <c r="Q39" s="124">
        <f t="shared" si="3"/>
        <v>552552.04127638729</v>
      </c>
      <c r="R39" s="124">
        <f t="shared" si="4"/>
        <v>561189.59633787896</v>
      </c>
      <c r="S39" s="124">
        <f t="shared" si="5"/>
        <v>167890.94923342671</v>
      </c>
      <c r="T39" s="124">
        <f t="shared" si="6"/>
        <v>-407491.59913700324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897998.85754947737</v>
      </c>
      <c r="Q40" s="124">
        <f t="shared" si="3"/>
        <v>568363.94803128799</v>
      </c>
      <c r="R40" s="124">
        <f t="shared" si="4"/>
        <v>577476.6367356081</v>
      </c>
      <c r="S40" s="124">
        <f t="shared" si="5"/>
        <v>171476.23538068455</v>
      </c>
      <c r="T40" s="124">
        <f t="shared" si="6"/>
        <v>-419317.96259810304</v>
      </c>
      <c r="U40" s="196">
        <f>SUM(Q37:T40)/4</f>
        <v>862848.37283127417</v>
      </c>
      <c r="V40" s="124">
        <f>SUM(Q37:Q40)/4</f>
        <v>545082.91632492736</v>
      </c>
      <c r="W40" s="124">
        <f>SUM(R37:R40)/4</f>
        <v>553502.19380408316</v>
      </c>
      <c r="X40" s="124">
        <f>SUM(S37:S40)/4</f>
        <v>166172.87676301406</v>
      </c>
      <c r="Y40" s="124">
        <f>SUM(T37:T40)/4</f>
        <v>-401909.61406075052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922515.22570458846</v>
      </c>
      <c r="Q41" s="124">
        <f t="shared" si="3"/>
        <v>584628.33052883204</v>
      </c>
      <c r="R41" s="124">
        <f t="shared" si="4"/>
        <v>594236.36530619068</v>
      </c>
      <c r="S41" s="124">
        <f t="shared" si="5"/>
        <v>175138.08477817362</v>
      </c>
      <c r="T41" s="124">
        <f t="shared" si="6"/>
        <v>-431487.55490860791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947708.43249583011</v>
      </c>
      <c r="Q42" s="124">
        <f t="shared" si="3"/>
        <v>601358.13687836868</v>
      </c>
      <c r="R42" s="124">
        <f t="shared" si="4"/>
        <v>611482.50057081273</v>
      </c>
      <c r="S42" s="124">
        <f t="shared" si="5"/>
        <v>178878.13242266831</v>
      </c>
      <c r="T42" s="124">
        <f t="shared" si="6"/>
        <v>-444010.33737601968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973597.33272620384</v>
      </c>
      <c r="Q43" s="124">
        <f t="shared" si="3"/>
        <v>618566.68571416114</v>
      </c>
      <c r="R43" s="124">
        <f t="shared" si="4"/>
        <v>629229.1591943719</v>
      </c>
      <c r="S43" s="124">
        <f t="shared" si="5"/>
        <v>182698.04822605493</v>
      </c>
      <c r="T43" s="124">
        <f t="shared" si="6"/>
        <v>-456896.56040838431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1000201.3101951927</v>
      </c>
      <c r="Q44" s="124">
        <f t="shared" si="3"/>
        <v>636267.67679837998</v>
      </c>
      <c r="R44" s="124">
        <f t="shared" si="4"/>
        <v>647490.86754054308</v>
      </c>
      <c r="S44" s="124">
        <f t="shared" si="5"/>
        <v>186599.53776093872</v>
      </c>
      <c r="T44" s="124">
        <f t="shared" si="6"/>
        <v>-470156.77190466895</v>
      </c>
      <c r="U44" s="196">
        <f>SUM(Q41:T44)/4</f>
        <v>961005.57528045354</v>
      </c>
      <c r="V44" s="124">
        <f>SUM(Q41:Q44)/4</f>
        <v>610205.20747993549</v>
      </c>
      <c r="W44" s="124">
        <f>SUM(R41:R44)/4</f>
        <v>620609.72315297963</v>
      </c>
      <c r="X44" s="124">
        <f>SUM(S41:S44)/4</f>
        <v>180828.4507969589</v>
      </c>
      <c r="Y44" s="124">
        <f>SUM(T41:T44)/4</f>
        <v>-450637.80614942021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1027540.2926232383</v>
      </c>
      <c r="Q45" s="124">
        <f t="shared" si="3"/>
        <v>654475.20192751242</v>
      </c>
      <c r="R45" s="124">
        <f t="shared" si="4"/>
        <v>666282.5735621996</v>
      </c>
      <c r="S45" s="124">
        <f t="shared" si="5"/>
        <v>190584.34302217321</v>
      </c>
      <c r="T45" s="124">
        <f t="shared" si="6"/>
        <v>-483801.82588864712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1055634.7669990854</v>
      </c>
      <c r="Q46" s="124">
        <f t="shared" si="3"/>
        <v>673203.75615087163</v>
      </c>
      <c r="R46" s="124">
        <f t="shared" si="4"/>
        <v>685619.65903692192</v>
      </c>
      <c r="S46" s="124">
        <f t="shared" si="5"/>
        <v>194654.24320465187</v>
      </c>
      <c r="T46" s="124">
        <f t="shared" si="6"/>
        <v>-497842.89139335998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1084505.7953620302</v>
      </c>
      <c r="Q47" s="124">
        <f t="shared" si="3"/>
        <v>692468.24931013584</v>
      </c>
      <c r="R47" s="124">
        <f t="shared" si="4"/>
        <v>705517.95215760986</v>
      </c>
      <c r="S47" s="124">
        <f t="shared" si="5"/>
        <v>198811.05549770934</v>
      </c>
      <c r="T47" s="124">
        <f t="shared" si="6"/>
        <v>-512291.46160342509</v>
      </c>
      <c r="Z47" s="2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791920.21374608856</v>
      </c>
      <c r="V48" s="124">
        <f>SUM(Q45:Q48)/4</f>
        <v>505036.80184712994</v>
      </c>
      <c r="W48" s="124">
        <f>SUM(R45:R48)/4</f>
        <v>514355.04618918285</v>
      </c>
      <c r="X48" s="124">
        <f>SUM(S45:S48)/4</f>
        <v>146012.41043113361</v>
      </c>
      <c r="Y48" s="124">
        <f>SUM(T45:T48)/4</f>
        <v>-373484.04472135805</v>
      </c>
      <c r="Z48" s="188">
        <f>SUM(Q48:T48)-P48</f>
        <v>0</v>
      </c>
    </row>
    <row r="49" spans="13:26" x14ac:dyDescent="0.25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5">
      <c r="M50" s="2"/>
      <c r="O50" s="134" t="s">
        <v>231</v>
      </c>
      <c r="P50" s="196">
        <f>SUM(Q50:T50)</f>
        <v>23109686.903292362</v>
      </c>
      <c r="Q50" s="196">
        <f>SUM(Q$17:Q$48)</f>
        <v>14511193.636749424</v>
      </c>
      <c r="R50" s="196">
        <f>SUM(R$17:R$48)</f>
        <v>14710385.26191492</v>
      </c>
      <c r="S50" s="196">
        <f>SUM(S$17:S$48)</f>
        <v>4569628.9262846885</v>
      </c>
      <c r="T50" s="196">
        <f>SUM(T$17:T$48)</f>
        <v>-10681520.921656672</v>
      </c>
      <c r="U50" s="124"/>
      <c r="V50" s="196"/>
      <c r="W50" s="196"/>
      <c r="X50" s="196"/>
      <c r="Y50" s="196"/>
      <c r="Z50" s="2"/>
    </row>
    <row r="51" spans="13:26" x14ac:dyDescent="0.25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-2.2351741790771484E-8</v>
      </c>
      <c r="S51" s="188">
        <f>S50-S$10</f>
        <v>0</v>
      </c>
      <c r="T51" s="188">
        <f>T50-T$10</f>
        <v>1.6763806343078613E-8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5">
      <c r="M52" s="2"/>
      <c r="O52" s="180" t="s">
        <v>279</v>
      </c>
      <c r="P52" s="197">
        <f>$P$13</f>
        <v>2.7110943855278791E-2</v>
      </c>
      <c r="Z52" s="2"/>
    </row>
    <row r="53" spans="13:26" x14ac:dyDescent="0.25">
      <c r="M53" s="2"/>
      <c r="O53" s="134" t="s">
        <v>236</v>
      </c>
      <c r="P53" s="197">
        <f>((1+P52)^(1/12))-1</f>
        <v>2.2316491165894625E-3</v>
      </c>
      <c r="Z53" s="2"/>
    </row>
    <row r="54" spans="13:26" x14ac:dyDescent="0.25">
      <c r="M54" s="2"/>
      <c r="O54" s="134" t="s">
        <v>235</v>
      </c>
      <c r="P54" s="196">
        <f>P10</f>
        <v>23109686.903292373</v>
      </c>
      <c r="Z54" s="2"/>
    </row>
    <row r="55" spans="13:26" x14ac:dyDescent="0.25">
      <c r="M55" s="2"/>
      <c r="O55" s="134" t="s">
        <v>234</v>
      </c>
      <c r="P55" s="196">
        <f>P54/(1+P53)^P56</f>
        <v>10084537.970366146</v>
      </c>
      <c r="Z55" s="2"/>
    </row>
    <row r="56" spans="13:26" x14ac:dyDescent="0.25">
      <c r="M56" s="2"/>
      <c r="O56" s="134" t="s">
        <v>233</v>
      </c>
      <c r="P56" s="124">
        <f>$P$12*12</f>
        <v>372</v>
      </c>
      <c r="Q56" s="198"/>
      <c r="Z56" s="2"/>
    </row>
    <row r="57" spans="13:26" x14ac:dyDescent="0.25">
      <c r="M57" s="2"/>
      <c r="O57" s="134" t="s">
        <v>232</v>
      </c>
      <c r="P57" s="196">
        <f>PMT(P53,P56,-P55)</f>
        <v>39929.44562334902</v>
      </c>
      <c r="Z57" s="2"/>
    </row>
    <row r="58" spans="13:26" x14ac:dyDescent="0.25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5">
      <c r="M59" s="2"/>
      <c r="N59" s="1">
        <v>1</v>
      </c>
      <c r="O59" s="124">
        <v>0</v>
      </c>
      <c r="P59" s="124">
        <f>P57</f>
        <v>39929.44562334902</v>
      </c>
      <c r="Q59" s="124">
        <f t="shared" ref="Q59:Q76" si="7">O59*$P$53</f>
        <v>0</v>
      </c>
      <c r="R59" s="124">
        <f t="shared" ref="R59:R76" si="8">O59+P59+Q59</f>
        <v>39929.44562334902</v>
      </c>
      <c r="Z59" s="2"/>
    </row>
    <row r="60" spans="13:26" x14ac:dyDescent="0.25">
      <c r="M60" s="2"/>
      <c r="N60" s="1">
        <f t="shared" ref="N60:N183" si="9">N59+1</f>
        <v>2</v>
      </c>
      <c r="O60" s="124">
        <f t="shared" ref="O60:O76" si="10">R59</f>
        <v>39929.44562334902</v>
      </c>
      <c r="P60" s="124">
        <f t="shared" ref="P60:P183" si="11">P59</f>
        <v>39929.44562334902</v>
      </c>
      <c r="Q60" s="124">
        <f t="shared" si="7"/>
        <v>89.108512051253825</v>
      </c>
      <c r="R60" s="124">
        <f t="shared" si="8"/>
        <v>79947.999758749298</v>
      </c>
      <c r="Z60" s="2"/>
    </row>
    <row r="61" spans="13:26" x14ac:dyDescent="0.25">
      <c r="M61" s="2"/>
      <c r="N61" s="1">
        <f t="shared" si="9"/>
        <v>3</v>
      </c>
      <c r="O61" s="124">
        <f t="shared" si="10"/>
        <v>79947.999758749298</v>
      </c>
      <c r="P61" s="124">
        <f t="shared" si="11"/>
        <v>39929.44562334902</v>
      </c>
      <c r="Q61" s="124">
        <f t="shared" si="7"/>
        <v>178.41588303470743</v>
      </c>
      <c r="R61" s="124">
        <f t="shared" si="8"/>
        <v>120055.86126513302</v>
      </c>
      <c r="Z61" s="2"/>
    </row>
    <row r="62" spans="13:26" x14ac:dyDescent="0.25">
      <c r="M62" s="2"/>
      <c r="N62" s="1">
        <f t="shared" si="9"/>
        <v>4</v>
      </c>
      <c r="O62" s="124">
        <f t="shared" si="10"/>
        <v>120055.86126513302</v>
      </c>
      <c r="P62" s="124">
        <f t="shared" si="11"/>
        <v>39929.44562334902</v>
      </c>
      <c r="Q62" s="124">
        <f t="shared" si="7"/>
        <v>267.92255673372119</v>
      </c>
      <c r="R62" s="124">
        <f t="shared" si="8"/>
        <v>160253.22944521575</v>
      </c>
      <c r="Z62" s="2"/>
    </row>
    <row r="63" spans="13:26" x14ac:dyDescent="0.25">
      <c r="M63" s="2"/>
      <c r="N63" s="1">
        <f t="shared" si="9"/>
        <v>5</v>
      </c>
      <c r="O63" s="124">
        <f t="shared" si="10"/>
        <v>160253.22944521575</v>
      </c>
      <c r="P63" s="124">
        <f t="shared" si="11"/>
        <v>39929.44562334902</v>
      </c>
      <c r="Q63" s="124">
        <f t="shared" si="7"/>
        <v>357.62897792202415</v>
      </c>
      <c r="R63" s="124">
        <f t="shared" si="8"/>
        <v>200540.3040464868</v>
      </c>
      <c r="Z63" s="2"/>
    </row>
    <row r="64" spans="13:26" x14ac:dyDescent="0.25">
      <c r="M64" s="2"/>
      <c r="N64" s="1">
        <f t="shared" si="9"/>
        <v>6</v>
      </c>
      <c r="O64" s="124">
        <f t="shared" si="10"/>
        <v>200540.3040464868</v>
      </c>
      <c r="P64" s="124">
        <f t="shared" si="11"/>
        <v>39929.44562334902</v>
      </c>
      <c r="Q64" s="124">
        <f t="shared" si="7"/>
        <v>447.53559236592446</v>
      </c>
      <c r="R64" s="124">
        <f t="shared" si="8"/>
        <v>240917.28526220174</v>
      </c>
      <c r="Z64" s="2"/>
    </row>
    <row r="65" spans="13:26" x14ac:dyDescent="0.25">
      <c r="M65" s="2"/>
      <c r="N65" s="1">
        <f t="shared" si="9"/>
        <v>7</v>
      </c>
      <c r="O65" s="124">
        <f t="shared" si="10"/>
        <v>240917.28526220174</v>
      </c>
      <c r="P65" s="124">
        <f t="shared" si="11"/>
        <v>39929.44562334902</v>
      </c>
      <c r="Q65" s="124">
        <f t="shared" si="7"/>
        <v>537.64284682652408</v>
      </c>
      <c r="R65" s="124">
        <f t="shared" si="8"/>
        <v>281384.37373237725</v>
      </c>
      <c r="Z65" s="2"/>
    </row>
    <row r="66" spans="13:26" x14ac:dyDescent="0.25">
      <c r="M66" s="2"/>
      <c r="N66" s="1">
        <f t="shared" si="9"/>
        <v>8</v>
      </c>
      <c r="O66" s="124">
        <f t="shared" si="10"/>
        <v>281384.37373237725</v>
      </c>
      <c r="P66" s="124">
        <f t="shared" si="11"/>
        <v>39929.44562334902</v>
      </c>
      <c r="Q66" s="124">
        <f t="shared" si="7"/>
        <v>627.95118906193886</v>
      </c>
      <c r="R66" s="124">
        <f t="shared" si="8"/>
        <v>321941.77054478816</v>
      </c>
      <c r="Z66" s="2"/>
    </row>
    <row r="67" spans="13:26" x14ac:dyDescent="0.25">
      <c r="M67" s="2"/>
      <c r="N67" s="1">
        <f t="shared" si="9"/>
        <v>9</v>
      </c>
      <c r="O67" s="124">
        <f t="shared" si="10"/>
        <v>321941.77054478816</v>
      </c>
      <c r="P67" s="124">
        <f t="shared" si="11"/>
        <v>39929.44562334902</v>
      </c>
      <c r="Q67" s="124">
        <f t="shared" si="7"/>
        <v>718.46106782952393</v>
      </c>
      <c r="R67" s="124">
        <f t="shared" si="8"/>
        <v>362589.67723596666</v>
      </c>
      <c r="Z67" s="2"/>
    </row>
    <row r="68" spans="13:26" x14ac:dyDescent="0.25">
      <c r="M68" s="2"/>
      <c r="N68" s="1">
        <f t="shared" si="9"/>
        <v>10</v>
      </c>
      <c r="O68" s="124">
        <f t="shared" si="10"/>
        <v>362589.67723596666</v>
      </c>
      <c r="P68" s="124">
        <f t="shared" si="11"/>
        <v>39929.44562334902</v>
      </c>
      <c r="Q68" s="124">
        <f t="shared" si="7"/>
        <v>809.17293288810333</v>
      </c>
      <c r="R68" s="124">
        <f t="shared" si="8"/>
        <v>403328.2957922038</v>
      </c>
      <c r="Z68" s="2"/>
    </row>
    <row r="69" spans="13:26" x14ac:dyDescent="0.25">
      <c r="M69" s="2"/>
      <c r="N69" s="1">
        <f t="shared" si="9"/>
        <v>11</v>
      </c>
      <c r="O69" s="124">
        <f t="shared" si="10"/>
        <v>403328.2957922038</v>
      </c>
      <c r="P69" s="124">
        <f t="shared" si="11"/>
        <v>39929.44562334902</v>
      </c>
      <c r="Q69" s="124">
        <f t="shared" si="7"/>
        <v>900.08723500020506</v>
      </c>
      <c r="R69" s="124">
        <f t="shared" si="8"/>
        <v>444157.82865055301</v>
      </c>
      <c r="Z69" s="2"/>
    </row>
    <row r="70" spans="13:26" x14ac:dyDescent="0.25">
      <c r="M70" s="2"/>
      <c r="N70" s="1">
        <f t="shared" si="9"/>
        <v>12</v>
      </c>
      <c r="O70" s="124">
        <f t="shared" si="10"/>
        <v>444157.82865055301</v>
      </c>
      <c r="P70" s="124">
        <f t="shared" si="11"/>
        <v>39929.44562334902</v>
      </c>
      <c r="Q70" s="124">
        <f t="shared" si="7"/>
        <v>991.2044259343005</v>
      </c>
      <c r="R70" s="124">
        <f t="shared" si="8"/>
        <v>485078.47869983636</v>
      </c>
      <c r="Z70" s="2"/>
    </row>
    <row r="71" spans="13:26" x14ac:dyDescent="0.25">
      <c r="M71" s="2"/>
      <c r="N71" s="1">
        <f t="shared" si="9"/>
        <v>13</v>
      </c>
      <c r="O71" s="124">
        <f t="shared" si="10"/>
        <v>485078.47869983636</v>
      </c>
      <c r="P71" s="124">
        <f t="shared" si="11"/>
        <v>39929.44562334902</v>
      </c>
      <c r="Q71" s="124">
        <f t="shared" si="7"/>
        <v>1082.5249584670503</v>
      </c>
      <c r="R71" s="124">
        <f t="shared" si="8"/>
        <v>526090.44928165234</v>
      </c>
      <c r="Z71" s="2"/>
    </row>
    <row r="72" spans="13:26" x14ac:dyDescent="0.25">
      <c r="M72" s="2"/>
      <c r="N72" s="1">
        <f t="shared" si="9"/>
        <v>14</v>
      </c>
      <c r="O72" s="124">
        <f t="shared" si="10"/>
        <v>526090.44928165234</v>
      </c>
      <c r="P72" s="124">
        <f t="shared" si="11"/>
        <v>39929.44562334902</v>
      </c>
      <c r="Q72" s="124">
        <f t="shared" si="7"/>
        <v>1174.0492863855529</v>
      </c>
      <c r="R72" s="124">
        <f t="shared" si="8"/>
        <v>567193.94419138692</v>
      </c>
      <c r="Z72" s="2"/>
    </row>
    <row r="73" spans="13:26" x14ac:dyDescent="0.25">
      <c r="M73" s="2"/>
      <c r="N73" s="1">
        <f t="shared" si="9"/>
        <v>15</v>
      </c>
      <c r="O73" s="124">
        <f t="shared" si="10"/>
        <v>567193.94419138692</v>
      </c>
      <c r="P73" s="124">
        <f t="shared" si="11"/>
        <v>39929.44562334902</v>
      </c>
      <c r="Q73" s="124">
        <f t="shared" si="7"/>
        <v>1265.7778644896016</v>
      </c>
      <c r="R73" s="124">
        <f t="shared" si="8"/>
        <v>608389.16767922556</v>
      </c>
      <c r="Z73" s="2"/>
    </row>
    <row r="74" spans="13:26" x14ac:dyDescent="0.25">
      <c r="M74" s="2"/>
      <c r="N74" s="1">
        <f t="shared" si="9"/>
        <v>16</v>
      </c>
      <c r="O74" s="124">
        <f t="shared" si="10"/>
        <v>608389.16767922556</v>
      </c>
      <c r="P74" s="124">
        <f t="shared" si="11"/>
        <v>39929.44562334902</v>
      </c>
      <c r="Q74" s="124">
        <f t="shared" si="7"/>
        <v>1357.7111485939422</v>
      </c>
      <c r="R74" s="124">
        <f t="shared" si="8"/>
        <v>649676.32445116853</v>
      </c>
      <c r="Z74" s="2"/>
    </row>
    <row r="75" spans="13:26" x14ac:dyDescent="0.25">
      <c r="M75" s="2"/>
      <c r="N75" s="1">
        <f t="shared" si="9"/>
        <v>17</v>
      </c>
      <c r="O75" s="124">
        <f t="shared" si="10"/>
        <v>649676.32445116853</v>
      </c>
      <c r="P75" s="124">
        <f t="shared" si="11"/>
        <v>39929.44562334902</v>
      </c>
      <c r="Q75" s="124">
        <f t="shared" si="7"/>
        <v>1449.8495955305393</v>
      </c>
      <c r="R75" s="124">
        <f t="shared" si="8"/>
        <v>691055.61967004812</v>
      </c>
      <c r="Z75" s="2"/>
    </row>
    <row r="76" spans="13:26" x14ac:dyDescent="0.25">
      <c r="M76" s="2"/>
      <c r="N76" s="1">
        <f t="shared" si="9"/>
        <v>18</v>
      </c>
      <c r="O76" s="124">
        <f t="shared" si="10"/>
        <v>691055.61967004812</v>
      </c>
      <c r="P76" s="124">
        <f t="shared" si="11"/>
        <v>39929.44562334902</v>
      </c>
      <c r="Q76" s="124">
        <f t="shared" si="7"/>
        <v>1542.1936631508465</v>
      </c>
      <c r="R76" s="124">
        <f t="shared" si="8"/>
        <v>732527.25895654806</v>
      </c>
      <c r="Z76" s="2"/>
    </row>
    <row r="77" spans="13:26" x14ac:dyDescent="0.25">
      <c r="M77" s="2"/>
      <c r="N77" s="1">
        <f t="shared" si="9"/>
        <v>19</v>
      </c>
      <c r="O77" s="124">
        <f t="shared" ref="O77:O140" si="12">R76</f>
        <v>732527.25895654806</v>
      </c>
      <c r="P77" s="124">
        <f t="shared" si="11"/>
        <v>39929.44562334902</v>
      </c>
      <c r="Q77" s="124">
        <f t="shared" ref="Q77:Q140" si="13">O77*$P$53</f>
        <v>1634.7438103280808</v>
      </c>
      <c r="R77" s="124">
        <f t="shared" ref="R77:R140" si="14">O77+P77+Q77</f>
        <v>774091.44839022518</v>
      </c>
      <c r="Z77" s="2"/>
    </row>
    <row r="78" spans="13:26" x14ac:dyDescent="0.25">
      <c r="M78" s="2"/>
      <c r="N78" s="1">
        <f t="shared" si="9"/>
        <v>20</v>
      </c>
      <c r="O78" s="124">
        <f t="shared" si="12"/>
        <v>774091.44839022518</v>
      </c>
      <c r="P78" s="124">
        <f t="shared" si="11"/>
        <v>39929.44562334902</v>
      </c>
      <c r="Q78" s="124">
        <f t="shared" si="13"/>
        <v>1727.5004969595036</v>
      </c>
      <c r="R78" s="124">
        <f t="shared" si="14"/>
        <v>815748.39451053378</v>
      </c>
      <c r="Z78" s="2"/>
    </row>
    <row r="79" spans="13:26" x14ac:dyDescent="0.25">
      <c r="M79" s="2"/>
      <c r="N79" s="1">
        <f t="shared" si="9"/>
        <v>21</v>
      </c>
      <c r="O79" s="124">
        <f t="shared" si="12"/>
        <v>815748.39451053378</v>
      </c>
      <c r="P79" s="124">
        <f t="shared" si="11"/>
        <v>39929.44562334902</v>
      </c>
      <c r="Q79" s="124">
        <f t="shared" si="13"/>
        <v>1820.4641839687051</v>
      </c>
      <c r="R79" s="124">
        <f t="shared" si="14"/>
        <v>857498.30431785155</v>
      </c>
      <c r="Z79" s="2"/>
    </row>
    <row r="80" spans="13:26" x14ac:dyDescent="0.25">
      <c r="M80" s="2"/>
      <c r="N80" s="1">
        <f t="shared" si="9"/>
        <v>22</v>
      </c>
      <c r="O80" s="124">
        <f t="shared" si="12"/>
        <v>857498.30431785155</v>
      </c>
      <c r="P80" s="124">
        <f t="shared" si="11"/>
        <v>39929.44562334902</v>
      </c>
      <c r="Q80" s="124">
        <f t="shared" si="13"/>
        <v>1913.6353333078955</v>
      </c>
      <c r="R80" s="124">
        <f t="shared" si="14"/>
        <v>899341.3852745085</v>
      </c>
      <c r="Z80" s="2"/>
    </row>
    <row r="81" spans="13:26" x14ac:dyDescent="0.25">
      <c r="M81" s="2"/>
      <c r="N81" s="1">
        <f t="shared" si="9"/>
        <v>23</v>
      </c>
      <c r="O81" s="124">
        <f t="shared" si="12"/>
        <v>899341.3852745085</v>
      </c>
      <c r="P81" s="124">
        <f t="shared" si="11"/>
        <v>39929.44562334902</v>
      </c>
      <c r="Q81" s="124">
        <f t="shared" si="13"/>
        <v>2007.0144079602003</v>
      </c>
      <c r="R81" s="124">
        <f t="shared" si="14"/>
        <v>941277.84530581778</v>
      </c>
      <c r="Z81" s="2"/>
    </row>
    <row r="82" spans="13:26" x14ac:dyDescent="0.25">
      <c r="M82" s="2"/>
      <c r="N82" s="1">
        <f t="shared" si="9"/>
        <v>24</v>
      </c>
      <c r="O82" s="124">
        <f t="shared" si="12"/>
        <v>941277.84530581778</v>
      </c>
      <c r="P82" s="124">
        <f t="shared" si="11"/>
        <v>39929.44562334902</v>
      </c>
      <c r="Q82" s="124">
        <f t="shared" si="13"/>
        <v>2100.6018719419612</v>
      </c>
      <c r="R82" s="124">
        <f t="shared" si="14"/>
        <v>983307.89280110877</v>
      </c>
      <c r="Z82" s="2"/>
    </row>
    <row r="83" spans="13:26" x14ac:dyDescent="0.25">
      <c r="M83" s="2"/>
      <c r="N83" s="1">
        <f t="shared" si="9"/>
        <v>25</v>
      </c>
      <c r="O83" s="124">
        <f t="shared" si="12"/>
        <v>983307.89280110877</v>
      </c>
      <c r="P83" s="124">
        <f t="shared" si="11"/>
        <v>39929.44562334902</v>
      </c>
      <c r="Q83" s="124">
        <f t="shared" si="13"/>
        <v>2194.3981903050403</v>
      </c>
      <c r="R83" s="124">
        <f t="shared" si="14"/>
        <v>1025431.7366147628</v>
      </c>
      <c r="Z83" s="2"/>
    </row>
    <row r="84" spans="13:26" x14ac:dyDescent="0.25">
      <c r="M84" s="2"/>
      <c r="N84" s="1">
        <f t="shared" si="9"/>
        <v>26</v>
      </c>
      <c r="O84" s="124">
        <f t="shared" si="12"/>
        <v>1025431.7366147628</v>
      </c>
      <c r="P84" s="124">
        <f t="shared" si="11"/>
        <v>39929.44562334902</v>
      </c>
      <c r="Q84" s="124">
        <f t="shared" si="13"/>
        <v>2288.4038291391339</v>
      </c>
      <c r="R84" s="124">
        <f t="shared" si="14"/>
        <v>1067649.5860672509</v>
      </c>
      <c r="Z84" s="2"/>
    </row>
    <row r="85" spans="13:26" x14ac:dyDescent="0.25">
      <c r="M85" s="2"/>
      <c r="N85" s="1">
        <f t="shared" si="9"/>
        <v>27</v>
      </c>
      <c r="O85" s="124">
        <f t="shared" si="12"/>
        <v>1067649.5860672509</v>
      </c>
      <c r="P85" s="124">
        <f t="shared" si="11"/>
        <v>39929.44562334902</v>
      </c>
      <c r="Q85" s="124">
        <f t="shared" si="13"/>
        <v>2382.6192555740859</v>
      </c>
      <c r="R85" s="124">
        <f t="shared" si="14"/>
        <v>1109961.650946174</v>
      </c>
      <c r="Z85" s="2"/>
    </row>
    <row r="86" spans="13:26" x14ac:dyDescent="0.25">
      <c r="M86" s="2"/>
      <c r="N86" s="1">
        <f t="shared" si="9"/>
        <v>28</v>
      </c>
      <c r="O86" s="124">
        <f t="shared" si="12"/>
        <v>1109961.650946174</v>
      </c>
      <c r="P86" s="124">
        <f t="shared" si="11"/>
        <v>39929.44562334902</v>
      </c>
      <c r="Q86" s="124">
        <f t="shared" si="13"/>
        <v>2477.0449377822106</v>
      </c>
      <c r="R86" s="124">
        <f t="shared" si="14"/>
        <v>1152368.1415073052</v>
      </c>
      <c r="Z86" s="2"/>
    </row>
    <row r="87" spans="13:26" x14ac:dyDescent="0.25">
      <c r="M87" s="2"/>
      <c r="N87" s="1">
        <f t="shared" si="9"/>
        <v>29</v>
      </c>
      <c r="O87" s="124">
        <f t="shared" si="12"/>
        <v>1152368.1415073052</v>
      </c>
      <c r="P87" s="124">
        <f t="shared" si="11"/>
        <v>39929.44562334902</v>
      </c>
      <c r="Q87" s="124">
        <f t="shared" si="13"/>
        <v>2571.6813449806182</v>
      </c>
      <c r="R87" s="124">
        <f t="shared" si="14"/>
        <v>1194869.2684756347</v>
      </c>
      <c r="Z87" s="2"/>
    </row>
    <row r="88" spans="13:26" x14ac:dyDescent="0.25">
      <c r="M88" s="2"/>
      <c r="N88" s="1">
        <f t="shared" si="9"/>
        <v>30</v>
      </c>
      <c r="O88" s="124">
        <f t="shared" si="12"/>
        <v>1194869.2684756347</v>
      </c>
      <c r="P88" s="124">
        <f t="shared" si="11"/>
        <v>39929.44562334902</v>
      </c>
      <c r="Q88" s="124">
        <f t="shared" si="13"/>
        <v>2666.5289474335477</v>
      </c>
      <c r="R88" s="124">
        <f t="shared" si="14"/>
        <v>1237465.2430464171</v>
      </c>
      <c r="Z88" s="2"/>
    </row>
    <row r="89" spans="13:26" x14ac:dyDescent="0.25">
      <c r="M89" s="2"/>
      <c r="N89" s="1">
        <f t="shared" si="9"/>
        <v>31</v>
      </c>
      <c r="O89" s="124">
        <f t="shared" si="12"/>
        <v>1237465.2430464171</v>
      </c>
      <c r="P89" s="124">
        <f t="shared" si="11"/>
        <v>39929.44562334902</v>
      </c>
      <c r="Q89" s="124">
        <f t="shared" si="13"/>
        <v>2761.5882164547015</v>
      </c>
      <c r="R89" s="124">
        <f t="shared" si="14"/>
        <v>1280156.2768862208</v>
      </c>
      <c r="Z89" s="2"/>
    </row>
    <row r="90" spans="13:26" x14ac:dyDescent="0.25">
      <c r="M90" s="2"/>
      <c r="N90" s="1">
        <f t="shared" si="9"/>
        <v>32</v>
      </c>
      <c r="O90" s="124">
        <f t="shared" si="12"/>
        <v>1280156.2768862208</v>
      </c>
      <c r="P90" s="124">
        <f t="shared" si="11"/>
        <v>39929.44562334902</v>
      </c>
      <c r="Q90" s="124">
        <f t="shared" si="13"/>
        <v>2856.8596244095902</v>
      </c>
      <c r="R90" s="124">
        <f t="shared" si="14"/>
        <v>1322942.5821339793</v>
      </c>
      <c r="Z90" s="2"/>
    </row>
    <row r="91" spans="13:26" x14ac:dyDescent="0.25">
      <c r="M91" s="2"/>
      <c r="N91" s="1">
        <f t="shared" si="9"/>
        <v>33</v>
      </c>
      <c r="O91" s="124">
        <f t="shared" si="12"/>
        <v>1322942.5821339793</v>
      </c>
      <c r="P91" s="124">
        <f t="shared" si="11"/>
        <v>39929.44562334902</v>
      </c>
      <c r="Q91" s="124">
        <f t="shared" si="13"/>
        <v>2952.3436447178774</v>
      </c>
      <c r="R91" s="124">
        <f t="shared" si="14"/>
        <v>1365824.3714020462</v>
      </c>
      <c r="Z91" s="2"/>
    </row>
    <row r="92" spans="13:26" x14ac:dyDescent="0.25">
      <c r="M92" s="2"/>
      <c r="N92" s="1">
        <f t="shared" si="9"/>
        <v>34</v>
      </c>
      <c r="O92" s="124">
        <f t="shared" si="12"/>
        <v>1365824.3714020462</v>
      </c>
      <c r="P92" s="124">
        <f t="shared" si="11"/>
        <v>39929.44562334902</v>
      </c>
      <c r="Q92" s="124">
        <f t="shared" si="13"/>
        <v>3048.0407518557345</v>
      </c>
      <c r="R92" s="124">
        <f t="shared" si="14"/>
        <v>1408801.8577772509</v>
      </c>
      <c r="Z92" s="2"/>
    </row>
    <row r="93" spans="13:26" x14ac:dyDescent="0.25">
      <c r="M93" s="2"/>
      <c r="N93" s="1">
        <f t="shared" si="9"/>
        <v>35</v>
      </c>
      <c r="O93" s="124">
        <f t="shared" si="12"/>
        <v>1408801.8577772509</v>
      </c>
      <c r="P93" s="124">
        <f t="shared" si="11"/>
        <v>39929.44562334902</v>
      </c>
      <c r="Q93" s="124">
        <f t="shared" si="13"/>
        <v>3143.9514213581956</v>
      </c>
      <c r="R93" s="124">
        <f t="shared" si="14"/>
        <v>1451875.254821958</v>
      </c>
      <c r="Z93" s="2"/>
    </row>
    <row r="94" spans="13:26" x14ac:dyDescent="0.25">
      <c r="M94" s="2"/>
      <c r="N94" s="1">
        <f t="shared" si="9"/>
        <v>36</v>
      </c>
      <c r="O94" s="124">
        <f t="shared" si="12"/>
        <v>1451875.254821958</v>
      </c>
      <c r="P94" s="124">
        <f t="shared" si="11"/>
        <v>39929.44562334902</v>
      </c>
      <c r="Q94" s="124">
        <f t="shared" si="13"/>
        <v>3240.0761298215234</v>
      </c>
      <c r="R94" s="124">
        <f t="shared" si="14"/>
        <v>1495044.7765751285</v>
      </c>
      <c r="Z94" s="2"/>
    </row>
    <row r="95" spans="13:26" x14ac:dyDescent="0.25">
      <c r="M95" s="2"/>
      <c r="N95" s="1">
        <f t="shared" si="9"/>
        <v>37</v>
      </c>
      <c r="O95" s="124">
        <f t="shared" si="12"/>
        <v>1495044.7765751285</v>
      </c>
      <c r="P95" s="124">
        <f t="shared" si="11"/>
        <v>39929.44562334902</v>
      </c>
      <c r="Q95" s="124">
        <f t="shared" si="13"/>
        <v>3336.4153549055759</v>
      </c>
      <c r="R95" s="124">
        <f t="shared" si="14"/>
        <v>1538310.6375533831</v>
      </c>
      <c r="Z95" s="2"/>
    </row>
    <row r="96" spans="13:26" x14ac:dyDescent="0.25">
      <c r="M96" s="2"/>
      <c r="N96" s="1">
        <f t="shared" si="9"/>
        <v>38</v>
      </c>
      <c r="O96" s="124">
        <f t="shared" si="12"/>
        <v>1538310.6375533831</v>
      </c>
      <c r="P96" s="124">
        <f t="shared" si="11"/>
        <v>39929.44562334902</v>
      </c>
      <c r="Q96" s="124">
        <f t="shared" si="13"/>
        <v>3432.9695753361802</v>
      </c>
      <c r="R96" s="124">
        <f t="shared" si="14"/>
        <v>1581673.0527520683</v>
      </c>
      <c r="Z96" s="2"/>
    </row>
    <row r="97" spans="13:26" x14ac:dyDescent="0.25">
      <c r="M97" s="2"/>
      <c r="N97" s="1">
        <f t="shared" si="9"/>
        <v>39</v>
      </c>
      <c r="O97" s="124">
        <f t="shared" si="12"/>
        <v>1581673.0527520683</v>
      </c>
      <c r="P97" s="124">
        <f t="shared" si="11"/>
        <v>39929.44562334902</v>
      </c>
      <c r="Q97" s="124">
        <f t="shared" si="13"/>
        <v>3529.7392709075116</v>
      </c>
      <c r="R97" s="124">
        <f t="shared" si="14"/>
        <v>1625132.2376463248</v>
      </c>
      <c r="Z97" s="2"/>
    </row>
    <row r="98" spans="13:26" x14ac:dyDescent="0.25">
      <c r="M98" s="2"/>
      <c r="N98" s="1">
        <f t="shared" si="9"/>
        <v>40</v>
      </c>
      <c r="O98" s="124">
        <f t="shared" si="12"/>
        <v>1625132.2376463248</v>
      </c>
      <c r="P98" s="124">
        <f t="shared" si="11"/>
        <v>39929.44562334902</v>
      </c>
      <c r="Q98" s="124">
        <f t="shared" si="13"/>
        <v>3626.7249224844772</v>
      </c>
      <c r="R98" s="124">
        <f t="shared" si="14"/>
        <v>1668688.4081921582</v>
      </c>
      <c r="Z98" s="2"/>
    </row>
    <row r="99" spans="13:26" x14ac:dyDescent="0.25">
      <c r="M99" s="2"/>
      <c r="N99" s="1">
        <f t="shared" si="9"/>
        <v>41</v>
      </c>
      <c r="O99" s="124">
        <f t="shared" si="12"/>
        <v>1668688.4081921582</v>
      </c>
      <c r="P99" s="124">
        <f t="shared" si="11"/>
        <v>39929.44562334902</v>
      </c>
      <c r="Q99" s="124">
        <f t="shared" si="13"/>
        <v>3723.9270120051065</v>
      </c>
      <c r="R99" s="124">
        <f t="shared" si="14"/>
        <v>1712341.7808275123</v>
      </c>
      <c r="Z99" s="2"/>
    </row>
    <row r="100" spans="13:26" x14ac:dyDescent="0.25">
      <c r="M100" s="2"/>
      <c r="N100" s="1">
        <f t="shared" si="9"/>
        <v>42</v>
      </c>
      <c r="O100" s="124">
        <f t="shared" si="12"/>
        <v>1712341.7808275123</v>
      </c>
      <c r="P100" s="124">
        <f t="shared" si="11"/>
        <v>39929.44562334902</v>
      </c>
      <c r="Q100" s="124">
        <f t="shared" si="13"/>
        <v>3821.3460224829446</v>
      </c>
      <c r="R100" s="124">
        <f t="shared" si="14"/>
        <v>1756092.5724733442</v>
      </c>
      <c r="Z100" s="2"/>
    </row>
    <row r="101" spans="13:26" x14ac:dyDescent="0.25">
      <c r="M101" s="2"/>
      <c r="N101" s="1">
        <f t="shared" si="9"/>
        <v>43</v>
      </c>
      <c r="O101" s="124">
        <f t="shared" si="12"/>
        <v>1756092.5724733442</v>
      </c>
      <c r="P101" s="124">
        <f t="shared" si="11"/>
        <v>39929.44562334902</v>
      </c>
      <c r="Q101" s="124">
        <f t="shared" si="13"/>
        <v>3918.9824380094551</v>
      </c>
      <c r="R101" s="124">
        <f t="shared" si="14"/>
        <v>1799941.0005347026</v>
      </c>
      <c r="Z101" s="2"/>
    </row>
    <row r="102" spans="13:26" x14ac:dyDescent="0.25">
      <c r="M102" s="2"/>
      <c r="N102" s="1">
        <f t="shared" si="9"/>
        <v>44</v>
      </c>
      <c r="O102" s="124">
        <f t="shared" si="12"/>
        <v>1799941.0005347026</v>
      </c>
      <c r="P102" s="124">
        <f t="shared" si="11"/>
        <v>39929.44562334902</v>
      </c>
      <c r="Q102" s="124">
        <f t="shared" si="13"/>
        <v>4016.836743756422</v>
      </c>
      <c r="R102" s="124">
        <f t="shared" si="14"/>
        <v>1843887.2829018079</v>
      </c>
      <c r="Z102" s="2"/>
    </row>
    <row r="103" spans="13:26" x14ac:dyDescent="0.25">
      <c r="M103" s="2"/>
      <c r="N103" s="1">
        <f t="shared" si="9"/>
        <v>45</v>
      </c>
      <c r="O103" s="124">
        <f t="shared" si="12"/>
        <v>1843887.2829018079</v>
      </c>
      <c r="P103" s="124">
        <f t="shared" si="11"/>
        <v>39929.44562334902</v>
      </c>
      <c r="Q103" s="124">
        <f t="shared" si="13"/>
        <v>4114.9094259783642</v>
      </c>
      <c r="R103" s="124">
        <f t="shared" si="14"/>
        <v>1887931.6379511352</v>
      </c>
      <c r="Z103" s="2"/>
    </row>
    <row r="104" spans="13:26" x14ac:dyDescent="0.25">
      <c r="M104" s="2"/>
      <c r="N104" s="1">
        <f t="shared" si="9"/>
        <v>46</v>
      </c>
      <c r="O104" s="124">
        <f t="shared" si="12"/>
        <v>1887931.6379511352</v>
      </c>
      <c r="P104" s="124">
        <f t="shared" si="11"/>
        <v>39929.44562334902</v>
      </c>
      <c r="Q104" s="124">
        <f t="shared" si="13"/>
        <v>4213.2009720149481</v>
      </c>
      <c r="R104" s="124">
        <f t="shared" si="14"/>
        <v>1932074.2845464991</v>
      </c>
      <c r="Z104" s="2"/>
    </row>
    <row r="105" spans="13:26" x14ac:dyDescent="0.25">
      <c r="M105" s="2"/>
      <c r="N105" s="1">
        <f t="shared" si="9"/>
        <v>47</v>
      </c>
      <c r="O105" s="124">
        <f t="shared" si="12"/>
        <v>1932074.2845464991</v>
      </c>
      <c r="P105" s="124">
        <f t="shared" si="11"/>
        <v>39929.44562334902</v>
      </c>
      <c r="Q105" s="124">
        <f t="shared" si="13"/>
        <v>4311.7118702934131</v>
      </c>
      <c r="R105" s="124">
        <f t="shared" si="14"/>
        <v>1976315.4420401414</v>
      </c>
      <c r="Z105" s="2"/>
    </row>
    <row r="106" spans="13:26" x14ac:dyDescent="0.25">
      <c r="M106" s="2"/>
      <c r="N106" s="1">
        <f t="shared" si="9"/>
        <v>48</v>
      </c>
      <c r="O106" s="124">
        <f t="shared" si="12"/>
        <v>1976315.4420401414</v>
      </c>
      <c r="P106" s="124">
        <f t="shared" si="11"/>
        <v>39929.44562334902</v>
      </c>
      <c r="Q106" s="124">
        <f t="shared" si="13"/>
        <v>4410.4426103309952</v>
      </c>
      <c r="R106" s="124">
        <f t="shared" si="14"/>
        <v>2020655.3302738213</v>
      </c>
      <c r="Z106" s="2"/>
    </row>
    <row r="107" spans="13:26" x14ac:dyDescent="0.25">
      <c r="M107" s="2"/>
      <c r="N107" s="1">
        <f t="shared" si="9"/>
        <v>49</v>
      </c>
      <c r="O107" s="124">
        <f t="shared" si="12"/>
        <v>2020655.3302738213</v>
      </c>
      <c r="P107" s="124">
        <f t="shared" si="11"/>
        <v>39929.44562334902</v>
      </c>
      <c r="Q107" s="124">
        <f t="shared" si="13"/>
        <v>4509.3936827373618</v>
      </c>
      <c r="R107" s="124">
        <f t="shared" si="14"/>
        <v>2065094.1695799076</v>
      </c>
      <c r="Z107" s="2"/>
    </row>
    <row r="108" spans="13:26" x14ac:dyDescent="0.25">
      <c r="M108" s="2"/>
      <c r="N108" s="1">
        <f t="shared" si="9"/>
        <v>50</v>
      </c>
      <c r="O108" s="124">
        <f t="shared" si="12"/>
        <v>2065094.1695799076</v>
      </c>
      <c r="P108" s="124">
        <f t="shared" si="11"/>
        <v>39929.44562334902</v>
      </c>
      <c r="Q108" s="124">
        <f t="shared" si="13"/>
        <v>4608.5655792170501</v>
      </c>
      <c r="R108" s="124">
        <f t="shared" si="14"/>
        <v>2109632.1807824736</v>
      </c>
      <c r="Z108" s="2"/>
    </row>
    <row r="109" spans="13:26" x14ac:dyDescent="0.25">
      <c r="M109" s="2"/>
      <c r="N109" s="1">
        <f t="shared" si="9"/>
        <v>51</v>
      </c>
      <c r="O109" s="124">
        <f t="shared" si="12"/>
        <v>2109632.1807824736</v>
      </c>
      <c r="P109" s="124">
        <f t="shared" si="11"/>
        <v>39929.44562334902</v>
      </c>
      <c r="Q109" s="124">
        <f t="shared" si="13"/>
        <v>4707.9587925719088</v>
      </c>
      <c r="R109" s="124">
        <f t="shared" si="14"/>
        <v>2154269.5851983945</v>
      </c>
      <c r="Z109" s="2"/>
    </row>
    <row r="110" spans="13:26" x14ac:dyDescent="0.25">
      <c r="M110" s="2"/>
      <c r="N110" s="1">
        <f t="shared" si="9"/>
        <v>52</v>
      </c>
      <c r="O110" s="124">
        <f t="shared" si="12"/>
        <v>2154269.5851983945</v>
      </c>
      <c r="P110" s="124">
        <f t="shared" si="11"/>
        <v>39929.44562334902</v>
      </c>
      <c r="Q110" s="124">
        <f t="shared" si="13"/>
        <v>4807.5738167035452</v>
      </c>
      <c r="R110" s="124">
        <f t="shared" si="14"/>
        <v>2199006.6046384471</v>
      </c>
      <c r="Z110" s="2"/>
    </row>
    <row r="111" spans="13:26" x14ac:dyDescent="0.25">
      <c r="M111" s="2"/>
      <c r="N111" s="1">
        <f t="shared" si="9"/>
        <v>53</v>
      </c>
      <c r="O111" s="124">
        <f t="shared" si="12"/>
        <v>2199006.6046384471</v>
      </c>
      <c r="P111" s="124">
        <f t="shared" si="11"/>
        <v>39929.44562334902</v>
      </c>
      <c r="Q111" s="124">
        <f t="shared" si="13"/>
        <v>4907.4111466157838</v>
      </c>
      <c r="R111" s="124">
        <f t="shared" si="14"/>
        <v>2243843.4614084116</v>
      </c>
      <c r="Z111" s="2"/>
    </row>
    <row r="112" spans="13:26" x14ac:dyDescent="0.25">
      <c r="M112" s="2"/>
      <c r="N112" s="1">
        <f t="shared" si="9"/>
        <v>54</v>
      </c>
      <c r="O112" s="124">
        <f t="shared" si="12"/>
        <v>2243843.4614084116</v>
      </c>
      <c r="P112" s="124">
        <f t="shared" si="11"/>
        <v>39929.44562334902</v>
      </c>
      <c r="Q112" s="124">
        <f t="shared" si="13"/>
        <v>5007.4712784171234</v>
      </c>
      <c r="R112" s="124">
        <f t="shared" si="14"/>
        <v>2288780.3783101775</v>
      </c>
      <c r="Z112" s="2"/>
    </row>
    <row r="113" spans="13:26" x14ac:dyDescent="0.25">
      <c r="M113" s="2"/>
      <c r="N113" s="1">
        <f t="shared" si="9"/>
        <v>55</v>
      </c>
      <c r="O113" s="124">
        <f t="shared" si="12"/>
        <v>2288780.3783101775</v>
      </c>
      <c r="P113" s="124">
        <f t="shared" si="11"/>
        <v>39929.44562334902</v>
      </c>
      <c r="Q113" s="124">
        <f t="shared" si="13"/>
        <v>5107.7547093232033</v>
      </c>
      <c r="R113" s="124">
        <f t="shared" si="14"/>
        <v>2333817.5786428498</v>
      </c>
      <c r="Z113" s="2"/>
    </row>
    <row r="114" spans="13:26" x14ac:dyDescent="0.25">
      <c r="M114" s="2"/>
      <c r="N114" s="1">
        <f t="shared" si="9"/>
        <v>56</v>
      </c>
      <c r="O114" s="124">
        <f t="shared" si="12"/>
        <v>2333817.5786428498</v>
      </c>
      <c r="P114" s="124">
        <f t="shared" si="11"/>
        <v>39929.44562334902</v>
      </c>
      <c r="Q114" s="124">
        <f t="shared" si="13"/>
        <v>5208.2619376592738</v>
      </c>
      <c r="R114" s="124">
        <f t="shared" si="14"/>
        <v>2378955.286203858</v>
      </c>
      <c r="Z114" s="2"/>
    </row>
    <row r="115" spans="13:26" x14ac:dyDescent="0.25">
      <c r="M115" s="2"/>
      <c r="N115" s="1">
        <f t="shared" si="9"/>
        <v>57</v>
      </c>
      <c r="O115" s="124">
        <f t="shared" si="12"/>
        <v>2378955.286203858</v>
      </c>
      <c r="P115" s="124">
        <f t="shared" si="11"/>
        <v>39929.44562334902</v>
      </c>
      <c r="Q115" s="124">
        <f t="shared" si="13"/>
        <v>5308.9934628626715</v>
      </c>
      <c r="R115" s="124">
        <f t="shared" si="14"/>
        <v>2424193.7252900694</v>
      </c>
      <c r="Z115" s="2"/>
    </row>
    <row r="116" spans="13:26" x14ac:dyDescent="0.25">
      <c r="M116" s="2"/>
      <c r="N116" s="1">
        <f t="shared" si="9"/>
        <v>58</v>
      </c>
      <c r="O116" s="124">
        <f t="shared" si="12"/>
        <v>2424193.7252900694</v>
      </c>
      <c r="P116" s="124">
        <f t="shared" si="11"/>
        <v>39929.44562334902</v>
      </c>
      <c r="Q116" s="124">
        <f t="shared" si="13"/>
        <v>5409.9497854853016</v>
      </c>
      <c r="R116" s="124">
        <f t="shared" si="14"/>
        <v>2469533.1206989037</v>
      </c>
      <c r="Z116" s="2"/>
    </row>
    <row r="117" spans="13:26" x14ac:dyDescent="0.25">
      <c r="M117" s="2"/>
      <c r="N117" s="1">
        <f t="shared" si="9"/>
        <v>59</v>
      </c>
      <c r="O117" s="124">
        <f t="shared" si="12"/>
        <v>2469533.1206989037</v>
      </c>
      <c r="P117" s="124">
        <f t="shared" si="11"/>
        <v>39929.44562334902</v>
      </c>
      <c r="Q117" s="124">
        <f t="shared" si="13"/>
        <v>5511.1314071961269</v>
      </c>
      <c r="R117" s="124">
        <f t="shared" si="14"/>
        <v>2514973.6977294488</v>
      </c>
      <c r="Z117" s="2"/>
    </row>
    <row r="118" spans="13:26" x14ac:dyDescent="0.25">
      <c r="M118" s="2"/>
      <c r="N118" s="1">
        <f t="shared" si="9"/>
        <v>60</v>
      </c>
      <c r="O118" s="124">
        <f t="shared" si="12"/>
        <v>2514973.6977294488</v>
      </c>
      <c r="P118" s="124">
        <f t="shared" si="11"/>
        <v>39929.44562334902</v>
      </c>
      <c r="Q118" s="124">
        <f t="shared" si="13"/>
        <v>5612.5388307836583</v>
      </c>
      <c r="R118" s="124">
        <f t="shared" si="14"/>
        <v>2560515.6821835814</v>
      </c>
      <c r="Z118" s="2"/>
    </row>
    <row r="119" spans="13:26" x14ac:dyDescent="0.25">
      <c r="M119" s="2"/>
      <c r="N119" s="1">
        <f t="shared" si="9"/>
        <v>61</v>
      </c>
      <c r="O119" s="124">
        <f t="shared" si="12"/>
        <v>2560515.6821835814</v>
      </c>
      <c r="P119" s="124">
        <f t="shared" si="11"/>
        <v>39929.44562334902</v>
      </c>
      <c r="Q119" s="124">
        <f t="shared" si="13"/>
        <v>5714.1725601584549</v>
      </c>
      <c r="R119" s="124">
        <f t="shared" si="14"/>
        <v>2606159.300367089</v>
      </c>
      <c r="Z119" s="2"/>
    </row>
    <row r="120" spans="13:26" x14ac:dyDescent="0.25">
      <c r="M120" s="2"/>
      <c r="N120" s="1">
        <f t="shared" si="9"/>
        <v>62</v>
      </c>
      <c r="O120" s="124">
        <f t="shared" si="12"/>
        <v>2606159.300367089</v>
      </c>
      <c r="P120" s="124">
        <f t="shared" si="11"/>
        <v>39929.44562334902</v>
      </c>
      <c r="Q120" s="124">
        <f t="shared" si="13"/>
        <v>5816.0331003556257</v>
      </c>
      <c r="R120" s="124">
        <f t="shared" si="14"/>
        <v>2651904.7790907933</v>
      </c>
      <c r="Z120" s="2"/>
    </row>
    <row r="121" spans="13:26" x14ac:dyDescent="0.25">
      <c r="M121" s="2"/>
      <c r="N121" s="1">
        <f t="shared" si="9"/>
        <v>63</v>
      </c>
      <c r="O121" s="124">
        <f t="shared" si="12"/>
        <v>2651904.7790907933</v>
      </c>
      <c r="P121" s="124">
        <f t="shared" si="11"/>
        <v>39929.44562334902</v>
      </c>
      <c r="Q121" s="124">
        <f t="shared" si="13"/>
        <v>5918.1209575373423</v>
      </c>
      <c r="R121" s="124">
        <f t="shared" si="14"/>
        <v>2697752.3456716798</v>
      </c>
      <c r="Z121" s="2"/>
    </row>
    <row r="122" spans="13:26" x14ac:dyDescent="0.25">
      <c r="M122" s="2"/>
      <c r="N122" s="1">
        <f t="shared" si="9"/>
        <v>64</v>
      </c>
      <c r="O122" s="124">
        <f t="shared" si="12"/>
        <v>2697752.3456716798</v>
      </c>
      <c r="P122" s="124">
        <f t="shared" si="11"/>
        <v>39929.44562334902</v>
      </c>
      <c r="Q122" s="124">
        <f t="shared" si="13"/>
        <v>6020.4366389953548</v>
      </c>
      <c r="R122" s="124">
        <f t="shared" si="14"/>
        <v>2743702.2279340243</v>
      </c>
      <c r="Z122" s="2"/>
    </row>
    <row r="123" spans="13:26" x14ac:dyDescent="0.25">
      <c r="M123" s="2"/>
      <c r="N123" s="1">
        <f t="shared" si="9"/>
        <v>65</v>
      </c>
      <c r="O123" s="124">
        <f t="shared" si="12"/>
        <v>2743702.2279340243</v>
      </c>
      <c r="P123" s="124">
        <f t="shared" si="11"/>
        <v>39929.44562334902</v>
      </c>
      <c r="Q123" s="124">
        <f t="shared" si="13"/>
        <v>6122.980653153505</v>
      </c>
      <c r="R123" s="124">
        <f t="shared" si="14"/>
        <v>2789754.654210527</v>
      </c>
      <c r="Z123" s="2"/>
    </row>
    <row r="124" spans="13:26" x14ac:dyDescent="0.25">
      <c r="M124" s="2"/>
      <c r="N124" s="1">
        <f t="shared" si="9"/>
        <v>66</v>
      </c>
      <c r="O124" s="124">
        <f t="shared" si="12"/>
        <v>2789754.654210527</v>
      </c>
      <c r="P124" s="124">
        <f t="shared" si="11"/>
        <v>39929.44562334902</v>
      </c>
      <c r="Q124" s="124">
        <f t="shared" si="13"/>
        <v>6225.7535095702642</v>
      </c>
      <c r="R124" s="124">
        <f t="shared" si="14"/>
        <v>2835909.8533434463</v>
      </c>
      <c r="Z124" s="2"/>
    </row>
    <row r="125" spans="13:26" x14ac:dyDescent="0.25">
      <c r="M125" s="2"/>
      <c r="N125" s="1">
        <f t="shared" si="9"/>
        <v>67</v>
      </c>
      <c r="O125" s="124">
        <f t="shared" si="12"/>
        <v>2835909.8533434463</v>
      </c>
      <c r="P125" s="124">
        <f t="shared" si="11"/>
        <v>39929.44562334902</v>
      </c>
      <c r="Q125" s="124">
        <f t="shared" si="13"/>
        <v>6328.7557189412537</v>
      </c>
      <c r="R125" s="124">
        <f t="shared" si="14"/>
        <v>2882168.0546857365</v>
      </c>
      <c r="Z125" s="2"/>
    </row>
    <row r="126" spans="13:26" x14ac:dyDescent="0.25">
      <c r="M126" s="2"/>
      <c r="N126" s="1">
        <f t="shared" si="9"/>
        <v>68</v>
      </c>
      <c r="O126" s="124">
        <f t="shared" si="12"/>
        <v>2882168.0546857365</v>
      </c>
      <c r="P126" s="124">
        <f t="shared" si="11"/>
        <v>39929.44562334902</v>
      </c>
      <c r="Q126" s="124">
        <f t="shared" si="13"/>
        <v>6431.9877931017936</v>
      </c>
      <c r="R126" s="124">
        <f t="shared" si="14"/>
        <v>2928529.4881021874</v>
      </c>
      <c r="Z126" s="2"/>
    </row>
    <row r="127" spans="13:26" x14ac:dyDescent="0.25">
      <c r="M127" s="2"/>
      <c r="N127" s="1">
        <f t="shared" si="9"/>
        <v>69</v>
      </c>
      <c r="O127" s="124">
        <f t="shared" si="12"/>
        <v>2928529.4881021874</v>
      </c>
      <c r="P127" s="124">
        <f t="shared" si="11"/>
        <v>39929.44562334902</v>
      </c>
      <c r="Q127" s="124">
        <f t="shared" si="13"/>
        <v>6535.4502450294376</v>
      </c>
      <c r="R127" s="124">
        <f t="shared" si="14"/>
        <v>2974994.3839705656</v>
      </c>
      <c r="Z127" s="2"/>
    </row>
    <row r="128" spans="13:26" x14ac:dyDescent="0.25">
      <c r="M128" s="2"/>
      <c r="N128" s="1">
        <f t="shared" si="9"/>
        <v>70</v>
      </c>
      <c r="O128" s="124">
        <f t="shared" si="12"/>
        <v>2974994.3839705656</v>
      </c>
      <c r="P128" s="124">
        <f t="shared" si="11"/>
        <v>39929.44562334902</v>
      </c>
      <c r="Q128" s="124">
        <f t="shared" si="13"/>
        <v>6639.1435888465248</v>
      </c>
      <c r="R128" s="124">
        <f t="shared" si="14"/>
        <v>3021562.9731827611</v>
      </c>
      <c r="Z128" s="2"/>
    </row>
    <row r="129" spans="13:26" x14ac:dyDescent="0.25">
      <c r="M129" s="2"/>
      <c r="N129" s="1">
        <f t="shared" si="9"/>
        <v>71</v>
      </c>
      <c r="O129" s="124">
        <f t="shared" si="12"/>
        <v>3021562.9731827611</v>
      </c>
      <c r="P129" s="124">
        <f t="shared" si="11"/>
        <v>39929.44562334902</v>
      </c>
      <c r="Q129" s="124">
        <f t="shared" si="13"/>
        <v>6743.0683398227384</v>
      </c>
      <c r="R129" s="124">
        <f t="shared" si="14"/>
        <v>3068235.4871459329</v>
      </c>
      <c r="Z129" s="2"/>
    </row>
    <row r="130" spans="13:26" x14ac:dyDescent="0.25">
      <c r="M130" s="2"/>
      <c r="N130" s="1">
        <f t="shared" si="9"/>
        <v>72</v>
      </c>
      <c r="O130" s="124">
        <f t="shared" si="12"/>
        <v>3068235.4871459329</v>
      </c>
      <c r="P130" s="124">
        <f t="shared" si="11"/>
        <v>39929.44562334902</v>
      </c>
      <c r="Q130" s="124">
        <f t="shared" si="13"/>
        <v>6847.22501437766</v>
      </c>
      <c r="R130" s="124">
        <f t="shared" si="14"/>
        <v>3115012.1577836596</v>
      </c>
      <c r="Z130" s="2"/>
    </row>
    <row r="131" spans="13:26" x14ac:dyDescent="0.25">
      <c r="M131" s="2"/>
      <c r="N131" s="1">
        <f t="shared" si="9"/>
        <v>73</v>
      </c>
      <c r="O131" s="124">
        <f t="shared" si="12"/>
        <v>3115012.1577836596</v>
      </c>
      <c r="P131" s="124">
        <f t="shared" si="11"/>
        <v>39929.44562334902</v>
      </c>
      <c r="Q131" s="124">
        <f t="shared" si="13"/>
        <v>6951.6141300833397</v>
      </c>
      <c r="R131" s="124">
        <f t="shared" si="14"/>
        <v>3161893.217537092</v>
      </c>
      <c r="Z131" s="2"/>
    </row>
    <row r="132" spans="13:26" x14ac:dyDescent="0.25">
      <c r="M132" s="2"/>
      <c r="N132" s="1">
        <f t="shared" si="9"/>
        <v>74</v>
      </c>
      <c r="O132" s="124">
        <f t="shared" si="12"/>
        <v>3161893.217537092</v>
      </c>
      <c r="P132" s="124">
        <f t="shared" si="11"/>
        <v>39929.44562334902</v>
      </c>
      <c r="Q132" s="124">
        <f t="shared" si="13"/>
        <v>7056.2362056668644</v>
      </c>
      <c r="R132" s="124">
        <f t="shared" si="14"/>
        <v>3208878.8993661078</v>
      </c>
      <c r="Z132" s="2"/>
    </row>
    <row r="133" spans="13:26" x14ac:dyDescent="0.25">
      <c r="M133" s="2"/>
      <c r="N133" s="1">
        <f t="shared" si="9"/>
        <v>75</v>
      </c>
      <c r="O133" s="124">
        <f t="shared" si="12"/>
        <v>3208878.8993661078</v>
      </c>
      <c r="P133" s="124">
        <f t="shared" si="11"/>
        <v>39929.44562334902</v>
      </c>
      <c r="Q133" s="124">
        <f t="shared" si="13"/>
        <v>7161.0917610129409</v>
      </c>
      <c r="R133" s="124">
        <f t="shared" si="14"/>
        <v>3255969.4367504697</v>
      </c>
      <c r="Z133" s="2"/>
    </row>
    <row r="134" spans="13:26" x14ac:dyDescent="0.25">
      <c r="M134" s="2"/>
      <c r="N134" s="1">
        <f t="shared" si="9"/>
        <v>76</v>
      </c>
      <c r="O134" s="124">
        <f t="shared" si="12"/>
        <v>3255969.4367504697</v>
      </c>
      <c r="P134" s="124">
        <f t="shared" si="11"/>
        <v>39929.44562334902</v>
      </c>
      <c r="Q134" s="124">
        <f t="shared" si="13"/>
        <v>7266.1813171664753</v>
      </c>
      <c r="R134" s="124">
        <f t="shared" si="14"/>
        <v>3303165.0636909851</v>
      </c>
      <c r="Z134" s="2"/>
    </row>
    <row r="135" spans="13:26" x14ac:dyDescent="0.25">
      <c r="M135" s="2"/>
      <c r="N135" s="1">
        <f t="shared" si="9"/>
        <v>77</v>
      </c>
      <c r="O135" s="124">
        <f t="shared" si="12"/>
        <v>3303165.0636909851</v>
      </c>
      <c r="P135" s="124">
        <f t="shared" si="11"/>
        <v>39929.44562334902</v>
      </c>
      <c r="Q135" s="124">
        <f t="shared" si="13"/>
        <v>7371.5053963351629</v>
      </c>
      <c r="R135" s="124">
        <f t="shared" si="14"/>
        <v>3350466.0147106694</v>
      </c>
      <c r="Z135" s="2"/>
    </row>
    <row r="136" spans="13:26" x14ac:dyDescent="0.25">
      <c r="M136" s="2"/>
      <c r="N136" s="1">
        <f t="shared" si="9"/>
        <v>78</v>
      </c>
      <c r="O136" s="124">
        <f t="shared" si="12"/>
        <v>3350466.0147106694</v>
      </c>
      <c r="P136" s="124">
        <f t="shared" si="11"/>
        <v>39929.44562334902</v>
      </c>
      <c r="Q136" s="124">
        <f t="shared" si="13"/>
        <v>7477.0645218920827</v>
      </c>
      <c r="R136" s="124">
        <f t="shared" si="14"/>
        <v>3397872.5248559103</v>
      </c>
      <c r="Z136" s="2"/>
    </row>
    <row r="137" spans="13:26" x14ac:dyDescent="0.25">
      <c r="M137" s="2"/>
      <c r="N137" s="1">
        <f t="shared" si="9"/>
        <v>79</v>
      </c>
      <c r="O137" s="124">
        <f t="shared" si="12"/>
        <v>3397872.5248559103</v>
      </c>
      <c r="P137" s="124">
        <f t="shared" si="11"/>
        <v>39929.44562334902</v>
      </c>
      <c r="Q137" s="124">
        <f t="shared" si="13"/>
        <v>7582.8592183782985</v>
      </c>
      <c r="R137" s="124">
        <f t="shared" si="14"/>
        <v>3445384.8296976374</v>
      </c>
      <c r="Z137" s="2"/>
    </row>
    <row r="138" spans="13:26" x14ac:dyDescent="0.25">
      <c r="M138" s="2"/>
      <c r="N138" s="1">
        <f t="shared" si="9"/>
        <v>80</v>
      </c>
      <c r="O138" s="124">
        <f t="shared" si="12"/>
        <v>3445384.8296976374</v>
      </c>
      <c r="P138" s="124">
        <f t="shared" si="11"/>
        <v>39929.44562334902</v>
      </c>
      <c r="Q138" s="124">
        <f t="shared" si="13"/>
        <v>7688.8900115054685</v>
      </c>
      <c r="R138" s="124">
        <f t="shared" si="14"/>
        <v>3493003.165332492</v>
      </c>
      <c r="Z138" s="2"/>
    </row>
    <row r="139" spans="13:26" x14ac:dyDescent="0.25">
      <c r="M139" s="2"/>
      <c r="N139" s="1">
        <f t="shared" si="9"/>
        <v>81</v>
      </c>
      <c r="O139" s="124">
        <f t="shared" si="12"/>
        <v>3493003.165332492</v>
      </c>
      <c r="P139" s="124">
        <f t="shared" si="11"/>
        <v>39929.44562334902</v>
      </c>
      <c r="Q139" s="124">
        <f t="shared" si="13"/>
        <v>7795.1574281584517</v>
      </c>
      <c r="R139" s="124">
        <f t="shared" si="14"/>
        <v>3540727.7683839994</v>
      </c>
      <c r="Z139" s="2"/>
    </row>
    <row r="140" spans="13:26" x14ac:dyDescent="0.25">
      <c r="M140" s="2"/>
      <c r="N140" s="1">
        <f t="shared" si="9"/>
        <v>82</v>
      </c>
      <c r="O140" s="124">
        <f t="shared" si="12"/>
        <v>3540727.7683839994</v>
      </c>
      <c r="P140" s="124">
        <f t="shared" si="11"/>
        <v>39929.44562334902</v>
      </c>
      <c r="Q140" s="124">
        <f t="shared" si="13"/>
        <v>7901.661996397931</v>
      </c>
      <c r="R140" s="124">
        <f t="shared" si="14"/>
        <v>3588558.8760037464</v>
      </c>
      <c r="Z140" s="2"/>
    </row>
    <row r="141" spans="13:26" x14ac:dyDescent="0.25">
      <c r="M141" s="2"/>
      <c r="N141" s="1">
        <f t="shared" si="9"/>
        <v>83</v>
      </c>
      <c r="O141" s="124">
        <f t="shared" ref="O141:O204" si="15">R140</f>
        <v>3588558.8760037464</v>
      </c>
      <c r="P141" s="124">
        <f t="shared" si="11"/>
        <v>39929.44562334902</v>
      </c>
      <c r="Q141" s="124">
        <f t="shared" ref="Q141:Q204" si="16">O141*$P$53</f>
        <v>8008.4042454630353</v>
      </c>
      <c r="R141" s="124">
        <f t="shared" ref="R141:R204" si="17">O141+P141+Q141</f>
        <v>3636496.7258725585</v>
      </c>
      <c r="Z141" s="2"/>
    </row>
    <row r="142" spans="13:26" x14ac:dyDescent="0.25">
      <c r="M142" s="2"/>
      <c r="N142" s="1">
        <f t="shared" si="9"/>
        <v>84</v>
      </c>
      <c r="O142" s="124">
        <f t="shared" si="15"/>
        <v>3636496.7258725585</v>
      </c>
      <c r="P142" s="124">
        <f t="shared" si="11"/>
        <v>39929.44562334902</v>
      </c>
      <c r="Q142" s="124">
        <f t="shared" si="16"/>
        <v>8115.3847057739686</v>
      </c>
      <c r="R142" s="124">
        <f t="shared" si="17"/>
        <v>3684541.5562016815</v>
      </c>
      <c r="Z142" s="2"/>
    </row>
    <row r="143" spans="13:26" x14ac:dyDescent="0.25">
      <c r="M143" s="2"/>
      <c r="N143" s="1">
        <f t="shared" si="9"/>
        <v>85</v>
      </c>
      <c r="O143" s="124">
        <f t="shared" si="15"/>
        <v>3684541.5562016815</v>
      </c>
      <c r="P143" s="124">
        <f t="shared" si="11"/>
        <v>39929.44562334902</v>
      </c>
      <c r="Q143" s="124">
        <f t="shared" si="16"/>
        <v>8222.6039089346468</v>
      </c>
      <c r="R143" s="124">
        <f t="shared" si="17"/>
        <v>3732693.6057339651</v>
      </c>
      <c r="Z143" s="2"/>
    </row>
    <row r="144" spans="13:26" x14ac:dyDescent="0.25">
      <c r="M144" s="2"/>
      <c r="N144" s="1">
        <f t="shared" si="9"/>
        <v>86</v>
      </c>
      <c r="O144" s="124">
        <f t="shared" si="15"/>
        <v>3732693.6057339651</v>
      </c>
      <c r="P144" s="124">
        <f t="shared" si="11"/>
        <v>39929.44562334902</v>
      </c>
      <c r="Q144" s="124">
        <f t="shared" si="16"/>
        <v>8330.0623877353391</v>
      </c>
      <c r="R144" s="124">
        <f t="shared" si="17"/>
        <v>3780953.1137450491</v>
      </c>
      <c r="Z144" s="2"/>
    </row>
    <row r="145" spans="13:26" x14ac:dyDescent="0.25">
      <c r="M145" s="2"/>
      <c r="N145" s="1">
        <f t="shared" si="9"/>
        <v>87</v>
      </c>
      <c r="O145" s="124">
        <f t="shared" si="15"/>
        <v>3780953.1137450491</v>
      </c>
      <c r="P145" s="124">
        <f t="shared" si="11"/>
        <v>39929.44562334902</v>
      </c>
      <c r="Q145" s="124">
        <f t="shared" si="16"/>
        <v>8437.7606761553161</v>
      </c>
      <c r="R145" s="124">
        <f t="shared" si="17"/>
        <v>3829320.3200445534</v>
      </c>
      <c r="Z145" s="2"/>
    </row>
    <row r="146" spans="13:26" x14ac:dyDescent="0.25">
      <c r="M146" s="2"/>
      <c r="N146" s="1">
        <f t="shared" si="9"/>
        <v>88</v>
      </c>
      <c r="O146" s="124">
        <f t="shared" si="15"/>
        <v>3829320.3200445534</v>
      </c>
      <c r="P146" s="124">
        <f t="shared" si="11"/>
        <v>39929.44562334902</v>
      </c>
      <c r="Q146" s="124">
        <f t="shared" si="16"/>
        <v>8545.6993093655055</v>
      </c>
      <c r="R146" s="124">
        <f t="shared" si="17"/>
        <v>3877795.4649772677</v>
      </c>
      <c r="Z146" s="2"/>
    </row>
    <row r="147" spans="13:26" x14ac:dyDescent="0.25">
      <c r="M147" s="2"/>
      <c r="N147" s="1">
        <f t="shared" si="9"/>
        <v>89</v>
      </c>
      <c r="O147" s="124">
        <f t="shared" si="15"/>
        <v>3877795.4649772677</v>
      </c>
      <c r="P147" s="124">
        <f t="shared" si="11"/>
        <v>39929.44562334902</v>
      </c>
      <c r="Q147" s="124">
        <f t="shared" si="16"/>
        <v>8653.8788237311437</v>
      </c>
      <c r="R147" s="124">
        <f t="shared" si="17"/>
        <v>3926378.7894243477</v>
      </c>
      <c r="Z147" s="2"/>
    </row>
    <row r="148" spans="13:26" x14ac:dyDescent="0.25">
      <c r="M148" s="2"/>
      <c r="N148" s="1">
        <f t="shared" si="9"/>
        <v>90</v>
      </c>
      <c r="O148" s="124">
        <f t="shared" si="15"/>
        <v>3926378.7894243477</v>
      </c>
      <c r="P148" s="124">
        <f t="shared" si="11"/>
        <v>39929.44562334902</v>
      </c>
      <c r="Q148" s="124">
        <f t="shared" si="16"/>
        <v>8762.2997568144492</v>
      </c>
      <c r="R148" s="124">
        <f t="shared" si="17"/>
        <v>3975070.5348045109</v>
      </c>
      <c r="Z148" s="2"/>
    </row>
    <row r="149" spans="13:26" x14ac:dyDescent="0.25">
      <c r="M149" s="2"/>
      <c r="N149" s="1">
        <f t="shared" si="9"/>
        <v>91</v>
      </c>
      <c r="O149" s="124">
        <f t="shared" si="15"/>
        <v>3975070.5348045109</v>
      </c>
      <c r="P149" s="124">
        <f t="shared" si="11"/>
        <v>39929.44562334902</v>
      </c>
      <c r="Q149" s="124">
        <f t="shared" si="16"/>
        <v>8870.9626473772896</v>
      </c>
      <c r="R149" s="124">
        <f t="shared" si="17"/>
        <v>4023870.9430752373</v>
      </c>
      <c r="Z149" s="2"/>
    </row>
    <row r="150" spans="13:26" x14ac:dyDescent="0.25">
      <c r="M150" s="2"/>
      <c r="N150" s="1">
        <f t="shared" si="9"/>
        <v>92</v>
      </c>
      <c r="O150" s="124">
        <f t="shared" si="15"/>
        <v>4023870.9430752373</v>
      </c>
      <c r="P150" s="124">
        <f t="shared" si="11"/>
        <v>39929.44562334902</v>
      </c>
      <c r="Q150" s="124">
        <f t="shared" si="16"/>
        <v>8979.8680353838608</v>
      </c>
      <c r="R150" s="124">
        <f t="shared" si="17"/>
        <v>4072780.2567339703</v>
      </c>
      <c r="Z150" s="2"/>
    </row>
    <row r="151" spans="13:26" x14ac:dyDescent="0.25">
      <c r="M151" s="2"/>
      <c r="N151" s="1">
        <f t="shared" si="9"/>
        <v>93</v>
      </c>
      <c r="O151" s="124">
        <f t="shared" si="15"/>
        <v>4072780.2567339703</v>
      </c>
      <c r="P151" s="124">
        <f t="shared" si="11"/>
        <v>39929.44562334902</v>
      </c>
      <c r="Q151" s="124">
        <f t="shared" si="16"/>
        <v>9089.0164620033684</v>
      </c>
      <c r="R151" s="124">
        <f t="shared" si="17"/>
        <v>4121798.7188193225</v>
      </c>
      <c r="Z151" s="2"/>
    </row>
    <row r="152" spans="13:26" x14ac:dyDescent="0.25">
      <c r="M152" s="2"/>
      <c r="N152" s="1">
        <f t="shared" si="9"/>
        <v>94</v>
      </c>
      <c r="O152" s="124">
        <f t="shared" si="15"/>
        <v>4121798.7188193225</v>
      </c>
      <c r="P152" s="124">
        <f t="shared" si="11"/>
        <v>39929.44562334902</v>
      </c>
      <c r="Q152" s="124">
        <f t="shared" si="16"/>
        <v>9198.4084696127193</v>
      </c>
      <c r="R152" s="124">
        <f t="shared" si="17"/>
        <v>4170926.5729122842</v>
      </c>
      <c r="Z152" s="2"/>
    </row>
    <row r="153" spans="13:26" x14ac:dyDescent="0.25">
      <c r="M153" s="2"/>
      <c r="N153" s="1">
        <f t="shared" si="9"/>
        <v>95</v>
      </c>
      <c r="O153" s="124">
        <f t="shared" si="15"/>
        <v>4170926.5729122842</v>
      </c>
      <c r="P153" s="124">
        <f t="shared" si="11"/>
        <v>39929.44562334902</v>
      </c>
      <c r="Q153" s="124">
        <f t="shared" si="16"/>
        <v>9308.0446017992126</v>
      </c>
      <c r="R153" s="124">
        <f t="shared" si="17"/>
        <v>4220164.0631374326</v>
      </c>
      <c r="Z153" s="2"/>
    </row>
    <row r="154" spans="13:26" x14ac:dyDescent="0.25">
      <c r="M154" s="2"/>
      <c r="N154" s="1">
        <f t="shared" si="9"/>
        <v>96</v>
      </c>
      <c r="O154" s="124">
        <f t="shared" si="15"/>
        <v>4220164.0631374326</v>
      </c>
      <c r="P154" s="124">
        <f t="shared" si="11"/>
        <v>39929.44562334902</v>
      </c>
      <c r="Q154" s="124">
        <f t="shared" si="16"/>
        <v>9417.9254033632478</v>
      </c>
      <c r="R154" s="124">
        <f t="shared" si="17"/>
        <v>4269511.434164145</v>
      </c>
      <c r="Z154" s="2"/>
    </row>
    <row r="155" spans="13:26" x14ac:dyDescent="0.25">
      <c r="M155" s="2"/>
      <c r="N155" s="1">
        <f t="shared" si="9"/>
        <v>97</v>
      </c>
      <c r="O155" s="124">
        <f t="shared" si="15"/>
        <v>4269511.434164145</v>
      </c>
      <c r="P155" s="124">
        <f t="shared" si="11"/>
        <v>39929.44562334902</v>
      </c>
      <c r="Q155" s="124">
        <f t="shared" si="16"/>
        <v>9528.0514203210241</v>
      </c>
      <c r="R155" s="124">
        <f t="shared" si="17"/>
        <v>4318968.9312078152</v>
      </c>
      <c r="Z155" s="2"/>
    </row>
    <row r="156" spans="13:26" x14ac:dyDescent="0.25">
      <c r="M156" s="2"/>
      <c r="N156" s="1">
        <f t="shared" si="9"/>
        <v>98</v>
      </c>
      <c r="O156" s="124">
        <f t="shared" si="15"/>
        <v>4318968.9312078152</v>
      </c>
      <c r="P156" s="124">
        <f t="shared" si="11"/>
        <v>39929.44562334902</v>
      </c>
      <c r="Q156" s="124">
        <f t="shared" si="16"/>
        <v>9638.4231999072563</v>
      </c>
      <c r="R156" s="124">
        <f t="shared" si="17"/>
        <v>4368536.8000310715</v>
      </c>
      <c r="Z156" s="2"/>
    </row>
    <row r="157" spans="13:26" x14ac:dyDescent="0.25">
      <c r="M157" s="2"/>
      <c r="N157" s="1">
        <f t="shared" si="9"/>
        <v>99</v>
      </c>
      <c r="O157" s="124">
        <f t="shared" si="15"/>
        <v>4368536.8000310715</v>
      </c>
      <c r="P157" s="124">
        <f t="shared" si="11"/>
        <v>39929.44562334902</v>
      </c>
      <c r="Q157" s="124">
        <f t="shared" si="16"/>
        <v>9749.0412905778976</v>
      </c>
      <c r="R157" s="124">
        <f t="shared" si="17"/>
        <v>4418215.2869449984</v>
      </c>
      <c r="Z157" s="2"/>
    </row>
    <row r="158" spans="13:26" x14ac:dyDescent="0.25">
      <c r="M158" s="2"/>
      <c r="N158" s="1">
        <f t="shared" si="9"/>
        <v>100</v>
      </c>
      <c r="O158" s="124">
        <f t="shared" si="15"/>
        <v>4418215.2869449984</v>
      </c>
      <c r="P158" s="124">
        <f t="shared" si="11"/>
        <v>39929.44562334902</v>
      </c>
      <c r="Q158" s="124">
        <f t="shared" si="16"/>
        <v>9859.9062420128648</v>
      </c>
      <c r="R158" s="124">
        <f t="shared" si="17"/>
        <v>4468004.6388103608</v>
      </c>
      <c r="Z158" s="2"/>
    </row>
    <row r="159" spans="13:26" x14ac:dyDescent="0.25">
      <c r="M159" s="2"/>
      <c r="N159" s="1">
        <f t="shared" si="9"/>
        <v>101</v>
      </c>
      <c r="O159" s="124">
        <f t="shared" si="15"/>
        <v>4468004.6388103608</v>
      </c>
      <c r="P159" s="124">
        <f t="shared" si="11"/>
        <v>39929.44562334902</v>
      </c>
      <c r="Q159" s="124">
        <f t="shared" si="16"/>
        <v>9971.0186051187629</v>
      </c>
      <c r="R159" s="124">
        <f t="shared" si="17"/>
        <v>4517905.1030388288</v>
      </c>
      <c r="Z159" s="2"/>
    </row>
    <row r="160" spans="13:26" x14ac:dyDescent="0.25">
      <c r="M160" s="2"/>
      <c r="N160" s="1">
        <f t="shared" si="9"/>
        <v>102</v>
      </c>
      <c r="O160" s="124">
        <f t="shared" si="15"/>
        <v>4517905.1030388288</v>
      </c>
      <c r="P160" s="124">
        <f t="shared" si="11"/>
        <v>39929.44562334902</v>
      </c>
      <c r="Q160" s="124">
        <f t="shared" si="16"/>
        <v>10082.378932031626</v>
      </c>
      <c r="R160" s="124">
        <f t="shared" si="17"/>
        <v>4567916.92759421</v>
      </c>
      <c r="Z160" s="2"/>
    </row>
    <row r="161" spans="13:26" x14ac:dyDescent="0.25">
      <c r="M161" s="2"/>
      <c r="N161" s="1">
        <f t="shared" si="9"/>
        <v>103</v>
      </c>
      <c r="O161" s="124">
        <f t="shared" si="15"/>
        <v>4567916.92759421</v>
      </c>
      <c r="P161" s="124">
        <f t="shared" si="11"/>
        <v>39929.44562334902</v>
      </c>
      <c r="Q161" s="124">
        <f t="shared" si="16"/>
        <v>10193.987776119671</v>
      </c>
      <c r="R161" s="124">
        <f t="shared" si="17"/>
        <v>4618040.3609936787</v>
      </c>
      <c r="Z161" s="2"/>
    </row>
    <row r="162" spans="13:26" x14ac:dyDescent="0.25">
      <c r="M162" s="2"/>
      <c r="N162" s="1">
        <f t="shared" si="9"/>
        <v>104</v>
      </c>
      <c r="O162" s="124">
        <f t="shared" si="15"/>
        <v>4618040.3609936787</v>
      </c>
      <c r="P162" s="124">
        <f t="shared" si="11"/>
        <v>39929.44562334902</v>
      </c>
      <c r="Q162" s="124">
        <f t="shared" si="16"/>
        <v>10305.845691986025</v>
      </c>
      <c r="R162" s="124">
        <f t="shared" si="17"/>
        <v>4668275.6523090145</v>
      </c>
      <c r="Z162" s="2"/>
    </row>
    <row r="163" spans="13:26" x14ac:dyDescent="0.25">
      <c r="M163" s="2"/>
      <c r="N163" s="1">
        <f t="shared" si="9"/>
        <v>105</v>
      </c>
      <c r="O163" s="124">
        <f t="shared" si="15"/>
        <v>4668275.6523090145</v>
      </c>
      <c r="P163" s="124">
        <f t="shared" si="11"/>
        <v>39929.44562334902</v>
      </c>
      <c r="Q163" s="124">
        <f t="shared" si="16"/>
        <v>10417.953235471508</v>
      </c>
      <c r="R163" s="124">
        <f t="shared" si="17"/>
        <v>4718623.0511678355</v>
      </c>
      <c r="Z163" s="2"/>
    </row>
    <row r="164" spans="13:26" x14ac:dyDescent="0.25">
      <c r="M164" s="2"/>
      <c r="N164" s="1">
        <f t="shared" si="9"/>
        <v>106</v>
      </c>
      <c r="O164" s="124">
        <f t="shared" si="15"/>
        <v>4718623.0511678355</v>
      </c>
      <c r="P164" s="124">
        <f t="shared" si="11"/>
        <v>39929.44562334902</v>
      </c>
      <c r="Q164" s="124">
        <f t="shared" si="16"/>
        <v>10530.310963657374</v>
      </c>
      <c r="R164" s="124">
        <f t="shared" si="17"/>
        <v>4769082.8077548426</v>
      </c>
      <c r="Z164" s="2"/>
    </row>
    <row r="165" spans="13:26" x14ac:dyDescent="0.25">
      <c r="M165" s="2"/>
      <c r="N165" s="1">
        <f t="shared" si="9"/>
        <v>107</v>
      </c>
      <c r="O165" s="124">
        <f t="shared" si="15"/>
        <v>4769082.8077548426</v>
      </c>
      <c r="P165" s="124">
        <f t="shared" si="11"/>
        <v>39929.44562334902</v>
      </c>
      <c r="Q165" s="124">
        <f t="shared" si="16"/>
        <v>10642.919434868089</v>
      </c>
      <c r="R165" s="124">
        <f t="shared" si="17"/>
        <v>4819655.1728130598</v>
      </c>
      <c r="Z165" s="2"/>
    </row>
    <row r="166" spans="13:26" x14ac:dyDescent="0.25">
      <c r="M166" s="2"/>
      <c r="N166" s="1">
        <f t="shared" si="9"/>
        <v>108</v>
      </c>
      <c r="O166" s="124">
        <f t="shared" si="15"/>
        <v>4819655.1728130598</v>
      </c>
      <c r="P166" s="124">
        <f t="shared" si="11"/>
        <v>39929.44562334902</v>
      </c>
      <c r="Q166" s="124">
        <f t="shared" si="16"/>
        <v>10755.779208674097</v>
      </c>
      <c r="R166" s="124">
        <f t="shared" si="17"/>
        <v>4870340.3976450833</v>
      </c>
      <c r="Z166" s="2"/>
    </row>
    <row r="167" spans="13:26" x14ac:dyDescent="0.25">
      <c r="M167" s="2"/>
      <c r="N167" s="1">
        <f t="shared" si="9"/>
        <v>109</v>
      </c>
      <c r="O167" s="124">
        <f t="shared" si="15"/>
        <v>4870340.3976450833</v>
      </c>
      <c r="P167" s="124">
        <f t="shared" si="11"/>
        <v>39929.44562334902</v>
      </c>
      <c r="Q167" s="124">
        <f t="shared" si="16"/>
        <v>10868.890845894623</v>
      </c>
      <c r="R167" s="124">
        <f t="shared" si="17"/>
        <v>4921138.7341143275</v>
      </c>
      <c r="Z167" s="2"/>
    </row>
    <row r="168" spans="13:26" x14ac:dyDescent="0.25">
      <c r="M168" s="2"/>
      <c r="N168" s="1">
        <f t="shared" si="9"/>
        <v>110</v>
      </c>
      <c r="O168" s="124">
        <f t="shared" si="15"/>
        <v>4921138.7341143275</v>
      </c>
      <c r="P168" s="124">
        <f t="shared" si="11"/>
        <v>39929.44562334902</v>
      </c>
      <c r="Q168" s="124">
        <f t="shared" si="16"/>
        <v>10982.254908600426</v>
      </c>
      <c r="R168" s="124">
        <f t="shared" si="17"/>
        <v>4972050.4346462777</v>
      </c>
      <c r="Z168" s="2"/>
    </row>
    <row r="169" spans="13:26" x14ac:dyDescent="0.25">
      <c r="M169" s="2"/>
      <c r="N169" s="1">
        <f t="shared" si="9"/>
        <v>111</v>
      </c>
      <c r="O169" s="124">
        <f t="shared" si="15"/>
        <v>4972050.4346462777</v>
      </c>
      <c r="P169" s="124">
        <f t="shared" si="11"/>
        <v>39929.44562334902</v>
      </c>
      <c r="Q169" s="124">
        <f t="shared" si="16"/>
        <v>11095.871960116619</v>
      </c>
      <c r="R169" s="124">
        <f t="shared" si="17"/>
        <v>5023075.7522297436</v>
      </c>
      <c r="Z169" s="2"/>
    </row>
    <row r="170" spans="13:26" x14ac:dyDescent="0.25">
      <c r="M170" s="2"/>
      <c r="N170" s="1">
        <f t="shared" si="9"/>
        <v>112</v>
      </c>
      <c r="O170" s="124">
        <f t="shared" si="15"/>
        <v>5023075.7522297436</v>
      </c>
      <c r="P170" s="124">
        <f t="shared" si="11"/>
        <v>39929.44562334902</v>
      </c>
      <c r="Q170" s="124">
        <f t="shared" si="16"/>
        <v>11209.742565025457</v>
      </c>
      <c r="R170" s="124">
        <f t="shared" si="17"/>
        <v>5074214.9404181186</v>
      </c>
      <c r="Z170" s="2"/>
    </row>
    <row r="171" spans="13:26" x14ac:dyDescent="0.25">
      <c r="M171" s="2"/>
      <c r="N171" s="1">
        <f t="shared" si="9"/>
        <v>113</v>
      </c>
      <c r="O171" s="124">
        <f t="shared" si="15"/>
        <v>5074214.9404181186</v>
      </c>
      <c r="P171" s="124">
        <f t="shared" si="11"/>
        <v>39929.44562334902</v>
      </c>
      <c r="Q171" s="124">
        <f t="shared" si="16"/>
        <v>11323.867289169146</v>
      </c>
      <c r="R171" s="124">
        <f t="shared" si="17"/>
        <v>5125468.2533306368</v>
      </c>
      <c r="Z171" s="2"/>
    </row>
    <row r="172" spans="13:26" x14ac:dyDescent="0.25">
      <c r="M172" s="2"/>
      <c r="N172" s="1">
        <f t="shared" si="9"/>
        <v>114</v>
      </c>
      <c r="O172" s="124">
        <f t="shared" si="15"/>
        <v>5125468.2533306368</v>
      </c>
      <c r="P172" s="124">
        <f t="shared" si="11"/>
        <v>39929.44562334902</v>
      </c>
      <c r="Q172" s="124">
        <f t="shared" si="16"/>
        <v>11438.246699652651</v>
      </c>
      <c r="R172" s="124">
        <f t="shared" si="17"/>
        <v>5176835.9456536388</v>
      </c>
      <c r="Z172" s="2"/>
    </row>
    <row r="173" spans="13:26" x14ac:dyDescent="0.25">
      <c r="M173" s="2"/>
      <c r="N173" s="1">
        <f t="shared" si="9"/>
        <v>115</v>
      </c>
      <c r="O173" s="124">
        <f t="shared" si="15"/>
        <v>5176835.9456536388</v>
      </c>
      <c r="P173" s="124">
        <f t="shared" si="11"/>
        <v>39929.44562334902</v>
      </c>
      <c r="Q173" s="124">
        <f t="shared" si="16"/>
        <v>11552.881364846518</v>
      </c>
      <c r="R173" s="124">
        <f t="shared" si="17"/>
        <v>5228318.2726418348</v>
      </c>
      <c r="Z173" s="2"/>
    </row>
    <row r="174" spans="13:26" x14ac:dyDescent="0.25">
      <c r="M174" s="2"/>
      <c r="N174" s="1">
        <f t="shared" si="9"/>
        <v>116</v>
      </c>
      <c r="O174" s="124">
        <f t="shared" si="15"/>
        <v>5228318.2726418348</v>
      </c>
      <c r="P174" s="124">
        <f t="shared" si="11"/>
        <v>39929.44562334902</v>
      </c>
      <c r="Q174" s="124">
        <f t="shared" si="16"/>
        <v>11667.771854389695</v>
      </c>
      <c r="R174" s="124">
        <f t="shared" si="17"/>
        <v>5279915.4901195737</v>
      </c>
      <c r="Z174" s="2"/>
    </row>
    <row r="175" spans="13:26" x14ac:dyDescent="0.25">
      <c r="M175" s="2"/>
      <c r="N175" s="1">
        <f t="shared" si="9"/>
        <v>117</v>
      </c>
      <c r="O175" s="124">
        <f t="shared" si="15"/>
        <v>5279915.4901195737</v>
      </c>
      <c r="P175" s="124">
        <f t="shared" si="11"/>
        <v>39929.44562334902</v>
      </c>
      <c r="Q175" s="124">
        <f t="shared" si="16"/>
        <v>11782.918739192366</v>
      </c>
      <c r="R175" s="124">
        <f t="shared" si="17"/>
        <v>5331627.8544821152</v>
      </c>
      <c r="Z175" s="2"/>
    </row>
    <row r="176" spans="13:26" x14ac:dyDescent="0.25">
      <c r="M176" s="2"/>
      <c r="N176" s="1">
        <f t="shared" si="9"/>
        <v>118</v>
      </c>
      <c r="O176" s="124">
        <f t="shared" si="15"/>
        <v>5331627.8544821152</v>
      </c>
      <c r="P176" s="124">
        <f t="shared" si="11"/>
        <v>39929.44562334902</v>
      </c>
      <c r="Q176" s="124">
        <f t="shared" si="16"/>
        <v>11898.322591438784</v>
      </c>
      <c r="R176" s="124">
        <f t="shared" si="17"/>
        <v>5383455.6226969035</v>
      </c>
      <c r="Z176" s="2"/>
    </row>
    <row r="177" spans="13:26" x14ac:dyDescent="0.25">
      <c r="M177" s="2"/>
      <c r="N177" s="1">
        <f t="shared" si="9"/>
        <v>119</v>
      </c>
      <c r="O177" s="124">
        <f t="shared" si="15"/>
        <v>5383455.6226969035</v>
      </c>
      <c r="P177" s="124">
        <f t="shared" si="11"/>
        <v>39929.44562334902</v>
      </c>
      <c r="Q177" s="124">
        <f t="shared" si="16"/>
        <v>12013.983984590119</v>
      </c>
      <c r="R177" s="124">
        <f t="shared" si="17"/>
        <v>5435399.0523048434</v>
      </c>
      <c r="Z177" s="2"/>
    </row>
    <row r="178" spans="13:26" x14ac:dyDescent="0.25">
      <c r="M178" s="2"/>
      <c r="N178" s="1">
        <f t="shared" si="9"/>
        <v>120</v>
      </c>
      <c r="O178" s="124">
        <f t="shared" si="15"/>
        <v>5435399.0523048434</v>
      </c>
      <c r="P178" s="124">
        <f t="shared" si="11"/>
        <v>39929.44562334902</v>
      </c>
      <c r="Q178" s="124">
        <f t="shared" si="16"/>
        <v>12129.903493387306</v>
      </c>
      <c r="R178" s="124">
        <f t="shared" si="17"/>
        <v>5487458.4014215805</v>
      </c>
      <c r="Z178" s="2"/>
    </row>
    <row r="179" spans="13:26" x14ac:dyDescent="0.25">
      <c r="M179" s="2"/>
      <c r="N179" s="1">
        <f t="shared" si="9"/>
        <v>121</v>
      </c>
      <c r="O179" s="124">
        <f t="shared" si="15"/>
        <v>5487458.4014215805</v>
      </c>
      <c r="P179" s="124">
        <f t="shared" si="11"/>
        <v>39929.44562334902</v>
      </c>
      <c r="Q179" s="124">
        <f t="shared" si="16"/>
        <v>12246.081693853894</v>
      </c>
      <c r="R179" s="124">
        <f t="shared" si="17"/>
        <v>5539633.928738784</v>
      </c>
      <c r="Z179" s="2"/>
    </row>
    <row r="180" spans="13:26" x14ac:dyDescent="0.25">
      <c r="M180" s="2"/>
      <c r="N180" s="1">
        <f t="shared" si="9"/>
        <v>122</v>
      </c>
      <c r="O180" s="124">
        <f t="shared" si="15"/>
        <v>5539633.928738784</v>
      </c>
      <c r="P180" s="124">
        <f t="shared" si="11"/>
        <v>39929.44562334902</v>
      </c>
      <c r="Q180" s="124">
        <f t="shared" si="16"/>
        <v>12362.519163298921</v>
      </c>
      <c r="R180" s="124">
        <f t="shared" si="17"/>
        <v>5591925.8935254328</v>
      </c>
      <c r="Z180" s="2"/>
    </row>
    <row r="181" spans="13:26" x14ac:dyDescent="0.25">
      <c r="M181" s="2"/>
      <c r="N181" s="1">
        <f t="shared" si="9"/>
        <v>123</v>
      </c>
      <c r="O181" s="124">
        <f t="shared" si="15"/>
        <v>5591925.8935254328</v>
      </c>
      <c r="P181" s="124">
        <f t="shared" si="11"/>
        <v>39929.44562334902</v>
      </c>
      <c r="Q181" s="124">
        <f t="shared" si="16"/>
        <v>12479.216480319774</v>
      </c>
      <c r="R181" s="124">
        <f t="shared" si="17"/>
        <v>5644334.5556291016</v>
      </c>
      <c r="Z181" s="2"/>
    </row>
    <row r="182" spans="13:26" x14ac:dyDescent="0.25">
      <c r="M182" s="2"/>
      <c r="N182" s="1">
        <f t="shared" si="9"/>
        <v>124</v>
      </c>
      <c r="O182" s="124">
        <f t="shared" si="15"/>
        <v>5644334.5556291016</v>
      </c>
      <c r="P182" s="124">
        <f t="shared" si="11"/>
        <v>39929.44562334902</v>
      </c>
      <c r="Q182" s="124">
        <f t="shared" si="16"/>
        <v>12596.174224805061</v>
      </c>
      <c r="R182" s="124">
        <f t="shared" si="17"/>
        <v>5696860.1754772561</v>
      </c>
      <c r="Z182" s="2"/>
    </row>
    <row r="183" spans="13:26" x14ac:dyDescent="0.25">
      <c r="M183" s="2"/>
      <c r="N183" s="1">
        <f t="shared" si="9"/>
        <v>125</v>
      </c>
      <c r="O183" s="124">
        <f t="shared" si="15"/>
        <v>5696860.1754772561</v>
      </c>
      <c r="P183" s="124">
        <f t="shared" si="11"/>
        <v>39929.44562334902</v>
      </c>
      <c r="Q183" s="124">
        <f t="shared" si="16"/>
        <v>12713.392977937508</v>
      </c>
      <c r="R183" s="124">
        <f t="shared" si="17"/>
        <v>5749503.0140785426</v>
      </c>
      <c r="Z183" s="2"/>
    </row>
    <row r="184" spans="13:26" x14ac:dyDescent="0.25">
      <c r="M184" s="2"/>
      <c r="N184" s="1">
        <f t="shared" ref="N184:N247" si="18">N183+1</f>
        <v>126</v>
      </c>
      <c r="O184" s="124">
        <f t="shared" si="15"/>
        <v>5749503.0140785426</v>
      </c>
      <c r="P184" s="124">
        <f t="shared" ref="P184:P247" si="19">P183</f>
        <v>39929.44562334902</v>
      </c>
      <c r="Q184" s="124">
        <f t="shared" si="16"/>
        <v>12830.873322196832</v>
      </c>
      <c r="R184" s="124">
        <f t="shared" si="17"/>
        <v>5802263.3330240892</v>
      </c>
      <c r="Z184" s="2"/>
    </row>
    <row r="185" spans="13:26" x14ac:dyDescent="0.25">
      <c r="M185" s="2"/>
      <c r="N185" s="1">
        <f t="shared" si="18"/>
        <v>127</v>
      </c>
      <c r="O185" s="124">
        <f t="shared" si="15"/>
        <v>5802263.3330240892</v>
      </c>
      <c r="P185" s="124">
        <f t="shared" si="19"/>
        <v>39929.44562334902</v>
      </c>
      <c r="Q185" s="124">
        <f t="shared" si="16"/>
        <v>12948.61584136264</v>
      </c>
      <c r="R185" s="124">
        <f t="shared" si="17"/>
        <v>5855141.3944888012</v>
      </c>
      <c r="Z185" s="2"/>
    </row>
    <row r="186" spans="13:26" x14ac:dyDescent="0.25">
      <c r="M186" s="2"/>
      <c r="N186" s="1">
        <f t="shared" si="18"/>
        <v>128</v>
      </c>
      <c r="O186" s="124">
        <f t="shared" si="15"/>
        <v>5855141.3944888012</v>
      </c>
      <c r="P186" s="124">
        <f t="shared" si="19"/>
        <v>39929.44562334902</v>
      </c>
      <c r="Q186" s="124">
        <f t="shared" si="16"/>
        <v>13066.621120517328</v>
      </c>
      <c r="R186" s="124">
        <f t="shared" si="17"/>
        <v>5908137.4612326678</v>
      </c>
      <c r="Z186" s="2"/>
    </row>
    <row r="187" spans="13:26" x14ac:dyDescent="0.25">
      <c r="M187" s="2"/>
      <c r="N187" s="1">
        <f t="shared" si="18"/>
        <v>129</v>
      </c>
      <c r="O187" s="124">
        <f t="shared" si="15"/>
        <v>5908137.4612326678</v>
      </c>
      <c r="P187" s="124">
        <f t="shared" si="19"/>
        <v>39929.44562334902</v>
      </c>
      <c r="Q187" s="124">
        <f t="shared" si="16"/>
        <v>13184.889746048993</v>
      </c>
      <c r="R187" s="124">
        <f t="shared" si="17"/>
        <v>5961251.7966020666</v>
      </c>
      <c r="Z187" s="2"/>
    </row>
    <row r="188" spans="13:26" x14ac:dyDescent="0.25">
      <c r="M188" s="2"/>
      <c r="N188" s="1">
        <f t="shared" si="18"/>
        <v>130</v>
      </c>
      <c r="O188" s="124">
        <f t="shared" si="15"/>
        <v>5961251.7966020666</v>
      </c>
      <c r="P188" s="124">
        <f t="shared" si="19"/>
        <v>39929.44562334902</v>
      </c>
      <c r="Q188" s="124">
        <f t="shared" si="16"/>
        <v>13303.422305654349</v>
      </c>
      <c r="R188" s="124">
        <f t="shared" si="17"/>
        <v>6014484.6645310707</v>
      </c>
      <c r="Z188" s="2"/>
    </row>
    <row r="189" spans="13:26" x14ac:dyDescent="0.25">
      <c r="M189" s="2"/>
      <c r="N189" s="1">
        <f t="shared" si="18"/>
        <v>131</v>
      </c>
      <c r="O189" s="124">
        <f t="shared" si="15"/>
        <v>6014484.6645310707</v>
      </c>
      <c r="P189" s="124">
        <f t="shared" si="19"/>
        <v>39929.44562334902</v>
      </c>
      <c r="Q189" s="124">
        <f t="shared" si="16"/>
        <v>13422.219388341633</v>
      </c>
      <c r="R189" s="124">
        <f t="shared" si="17"/>
        <v>6067836.3295427617</v>
      </c>
      <c r="Z189" s="2"/>
    </row>
    <row r="190" spans="13:26" x14ac:dyDescent="0.25">
      <c r="M190" s="2"/>
      <c r="N190" s="1">
        <f t="shared" si="18"/>
        <v>132</v>
      </c>
      <c r="O190" s="124">
        <f t="shared" si="15"/>
        <v>6067836.3295427617</v>
      </c>
      <c r="P190" s="124">
        <f t="shared" si="19"/>
        <v>39929.44562334902</v>
      </c>
      <c r="Q190" s="124">
        <f t="shared" si="16"/>
        <v>13541.281584433551</v>
      </c>
      <c r="R190" s="124">
        <f t="shared" si="17"/>
        <v>6121307.0567505443</v>
      </c>
      <c r="Z190" s="2"/>
    </row>
    <row r="191" spans="13:26" x14ac:dyDescent="0.25">
      <c r="M191" s="2"/>
      <c r="N191" s="1">
        <f t="shared" si="18"/>
        <v>133</v>
      </c>
      <c r="O191" s="124">
        <f t="shared" si="15"/>
        <v>6121307.0567505443</v>
      </c>
      <c r="P191" s="124">
        <f t="shared" si="19"/>
        <v>39929.44562334902</v>
      </c>
      <c r="Q191" s="124">
        <f t="shared" si="16"/>
        <v>13660.609485570196</v>
      </c>
      <c r="R191" s="124">
        <f t="shared" si="17"/>
        <v>6174897.1118594641</v>
      </c>
      <c r="Z191" s="2"/>
    </row>
    <row r="192" spans="13:26" x14ac:dyDescent="0.25">
      <c r="M192" s="2"/>
      <c r="N192" s="1">
        <f t="shared" si="18"/>
        <v>134</v>
      </c>
      <c r="O192" s="124">
        <f t="shared" si="15"/>
        <v>6174897.1118594641</v>
      </c>
      <c r="P192" s="124">
        <f t="shared" si="19"/>
        <v>39929.44562334902</v>
      </c>
      <c r="Q192" s="124">
        <f t="shared" si="16"/>
        <v>13780.203684711996</v>
      </c>
      <c r="R192" s="124">
        <f t="shared" si="17"/>
        <v>6228606.7611675253</v>
      </c>
      <c r="Z192" s="2"/>
    </row>
    <row r="193" spans="13:26" x14ac:dyDescent="0.25">
      <c r="M193" s="2"/>
      <c r="N193" s="1">
        <f t="shared" si="18"/>
        <v>135</v>
      </c>
      <c r="O193" s="124">
        <f t="shared" si="15"/>
        <v>6228606.7611675253</v>
      </c>
      <c r="P193" s="124">
        <f t="shared" si="19"/>
        <v>39929.44562334902</v>
      </c>
      <c r="Q193" s="124">
        <f t="shared" si="16"/>
        <v>13900.064776142661</v>
      </c>
      <c r="R193" s="124">
        <f t="shared" si="17"/>
        <v>6282436.2715670178</v>
      </c>
      <c r="Z193" s="2"/>
    </row>
    <row r="194" spans="13:26" x14ac:dyDescent="0.25">
      <c r="M194" s="2"/>
      <c r="N194" s="1">
        <f t="shared" si="18"/>
        <v>136</v>
      </c>
      <c r="O194" s="124">
        <f t="shared" si="15"/>
        <v>6282436.2715670178</v>
      </c>
      <c r="P194" s="124">
        <f t="shared" si="19"/>
        <v>39929.44562334902</v>
      </c>
      <c r="Q194" s="124">
        <f t="shared" si="16"/>
        <v>14020.193355472133</v>
      </c>
      <c r="R194" s="124">
        <f t="shared" si="17"/>
        <v>6336385.910545839</v>
      </c>
      <c r="Z194" s="2"/>
    </row>
    <row r="195" spans="13:26" x14ac:dyDescent="0.25">
      <c r="M195" s="2"/>
      <c r="N195" s="1">
        <f t="shared" si="18"/>
        <v>137</v>
      </c>
      <c r="O195" s="124">
        <f t="shared" si="15"/>
        <v>6336385.910545839</v>
      </c>
      <c r="P195" s="124">
        <f t="shared" si="19"/>
        <v>39929.44562334902</v>
      </c>
      <c r="Q195" s="124">
        <f t="shared" si="16"/>
        <v>14140.59001963954</v>
      </c>
      <c r="R195" s="124">
        <f t="shared" si="17"/>
        <v>6390455.946188828</v>
      </c>
      <c r="Z195" s="2"/>
    </row>
    <row r="196" spans="13:26" x14ac:dyDescent="0.25">
      <c r="M196" s="2"/>
      <c r="N196" s="1">
        <f t="shared" si="18"/>
        <v>138</v>
      </c>
      <c r="O196" s="124">
        <f t="shared" si="15"/>
        <v>6390455.946188828</v>
      </c>
      <c r="P196" s="124">
        <f t="shared" si="19"/>
        <v>39929.44562334902</v>
      </c>
      <c r="Q196" s="124">
        <f t="shared" si="16"/>
        <v>14261.255366916175</v>
      </c>
      <c r="R196" s="124">
        <f t="shared" si="17"/>
        <v>6444646.6471790932</v>
      </c>
      <c r="Z196" s="2"/>
    </row>
    <row r="197" spans="13:26" x14ac:dyDescent="0.25">
      <c r="M197" s="2"/>
      <c r="N197" s="1">
        <f t="shared" si="18"/>
        <v>139</v>
      </c>
      <c r="O197" s="124">
        <f t="shared" si="15"/>
        <v>6444646.6471790932</v>
      </c>
      <c r="P197" s="124">
        <f t="shared" si="19"/>
        <v>39929.44562334902</v>
      </c>
      <c r="Q197" s="124">
        <f t="shared" si="16"/>
        <v>14382.189996908464</v>
      </c>
      <c r="R197" s="124">
        <f t="shared" si="17"/>
        <v>6498958.282799351</v>
      </c>
      <c r="Z197" s="2"/>
    </row>
    <row r="198" spans="13:26" x14ac:dyDescent="0.25">
      <c r="M198" s="2"/>
      <c r="N198" s="1">
        <f t="shared" si="18"/>
        <v>140</v>
      </c>
      <c r="O198" s="124">
        <f t="shared" si="15"/>
        <v>6498958.282799351</v>
      </c>
      <c r="P198" s="124">
        <f t="shared" si="19"/>
        <v>39929.44562334902</v>
      </c>
      <c r="Q198" s="124">
        <f t="shared" si="16"/>
        <v>14503.394510560942</v>
      </c>
      <c r="R198" s="124">
        <f t="shared" si="17"/>
        <v>6553391.1229332611</v>
      </c>
      <c r="Z198" s="2"/>
    </row>
    <row r="199" spans="13:26" x14ac:dyDescent="0.25">
      <c r="M199" s="2"/>
      <c r="N199" s="1">
        <f t="shared" si="18"/>
        <v>141</v>
      </c>
      <c r="O199" s="124">
        <f t="shared" si="15"/>
        <v>6553391.1229332611</v>
      </c>
      <c r="P199" s="124">
        <f t="shared" si="19"/>
        <v>39929.44562334902</v>
      </c>
      <c r="Q199" s="124">
        <f t="shared" si="16"/>
        <v>14624.869510159238</v>
      </c>
      <c r="R199" s="124">
        <f t="shared" si="17"/>
        <v>6607945.4380667694</v>
      </c>
      <c r="Z199" s="2"/>
    </row>
    <row r="200" spans="13:26" x14ac:dyDescent="0.25">
      <c r="M200" s="2"/>
      <c r="N200" s="1">
        <f t="shared" si="18"/>
        <v>142</v>
      </c>
      <c r="O200" s="124">
        <f t="shared" si="15"/>
        <v>6607945.4380667694</v>
      </c>
      <c r="P200" s="124">
        <f t="shared" si="19"/>
        <v>39929.44562334902</v>
      </c>
      <c r="Q200" s="124">
        <f t="shared" si="16"/>
        <v>14746.615599333074</v>
      </c>
      <c r="R200" s="124">
        <f t="shared" si="17"/>
        <v>6662621.4992894521</v>
      </c>
      <c r="Z200" s="2"/>
    </row>
    <row r="201" spans="13:26" x14ac:dyDescent="0.25">
      <c r="M201" s="2"/>
      <c r="N201" s="1">
        <f t="shared" si="18"/>
        <v>143</v>
      </c>
      <c r="O201" s="124">
        <f t="shared" si="15"/>
        <v>6662621.4992894521</v>
      </c>
      <c r="P201" s="124">
        <f t="shared" si="19"/>
        <v>39929.44562334902</v>
      </c>
      <c r="Q201" s="124">
        <f t="shared" si="16"/>
        <v>14868.633383059267</v>
      </c>
      <c r="R201" s="124">
        <f t="shared" si="17"/>
        <v>6717419.5782958604</v>
      </c>
      <c r="Z201" s="2"/>
    </row>
    <row r="202" spans="13:26" x14ac:dyDescent="0.25">
      <c r="M202" s="2"/>
      <c r="N202" s="1">
        <f t="shared" si="18"/>
        <v>144</v>
      </c>
      <c r="O202" s="124">
        <f t="shared" si="15"/>
        <v>6717419.5782958604</v>
      </c>
      <c r="P202" s="124">
        <f t="shared" si="19"/>
        <v>39929.44562334902</v>
      </c>
      <c r="Q202" s="124">
        <f t="shared" si="16"/>
        <v>14990.923467664717</v>
      </c>
      <c r="R202" s="124">
        <f t="shared" si="17"/>
        <v>6772339.9473868748</v>
      </c>
      <c r="Z202" s="2"/>
    </row>
    <row r="203" spans="13:26" x14ac:dyDescent="0.25">
      <c r="M203" s="2"/>
      <c r="N203" s="1">
        <f t="shared" si="18"/>
        <v>145</v>
      </c>
      <c r="O203" s="124">
        <f t="shared" si="15"/>
        <v>6772339.9473868748</v>
      </c>
      <c r="P203" s="124">
        <f t="shared" si="19"/>
        <v>39929.44562334902</v>
      </c>
      <c r="Q203" s="124">
        <f t="shared" si="16"/>
        <v>15113.486460829447</v>
      </c>
      <c r="R203" s="124">
        <f t="shared" si="17"/>
        <v>6827382.8794710534</v>
      </c>
      <c r="Z203" s="2"/>
    </row>
    <row r="204" spans="13:26" x14ac:dyDescent="0.25">
      <c r="M204" s="2"/>
      <c r="N204" s="1">
        <f t="shared" si="18"/>
        <v>146</v>
      </c>
      <c r="O204" s="124">
        <f t="shared" si="15"/>
        <v>6827382.8794710534</v>
      </c>
      <c r="P204" s="124">
        <f t="shared" si="19"/>
        <v>39929.44562334902</v>
      </c>
      <c r="Q204" s="124">
        <f t="shared" si="16"/>
        <v>15236.322971589598</v>
      </c>
      <c r="R204" s="124">
        <f t="shared" si="17"/>
        <v>6882548.6480659926</v>
      </c>
      <c r="Z204" s="2"/>
    </row>
    <row r="205" spans="13:26" x14ac:dyDescent="0.25">
      <c r="M205" s="2"/>
      <c r="N205" s="1">
        <f t="shared" si="18"/>
        <v>147</v>
      </c>
      <c r="O205" s="124">
        <f t="shared" ref="O205:O268" si="20">R204</f>
        <v>6882548.6480659926</v>
      </c>
      <c r="P205" s="124">
        <f t="shared" si="19"/>
        <v>39929.44562334902</v>
      </c>
      <c r="Q205" s="124">
        <f t="shared" ref="Q205:Q268" si="21">O205*$P$53</f>
        <v>15359.433610340471</v>
      </c>
      <c r="R205" s="124">
        <f t="shared" ref="R205:R268" si="22">O205+P205+Q205</f>
        <v>6937837.5272996826</v>
      </c>
      <c r="Z205" s="2"/>
    </row>
    <row r="206" spans="13:26" x14ac:dyDescent="0.25">
      <c r="M206" s="2"/>
      <c r="N206" s="1">
        <f t="shared" si="18"/>
        <v>148</v>
      </c>
      <c r="O206" s="124">
        <f t="shared" si="20"/>
        <v>6937837.5272996826</v>
      </c>
      <c r="P206" s="124">
        <f t="shared" si="19"/>
        <v>39929.44562334902</v>
      </c>
      <c r="Q206" s="124">
        <f t="shared" si="21"/>
        <v>15482.818988839557</v>
      </c>
      <c r="R206" s="124">
        <f t="shared" si="22"/>
        <v>6993249.7919118712</v>
      </c>
      <c r="Z206" s="2"/>
    </row>
    <row r="207" spans="13:26" x14ac:dyDescent="0.25">
      <c r="M207" s="2"/>
      <c r="N207" s="1">
        <f t="shared" si="18"/>
        <v>149</v>
      </c>
      <c r="O207" s="124">
        <f t="shared" si="20"/>
        <v>6993249.7919118712</v>
      </c>
      <c r="P207" s="124">
        <f t="shared" si="19"/>
        <v>39929.44562334902</v>
      </c>
      <c r="Q207" s="124">
        <f t="shared" si="21"/>
        <v>15606.479720209571</v>
      </c>
      <c r="R207" s="124">
        <f t="shared" si="22"/>
        <v>7048785.7172554303</v>
      </c>
      <c r="Z207" s="2"/>
    </row>
    <row r="208" spans="13:26" x14ac:dyDescent="0.25">
      <c r="M208" s="2"/>
      <c r="N208" s="1">
        <f t="shared" si="18"/>
        <v>150</v>
      </c>
      <c r="O208" s="124">
        <f t="shared" si="20"/>
        <v>7048785.7172554303</v>
      </c>
      <c r="P208" s="124">
        <f t="shared" si="19"/>
        <v>39929.44562334902</v>
      </c>
      <c r="Q208" s="124">
        <f t="shared" si="21"/>
        <v>15730.416418941502</v>
      </c>
      <c r="R208" s="124">
        <f t="shared" si="22"/>
        <v>7104445.5792977214</v>
      </c>
      <c r="Z208" s="2"/>
    </row>
    <row r="209" spans="13:26" x14ac:dyDescent="0.25">
      <c r="M209" s="2"/>
      <c r="N209" s="1">
        <f t="shared" si="18"/>
        <v>151</v>
      </c>
      <c r="O209" s="124">
        <f t="shared" si="20"/>
        <v>7104445.5792977214</v>
      </c>
      <c r="P209" s="124">
        <f t="shared" si="19"/>
        <v>39929.44562334902</v>
      </c>
      <c r="Q209" s="124">
        <f t="shared" si="21"/>
        <v>15854.629700897673</v>
      </c>
      <c r="R209" s="124">
        <f t="shared" si="22"/>
        <v>7160229.654621968</v>
      </c>
      <c r="Z209" s="2"/>
    </row>
    <row r="210" spans="13:26" x14ac:dyDescent="0.25">
      <c r="M210" s="2"/>
      <c r="N210" s="1">
        <f t="shared" si="18"/>
        <v>152</v>
      </c>
      <c r="O210" s="124">
        <f t="shared" si="20"/>
        <v>7160229.654621968</v>
      </c>
      <c r="P210" s="124">
        <f t="shared" si="19"/>
        <v>39929.44562334902</v>
      </c>
      <c r="Q210" s="124">
        <f t="shared" si="21"/>
        <v>15979.120183314788</v>
      </c>
      <c r="R210" s="124">
        <f t="shared" si="22"/>
        <v>7216138.2204286326</v>
      </c>
      <c r="Z210" s="2"/>
    </row>
    <row r="211" spans="13:26" x14ac:dyDescent="0.25">
      <c r="M211" s="2"/>
      <c r="N211" s="1">
        <f t="shared" si="18"/>
        <v>153</v>
      </c>
      <c r="O211" s="124">
        <f t="shared" si="20"/>
        <v>7216138.2204286326</v>
      </c>
      <c r="P211" s="124">
        <f t="shared" si="19"/>
        <v>39929.44562334902</v>
      </c>
      <c r="Q211" s="124">
        <f t="shared" si="21"/>
        <v>16103.888484807014</v>
      </c>
      <c r="R211" s="124">
        <f t="shared" si="22"/>
        <v>7272171.5545367887</v>
      </c>
      <c r="Z211" s="2"/>
    </row>
    <row r="212" spans="13:26" x14ac:dyDescent="0.25">
      <c r="M212" s="2"/>
      <c r="N212" s="1">
        <f t="shared" si="18"/>
        <v>154</v>
      </c>
      <c r="O212" s="124">
        <f t="shared" si="20"/>
        <v>7272171.5545367887</v>
      </c>
      <c r="P212" s="124">
        <f t="shared" si="19"/>
        <v>39929.44562334902</v>
      </c>
      <c r="Q212" s="124">
        <f t="shared" si="21"/>
        <v>16228.935225369043</v>
      </c>
      <c r="R212" s="124">
        <f t="shared" si="22"/>
        <v>7328329.9353855075</v>
      </c>
      <c r="Z212" s="2"/>
    </row>
    <row r="213" spans="13:26" x14ac:dyDescent="0.25">
      <c r="M213" s="2"/>
      <c r="N213" s="1">
        <f t="shared" si="18"/>
        <v>155</v>
      </c>
      <c r="O213" s="124">
        <f t="shared" si="20"/>
        <v>7328329.9353855075</v>
      </c>
      <c r="P213" s="124">
        <f t="shared" si="19"/>
        <v>39929.44562334902</v>
      </c>
      <c r="Q213" s="124">
        <f t="shared" si="21"/>
        <v>16354.261026379181</v>
      </c>
      <c r="R213" s="124">
        <f t="shared" si="22"/>
        <v>7384613.6420352357</v>
      </c>
      <c r="Z213" s="2"/>
    </row>
    <row r="214" spans="13:26" x14ac:dyDescent="0.25">
      <c r="M214" s="2"/>
      <c r="N214" s="1">
        <f t="shared" si="18"/>
        <v>156</v>
      </c>
      <c r="O214" s="124">
        <f t="shared" si="20"/>
        <v>7384613.6420352357</v>
      </c>
      <c r="P214" s="124">
        <f t="shared" si="19"/>
        <v>39929.44562334902</v>
      </c>
      <c r="Q214" s="124">
        <f t="shared" si="21"/>
        <v>16479.866510602427</v>
      </c>
      <c r="R214" s="124">
        <f t="shared" si="22"/>
        <v>7441022.9541691877</v>
      </c>
      <c r="Z214" s="2"/>
    </row>
    <row r="215" spans="13:26" x14ac:dyDescent="0.25">
      <c r="M215" s="2"/>
      <c r="N215" s="1">
        <f t="shared" si="18"/>
        <v>157</v>
      </c>
      <c r="O215" s="124">
        <f t="shared" si="20"/>
        <v>7441022.9541691877</v>
      </c>
      <c r="P215" s="124">
        <f t="shared" si="19"/>
        <v>39929.44562334902</v>
      </c>
      <c r="Q215" s="124">
        <f t="shared" si="21"/>
        <v>16605.752302193581</v>
      </c>
      <c r="R215" s="124">
        <f t="shared" si="22"/>
        <v>7497558.1520947311</v>
      </c>
      <c r="Z215" s="2"/>
    </row>
    <row r="216" spans="13:26" x14ac:dyDescent="0.25">
      <c r="M216" s="2"/>
      <c r="N216" s="1">
        <f t="shared" si="18"/>
        <v>158</v>
      </c>
      <c r="O216" s="124">
        <f t="shared" si="20"/>
        <v>7497558.1520947311</v>
      </c>
      <c r="P216" s="124">
        <f t="shared" si="19"/>
        <v>39929.44562334902</v>
      </c>
      <c r="Q216" s="124">
        <f t="shared" si="21"/>
        <v>16731.919026700329</v>
      </c>
      <c r="R216" s="124">
        <f t="shared" si="22"/>
        <v>7554219.5167447813</v>
      </c>
      <c r="Z216" s="2"/>
    </row>
    <row r="217" spans="13:26" x14ac:dyDescent="0.25">
      <c r="M217" s="2"/>
      <c r="N217" s="1">
        <f t="shared" si="18"/>
        <v>159</v>
      </c>
      <c r="O217" s="124">
        <f t="shared" si="20"/>
        <v>7554219.5167447813</v>
      </c>
      <c r="P217" s="124">
        <f t="shared" si="19"/>
        <v>39929.44562334902</v>
      </c>
      <c r="Q217" s="124">
        <f t="shared" si="21"/>
        <v>16858.367311066369</v>
      </c>
      <c r="R217" s="124">
        <f t="shared" si="22"/>
        <v>7611007.3296791967</v>
      </c>
      <c r="Z217" s="2"/>
    </row>
    <row r="218" spans="13:26" x14ac:dyDescent="0.25">
      <c r="M218" s="2"/>
      <c r="N218" s="1">
        <f t="shared" si="18"/>
        <v>160</v>
      </c>
      <c r="O218" s="124">
        <f t="shared" si="20"/>
        <v>7611007.3296791967</v>
      </c>
      <c r="P218" s="124">
        <f t="shared" si="19"/>
        <v>39929.44562334902</v>
      </c>
      <c r="Q218" s="124">
        <f t="shared" si="21"/>
        <v>16985.097783634505</v>
      </c>
      <c r="R218" s="124">
        <f t="shared" si="22"/>
        <v>7667921.8730861805</v>
      </c>
      <c r="Z218" s="2"/>
    </row>
    <row r="219" spans="13:26" x14ac:dyDescent="0.25">
      <c r="M219" s="2"/>
      <c r="N219" s="1">
        <f t="shared" si="18"/>
        <v>161</v>
      </c>
      <c r="O219" s="124">
        <f t="shared" si="20"/>
        <v>7667921.8730861805</v>
      </c>
      <c r="P219" s="124">
        <f t="shared" si="19"/>
        <v>39929.44562334902</v>
      </c>
      <c r="Q219" s="124">
        <f t="shared" si="21"/>
        <v>17112.111074149791</v>
      </c>
      <c r="R219" s="124">
        <f t="shared" si="22"/>
        <v>7724963.4297836795</v>
      </c>
      <c r="Z219" s="2"/>
    </row>
    <row r="220" spans="13:26" x14ac:dyDescent="0.25">
      <c r="M220" s="2"/>
      <c r="N220" s="1">
        <f t="shared" si="18"/>
        <v>162</v>
      </c>
      <c r="O220" s="124">
        <f t="shared" si="20"/>
        <v>7724963.4297836795</v>
      </c>
      <c r="P220" s="124">
        <f t="shared" si="19"/>
        <v>39929.44562334902</v>
      </c>
      <c r="Q220" s="124">
        <f t="shared" si="21"/>
        <v>17239.407813762653</v>
      </c>
      <c r="R220" s="124">
        <f t="shared" si="22"/>
        <v>7782132.2832207913</v>
      </c>
      <c r="Z220" s="2"/>
    </row>
    <row r="221" spans="13:26" x14ac:dyDescent="0.25">
      <c r="M221" s="2"/>
      <c r="N221" s="1">
        <f t="shared" si="18"/>
        <v>163</v>
      </c>
      <c r="O221" s="124">
        <f t="shared" si="20"/>
        <v>7782132.2832207913</v>
      </c>
      <c r="P221" s="124">
        <f t="shared" si="19"/>
        <v>39929.44562334902</v>
      </c>
      <c r="Q221" s="124">
        <f t="shared" si="21"/>
        <v>17366.988635032016</v>
      </c>
      <c r="R221" s="124">
        <f t="shared" si="22"/>
        <v>7839428.7174791731</v>
      </c>
      <c r="Z221" s="2"/>
    </row>
    <row r="222" spans="13:26" x14ac:dyDescent="0.25">
      <c r="M222" s="2"/>
      <c r="N222" s="1">
        <f t="shared" si="18"/>
        <v>164</v>
      </c>
      <c r="O222" s="124">
        <f t="shared" si="20"/>
        <v>7839428.7174791731</v>
      </c>
      <c r="P222" s="124">
        <f t="shared" si="19"/>
        <v>39929.44562334902</v>
      </c>
      <c r="Q222" s="124">
        <f t="shared" si="21"/>
        <v>17494.854171928459</v>
      </c>
      <c r="R222" s="124">
        <f t="shared" si="22"/>
        <v>7896853.0172744505</v>
      </c>
      <c r="Z222" s="2"/>
    </row>
    <row r="223" spans="13:26" x14ac:dyDescent="0.25">
      <c r="M223" s="2"/>
      <c r="N223" s="1">
        <f t="shared" si="18"/>
        <v>165</v>
      </c>
      <c r="O223" s="124">
        <f t="shared" si="20"/>
        <v>7896853.0172744505</v>
      </c>
      <c r="P223" s="124">
        <f t="shared" si="19"/>
        <v>39929.44562334902</v>
      </c>
      <c r="Q223" s="124">
        <f t="shared" si="21"/>
        <v>17623.00505983736</v>
      </c>
      <c r="R223" s="124">
        <f t="shared" si="22"/>
        <v>7954405.4679576373</v>
      </c>
      <c r="Z223" s="2"/>
    </row>
    <row r="224" spans="13:26" x14ac:dyDescent="0.25">
      <c r="M224" s="2"/>
      <c r="N224" s="1">
        <f t="shared" si="18"/>
        <v>166</v>
      </c>
      <c r="O224" s="124">
        <f t="shared" si="20"/>
        <v>7954405.4679576373</v>
      </c>
      <c r="P224" s="124">
        <f t="shared" si="19"/>
        <v>39929.44562334902</v>
      </c>
      <c r="Q224" s="124">
        <f t="shared" si="21"/>
        <v>17751.441935562052</v>
      </c>
      <c r="R224" s="124">
        <f t="shared" si="22"/>
        <v>8012086.3555165483</v>
      </c>
      <c r="Z224" s="2"/>
    </row>
    <row r="225" spans="13:26" x14ac:dyDescent="0.25">
      <c r="M225" s="2"/>
      <c r="N225" s="1">
        <f t="shared" si="18"/>
        <v>167</v>
      </c>
      <c r="O225" s="124">
        <f t="shared" si="20"/>
        <v>8012086.3555165483</v>
      </c>
      <c r="P225" s="124">
        <f t="shared" si="19"/>
        <v>39929.44562334902</v>
      </c>
      <c r="Q225" s="124">
        <f t="shared" si="21"/>
        <v>17880.165437326992</v>
      </c>
      <c r="R225" s="124">
        <f t="shared" si="22"/>
        <v>8069895.9665772244</v>
      </c>
      <c r="Z225" s="2"/>
    </row>
    <row r="226" spans="13:26" x14ac:dyDescent="0.25">
      <c r="M226" s="2"/>
      <c r="N226" s="1">
        <f t="shared" si="18"/>
        <v>168</v>
      </c>
      <c r="O226" s="124">
        <f t="shared" si="20"/>
        <v>8069895.9665772244</v>
      </c>
      <c r="P226" s="124">
        <f t="shared" si="19"/>
        <v>39929.44562334902</v>
      </c>
      <c r="Q226" s="124">
        <f t="shared" si="21"/>
        <v>18009.176204780928</v>
      </c>
      <c r="R226" s="124">
        <f t="shared" si="22"/>
        <v>8127834.5884053549</v>
      </c>
      <c r="Z226" s="2"/>
    </row>
    <row r="227" spans="13:26" x14ac:dyDescent="0.25">
      <c r="M227" s="2"/>
      <c r="N227" s="1">
        <f t="shared" si="18"/>
        <v>169</v>
      </c>
      <c r="O227" s="124">
        <f t="shared" si="20"/>
        <v>8127834.5884053549</v>
      </c>
      <c r="P227" s="124">
        <f t="shared" si="19"/>
        <v>39929.44562334902</v>
      </c>
      <c r="Q227" s="124">
        <f t="shared" si="21"/>
        <v>18138.474879000089</v>
      </c>
      <c r="R227" s="124">
        <f t="shared" si="22"/>
        <v>8185902.5089077046</v>
      </c>
      <c r="Z227" s="2"/>
    </row>
    <row r="228" spans="13:26" x14ac:dyDescent="0.25">
      <c r="M228" s="2"/>
      <c r="N228" s="1">
        <f t="shared" si="18"/>
        <v>170</v>
      </c>
      <c r="O228" s="124">
        <f t="shared" si="20"/>
        <v>8185902.5089077046</v>
      </c>
      <c r="P228" s="124">
        <f t="shared" si="19"/>
        <v>39929.44562334902</v>
      </c>
      <c r="Q228" s="124">
        <f t="shared" si="21"/>
        <v>18268.062102491345</v>
      </c>
      <c r="R228" s="124">
        <f t="shared" si="22"/>
        <v>8244100.016633545</v>
      </c>
      <c r="Z228" s="2"/>
    </row>
    <row r="229" spans="13:26" x14ac:dyDescent="0.25">
      <c r="M229" s="2"/>
      <c r="N229" s="1">
        <f t="shared" si="18"/>
        <v>171</v>
      </c>
      <c r="O229" s="124">
        <f t="shared" si="20"/>
        <v>8244100.016633545</v>
      </c>
      <c r="P229" s="124">
        <f t="shared" si="19"/>
        <v>39929.44562334902</v>
      </c>
      <c r="Q229" s="124">
        <f t="shared" si="21"/>
        <v>18397.938519195424</v>
      </c>
      <c r="R229" s="124">
        <f t="shared" si="22"/>
        <v>8302427.4007760901</v>
      </c>
      <c r="Z229" s="2"/>
    </row>
    <row r="230" spans="13:26" x14ac:dyDescent="0.25">
      <c r="M230" s="2"/>
      <c r="N230" s="1">
        <f t="shared" si="18"/>
        <v>172</v>
      </c>
      <c r="O230" s="124">
        <f t="shared" si="20"/>
        <v>8302427.4007760901</v>
      </c>
      <c r="P230" s="124">
        <f t="shared" si="19"/>
        <v>39929.44562334902</v>
      </c>
      <c r="Q230" s="124">
        <f t="shared" si="21"/>
        <v>18528.104774490108</v>
      </c>
      <c r="R230" s="124">
        <f t="shared" si="22"/>
        <v>8360884.9511739295</v>
      </c>
      <c r="Z230" s="2"/>
    </row>
    <row r="231" spans="13:26" x14ac:dyDescent="0.25">
      <c r="M231" s="2"/>
      <c r="N231" s="1">
        <f t="shared" si="18"/>
        <v>173</v>
      </c>
      <c r="O231" s="124">
        <f t="shared" si="20"/>
        <v>8360884.9511739295</v>
      </c>
      <c r="P231" s="124">
        <f t="shared" si="19"/>
        <v>39929.44562334902</v>
      </c>
      <c r="Q231" s="124">
        <f t="shared" si="21"/>
        <v>18658.561515193433</v>
      </c>
      <c r="R231" s="124">
        <f t="shared" si="22"/>
        <v>8419472.9583124723</v>
      </c>
      <c r="Z231" s="2"/>
    </row>
    <row r="232" spans="13:26" x14ac:dyDescent="0.25">
      <c r="M232" s="2"/>
      <c r="N232" s="1">
        <f t="shared" si="18"/>
        <v>174</v>
      </c>
      <c r="O232" s="124">
        <f t="shared" si="20"/>
        <v>8419472.9583124723</v>
      </c>
      <c r="P232" s="124">
        <f t="shared" si="19"/>
        <v>39929.44562334902</v>
      </c>
      <c r="Q232" s="124">
        <f t="shared" si="21"/>
        <v>18789.309389566897</v>
      </c>
      <c r="R232" s="124">
        <f t="shared" si="22"/>
        <v>8478191.7133253887</v>
      </c>
      <c r="Z232" s="2"/>
    </row>
    <row r="233" spans="13:26" x14ac:dyDescent="0.25">
      <c r="M233" s="2"/>
      <c r="N233" s="1">
        <f t="shared" si="18"/>
        <v>175</v>
      </c>
      <c r="O233" s="124">
        <f t="shared" si="20"/>
        <v>8478191.7133253887</v>
      </c>
      <c r="P233" s="124">
        <f t="shared" si="19"/>
        <v>39929.44562334902</v>
      </c>
      <c r="Q233" s="124">
        <f t="shared" si="21"/>
        <v>18920.349047318705</v>
      </c>
      <c r="R233" s="124">
        <f t="shared" si="22"/>
        <v>8537041.5079960562</v>
      </c>
      <c r="Z233" s="2"/>
    </row>
    <row r="234" spans="13:26" x14ac:dyDescent="0.25">
      <c r="M234" s="2"/>
      <c r="N234" s="1">
        <f t="shared" si="18"/>
        <v>176</v>
      </c>
      <c r="O234" s="124">
        <f t="shared" si="20"/>
        <v>8537041.5079960562</v>
      </c>
      <c r="P234" s="124">
        <f t="shared" si="19"/>
        <v>39929.44562334902</v>
      </c>
      <c r="Q234" s="124">
        <f t="shared" si="21"/>
        <v>19051.681139606972</v>
      </c>
      <c r="R234" s="124">
        <f t="shared" si="22"/>
        <v>8596022.6347590126</v>
      </c>
      <c r="Z234" s="2"/>
    </row>
    <row r="235" spans="13:26" x14ac:dyDescent="0.25">
      <c r="M235" s="2"/>
      <c r="N235" s="1">
        <f t="shared" si="18"/>
        <v>177</v>
      </c>
      <c r="O235" s="124">
        <f t="shared" si="20"/>
        <v>8596022.6347590126</v>
      </c>
      <c r="P235" s="124">
        <f t="shared" si="19"/>
        <v>39929.44562334902</v>
      </c>
      <c r="Q235" s="124">
        <f t="shared" si="21"/>
        <v>19183.306319042975</v>
      </c>
      <c r="R235" s="124">
        <f t="shared" si="22"/>
        <v>8655135.386701405</v>
      </c>
      <c r="Z235" s="2"/>
    </row>
    <row r="236" spans="13:26" x14ac:dyDescent="0.25">
      <c r="M236" s="2"/>
      <c r="N236" s="1">
        <f t="shared" si="18"/>
        <v>178</v>
      </c>
      <c r="O236" s="124">
        <f t="shared" si="20"/>
        <v>8655135.386701405</v>
      </c>
      <c r="P236" s="124">
        <f t="shared" si="19"/>
        <v>39929.44562334902</v>
      </c>
      <c r="Q236" s="124">
        <f t="shared" si="21"/>
        <v>19315.225239694388</v>
      </c>
      <c r="R236" s="124">
        <f t="shared" si="22"/>
        <v>8714380.0575644486</v>
      </c>
      <c r="Z236" s="2"/>
    </row>
    <row r="237" spans="13:26" x14ac:dyDescent="0.25">
      <c r="M237" s="2"/>
      <c r="N237" s="1">
        <f t="shared" si="18"/>
        <v>179</v>
      </c>
      <c r="O237" s="124">
        <f t="shared" si="20"/>
        <v>8714380.0575644486</v>
      </c>
      <c r="P237" s="124">
        <f t="shared" si="19"/>
        <v>39929.44562334902</v>
      </c>
      <c r="Q237" s="124">
        <f t="shared" si="21"/>
        <v>19447.438557088532</v>
      </c>
      <c r="R237" s="124">
        <f t="shared" si="22"/>
        <v>8773756.9417448863</v>
      </c>
      <c r="Z237" s="2"/>
    </row>
    <row r="238" spans="13:26" x14ac:dyDescent="0.25">
      <c r="M238" s="2"/>
      <c r="N238" s="1">
        <f t="shared" si="18"/>
        <v>180</v>
      </c>
      <c r="O238" s="124">
        <f t="shared" si="20"/>
        <v>8773756.9417448863</v>
      </c>
      <c r="P238" s="124">
        <f t="shared" si="19"/>
        <v>39929.44562334902</v>
      </c>
      <c r="Q238" s="124">
        <f t="shared" si="21"/>
        <v>19579.946928215639</v>
      </c>
      <c r="R238" s="124">
        <f t="shared" si="22"/>
        <v>8833266.3342964519</v>
      </c>
      <c r="Z238" s="2"/>
    </row>
    <row r="239" spans="13:26" x14ac:dyDescent="0.25">
      <c r="M239" s="2"/>
      <c r="N239" s="1">
        <f t="shared" si="18"/>
        <v>181</v>
      </c>
      <c r="O239" s="124">
        <f t="shared" si="20"/>
        <v>8833266.3342964519</v>
      </c>
      <c r="P239" s="124">
        <f t="shared" si="19"/>
        <v>39929.44562334902</v>
      </c>
      <c r="Q239" s="124">
        <f t="shared" si="21"/>
        <v>19712.751011532117</v>
      </c>
      <c r="R239" s="124">
        <f t="shared" si="22"/>
        <v>8892908.5309313331</v>
      </c>
      <c r="Z239" s="2"/>
    </row>
    <row r="240" spans="13:26" x14ac:dyDescent="0.25">
      <c r="M240" s="2"/>
      <c r="N240" s="1">
        <f t="shared" si="18"/>
        <v>182</v>
      </c>
      <c r="O240" s="124">
        <f t="shared" si="20"/>
        <v>8892908.5309313331</v>
      </c>
      <c r="P240" s="124">
        <f t="shared" si="19"/>
        <v>39929.44562334902</v>
      </c>
      <c r="Q240" s="124">
        <f t="shared" si="21"/>
        <v>19845.851466963806</v>
      </c>
      <c r="R240" s="124">
        <f t="shared" si="22"/>
        <v>8952683.8280216455</v>
      </c>
      <c r="Z240" s="2"/>
    </row>
    <row r="241" spans="13:26" x14ac:dyDescent="0.25">
      <c r="M241" s="2"/>
      <c r="N241" s="1">
        <f t="shared" si="18"/>
        <v>183</v>
      </c>
      <c r="O241" s="124">
        <f t="shared" si="20"/>
        <v>8952683.8280216455</v>
      </c>
      <c r="P241" s="124">
        <f t="shared" si="19"/>
        <v>39929.44562334902</v>
      </c>
      <c r="Q241" s="124">
        <f t="shared" si="21"/>
        <v>19979.248955909272</v>
      </c>
      <c r="R241" s="124">
        <f t="shared" si="22"/>
        <v>9012592.5226009041</v>
      </c>
      <c r="Z241" s="2"/>
    </row>
    <row r="242" spans="13:26" x14ac:dyDescent="0.25">
      <c r="M242" s="2"/>
      <c r="N242" s="1">
        <f t="shared" si="18"/>
        <v>184</v>
      </c>
      <c r="O242" s="124">
        <f t="shared" si="20"/>
        <v>9012592.5226009041</v>
      </c>
      <c r="P242" s="124">
        <f t="shared" si="19"/>
        <v>39929.44562334902</v>
      </c>
      <c r="Q242" s="124">
        <f t="shared" si="21"/>
        <v>20112.944141243104</v>
      </c>
      <c r="R242" s="124">
        <f t="shared" si="22"/>
        <v>9072634.9123654962</v>
      </c>
      <c r="Z242" s="2"/>
    </row>
    <row r="243" spans="13:26" x14ac:dyDescent="0.25">
      <c r="M243" s="2"/>
      <c r="N243" s="1">
        <f t="shared" si="18"/>
        <v>185</v>
      </c>
      <c r="O243" s="124">
        <f t="shared" si="20"/>
        <v>9072634.9123654962</v>
      </c>
      <c r="P243" s="124">
        <f t="shared" si="19"/>
        <v>39929.44562334902</v>
      </c>
      <c r="Q243" s="124">
        <f t="shared" si="21"/>
        <v>20246.937687319176</v>
      </c>
      <c r="R243" s="124">
        <f t="shared" si="22"/>
        <v>9132811.2956761643</v>
      </c>
      <c r="Z243" s="2"/>
    </row>
    <row r="244" spans="13:26" x14ac:dyDescent="0.25">
      <c r="M244" s="2"/>
      <c r="N244" s="1">
        <f t="shared" si="18"/>
        <v>186</v>
      </c>
      <c r="O244" s="124">
        <f t="shared" si="20"/>
        <v>9132811.2956761643</v>
      </c>
      <c r="P244" s="124">
        <f t="shared" si="19"/>
        <v>39929.44562334902</v>
      </c>
      <c r="Q244" s="124">
        <f t="shared" si="21"/>
        <v>20381.230259973978</v>
      </c>
      <c r="R244" s="124">
        <f t="shared" si="22"/>
        <v>9193121.9715594873</v>
      </c>
      <c r="Z244" s="2"/>
    </row>
    <row r="245" spans="13:26" x14ac:dyDescent="0.25">
      <c r="M245" s="2"/>
      <c r="N245" s="1">
        <f t="shared" si="18"/>
        <v>187</v>
      </c>
      <c r="O245" s="124">
        <f t="shared" si="20"/>
        <v>9193121.9715594873</v>
      </c>
      <c r="P245" s="124">
        <f t="shared" si="19"/>
        <v>39929.44562334902</v>
      </c>
      <c r="Q245" s="124">
        <f t="shared" si="21"/>
        <v>20515.822526529908</v>
      </c>
      <c r="R245" s="124">
        <f t="shared" si="22"/>
        <v>9253567.2397093661</v>
      </c>
      <c r="Z245" s="2"/>
    </row>
    <row r="246" spans="13:26" x14ac:dyDescent="0.25">
      <c r="M246" s="2"/>
      <c r="N246" s="1">
        <f t="shared" si="18"/>
        <v>188</v>
      </c>
      <c r="O246" s="124">
        <f t="shared" si="20"/>
        <v>9253567.2397093661</v>
      </c>
      <c r="P246" s="124">
        <f t="shared" si="19"/>
        <v>39929.44562334902</v>
      </c>
      <c r="Q246" s="124">
        <f t="shared" si="21"/>
        <v>20650.7151557986</v>
      </c>
      <c r="R246" s="124">
        <f t="shared" si="22"/>
        <v>9314147.4004885145</v>
      </c>
      <c r="Z246" s="2"/>
    </row>
    <row r="247" spans="13:26" x14ac:dyDescent="0.25">
      <c r="M247" s="2"/>
      <c r="N247" s="1">
        <f t="shared" si="18"/>
        <v>189</v>
      </c>
      <c r="O247" s="124">
        <f t="shared" si="20"/>
        <v>9314147.4004885145</v>
      </c>
      <c r="P247" s="124">
        <f t="shared" si="19"/>
        <v>39929.44562334902</v>
      </c>
      <c r="Q247" s="124">
        <f t="shared" si="21"/>
        <v>20785.908818084234</v>
      </c>
      <c r="R247" s="124">
        <f t="shared" si="22"/>
        <v>9374862.7549299486</v>
      </c>
      <c r="Z247" s="2"/>
    </row>
    <row r="248" spans="13:26" x14ac:dyDescent="0.25">
      <c r="M248" s="2"/>
      <c r="N248" s="1">
        <f t="shared" ref="N248:N311" si="23">N247+1</f>
        <v>190</v>
      </c>
      <c r="O248" s="124">
        <f t="shared" si="20"/>
        <v>9374862.7549299486</v>
      </c>
      <c r="P248" s="124">
        <f t="shared" ref="P248:P311" si="24">P247</f>
        <v>39929.44562334902</v>
      </c>
      <c r="Q248" s="124">
        <f t="shared" si="21"/>
        <v>20921.404185186875</v>
      </c>
      <c r="R248" s="124">
        <f t="shared" si="22"/>
        <v>9435713.6047384851</v>
      </c>
      <c r="Z248" s="2"/>
    </row>
    <row r="249" spans="13:26" x14ac:dyDescent="0.25">
      <c r="M249" s="2"/>
      <c r="N249" s="1">
        <f t="shared" si="23"/>
        <v>191</v>
      </c>
      <c r="O249" s="124">
        <f t="shared" si="20"/>
        <v>9435713.6047384851</v>
      </c>
      <c r="P249" s="124">
        <f t="shared" si="24"/>
        <v>39929.44562334902</v>
      </c>
      <c r="Q249" s="124">
        <f t="shared" si="21"/>
        <v>21057.201930405812</v>
      </c>
      <c r="R249" s="124">
        <f t="shared" si="22"/>
        <v>9496700.25229224</v>
      </c>
      <c r="Z249" s="2"/>
    </row>
    <row r="250" spans="13:26" x14ac:dyDescent="0.25">
      <c r="M250" s="2"/>
      <c r="N250" s="1">
        <f t="shared" si="23"/>
        <v>192</v>
      </c>
      <c r="O250" s="124">
        <f t="shared" si="20"/>
        <v>9496700.25229224</v>
      </c>
      <c r="P250" s="124">
        <f t="shared" si="24"/>
        <v>39929.44562334902</v>
      </c>
      <c r="Q250" s="124">
        <f t="shared" si="21"/>
        <v>21193.302728542902</v>
      </c>
      <c r="R250" s="124">
        <f t="shared" si="22"/>
        <v>9557823.0006441325</v>
      </c>
      <c r="Z250" s="2"/>
    </row>
    <row r="251" spans="13:26" x14ac:dyDescent="0.25">
      <c r="M251" s="2"/>
      <c r="N251" s="1">
        <f t="shared" si="23"/>
        <v>193</v>
      </c>
      <c r="O251" s="124">
        <f t="shared" si="20"/>
        <v>9557823.0006441325</v>
      </c>
      <c r="P251" s="124">
        <f t="shared" si="24"/>
        <v>39929.44562334902</v>
      </c>
      <c r="Q251" s="124">
        <f t="shared" si="21"/>
        <v>21329.707255905923</v>
      </c>
      <c r="R251" s="124">
        <f t="shared" si="22"/>
        <v>9619082.1535233874</v>
      </c>
      <c r="Z251" s="2"/>
    </row>
    <row r="252" spans="13:26" x14ac:dyDescent="0.25">
      <c r="M252" s="2"/>
      <c r="N252" s="1">
        <f t="shared" si="23"/>
        <v>194</v>
      </c>
      <c r="O252" s="124">
        <f t="shared" si="20"/>
        <v>9619082.1535233874</v>
      </c>
      <c r="P252" s="124">
        <f t="shared" si="24"/>
        <v>39929.44562334902</v>
      </c>
      <c r="Q252" s="124">
        <f t="shared" si="21"/>
        <v>21466.416190311931</v>
      </c>
      <c r="R252" s="124">
        <f t="shared" si="22"/>
        <v>9680478.0153370481</v>
      </c>
      <c r="Z252" s="2"/>
    </row>
    <row r="253" spans="13:26" x14ac:dyDescent="0.25">
      <c r="M253" s="2"/>
      <c r="N253" s="1">
        <f t="shared" si="23"/>
        <v>195</v>
      </c>
      <c r="O253" s="124">
        <f t="shared" si="20"/>
        <v>9680478.0153370481</v>
      </c>
      <c r="P253" s="124">
        <f t="shared" si="24"/>
        <v>39929.44562334902</v>
      </c>
      <c r="Q253" s="124">
        <f t="shared" si="21"/>
        <v>21603.430211090636</v>
      </c>
      <c r="R253" s="124">
        <f t="shared" si="22"/>
        <v>9742010.8911714889</v>
      </c>
      <c r="Z253" s="2"/>
    </row>
    <row r="254" spans="13:26" x14ac:dyDescent="0.25">
      <c r="M254" s="2"/>
      <c r="N254" s="1">
        <f t="shared" si="23"/>
        <v>196</v>
      </c>
      <c r="O254" s="124">
        <f t="shared" si="20"/>
        <v>9742010.8911714889</v>
      </c>
      <c r="P254" s="124">
        <f t="shared" si="24"/>
        <v>39929.44562334902</v>
      </c>
      <c r="Q254" s="124">
        <f t="shared" si="21"/>
        <v>21740.749999087777</v>
      </c>
      <c r="R254" s="124">
        <f t="shared" si="22"/>
        <v>9803681.0867939256</v>
      </c>
      <c r="Z254" s="2"/>
    </row>
    <row r="255" spans="13:26" x14ac:dyDescent="0.25">
      <c r="M255" s="2"/>
      <c r="N255" s="1">
        <f t="shared" si="23"/>
        <v>197</v>
      </c>
      <c r="O255" s="124">
        <f t="shared" si="20"/>
        <v>9803681.0867939256</v>
      </c>
      <c r="P255" s="124">
        <f t="shared" si="24"/>
        <v>39929.44562334902</v>
      </c>
      <c r="Q255" s="124">
        <f t="shared" si="21"/>
        <v>21878.376236668486</v>
      </c>
      <c r="R255" s="124">
        <f t="shared" si="22"/>
        <v>9865488.9086539429</v>
      </c>
      <c r="Z255" s="2"/>
    </row>
    <row r="256" spans="13:26" x14ac:dyDescent="0.25">
      <c r="M256" s="2"/>
      <c r="N256" s="1">
        <f t="shared" si="23"/>
        <v>198</v>
      </c>
      <c r="O256" s="124">
        <f t="shared" si="20"/>
        <v>9865488.9086539429</v>
      </c>
      <c r="P256" s="124">
        <f t="shared" si="24"/>
        <v>39929.44562334902</v>
      </c>
      <c r="Q256" s="124">
        <f t="shared" si="21"/>
        <v>22016.309607720712</v>
      </c>
      <c r="R256" s="124">
        <f t="shared" si="22"/>
        <v>9927434.6638850123</v>
      </c>
      <c r="Z256" s="2"/>
    </row>
    <row r="257" spans="13:26" x14ac:dyDescent="0.25">
      <c r="M257" s="2"/>
      <c r="N257" s="1">
        <f t="shared" si="23"/>
        <v>199</v>
      </c>
      <c r="O257" s="124">
        <f t="shared" si="20"/>
        <v>9927434.6638850123</v>
      </c>
      <c r="P257" s="124">
        <f t="shared" si="24"/>
        <v>39929.44562334902</v>
      </c>
      <c r="Q257" s="124">
        <f t="shared" si="21"/>
        <v>22154.550797658594</v>
      </c>
      <c r="R257" s="124">
        <f t="shared" si="22"/>
        <v>9989518.6603060197</v>
      </c>
      <c r="Z257" s="2"/>
    </row>
    <row r="258" spans="13:26" x14ac:dyDescent="0.25">
      <c r="M258" s="2"/>
      <c r="N258" s="1">
        <f t="shared" si="23"/>
        <v>200</v>
      </c>
      <c r="O258" s="124">
        <f t="shared" si="20"/>
        <v>9989518.6603060197</v>
      </c>
      <c r="P258" s="124">
        <f t="shared" si="24"/>
        <v>39929.44562334902</v>
      </c>
      <c r="Q258" s="124">
        <f t="shared" si="21"/>
        <v>22293.100493425882</v>
      </c>
      <c r="R258" s="124">
        <f t="shared" si="22"/>
        <v>10051741.206422795</v>
      </c>
      <c r="Z258" s="2"/>
    </row>
    <row r="259" spans="13:26" x14ac:dyDescent="0.25">
      <c r="M259" s="2"/>
      <c r="N259" s="1">
        <f t="shared" si="23"/>
        <v>201</v>
      </c>
      <c r="O259" s="124">
        <f t="shared" si="20"/>
        <v>10051741.206422795</v>
      </c>
      <c r="P259" s="124">
        <f t="shared" si="24"/>
        <v>39929.44562334902</v>
      </c>
      <c r="Q259" s="124">
        <f t="shared" si="21"/>
        <v>22431.959383499328</v>
      </c>
      <c r="R259" s="124">
        <f t="shared" si="22"/>
        <v>10114102.611429643</v>
      </c>
      <c r="Z259" s="2"/>
    </row>
    <row r="260" spans="13:26" x14ac:dyDescent="0.25">
      <c r="M260" s="2"/>
      <c r="N260" s="1">
        <f t="shared" si="23"/>
        <v>202</v>
      </c>
      <c r="O260" s="124">
        <f t="shared" si="20"/>
        <v>10114102.611429643</v>
      </c>
      <c r="P260" s="124">
        <f t="shared" si="24"/>
        <v>39929.44562334902</v>
      </c>
      <c r="Q260" s="124">
        <f t="shared" si="21"/>
        <v>22571.128157892137</v>
      </c>
      <c r="R260" s="124">
        <f t="shared" si="22"/>
        <v>10176603.185210884</v>
      </c>
      <c r="Z260" s="2"/>
    </row>
    <row r="261" spans="13:26" x14ac:dyDescent="0.25">
      <c r="M261" s="2"/>
      <c r="N261" s="1">
        <f t="shared" si="23"/>
        <v>203</v>
      </c>
      <c r="O261" s="124">
        <f t="shared" si="20"/>
        <v>10176603.185210884</v>
      </c>
      <c r="P261" s="124">
        <f t="shared" si="24"/>
        <v>39929.44562334902</v>
      </c>
      <c r="Q261" s="124">
        <f t="shared" si="21"/>
        <v>22710.60750815738</v>
      </c>
      <c r="R261" s="124">
        <f t="shared" si="22"/>
        <v>10239243.238342389</v>
      </c>
      <c r="Z261" s="2"/>
    </row>
    <row r="262" spans="13:26" x14ac:dyDescent="0.25">
      <c r="M262" s="2"/>
      <c r="N262" s="1">
        <f t="shared" si="23"/>
        <v>204</v>
      </c>
      <c r="O262" s="124">
        <f t="shared" si="20"/>
        <v>10239243.238342389</v>
      </c>
      <c r="P262" s="124">
        <f t="shared" si="24"/>
        <v>39929.44562334902</v>
      </c>
      <c r="Q262" s="124">
        <f t="shared" si="21"/>
        <v>22850.398127391421</v>
      </c>
      <c r="R262" s="124">
        <f t="shared" si="22"/>
        <v>10302023.082093131</v>
      </c>
      <c r="Z262" s="2"/>
    </row>
    <row r="263" spans="13:26" x14ac:dyDescent="0.25">
      <c r="M263" s="2"/>
      <c r="N263" s="1">
        <f t="shared" si="23"/>
        <v>205</v>
      </c>
      <c r="O263" s="124">
        <f t="shared" si="20"/>
        <v>10302023.082093131</v>
      </c>
      <c r="P263" s="124">
        <f t="shared" si="24"/>
        <v>39929.44562334902</v>
      </c>
      <c r="Q263" s="124">
        <f t="shared" si="21"/>
        <v>22990.500710237386</v>
      </c>
      <c r="R263" s="124">
        <f t="shared" si="22"/>
        <v>10364943.028426718</v>
      </c>
      <c r="Z263" s="2"/>
    </row>
    <row r="264" spans="13:26" x14ac:dyDescent="0.25">
      <c r="M264" s="2"/>
      <c r="N264" s="1">
        <f t="shared" si="23"/>
        <v>206</v>
      </c>
      <c r="O264" s="124">
        <f t="shared" si="20"/>
        <v>10364943.028426718</v>
      </c>
      <c r="P264" s="124">
        <f t="shared" si="24"/>
        <v>39929.44562334902</v>
      </c>
      <c r="Q264" s="124">
        <f t="shared" si="21"/>
        <v>23130.915952888594</v>
      </c>
      <c r="R264" s="124">
        <f t="shared" si="22"/>
        <v>10428003.390002957</v>
      </c>
      <c r="Z264" s="2"/>
    </row>
    <row r="265" spans="13:26" x14ac:dyDescent="0.25">
      <c r="M265" s="2"/>
      <c r="N265" s="1">
        <f t="shared" si="23"/>
        <v>207</v>
      </c>
      <c r="O265" s="124">
        <f t="shared" si="20"/>
        <v>10428003.390002957</v>
      </c>
      <c r="P265" s="124">
        <f t="shared" si="24"/>
        <v>39929.44562334902</v>
      </c>
      <c r="Q265" s="124">
        <f t="shared" si="21"/>
        <v>23271.644553092017</v>
      </c>
      <c r="R265" s="124">
        <f t="shared" si="22"/>
        <v>10491204.480179397</v>
      </c>
      <c r="Z265" s="2"/>
    </row>
    <row r="266" spans="13:26" x14ac:dyDescent="0.25">
      <c r="M266" s="2"/>
      <c r="N266" s="1">
        <f t="shared" si="23"/>
        <v>208</v>
      </c>
      <c r="O266" s="124">
        <f t="shared" si="20"/>
        <v>10491204.480179397</v>
      </c>
      <c r="P266" s="124">
        <f t="shared" si="24"/>
        <v>39929.44562334902</v>
      </c>
      <c r="Q266" s="124">
        <f t="shared" si="21"/>
        <v>23412.687210151762</v>
      </c>
      <c r="R266" s="124">
        <f t="shared" si="22"/>
        <v>10554546.613012899</v>
      </c>
      <c r="Z266" s="2"/>
    </row>
    <row r="267" spans="13:26" x14ac:dyDescent="0.25">
      <c r="M267" s="2"/>
      <c r="N267" s="1">
        <f t="shared" si="23"/>
        <v>209</v>
      </c>
      <c r="O267" s="124">
        <f t="shared" si="20"/>
        <v>10554546.613012899</v>
      </c>
      <c r="P267" s="124">
        <f t="shared" si="24"/>
        <v>39929.44562334902</v>
      </c>
      <c r="Q267" s="124">
        <f t="shared" si="21"/>
        <v>23554.04462493254</v>
      </c>
      <c r="R267" s="124">
        <f t="shared" si="22"/>
        <v>10618030.10326118</v>
      </c>
      <c r="Z267" s="2"/>
    </row>
    <row r="268" spans="13:26" x14ac:dyDescent="0.25">
      <c r="M268" s="2"/>
      <c r="N268" s="1">
        <f t="shared" si="23"/>
        <v>210</v>
      </c>
      <c r="O268" s="124">
        <f t="shared" si="20"/>
        <v>10618030.10326118</v>
      </c>
      <c r="P268" s="124">
        <f t="shared" si="24"/>
        <v>39929.44562334902</v>
      </c>
      <c r="Q268" s="124">
        <f t="shared" si="21"/>
        <v>23695.717499863131</v>
      </c>
      <c r="R268" s="124">
        <f t="shared" si="22"/>
        <v>10681655.266384393</v>
      </c>
      <c r="Z268" s="2"/>
    </row>
    <row r="269" spans="13:26" x14ac:dyDescent="0.25">
      <c r="M269" s="2"/>
      <c r="N269" s="1">
        <f t="shared" si="23"/>
        <v>211</v>
      </c>
      <c r="O269" s="124">
        <f t="shared" ref="O269:O332" si="25">R268</f>
        <v>10681655.266384393</v>
      </c>
      <c r="P269" s="124">
        <f t="shared" si="24"/>
        <v>39929.44562334902</v>
      </c>
      <c r="Q269" s="124">
        <f t="shared" ref="Q269:Q332" si="26">O269*$P$53</f>
        <v>23837.70653893991</v>
      </c>
      <c r="R269" s="124">
        <f t="shared" ref="R269:R332" si="27">O269+P269+Q269</f>
        <v>10745422.418546682</v>
      </c>
      <c r="Z269" s="2"/>
    </row>
    <row r="270" spans="13:26" x14ac:dyDescent="0.25">
      <c r="M270" s="2"/>
      <c r="N270" s="1">
        <f t="shared" si="23"/>
        <v>212</v>
      </c>
      <c r="O270" s="124">
        <f t="shared" si="25"/>
        <v>10745422.418546682</v>
      </c>
      <c r="P270" s="124">
        <f t="shared" si="24"/>
        <v>39929.44562334902</v>
      </c>
      <c r="Q270" s="124">
        <f t="shared" si="26"/>
        <v>23980.012447730311</v>
      </c>
      <c r="R270" s="124">
        <f t="shared" si="27"/>
        <v>10809331.876617761</v>
      </c>
      <c r="Z270" s="2"/>
    </row>
    <row r="271" spans="13:26" x14ac:dyDescent="0.25">
      <c r="M271" s="2"/>
      <c r="N271" s="1">
        <f t="shared" si="23"/>
        <v>213</v>
      </c>
      <c r="O271" s="124">
        <f t="shared" si="25"/>
        <v>10809331.876617761</v>
      </c>
      <c r="P271" s="124">
        <f t="shared" si="24"/>
        <v>39929.44562334902</v>
      </c>
      <c r="Q271" s="124">
        <f t="shared" si="26"/>
        <v>24122.635933376343</v>
      </c>
      <c r="R271" s="124">
        <f t="shared" si="27"/>
        <v>10873383.958174488</v>
      </c>
      <c r="Z271" s="2"/>
    </row>
    <row r="272" spans="13:26" x14ac:dyDescent="0.25">
      <c r="M272" s="2"/>
      <c r="N272" s="1">
        <f t="shared" si="23"/>
        <v>214</v>
      </c>
      <c r="O272" s="124">
        <f t="shared" si="25"/>
        <v>10873383.958174488</v>
      </c>
      <c r="P272" s="124">
        <f t="shared" si="24"/>
        <v>39929.44562334902</v>
      </c>
      <c r="Q272" s="124">
        <f t="shared" si="26"/>
        <v>24265.577704598127</v>
      </c>
      <c r="R272" s="124">
        <f t="shared" si="27"/>
        <v>10937578.981502434</v>
      </c>
      <c r="Z272" s="2"/>
    </row>
    <row r="273" spans="13:26" x14ac:dyDescent="0.25">
      <c r="M273" s="2"/>
      <c r="N273" s="1">
        <f t="shared" si="23"/>
        <v>215</v>
      </c>
      <c r="O273" s="124">
        <f t="shared" si="25"/>
        <v>10937578.981502434</v>
      </c>
      <c r="P273" s="124">
        <f t="shared" si="24"/>
        <v>39929.44562334902</v>
      </c>
      <c r="Q273" s="124">
        <f t="shared" si="26"/>
        <v>24408.838471697381</v>
      </c>
      <c r="R273" s="124">
        <f t="shared" si="27"/>
        <v>11001917.265597481</v>
      </c>
      <c r="Z273" s="2"/>
    </row>
    <row r="274" spans="13:26" x14ac:dyDescent="0.25">
      <c r="M274" s="2"/>
      <c r="N274" s="1">
        <f t="shared" si="23"/>
        <v>216</v>
      </c>
      <c r="O274" s="124">
        <f t="shared" si="25"/>
        <v>11001917.265597481</v>
      </c>
      <c r="P274" s="124">
        <f t="shared" si="24"/>
        <v>39929.44562334902</v>
      </c>
      <c r="Q274" s="124">
        <f t="shared" si="26"/>
        <v>24552.418946560974</v>
      </c>
      <c r="R274" s="124">
        <f t="shared" si="27"/>
        <v>11066399.130167391</v>
      </c>
      <c r="Z274" s="2"/>
    </row>
    <row r="275" spans="13:26" x14ac:dyDescent="0.25">
      <c r="M275" s="2"/>
      <c r="N275" s="1">
        <f t="shared" si="23"/>
        <v>217</v>
      </c>
      <c r="O275" s="124">
        <f t="shared" si="25"/>
        <v>11066399.130167391</v>
      </c>
      <c r="P275" s="124">
        <f t="shared" si="24"/>
        <v>39929.44562334902</v>
      </c>
      <c r="Q275" s="124">
        <f t="shared" si="26"/>
        <v>24696.319842664456</v>
      </c>
      <c r="R275" s="124">
        <f t="shared" si="27"/>
        <v>11131024.895633405</v>
      </c>
      <c r="Z275" s="2"/>
    </row>
    <row r="276" spans="13:26" x14ac:dyDescent="0.25">
      <c r="M276" s="2"/>
      <c r="N276" s="1">
        <f t="shared" si="23"/>
        <v>218</v>
      </c>
      <c r="O276" s="124">
        <f t="shared" si="25"/>
        <v>11131024.895633405</v>
      </c>
      <c r="P276" s="124">
        <f t="shared" si="24"/>
        <v>39929.44562334902</v>
      </c>
      <c r="Q276" s="124">
        <f t="shared" si="26"/>
        <v>24840.541875075603</v>
      </c>
      <c r="R276" s="124">
        <f t="shared" si="27"/>
        <v>11195794.88313183</v>
      </c>
      <c r="Z276" s="2"/>
    </row>
    <row r="277" spans="13:26" x14ac:dyDescent="0.25">
      <c r="M277" s="2"/>
      <c r="N277" s="1">
        <f t="shared" si="23"/>
        <v>219</v>
      </c>
      <c r="O277" s="124">
        <f t="shared" si="25"/>
        <v>11195794.88313183</v>
      </c>
      <c r="P277" s="124">
        <f t="shared" si="24"/>
        <v>39929.44562334902</v>
      </c>
      <c r="Q277" s="124">
        <f t="shared" si="26"/>
        <v>24985.085760457972</v>
      </c>
      <c r="R277" s="124">
        <f t="shared" si="27"/>
        <v>11260709.414515637</v>
      </c>
      <c r="Z277" s="2"/>
    </row>
    <row r="278" spans="13:26" x14ac:dyDescent="0.25">
      <c r="M278" s="2"/>
      <c r="N278" s="1">
        <f t="shared" si="23"/>
        <v>220</v>
      </c>
      <c r="O278" s="124">
        <f t="shared" si="25"/>
        <v>11260709.414515637</v>
      </c>
      <c r="P278" s="124">
        <f t="shared" si="24"/>
        <v>39929.44562334902</v>
      </c>
      <c r="Q278" s="124">
        <f t="shared" si="26"/>
        <v>25129.952217074464</v>
      </c>
      <c r="R278" s="124">
        <f t="shared" si="27"/>
        <v>11325768.81235606</v>
      </c>
      <c r="Z278" s="2"/>
    </row>
    <row r="279" spans="13:26" x14ac:dyDescent="0.25">
      <c r="M279" s="2"/>
      <c r="N279" s="1">
        <f t="shared" si="23"/>
        <v>221</v>
      </c>
      <c r="O279" s="124">
        <f t="shared" si="25"/>
        <v>11325768.81235606</v>
      </c>
      <c r="P279" s="124">
        <f t="shared" si="24"/>
        <v>39929.44562334902</v>
      </c>
      <c r="Q279" s="124">
        <f t="shared" si="26"/>
        <v>25275.141964790888</v>
      </c>
      <c r="R279" s="124">
        <f t="shared" si="27"/>
        <v>11390973.399944201</v>
      </c>
      <c r="Z279" s="2"/>
    </row>
    <row r="280" spans="13:26" x14ac:dyDescent="0.25">
      <c r="M280" s="2"/>
      <c r="N280" s="1">
        <f t="shared" si="23"/>
        <v>222</v>
      </c>
      <c r="O280" s="124">
        <f t="shared" si="25"/>
        <v>11390973.399944201</v>
      </c>
      <c r="P280" s="124">
        <f t="shared" si="24"/>
        <v>39929.44562334902</v>
      </c>
      <c r="Q280" s="124">
        <f t="shared" si="26"/>
        <v>25420.655725079541</v>
      </c>
      <c r="R280" s="124">
        <f t="shared" si="27"/>
        <v>11456323.501292629</v>
      </c>
      <c r="Z280" s="2"/>
    </row>
    <row r="281" spans="13:26" x14ac:dyDescent="0.25">
      <c r="M281" s="2"/>
      <c r="N281" s="1">
        <f t="shared" si="23"/>
        <v>223</v>
      </c>
      <c r="O281" s="124">
        <f t="shared" si="25"/>
        <v>11456323.501292629</v>
      </c>
      <c r="P281" s="124">
        <f t="shared" si="24"/>
        <v>39929.44562334902</v>
      </c>
      <c r="Q281" s="124">
        <f t="shared" si="26"/>
        <v>25566.494221022793</v>
      </c>
      <c r="R281" s="124">
        <f t="shared" si="27"/>
        <v>11521819.441137001</v>
      </c>
      <c r="Z281" s="2"/>
    </row>
    <row r="282" spans="13:26" x14ac:dyDescent="0.25">
      <c r="M282" s="2"/>
      <c r="N282" s="1">
        <f t="shared" si="23"/>
        <v>224</v>
      </c>
      <c r="O282" s="124">
        <f t="shared" si="25"/>
        <v>11521819.441137001</v>
      </c>
      <c r="P282" s="124">
        <f t="shared" si="24"/>
        <v>39929.44562334902</v>
      </c>
      <c r="Q282" s="124">
        <f t="shared" si="26"/>
        <v>25712.658177316684</v>
      </c>
      <c r="R282" s="124">
        <f t="shared" si="27"/>
        <v>11587461.544937667</v>
      </c>
      <c r="Z282" s="2"/>
    </row>
    <row r="283" spans="13:26" x14ac:dyDescent="0.25">
      <c r="M283" s="2"/>
      <c r="N283" s="1">
        <f t="shared" si="23"/>
        <v>225</v>
      </c>
      <c r="O283" s="124">
        <f t="shared" si="25"/>
        <v>11587461.544937667</v>
      </c>
      <c r="P283" s="124">
        <f t="shared" si="24"/>
        <v>39929.44562334902</v>
      </c>
      <c r="Q283" s="124">
        <f t="shared" si="26"/>
        <v>25859.148320274511</v>
      </c>
      <c r="R283" s="124">
        <f t="shared" si="27"/>
        <v>11653250.13888129</v>
      </c>
      <c r="Z283" s="2"/>
    </row>
    <row r="284" spans="13:26" x14ac:dyDescent="0.25">
      <c r="M284" s="2"/>
      <c r="N284" s="1">
        <f t="shared" si="23"/>
        <v>226</v>
      </c>
      <c r="O284" s="124">
        <f t="shared" si="25"/>
        <v>11653250.13888129</v>
      </c>
      <c r="P284" s="124">
        <f t="shared" si="24"/>
        <v>39929.44562334902</v>
      </c>
      <c r="Q284" s="124">
        <f t="shared" si="26"/>
        <v>26005.965377830464</v>
      </c>
      <c r="R284" s="124">
        <f t="shared" si="27"/>
        <v>11719185.54988247</v>
      </c>
      <c r="Z284" s="2"/>
    </row>
    <row r="285" spans="13:26" x14ac:dyDescent="0.25">
      <c r="M285" s="2"/>
      <c r="N285" s="1">
        <f t="shared" si="23"/>
        <v>227</v>
      </c>
      <c r="O285" s="124">
        <f t="shared" si="25"/>
        <v>11719185.54988247</v>
      </c>
      <c r="P285" s="124">
        <f t="shared" si="24"/>
        <v>39929.44562334902</v>
      </c>
      <c r="Q285" s="124">
        <f t="shared" si="26"/>
        <v>26153.110079543207</v>
      </c>
      <c r="R285" s="124">
        <f t="shared" si="27"/>
        <v>11785268.105585363</v>
      </c>
      <c r="Z285" s="2"/>
    </row>
    <row r="286" spans="13:26" x14ac:dyDescent="0.25">
      <c r="M286" s="2"/>
      <c r="N286" s="1">
        <f t="shared" si="23"/>
        <v>228</v>
      </c>
      <c r="O286" s="124">
        <f t="shared" si="25"/>
        <v>11785268.105585363</v>
      </c>
      <c r="P286" s="124">
        <f t="shared" si="24"/>
        <v>39929.44562334902</v>
      </c>
      <c r="Q286" s="124">
        <f t="shared" si="26"/>
        <v>26300.583156599543</v>
      </c>
      <c r="R286" s="124">
        <f t="shared" si="27"/>
        <v>11851498.134365311</v>
      </c>
      <c r="Z286" s="2"/>
    </row>
    <row r="287" spans="13:26" x14ac:dyDescent="0.25">
      <c r="M287" s="2"/>
      <c r="N287" s="1">
        <f t="shared" si="23"/>
        <v>229</v>
      </c>
      <c r="O287" s="124">
        <f t="shared" si="25"/>
        <v>11851498.134365311</v>
      </c>
      <c r="P287" s="124">
        <f t="shared" si="24"/>
        <v>39929.44562334902</v>
      </c>
      <c r="Q287" s="124">
        <f t="shared" si="26"/>
        <v>26448.385341818008</v>
      </c>
      <c r="R287" s="124">
        <f t="shared" si="27"/>
        <v>11917875.965330478</v>
      </c>
      <c r="Z287" s="2"/>
    </row>
    <row r="288" spans="13:26" x14ac:dyDescent="0.25">
      <c r="M288" s="2"/>
      <c r="N288" s="1">
        <f t="shared" si="23"/>
        <v>230</v>
      </c>
      <c r="O288" s="124">
        <f t="shared" si="25"/>
        <v>11917875.965330478</v>
      </c>
      <c r="P288" s="124">
        <f t="shared" si="24"/>
        <v>39929.44562334902</v>
      </c>
      <c r="Q288" s="124">
        <f t="shared" si="26"/>
        <v>26596.517369652549</v>
      </c>
      <c r="R288" s="124">
        <f t="shared" si="27"/>
        <v>11984401.928323479</v>
      </c>
      <c r="Z288" s="2"/>
    </row>
    <row r="289" spans="13:26" x14ac:dyDescent="0.25">
      <c r="M289" s="2"/>
      <c r="N289" s="1">
        <f t="shared" si="23"/>
        <v>231</v>
      </c>
      <c r="O289" s="124">
        <f t="shared" si="25"/>
        <v>11984401.928323479</v>
      </c>
      <c r="P289" s="124">
        <f t="shared" si="24"/>
        <v>39929.44562334902</v>
      </c>
      <c r="Q289" s="124">
        <f t="shared" si="26"/>
        <v>26744.979976196144</v>
      </c>
      <c r="R289" s="124">
        <f t="shared" si="27"/>
        <v>12051076.353923025</v>
      </c>
      <c r="Z289" s="2"/>
    </row>
    <row r="290" spans="13:26" x14ac:dyDescent="0.25">
      <c r="M290" s="2"/>
      <c r="N290" s="1">
        <f t="shared" si="23"/>
        <v>232</v>
      </c>
      <c r="O290" s="124">
        <f t="shared" si="25"/>
        <v>12051076.353923025</v>
      </c>
      <c r="P290" s="124">
        <f t="shared" si="24"/>
        <v>39929.44562334902</v>
      </c>
      <c r="Q290" s="124">
        <f t="shared" si="26"/>
        <v>26893.773899184478</v>
      </c>
      <c r="R290" s="124">
        <f t="shared" si="27"/>
        <v>12117899.573445559</v>
      </c>
      <c r="Z290" s="2"/>
    </row>
    <row r="291" spans="13:26" x14ac:dyDescent="0.25">
      <c r="M291" s="2"/>
      <c r="N291" s="1">
        <f t="shared" si="23"/>
        <v>233</v>
      </c>
      <c r="O291" s="124">
        <f t="shared" si="25"/>
        <v>12117899.573445559</v>
      </c>
      <c r="P291" s="124">
        <f t="shared" si="24"/>
        <v>39929.44562334902</v>
      </c>
      <c r="Q291" s="124">
        <f t="shared" si="26"/>
        <v>27042.899877999607</v>
      </c>
      <c r="R291" s="124">
        <f t="shared" si="27"/>
        <v>12184871.918946907</v>
      </c>
      <c r="Z291" s="2"/>
    </row>
    <row r="292" spans="13:26" x14ac:dyDescent="0.25">
      <c r="M292" s="2"/>
      <c r="N292" s="1">
        <f t="shared" si="23"/>
        <v>234</v>
      </c>
      <c r="O292" s="124">
        <f t="shared" si="25"/>
        <v>12184871.918946907</v>
      </c>
      <c r="P292" s="124">
        <f t="shared" si="24"/>
        <v>39929.44562334902</v>
      </c>
      <c r="Q292" s="124">
        <f t="shared" si="26"/>
        <v>27192.358653673615</v>
      </c>
      <c r="R292" s="124">
        <f t="shared" si="27"/>
        <v>12251993.72322393</v>
      </c>
      <c r="Z292" s="2"/>
    </row>
    <row r="293" spans="13:26" x14ac:dyDescent="0.25">
      <c r="M293" s="2"/>
      <c r="N293" s="1">
        <f t="shared" si="23"/>
        <v>235</v>
      </c>
      <c r="O293" s="124">
        <f t="shared" si="25"/>
        <v>12251993.72322393</v>
      </c>
      <c r="P293" s="124">
        <f t="shared" si="24"/>
        <v>39929.44562334902</v>
      </c>
      <c r="Q293" s="124">
        <f t="shared" si="26"/>
        <v>27342.150968892325</v>
      </c>
      <c r="R293" s="124">
        <f t="shared" si="27"/>
        <v>12319265.319816172</v>
      </c>
      <c r="Z293" s="2"/>
    </row>
    <row r="294" spans="13:26" x14ac:dyDescent="0.25">
      <c r="M294" s="2"/>
      <c r="N294" s="1">
        <f t="shared" si="23"/>
        <v>236</v>
      </c>
      <c r="O294" s="124">
        <f t="shared" si="25"/>
        <v>12319265.319816172</v>
      </c>
      <c r="P294" s="124">
        <f t="shared" si="24"/>
        <v>39929.44562334902</v>
      </c>
      <c r="Q294" s="124">
        <f t="shared" si="26"/>
        <v>27492.277567998965</v>
      </c>
      <c r="R294" s="124">
        <f t="shared" si="27"/>
        <v>12386687.043007521</v>
      </c>
      <c r="Z294" s="2"/>
    </row>
    <row r="295" spans="13:26" x14ac:dyDescent="0.25">
      <c r="M295" s="2"/>
      <c r="N295" s="1">
        <f t="shared" si="23"/>
        <v>237</v>
      </c>
      <c r="O295" s="124">
        <f t="shared" si="25"/>
        <v>12386687.043007521</v>
      </c>
      <c r="P295" s="124">
        <f t="shared" si="24"/>
        <v>39929.44562334902</v>
      </c>
      <c r="Q295" s="124">
        <f t="shared" si="26"/>
        <v>27642.739196997874</v>
      </c>
      <c r="R295" s="124">
        <f t="shared" si="27"/>
        <v>12454259.227827867</v>
      </c>
      <c r="Z295" s="2"/>
    </row>
    <row r="296" spans="13:26" x14ac:dyDescent="0.25">
      <c r="M296" s="2"/>
      <c r="N296" s="1">
        <f t="shared" si="23"/>
        <v>238</v>
      </c>
      <c r="O296" s="124">
        <f t="shared" si="25"/>
        <v>12454259.227827867</v>
      </c>
      <c r="P296" s="124">
        <f t="shared" si="24"/>
        <v>39929.44562334902</v>
      </c>
      <c r="Q296" s="124">
        <f t="shared" si="26"/>
        <v>27793.536603558223</v>
      </c>
      <c r="R296" s="124">
        <f t="shared" si="27"/>
        <v>12521982.210054776</v>
      </c>
      <c r="Z296" s="2"/>
    </row>
    <row r="297" spans="13:26" x14ac:dyDescent="0.25">
      <c r="M297" s="2"/>
      <c r="N297" s="1">
        <f t="shared" si="23"/>
        <v>239</v>
      </c>
      <c r="O297" s="124">
        <f t="shared" si="25"/>
        <v>12521982.210054776</v>
      </c>
      <c r="P297" s="124">
        <f t="shared" si="24"/>
        <v>39929.44562334902</v>
      </c>
      <c r="Q297" s="124">
        <f t="shared" si="26"/>
        <v>27944.670537017704</v>
      </c>
      <c r="R297" s="124">
        <f t="shared" si="27"/>
        <v>12589856.326215142</v>
      </c>
      <c r="Z297" s="2"/>
    </row>
    <row r="298" spans="13:26" x14ac:dyDescent="0.25">
      <c r="M298" s="2"/>
      <c r="N298" s="1">
        <f t="shared" si="23"/>
        <v>240</v>
      </c>
      <c r="O298" s="124">
        <f t="shared" si="25"/>
        <v>12589856.326215142</v>
      </c>
      <c r="P298" s="124">
        <f t="shared" si="24"/>
        <v>39929.44562334902</v>
      </c>
      <c r="Q298" s="124">
        <f t="shared" si="26"/>
        <v>28096.141748386279</v>
      </c>
      <c r="R298" s="124">
        <f t="shared" si="27"/>
        <v>12657881.913586877</v>
      </c>
      <c r="Z298" s="2"/>
    </row>
    <row r="299" spans="13:26" x14ac:dyDescent="0.25">
      <c r="M299" s="2"/>
      <c r="N299" s="1">
        <f t="shared" si="23"/>
        <v>241</v>
      </c>
      <c r="O299" s="124">
        <f t="shared" si="25"/>
        <v>12657881.913586877</v>
      </c>
      <c r="P299" s="124">
        <f t="shared" si="24"/>
        <v>39929.44562334902</v>
      </c>
      <c r="Q299" s="124">
        <f t="shared" si="26"/>
        <v>28247.950990349891</v>
      </c>
      <c r="R299" s="124">
        <f t="shared" si="27"/>
        <v>12726059.310200576</v>
      </c>
      <c r="Z299" s="2"/>
    </row>
    <row r="300" spans="13:26" x14ac:dyDescent="0.25">
      <c r="M300" s="2"/>
      <c r="N300" s="1">
        <f t="shared" si="23"/>
        <v>242</v>
      </c>
      <c r="O300" s="124">
        <f t="shared" si="25"/>
        <v>12726059.310200576</v>
      </c>
      <c r="P300" s="124">
        <f t="shared" si="24"/>
        <v>39929.44562334902</v>
      </c>
      <c r="Q300" s="124">
        <f t="shared" si="26"/>
        <v>28400.09901727422</v>
      </c>
      <c r="R300" s="124">
        <f t="shared" si="27"/>
        <v>12794388.854841199</v>
      </c>
      <c r="Z300" s="2"/>
    </row>
    <row r="301" spans="13:26" x14ac:dyDescent="0.25">
      <c r="M301" s="2"/>
      <c r="N301" s="1">
        <f t="shared" si="23"/>
        <v>243</v>
      </c>
      <c r="O301" s="124">
        <f t="shared" si="25"/>
        <v>12794388.854841199</v>
      </c>
      <c r="P301" s="124">
        <f t="shared" si="24"/>
        <v>39929.44562334902</v>
      </c>
      <c r="Q301" s="124">
        <f t="shared" si="26"/>
        <v>28552.586585208428</v>
      </c>
      <c r="R301" s="124">
        <f t="shared" si="27"/>
        <v>12862870.887049757</v>
      </c>
      <c r="Z301" s="2"/>
    </row>
    <row r="302" spans="13:26" x14ac:dyDescent="0.25">
      <c r="M302" s="2"/>
      <c r="N302" s="1">
        <f t="shared" si="23"/>
        <v>244</v>
      </c>
      <c r="O302" s="124">
        <f t="shared" si="25"/>
        <v>12862870.887049757</v>
      </c>
      <c r="P302" s="124">
        <f t="shared" si="24"/>
        <v>39929.44562334902</v>
      </c>
      <c r="Q302" s="124">
        <f t="shared" si="26"/>
        <v>28705.414451888908</v>
      </c>
      <c r="R302" s="124">
        <f t="shared" si="27"/>
        <v>12931505.747124996</v>
      </c>
      <c r="Z302" s="2"/>
    </row>
    <row r="303" spans="13:26" x14ac:dyDescent="0.25">
      <c r="M303" s="2"/>
      <c r="N303" s="1">
        <f t="shared" si="23"/>
        <v>245</v>
      </c>
      <c r="O303" s="124">
        <f t="shared" si="25"/>
        <v>12931505.747124996</v>
      </c>
      <c r="P303" s="124">
        <f t="shared" si="24"/>
        <v>39929.44562334902</v>
      </c>
      <c r="Q303" s="124">
        <f t="shared" si="26"/>
        <v>28858.583376743056</v>
      </c>
      <c r="R303" s="124">
        <f t="shared" si="27"/>
        <v>13000293.776125088</v>
      </c>
      <c r="Z303" s="2"/>
    </row>
    <row r="304" spans="13:26" x14ac:dyDescent="0.25">
      <c r="M304" s="2"/>
      <c r="N304" s="1">
        <f t="shared" si="23"/>
        <v>246</v>
      </c>
      <c r="O304" s="124">
        <f t="shared" si="25"/>
        <v>13000293.776125088</v>
      </c>
      <c r="P304" s="124">
        <f t="shared" si="24"/>
        <v>39929.44562334902</v>
      </c>
      <c r="Q304" s="124">
        <f t="shared" si="26"/>
        <v>29012.094120893042</v>
      </c>
      <c r="R304" s="124">
        <f t="shared" si="27"/>
        <v>13069235.315869331</v>
      </c>
      <c r="Z304" s="2"/>
    </row>
    <row r="305" spans="13:26" x14ac:dyDescent="0.25">
      <c r="M305" s="2"/>
      <c r="N305" s="1">
        <f t="shared" si="23"/>
        <v>247</v>
      </c>
      <c r="O305" s="124">
        <f t="shared" si="25"/>
        <v>13069235.315869331</v>
      </c>
      <c r="P305" s="124">
        <f t="shared" si="24"/>
        <v>39929.44562334902</v>
      </c>
      <c r="Q305" s="124">
        <f t="shared" si="26"/>
        <v>29165.947447159597</v>
      </c>
      <c r="R305" s="124">
        <f t="shared" si="27"/>
        <v>13138330.708939841</v>
      </c>
      <c r="Z305" s="2"/>
    </row>
    <row r="306" spans="13:26" x14ac:dyDescent="0.25">
      <c r="M306" s="2"/>
      <c r="N306" s="1">
        <f t="shared" si="23"/>
        <v>248</v>
      </c>
      <c r="O306" s="124">
        <f t="shared" si="25"/>
        <v>13138330.708939841</v>
      </c>
      <c r="P306" s="124">
        <f t="shared" si="24"/>
        <v>39929.44562334902</v>
      </c>
      <c r="Q306" s="124">
        <f t="shared" si="26"/>
        <v>29320.144120065805</v>
      </c>
      <c r="R306" s="124">
        <f t="shared" si="27"/>
        <v>13207580.298683256</v>
      </c>
      <c r="Z306" s="2"/>
    </row>
    <row r="307" spans="13:26" x14ac:dyDescent="0.25">
      <c r="M307" s="2"/>
      <c r="N307" s="1">
        <f t="shared" si="23"/>
        <v>249</v>
      </c>
      <c r="O307" s="124">
        <f t="shared" si="25"/>
        <v>13207580.298683256</v>
      </c>
      <c r="P307" s="124">
        <f t="shared" si="24"/>
        <v>39929.44562334902</v>
      </c>
      <c r="Q307" s="124">
        <f t="shared" si="26"/>
        <v>29474.684905840877</v>
      </c>
      <c r="R307" s="124">
        <f t="shared" si="27"/>
        <v>13276984.429212445</v>
      </c>
      <c r="Z307" s="2"/>
    </row>
    <row r="308" spans="13:26" x14ac:dyDescent="0.25">
      <c r="M308" s="2"/>
      <c r="N308" s="1">
        <f t="shared" si="23"/>
        <v>250</v>
      </c>
      <c r="O308" s="124">
        <f t="shared" si="25"/>
        <v>13276984.429212445</v>
      </c>
      <c r="P308" s="124">
        <f t="shared" si="24"/>
        <v>39929.44562334902</v>
      </c>
      <c r="Q308" s="124">
        <f t="shared" si="26"/>
        <v>29629.570572424003</v>
      </c>
      <c r="R308" s="124">
        <f t="shared" si="27"/>
        <v>13346543.445408219</v>
      </c>
      <c r="Z308" s="2"/>
    </row>
    <row r="309" spans="13:26" x14ac:dyDescent="0.25">
      <c r="M309" s="2"/>
      <c r="N309" s="1">
        <f t="shared" si="23"/>
        <v>251</v>
      </c>
      <c r="O309" s="124">
        <f t="shared" si="25"/>
        <v>13346543.445408219</v>
      </c>
      <c r="P309" s="124">
        <f t="shared" si="24"/>
        <v>39929.44562334902</v>
      </c>
      <c r="Q309" s="124">
        <f t="shared" si="26"/>
        <v>29784.801889468134</v>
      </c>
      <c r="R309" s="124">
        <f t="shared" si="27"/>
        <v>13416257.692921037</v>
      </c>
      <c r="Z309" s="2"/>
    </row>
    <row r="310" spans="13:26" x14ac:dyDescent="0.25">
      <c r="M310" s="2"/>
      <c r="N310" s="1">
        <f t="shared" si="23"/>
        <v>252</v>
      </c>
      <c r="O310" s="124">
        <f t="shared" si="25"/>
        <v>13416257.692921037</v>
      </c>
      <c r="P310" s="124">
        <f t="shared" si="24"/>
        <v>39929.44562334902</v>
      </c>
      <c r="Q310" s="124">
        <f t="shared" si="26"/>
        <v>29940.379628343813</v>
      </c>
      <c r="R310" s="124">
        <f t="shared" si="27"/>
        <v>13486127.51817273</v>
      </c>
      <c r="Z310" s="2"/>
    </row>
    <row r="311" spans="13:26" x14ac:dyDescent="0.25">
      <c r="M311" s="2"/>
      <c r="N311" s="1">
        <f t="shared" si="23"/>
        <v>253</v>
      </c>
      <c r="O311" s="124">
        <f t="shared" si="25"/>
        <v>13486127.51817273</v>
      </c>
      <c r="P311" s="124">
        <f t="shared" si="24"/>
        <v>39929.44562334902</v>
      </c>
      <c r="Q311" s="124">
        <f t="shared" si="26"/>
        <v>30096.304562143014</v>
      </c>
      <c r="R311" s="124">
        <f t="shared" si="27"/>
        <v>13556153.268358221</v>
      </c>
      <c r="Z311" s="2"/>
    </row>
    <row r="312" spans="13:26" x14ac:dyDescent="0.25">
      <c r="M312" s="2"/>
      <c r="N312" s="1">
        <f t="shared" ref="N312:N375" si="28">N311+1</f>
        <v>254</v>
      </c>
      <c r="O312" s="124">
        <f t="shared" si="25"/>
        <v>13556153.268358221</v>
      </c>
      <c r="P312" s="124">
        <f t="shared" ref="P312:P375" si="29">P311</f>
        <v>39929.44562334902</v>
      </c>
      <c r="Q312" s="124">
        <f t="shared" si="26"/>
        <v>30252.577465682978</v>
      </c>
      <c r="R312" s="124">
        <f t="shared" si="27"/>
        <v>13626335.291447254</v>
      </c>
      <c r="Z312" s="2"/>
    </row>
    <row r="313" spans="13:26" x14ac:dyDescent="0.25">
      <c r="M313" s="2"/>
      <c r="N313" s="1">
        <f t="shared" si="28"/>
        <v>255</v>
      </c>
      <c r="O313" s="124">
        <f t="shared" si="25"/>
        <v>13626335.291447254</v>
      </c>
      <c r="P313" s="124">
        <f t="shared" si="29"/>
        <v>39929.44562334902</v>
      </c>
      <c r="Q313" s="124">
        <f t="shared" si="26"/>
        <v>30409.19911551008</v>
      </c>
      <c r="R313" s="124">
        <f t="shared" si="27"/>
        <v>13696673.936186112</v>
      </c>
      <c r="Z313" s="2"/>
    </row>
    <row r="314" spans="13:26" x14ac:dyDescent="0.25">
      <c r="M314" s="2"/>
      <c r="N314" s="1">
        <f t="shared" si="28"/>
        <v>256</v>
      </c>
      <c r="O314" s="124">
        <f t="shared" si="25"/>
        <v>13696673.936186112</v>
      </c>
      <c r="P314" s="124">
        <f t="shared" si="29"/>
        <v>39929.44562334902</v>
      </c>
      <c r="Q314" s="124">
        <f t="shared" si="26"/>
        <v>30566.170289903654</v>
      </c>
      <c r="R314" s="124">
        <f t="shared" si="27"/>
        <v>13767169.552099366</v>
      </c>
      <c r="Z314" s="2"/>
    </row>
    <row r="315" spans="13:26" x14ac:dyDescent="0.25">
      <c r="M315" s="2"/>
      <c r="N315" s="1">
        <f t="shared" si="28"/>
        <v>257</v>
      </c>
      <c r="O315" s="124">
        <f t="shared" si="25"/>
        <v>13767169.552099366</v>
      </c>
      <c r="P315" s="124">
        <f t="shared" si="29"/>
        <v>39929.44562334902</v>
      </c>
      <c r="Q315" s="124">
        <f t="shared" si="26"/>
        <v>30723.491768879896</v>
      </c>
      <c r="R315" s="124">
        <f t="shared" si="27"/>
        <v>13837822.489491595</v>
      </c>
      <c r="Z315" s="2"/>
    </row>
    <row r="316" spans="13:26" x14ac:dyDescent="0.25">
      <c r="M316" s="2"/>
      <c r="N316" s="1">
        <f t="shared" si="28"/>
        <v>258</v>
      </c>
      <c r="O316" s="124">
        <f t="shared" si="25"/>
        <v>13837822.489491595</v>
      </c>
      <c r="P316" s="124">
        <f t="shared" si="29"/>
        <v>39929.44562334902</v>
      </c>
      <c r="Q316" s="124">
        <f t="shared" si="26"/>
        <v>30881.164334195713</v>
      </c>
      <c r="R316" s="124">
        <f t="shared" si="27"/>
        <v>13908633.099449141</v>
      </c>
      <c r="Z316" s="2"/>
    </row>
    <row r="317" spans="13:26" x14ac:dyDescent="0.25">
      <c r="M317" s="2"/>
      <c r="N317" s="1">
        <f t="shared" si="28"/>
        <v>259</v>
      </c>
      <c r="O317" s="124">
        <f t="shared" si="25"/>
        <v>13908633.099449141</v>
      </c>
      <c r="P317" s="124">
        <f t="shared" si="29"/>
        <v>39929.44562334902</v>
      </c>
      <c r="Q317" s="124">
        <f t="shared" si="26"/>
        <v>31039.188769352633</v>
      </c>
      <c r="R317" s="124">
        <f t="shared" si="27"/>
        <v>13979601.733841844</v>
      </c>
      <c r="Z317" s="2"/>
    </row>
    <row r="318" spans="13:26" x14ac:dyDescent="0.25">
      <c r="M318" s="2"/>
      <c r="N318" s="1">
        <f t="shared" si="28"/>
        <v>260</v>
      </c>
      <c r="O318" s="124">
        <f t="shared" si="25"/>
        <v>13979601.733841844</v>
      </c>
      <c r="P318" s="124">
        <f t="shared" si="29"/>
        <v>39929.44562334902</v>
      </c>
      <c r="Q318" s="124">
        <f t="shared" si="26"/>
        <v>31197.565859600669</v>
      </c>
      <c r="R318" s="124">
        <f t="shared" si="27"/>
        <v>14050728.745324794</v>
      </c>
      <c r="Z318" s="2"/>
    </row>
    <row r="319" spans="13:26" x14ac:dyDescent="0.25">
      <c r="M319" s="2"/>
      <c r="N319" s="1">
        <f t="shared" si="28"/>
        <v>261</v>
      </c>
      <c r="O319" s="124">
        <f t="shared" si="25"/>
        <v>14050728.745324794</v>
      </c>
      <c r="P319" s="124">
        <f t="shared" si="29"/>
        <v>39929.44562334902</v>
      </c>
      <c r="Q319" s="124">
        <f t="shared" si="26"/>
        <v>31356.296391942244</v>
      </c>
      <c r="R319" s="124">
        <f t="shared" si="27"/>
        <v>14122014.487340085</v>
      </c>
      <c r="Z319" s="2"/>
    </row>
    <row r="320" spans="13:26" x14ac:dyDescent="0.25">
      <c r="M320" s="2"/>
      <c r="N320" s="1">
        <f t="shared" si="28"/>
        <v>262</v>
      </c>
      <c r="O320" s="124">
        <f t="shared" si="25"/>
        <v>14122014.487340085</v>
      </c>
      <c r="P320" s="124">
        <f t="shared" si="29"/>
        <v>39929.44562334902</v>
      </c>
      <c r="Q320" s="124">
        <f t="shared" si="26"/>
        <v>31515.381155136092</v>
      </c>
      <c r="R320" s="124">
        <f t="shared" si="27"/>
        <v>14193459.314118572</v>
      </c>
      <c r="Z320" s="2"/>
    </row>
    <row r="321" spans="13:26" x14ac:dyDescent="0.25">
      <c r="M321" s="2"/>
      <c r="N321" s="1">
        <f t="shared" si="28"/>
        <v>263</v>
      </c>
      <c r="O321" s="124">
        <f t="shared" si="25"/>
        <v>14193459.314118572</v>
      </c>
      <c r="P321" s="124">
        <f t="shared" si="29"/>
        <v>39929.44562334902</v>
      </c>
      <c r="Q321" s="124">
        <f t="shared" si="26"/>
        <v>31674.820939701189</v>
      </c>
      <c r="R321" s="124">
        <f t="shared" si="27"/>
        <v>14265063.580681622</v>
      </c>
      <c r="Z321" s="2"/>
    </row>
    <row r="322" spans="13:26" x14ac:dyDescent="0.25">
      <c r="M322" s="2"/>
      <c r="N322" s="1">
        <f t="shared" si="28"/>
        <v>264</v>
      </c>
      <c r="O322" s="124">
        <f t="shared" si="25"/>
        <v>14265063.580681622</v>
      </c>
      <c r="P322" s="124">
        <f t="shared" si="29"/>
        <v>39929.44562334902</v>
      </c>
      <c r="Q322" s="124">
        <f t="shared" si="26"/>
        <v>31834.616537920658</v>
      </c>
      <c r="R322" s="124">
        <f t="shared" si="27"/>
        <v>14336827.642842893</v>
      </c>
      <c r="Z322" s="2"/>
    </row>
    <row r="323" spans="13:26" x14ac:dyDescent="0.25">
      <c r="M323" s="2"/>
      <c r="N323" s="1">
        <f t="shared" si="28"/>
        <v>265</v>
      </c>
      <c r="O323" s="124">
        <f t="shared" si="25"/>
        <v>14336827.642842893</v>
      </c>
      <c r="P323" s="124">
        <f t="shared" si="29"/>
        <v>39929.44562334902</v>
      </c>
      <c r="Q323" s="124">
        <f t="shared" si="26"/>
        <v>31994.768743845729</v>
      </c>
      <c r="R323" s="124">
        <f t="shared" si="27"/>
        <v>14408751.857210089</v>
      </c>
      <c r="Z323" s="2"/>
    </row>
    <row r="324" spans="13:26" x14ac:dyDescent="0.25">
      <c r="M324" s="2"/>
      <c r="N324" s="1">
        <f t="shared" si="28"/>
        <v>266</v>
      </c>
      <c r="O324" s="124">
        <f t="shared" si="25"/>
        <v>14408751.857210089</v>
      </c>
      <c r="P324" s="124">
        <f t="shared" si="29"/>
        <v>39929.44562334902</v>
      </c>
      <c r="Q324" s="124">
        <f t="shared" si="26"/>
        <v>32155.278353299673</v>
      </c>
      <c r="R324" s="124">
        <f t="shared" si="27"/>
        <v>14480836.581186738</v>
      </c>
      <c r="Z324" s="2"/>
    </row>
    <row r="325" spans="13:26" x14ac:dyDescent="0.25">
      <c r="M325" s="2"/>
      <c r="N325" s="1">
        <f t="shared" si="28"/>
        <v>267</v>
      </c>
      <c r="O325" s="124">
        <f t="shared" si="25"/>
        <v>14480836.581186738</v>
      </c>
      <c r="P325" s="124">
        <f t="shared" si="29"/>
        <v>39929.44562334902</v>
      </c>
      <c r="Q325" s="124">
        <f t="shared" si="26"/>
        <v>32316.146163881756</v>
      </c>
      <c r="R325" s="124">
        <f t="shared" si="27"/>
        <v>14553082.172973968</v>
      </c>
      <c r="Z325" s="2"/>
    </row>
    <row r="326" spans="13:26" x14ac:dyDescent="0.25">
      <c r="M326" s="2"/>
      <c r="N326" s="1">
        <f t="shared" si="28"/>
        <v>268</v>
      </c>
      <c r="O326" s="124">
        <f t="shared" si="25"/>
        <v>14553082.172973968</v>
      </c>
      <c r="P326" s="124">
        <f t="shared" si="29"/>
        <v>39929.44562334902</v>
      </c>
      <c r="Q326" s="124">
        <f t="shared" si="26"/>
        <v>32477.372974971211</v>
      </c>
      <c r="R326" s="124">
        <f t="shared" si="27"/>
        <v>14625488.991572289</v>
      </c>
      <c r="Z326" s="2"/>
    </row>
    <row r="327" spans="13:26" x14ac:dyDescent="0.25">
      <c r="M327" s="2"/>
      <c r="N327" s="1">
        <f t="shared" si="28"/>
        <v>269</v>
      </c>
      <c r="O327" s="124">
        <f t="shared" si="25"/>
        <v>14625488.991572289</v>
      </c>
      <c r="P327" s="124">
        <f t="shared" si="29"/>
        <v>39929.44562334902</v>
      </c>
      <c r="Q327" s="124">
        <f t="shared" si="26"/>
        <v>32638.959587731206</v>
      </c>
      <c r="R327" s="124">
        <f t="shared" si="27"/>
        <v>14698057.396783369</v>
      </c>
      <c r="Z327" s="2"/>
    </row>
    <row r="328" spans="13:26" x14ac:dyDescent="0.25">
      <c r="M328" s="2"/>
      <c r="N328" s="1">
        <f t="shared" si="28"/>
        <v>270</v>
      </c>
      <c r="O328" s="124">
        <f t="shared" si="25"/>
        <v>14698057.396783369</v>
      </c>
      <c r="P328" s="124">
        <f t="shared" si="29"/>
        <v>39929.44562334902</v>
      </c>
      <c r="Q328" s="124">
        <f t="shared" si="26"/>
        <v>32800.90680511282</v>
      </c>
      <c r="R328" s="124">
        <f t="shared" si="27"/>
        <v>14770787.749211831</v>
      </c>
      <c r="Z328" s="2"/>
    </row>
    <row r="329" spans="13:26" x14ac:dyDescent="0.25">
      <c r="M329" s="2"/>
      <c r="N329" s="1">
        <f t="shared" si="28"/>
        <v>271</v>
      </c>
      <c r="O329" s="124">
        <f t="shared" si="25"/>
        <v>14770787.749211831</v>
      </c>
      <c r="P329" s="124">
        <f t="shared" si="29"/>
        <v>39929.44562334902</v>
      </c>
      <c r="Q329" s="124">
        <f t="shared" si="26"/>
        <v>32963.21543185904</v>
      </c>
      <c r="R329" s="124">
        <f t="shared" si="27"/>
        <v>14843680.41026704</v>
      </c>
      <c r="Z329" s="2"/>
    </row>
    <row r="330" spans="13:26" x14ac:dyDescent="0.25">
      <c r="M330" s="2"/>
      <c r="N330" s="1">
        <f t="shared" si="28"/>
        <v>272</v>
      </c>
      <c r="O330" s="124">
        <f t="shared" si="25"/>
        <v>14843680.41026704</v>
      </c>
      <c r="P330" s="124">
        <f t="shared" si="29"/>
        <v>39929.44562334902</v>
      </c>
      <c r="Q330" s="124">
        <f t="shared" si="26"/>
        <v>33125.886274508754</v>
      </c>
      <c r="R330" s="124">
        <f t="shared" si="27"/>
        <v>14916735.742164899</v>
      </c>
      <c r="Z330" s="2"/>
    </row>
    <row r="331" spans="13:26" x14ac:dyDescent="0.25">
      <c r="M331" s="2"/>
      <c r="N331" s="1">
        <f t="shared" si="28"/>
        <v>273</v>
      </c>
      <c r="O331" s="124">
        <f t="shared" si="25"/>
        <v>14916735.742164899</v>
      </c>
      <c r="P331" s="124">
        <f t="shared" si="29"/>
        <v>39929.44562334902</v>
      </c>
      <c r="Q331" s="124">
        <f t="shared" si="26"/>
        <v>33288.920141400755</v>
      </c>
      <c r="R331" s="124">
        <f t="shared" si="27"/>
        <v>14989954.107929649</v>
      </c>
      <c r="Z331" s="2"/>
    </row>
    <row r="332" spans="13:26" x14ac:dyDescent="0.25">
      <c r="M332" s="2"/>
      <c r="N332" s="1">
        <f t="shared" si="28"/>
        <v>274</v>
      </c>
      <c r="O332" s="124">
        <f t="shared" si="25"/>
        <v>14989954.107929649</v>
      </c>
      <c r="P332" s="124">
        <f t="shared" si="29"/>
        <v>39929.44562334902</v>
      </c>
      <c r="Q332" s="124">
        <f t="shared" si="26"/>
        <v>33452.317842677789</v>
      </c>
      <c r="R332" s="124">
        <f t="shared" si="27"/>
        <v>15063335.871395675</v>
      </c>
      <c r="Z332" s="2"/>
    </row>
    <row r="333" spans="13:26" x14ac:dyDescent="0.25">
      <c r="M333" s="2"/>
      <c r="N333" s="1">
        <f t="shared" si="28"/>
        <v>275</v>
      </c>
      <c r="O333" s="124">
        <f t="shared" ref="O333:O396" si="30">R332</f>
        <v>15063335.871395675</v>
      </c>
      <c r="P333" s="124">
        <f t="shared" si="29"/>
        <v>39929.44562334902</v>
      </c>
      <c r="Q333" s="124">
        <f t="shared" ref="Q333:Q396" si="31">O333*$P$53</f>
        <v>33616.080190290522</v>
      </c>
      <c r="R333" s="124">
        <f t="shared" ref="R333:R396" si="32">O333+P333+Q333</f>
        <v>15136881.397209315</v>
      </c>
      <c r="Z333" s="2"/>
    </row>
    <row r="334" spans="13:26" x14ac:dyDescent="0.25">
      <c r="M334" s="2"/>
      <c r="N334" s="1">
        <f t="shared" si="28"/>
        <v>276</v>
      </c>
      <c r="O334" s="124">
        <f t="shared" si="30"/>
        <v>15136881.397209315</v>
      </c>
      <c r="P334" s="124">
        <f t="shared" si="29"/>
        <v>39929.44562334902</v>
      </c>
      <c r="Q334" s="124">
        <f t="shared" si="31"/>
        <v>33780.207998001635</v>
      </c>
      <c r="R334" s="124">
        <f t="shared" si="32"/>
        <v>15210591.050830666</v>
      </c>
      <c r="Z334" s="2"/>
    </row>
    <row r="335" spans="13:26" x14ac:dyDescent="0.25">
      <c r="M335" s="2"/>
      <c r="N335" s="1">
        <f t="shared" si="28"/>
        <v>277</v>
      </c>
      <c r="O335" s="124">
        <f t="shared" si="30"/>
        <v>15210591.050830666</v>
      </c>
      <c r="P335" s="124">
        <f t="shared" si="29"/>
        <v>39929.44562334902</v>
      </c>
      <c r="Q335" s="124">
        <f t="shared" si="31"/>
        <v>33944.702081389842</v>
      </c>
      <c r="R335" s="124">
        <f t="shared" si="32"/>
        <v>15284465.198535405</v>
      </c>
      <c r="Z335" s="2"/>
    </row>
    <row r="336" spans="13:26" x14ac:dyDescent="0.25">
      <c r="M336" s="2"/>
      <c r="N336" s="1">
        <f t="shared" si="28"/>
        <v>278</v>
      </c>
      <c r="O336" s="124">
        <f t="shared" si="30"/>
        <v>15284465.198535405</v>
      </c>
      <c r="P336" s="124">
        <f t="shared" si="29"/>
        <v>39929.44562334902</v>
      </c>
      <c r="Q336" s="124">
        <f t="shared" si="31"/>
        <v>34109.563257853923</v>
      </c>
      <c r="R336" s="124">
        <f t="shared" si="32"/>
        <v>15358504.207416609</v>
      </c>
      <c r="Z336" s="2"/>
    </row>
    <row r="337" spans="13:26" x14ac:dyDescent="0.25">
      <c r="M337" s="2"/>
      <c r="N337" s="1">
        <f t="shared" si="28"/>
        <v>279</v>
      </c>
      <c r="O337" s="124">
        <f t="shared" si="30"/>
        <v>15358504.207416609</v>
      </c>
      <c r="P337" s="124">
        <f t="shared" si="29"/>
        <v>39929.44562334902</v>
      </c>
      <c r="Q337" s="124">
        <f t="shared" si="31"/>
        <v>34274.792346616821</v>
      </c>
      <c r="R337" s="124">
        <f t="shared" si="32"/>
        <v>15432708.445386576</v>
      </c>
      <c r="Z337" s="2"/>
    </row>
    <row r="338" spans="13:26" x14ac:dyDescent="0.25">
      <c r="M338" s="2"/>
      <c r="N338" s="1">
        <f t="shared" si="28"/>
        <v>280</v>
      </c>
      <c r="O338" s="124">
        <f t="shared" si="30"/>
        <v>15432708.445386576</v>
      </c>
      <c r="P338" s="124">
        <f t="shared" si="29"/>
        <v>39929.44562334902</v>
      </c>
      <c r="Q338" s="124">
        <f t="shared" si="31"/>
        <v>34440.390168729689</v>
      </c>
      <c r="R338" s="124">
        <f t="shared" si="32"/>
        <v>15507078.281178655</v>
      </c>
      <c r="Z338" s="2"/>
    </row>
    <row r="339" spans="13:26" x14ac:dyDescent="0.25">
      <c r="M339" s="2"/>
      <c r="N339" s="1">
        <f t="shared" si="28"/>
        <v>281</v>
      </c>
      <c r="O339" s="124">
        <f t="shared" si="30"/>
        <v>15507078.281178655</v>
      </c>
      <c r="P339" s="124">
        <f t="shared" si="29"/>
        <v>39929.44562334902</v>
      </c>
      <c r="Q339" s="124">
        <f t="shared" si="31"/>
        <v>34606.35754707599</v>
      </c>
      <c r="R339" s="124">
        <f t="shared" si="32"/>
        <v>15581614.084349081</v>
      </c>
      <c r="Z339" s="2"/>
    </row>
    <row r="340" spans="13:26" x14ac:dyDescent="0.25">
      <c r="M340" s="2"/>
      <c r="N340" s="1">
        <f t="shared" si="28"/>
        <v>282</v>
      </c>
      <c r="O340" s="124">
        <f t="shared" si="30"/>
        <v>15581614.084349081</v>
      </c>
      <c r="P340" s="124">
        <f t="shared" si="29"/>
        <v>39929.44562334902</v>
      </c>
      <c r="Q340" s="124">
        <f t="shared" si="31"/>
        <v>34772.69530637555</v>
      </c>
      <c r="R340" s="124">
        <f t="shared" si="32"/>
        <v>15656316.225278806</v>
      </c>
      <c r="Z340" s="2"/>
    </row>
    <row r="341" spans="13:26" x14ac:dyDescent="0.25">
      <c r="M341" s="2"/>
      <c r="N341" s="1">
        <f t="shared" si="28"/>
        <v>283</v>
      </c>
      <c r="O341" s="124">
        <f t="shared" si="30"/>
        <v>15656316.225278806</v>
      </c>
      <c r="P341" s="124">
        <f t="shared" si="29"/>
        <v>39929.44562334902</v>
      </c>
      <c r="Q341" s="124">
        <f t="shared" si="31"/>
        <v>34939.404273188717</v>
      </c>
      <c r="R341" s="124">
        <f t="shared" si="32"/>
        <v>15731185.075175345</v>
      </c>
      <c r="Z341" s="2"/>
    </row>
    <row r="342" spans="13:26" x14ac:dyDescent="0.25">
      <c r="M342" s="2"/>
      <c r="N342" s="1">
        <f t="shared" si="28"/>
        <v>284</v>
      </c>
      <c r="O342" s="124">
        <f t="shared" si="30"/>
        <v>15731185.075175345</v>
      </c>
      <c r="P342" s="124">
        <f t="shared" si="29"/>
        <v>39929.44562334902</v>
      </c>
      <c r="Q342" s="124">
        <f t="shared" si="31"/>
        <v>35106.485275920393</v>
      </c>
      <c r="R342" s="124">
        <f t="shared" si="32"/>
        <v>15806221.006074615</v>
      </c>
      <c r="Z342" s="2"/>
    </row>
    <row r="343" spans="13:26" x14ac:dyDescent="0.25">
      <c r="M343" s="2"/>
      <c r="N343" s="1">
        <f t="shared" si="28"/>
        <v>285</v>
      </c>
      <c r="O343" s="124">
        <f t="shared" si="30"/>
        <v>15806221.006074615</v>
      </c>
      <c r="P343" s="124">
        <f t="shared" si="29"/>
        <v>39929.44562334902</v>
      </c>
      <c r="Q343" s="124">
        <f t="shared" si="31"/>
        <v>35273.939144824217</v>
      </c>
      <c r="R343" s="124">
        <f t="shared" si="32"/>
        <v>15881424.390842788</v>
      </c>
      <c r="Z343" s="2"/>
    </row>
    <row r="344" spans="13:26" x14ac:dyDescent="0.25">
      <c r="M344" s="2"/>
      <c r="N344" s="1">
        <f t="shared" si="28"/>
        <v>286</v>
      </c>
      <c r="O344" s="124">
        <f t="shared" si="30"/>
        <v>15881424.390842788</v>
      </c>
      <c r="P344" s="124">
        <f t="shared" si="29"/>
        <v>39929.44562334902</v>
      </c>
      <c r="Q344" s="124">
        <f t="shared" si="31"/>
        <v>35441.766712006647</v>
      </c>
      <c r="R344" s="124">
        <f t="shared" si="32"/>
        <v>15956795.603178144</v>
      </c>
      <c r="Z344" s="2"/>
    </row>
    <row r="345" spans="13:26" x14ac:dyDescent="0.25">
      <c r="M345" s="2"/>
      <c r="N345" s="1">
        <f t="shared" si="28"/>
        <v>287</v>
      </c>
      <c r="O345" s="124">
        <f t="shared" si="30"/>
        <v>15956795.603178144</v>
      </c>
      <c r="P345" s="124">
        <f t="shared" si="29"/>
        <v>39929.44562334902</v>
      </c>
      <c r="Q345" s="124">
        <f t="shared" si="31"/>
        <v>35609.968811431121</v>
      </c>
      <c r="R345" s="124">
        <f t="shared" si="32"/>
        <v>16032335.017612925</v>
      </c>
      <c r="Z345" s="2"/>
    </row>
    <row r="346" spans="13:26" x14ac:dyDescent="0.25">
      <c r="M346" s="2"/>
      <c r="N346" s="1">
        <f t="shared" si="28"/>
        <v>288</v>
      </c>
      <c r="O346" s="124">
        <f t="shared" si="30"/>
        <v>16032335.017612925</v>
      </c>
      <c r="P346" s="124">
        <f t="shared" si="29"/>
        <v>39929.44562334902</v>
      </c>
      <c r="Q346" s="124">
        <f t="shared" si="31"/>
        <v>35778.546278922186</v>
      </c>
      <c r="R346" s="124">
        <f t="shared" si="32"/>
        <v>16108043.009515196</v>
      </c>
      <c r="Z346" s="2"/>
    </row>
    <row r="347" spans="13:26" x14ac:dyDescent="0.25">
      <c r="M347" s="2"/>
      <c r="N347" s="1">
        <f t="shared" si="28"/>
        <v>289</v>
      </c>
      <c r="O347" s="124">
        <f t="shared" si="30"/>
        <v>16108043.009515196</v>
      </c>
      <c r="P347" s="124">
        <f t="shared" si="29"/>
        <v>39929.44562334902</v>
      </c>
      <c r="Q347" s="124">
        <f t="shared" si="31"/>
        <v>35947.499952169652</v>
      </c>
      <c r="R347" s="124">
        <f t="shared" si="32"/>
        <v>16183919.955090715</v>
      </c>
      <c r="Z347" s="2"/>
    </row>
    <row r="348" spans="13:26" x14ac:dyDescent="0.25">
      <c r="M348" s="2"/>
      <c r="N348" s="1">
        <f t="shared" si="28"/>
        <v>290</v>
      </c>
      <c r="O348" s="124">
        <f t="shared" si="30"/>
        <v>16183919.955090715</v>
      </c>
      <c r="P348" s="124">
        <f t="shared" si="29"/>
        <v>39929.44562334902</v>
      </c>
      <c r="Q348" s="124">
        <f t="shared" si="31"/>
        <v>36116.830670732765</v>
      </c>
      <c r="R348" s="124">
        <f t="shared" si="32"/>
        <v>16259966.231384797</v>
      </c>
      <c r="Z348" s="2"/>
    </row>
    <row r="349" spans="13:26" x14ac:dyDescent="0.25">
      <c r="M349" s="2"/>
      <c r="N349" s="1">
        <f t="shared" si="28"/>
        <v>291</v>
      </c>
      <c r="O349" s="124">
        <f t="shared" si="30"/>
        <v>16259966.231384797</v>
      </c>
      <c r="P349" s="124">
        <f t="shared" si="29"/>
        <v>39929.44562334902</v>
      </c>
      <c r="Q349" s="124">
        <f t="shared" si="31"/>
        <v>36286.539276044372</v>
      </c>
      <c r="R349" s="124">
        <f t="shared" si="32"/>
        <v>16336182.216284191</v>
      </c>
      <c r="Z349" s="2"/>
    </row>
    <row r="350" spans="13:26" x14ac:dyDescent="0.25">
      <c r="M350" s="2"/>
      <c r="N350" s="1">
        <f t="shared" si="28"/>
        <v>292</v>
      </c>
      <c r="O350" s="124">
        <f t="shared" si="30"/>
        <v>16336182.216284191</v>
      </c>
      <c r="P350" s="124">
        <f t="shared" si="29"/>
        <v>39929.44562334902</v>
      </c>
      <c r="Q350" s="124">
        <f t="shared" si="31"/>
        <v>36456.6266114151</v>
      </c>
      <c r="R350" s="124">
        <f t="shared" si="32"/>
        <v>16412568.288518956</v>
      </c>
      <c r="Z350" s="2"/>
    </row>
    <row r="351" spans="13:26" x14ac:dyDescent="0.25">
      <c r="M351" s="2"/>
      <c r="N351" s="1">
        <f t="shared" si="28"/>
        <v>293</v>
      </c>
      <c r="O351" s="124">
        <f t="shared" si="30"/>
        <v>16412568.288518956</v>
      </c>
      <c r="P351" s="124">
        <f t="shared" si="29"/>
        <v>39929.44562334902</v>
      </c>
      <c r="Q351" s="124">
        <f t="shared" si="31"/>
        <v>36627.093522037554</v>
      </c>
      <c r="R351" s="124">
        <f t="shared" si="32"/>
        <v>16489124.827664344</v>
      </c>
      <c r="Z351" s="2"/>
    </row>
    <row r="352" spans="13:26" x14ac:dyDescent="0.25">
      <c r="M352" s="2"/>
      <c r="N352" s="1">
        <f t="shared" si="28"/>
        <v>294</v>
      </c>
      <c r="O352" s="124">
        <f t="shared" si="30"/>
        <v>16489124.827664344</v>
      </c>
      <c r="P352" s="124">
        <f t="shared" si="29"/>
        <v>39929.44562334902</v>
      </c>
      <c r="Q352" s="124">
        <f t="shared" si="31"/>
        <v>36797.940854990506</v>
      </c>
      <c r="R352" s="124">
        <f t="shared" si="32"/>
        <v>16565852.214142684</v>
      </c>
      <c r="Z352" s="2"/>
    </row>
    <row r="353" spans="13:26" x14ac:dyDescent="0.25">
      <c r="M353" s="2"/>
      <c r="N353" s="1">
        <f t="shared" si="28"/>
        <v>295</v>
      </c>
      <c r="O353" s="124">
        <f t="shared" si="30"/>
        <v>16565852.214142684</v>
      </c>
      <c r="P353" s="124">
        <f t="shared" si="29"/>
        <v>39929.44562334902</v>
      </c>
      <c r="Q353" s="124">
        <f t="shared" si="31"/>
        <v>36969.169459243116</v>
      </c>
      <c r="R353" s="124">
        <f t="shared" si="32"/>
        <v>16642750.829225276</v>
      </c>
      <c r="Z353" s="2"/>
    </row>
    <row r="354" spans="13:26" x14ac:dyDescent="0.25">
      <c r="M354" s="2"/>
      <c r="N354" s="1">
        <f t="shared" si="28"/>
        <v>296</v>
      </c>
      <c r="O354" s="124">
        <f t="shared" si="30"/>
        <v>16642750.829225276</v>
      </c>
      <c r="P354" s="124">
        <f t="shared" si="29"/>
        <v>39929.44562334902</v>
      </c>
      <c r="Q354" s="124">
        <f t="shared" si="31"/>
        <v>37140.780185659132</v>
      </c>
      <c r="R354" s="124">
        <f t="shared" si="32"/>
        <v>16719821.055034284</v>
      </c>
      <c r="Z354" s="2"/>
    </row>
    <row r="355" spans="13:26" x14ac:dyDescent="0.25">
      <c r="M355" s="2"/>
      <c r="N355" s="1">
        <f t="shared" si="28"/>
        <v>297</v>
      </c>
      <c r="O355" s="124">
        <f t="shared" si="30"/>
        <v>16719821.055034284</v>
      </c>
      <c r="P355" s="124">
        <f t="shared" si="29"/>
        <v>39929.44562334902</v>
      </c>
      <c r="Q355" s="124">
        <f t="shared" si="31"/>
        <v>37312.773887001153</v>
      </c>
      <c r="R355" s="124">
        <f t="shared" si="32"/>
        <v>16797063.274544634</v>
      </c>
      <c r="Z355" s="2"/>
    </row>
    <row r="356" spans="13:26" x14ac:dyDescent="0.25">
      <c r="M356" s="2"/>
      <c r="N356" s="1">
        <f t="shared" si="28"/>
        <v>298</v>
      </c>
      <c r="O356" s="124">
        <f t="shared" si="30"/>
        <v>16797063.274544634</v>
      </c>
      <c r="P356" s="124">
        <f t="shared" si="29"/>
        <v>39929.44562334902</v>
      </c>
      <c r="Q356" s="124">
        <f t="shared" si="31"/>
        <v>37485.151417934838</v>
      </c>
      <c r="R356" s="124">
        <f t="shared" si="32"/>
        <v>16874477.871585917</v>
      </c>
      <c r="Z356" s="2"/>
    </row>
    <row r="357" spans="13:26" x14ac:dyDescent="0.25">
      <c r="M357" s="2"/>
      <c r="N357" s="1">
        <f t="shared" si="28"/>
        <v>299</v>
      </c>
      <c r="O357" s="124">
        <f t="shared" si="30"/>
        <v>16874477.871585917</v>
      </c>
      <c r="P357" s="124">
        <f t="shared" si="29"/>
        <v>39929.44562334902</v>
      </c>
      <c r="Q357" s="124">
        <f t="shared" si="31"/>
        <v>37657.913635033146</v>
      </c>
      <c r="R357" s="124">
        <f t="shared" si="32"/>
        <v>16952065.2308443</v>
      </c>
      <c r="Z357" s="2"/>
    </row>
    <row r="358" spans="13:26" x14ac:dyDescent="0.25">
      <c r="M358" s="2"/>
      <c r="N358" s="1">
        <f t="shared" si="28"/>
        <v>300</v>
      </c>
      <c r="O358" s="124">
        <f t="shared" si="30"/>
        <v>16952065.2308443</v>
      </c>
      <c r="P358" s="124">
        <f t="shared" si="29"/>
        <v>39929.44562334902</v>
      </c>
      <c r="Q358" s="124">
        <f t="shared" si="31"/>
        <v>37831.061396780628</v>
      </c>
      <c r="R358" s="124">
        <f t="shared" si="32"/>
        <v>17029825.737864431</v>
      </c>
      <c r="Z358" s="2"/>
    </row>
    <row r="359" spans="13:26" x14ac:dyDescent="0.25">
      <c r="M359" s="2"/>
      <c r="N359" s="1">
        <f t="shared" si="28"/>
        <v>301</v>
      </c>
      <c r="O359" s="124">
        <f t="shared" si="30"/>
        <v>17029825.737864431</v>
      </c>
      <c r="P359" s="124">
        <f t="shared" si="29"/>
        <v>39929.44562334902</v>
      </c>
      <c r="Q359" s="124">
        <f t="shared" si="31"/>
        <v>38004.595563577648</v>
      </c>
      <c r="R359" s="124">
        <f t="shared" si="32"/>
        <v>17107759.77905136</v>
      </c>
      <c r="Z359" s="2"/>
    </row>
    <row r="360" spans="13:26" x14ac:dyDescent="0.25">
      <c r="M360" s="2"/>
      <c r="N360" s="1">
        <f t="shared" si="28"/>
        <v>302</v>
      </c>
      <c r="O360" s="124">
        <f t="shared" si="30"/>
        <v>17107759.77905136</v>
      </c>
      <c r="P360" s="124">
        <f t="shared" si="29"/>
        <v>39929.44562334902</v>
      </c>
      <c r="Q360" s="124">
        <f t="shared" si="31"/>
        <v>38178.516997744708</v>
      </c>
      <c r="R360" s="124">
        <f t="shared" si="32"/>
        <v>17185867.741672453</v>
      </c>
      <c r="Z360" s="2"/>
    </row>
    <row r="361" spans="13:26" x14ac:dyDescent="0.25">
      <c r="M361" s="2"/>
      <c r="N361" s="1">
        <f t="shared" si="28"/>
        <v>303</v>
      </c>
      <c r="O361" s="124">
        <f t="shared" si="30"/>
        <v>17185867.741672453</v>
      </c>
      <c r="P361" s="124">
        <f t="shared" si="29"/>
        <v>39929.44562334902</v>
      </c>
      <c r="Q361" s="124">
        <f t="shared" si="31"/>
        <v>38352.826563526673</v>
      </c>
      <c r="R361" s="124">
        <f t="shared" si="32"/>
        <v>17264150.013859328</v>
      </c>
      <c r="Z361" s="2"/>
    </row>
    <row r="362" spans="13:26" x14ac:dyDescent="0.25">
      <c r="M362" s="2"/>
      <c r="N362" s="1">
        <f t="shared" si="28"/>
        <v>304</v>
      </c>
      <c r="O362" s="124">
        <f t="shared" si="30"/>
        <v>17264150.013859328</v>
      </c>
      <c r="P362" s="124">
        <f t="shared" si="29"/>
        <v>39929.44562334902</v>
      </c>
      <c r="Q362" s="124">
        <f t="shared" si="31"/>
        <v>38527.525127097128</v>
      </c>
      <c r="R362" s="124">
        <f t="shared" si="32"/>
        <v>17342606.984609775</v>
      </c>
      <c r="Z362" s="2"/>
    </row>
    <row r="363" spans="13:26" x14ac:dyDescent="0.25">
      <c r="M363" s="2"/>
      <c r="N363" s="1">
        <f t="shared" si="28"/>
        <v>305</v>
      </c>
      <c r="O363" s="124">
        <f t="shared" si="30"/>
        <v>17342606.984609775</v>
      </c>
      <c r="P363" s="124">
        <f t="shared" si="29"/>
        <v>39929.44562334902</v>
      </c>
      <c r="Q363" s="124">
        <f t="shared" si="31"/>
        <v>38702.613556562646</v>
      </c>
      <c r="R363" s="124">
        <f t="shared" si="32"/>
        <v>17421239.043789688</v>
      </c>
      <c r="Z363" s="2"/>
    </row>
    <row r="364" spans="13:26" x14ac:dyDescent="0.25">
      <c r="M364" s="2"/>
      <c r="N364" s="1">
        <f t="shared" si="28"/>
        <v>306</v>
      </c>
      <c r="O364" s="124">
        <f t="shared" si="30"/>
        <v>17421239.043789688</v>
      </c>
      <c r="P364" s="124">
        <f t="shared" si="29"/>
        <v>39929.44562334902</v>
      </c>
      <c r="Q364" s="124">
        <f t="shared" si="31"/>
        <v>38878.092721967114</v>
      </c>
      <c r="R364" s="124">
        <f t="shared" si="32"/>
        <v>17500046.582135007</v>
      </c>
      <c r="Z364" s="2"/>
    </row>
    <row r="365" spans="13:26" x14ac:dyDescent="0.25">
      <c r="M365" s="2"/>
      <c r="N365" s="1">
        <f t="shared" si="28"/>
        <v>307</v>
      </c>
      <c r="O365" s="124">
        <f t="shared" si="30"/>
        <v>17500046.582135007</v>
      </c>
      <c r="P365" s="124">
        <f t="shared" si="29"/>
        <v>39929.44562334902</v>
      </c>
      <c r="Q365" s="124">
        <f t="shared" si="31"/>
        <v>39053.963495296033</v>
      </c>
      <c r="R365" s="124">
        <f t="shared" si="32"/>
        <v>17579029.991253652</v>
      </c>
      <c r="Z365" s="2"/>
    </row>
    <row r="366" spans="13:26" x14ac:dyDescent="0.25">
      <c r="M366" s="2"/>
      <c r="N366" s="1">
        <f t="shared" si="28"/>
        <v>308</v>
      </c>
      <c r="O366" s="124">
        <f t="shared" si="30"/>
        <v>17579029.991253652</v>
      </c>
      <c r="P366" s="124">
        <f t="shared" si="29"/>
        <v>39929.44562334902</v>
      </c>
      <c r="Q366" s="124">
        <f t="shared" si="31"/>
        <v>39230.226750480877</v>
      </c>
      <c r="R366" s="124">
        <f t="shared" si="32"/>
        <v>17658189.663627483</v>
      </c>
      <c r="Z366" s="2"/>
    </row>
    <row r="367" spans="13:26" x14ac:dyDescent="0.25">
      <c r="M367" s="2"/>
      <c r="N367" s="1">
        <f t="shared" si="28"/>
        <v>309</v>
      </c>
      <c r="O367" s="124">
        <f t="shared" si="30"/>
        <v>17658189.663627483</v>
      </c>
      <c r="P367" s="124">
        <f t="shared" si="29"/>
        <v>39929.44562334902</v>
      </c>
      <c r="Q367" s="124">
        <f t="shared" si="31"/>
        <v>39406.883363403453</v>
      </c>
      <c r="R367" s="124">
        <f t="shared" si="32"/>
        <v>17737525.992614236</v>
      </c>
      <c r="Z367" s="2"/>
    </row>
    <row r="368" spans="13:26" x14ac:dyDescent="0.25">
      <c r="M368" s="2"/>
      <c r="N368" s="1">
        <f t="shared" si="28"/>
        <v>310</v>
      </c>
      <c r="O368" s="124">
        <f t="shared" si="30"/>
        <v>17737525.992614236</v>
      </c>
      <c r="P368" s="124">
        <f t="shared" si="29"/>
        <v>39929.44562334902</v>
      </c>
      <c r="Q368" s="124">
        <f t="shared" si="31"/>
        <v>39583.934211900189</v>
      </c>
      <c r="R368" s="124">
        <f t="shared" si="32"/>
        <v>17817039.372449484</v>
      </c>
      <c r="Z368" s="2"/>
    </row>
    <row r="369" spans="13:26" x14ac:dyDescent="0.25">
      <c r="M369" s="2"/>
      <c r="N369" s="1">
        <f t="shared" si="28"/>
        <v>311</v>
      </c>
      <c r="O369" s="124">
        <f t="shared" si="30"/>
        <v>17817039.372449484</v>
      </c>
      <c r="P369" s="124">
        <f t="shared" si="29"/>
        <v>39929.44562334902</v>
      </c>
      <c r="Q369" s="124">
        <f t="shared" si="31"/>
        <v>39761.380175766564</v>
      </c>
      <c r="R369" s="124">
        <f t="shared" si="32"/>
        <v>17896730.198248599</v>
      </c>
      <c r="Z369" s="2"/>
    </row>
    <row r="370" spans="13:26" x14ac:dyDescent="0.25">
      <c r="M370" s="2"/>
      <c r="N370" s="1">
        <f t="shared" si="28"/>
        <v>312</v>
      </c>
      <c r="O370" s="124">
        <f t="shared" si="30"/>
        <v>17896730.198248599</v>
      </c>
      <c r="P370" s="124">
        <f t="shared" si="29"/>
        <v>39929.44562334902</v>
      </c>
      <c r="Q370" s="124">
        <f t="shared" si="31"/>
        <v>39939.22213676144</v>
      </c>
      <c r="R370" s="124">
        <f t="shared" si="32"/>
        <v>17976598.86600871</v>
      </c>
      <c r="Z370" s="2"/>
    </row>
    <row r="371" spans="13:26" x14ac:dyDescent="0.25">
      <c r="M371" s="2"/>
      <c r="N371" s="1">
        <f t="shared" si="28"/>
        <v>313</v>
      </c>
      <c r="O371" s="124">
        <f t="shared" si="30"/>
        <v>17976598.86600871</v>
      </c>
      <c r="P371" s="124">
        <f t="shared" si="29"/>
        <v>39929.44562334902</v>
      </c>
      <c r="Q371" s="124">
        <f t="shared" si="31"/>
        <v>40117.460978611474</v>
      </c>
      <c r="R371" s="124">
        <f t="shared" si="32"/>
        <v>18056645.772610672</v>
      </c>
      <c r="Z371" s="2"/>
    </row>
    <row r="372" spans="13:26" x14ac:dyDescent="0.25">
      <c r="M372" s="2"/>
      <c r="N372" s="1">
        <f t="shared" si="28"/>
        <v>314</v>
      </c>
      <c r="O372" s="124">
        <f t="shared" si="30"/>
        <v>18056645.772610672</v>
      </c>
      <c r="P372" s="124">
        <f t="shared" si="29"/>
        <v>39929.44562334902</v>
      </c>
      <c r="Q372" s="124">
        <f t="shared" si="31"/>
        <v>40296.097587015458</v>
      </c>
      <c r="R372" s="124">
        <f t="shared" si="32"/>
        <v>18136871.315821037</v>
      </c>
      <c r="Z372" s="2"/>
    </row>
    <row r="373" spans="13:26" x14ac:dyDescent="0.25">
      <c r="M373" s="2"/>
      <c r="N373" s="1">
        <f t="shared" si="28"/>
        <v>315</v>
      </c>
      <c r="O373" s="124">
        <f t="shared" si="30"/>
        <v>18136871.315821037</v>
      </c>
      <c r="P373" s="124">
        <f t="shared" si="29"/>
        <v>39929.44562334902</v>
      </c>
      <c r="Q373" s="124">
        <f t="shared" si="31"/>
        <v>40475.132849648777</v>
      </c>
      <c r="R373" s="124">
        <f t="shared" si="32"/>
        <v>18217275.894294035</v>
      </c>
      <c r="Z373" s="2"/>
    </row>
    <row r="374" spans="13:26" x14ac:dyDescent="0.25">
      <c r="M374" s="2"/>
      <c r="N374" s="1">
        <f t="shared" si="28"/>
        <v>316</v>
      </c>
      <c r="O374" s="124">
        <f t="shared" si="30"/>
        <v>18217275.894294035</v>
      </c>
      <c r="P374" s="124">
        <f t="shared" si="29"/>
        <v>39929.44562334902</v>
      </c>
      <c r="Q374" s="124">
        <f t="shared" si="31"/>
        <v>40654.56765616779</v>
      </c>
      <c r="R374" s="124">
        <f t="shared" si="32"/>
        <v>18297859.907573551</v>
      </c>
      <c r="Z374" s="2"/>
    </row>
    <row r="375" spans="13:26" x14ac:dyDescent="0.25">
      <c r="M375" s="2"/>
      <c r="N375" s="1">
        <f t="shared" si="28"/>
        <v>317</v>
      </c>
      <c r="O375" s="124">
        <f t="shared" si="30"/>
        <v>18297859.907573551</v>
      </c>
      <c r="P375" s="124">
        <f t="shared" si="29"/>
        <v>39929.44562334902</v>
      </c>
      <c r="Q375" s="124">
        <f t="shared" si="31"/>
        <v>40834.402898214263</v>
      </c>
      <c r="R375" s="124">
        <f t="shared" si="32"/>
        <v>18378623.756095115</v>
      </c>
      <c r="Z375" s="2"/>
    </row>
    <row r="376" spans="13:26" x14ac:dyDescent="0.25">
      <c r="M376" s="2"/>
      <c r="N376" s="1">
        <f t="shared" ref="N376:N430" si="33">N375+1</f>
        <v>318</v>
      </c>
      <c r="O376" s="124">
        <f t="shared" si="30"/>
        <v>18378623.756095115</v>
      </c>
      <c r="P376" s="124">
        <f t="shared" ref="P376:P430" si="34">P375</f>
        <v>39929.44562334902</v>
      </c>
      <c r="Q376" s="124">
        <f t="shared" si="31"/>
        <v>41014.639469419773</v>
      </c>
      <c r="R376" s="124">
        <f t="shared" si="32"/>
        <v>18459567.841187883</v>
      </c>
      <c r="Z376" s="2"/>
    </row>
    <row r="377" spans="13:26" x14ac:dyDescent="0.25">
      <c r="M377" s="2"/>
      <c r="N377" s="1">
        <f t="shared" si="33"/>
        <v>319</v>
      </c>
      <c r="O377" s="124">
        <f t="shared" si="30"/>
        <v>18459567.841187883</v>
      </c>
      <c r="P377" s="124">
        <f t="shared" si="34"/>
        <v>39929.44562334902</v>
      </c>
      <c r="Q377" s="124">
        <f t="shared" si="31"/>
        <v>41195.27826541019</v>
      </c>
      <c r="R377" s="124">
        <f t="shared" si="32"/>
        <v>18540692.565076642</v>
      </c>
      <c r="Z377" s="2"/>
    </row>
    <row r="378" spans="13:26" x14ac:dyDescent="0.25">
      <c r="M378" s="2"/>
      <c r="N378" s="1">
        <f t="shared" si="33"/>
        <v>320</v>
      </c>
      <c r="O378" s="124">
        <f t="shared" si="30"/>
        <v>18540692.565076642</v>
      </c>
      <c r="P378" s="124">
        <f t="shared" si="34"/>
        <v>39929.44562334902</v>
      </c>
      <c r="Q378" s="124">
        <f t="shared" si="31"/>
        <v>41376.320183810101</v>
      </c>
      <c r="R378" s="124">
        <f t="shared" si="32"/>
        <v>18621998.330883801</v>
      </c>
      <c r="Z378" s="2"/>
    </row>
    <row r="379" spans="13:26" x14ac:dyDescent="0.25">
      <c r="M379" s="2"/>
      <c r="N379" s="1">
        <f t="shared" si="33"/>
        <v>321</v>
      </c>
      <c r="O379" s="124">
        <f t="shared" si="30"/>
        <v>18621998.330883801</v>
      </c>
      <c r="P379" s="124">
        <f t="shared" si="34"/>
        <v>39929.44562334902</v>
      </c>
      <c r="Q379" s="124">
        <f t="shared" si="31"/>
        <v>41557.766124247282</v>
      </c>
      <c r="R379" s="124">
        <f t="shared" si="32"/>
        <v>18703485.542631399</v>
      </c>
      <c r="Z379" s="2"/>
    </row>
    <row r="380" spans="13:26" x14ac:dyDescent="0.25">
      <c r="M380" s="2"/>
      <c r="N380" s="1">
        <f t="shared" si="33"/>
        <v>322</v>
      </c>
      <c r="O380" s="124">
        <f t="shared" si="30"/>
        <v>18703485.542631399</v>
      </c>
      <c r="P380" s="124">
        <f t="shared" si="34"/>
        <v>39929.44562334902</v>
      </c>
      <c r="Q380" s="124">
        <f t="shared" si="31"/>
        <v>41739.616988357142</v>
      </c>
      <c r="R380" s="124">
        <f t="shared" si="32"/>
        <v>18785154.605243105</v>
      </c>
      <c r="Z380" s="2"/>
    </row>
    <row r="381" spans="13:26" x14ac:dyDescent="0.25">
      <c r="M381" s="2"/>
      <c r="N381" s="1">
        <f t="shared" si="33"/>
        <v>323</v>
      </c>
      <c r="O381" s="124">
        <f t="shared" si="30"/>
        <v>18785154.605243105</v>
      </c>
      <c r="P381" s="124">
        <f t="shared" si="34"/>
        <v>39929.44562334902</v>
      </c>
      <c r="Q381" s="124">
        <f t="shared" si="31"/>
        <v>41921.873679787248</v>
      </c>
      <c r="R381" s="124">
        <f t="shared" si="32"/>
        <v>18867005.924546242</v>
      </c>
      <c r="Z381" s="2"/>
    </row>
    <row r="382" spans="13:26" x14ac:dyDescent="0.25">
      <c r="M382" s="2"/>
      <c r="N382" s="1">
        <f t="shared" si="33"/>
        <v>324</v>
      </c>
      <c r="O382" s="124">
        <f t="shared" si="30"/>
        <v>18867005.924546242</v>
      </c>
      <c r="P382" s="124">
        <f t="shared" si="34"/>
        <v>39929.44562334902</v>
      </c>
      <c r="Q382" s="124">
        <f t="shared" si="31"/>
        <v>42104.53710420178</v>
      </c>
      <c r="R382" s="124">
        <f t="shared" si="32"/>
        <v>18949039.907273792</v>
      </c>
      <c r="Z382" s="2"/>
    </row>
    <row r="383" spans="13:26" x14ac:dyDescent="0.25">
      <c r="M383" s="2"/>
      <c r="N383" s="1">
        <f t="shared" si="33"/>
        <v>325</v>
      </c>
      <c r="O383" s="124">
        <f t="shared" si="30"/>
        <v>18949039.907273792</v>
      </c>
      <c r="P383" s="124">
        <f t="shared" si="34"/>
        <v>39929.44562334902</v>
      </c>
      <c r="Q383" s="124">
        <f t="shared" si="31"/>
        <v>42287.608169286032</v>
      </c>
      <c r="R383" s="124">
        <f t="shared" si="32"/>
        <v>19031256.961066429</v>
      </c>
      <c r="Z383" s="2"/>
    </row>
    <row r="384" spans="13:26" x14ac:dyDescent="0.25">
      <c r="M384" s="2"/>
      <c r="N384" s="1">
        <f t="shared" si="33"/>
        <v>326</v>
      </c>
      <c r="O384" s="124">
        <f t="shared" si="30"/>
        <v>19031256.961066429</v>
      </c>
      <c r="P384" s="124">
        <f t="shared" si="34"/>
        <v>39929.44562334902</v>
      </c>
      <c r="Q384" s="124">
        <f t="shared" si="31"/>
        <v>42471.087784750955</v>
      </c>
      <c r="R384" s="124">
        <f t="shared" si="32"/>
        <v>19113657.49447453</v>
      </c>
      <c r="Z384" s="2"/>
    </row>
    <row r="385" spans="13:26" x14ac:dyDescent="0.25">
      <c r="M385" s="2"/>
      <c r="N385" s="1">
        <f t="shared" si="33"/>
        <v>327</v>
      </c>
      <c r="O385" s="124">
        <f t="shared" si="30"/>
        <v>19113657.49447453</v>
      </c>
      <c r="P385" s="124">
        <f t="shared" si="34"/>
        <v>39929.44562334902</v>
      </c>
      <c r="Q385" s="124">
        <f t="shared" si="31"/>
        <v>42654.976862337644</v>
      </c>
      <c r="R385" s="124">
        <f t="shared" si="32"/>
        <v>19196241.916960217</v>
      </c>
      <c r="Z385" s="2"/>
    </row>
    <row r="386" spans="13:26" x14ac:dyDescent="0.25">
      <c r="M386" s="2"/>
      <c r="N386" s="1">
        <f t="shared" si="33"/>
        <v>328</v>
      </c>
      <c r="O386" s="124">
        <f t="shared" si="30"/>
        <v>19196241.916960217</v>
      </c>
      <c r="P386" s="124">
        <f t="shared" si="34"/>
        <v>39929.44562334902</v>
      </c>
      <c r="Q386" s="124">
        <f t="shared" si="31"/>
        <v>42839.27631582188</v>
      </c>
      <c r="R386" s="124">
        <f t="shared" si="32"/>
        <v>19279010.63889939</v>
      </c>
      <c r="Z386" s="2"/>
    </row>
    <row r="387" spans="13:26" x14ac:dyDescent="0.25">
      <c r="M387" s="2"/>
      <c r="N387" s="1">
        <f t="shared" si="33"/>
        <v>329</v>
      </c>
      <c r="O387" s="124">
        <f t="shared" si="30"/>
        <v>19279010.63889939</v>
      </c>
      <c r="P387" s="124">
        <f t="shared" si="34"/>
        <v>39929.44562334902</v>
      </c>
      <c r="Q387" s="124">
        <f t="shared" si="31"/>
        <v>43023.98706101867</v>
      </c>
      <c r="R387" s="124">
        <f t="shared" si="32"/>
        <v>19361964.071583759</v>
      </c>
      <c r="Z387" s="2"/>
    </row>
    <row r="388" spans="13:26" x14ac:dyDescent="0.25">
      <c r="M388" s="2"/>
      <c r="N388" s="1">
        <f t="shared" si="33"/>
        <v>330</v>
      </c>
      <c r="O388" s="124">
        <f t="shared" si="30"/>
        <v>19361964.071583759</v>
      </c>
      <c r="P388" s="124">
        <f t="shared" si="34"/>
        <v>39929.44562334902</v>
      </c>
      <c r="Q388" s="124">
        <f t="shared" si="31"/>
        <v>43209.110015786806</v>
      </c>
      <c r="R388" s="124">
        <f t="shared" si="32"/>
        <v>19445102.627222896</v>
      </c>
      <c r="Z388" s="2"/>
    </row>
    <row r="389" spans="13:26" x14ac:dyDescent="0.25">
      <c r="M389" s="2"/>
      <c r="N389" s="1">
        <f t="shared" si="33"/>
        <v>331</v>
      </c>
      <c r="O389" s="124">
        <f t="shared" si="30"/>
        <v>19445102.627222896</v>
      </c>
      <c r="P389" s="124">
        <f t="shared" si="34"/>
        <v>39929.44562334902</v>
      </c>
      <c r="Q389" s="124">
        <f t="shared" si="31"/>
        <v>43394.646100033409</v>
      </c>
      <c r="R389" s="124">
        <f t="shared" si="32"/>
        <v>19528426.718946278</v>
      </c>
      <c r="Z389" s="2"/>
    </row>
    <row r="390" spans="13:26" x14ac:dyDescent="0.25">
      <c r="M390" s="2"/>
      <c r="N390" s="1">
        <f t="shared" si="33"/>
        <v>332</v>
      </c>
      <c r="O390" s="124">
        <f t="shared" si="30"/>
        <v>19528426.718946278</v>
      </c>
      <c r="P390" s="124">
        <f t="shared" si="34"/>
        <v>39929.44562334902</v>
      </c>
      <c r="Q390" s="124">
        <f t="shared" si="31"/>
        <v>43580.59623571852</v>
      </c>
      <c r="R390" s="124">
        <f t="shared" si="32"/>
        <v>19611936.760805346</v>
      </c>
      <c r="Z390" s="2"/>
    </row>
    <row r="391" spans="13:26" x14ac:dyDescent="0.25">
      <c r="M391" s="2"/>
      <c r="N391" s="1">
        <f t="shared" si="33"/>
        <v>333</v>
      </c>
      <c r="O391" s="124">
        <f t="shared" si="30"/>
        <v>19611936.760805346</v>
      </c>
      <c r="P391" s="124">
        <f t="shared" si="34"/>
        <v>39929.44562334902</v>
      </c>
      <c r="Q391" s="124">
        <f t="shared" si="31"/>
        <v>43766.961346859658</v>
      </c>
      <c r="R391" s="124">
        <f t="shared" si="32"/>
        <v>19695633.167775556</v>
      </c>
      <c r="Z391" s="2"/>
    </row>
    <row r="392" spans="13:26" x14ac:dyDescent="0.25">
      <c r="M392" s="2"/>
      <c r="N392" s="1">
        <f t="shared" si="33"/>
        <v>334</v>
      </c>
      <c r="O392" s="124">
        <f t="shared" si="30"/>
        <v>19695633.167775556</v>
      </c>
      <c r="P392" s="124">
        <f t="shared" si="34"/>
        <v>39929.44562334902</v>
      </c>
      <c r="Q392" s="124">
        <f t="shared" si="31"/>
        <v>43953.742359536438</v>
      </c>
      <c r="R392" s="124">
        <f t="shared" si="32"/>
        <v>19779516.355758443</v>
      </c>
      <c r="Z392" s="2"/>
    </row>
    <row r="393" spans="13:26" x14ac:dyDescent="0.25">
      <c r="M393" s="2"/>
      <c r="N393" s="1">
        <f t="shared" si="33"/>
        <v>335</v>
      </c>
      <c r="O393" s="124">
        <f t="shared" si="30"/>
        <v>19779516.355758443</v>
      </c>
      <c r="P393" s="124">
        <f t="shared" si="34"/>
        <v>39929.44562334902</v>
      </c>
      <c r="Q393" s="124">
        <f t="shared" si="31"/>
        <v>44140.940201895159</v>
      </c>
      <c r="R393" s="124">
        <f t="shared" si="32"/>
        <v>19863586.741583686</v>
      </c>
      <c r="Z393" s="2"/>
    </row>
    <row r="394" spans="13:26" x14ac:dyDescent="0.25">
      <c r="M394" s="2"/>
      <c r="N394" s="1">
        <f t="shared" si="33"/>
        <v>336</v>
      </c>
      <c r="O394" s="124">
        <f t="shared" si="30"/>
        <v>19863586.741583686</v>
      </c>
      <c r="P394" s="124">
        <f t="shared" si="34"/>
        <v>39929.44562334902</v>
      </c>
      <c r="Q394" s="124">
        <f t="shared" si="31"/>
        <v>44328.555804153395</v>
      </c>
      <c r="R394" s="124">
        <f t="shared" si="32"/>
        <v>19947844.743011188</v>
      </c>
      <c r="Z394" s="2"/>
    </row>
    <row r="395" spans="13:26" x14ac:dyDescent="0.25">
      <c r="M395" s="2"/>
      <c r="N395" s="1">
        <f t="shared" si="33"/>
        <v>337</v>
      </c>
      <c r="O395" s="124">
        <f t="shared" si="30"/>
        <v>19947844.743011188</v>
      </c>
      <c r="P395" s="124">
        <f t="shared" si="34"/>
        <v>39929.44562334902</v>
      </c>
      <c r="Q395" s="124">
        <f t="shared" si="31"/>
        <v>44516.590098604669</v>
      </c>
      <c r="R395" s="124">
        <f t="shared" si="32"/>
        <v>20032290.778733142</v>
      </c>
      <c r="Z395" s="2"/>
    </row>
    <row r="396" spans="13:26" x14ac:dyDescent="0.25">
      <c r="M396" s="2"/>
      <c r="N396" s="1">
        <f t="shared" si="33"/>
        <v>338</v>
      </c>
      <c r="O396" s="124">
        <f t="shared" si="30"/>
        <v>20032290.778733142</v>
      </c>
      <c r="P396" s="124">
        <f t="shared" si="34"/>
        <v>39929.44562334902</v>
      </c>
      <c r="Q396" s="124">
        <f t="shared" si="31"/>
        <v>44705.044019623048</v>
      </c>
      <c r="R396" s="124">
        <f t="shared" si="32"/>
        <v>20116925.268376116</v>
      </c>
      <c r="Z396" s="2"/>
    </row>
    <row r="397" spans="13:26" x14ac:dyDescent="0.25">
      <c r="M397" s="2"/>
      <c r="N397" s="1">
        <f t="shared" si="33"/>
        <v>339</v>
      </c>
      <c r="O397" s="124">
        <f t="shared" ref="O397:O430" si="35">R396</f>
        <v>20116925.268376116</v>
      </c>
      <c r="P397" s="124">
        <f t="shared" si="34"/>
        <v>39929.44562334902</v>
      </c>
      <c r="Q397" s="124">
        <f t="shared" ref="Q397:Q430" si="36">O397*$P$53</f>
        <v>44893.918503667795</v>
      </c>
      <c r="R397" s="124">
        <f t="shared" ref="R397:R430" si="37">O397+P397+Q397</f>
        <v>20201748.632503133</v>
      </c>
      <c r="Z397" s="2"/>
    </row>
    <row r="398" spans="13:26" x14ac:dyDescent="0.25">
      <c r="M398" s="2"/>
      <c r="N398" s="1">
        <f t="shared" si="33"/>
        <v>340</v>
      </c>
      <c r="O398" s="124">
        <f t="shared" si="35"/>
        <v>20201748.632503133</v>
      </c>
      <c r="P398" s="124">
        <f t="shared" si="34"/>
        <v>39929.44562334902</v>
      </c>
      <c r="Q398" s="124">
        <f t="shared" si="36"/>
        <v>45083.214489288002</v>
      </c>
      <c r="R398" s="124">
        <f t="shared" si="37"/>
        <v>20286761.292615771</v>
      </c>
      <c r="Z398" s="2"/>
    </row>
    <row r="399" spans="13:26" x14ac:dyDescent="0.25">
      <c r="M399" s="2"/>
      <c r="N399" s="1">
        <f t="shared" si="33"/>
        <v>341</v>
      </c>
      <c r="O399" s="124">
        <f t="shared" si="35"/>
        <v>20286761.292615771</v>
      </c>
      <c r="P399" s="124">
        <f t="shared" si="34"/>
        <v>39929.44562334902</v>
      </c>
      <c r="Q399" s="124">
        <f t="shared" si="36"/>
        <v>45272.932917127291</v>
      </c>
      <c r="R399" s="124">
        <f t="shared" si="37"/>
        <v>20371963.671156246</v>
      </c>
      <c r="Z399" s="2"/>
    </row>
    <row r="400" spans="13:26" x14ac:dyDescent="0.25">
      <c r="M400" s="2"/>
      <c r="N400" s="1">
        <f t="shared" si="33"/>
        <v>342</v>
      </c>
      <c r="O400" s="124">
        <f t="shared" si="35"/>
        <v>20371963.671156246</v>
      </c>
      <c r="P400" s="124">
        <f t="shared" si="34"/>
        <v>39929.44562334902</v>
      </c>
      <c r="Q400" s="124">
        <f t="shared" si="36"/>
        <v>45463.074729928463</v>
      </c>
      <c r="R400" s="124">
        <f t="shared" si="37"/>
        <v>20457356.191509522</v>
      </c>
      <c r="Z400" s="2"/>
    </row>
    <row r="401" spans="13:26" x14ac:dyDescent="0.25">
      <c r="M401" s="2"/>
      <c r="N401" s="1">
        <f t="shared" si="33"/>
        <v>343</v>
      </c>
      <c r="O401" s="124">
        <f t="shared" si="35"/>
        <v>20457356.191509522</v>
      </c>
      <c r="P401" s="124">
        <f t="shared" si="34"/>
        <v>39929.44562334902</v>
      </c>
      <c r="Q401" s="124">
        <f t="shared" si="36"/>
        <v>45653.640872538199</v>
      </c>
      <c r="R401" s="124">
        <f t="shared" si="37"/>
        <v>20542939.27800541</v>
      </c>
      <c r="Z401" s="2"/>
    </row>
    <row r="402" spans="13:26" x14ac:dyDescent="0.25">
      <c r="M402" s="2"/>
      <c r="N402" s="1">
        <f t="shared" si="33"/>
        <v>344</v>
      </c>
      <c r="O402" s="124">
        <f t="shared" si="35"/>
        <v>20542939.27800541</v>
      </c>
      <c r="P402" s="124">
        <f t="shared" si="34"/>
        <v>39929.44562334902</v>
      </c>
      <c r="Q402" s="124">
        <f t="shared" si="36"/>
        <v>45844.632291911745</v>
      </c>
      <c r="R402" s="124">
        <f t="shared" si="37"/>
        <v>20628713.355920672</v>
      </c>
      <c r="Z402" s="2"/>
    </row>
    <row r="403" spans="13:26" x14ac:dyDescent="0.25">
      <c r="M403" s="2"/>
      <c r="N403" s="1">
        <f t="shared" si="33"/>
        <v>345</v>
      </c>
      <c r="O403" s="124">
        <f t="shared" si="35"/>
        <v>20628713.355920672</v>
      </c>
      <c r="P403" s="124">
        <f t="shared" si="34"/>
        <v>39929.44562334902</v>
      </c>
      <c r="Q403" s="124">
        <f t="shared" si="36"/>
        <v>46036.049937117612</v>
      </c>
      <c r="R403" s="124">
        <f t="shared" si="37"/>
        <v>20714678.85148114</v>
      </c>
      <c r="Z403" s="2"/>
    </row>
    <row r="404" spans="13:26" x14ac:dyDescent="0.25">
      <c r="M404" s="2"/>
      <c r="N404" s="1">
        <f t="shared" si="33"/>
        <v>346</v>
      </c>
      <c r="O404" s="124">
        <f t="shared" si="35"/>
        <v>20714678.85148114</v>
      </c>
      <c r="P404" s="124">
        <f t="shared" si="34"/>
        <v>39929.44562334902</v>
      </c>
      <c r="Q404" s="124">
        <f t="shared" si="36"/>
        <v>46227.894759342307</v>
      </c>
      <c r="R404" s="124">
        <f t="shared" si="37"/>
        <v>20800836.191863831</v>
      </c>
      <c r="Z404" s="2"/>
    </row>
    <row r="405" spans="13:26" x14ac:dyDescent="0.25">
      <c r="M405" s="2"/>
      <c r="N405" s="1">
        <f t="shared" si="33"/>
        <v>347</v>
      </c>
      <c r="O405" s="124">
        <f t="shared" si="35"/>
        <v>20800836.191863831</v>
      </c>
      <c r="P405" s="124">
        <f t="shared" si="34"/>
        <v>39929.44562334902</v>
      </c>
      <c r="Q405" s="124">
        <f t="shared" si="36"/>
        <v>46420.167711895039</v>
      </c>
      <c r="R405" s="124">
        <f t="shared" si="37"/>
        <v>20887185.805199075</v>
      </c>
      <c r="Z405" s="2"/>
    </row>
    <row r="406" spans="13:26" x14ac:dyDescent="0.25">
      <c r="M406" s="2"/>
      <c r="N406" s="1">
        <f t="shared" si="33"/>
        <v>348</v>
      </c>
      <c r="O406" s="124">
        <f t="shared" si="35"/>
        <v>20887185.805199075</v>
      </c>
      <c r="P406" s="124">
        <f t="shared" si="34"/>
        <v>39929.44562334902</v>
      </c>
      <c r="Q406" s="124">
        <f t="shared" si="36"/>
        <v>46612.869750212478</v>
      </c>
      <c r="R406" s="124">
        <f t="shared" si="37"/>
        <v>20973728.120572638</v>
      </c>
      <c r="Z406" s="2"/>
    </row>
    <row r="407" spans="13:26" x14ac:dyDescent="0.25">
      <c r="M407" s="2"/>
      <c r="N407" s="1">
        <f t="shared" si="33"/>
        <v>349</v>
      </c>
      <c r="O407" s="124">
        <f t="shared" si="35"/>
        <v>20973728.120572638</v>
      </c>
      <c r="P407" s="124">
        <f t="shared" si="34"/>
        <v>39929.44562334902</v>
      </c>
      <c r="Q407" s="124">
        <f t="shared" si="36"/>
        <v>46806.001831863498</v>
      </c>
      <c r="R407" s="124">
        <f t="shared" si="37"/>
        <v>21060463.56802785</v>
      </c>
      <c r="Z407" s="2"/>
    </row>
    <row r="408" spans="13:26" x14ac:dyDescent="0.25">
      <c r="M408" s="2"/>
      <c r="N408" s="1">
        <f t="shared" si="33"/>
        <v>350</v>
      </c>
      <c r="O408" s="124">
        <f t="shared" si="35"/>
        <v>21060463.56802785</v>
      </c>
      <c r="P408" s="124">
        <f t="shared" si="34"/>
        <v>39929.44562334902</v>
      </c>
      <c r="Q408" s="124">
        <f t="shared" si="36"/>
        <v>46999.564916553914</v>
      </c>
      <c r="R408" s="124">
        <f t="shared" si="37"/>
        <v>21147392.578567754</v>
      </c>
      <c r="Z408" s="2"/>
    </row>
    <row r="409" spans="13:26" x14ac:dyDescent="0.25">
      <c r="M409" s="2"/>
      <c r="N409" s="1">
        <f t="shared" si="33"/>
        <v>351</v>
      </c>
      <c r="O409" s="124">
        <f t="shared" si="35"/>
        <v>21147392.578567754</v>
      </c>
      <c r="P409" s="124">
        <f t="shared" si="34"/>
        <v>39929.44562334902</v>
      </c>
      <c r="Q409" s="124">
        <f t="shared" si="36"/>
        <v>47193.559966131288</v>
      </c>
      <c r="R409" s="124">
        <f t="shared" si="37"/>
        <v>21234515.584157236</v>
      </c>
      <c r="Z409" s="2"/>
    </row>
    <row r="410" spans="13:26" x14ac:dyDescent="0.25">
      <c r="M410" s="2"/>
      <c r="N410" s="1">
        <f t="shared" si="33"/>
        <v>352</v>
      </c>
      <c r="O410" s="124">
        <f t="shared" si="35"/>
        <v>21234515.584157236</v>
      </c>
      <c r="P410" s="124">
        <f t="shared" si="34"/>
        <v>39929.44562334902</v>
      </c>
      <c r="Q410" s="124">
        <f t="shared" si="36"/>
        <v>47387.987944589673</v>
      </c>
      <c r="R410" s="124">
        <f t="shared" si="37"/>
        <v>21321833.017725173</v>
      </c>
      <c r="Z410" s="2"/>
    </row>
    <row r="411" spans="13:26" x14ac:dyDescent="0.25">
      <c r="M411" s="2"/>
      <c r="N411" s="1">
        <f t="shared" si="33"/>
        <v>353</v>
      </c>
      <c r="O411" s="124">
        <f t="shared" si="35"/>
        <v>21321833.017725173</v>
      </c>
      <c r="P411" s="124">
        <f t="shared" si="34"/>
        <v>39929.44562334902</v>
      </c>
      <c r="Q411" s="124">
        <f t="shared" si="36"/>
        <v>47582.849818074414</v>
      </c>
      <c r="R411" s="124">
        <f t="shared" si="37"/>
        <v>21409345.313166596</v>
      </c>
      <c r="Z411" s="2"/>
    </row>
    <row r="412" spans="13:26" x14ac:dyDescent="0.25">
      <c r="M412" s="2"/>
      <c r="N412" s="1">
        <f t="shared" si="33"/>
        <v>354</v>
      </c>
      <c r="O412" s="124">
        <f t="shared" si="35"/>
        <v>21409345.313166596</v>
      </c>
      <c r="P412" s="124">
        <f t="shared" si="34"/>
        <v>39929.44562334902</v>
      </c>
      <c r="Q412" s="124">
        <f t="shared" si="36"/>
        <v>47778.146554886982</v>
      </c>
      <c r="R412" s="124">
        <f t="shared" si="37"/>
        <v>21497052.905344833</v>
      </c>
      <c r="Z412" s="2"/>
    </row>
    <row r="413" spans="13:26" x14ac:dyDescent="0.25">
      <c r="M413" s="2"/>
      <c r="N413" s="1">
        <f t="shared" si="33"/>
        <v>355</v>
      </c>
      <c r="O413" s="124">
        <f t="shared" si="35"/>
        <v>21497052.905344833</v>
      </c>
      <c r="P413" s="124">
        <f t="shared" si="34"/>
        <v>39929.44562334902</v>
      </c>
      <c r="Q413" s="124">
        <f t="shared" si="36"/>
        <v>47973.879125489737</v>
      </c>
      <c r="R413" s="124">
        <f t="shared" si="37"/>
        <v>21584956.230093673</v>
      </c>
      <c r="Z413" s="2"/>
    </row>
    <row r="414" spans="13:26" x14ac:dyDescent="0.25">
      <c r="M414" s="2"/>
      <c r="N414" s="1">
        <f t="shared" si="33"/>
        <v>356</v>
      </c>
      <c r="O414" s="124">
        <f t="shared" si="35"/>
        <v>21584956.230093673</v>
      </c>
      <c r="P414" s="124">
        <f t="shared" si="34"/>
        <v>39929.44562334902</v>
      </c>
      <c r="Q414" s="124">
        <f t="shared" si="36"/>
        <v>48170.048502510763</v>
      </c>
      <c r="R414" s="124">
        <f t="shared" si="37"/>
        <v>21673055.724219535</v>
      </c>
      <c r="Z414" s="2"/>
    </row>
    <row r="415" spans="13:26" x14ac:dyDescent="0.25">
      <c r="M415" s="2"/>
      <c r="N415" s="1">
        <f t="shared" si="33"/>
        <v>357</v>
      </c>
      <c r="O415" s="124">
        <f t="shared" si="35"/>
        <v>21673055.724219535</v>
      </c>
      <c r="P415" s="124">
        <f t="shared" si="34"/>
        <v>39929.44562334902</v>
      </c>
      <c r="Q415" s="124">
        <f t="shared" si="36"/>
        <v>48366.655660748715</v>
      </c>
      <c r="R415" s="124">
        <f t="shared" si="37"/>
        <v>21761351.825503632</v>
      </c>
      <c r="Z415" s="2"/>
    </row>
    <row r="416" spans="13:26" x14ac:dyDescent="0.25">
      <c r="M416" s="2"/>
      <c r="N416" s="1">
        <f t="shared" si="33"/>
        <v>358</v>
      </c>
      <c r="O416" s="124">
        <f t="shared" si="35"/>
        <v>21761351.825503632</v>
      </c>
      <c r="P416" s="124">
        <f t="shared" si="34"/>
        <v>39929.44562334902</v>
      </c>
      <c r="Q416" s="124">
        <f t="shared" si="36"/>
        <v>48563.701577177671</v>
      </c>
      <c r="R416" s="124">
        <f t="shared" si="37"/>
        <v>21849844.972704161</v>
      </c>
      <c r="Z416" s="2"/>
    </row>
    <row r="417" spans="13:26" x14ac:dyDescent="0.25">
      <c r="M417" s="2"/>
      <c r="N417" s="1">
        <f t="shared" si="33"/>
        <v>359</v>
      </c>
      <c r="O417" s="124">
        <f t="shared" si="35"/>
        <v>21849844.972704161</v>
      </c>
      <c r="P417" s="124">
        <f t="shared" si="34"/>
        <v>39929.44562334902</v>
      </c>
      <c r="Q417" s="124">
        <f t="shared" si="36"/>
        <v>48761.187230951953</v>
      </c>
      <c r="R417" s="124">
        <f t="shared" si="37"/>
        <v>21938535.605558462</v>
      </c>
      <c r="Z417" s="2"/>
    </row>
    <row r="418" spans="13:26" x14ac:dyDescent="0.25">
      <c r="M418" s="2"/>
      <c r="N418" s="1">
        <f t="shared" si="33"/>
        <v>360</v>
      </c>
      <c r="O418" s="124">
        <f t="shared" si="35"/>
        <v>21938535.605558462</v>
      </c>
      <c r="P418" s="124">
        <f t="shared" si="34"/>
        <v>39929.44562334902</v>
      </c>
      <c r="Q418" s="124">
        <f t="shared" si="36"/>
        <v>48959.11360341101</v>
      </c>
      <c r="R418" s="124">
        <f t="shared" si="37"/>
        <v>22027424.164785221</v>
      </c>
      <c r="Z418" s="2"/>
    </row>
    <row r="419" spans="13:26" x14ac:dyDescent="0.25">
      <c r="M419" s="2"/>
      <c r="N419" s="1">
        <f t="shared" si="33"/>
        <v>361</v>
      </c>
      <c r="O419" s="124">
        <f t="shared" si="35"/>
        <v>22027424.164785221</v>
      </c>
      <c r="P419" s="124">
        <f t="shared" si="34"/>
        <v>39929.44562334902</v>
      </c>
      <c r="Q419" s="124">
        <f t="shared" si="36"/>
        <v>49157.481678084318</v>
      </c>
      <c r="R419" s="124">
        <f t="shared" si="37"/>
        <v>22116511.092086654</v>
      </c>
      <c r="Z419" s="2"/>
    </row>
    <row r="420" spans="13:26" x14ac:dyDescent="0.25">
      <c r="M420" s="2"/>
      <c r="N420" s="1">
        <f t="shared" si="33"/>
        <v>362</v>
      </c>
      <c r="O420" s="124">
        <f t="shared" si="35"/>
        <v>22116511.092086654</v>
      </c>
      <c r="P420" s="124">
        <f t="shared" si="34"/>
        <v>39929.44562334902</v>
      </c>
      <c r="Q420" s="124">
        <f t="shared" si="36"/>
        <v>49356.292440696234</v>
      </c>
      <c r="R420" s="124">
        <f t="shared" si="37"/>
        <v>22205796.830150701</v>
      </c>
      <c r="Z420" s="2"/>
    </row>
    <row r="421" spans="13:26" x14ac:dyDescent="0.25">
      <c r="M421" s="2"/>
      <c r="N421" s="1">
        <f t="shared" si="33"/>
        <v>363</v>
      </c>
      <c r="O421" s="124">
        <f t="shared" si="35"/>
        <v>22205796.830150701</v>
      </c>
      <c r="P421" s="124">
        <f t="shared" si="34"/>
        <v>39929.44562334902</v>
      </c>
      <c r="Q421" s="124">
        <f t="shared" si="36"/>
        <v>49555.546879170899</v>
      </c>
      <c r="R421" s="124">
        <f t="shared" si="37"/>
        <v>22295281.822653223</v>
      </c>
      <c r="Z421" s="2"/>
    </row>
    <row r="422" spans="13:26" x14ac:dyDescent="0.25">
      <c r="M422" s="2"/>
      <c r="N422" s="1">
        <f t="shared" si="33"/>
        <v>364</v>
      </c>
      <c r="O422" s="124">
        <f t="shared" si="35"/>
        <v>22295281.822653223</v>
      </c>
      <c r="P422" s="124">
        <f t="shared" si="34"/>
        <v>39929.44562334902</v>
      </c>
      <c r="Q422" s="124">
        <f t="shared" si="36"/>
        <v>49755.245983637164</v>
      </c>
      <c r="R422" s="124">
        <f t="shared" si="37"/>
        <v>22384966.51426021</v>
      </c>
      <c r="Z422" s="2"/>
    </row>
    <row r="423" spans="13:26" x14ac:dyDescent="0.25">
      <c r="M423" s="2"/>
      <c r="N423" s="1">
        <f t="shared" si="33"/>
        <v>365</v>
      </c>
      <c r="O423" s="124">
        <f t="shared" si="35"/>
        <v>22384966.51426021</v>
      </c>
      <c r="P423" s="124">
        <f t="shared" si="34"/>
        <v>39929.44562334902</v>
      </c>
      <c r="Q423" s="124">
        <f t="shared" si="36"/>
        <v>49955.390746433499</v>
      </c>
      <c r="R423" s="124">
        <f t="shared" si="37"/>
        <v>22474851.350629993</v>
      </c>
      <c r="Z423" s="2"/>
    </row>
    <row r="424" spans="13:26" x14ac:dyDescent="0.25">
      <c r="M424" s="2"/>
      <c r="N424" s="1">
        <f t="shared" si="33"/>
        <v>366</v>
      </c>
      <c r="O424" s="124">
        <f t="shared" si="35"/>
        <v>22474851.350629993</v>
      </c>
      <c r="P424" s="124">
        <f t="shared" si="34"/>
        <v>39929.44562334902</v>
      </c>
      <c r="Q424" s="124">
        <f t="shared" si="36"/>
        <v>50155.982162112909</v>
      </c>
      <c r="R424" s="124">
        <f t="shared" si="37"/>
        <v>22564936.778415456</v>
      </c>
      <c r="Z424" s="2"/>
    </row>
    <row r="425" spans="13:26" x14ac:dyDescent="0.25">
      <c r="M425" s="2"/>
      <c r="N425" s="1">
        <f t="shared" si="33"/>
        <v>367</v>
      </c>
      <c r="O425" s="124">
        <f t="shared" si="35"/>
        <v>22564936.778415456</v>
      </c>
      <c r="P425" s="124">
        <f t="shared" si="34"/>
        <v>39929.44562334902</v>
      </c>
      <c r="Q425" s="124">
        <f t="shared" si="36"/>
        <v>50357.021227447927</v>
      </c>
      <c r="R425" s="124">
        <f t="shared" si="37"/>
        <v>22655223.245266255</v>
      </c>
      <c r="Z425" s="2"/>
    </row>
    <row r="426" spans="13:26" x14ac:dyDescent="0.25">
      <c r="M426" s="2"/>
      <c r="N426" s="1">
        <f t="shared" si="33"/>
        <v>368</v>
      </c>
      <c r="O426" s="124">
        <f t="shared" si="35"/>
        <v>22655223.245266255</v>
      </c>
      <c r="P426" s="124">
        <f t="shared" si="34"/>
        <v>39929.44562334902</v>
      </c>
      <c r="Q426" s="124">
        <f t="shared" si="36"/>
        <v>50558.508941435495</v>
      </c>
      <c r="R426" s="124">
        <f t="shared" si="37"/>
        <v>22745711.199831039</v>
      </c>
      <c r="Z426" s="2"/>
    </row>
    <row r="427" spans="13:26" x14ac:dyDescent="0.25">
      <c r="M427" s="2"/>
      <c r="N427" s="1">
        <f t="shared" si="33"/>
        <v>369</v>
      </c>
      <c r="O427" s="124">
        <f t="shared" si="35"/>
        <v>22745711.199831039</v>
      </c>
      <c r="P427" s="124">
        <f t="shared" si="34"/>
        <v>39929.44562334902</v>
      </c>
      <c r="Q427" s="124">
        <f t="shared" si="36"/>
        <v>50760.446305301979</v>
      </c>
      <c r="R427" s="124">
        <f t="shared" si="37"/>
        <v>22836401.091759689</v>
      </c>
      <c r="Z427" s="2"/>
    </row>
    <row r="428" spans="13:26" x14ac:dyDescent="0.25">
      <c r="M428" s="2"/>
      <c r="N428" s="1">
        <f t="shared" si="33"/>
        <v>370</v>
      </c>
      <c r="O428" s="124">
        <f t="shared" si="35"/>
        <v>22836401.091759689</v>
      </c>
      <c r="P428" s="124">
        <f t="shared" si="34"/>
        <v>39929.44562334902</v>
      </c>
      <c r="Q428" s="124">
        <f t="shared" si="36"/>
        <v>50962.834322508148</v>
      </c>
      <c r="R428" s="124">
        <f t="shared" si="37"/>
        <v>22927293.371705547</v>
      </c>
      <c r="Z428" s="2"/>
    </row>
    <row r="429" spans="13:26" x14ac:dyDescent="0.25">
      <c r="M429" s="2"/>
      <c r="N429" s="1">
        <f t="shared" si="33"/>
        <v>371</v>
      </c>
      <c r="O429" s="124">
        <f t="shared" si="35"/>
        <v>22927293.371705547</v>
      </c>
      <c r="P429" s="124">
        <f t="shared" si="34"/>
        <v>39929.44562334902</v>
      </c>
      <c r="Q429" s="124">
        <f t="shared" si="36"/>
        <v>51165.673998754122</v>
      </c>
      <c r="R429" s="124">
        <f t="shared" si="37"/>
        <v>23018388.491327651</v>
      </c>
      <c r="Z429" s="2"/>
    </row>
    <row r="430" spans="13:26" x14ac:dyDescent="0.25">
      <c r="M430" s="2"/>
      <c r="N430" s="1">
        <f t="shared" si="33"/>
        <v>372</v>
      </c>
      <c r="O430" s="124">
        <f t="shared" si="35"/>
        <v>23018388.491327651</v>
      </c>
      <c r="P430" s="124">
        <f t="shared" si="34"/>
        <v>39929.44562334902</v>
      </c>
      <c r="Q430" s="124">
        <f t="shared" si="36"/>
        <v>51368.9663419844</v>
      </c>
      <c r="R430" s="124">
        <f t="shared" si="37"/>
        <v>23109686.903292984</v>
      </c>
      <c r="Z430" s="2"/>
    </row>
    <row r="431" spans="13:26" x14ac:dyDescent="0.25">
      <c r="M431" s="2"/>
      <c r="N431" s="163" t="s">
        <v>216</v>
      </c>
      <c r="O431" s="163" t="s">
        <v>216</v>
      </c>
      <c r="P431" s="163" t="s">
        <v>216</v>
      </c>
      <c r="Q431" s="163" t="s">
        <v>216</v>
      </c>
      <c r="R431" s="163" t="s">
        <v>216</v>
      </c>
      <c r="Z431" s="2"/>
    </row>
    <row r="432" spans="13:26" x14ac:dyDescent="0.25">
      <c r="M432" s="2"/>
      <c r="N432" s="134"/>
      <c r="O432" s="134" t="s">
        <v>231</v>
      </c>
      <c r="P432" s="196">
        <f>SUM(P59:P430)</f>
        <v>14853753.77188593</v>
      </c>
      <c r="Q432" s="196">
        <f>SUM(Q59:Q430)</f>
        <v>8255933.1314070541</v>
      </c>
      <c r="R432" s="196">
        <f>P432+Q432</f>
        <v>23109686.903292984</v>
      </c>
      <c r="S432" s="124">
        <f>R432-P54</f>
        <v>6.1094760894775391E-7</v>
      </c>
      <c r="Z432" s="2"/>
    </row>
    <row r="433" spans="13:26" x14ac:dyDescent="0.25"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</sheetData>
  <mergeCells count="1">
    <mergeCell ref="AF7:AF8"/>
  </mergeCells>
  <printOptions horizontalCentered="1"/>
  <pageMargins left="0.75" right="0.75" top="0.75" bottom="0.75" header="1" footer="1"/>
  <pageSetup scale="72" orientation="portrait" blackAndWhite="1" r:id="rId1"/>
  <headerFooter alignWithMargins="0"/>
  <customProperties>
    <customPr name="EpmWorksheetKeyString_GUID" r:id="rId2"/>
  </customPropertie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016D6-5FCA-4B80-8029-B6BBB7B6CEDC}">
  <sheetPr>
    <tabColor theme="2" tint="-0.499984740745262"/>
    <pageSetUpPr fitToPage="1"/>
  </sheetPr>
  <dimension ref="A1:AH461"/>
  <sheetViews>
    <sheetView zoomScaleNormal="100" workbookViewId="0">
      <pane ySplit="15" topLeftCell="A16" activePane="bottomLeft" state="frozen"/>
      <selection activeCell="D37" sqref="D37"/>
      <selection pane="bottomLeft" activeCell="A16" sqref="A16"/>
    </sheetView>
  </sheetViews>
  <sheetFormatPr defaultColWidth="9.109375" defaultRowHeight="13.2" x14ac:dyDescent="0.25"/>
  <cols>
    <col min="1" max="1" width="22.66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Eastern PVS+ES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2058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91393.628550870868</v>
      </c>
      <c r="Q8" s="184">
        <f>G10</f>
        <v>38199.683991544087</v>
      </c>
      <c r="R8" s="184">
        <f>G11</f>
        <v>38124.128258364246</v>
      </c>
      <c r="S8" s="184">
        <f>G12</f>
        <v>49235.036944676802</v>
      </c>
      <c r="T8" s="184">
        <f>G13</f>
        <v>-34165.220643714267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206843.73459549493</v>
      </c>
      <c r="Q9" s="184">
        <f>L10</f>
        <v>97648.405054214105</v>
      </c>
      <c r="R9" s="184">
        <f>L11</f>
        <v>98462.173350220692</v>
      </c>
      <c r="S9" s="184">
        <f>L12</f>
        <v>98970.764006575031</v>
      </c>
      <c r="T9" s="184">
        <f>L13</f>
        <v>-88237.607815514886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33</v>
      </c>
      <c r="B10" s="170">
        <f>'Escalation Factors'!$A$10</f>
        <v>2023</v>
      </c>
      <c r="C10" s="201">
        <f>C17+5*1</f>
        <v>2058</v>
      </c>
      <c r="D10" s="10" t="s">
        <v>155</v>
      </c>
      <c r="E10" s="184">
        <f>VLOOKUP($A$10,'Cost Estimates in 2023'!$A:$F,2,FALSE)</f>
        <v>36225</v>
      </c>
      <c r="F10" s="164">
        <f>VLOOKUP(G$7,Multiplier_Labor,3,FALSE)</f>
        <v>1.0545116353773385</v>
      </c>
      <c r="G10" s="185">
        <f>E10*F10</f>
        <v>38199.683991544087</v>
      </c>
      <c r="H10" s="137"/>
      <c r="J10" s="165">
        <f>C10+1</f>
        <v>2059</v>
      </c>
      <c r="K10" s="164">
        <f>VLOOKUP(J$10,Multiplier_Labor,4,FALSE)</f>
        <v>2.5562621166140964</v>
      </c>
      <c r="L10" s="185">
        <f>G10*K10</f>
        <v>97648.405054214105</v>
      </c>
      <c r="M10" s="2"/>
      <c r="O10" s="134" t="s">
        <v>235</v>
      </c>
      <c r="P10" s="184">
        <f>SUM(Q10:T10)</f>
        <v>206843.73459549493</v>
      </c>
      <c r="Q10" s="184">
        <f>Q9-Q16</f>
        <v>97648.405054214105</v>
      </c>
      <c r="R10" s="184">
        <f>R9-R16</f>
        <v>98462.173350220692</v>
      </c>
      <c r="S10" s="184">
        <f>S9-S16</f>
        <v>98970.764006575031</v>
      </c>
      <c r="T10" s="184">
        <f>T9-T16</f>
        <v>-88237.607815514886</v>
      </c>
      <c r="Z10" s="2"/>
      <c r="AA10" s="186" t="str">
        <f>A10</f>
        <v>Eastern PVS+ES Solar</v>
      </c>
      <c r="AB10" s="182">
        <f>P12</f>
        <v>33</v>
      </c>
      <c r="AC10" s="187">
        <f>G7</f>
        <v>2025</v>
      </c>
      <c r="AD10" s="187">
        <f>C10</f>
        <v>2058</v>
      </c>
      <c r="AE10" s="182">
        <f>G15</f>
        <v>91393.628550870868</v>
      </c>
      <c r="AF10" s="182">
        <f>P16</f>
        <v>0</v>
      </c>
      <c r="AG10" s="182">
        <f>L15</f>
        <v>206843.73459549493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37605</v>
      </c>
      <c r="F11" s="164">
        <f>VLOOKUP(G$7,Multiplier_Materials,3,FALSE)</f>
        <v>1.0138047668757943</v>
      </c>
      <c r="G11" s="185">
        <f>E11*F11</f>
        <v>38124.128258364246</v>
      </c>
      <c r="H11" s="137"/>
      <c r="K11" s="164">
        <f>VLOOKUP(J$10,Multiplier_Materials,4,FALSE)</f>
        <v>2.5826734366999875</v>
      </c>
      <c r="L11" s="185">
        <f>G11*K11</f>
        <v>98462.173350220692</v>
      </c>
      <c r="M11" s="2"/>
      <c r="O11" s="134" t="s">
        <v>234</v>
      </c>
      <c r="P11" s="184">
        <f>SUM(Q11:T11)</f>
        <v>91393.628550870999</v>
      </c>
      <c r="Q11" s="184">
        <f>Q10/((1+Q13)^(P12))</f>
        <v>38199.683991544232</v>
      </c>
      <c r="R11" s="184">
        <f>R10/((1+R13)^(P12))</f>
        <v>38124.128258364253</v>
      </c>
      <c r="S11" s="184">
        <f>S10/((1+S13)^(P12))</f>
        <v>49235.036944676787</v>
      </c>
      <c r="T11" s="184">
        <f>T10/((1+T13)^(P12))</f>
        <v>-34165.220643714274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47265</v>
      </c>
      <c r="F12" s="164">
        <f>VLOOKUP(G$7,Multiplier_GDP,3,FALSE)</f>
        <v>1.0416806716317952</v>
      </c>
      <c r="G12" s="185">
        <f>E12*F12</f>
        <v>49235.036944676802</v>
      </c>
      <c r="H12" s="137"/>
      <c r="K12" s="164">
        <f>VLOOKUP(J$10,Multiplier_GDP,4,FALSE)</f>
        <v>2.0101693864429113</v>
      </c>
      <c r="L12" s="185">
        <f>G12*K12</f>
        <v>98970.764006575031</v>
      </c>
      <c r="M12" s="2"/>
      <c r="O12" s="134" t="s">
        <v>244</v>
      </c>
      <c r="P12" s="184">
        <f>(P7-P6)</f>
        <v>33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-33700</v>
      </c>
      <c r="F13" s="164">
        <f>F11</f>
        <v>1.0138047668757943</v>
      </c>
      <c r="G13" s="185">
        <f>E13*F13</f>
        <v>-34165.220643714267</v>
      </c>
      <c r="H13" s="137"/>
      <c r="K13" s="164">
        <f>K11</f>
        <v>2.5826734366999875</v>
      </c>
      <c r="L13" s="185">
        <f>G13*K13</f>
        <v>-88237.607815514886</v>
      </c>
      <c r="M13" s="2"/>
      <c r="O13" s="180" t="s">
        <v>237</v>
      </c>
      <c r="P13" s="189">
        <f>IF(P8=0,0,((P9/P8)^(1/($P7-$P6))-1))</f>
        <v>2.5059999069994232E-2</v>
      </c>
      <c r="Q13" s="189">
        <f>IF(Q8=0,0,((Q9/Q8)^(1/($P7-$P6))-1))</f>
        <v>2.884909121284629E-2</v>
      </c>
      <c r="R13" s="189">
        <f>IF(R8=0,0,((R9/R8)^(1/($P7-$P6))-1))</f>
        <v>2.9169611951593177E-2</v>
      </c>
      <c r="S13" s="189">
        <f>IF(S8=0,0,((S9/S8)^(1/($P7-$P6))-1))</f>
        <v>2.1383571926654632E-2</v>
      </c>
      <c r="T13" s="189">
        <f>IF(T8=0,0,((T9/T8)^(1/($P7-$P6))-1))</f>
        <v>2.9169611951593177E-2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4093.6378851184272</v>
      </c>
      <c r="Q14" s="185">
        <f>PMT(Q13,$P12,-Q11)</f>
        <v>1810.1499189140404</v>
      </c>
      <c r="R14" s="185">
        <f>PMT(R13,$P12,-R11)</f>
        <v>1814.716366583511</v>
      </c>
      <c r="S14" s="185">
        <f>PMT(S13,$P12,-S11)</f>
        <v>2095.0431473901708</v>
      </c>
      <c r="T14" s="185">
        <f>PMT(T13,$P12,-T11)</f>
        <v>-1626.2715477692943</v>
      </c>
      <c r="U14" s="190"/>
      <c r="Z14" s="2"/>
    </row>
    <row r="15" spans="1:34" x14ac:dyDescent="0.25">
      <c r="E15" s="185">
        <f>SUM(E10:E13)</f>
        <v>87395</v>
      </c>
      <c r="F15" s="124"/>
      <c r="G15" s="185">
        <f>SUM(G10:G13)</f>
        <v>91393.628550870868</v>
      </c>
      <c r="H15" s="137"/>
      <c r="L15" s="185">
        <f>SUM(L10:L13)</f>
        <v>206843.73459549493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39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2053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4093.6378851184272</v>
      </c>
      <c r="Q17" s="124">
        <f>IF($N17&lt;=TRUNC($P$12),Q14*(1+0),0)</f>
        <v>1810.1499189140404</v>
      </c>
      <c r="R17" s="124">
        <f>IF($N17&lt;=TRUNC($P$12),R14*(1+0),0)</f>
        <v>1814.716366583511</v>
      </c>
      <c r="S17" s="124">
        <f>IF($N17&lt;=TRUNC($P$12),S14*(1+0),0)</f>
        <v>2095.0431473901708</v>
      </c>
      <c r="T17" s="124">
        <f>IF($N17&lt;=TRUNC($P$12),T14*(1+0),0)</f>
        <v>-1626.2715477692943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4196.155433308867</v>
      </c>
      <c r="Q18" s="124">
        <f t="shared" ref="Q18:Q52" si="3">IF($N18&lt;=TRUNC($P$12),Q17*(1+Q$13),0)</f>
        <v>1862.3710990337179</v>
      </c>
      <c r="R18" s="124">
        <f t="shared" ref="R18:R52" si="4">IF($N18&lt;=TRUNC($P$12),R17*(1+R$13),0)</f>
        <v>1867.6509387989572</v>
      </c>
      <c r="S18" s="124">
        <f t="shared" ref="S18:S52" si="5">IF($N18&lt;=TRUNC($P$12),S17*(1+S$13),0)</f>
        <v>2139.8426532218336</v>
      </c>
      <c r="T18" s="124">
        <f t="shared" ref="T18:T52" si="6">IF($N18&lt;=TRUNC($P$12),T17*(1+T$13),0)</f>
        <v>-1673.7092577456415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4301.2978298815169</v>
      </c>
      <c r="Q19" s="124">
        <f t="shared" si="3"/>
        <v>1916.0988127419105</v>
      </c>
      <c r="R19" s="124">
        <f t="shared" si="4"/>
        <v>1922.1295919447514</v>
      </c>
      <c r="S19" s="124">
        <f t="shared" si="5"/>
        <v>2185.6001325087263</v>
      </c>
      <c r="T19" s="124">
        <f t="shared" si="6"/>
        <v>-1722.5307073138708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4409.1336989501951</v>
      </c>
      <c r="Q20" s="124">
        <f t="shared" si="3"/>
        <v>1971.3765221635283</v>
      </c>
      <c r="R20" s="124">
        <f t="shared" si="4"/>
        <v>1978.1973662624539</v>
      </c>
      <c r="S20" s="124">
        <f t="shared" si="5"/>
        <v>2232.3360701451325</v>
      </c>
      <c r="T20" s="124">
        <f t="shared" si="6"/>
        <v>-1772.7762596209197</v>
      </c>
      <c r="U20" s="196">
        <f>SUM(Q17:T20)/4</f>
        <v>4250.0562118147518</v>
      </c>
      <c r="V20" s="124">
        <f>SUM(Q17:Q20)/4</f>
        <v>1889.9990882132993</v>
      </c>
      <c r="W20" s="124">
        <f>SUM(R17:R20)/4</f>
        <v>1895.6735658974185</v>
      </c>
      <c r="X20" s="124">
        <f>SUM(S17:S20)/4</f>
        <v>2163.2055008164657</v>
      </c>
      <c r="Y20" s="124">
        <f>SUM(T17:T20)/4</f>
        <v>-1698.8219431124317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4519.7334929407689</v>
      </c>
      <c r="Q21" s="124">
        <f t="shared" si="3"/>
        <v>2028.2489432662876</v>
      </c>
      <c r="R21" s="124">
        <f t="shared" si="4"/>
        <v>2035.9006157999934</v>
      </c>
      <c r="S21" s="124">
        <f t="shared" si="5"/>
        <v>2280.0713890655466</v>
      </c>
      <c r="T21" s="124">
        <f t="shared" si="6"/>
        <v>-1824.4874551910589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4633.1695421098302</v>
      </c>
      <c r="Q22" s="124">
        <f t="shared" si="3"/>
        <v>2086.7620820329357</v>
      </c>
      <c r="R22" s="124">
        <f t="shared" si="4"/>
        <v>2095.2870467348889</v>
      </c>
      <c r="S22" s="124">
        <f t="shared" si="5"/>
        <v>2328.8274596115371</v>
      </c>
      <c r="T22" s="124">
        <f t="shared" si="6"/>
        <v>-1877.7070462695317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4749.5161054232794</v>
      </c>
      <c r="Q23" s="124">
        <f t="shared" si="3"/>
        <v>2146.9632716770129</v>
      </c>
      <c r="R23" s="124">
        <f t="shared" si="4"/>
        <v>2156.4057568153453</v>
      </c>
      <c r="S23" s="124">
        <f t="shared" si="5"/>
        <v>2378.6261090989087</v>
      </c>
      <c r="T23" s="124">
        <f t="shared" si="6"/>
        <v>-1932.4790321679861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4868.8494228326117</v>
      </c>
      <c r="Q24" s="124">
        <f t="shared" si="3"/>
        <v>2208.9012109322539</v>
      </c>
      <c r="R24" s="124">
        <f t="shared" si="4"/>
        <v>2219.3072759518304</v>
      </c>
      <c r="S24" s="124">
        <f t="shared" si="5"/>
        <v>2429.4896315894439</v>
      </c>
      <c r="T24" s="124">
        <f t="shared" si="6"/>
        <v>-1988.8486956409167</v>
      </c>
      <c r="U24" s="196">
        <f>SUM(Q21:T24)/4</f>
        <v>4692.8171408266217</v>
      </c>
      <c r="V24" s="124">
        <f>SUM(Q21:Q24)/4</f>
        <v>2117.7188769771228</v>
      </c>
      <c r="W24" s="124">
        <f>SUM(R21:R24)/4</f>
        <v>2126.7251738255145</v>
      </c>
      <c r="X24" s="124">
        <f>SUM(S21:S24)/4</f>
        <v>2354.2536473413588</v>
      </c>
      <c r="Y24" s="124">
        <f>SUM(T21:T24)/4</f>
        <v>-1905.8805573173734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4991.2477689877023</v>
      </c>
      <c r="Q25" s="124">
        <f t="shared" si="3"/>
        <v>2272.626003446605</v>
      </c>
      <c r="R25" s="124">
        <f t="shared" si="4"/>
        <v>2284.0436079926926</v>
      </c>
      <c r="S25" s="124">
        <f t="shared" si="5"/>
        <v>2481.4407978715985</v>
      </c>
      <c r="T25" s="124">
        <f t="shared" si="6"/>
        <v>-2046.8626403231945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5116.791508426064</v>
      </c>
      <c r="Q26" s="124">
        <f t="shared" si="3"/>
        <v>2338.1891983127225</v>
      </c>
      <c r="R26" s="124">
        <f t="shared" si="4"/>
        <v>2350.6682737183564</v>
      </c>
      <c r="S26" s="124">
        <f t="shared" si="5"/>
        <v>2534.502865654621</v>
      </c>
      <c r="T26" s="124">
        <f t="shared" si="6"/>
        <v>-2106.5688292596355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5245.5631522795793</v>
      </c>
      <c r="Q27" s="124">
        <f t="shared" si="3"/>
        <v>2405.643831767738</v>
      </c>
      <c r="R27" s="124">
        <f t="shared" si="4"/>
        <v>2419.2363550896425</v>
      </c>
      <c r="S27" s="124">
        <f t="shared" si="5"/>
        <v>2588.6995899806589</v>
      </c>
      <c r="T27" s="124">
        <f t="shared" si="6"/>
        <v>-2168.016624558461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5377.6474165408981</v>
      </c>
      <c r="Q28" s="124">
        <f t="shared" si="3"/>
        <v>2475.0444700960265</v>
      </c>
      <c r="R28" s="124">
        <f t="shared" si="4"/>
        <v>2489.804540786794</v>
      </c>
      <c r="S28" s="124">
        <f t="shared" si="5"/>
        <v>2644.0552338595116</v>
      </c>
      <c r="T28" s="124">
        <f t="shared" si="6"/>
        <v>-2231.256828201434</v>
      </c>
      <c r="U28" s="196">
        <f>SUM(Q25:T28)/4</f>
        <v>5182.8124615585612</v>
      </c>
      <c r="V28" s="124">
        <f>SUM(Q25:Q28)/4</f>
        <v>2372.8758759057732</v>
      </c>
      <c r="W28" s="124">
        <f>SUM(R25:R28)/4</f>
        <v>2385.9381943968715</v>
      </c>
      <c r="X28" s="124">
        <f>SUM(S25:S28)/4</f>
        <v>2562.1746218415974</v>
      </c>
      <c r="Y28" s="124">
        <f>SUM(T25:T28)/4</f>
        <v>-2138.1762305856814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5513.1312819329187</v>
      </c>
      <c r="Q29" s="124">
        <f t="shared" si="3"/>
        <v>2546.4472537696774</v>
      </c>
      <c r="R29" s="124">
        <f t="shared" si="4"/>
        <v>2562.4311730768595</v>
      </c>
      <c r="S29" s="124">
        <f t="shared" si="5"/>
        <v>2700.594579130794</v>
      </c>
      <c r="T29" s="124">
        <f t="shared" si="6"/>
        <v>-2296.3417240444123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5652.1040554258889</v>
      </c>
      <c r="Q30" s="124">
        <f t="shared" si="3"/>
        <v>2619.9099428623808</v>
      </c>
      <c r="R30" s="124">
        <f t="shared" si="4"/>
        <v>2637.1762960481774</v>
      </c>
      <c r="S30" s="124">
        <f t="shared" si="5"/>
        <v>2758.342937558371</v>
      </c>
      <c r="T30" s="124">
        <f t="shared" si="6"/>
        <v>-2363.3251210430403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5794.6574334480156</v>
      </c>
      <c r="Q31" s="124">
        <f t="shared" si="3"/>
        <v>2695.4919637734606</v>
      </c>
      <c r="R31" s="124">
        <f t="shared" si="4"/>
        <v>2714.1017052518428</v>
      </c>
      <c r="S31" s="124">
        <f t="shared" si="5"/>
        <v>2817.3261621620304</v>
      </c>
      <c r="T31" s="124">
        <f t="shared" si="6"/>
        <v>-2432.2623977393177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5940.8855668366941</v>
      </c>
      <c r="Q32" s="124">
        <f t="shared" si="3"/>
        <v>2773.2544572998554</v>
      </c>
      <c r="R32" s="124">
        <f t="shared" si="4"/>
        <v>2793.2709987911962</v>
      </c>
      <c r="S32" s="124">
        <f t="shared" si="5"/>
        <v>2877.5706587914678</v>
      </c>
      <c r="T32" s="124">
        <f t="shared" si="6"/>
        <v>-2503.2105480458254</v>
      </c>
      <c r="U32" s="196">
        <f>SUM(Q29:T32)/4</f>
        <v>5725.1945844108786</v>
      </c>
      <c r="V32" s="124">
        <f>SUM(Q29:Q32)/4</f>
        <v>2658.7759044263435</v>
      </c>
      <c r="W32" s="124">
        <f>SUM(R29:R32)/4</f>
        <v>2676.7450432920191</v>
      </c>
      <c r="X32" s="124">
        <f>SUM(S29:S32)/4</f>
        <v>2788.4585844106659</v>
      </c>
      <c r="Y32" s="124">
        <f>SUM(T29:T32)/4</f>
        <v>-2398.7849477181489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6090.8851275788147</v>
      </c>
      <c r="Q33" s="124">
        <f t="shared" si="3"/>
        <v>2853.2603280949315</v>
      </c>
      <c r="R33" s="124">
        <f t="shared" si="4"/>
        <v>2874.7496299015747</v>
      </c>
      <c r="S33" s="124">
        <f t="shared" si="5"/>
        <v>2939.1033979477661</v>
      </c>
      <c r="T33" s="124">
        <f t="shared" si="6"/>
        <v>-2576.2282283654572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6244.7553773899672</v>
      </c>
      <c r="Q34" s="124">
        <f t="shared" si="3"/>
        <v>2935.5742955541377</v>
      </c>
      <c r="R34" s="124">
        <f t="shared" si="4"/>
        <v>2958.6049610637897</v>
      </c>
      <c r="S34" s="124">
        <f t="shared" si="5"/>
        <v>3001.9519268576573</v>
      </c>
      <c r="T34" s="124">
        <f t="shared" si="6"/>
        <v>-2651.375806085618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6402.5982381837439</v>
      </c>
      <c r="Q35" s="124">
        <f t="shared" si="3"/>
        <v>3020.2629461686661</v>
      </c>
      <c r="R35" s="124">
        <f t="shared" si="4"/>
        <v>3044.9063196960788</v>
      </c>
      <c r="S35" s="124">
        <f t="shared" si="5"/>
        <v>3066.1443818059774</v>
      </c>
      <c r="T35" s="124">
        <f t="shared" si="6"/>
        <v>-2728.7154094869779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6564.5183644838198</v>
      </c>
      <c r="Q36" s="124">
        <f t="shared" si="3"/>
        <v>3107.3947873894658</v>
      </c>
      <c r="R36" s="124">
        <f t="shared" si="4"/>
        <v>3133.725055470567</v>
      </c>
      <c r="S36" s="124">
        <f t="shared" si="5"/>
        <v>3131.7095007318335</v>
      </c>
      <c r="T36" s="124">
        <f t="shared" si="6"/>
        <v>-2808.3109791080456</v>
      </c>
      <c r="U36" s="196">
        <f>SUM(Q33:T36)/4</f>
        <v>6325.6892769090873</v>
      </c>
      <c r="V36" s="124">
        <f>SUM(Q33:Q36)/4</f>
        <v>2979.1230893018001</v>
      </c>
      <c r="W36" s="124">
        <f>SUM(R33:R36)/4</f>
        <v>3002.9964915330029</v>
      </c>
      <c r="X36" s="124">
        <f>SUM(S33:S36)/4</f>
        <v>3034.7273018358087</v>
      </c>
      <c r="Y36" s="124">
        <f>SUM(T33:T36)/4</f>
        <v>-2691.1576057615248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6730.6232178329101</v>
      </c>
      <c r="Q37" s="124">
        <f t="shared" si="3"/>
        <v>3197.0403030451876</v>
      </c>
      <c r="R37" s="124">
        <f t="shared" si="4"/>
        <v>3225.1345993016284</v>
      </c>
      <c r="S37" s="124">
        <f t="shared" si="5"/>
        <v>3198.6766360941201</v>
      </c>
      <c r="T37" s="124">
        <f t="shared" si="6"/>
        <v>-2890.228320608026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6901.0231432542796</v>
      </c>
      <c r="Q38" s="124">
        <f t="shared" si="3"/>
        <v>3289.272010358884</v>
      </c>
      <c r="R38" s="124">
        <f t="shared" si="4"/>
        <v>3319.210524054914</v>
      </c>
      <c r="S38" s="124">
        <f t="shared" si="5"/>
        <v>3267.0757680121483</v>
      </c>
      <c r="T38" s="124">
        <f t="shared" si="6"/>
        <v>-2974.5351591716671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7075.8314478230222</v>
      </c>
      <c r="Q39" s="124">
        <f t="shared" si="3"/>
        <v>3384.1645186095898</v>
      </c>
      <c r="R39" s="124">
        <f t="shared" si="4"/>
        <v>3416.03060702724</v>
      </c>
      <c r="S39" s="124">
        <f t="shared" si="5"/>
        <v>3336.9375176872663</v>
      </c>
      <c r="T39" s="124">
        <f t="shared" si="6"/>
        <v>-3061.3011955010752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ref="P40:P52" si="7">SUM(Q40:T40)</f>
        <v>7255.1644814059191</v>
      </c>
      <c r="Q40" s="124">
        <f t="shared" si="3"/>
        <v>3481.794589486236</v>
      </c>
      <c r="R40" s="124">
        <f t="shared" si="4"/>
        <v>3515.6748942489899</v>
      </c>
      <c r="S40" s="124">
        <f t="shared" si="5"/>
        <v>3408.2931611114846</v>
      </c>
      <c r="T40" s="124">
        <f t="shared" si="6"/>
        <v>-3150.5981634407899</v>
      </c>
      <c r="U40" s="196">
        <f>SUM(Q37:T40)/4</f>
        <v>6990.6605725790305</v>
      </c>
      <c r="V40" s="124">
        <f>SUM(Q37:Q40)/4</f>
        <v>3338.067855374974</v>
      </c>
      <c r="W40" s="124">
        <f>SUM(R37:R40)/4</f>
        <v>3369.0126561581933</v>
      </c>
      <c r="X40" s="124">
        <f>SUM(S37:S40)/4</f>
        <v>3302.7457707262547</v>
      </c>
      <c r="Y40" s="124">
        <f>SUM(T37:T40)/4</f>
        <v>-3019.1657096803892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7"/>
        <v>7439.1417196303883</v>
      </c>
      <c r="Q41" s="124">
        <f t="shared" si="3"/>
        <v>3582.2411991827189</v>
      </c>
      <c r="R41" s="124">
        <f t="shared" si="4"/>
        <v>3618.2257666621913</v>
      </c>
      <c r="S41" s="124">
        <f t="shared" si="5"/>
        <v>3481.1746430692369</v>
      </c>
      <c r="T41" s="124">
        <f t="shared" si="6"/>
        <v>-3242.4998892837598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7"/>
        <v>7627.8858491446445</v>
      </c>
      <c r="Q42" s="124">
        <f t="shared" si="3"/>
        <v>3685.5856022843568</v>
      </c>
      <c r="R42" s="124">
        <f t="shared" si="4"/>
        <v>3723.768008228983</v>
      </c>
      <c r="S42" s="124">
        <f t="shared" si="5"/>
        <v>3555.6145914385543</v>
      </c>
      <c r="T42" s="124">
        <f t="shared" si="6"/>
        <v>-3337.082352807251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7"/>
        <v>7821.5228552330864</v>
      </c>
      <c r="Q43" s="124">
        <f t="shared" si="3"/>
        <v>3791.9113974974111</v>
      </c>
      <c r="R43" s="124">
        <f t="shared" si="4"/>
        <v>3832.3888760267796</v>
      </c>
      <c r="S43" s="124">
        <f t="shared" si="5"/>
        <v>3631.6463317980433</v>
      </c>
      <c r="T43" s="124">
        <f t="shared" si="6"/>
        <v>-3434.4237500891481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7"/>
        <v>8020.1821118525631</v>
      </c>
      <c r="Q44" s="124">
        <f t="shared" si="3"/>
        <v>3901.3045952748453</v>
      </c>
      <c r="R44" s="124">
        <f t="shared" si="4"/>
        <v>3944.1781723880831</v>
      </c>
      <c r="S44" s="124">
        <f t="shared" si="5"/>
        <v>3709.3039023462184</v>
      </c>
      <c r="T44" s="124">
        <f t="shared" si="6"/>
        <v>-3534.6045581565841</v>
      </c>
      <c r="U44" s="196">
        <f>SUM(Q41:T44)/4</f>
        <v>7727.1831339651708</v>
      </c>
      <c r="V44" s="124">
        <f>SUM(Q41:Q44)/4</f>
        <v>3740.2606985598331</v>
      </c>
      <c r="W44" s="124">
        <f>SUM(R41:R44)/4</f>
        <v>3779.6402058265094</v>
      </c>
      <c r="X44" s="124">
        <f>SUM(S41:S44)/4</f>
        <v>3594.4348671630132</v>
      </c>
      <c r="Y44" s="124">
        <f>SUM(T41:T44)/4</f>
        <v>-3387.1526375841859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8223.9964741571293</v>
      </c>
      <c r="Q45" s="124">
        <f t="shared" si="3"/>
        <v>4013.8536873930257</v>
      </c>
      <c r="R45" s="124">
        <f t="shared" si="4"/>
        <v>4059.2283191445877</v>
      </c>
      <c r="S45" s="124">
        <f t="shared" si="5"/>
        <v>3788.6220691398594</v>
      </c>
      <c r="T45" s="124">
        <f t="shared" si="6"/>
        <v>-3637.7076015203443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8433.1023735807685</v>
      </c>
      <c r="Q46" s="124">
        <f t="shared" si="3"/>
        <v>4129.6497185356466</v>
      </c>
      <c r="R46" s="124">
        <f t="shared" si="4"/>
        <v>4177.6344340369533</v>
      </c>
      <c r="S46" s="124">
        <f t="shared" si="5"/>
        <v>3869.6363416582226</v>
      </c>
      <c r="T46" s="124">
        <f t="shared" si="6"/>
        <v>-3743.8181206500535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8647.6399155495219</v>
      </c>
      <c r="Q47" s="124">
        <f t="shared" si="3"/>
        <v>4248.7863599427865</v>
      </c>
      <c r="R47" s="124">
        <f t="shared" si="4"/>
        <v>4299.494409353425</v>
      </c>
      <c r="S47" s="124">
        <f t="shared" si="5"/>
        <v>3952.3829887000679</v>
      </c>
      <c r="T47" s="124">
        <f t="shared" si="6"/>
        <v>-3853.0238424467584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8867.752979896437</v>
      </c>
      <c r="Q48" s="124">
        <f t="shared" si="3"/>
        <v>4371.359985184673</v>
      </c>
      <c r="R48" s="124">
        <f t="shared" si="4"/>
        <v>4424.9089928623089</v>
      </c>
      <c r="S48" s="124">
        <f t="shared" si="5"/>
        <v>4036.8990546206219</v>
      </c>
      <c r="T48" s="124">
        <f t="shared" si="6"/>
        <v>-3965.4150527711668</v>
      </c>
      <c r="U48" s="196">
        <f>SUM(Q45:T48)/4</f>
        <v>8543.1229357959637</v>
      </c>
      <c r="V48" s="124">
        <f>SUM(Q45:Q48)/4</f>
        <v>4190.9124377640328</v>
      </c>
      <c r="W48" s="124">
        <f>SUM(R45:R48)/4</f>
        <v>4240.316538849318</v>
      </c>
      <c r="X48" s="124">
        <f>SUM(S45:S48)/4</f>
        <v>3911.8851135296932</v>
      </c>
      <c r="Y48" s="124">
        <f>SUM(T45:T48)/4</f>
        <v>-3799.9911543470807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9093.5893240549067</v>
      </c>
      <c r="Q49" s="124">
        <f t="shared" si="3"/>
        <v>4497.4697481214516</v>
      </c>
      <c r="R49" s="124">
        <f t="shared" si="4"/>
        <v>4553.9818711052176</v>
      </c>
      <c r="S49" s="124">
        <f t="shared" si="5"/>
        <v>4123.2223759157459</v>
      </c>
      <c r="T49" s="124">
        <f t="shared" si="6"/>
        <v>-4081.084671087508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2273.3973310137267</v>
      </c>
      <c r="V52" s="124">
        <f>SUM(Q49:Q52)/4</f>
        <v>1124.3674370303629</v>
      </c>
      <c r="W52" s="124">
        <f>SUM(R49:R52)/4</f>
        <v>1138.4954677763044</v>
      </c>
      <c r="X52" s="124">
        <f>SUM(S49:S52)/4</f>
        <v>1030.8055939789365</v>
      </c>
      <c r="Y52" s="124">
        <f>SUM(T49:T52)/4</f>
        <v>-1020.271167771877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206843.73459549519</v>
      </c>
      <c r="Q54" s="196">
        <f>SUM(Q$17:Q$52)</f>
        <v>97648.405054214163</v>
      </c>
      <c r="R54" s="196">
        <f>SUM(R$17:R$52)</f>
        <v>98462.173350220619</v>
      </c>
      <c r="S54" s="196">
        <f>SUM(S$17:S$52)</f>
        <v>98970.764006575162</v>
      </c>
      <c r="T54" s="196">
        <f>SUM(T$17:T$52)</f>
        <v>-88237.607815514755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2.6193447411060333E-10</v>
      </c>
      <c r="Q55" s="188">
        <f>Q54-Q$10</f>
        <v>0</v>
      </c>
      <c r="R55" s="188">
        <f>R54-R$10</f>
        <v>0</v>
      </c>
      <c r="S55" s="188">
        <f>S54-S$10</f>
        <v>1.3096723705530167E-10</v>
      </c>
      <c r="T55" s="188">
        <f>T54-T$10</f>
        <v>1.3096723705530167E-10</v>
      </c>
      <c r="U55" s="188">
        <f>SUM(Q54:T54)-P$10</f>
        <v>2.6193447411060333E-10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2.5059999069994232E-2</v>
      </c>
      <c r="Z56" s="2"/>
    </row>
    <row r="57" spans="13:26" x14ac:dyDescent="0.25">
      <c r="M57" s="2"/>
      <c r="O57" s="134" t="s">
        <v>236</v>
      </c>
      <c r="P57" s="197">
        <f>((1+P56)^(1/12))-1</f>
        <v>2.0647241597040455E-3</v>
      </c>
      <c r="Z57" s="2"/>
    </row>
    <row r="58" spans="13:26" x14ac:dyDescent="0.25">
      <c r="M58" s="2"/>
      <c r="O58" s="134" t="s">
        <v>235</v>
      </c>
      <c r="P58" s="196">
        <f>P10</f>
        <v>206843.73459549493</v>
      </c>
      <c r="Z58" s="2"/>
    </row>
    <row r="59" spans="13:26" x14ac:dyDescent="0.25">
      <c r="M59" s="2"/>
      <c r="O59" s="134" t="s">
        <v>234</v>
      </c>
      <c r="P59" s="196">
        <f>P58/(1+P57)^P60</f>
        <v>91393.628550871683</v>
      </c>
      <c r="Z59" s="2"/>
    </row>
    <row r="60" spans="13:26" x14ac:dyDescent="0.25">
      <c r="M60" s="2"/>
      <c r="O60" s="134" t="s">
        <v>233</v>
      </c>
      <c r="P60" s="124">
        <f>$P$12*12</f>
        <v>396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338.08507117728476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338.08507117728476</v>
      </c>
      <c r="Q63" s="124">
        <f t="shared" ref="Q63:Q74" si="8">O63*$P$57</f>
        <v>0</v>
      </c>
      <c r="R63" s="124">
        <f t="shared" ref="R63:R74" si="9">O63+P63+Q63</f>
        <v>338.08507117728476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74" si="11">R63</f>
        <v>338.08507117728476</v>
      </c>
      <c r="P64" s="124">
        <f t="shared" ref="P64:P187" si="12">P63</f>
        <v>338.08507117728476</v>
      </c>
      <c r="Q64" s="124">
        <f t="shared" si="8"/>
        <v>0.69805241449500166</v>
      </c>
      <c r="R64" s="124">
        <f t="shared" si="9"/>
        <v>676.86819476906453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676.86819476906453</v>
      </c>
      <c r="P65" s="124">
        <f t="shared" si="12"/>
        <v>338.08507117728476</v>
      </c>
      <c r="Q65" s="124">
        <f t="shared" si="8"/>
        <v>1.397546114674951</v>
      </c>
      <c r="R65" s="124">
        <f t="shared" si="9"/>
        <v>1016.3508120610243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1016.3508120610243</v>
      </c>
      <c r="P66" s="124">
        <f t="shared" si="12"/>
        <v>338.08507117728476</v>
      </c>
      <c r="Q66" s="124">
        <f t="shared" si="8"/>
        <v>2.0984840763972228</v>
      </c>
      <c r="R66" s="124">
        <f t="shared" si="9"/>
        <v>1356.5343673147063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1356.5343673147063</v>
      </c>
      <c r="P67" s="124">
        <f t="shared" si="12"/>
        <v>338.08507117728476</v>
      </c>
      <c r="Q67" s="124">
        <f t="shared" si="8"/>
        <v>2.8008692816635161</v>
      </c>
      <c r="R67" s="124">
        <f t="shared" si="9"/>
        <v>1697.4203077736547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1697.4203077736547</v>
      </c>
      <c r="P68" s="124">
        <f t="shared" si="12"/>
        <v>338.08507117728476</v>
      </c>
      <c r="Q68" s="124">
        <f t="shared" si="8"/>
        <v>3.5047047186325417</v>
      </c>
      <c r="R68" s="124">
        <f t="shared" si="9"/>
        <v>2039.0100836695722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2039.0100836695722</v>
      </c>
      <c r="P69" s="124">
        <f t="shared" si="12"/>
        <v>338.08507117728476</v>
      </c>
      <c r="Q69" s="124">
        <f t="shared" si="8"/>
        <v>4.2099933816327333</v>
      </c>
      <c r="R69" s="124">
        <f t="shared" si="9"/>
        <v>2381.3051482284895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2381.3051482284895</v>
      </c>
      <c r="P70" s="124">
        <f t="shared" si="12"/>
        <v>338.08507117728476</v>
      </c>
      <c r="Q70" s="124">
        <f t="shared" si="8"/>
        <v>4.9167382711749861</v>
      </c>
      <c r="R70" s="124">
        <f t="shared" si="9"/>
        <v>2724.306957676949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2724.306957676949</v>
      </c>
      <c r="P71" s="124">
        <f t="shared" si="12"/>
        <v>338.08507117728476</v>
      </c>
      <c r="Q71" s="124">
        <f t="shared" si="8"/>
        <v>5.6249423939654228</v>
      </c>
      <c r="R71" s="124">
        <f t="shared" si="9"/>
        <v>3068.0169712481988</v>
      </c>
      <c r="Z71" s="2"/>
    </row>
    <row r="72" spans="13:26" x14ac:dyDescent="0.25">
      <c r="M72" s="2"/>
      <c r="N72" s="1">
        <f t="shared" si="10"/>
        <v>10</v>
      </c>
      <c r="O72" s="124">
        <f t="shared" si="11"/>
        <v>3068.0169712481988</v>
      </c>
      <c r="P72" s="124">
        <f t="shared" si="12"/>
        <v>338.08507117728476</v>
      </c>
      <c r="Q72" s="124">
        <f t="shared" si="8"/>
        <v>6.3346087629181884</v>
      </c>
      <c r="R72" s="124">
        <f t="shared" si="9"/>
        <v>3412.4366511884018</v>
      </c>
      <c r="Z72" s="2"/>
    </row>
    <row r="73" spans="13:26" x14ac:dyDescent="0.25">
      <c r="M73" s="2"/>
      <c r="N73" s="1">
        <f t="shared" si="10"/>
        <v>11</v>
      </c>
      <c r="O73" s="124">
        <f t="shared" si="11"/>
        <v>3412.4366511884018</v>
      </c>
      <c r="P73" s="124">
        <f t="shared" si="12"/>
        <v>338.08507117728476</v>
      </c>
      <c r="Q73" s="124">
        <f t="shared" si="8"/>
        <v>7.0457403971682604</v>
      </c>
      <c r="R73" s="124">
        <f t="shared" si="9"/>
        <v>3757.5674627628546</v>
      </c>
      <c r="Z73" s="2"/>
    </row>
    <row r="74" spans="13:26" x14ac:dyDescent="0.25">
      <c r="M74" s="2"/>
      <c r="N74" s="1">
        <f t="shared" si="10"/>
        <v>12</v>
      </c>
      <c r="O74" s="124">
        <f t="shared" si="11"/>
        <v>3757.5674627628546</v>
      </c>
      <c r="P74" s="124">
        <f t="shared" si="12"/>
        <v>338.08507117728476</v>
      </c>
      <c r="Q74" s="124">
        <f t="shared" si="8"/>
        <v>7.7583403220842975</v>
      </c>
      <c r="R74" s="124">
        <f t="shared" si="9"/>
        <v>4103.4108742622238</v>
      </c>
      <c r="Z74" s="2"/>
    </row>
    <row r="75" spans="13:26" x14ac:dyDescent="0.25">
      <c r="M75" s="2"/>
      <c r="N75" s="1">
        <f t="shared" si="10"/>
        <v>13</v>
      </c>
      <c r="O75" s="124">
        <f t="shared" ref="O75:O138" si="13">R74</f>
        <v>4103.4108742622238</v>
      </c>
      <c r="P75" s="124">
        <f t="shared" si="12"/>
        <v>338.08507117728476</v>
      </c>
      <c r="Q75" s="124">
        <f t="shared" ref="Q75:Q138" si="14">O75*$P$57</f>
        <v>8.4724115692815136</v>
      </c>
      <c r="R75" s="124">
        <f t="shared" ref="R75:R138" si="15">O75+P75+Q75</f>
        <v>4449.96835700879</v>
      </c>
      <c r="Z75" s="2"/>
    </row>
    <row r="76" spans="13:26" x14ac:dyDescent="0.25">
      <c r="M76" s="2"/>
      <c r="N76" s="1">
        <f t="shared" si="10"/>
        <v>14</v>
      </c>
      <c r="O76" s="124">
        <f t="shared" si="13"/>
        <v>4449.96835700879</v>
      </c>
      <c r="P76" s="124">
        <f t="shared" si="12"/>
        <v>338.08507117728476</v>
      </c>
      <c r="Q76" s="124">
        <f t="shared" si="14"/>
        <v>9.1879571766345656</v>
      </c>
      <c r="R76" s="124">
        <f t="shared" si="15"/>
        <v>4797.2413853627095</v>
      </c>
      <c r="Z76" s="2"/>
    </row>
    <row r="77" spans="13:26" x14ac:dyDescent="0.25">
      <c r="M77" s="2"/>
      <c r="N77" s="1">
        <f t="shared" si="10"/>
        <v>15</v>
      </c>
      <c r="O77" s="124">
        <f t="shared" si="13"/>
        <v>4797.2413853627095</v>
      </c>
      <c r="P77" s="124">
        <f t="shared" si="12"/>
        <v>338.08507117728476</v>
      </c>
      <c r="Q77" s="124">
        <f t="shared" si="14"/>
        <v>9.9049801882904909</v>
      </c>
      <c r="R77" s="124">
        <f t="shared" si="15"/>
        <v>5145.2314367282843</v>
      </c>
      <c r="Z77" s="2"/>
    </row>
    <row r="78" spans="13:26" x14ac:dyDescent="0.25">
      <c r="M78" s="2"/>
      <c r="N78" s="1">
        <f t="shared" si="10"/>
        <v>16</v>
      </c>
      <c r="O78" s="124">
        <f t="shared" si="13"/>
        <v>5145.2314367282843</v>
      </c>
      <c r="P78" s="124">
        <f t="shared" si="12"/>
        <v>338.08507117728476</v>
      </c>
      <c r="Q78" s="124">
        <f t="shared" si="14"/>
        <v>10.623483654681646</v>
      </c>
      <c r="R78" s="124">
        <f t="shared" si="15"/>
        <v>5493.9399915602507</v>
      </c>
      <c r="Z78" s="2"/>
    </row>
    <row r="79" spans="13:26" x14ac:dyDescent="0.25">
      <c r="M79" s="2"/>
      <c r="N79" s="1">
        <f t="shared" si="10"/>
        <v>17</v>
      </c>
      <c r="O79" s="124">
        <f t="shared" si="13"/>
        <v>5493.9399915602507</v>
      </c>
      <c r="P79" s="124">
        <f t="shared" si="12"/>
        <v>338.08507117728476</v>
      </c>
      <c r="Q79" s="124">
        <f t="shared" si="14"/>
        <v>11.34347063253869</v>
      </c>
      <c r="R79" s="124">
        <f t="shared" si="15"/>
        <v>5843.3685333700741</v>
      </c>
      <c r="Z79" s="2"/>
    </row>
    <row r="80" spans="13:26" x14ac:dyDescent="0.25">
      <c r="M80" s="2"/>
      <c r="N80" s="1">
        <f t="shared" si="10"/>
        <v>18</v>
      </c>
      <c r="O80" s="124">
        <f t="shared" si="13"/>
        <v>5843.3685333700741</v>
      </c>
      <c r="P80" s="124">
        <f t="shared" si="12"/>
        <v>338.08507117728476</v>
      </c>
      <c r="Q80" s="124">
        <f t="shared" si="14"/>
        <v>12.064944184903588</v>
      </c>
      <c r="R80" s="124">
        <f t="shared" si="15"/>
        <v>6193.5185487322624</v>
      </c>
      <c r="Z80" s="2"/>
    </row>
    <row r="81" spans="13:26" x14ac:dyDescent="0.25">
      <c r="M81" s="2"/>
      <c r="N81" s="1">
        <f t="shared" si="10"/>
        <v>19</v>
      </c>
      <c r="O81" s="124">
        <f t="shared" si="13"/>
        <v>6193.5185487322624</v>
      </c>
      <c r="P81" s="124">
        <f t="shared" si="12"/>
        <v>338.08507117728476</v>
      </c>
      <c r="Q81" s="124">
        <f t="shared" si="14"/>
        <v>12.78790738114264</v>
      </c>
      <c r="R81" s="124">
        <f t="shared" si="15"/>
        <v>6544.3915272906897</v>
      </c>
      <c r="Z81" s="2"/>
    </row>
    <row r="82" spans="13:26" x14ac:dyDescent="0.25">
      <c r="M82" s="2"/>
      <c r="N82" s="1">
        <f t="shared" si="10"/>
        <v>20</v>
      </c>
      <c r="O82" s="124">
        <f t="shared" si="13"/>
        <v>6544.3915272906897</v>
      </c>
      <c r="P82" s="124">
        <f t="shared" si="12"/>
        <v>338.08507117728476</v>
      </c>
      <c r="Q82" s="124">
        <f t="shared" si="14"/>
        <v>13.512363296959544</v>
      </c>
      <c r="R82" s="124">
        <f t="shared" si="15"/>
        <v>6895.9889617649342</v>
      </c>
      <c r="Z82" s="2"/>
    </row>
    <row r="83" spans="13:26" x14ac:dyDescent="0.25">
      <c r="M83" s="2"/>
      <c r="N83" s="1">
        <f t="shared" si="10"/>
        <v>21</v>
      </c>
      <c r="O83" s="124">
        <f t="shared" si="13"/>
        <v>6895.9889617649342</v>
      </c>
      <c r="P83" s="124">
        <f t="shared" si="12"/>
        <v>338.08507117728476</v>
      </c>
      <c r="Q83" s="124">
        <f t="shared" si="14"/>
        <v>14.238315014408478</v>
      </c>
      <c r="R83" s="124">
        <f t="shared" si="15"/>
        <v>7248.3123479566275</v>
      </c>
      <c r="Z83" s="2"/>
    </row>
    <row r="84" spans="13:26" x14ac:dyDescent="0.25">
      <c r="M84" s="2"/>
      <c r="N84" s="1">
        <f t="shared" si="10"/>
        <v>22</v>
      </c>
      <c r="O84" s="124">
        <f t="shared" si="13"/>
        <v>7248.3123479566275</v>
      </c>
      <c r="P84" s="124">
        <f t="shared" si="12"/>
        <v>338.08507117728476</v>
      </c>
      <c r="Q84" s="124">
        <f t="shared" si="14"/>
        <v>14.965765621907206</v>
      </c>
      <c r="R84" s="124">
        <f t="shared" si="15"/>
        <v>7601.363184755819</v>
      </c>
      <c r="Z84" s="2"/>
    </row>
    <row r="85" spans="13:26" x14ac:dyDescent="0.25">
      <c r="M85" s="2"/>
      <c r="N85" s="1">
        <f t="shared" si="10"/>
        <v>23</v>
      </c>
      <c r="O85" s="124">
        <f t="shared" si="13"/>
        <v>7601.363184755819</v>
      </c>
      <c r="P85" s="124">
        <f t="shared" si="12"/>
        <v>338.08507117728476</v>
      </c>
      <c r="Q85" s="124">
        <f t="shared" si="14"/>
        <v>15.694718214250226</v>
      </c>
      <c r="R85" s="124">
        <f t="shared" si="15"/>
        <v>7955.1429741473539</v>
      </c>
      <c r="Z85" s="2"/>
    </row>
    <row r="86" spans="13:26" x14ac:dyDescent="0.25">
      <c r="M86" s="2"/>
      <c r="N86" s="1">
        <f t="shared" si="10"/>
        <v>24</v>
      </c>
      <c r="O86" s="124">
        <f t="shared" si="13"/>
        <v>7955.1429741473539</v>
      </c>
      <c r="P86" s="124">
        <f t="shared" si="12"/>
        <v>338.08507117728476</v>
      </c>
      <c r="Q86" s="124">
        <f t="shared" si="14"/>
        <v>16.425175892621937</v>
      </c>
      <c r="R86" s="124">
        <f t="shared" si="15"/>
        <v>8309.6532212172606</v>
      </c>
      <c r="Z86" s="2"/>
    </row>
    <row r="87" spans="13:26" x14ac:dyDescent="0.25">
      <c r="M87" s="2"/>
      <c r="N87" s="1">
        <f t="shared" si="10"/>
        <v>25</v>
      </c>
      <c r="O87" s="124">
        <f t="shared" si="13"/>
        <v>8309.6532212172606</v>
      </c>
      <c r="P87" s="124">
        <f t="shared" si="12"/>
        <v>338.08507117728476</v>
      </c>
      <c r="Q87" s="124">
        <f t="shared" si="14"/>
        <v>17.157141764609825</v>
      </c>
      <c r="R87" s="124">
        <f t="shared" si="15"/>
        <v>8664.8954341591561</v>
      </c>
      <c r="Z87" s="2"/>
    </row>
    <row r="88" spans="13:26" x14ac:dyDescent="0.25">
      <c r="M88" s="2"/>
      <c r="N88" s="1">
        <f t="shared" si="10"/>
        <v>26</v>
      </c>
      <c r="O88" s="124">
        <f t="shared" si="13"/>
        <v>8664.8954341591561</v>
      </c>
      <c r="P88" s="124">
        <f t="shared" si="12"/>
        <v>338.08507117728476</v>
      </c>
      <c r="Q88" s="124">
        <f t="shared" si="14"/>
        <v>17.890618944217685</v>
      </c>
      <c r="R88" s="124">
        <f t="shared" si="15"/>
        <v>9020.8711242806585</v>
      </c>
      <c r="Z88" s="2"/>
    </row>
    <row r="89" spans="13:26" x14ac:dyDescent="0.25">
      <c r="M89" s="2"/>
      <c r="N89" s="1">
        <f t="shared" si="10"/>
        <v>27</v>
      </c>
      <c r="O89" s="124">
        <f t="shared" si="13"/>
        <v>9020.8711242806585</v>
      </c>
      <c r="P89" s="124">
        <f t="shared" si="12"/>
        <v>338.08507117728476</v>
      </c>
      <c r="Q89" s="124">
        <f t="shared" si="14"/>
        <v>18.625610551878871</v>
      </c>
      <c r="R89" s="124">
        <f t="shared" si="15"/>
        <v>9377.5818060098227</v>
      </c>
      <c r="Z89" s="2"/>
    </row>
    <row r="90" spans="13:26" x14ac:dyDescent="0.25">
      <c r="M90" s="2"/>
      <c r="N90" s="1">
        <f t="shared" si="10"/>
        <v>28</v>
      </c>
      <c r="O90" s="124">
        <f t="shared" si="13"/>
        <v>9377.5818060098227</v>
      </c>
      <c r="P90" s="124">
        <f t="shared" si="12"/>
        <v>338.08507117728476</v>
      </c>
      <c r="Q90" s="124">
        <f t="shared" si="14"/>
        <v>19.362119714469578</v>
      </c>
      <c r="R90" s="124">
        <f t="shared" si="15"/>
        <v>9735.0289969015776</v>
      </c>
      <c r="Z90" s="2"/>
    </row>
    <row r="91" spans="13:26" x14ac:dyDescent="0.25">
      <c r="M91" s="2"/>
      <c r="N91" s="1">
        <f t="shared" si="10"/>
        <v>29</v>
      </c>
      <c r="O91" s="124">
        <f t="shared" si="13"/>
        <v>9735.0289969015776</v>
      </c>
      <c r="P91" s="124">
        <f t="shared" si="12"/>
        <v>338.08507117728476</v>
      </c>
      <c r="Q91" s="124">
        <f t="shared" si="14"/>
        <v>20.100149565322127</v>
      </c>
      <c r="R91" s="124">
        <f t="shared" si="15"/>
        <v>10093.214217644185</v>
      </c>
      <c r="Z91" s="2"/>
    </row>
    <row r="92" spans="13:26" x14ac:dyDescent="0.25">
      <c r="M92" s="2"/>
      <c r="N92" s="1">
        <f t="shared" si="10"/>
        <v>30</v>
      </c>
      <c r="O92" s="124">
        <f t="shared" si="13"/>
        <v>10093.214217644185</v>
      </c>
      <c r="P92" s="124">
        <f t="shared" si="12"/>
        <v>338.08507117728476</v>
      </c>
      <c r="Q92" s="124">
        <f t="shared" si="14"/>
        <v>20.839703244238315</v>
      </c>
      <c r="R92" s="124">
        <f t="shared" si="15"/>
        <v>10452.138992065709</v>
      </c>
      <c r="Z92" s="2"/>
    </row>
    <row r="93" spans="13:26" x14ac:dyDescent="0.25">
      <c r="M93" s="2"/>
      <c r="N93" s="1">
        <f t="shared" si="10"/>
        <v>31</v>
      </c>
      <c r="O93" s="124">
        <f t="shared" si="13"/>
        <v>10452.138992065709</v>
      </c>
      <c r="P93" s="124">
        <f t="shared" si="12"/>
        <v>338.08507117728476</v>
      </c>
      <c r="Q93" s="124">
        <f t="shared" si="14"/>
        <v>21.580783897502762</v>
      </c>
      <c r="R93" s="124">
        <f t="shared" si="15"/>
        <v>10811.804847140498</v>
      </c>
      <c r="Z93" s="2"/>
    </row>
    <row r="94" spans="13:26" x14ac:dyDescent="0.25">
      <c r="M94" s="2"/>
      <c r="N94" s="1">
        <f t="shared" si="10"/>
        <v>32</v>
      </c>
      <c r="O94" s="124">
        <f t="shared" si="13"/>
        <v>10811.804847140498</v>
      </c>
      <c r="P94" s="124">
        <f t="shared" si="12"/>
        <v>338.08507117728476</v>
      </c>
      <c r="Q94" s="124">
        <f t="shared" si="14"/>
        <v>22.323394677896292</v>
      </c>
      <c r="R94" s="124">
        <f t="shared" si="15"/>
        <v>11172.21331299568</v>
      </c>
      <c r="Z94" s="2"/>
    </row>
    <row r="95" spans="13:26" x14ac:dyDescent="0.25">
      <c r="M95" s="2"/>
      <c r="N95" s="1">
        <f t="shared" si="10"/>
        <v>33</v>
      </c>
      <c r="O95" s="124">
        <f t="shared" si="13"/>
        <v>11172.21331299568</v>
      </c>
      <c r="P95" s="124">
        <f t="shared" si="12"/>
        <v>338.08507117728476</v>
      </c>
      <c r="Q95" s="124">
        <f t="shared" si="14"/>
        <v>23.067538744709356</v>
      </c>
      <c r="R95" s="124">
        <f t="shared" si="15"/>
        <v>11533.365922917676</v>
      </c>
      <c r="Z95" s="2"/>
    </row>
    <row r="96" spans="13:26" x14ac:dyDescent="0.25">
      <c r="M96" s="2"/>
      <c r="N96" s="1">
        <f t="shared" si="10"/>
        <v>34</v>
      </c>
      <c r="O96" s="124">
        <f t="shared" si="13"/>
        <v>11533.365922917676</v>
      </c>
      <c r="P96" s="124">
        <f t="shared" si="12"/>
        <v>338.08507117728476</v>
      </c>
      <c r="Q96" s="124">
        <f t="shared" si="14"/>
        <v>23.813219263755471</v>
      </c>
      <c r="R96" s="124">
        <f t="shared" si="15"/>
        <v>11895.264213358716</v>
      </c>
      <c r="Z96" s="2"/>
    </row>
    <row r="97" spans="13:26" x14ac:dyDescent="0.25">
      <c r="M97" s="2"/>
      <c r="N97" s="1">
        <f t="shared" si="10"/>
        <v>35</v>
      </c>
      <c r="O97" s="124">
        <f t="shared" si="13"/>
        <v>11895.264213358716</v>
      </c>
      <c r="P97" s="124">
        <f t="shared" si="12"/>
        <v>338.08507117728476</v>
      </c>
      <c r="Q97" s="124">
        <f t="shared" si="14"/>
        <v>24.560439407384678</v>
      </c>
      <c r="R97" s="124">
        <f t="shared" si="15"/>
        <v>12257.909723943387</v>
      </c>
      <c r="Z97" s="2"/>
    </row>
    <row r="98" spans="13:26" x14ac:dyDescent="0.25">
      <c r="M98" s="2"/>
      <c r="N98" s="1">
        <f t="shared" si="10"/>
        <v>36</v>
      </c>
      <c r="O98" s="124">
        <f t="shared" si="13"/>
        <v>12257.909723943387</v>
      </c>
      <c r="P98" s="124">
        <f t="shared" si="12"/>
        <v>338.08507117728476</v>
      </c>
      <c r="Q98" s="124">
        <f t="shared" si="14"/>
        <v>25.309202354497057</v>
      </c>
      <c r="R98" s="124">
        <f t="shared" si="15"/>
        <v>12621.30399747517</v>
      </c>
      <c r="Z98" s="2"/>
    </row>
    <row r="99" spans="13:26" x14ac:dyDescent="0.25">
      <c r="M99" s="2"/>
      <c r="N99" s="1">
        <f t="shared" si="10"/>
        <v>37</v>
      </c>
      <c r="O99" s="124">
        <f t="shared" si="13"/>
        <v>12621.30399747517</v>
      </c>
      <c r="P99" s="124">
        <f t="shared" si="12"/>
        <v>338.08507117728476</v>
      </c>
      <c r="Q99" s="124">
        <f t="shared" si="14"/>
        <v>26.05951129055623</v>
      </c>
      <c r="R99" s="124">
        <f t="shared" si="15"/>
        <v>12985.448579943011</v>
      </c>
      <c r="Z99" s="2"/>
    </row>
    <row r="100" spans="13:26" x14ac:dyDescent="0.25">
      <c r="M100" s="2"/>
      <c r="N100" s="1">
        <f t="shared" si="10"/>
        <v>38</v>
      </c>
      <c r="O100" s="124">
        <f t="shared" si="13"/>
        <v>12985.448579943011</v>
      </c>
      <c r="P100" s="124">
        <f t="shared" si="12"/>
        <v>338.08507117728476</v>
      </c>
      <c r="Q100" s="124">
        <f t="shared" si="14"/>
        <v>26.811369407602925</v>
      </c>
      <c r="R100" s="124">
        <f t="shared" si="15"/>
        <v>13350.3450205279</v>
      </c>
      <c r="Z100" s="2"/>
    </row>
    <row r="101" spans="13:26" x14ac:dyDescent="0.25">
      <c r="M101" s="2"/>
      <c r="N101" s="1">
        <f t="shared" si="10"/>
        <v>39</v>
      </c>
      <c r="O101" s="124">
        <f t="shared" si="13"/>
        <v>13350.3450205279</v>
      </c>
      <c r="P101" s="124">
        <f t="shared" si="12"/>
        <v>338.08507117728476</v>
      </c>
      <c r="Q101" s="124">
        <f t="shared" si="14"/>
        <v>27.564779904268558</v>
      </c>
      <c r="R101" s="124">
        <f t="shared" si="15"/>
        <v>13715.994871609455</v>
      </c>
      <c r="Z101" s="2"/>
    </row>
    <row r="102" spans="13:26" x14ac:dyDescent="0.25">
      <c r="M102" s="2"/>
      <c r="N102" s="1">
        <f t="shared" si="10"/>
        <v>40</v>
      </c>
      <c r="O102" s="124">
        <f t="shared" si="13"/>
        <v>13715.994871609455</v>
      </c>
      <c r="P102" s="124">
        <f t="shared" si="12"/>
        <v>338.08507117728476</v>
      </c>
      <c r="Q102" s="124">
        <f t="shared" si="14"/>
        <v>28.319745985788831</v>
      </c>
      <c r="R102" s="124">
        <f t="shared" si="15"/>
        <v>14082.39968877253</v>
      </c>
      <c r="Z102" s="2"/>
    </row>
    <row r="103" spans="13:26" x14ac:dyDescent="0.25">
      <c r="M103" s="2"/>
      <c r="N103" s="1">
        <f t="shared" si="10"/>
        <v>41</v>
      </c>
      <c r="O103" s="124">
        <f t="shared" si="13"/>
        <v>14082.39968877253</v>
      </c>
      <c r="P103" s="124">
        <f t="shared" si="12"/>
        <v>338.08507117728476</v>
      </c>
      <c r="Q103" s="124">
        <f t="shared" si="14"/>
        <v>29.076270864017374</v>
      </c>
      <c r="R103" s="124">
        <f t="shared" si="15"/>
        <v>14449.561030813833</v>
      </c>
      <c r="Z103" s="2"/>
    </row>
    <row r="104" spans="13:26" x14ac:dyDescent="0.25">
      <c r="M104" s="2"/>
      <c r="N104" s="1">
        <f t="shared" si="10"/>
        <v>42</v>
      </c>
      <c r="O104" s="124">
        <f t="shared" si="13"/>
        <v>14449.561030813833</v>
      </c>
      <c r="P104" s="124">
        <f t="shared" si="12"/>
        <v>338.08507117728476</v>
      </c>
      <c r="Q104" s="124">
        <f t="shared" si="14"/>
        <v>29.834357757439413</v>
      </c>
      <c r="R104" s="124">
        <f t="shared" si="15"/>
        <v>14817.480459748558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14817.480459748558</v>
      </c>
      <c r="P105" s="124">
        <f t="shared" si="12"/>
        <v>338.08507117728476</v>
      </c>
      <c r="Q105" s="124">
        <f t="shared" si="14"/>
        <v>30.594009891185458</v>
      </c>
      <c r="R105" s="124">
        <f t="shared" si="15"/>
        <v>15186.159540817029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15186.159540817029</v>
      </c>
      <c r="P106" s="124">
        <f t="shared" si="12"/>
        <v>338.08507117728476</v>
      </c>
      <c r="Q106" s="124">
        <f t="shared" si="14"/>
        <v>31.355230497045014</v>
      </c>
      <c r="R106" s="124">
        <f t="shared" si="15"/>
        <v>15555.59984249136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15555.59984249136</v>
      </c>
      <c r="P107" s="124">
        <f t="shared" si="12"/>
        <v>338.08507117728476</v>
      </c>
      <c r="Q107" s="124">
        <f t="shared" si="14"/>
        <v>32.118022813480358</v>
      </c>
      <c r="R107" s="124">
        <f t="shared" si="15"/>
        <v>15925.802936482125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15925.802936482125</v>
      </c>
      <c r="P108" s="124">
        <f t="shared" si="12"/>
        <v>338.08507117728476</v>
      </c>
      <c r="Q108" s="124">
        <f t="shared" si="14"/>
        <v>32.882390085640274</v>
      </c>
      <c r="R108" s="124">
        <f t="shared" si="15"/>
        <v>16296.770397745051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16296.770397745051</v>
      </c>
      <c r="P109" s="124">
        <f t="shared" si="12"/>
        <v>338.08507117728476</v>
      </c>
      <c r="Q109" s="124">
        <f t="shared" si="14"/>
        <v>33.648335565373912</v>
      </c>
      <c r="R109" s="124">
        <f t="shared" si="15"/>
        <v>16668.503804487707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16668.503804487707</v>
      </c>
      <c r="P110" s="124">
        <f t="shared" si="12"/>
        <v>338.08507117728476</v>
      </c>
      <c r="Q110" s="124">
        <f t="shared" si="14"/>
        <v>34.415862511244569</v>
      </c>
      <c r="R110" s="124">
        <f t="shared" si="15"/>
        <v>17041.004738176234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17041.004738176234</v>
      </c>
      <c r="P111" s="124">
        <f t="shared" si="12"/>
        <v>338.08507117728476</v>
      </c>
      <c r="Q111" s="124">
        <f t="shared" si="14"/>
        <v>35.184974188543585</v>
      </c>
      <c r="R111" s="124">
        <f t="shared" si="15"/>
        <v>17414.274783542063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17414.274783542063</v>
      </c>
      <c r="P112" s="124">
        <f t="shared" si="12"/>
        <v>338.08507117728476</v>
      </c>
      <c r="Q112" s="124">
        <f t="shared" si="14"/>
        <v>35.955673869304235</v>
      </c>
      <c r="R112" s="124">
        <f t="shared" si="15"/>
        <v>17788.31552858865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17788.31552858865</v>
      </c>
      <c r="P113" s="124">
        <f t="shared" si="12"/>
        <v>338.08507117728476</v>
      </c>
      <c r="Q113" s="124">
        <f t="shared" si="14"/>
        <v>36.727964832315621</v>
      </c>
      <c r="R113" s="124">
        <f t="shared" si="15"/>
        <v>18163.12856459825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18163.12856459825</v>
      </c>
      <c r="P114" s="124">
        <f t="shared" si="12"/>
        <v>338.08507117728476</v>
      </c>
      <c r="Q114" s="124">
        <f t="shared" si="14"/>
        <v>37.501850363136668</v>
      </c>
      <c r="R114" s="124">
        <f t="shared" si="15"/>
        <v>18538.71548613867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18538.71548613867</v>
      </c>
      <c r="P115" s="124">
        <f t="shared" si="12"/>
        <v>338.08507117728476</v>
      </c>
      <c r="Q115" s="124">
        <f t="shared" si="14"/>
        <v>38.277333754110039</v>
      </c>
      <c r="R115" s="124">
        <f t="shared" si="15"/>
        <v>18915.077891070065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18915.077891070065</v>
      </c>
      <c r="P116" s="124">
        <f t="shared" si="12"/>
        <v>338.08507117728476</v>
      </c>
      <c r="Q116" s="124">
        <f t="shared" si="14"/>
        <v>39.054418304376206</v>
      </c>
      <c r="R116" s="124">
        <f t="shared" si="15"/>
        <v>19292.217380551723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19292.217380551723</v>
      </c>
      <c r="P117" s="124">
        <f t="shared" si="12"/>
        <v>338.08507117728476</v>
      </c>
      <c r="Q117" s="124">
        <f t="shared" si="14"/>
        <v>39.833107319887439</v>
      </c>
      <c r="R117" s="124">
        <f t="shared" si="15"/>
        <v>19670.135559048893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19670.135559048893</v>
      </c>
      <c r="P118" s="124">
        <f t="shared" si="12"/>
        <v>338.08507117728476</v>
      </c>
      <c r="Q118" s="124">
        <f t="shared" si="14"/>
        <v>40.613404113421893</v>
      </c>
      <c r="R118" s="124">
        <f t="shared" si="15"/>
        <v>20048.834034339598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20048.834034339598</v>
      </c>
      <c r="P119" s="124">
        <f t="shared" si="12"/>
        <v>338.08507117728476</v>
      </c>
      <c r="Q119" s="124">
        <f t="shared" si="14"/>
        <v>41.395312004597692</v>
      </c>
      <c r="R119" s="124">
        <f t="shared" si="15"/>
        <v>20428.31441752148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20428.31441752148</v>
      </c>
      <c r="P120" s="124">
        <f t="shared" si="12"/>
        <v>338.08507117728476</v>
      </c>
      <c r="Q120" s="124">
        <f t="shared" si="14"/>
        <v>42.178834319887073</v>
      </c>
      <c r="R120" s="124">
        <f t="shared" si="15"/>
        <v>20808.57832301865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20808.57832301865</v>
      </c>
      <c r="P121" s="124">
        <f t="shared" si="12"/>
        <v>338.08507117728476</v>
      </c>
      <c r="Q121" s="124">
        <f t="shared" si="14"/>
        <v>42.963974392630497</v>
      </c>
      <c r="R121" s="124">
        <f t="shared" si="15"/>
        <v>21189.627368588564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21189.627368588564</v>
      </c>
      <c r="P122" s="124">
        <f t="shared" si="12"/>
        <v>338.08507117728476</v>
      </c>
      <c r="Q122" s="124">
        <f t="shared" si="14"/>
        <v>43.750735563050867</v>
      </c>
      <c r="R122" s="124">
        <f t="shared" si="15"/>
        <v>21571.4631753289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21571.4631753289</v>
      </c>
      <c r="P123" s="124">
        <f t="shared" si="12"/>
        <v>338.08507117728476</v>
      </c>
      <c r="Q123" s="124">
        <f t="shared" si="14"/>
        <v>44.539121178267727</v>
      </c>
      <c r="R123" s="124">
        <f t="shared" si="15"/>
        <v>21954.087367684449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21954.087367684449</v>
      </c>
      <c r="P124" s="124">
        <f t="shared" si="12"/>
        <v>338.08507117728476</v>
      </c>
      <c r="Q124" s="124">
        <f t="shared" si="14"/>
        <v>45.329134592311476</v>
      </c>
      <c r="R124" s="124">
        <f t="shared" si="15"/>
        <v>22337.501573454043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22337.501573454043</v>
      </c>
      <c r="P125" s="124">
        <f t="shared" si="12"/>
        <v>338.08507117728476</v>
      </c>
      <c r="Q125" s="124">
        <f t="shared" si="14"/>
        <v>46.120779166137694</v>
      </c>
      <c r="R125" s="124">
        <f t="shared" si="15"/>
        <v>22721.707423797463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22721.707423797463</v>
      </c>
      <c r="P126" s="124">
        <f t="shared" si="12"/>
        <v>338.08507117728476</v>
      </c>
      <c r="Q126" s="124">
        <f t="shared" si="14"/>
        <v>46.914058267641387</v>
      </c>
      <c r="R126" s="124">
        <f t="shared" si="15"/>
        <v>23106.706553242388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23106.706553242388</v>
      </c>
      <c r="P127" s="124">
        <f t="shared" si="12"/>
        <v>338.08507117728476</v>
      </c>
      <c r="Q127" s="124">
        <f t="shared" si="14"/>
        <v>47.708975271671349</v>
      </c>
      <c r="R127" s="124">
        <f t="shared" si="15"/>
        <v>23492.500599691342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23492.500599691342</v>
      </c>
      <c r="P128" s="124">
        <f t="shared" si="12"/>
        <v>338.08507117728476</v>
      </c>
      <c r="Q128" s="124">
        <f t="shared" si="14"/>
        <v>48.505533560044491</v>
      </c>
      <c r="R128" s="124">
        <f t="shared" si="15"/>
        <v>23879.091204428671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23879.091204428671</v>
      </c>
      <c r="P129" s="124">
        <f t="shared" si="12"/>
        <v>338.08507117728476</v>
      </c>
      <c r="Q129" s="124">
        <f t="shared" si="14"/>
        <v>49.303736521560253</v>
      </c>
      <c r="R129" s="124">
        <f t="shared" si="15"/>
        <v>24266.480012127515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24266.480012127515</v>
      </c>
      <c r="P130" s="124">
        <f t="shared" si="12"/>
        <v>338.08507117728476</v>
      </c>
      <c r="Q130" s="124">
        <f t="shared" si="14"/>
        <v>50.103587552015</v>
      </c>
      <c r="R130" s="124">
        <f t="shared" si="15"/>
        <v>24654.668670856812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24654.668670856812</v>
      </c>
      <c r="P131" s="124">
        <f t="shared" si="12"/>
        <v>338.08507117728476</v>
      </c>
      <c r="Q131" s="124">
        <f t="shared" si="14"/>
        <v>50.905090054216487</v>
      </c>
      <c r="R131" s="124">
        <f t="shared" si="15"/>
        <v>25043.658832088313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25043.658832088313</v>
      </c>
      <c r="P132" s="124">
        <f t="shared" si="12"/>
        <v>338.08507117728476</v>
      </c>
      <c r="Q132" s="124">
        <f t="shared" si="14"/>
        <v>51.708247437998338</v>
      </c>
      <c r="R132" s="124">
        <f t="shared" si="15"/>
        <v>25433.452150703593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25433.452150703593</v>
      </c>
      <c r="P133" s="124">
        <f t="shared" si="12"/>
        <v>338.08507117728476</v>
      </c>
      <c r="Q133" s="124">
        <f t="shared" si="14"/>
        <v>52.513063120234527</v>
      </c>
      <c r="R133" s="124">
        <f t="shared" si="15"/>
        <v>25824.050285001111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25824.050285001111</v>
      </c>
      <c r="P134" s="124">
        <f t="shared" si="12"/>
        <v>338.08507117728476</v>
      </c>
      <c r="Q134" s="124">
        <f t="shared" si="14"/>
        <v>53.319540524853934</v>
      </c>
      <c r="R134" s="124">
        <f t="shared" si="15"/>
        <v>26215.45489670325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26215.45489670325</v>
      </c>
      <c r="P135" s="124">
        <f t="shared" si="12"/>
        <v>338.08507117728476</v>
      </c>
      <c r="Q135" s="124">
        <f t="shared" si="14"/>
        <v>54.127683082854922</v>
      </c>
      <c r="R135" s="124">
        <f t="shared" si="15"/>
        <v>26607.667650963387</v>
      </c>
      <c r="Z135" s="2"/>
    </row>
    <row r="136" spans="13:26" x14ac:dyDescent="0.25">
      <c r="M136" s="2"/>
      <c r="N136" s="1">
        <f t="shared" si="10"/>
        <v>74</v>
      </c>
      <c r="O136" s="124">
        <f t="shared" si="13"/>
        <v>26607.667650963387</v>
      </c>
      <c r="P136" s="124">
        <f t="shared" si="12"/>
        <v>338.08507117728476</v>
      </c>
      <c r="Q136" s="124">
        <f t="shared" si="14"/>
        <v>54.937494232319892</v>
      </c>
      <c r="R136" s="124">
        <f t="shared" si="15"/>
        <v>27000.69021637299</v>
      </c>
      <c r="Z136" s="2"/>
    </row>
    <row r="137" spans="13:26" x14ac:dyDescent="0.25">
      <c r="M137" s="2"/>
      <c r="N137" s="1">
        <f t="shared" si="10"/>
        <v>75</v>
      </c>
      <c r="O137" s="124">
        <f t="shared" si="13"/>
        <v>27000.69021637299</v>
      </c>
      <c r="P137" s="124">
        <f t="shared" si="12"/>
        <v>338.08507117728476</v>
      </c>
      <c r="Q137" s="124">
        <f t="shared" si="14"/>
        <v>55.748977418429966</v>
      </c>
      <c r="R137" s="124">
        <f t="shared" si="15"/>
        <v>27394.524264968702</v>
      </c>
      <c r="Z137" s="2"/>
    </row>
    <row r="138" spans="13:26" x14ac:dyDescent="0.25">
      <c r="M138" s="2"/>
      <c r="N138" s="1">
        <f t="shared" si="10"/>
        <v>76</v>
      </c>
      <c r="O138" s="124">
        <f t="shared" si="13"/>
        <v>27394.524264968702</v>
      </c>
      <c r="P138" s="124">
        <f t="shared" si="12"/>
        <v>338.08507117728476</v>
      </c>
      <c r="Q138" s="124">
        <f t="shared" si="14"/>
        <v>56.562136093479587</v>
      </c>
      <c r="R138" s="124">
        <f t="shared" si="15"/>
        <v>27789.171472239464</v>
      </c>
      <c r="Z138" s="2"/>
    </row>
    <row r="139" spans="13:26" x14ac:dyDescent="0.25">
      <c r="M139" s="2"/>
      <c r="N139" s="1">
        <f t="shared" si="10"/>
        <v>77</v>
      </c>
      <c r="O139" s="124">
        <f t="shared" ref="O139:O202" si="16">R138</f>
        <v>27789.171472239464</v>
      </c>
      <c r="P139" s="124">
        <f t="shared" si="12"/>
        <v>338.08507117728476</v>
      </c>
      <c r="Q139" s="124">
        <f t="shared" ref="Q139:Q202" si="17">O139*$P$57</f>
        <v>57.376973716891264</v>
      </c>
      <c r="R139" s="124">
        <f t="shared" ref="R139:R202" si="18">O139+P139+Q139</f>
        <v>28184.63351713364</v>
      </c>
      <c r="Z139" s="2"/>
    </row>
    <row r="140" spans="13:26" x14ac:dyDescent="0.25">
      <c r="M140" s="2"/>
      <c r="N140" s="1">
        <f t="shared" si="10"/>
        <v>78</v>
      </c>
      <c r="O140" s="124">
        <f t="shared" si="16"/>
        <v>28184.63351713364</v>
      </c>
      <c r="P140" s="124">
        <f t="shared" si="12"/>
        <v>338.08507117728476</v>
      </c>
      <c r="Q140" s="124">
        <f t="shared" si="17"/>
        <v>58.193493755230229</v>
      </c>
      <c r="R140" s="124">
        <f t="shared" si="18"/>
        <v>28580.912082066152</v>
      </c>
      <c r="Z140" s="2"/>
    </row>
    <row r="141" spans="13:26" x14ac:dyDescent="0.25">
      <c r="M141" s="2"/>
      <c r="N141" s="1">
        <f t="shared" si="10"/>
        <v>79</v>
      </c>
      <c r="O141" s="124">
        <f t="shared" si="16"/>
        <v>28580.912082066152</v>
      </c>
      <c r="P141" s="124">
        <f t="shared" si="12"/>
        <v>338.08507117728476</v>
      </c>
      <c r="Q141" s="124">
        <f t="shared" si="17"/>
        <v>59.011699682219238</v>
      </c>
      <c r="R141" s="124">
        <f t="shared" si="18"/>
        <v>28978.008852925654</v>
      </c>
      <c r="Z141" s="2"/>
    </row>
    <row r="142" spans="13:26" x14ac:dyDescent="0.25">
      <c r="M142" s="2"/>
      <c r="N142" s="1">
        <f t="shared" si="10"/>
        <v>80</v>
      </c>
      <c r="O142" s="124">
        <f t="shared" si="16"/>
        <v>28978.008852925654</v>
      </c>
      <c r="P142" s="124">
        <f t="shared" si="12"/>
        <v>338.08507117728476</v>
      </c>
      <c r="Q142" s="124">
        <f t="shared" si="17"/>
        <v>59.831594978753316</v>
      </c>
      <c r="R142" s="124">
        <f t="shared" si="18"/>
        <v>29375.925519081691</v>
      </c>
      <c r="Z142" s="2"/>
    </row>
    <row r="143" spans="13:26" x14ac:dyDescent="0.25">
      <c r="M143" s="2"/>
      <c r="N143" s="1">
        <f t="shared" si="10"/>
        <v>81</v>
      </c>
      <c r="O143" s="124">
        <f t="shared" si="16"/>
        <v>29375.925519081691</v>
      </c>
      <c r="P143" s="124">
        <f t="shared" si="12"/>
        <v>338.08507117728476</v>
      </c>
      <c r="Q143" s="124">
        <f t="shared" si="17"/>
        <v>60.65318313291457</v>
      </c>
      <c r="R143" s="124">
        <f t="shared" si="18"/>
        <v>29774.663773391891</v>
      </c>
      <c r="Z143" s="2"/>
    </row>
    <row r="144" spans="13:26" x14ac:dyDescent="0.25">
      <c r="M144" s="2"/>
      <c r="N144" s="1">
        <f t="shared" si="10"/>
        <v>82</v>
      </c>
      <c r="O144" s="124">
        <f t="shared" si="16"/>
        <v>29774.663773391891</v>
      </c>
      <c r="P144" s="124">
        <f t="shared" si="12"/>
        <v>338.08507117728476</v>
      </c>
      <c r="Q144" s="124">
        <f t="shared" si="17"/>
        <v>61.476467639987057</v>
      </c>
      <c r="R144" s="124">
        <f t="shared" si="18"/>
        <v>30174.225312209161</v>
      </c>
      <c r="Z144" s="2"/>
    </row>
    <row r="145" spans="13:26" x14ac:dyDescent="0.25">
      <c r="M145" s="2"/>
      <c r="N145" s="1">
        <f t="shared" si="10"/>
        <v>83</v>
      </c>
      <c r="O145" s="124">
        <f t="shared" si="16"/>
        <v>30174.225312209161</v>
      </c>
      <c r="P145" s="124">
        <f t="shared" si="12"/>
        <v>338.08507117728476</v>
      </c>
      <c r="Q145" s="124">
        <f t="shared" si="17"/>
        <v>62.301452002471599</v>
      </c>
      <c r="R145" s="124">
        <f t="shared" si="18"/>
        <v>30574.611835388914</v>
      </c>
      <c r="Z145" s="2"/>
    </row>
    <row r="146" spans="13:26" x14ac:dyDescent="0.25">
      <c r="M146" s="2"/>
      <c r="N146" s="1">
        <f t="shared" si="10"/>
        <v>84</v>
      </c>
      <c r="O146" s="124">
        <f t="shared" si="16"/>
        <v>30574.611835388914</v>
      </c>
      <c r="P146" s="124">
        <f t="shared" si="12"/>
        <v>338.08507117728476</v>
      </c>
      <c r="Q146" s="124">
        <f t="shared" si="17"/>
        <v>63.128139730100742</v>
      </c>
      <c r="R146" s="124">
        <f t="shared" si="18"/>
        <v>30975.825046296297</v>
      </c>
      <c r="Z146" s="2"/>
    </row>
    <row r="147" spans="13:26" x14ac:dyDescent="0.25">
      <c r="M147" s="2"/>
      <c r="N147" s="1">
        <f t="shared" si="10"/>
        <v>85</v>
      </c>
      <c r="O147" s="124">
        <f t="shared" si="16"/>
        <v>30975.825046296297</v>
      </c>
      <c r="P147" s="124">
        <f t="shared" si="12"/>
        <v>338.08507117728476</v>
      </c>
      <c r="Q147" s="124">
        <f t="shared" si="17"/>
        <v>63.956534339853647</v>
      </c>
      <c r="R147" s="124">
        <f t="shared" si="18"/>
        <v>31377.866651813434</v>
      </c>
      <c r="Z147" s="2"/>
    </row>
    <row r="148" spans="13:26" x14ac:dyDescent="0.25">
      <c r="M148" s="2"/>
      <c r="N148" s="1">
        <f t="shared" si="10"/>
        <v>86</v>
      </c>
      <c r="O148" s="124">
        <f t="shared" si="16"/>
        <v>31377.866651813434</v>
      </c>
      <c r="P148" s="124">
        <f t="shared" si="12"/>
        <v>338.08507117728476</v>
      </c>
      <c r="Q148" s="124">
        <f t="shared" si="17"/>
        <v>64.78663935597109</v>
      </c>
      <c r="R148" s="124">
        <f t="shared" si="18"/>
        <v>31780.738362346689</v>
      </c>
      <c r="Z148" s="2"/>
    </row>
    <row r="149" spans="13:26" x14ac:dyDescent="0.25">
      <c r="M149" s="2"/>
      <c r="N149" s="1">
        <f t="shared" si="10"/>
        <v>87</v>
      </c>
      <c r="O149" s="124">
        <f t="shared" si="16"/>
        <v>31780.738362346689</v>
      </c>
      <c r="P149" s="124">
        <f t="shared" si="12"/>
        <v>338.08507117728476</v>
      </c>
      <c r="Q149" s="124">
        <f t="shared" si="17"/>
        <v>65.618458309970393</v>
      </c>
      <c r="R149" s="124">
        <f t="shared" si="18"/>
        <v>32184.441891833943</v>
      </c>
      <c r="Z149" s="2"/>
    </row>
    <row r="150" spans="13:26" x14ac:dyDescent="0.25">
      <c r="M150" s="2"/>
      <c r="N150" s="1">
        <f t="shared" si="10"/>
        <v>88</v>
      </c>
      <c r="O150" s="124">
        <f t="shared" si="16"/>
        <v>32184.441891833943</v>
      </c>
      <c r="P150" s="124">
        <f t="shared" si="12"/>
        <v>338.08507117728476</v>
      </c>
      <c r="Q150" s="124">
        <f t="shared" si="17"/>
        <v>66.451994740660524</v>
      </c>
      <c r="R150" s="124">
        <f t="shared" si="18"/>
        <v>32588.978957751886</v>
      </c>
      <c r="Z150" s="2"/>
    </row>
    <row r="151" spans="13:26" x14ac:dyDescent="0.25">
      <c r="M151" s="2"/>
      <c r="N151" s="1">
        <f t="shared" si="10"/>
        <v>89</v>
      </c>
      <c r="O151" s="124">
        <f t="shared" si="16"/>
        <v>32588.978957751886</v>
      </c>
      <c r="P151" s="124">
        <f t="shared" si="12"/>
        <v>338.08507117728476</v>
      </c>
      <c r="Q151" s="124">
        <f t="shared" si="17"/>
        <v>67.287252194157091</v>
      </c>
      <c r="R151" s="124">
        <f t="shared" si="18"/>
        <v>32994.351281123323</v>
      </c>
      <c r="Z151" s="2"/>
    </row>
    <row r="152" spans="13:26" x14ac:dyDescent="0.25">
      <c r="M152" s="2"/>
      <c r="N152" s="1">
        <f t="shared" si="10"/>
        <v>90</v>
      </c>
      <c r="O152" s="124">
        <f t="shared" si="16"/>
        <v>32994.351281123323</v>
      </c>
      <c r="P152" s="124">
        <f t="shared" si="12"/>
        <v>338.08507117728476</v>
      </c>
      <c r="Q152" s="124">
        <f t="shared" si="17"/>
        <v>68.124234223897446</v>
      </c>
      <c r="R152" s="124">
        <f t="shared" si="18"/>
        <v>33400.560586524509</v>
      </c>
      <c r="Z152" s="2"/>
    </row>
    <row r="153" spans="13:26" x14ac:dyDescent="0.25">
      <c r="M153" s="2"/>
      <c r="N153" s="1">
        <f t="shared" si="10"/>
        <v>91</v>
      </c>
      <c r="O153" s="124">
        <f t="shared" si="16"/>
        <v>33400.560586524509</v>
      </c>
      <c r="P153" s="124">
        <f t="shared" si="12"/>
        <v>338.08507117728476</v>
      </c>
      <c r="Q153" s="124">
        <f t="shared" si="17"/>
        <v>68.962944390655878</v>
      </c>
      <c r="R153" s="124">
        <f t="shared" si="18"/>
        <v>33807.608602092449</v>
      </c>
      <c r="Z153" s="2"/>
    </row>
    <row r="154" spans="13:26" x14ac:dyDescent="0.25">
      <c r="M154" s="2"/>
      <c r="N154" s="1">
        <f t="shared" si="10"/>
        <v>92</v>
      </c>
      <c r="O154" s="124">
        <f t="shared" si="16"/>
        <v>33807.608602092449</v>
      </c>
      <c r="P154" s="124">
        <f t="shared" si="12"/>
        <v>338.08507117728476</v>
      </c>
      <c r="Q154" s="124">
        <f t="shared" si="17"/>
        <v>69.80338626255859</v>
      </c>
      <c r="R154" s="124">
        <f t="shared" si="18"/>
        <v>34215.497059532296</v>
      </c>
      <c r="Z154" s="2"/>
    </row>
    <row r="155" spans="13:26" x14ac:dyDescent="0.25">
      <c r="M155" s="2"/>
      <c r="N155" s="1">
        <f t="shared" si="10"/>
        <v>93</v>
      </c>
      <c r="O155" s="124">
        <f t="shared" si="16"/>
        <v>34215.497059532296</v>
      </c>
      <c r="P155" s="124">
        <f t="shared" si="12"/>
        <v>338.08507117728476</v>
      </c>
      <c r="Q155" s="124">
        <f t="shared" si="17"/>
        <v>70.645563415099062</v>
      </c>
      <c r="R155" s="124">
        <f t="shared" si="18"/>
        <v>34624.227694124682</v>
      </c>
      <c r="Z155" s="2"/>
    </row>
    <row r="156" spans="13:26" x14ac:dyDescent="0.25">
      <c r="M156" s="2"/>
      <c r="N156" s="1">
        <f t="shared" si="10"/>
        <v>94</v>
      </c>
      <c r="O156" s="124">
        <f t="shared" si="16"/>
        <v>34624.227694124682</v>
      </c>
      <c r="P156" s="124">
        <f t="shared" si="12"/>
        <v>338.08507117728476</v>
      </c>
      <c r="Q156" s="124">
        <f t="shared" si="17"/>
        <v>71.489479431153129</v>
      </c>
      <c r="R156" s="124">
        <f t="shared" si="18"/>
        <v>35033.802244733124</v>
      </c>
      <c r="Z156" s="2"/>
    </row>
    <row r="157" spans="13:26" x14ac:dyDescent="0.25">
      <c r="M157" s="2"/>
      <c r="N157" s="1">
        <f t="shared" si="10"/>
        <v>95</v>
      </c>
      <c r="O157" s="124">
        <f t="shared" si="16"/>
        <v>35033.802244733124</v>
      </c>
      <c r="P157" s="124">
        <f t="shared" si="12"/>
        <v>338.08507117728476</v>
      </c>
      <c r="Q157" s="124">
        <f t="shared" si="17"/>
        <v>72.335137900994297</v>
      </c>
      <c r="R157" s="124">
        <f t="shared" si="18"/>
        <v>35444.222453811402</v>
      </c>
      <c r="Z157" s="2"/>
    </row>
    <row r="158" spans="13:26" x14ac:dyDescent="0.25">
      <c r="M158" s="2"/>
      <c r="N158" s="1">
        <f t="shared" si="10"/>
        <v>96</v>
      </c>
      <c r="O158" s="124">
        <f t="shared" si="16"/>
        <v>35444.222453811402</v>
      </c>
      <c r="P158" s="124">
        <f t="shared" si="12"/>
        <v>338.08507117728476</v>
      </c>
      <c r="Q158" s="124">
        <f t="shared" si="17"/>
        <v>73.182542422309012</v>
      </c>
      <c r="R158" s="124">
        <f t="shared" si="18"/>
        <v>35855.490067410996</v>
      </c>
      <c r="Z158" s="2"/>
    </row>
    <row r="159" spans="13:26" x14ac:dyDescent="0.25">
      <c r="M159" s="2"/>
      <c r="N159" s="1">
        <f t="shared" si="10"/>
        <v>97</v>
      </c>
      <c r="O159" s="124">
        <f t="shared" si="16"/>
        <v>35855.490067410996</v>
      </c>
      <c r="P159" s="124">
        <f t="shared" si="12"/>
        <v>338.08507117728476</v>
      </c>
      <c r="Q159" s="124">
        <f t="shared" si="17"/>
        <v>74.031696600211916</v>
      </c>
      <c r="R159" s="124">
        <f t="shared" si="18"/>
        <v>36267.606835188497</v>
      </c>
      <c r="Z159" s="2"/>
    </row>
    <row r="160" spans="13:26" x14ac:dyDescent="0.25">
      <c r="M160" s="2"/>
      <c r="N160" s="1">
        <f t="shared" si="10"/>
        <v>98</v>
      </c>
      <c r="O160" s="124">
        <f t="shared" si="16"/>
        <v>36267.606835188497</v>
      </c>
      <c r="P160" s="124">
        <f t="shared" si="12"/>
        <v>338.08507117728476</v>
      </c>
      <c r="Q160" s="124">
        <f t="shared" si="17"/>
        <v>74.882604047261268</v>
      </c>
      <c r="R160" s="124">
        <f t="shared" si="18"/>
        <v>36680.574510413047</v>
      </c>
      <c r="Z160" s="2"/>
    </row>
    <row r="161" spans="13:26" x14ac:dyDescent="0.25">
      <c r="M161" s="2"/>
      <c r="N161" s="1">
        <f t="shared" si="10"/>
        <v>99</v>
      </c>
      <c r="O161" s="124">
        <f t="shared" si="16"/>
        <v>36680.574510413047</v>
      </c>
      <c r="P161" s="124">
        <f t="shared" si="12"/>
        <v>338.08507117728476</v>
      </c>
      <c r="Q161" s="124">
        <f t="shared" si="17"/>
        <v>75.735268383474207</v>
      </c>
      <c r="R161" s="124">
        <f t="shared" si="18"/>
        <v>37094.394849973811</v>
      </c>
      <c r="Z161" s="2"/>
    </row>
    <row r="162" spans="13:26" x14ac:dyDescent="0.25">
      <c r="M162" s="2"/>
      <c r="N162" s="1">
        <f t="shared" si="10"/>
        <v>100</v>
      </c>
      <c r="O162" s="124">
        <f t="shared" si="16"/>
        <v>37094.394849973811</v>
      </c>
      <c r="P162" s="124">
        <f t="shared" si="12"/>
        <v>338.08507117728476</v>
      </c>
      <c r="Q162" s="124">
        <f t="shared" si="17"/>
        <v>76.589693236342256</v>
      </c>
      <c r="R162" s="124">
        <f t="shared" si="18"/>
        <v>37509.069614387437</v>
      </c>
      <c r="Z162" s="2"/>
    </row>
    <row r="163" spans="13:26" x14ac:dyDescent="0.25">
      <c r="M163" s="2"/>
      <c r="N163" s="1">
        <f t="shared" si="10"/>
        <v>101</v>
      </c>
      <c r="O163" s="124">
        <f t="shared" si="16"/>
        <v>37509.069614387437</v>
      </c>
      <c r="P163" s="124">
        <f t="shared" si="12"/>
        <v>338.08507117728476</v>
      </c>
      <c r="Q163" s="124">
        <f t="shared" si="17"/>
        <v>77.445882240846643</v>
      </c>
      <c r="R163" s="124">
        <f t="shared" si="18"/>
        <v>37924.600567805574</v>
      </c>
      <c r="Z163" s="2"/>
    </row>
    <row r="164" spans="13:26" x14ac:dyDescent="0.25">
      <c r="M164" s="2"/>
      <c r="N164" s="1">
        <f t="shared" si="10"/>
        <v>102</v>
      </c>
      <c r="O164" s="124">
        <f t="shared" si="16"/>
        <v>37924.600567805574</v>
      </c>
      <c r="P164" s="124">
        <f t="shared" si="12"/>
        <v>338.08507117728476</v>
      </c>
      <c r="Q164" s="124">
        <f t="shared" si="17"/>
        <v>78.303839039473928</v>
      </c>
      <c r="R164" s="124">
        <f t="shared" si="18"/>
        <v>38340.989478022333</v>
      </c>
      <c r="Z164" s="2"/>
    </row>
    <row r="165" spans="13:26" x14ac:dyDescent="0.25">
      <c r="M165" s="2"/>
      <c r="N165" s="1">
        <f t="shared" si="10"/>
        <v>103</v>
      </c>
      <c r="O165" s="124">
        <f t="shared" si="16"/>
        <v>38340.989478022333</v>
      </c>
      <c r="P165" s="124">
        <f t="shared" si="12"/>
        <v>338.08507117728476</v>
      </c>
      <c r="Q165" s="124">
        <f t="shared" si="17"/>
        <v>79.163567282231313</v>
      </c>
      <c r="R165" s="124">
        <f t="shared" si="18"/>
        <v>38758.238116481851</v>
      </c>
      <c r="Z165" s="2"/>
    </row>
    <row r="166" spans="13:26" x14ac:dyDescent="0.25">
      <c r="M166" s="2"/>
      <c r="N166" s="1">
        <f t="shared" si="10"/>
        <v>104</v>
      </c>
      <c r="O166" s="124">
        <f t="shared" si="16"/>
        <v>38758.238116481851</v>
      </c>
      <c r="P166" s="124">
        <f t="shared" si="12"/>
        <v>338.08507117728476</v>
      </c>
      <c r="Q166" s="124">
        <f t="shared" si="17"/>
        <v>80.025070626662298</v>
      </c>
      <c r="R166" s="124">
        <f t="shared" si="18"/>
        <v>39176.348258285798</v>
      </c>
      <c r="Z166" s="2"/>
    </row>
    <row r="167" spans="13:26" x14ac:dyDescent="0.25">
      <c r="M167" s="2"/>
      <c r="N167" s="1">
        <f t="shared" si="10"/>
        <v>105</v>
      </c>
      <c r="O167" s="124">
        <f t="shared" si="16"/>
        <v>39176.348258285798</v>
      </c>
      <c r="P167" s="124">
        <f t="shared" si="12"/>
        <v>338.08507117728476</v>
      </c>
      <c r="Q167" s="124">
        <f t="shared" si="17"/>
        <v>80.888352737862192</v>
      </c>
      <c r="R167" s="124">
        <f t="shared" si="18"/>
        <v>39595.321682200949</v>
      </c>
      <c r="Z167" s="2"/>
    </row>
    <row r="168" spans="13:26" x14ac:dyDescent="0.25">
      <c r="M168" s="2"/>
      <c r="N168" s="1">
        <f t="shared" si="10"/>
        <v>106</v>
      </c>
      <c r="O168" s="124">
        <f t="shared" si="16"/>
        <v>39595.321682200949</v>
      </c>
      <c r="P168" s="124">
        <f t="shared" si="12"/>
        <v>338.08507117728476</v>
      </c>
      <c r="Q168" s="124">
        <f t="shared" si="17"/>
        <v>81.753417288493736</v>
      </c>
      <c r="R168" s="124">
        <f t="shared" si="18"/>
        <v>40015.160170666728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40015.160170666728</v>
      </c>
      <c r="P169" s="124">
        <f t="shared" si="12"/>
        <v>338.08507117728476</v>
      </c>
      <c r="Q169" s="124">
        <f t="shared" si="17"/>
        <v>82.620267958802657</v>
      </c>
      <c r="R169" s="124">
        <f t="shared" si="18"/>
        <v>40435.865509802818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40435.865509802818</v>
      </c>
      <c r="P170" s="124">
        <f t="shared" si="12"/>
        <v>338.08507117728476</v>
      </c>
      <c r="Q170" s="124">
        <f t="shared" si="17"/>
        <v>83.488908436633423</v>
      </c>
      <c r="R170" s="124">
        <f t="shared" si="18"/>
        <v>40857.439489416742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40857.439489416742</v>
      </c>
      <c r="P171" s="124">
        <f t="shared" si="12"/>
        <v>338.08507117728476</v>
      </c>
      <c r="Q171" s="124">
        <f t="shared" si="17"/>
        <v>84.359342417444864</v>
      </c>
      <c r="R171" s="124">
        <f t="shared" si="18"/>
        <v>41279.883903011476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41279.883903011476</v>
      </c>
      <c r="P172" s="124">
        <f t="shared" si="12"/>
        <v>338.08507117728476</v>
      </c>
      <c r="Q172" s="124">
        <f t="shared" si="17"/>
        <v>85.231573604325931</v>
      </c>
      <c r="R172" s="124">
        <f t="shared" si="18"/>
        <v>41703.200547793087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41703.200547793087</v>
      </c>
      <c r="P173" s="124">
        <f t="shared" si="12"/>
        <v>338.08507117728476</v>
      </c>
      <c r="Q173" s="124">
        <f t="shared" si="17"/>
        <v>86.105605708011367</v>
      </c>
      <c r="R173" s="124">
        <f t="shared" si="18"/>
        <v>42127.391224678388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42127.391224678388</v>
      </c>
      <c r="P174" s="124">
        <f t="shared" si="12"/>
        <v>338.08507117728476</v>
      </c>
      <c r="Q174" s="124">
        <f t="shared" si="17"/>
        <v>86.98144244689766</v>
      </c>
      <c r="R174" s="124">
        <f t="shared" si="18"/>
        <v>42552.457738302575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42552.457738302575</v>
      </c>
      <c r="P175" s="124">
        <f t="shared" si="12"/>
        <v>338.08507117728476</v>
      </c>
      <c r="Q175" s="124">
        <f t="shared" si="17"/>
        <v>87.859087547058692</v>
      </c>
      <c r="R175" s="124">
        <f t="shared" si="18"/>
        <v>42978.401897026924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42978.401897026924</v>
      </c>
      <c r="P176" s="124">
        <f t="shared" si="12"/>
        <v>338.08507117728476</v>
      </c>
      <c r="Q176" s="124">
        <f t="shared" si="17"/>
        <v>88.738544742261681</v>
      </c>
      <c r="R176" s="124">
        <f t="shared" si="18"/>
        <v>43405.225512946476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43405.225512946476</v>
      </c>
      <c r="P177" s="124">
        <f t="shared" si="12"/>
        <v>338.08507117728476</v>
      </c>
      <c r="Q177" s="124">
        <f t="shared" si="17"/>
        <v>89.619817773983016</v>
      </c>
      <c r="R177" s="124">
        <f t="shared" si="18"/>
        <v>43832.930401897749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43832.930401897749</v>
      </c>
      <c r="P178" s="124">
        <f t="shared" si="12"/>
        <v>338.08507117728476</v>
      </c>
      <c r="Q178" s="124">
        <f t="shared" si="17"/>
        <v>90.502910391424237</v>
      </c>
      <c r="R178" s="124">
        <f t="shared" si="18"/>
        <v>44261.518383466464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44261.518383466464</v>
      </c>
      <c r="P179" s="124">
        <f t="shared" si="12"/>
        <v>338.08507117728476</v>
      </c>
      <c r="Q179" s="124">
        <f t="shared" si="17"/>
        <v>91.387826351527963</v>
      </c>
      <c r="R179" s="124">
        <f t="shared" si="18"/>
        <v>44690.99128099528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44690.99128099528</v>
      </c>
      <c r="P180" s="124">
        <f t="shared" si="12"/>
        <v>338.08507117728476</v>
      </c>
      <c r="Q180" s="124">
        <f t="shared" si="17"/>
        <v>92.274569418993806</v>
      </c>
      <c r="R180" s="124">
        <f t="shared" si="18"/>
        <v>45121.350921591562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45121.350921591562</v>
      </c>
      <c r="P181" s="124">
        <f t="shared" si="12"/>
        <v>338.08507117728476</v>
      </c>
      <c r="Q181" s="124">
        <f t="shared" si="17"/>
        <v>93.163143366294506</v>
      </c>
      <c r="R181" s="124">
        <f t="shared" si="18"/>
        <v>45552.599136135141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45552.599136135141</v>
      </c>
      <c r="P182" s="124">
        <f t="shared" si="12"/>
        <v>338.08507117728476</v>
      </c>
      <c r="Q182" s="124">
        <f t="shared" si="17"/>
        <v>94.053551973691853</v>
      </c>
      <c r="R182" s="124">
        <f t="shared" si="18"/>
        <v>45984.737759286123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45984.737759286123</v>
      </c>
      <c r="P183" s="124">
        <f t="shared" si="12"/>
        <v>338.08507117728476</v>
      </c>
      <c r="Q183" s="124">
        <f t="shared" si="17"/>
        <v>94.945799029252939</v>
      </c>
      <c r="R183" s="124">
        <f t="shared" si="18"/>
        <v>46417.768629492661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46417.768629492661</v>
      </c>
      <c r="P184" s="124">
        <f t="shared" si="12"/>
        <v>338.08507117728476</v>
      </c>
      <c r="Q184" s="124">
        <f t="shared" si="17"/>
        <v>95.839888328866039</v>
      </c>
      <c r="R184" s="124">
        <f t="shared" si="18"/>
        <v>46851.693588998816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46851.693588998816</v>
      </c>
      <c r="P185" s="124">
        <f t="shared" si="12"/>
        <v>338.08507117728476</v>
      </c>
      <c r="Q185" s="124">
        <f t="shared" si="17"/>
        <v>96.735823676256999</v>
      </c>
      <c r="R185" s="124">
        <f t="shared" si="18"/>
        <v>47286.514483852363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47286.514483852363</v>
      </c>
      <c r="P186" s="124">
        <f t="shared" si="12"/>
        <v>338.08507117728476</v>
      </c>
      <c r="Q186" s="124">
        <f t="shared" si="17"/>
        <v>97.633608883005252</v>
      </c>
      <c r="R186" s="124">
        <f t="shared" si="18"/>
        <v>47722.233163912657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47722.233163912657</v>
      </c>
      <c r="P187" s="124">
        <f t="shared" si="12"/>
        <v>338.08507117728476</v>
      </c>
      <c r="Q187" s="124">
        <f t="shared" si="17"/>
        <v>98.533247768560102</v>
      </c>
      <c r="R187" s="124">
        <f t="shared" si="18"/>
        <v>48158.851482858503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48158.851482858503</v>
      </c>
      <c r="P188" s="124">
        <f t="shared" ref="P188:P251" si="20">P187</f>
        <v>338.08507117728476</v>
      </c>
      <c r="Q188" s="124">
        <f t="shared" si="17"/>
        <v>99.434744160256955</v>
      </c>
      <c r="R188" s="124">
        <f t="shared" si="18"/>
        <v>48596.371298196049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48596.371298196049</v>
      </c>
      <c r="P189" s="124">
        <f t="shared" si="20"/>
        <v>338.08507117728476</v>
      </c>
      <c r="Q189" s="124">
        <f t="shared" si="17"/>
        <v>100.33810189333363</v>
      </c>
      <c r="R189" s="124">
        <f t="shared" si="18"/>
        <v>49034.794471266672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49034.794471266672</v>
      </c>
      <c r="P190" s="124">
        <f t="shared" si="20"/>
        <v>338.08507117728476</v>
      </c>
      <c r="Q190" s="124">
        <f t="shared" si="17"/>
        <v>101.24332481094666</v>
      </c>
      <c r="R190" s="124">
        <f t="shared" si="18"/>
        <v>49474.122867254904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49474.122867254904</v>
      </c>
      <c r="P191" s="124">
        <f t="shared" si="20"/>
        <v>338.08507117728476</v>
      </c>
      <c r="Q191" s="124">
        <f t="shared" si="17"/>
        <v>102.15041676418758</v>
      </c>
      <c r="R191" s="124">
        <f t="shared" si="18"/>
        <v>49914.358355196382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49914.358355196382</v>
      </c>
      <c r="P192" s="124">
        <f t="shared" si="20"/>
        <v>338.08507117728476</v>
      </c>
      <c r="Q192" s="124">
        <f t="shared" si="17"/>
        <v>103.05938161209946</v>
      </c>
      <c r="R192" s="124">
        <f t="shared" si="18"/>
        <v>50355.502807985766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50355.502807985766</v>
      </c>
      <c r="P193" s="124">
        <f t="shared" si="20"/>
        <v>338.08507117728476</v>
      </c>
      <c r="Q193" s="124">
        <f t="shared" si="17"/>
        <v>103.97022322169312</v>
      </c>
      <c r="R193" s="124">
        <f t="shared" si="18"/>
        <v>50797.558102384748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50797.558102384748</v>
      </c>
      <c r="P194" s="124">
        <f t="shared" si="20"/>
        <v>338.08507117728476</v>
      </c>
      <c r="Q194" s="124">
        <f t="shared" si="17"/>
        <v>104.88294546796378</v>
      </c>
      <c r="R194" s="124">
        <f t="shared" si="18"/>
        <v>51240.526119030001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51240.526119030001</v>
      </c>
      <c r="P195" s="124">
        <f t="shared" si="20"/>
        <v>338.08507117728476</v>
      </c>
      <c r="Q195" s="124">
        <f t="shared" si="17"/>
        <v>105.79755223390741</v>
      </c>
      <c r="R195" s="124">
        <f t="shared" si="18"/>
        <v>51684.408742441192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51684.408742441192</v>
      </c>
      <c r="P196" s="124">
        <f t="shared" si="20"/>
        <v>338.08507117728476</v>
      </c>
      <c r="Q196" s="124">
        <f t="shared" si="17"/>
        <v>106.71404741053732</v>
      </c>
      <c r="R196" s="124">
        <f t="shared" si="18"/>
        <v>52129.207861029019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52129.207861029019</v>
      </c>
      <c r="P197" s="124">
        <f t="shared" si="20"/>
        <v>338.08507117728476</v>
      </c>
      <c r="Q197" s="124">
        <f t="shared" si="17"/>
        <v>107.63243489690066</v>
      </c>
      <c r="R197" s="124">
        <f t="shared" si="18"/>
        <v>52574.925367103206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52574.925367103206</v>
      </c>
      <c r="P198" s="124">
        <f t="shared" si="20"/>
        <v>338.08507117728476</v>
      </c>
      <c r="Q198" s="124">
        <f t="shared" si="17"/>
        <v>108.55271860009508</v>
      </c>
      <c r="R198" s="124">
        <f t="shared" si="18"/>
        <v>53021.563156880591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53021.563156880591</v>
      </c>
      <c r="P199" s="124">
        <f t="shared" si="20"/>
        <v>338.08507117728476</v>
      </c>
      <c r="Q199" s="124">
        <f t="shared" si="17"/>
        <v>109.47490243528526</v>
      </c>
      <c r="R199" s="124">
        <f t="shared" si="18"/>
        <v>53469.123130493164</v>
      </c>
      <c r="Z199" s="2"/>
    </row>
    <row r="200" spans="13:26" x14ac:dyDescent="0.25">
      <c r="M200" s="2"/>
      <c r="N200" s="1">
        <f t="shared" si="19"/>
        <v>138</v>
      </c>
      <c r="O200" s="124">
        <f t="shared" si="16"/>
        <v>53469.123130493164</v>
      </c>
      <c r="P200" s="124">
        <f t="shared" si="20"/>
        <v>338.08507117728476</v>
      </c>
      <c r="Q200" s="124">
        <f t="shared" si="17"/>
        <v>110.39899032571964</v>
      </c>
      <c r="R200" s="124">
        <f t="shared" si="18"/>
        <v>53917.607191996169</v>
      </c>
      <c r="Z200" s="2"/>
    </row>
    <row r="201" spans="13:26" x14ac:dyDescent="0.25">
      <c r="M201" s="2"/>
      <c r="N201" s="1">
        <f t="shared" si="19"/>
        <v>139</v>
      </c>
      <c r="O201" s="124">
        <f t="shared" si="16"/>
        <v>53917.607191996169</v>
      </c>
      <c r="P201" s="124">
        <f t="shared" si="20"/>
        <v>338.08507117728476</v>
      </c>
      <c r="Q201" s="124">
        <f t="shared" si="17"/>
        <v>111.3249862027471</v>
      </c>
      <c r="R201" s="124">
        <f t="shared" si="18"/>
        <v>54367.0172493762</v>
      </c>
      <c r="Z201" s="2"/>
    </row>
    <row r="202" spans="13:26" x14ac:dyDescent="0.25">
      <c r="M202" s="2"/>
      <c r="N202" s="1">
        <f t="shared" si="19"/>
        <v>140</v>
      </c>
      <c r="O202" s="124">
        <f t="shared" si="16"/>
        <v>54367.0172493762</v>
      </c>
      <c r="P202" s="124">
        <f t="shared" si="20"/>
        <v>338.08507117728476</v>
      </c>
      <c r="Q202" s="124">
        <f t="shared" si="17"/>
        <v>112.25289400583362</v>
      </c>
      <c r="R202" s="124">
        <f t="shared" si="18"/>
        <v>54817.35521455932</v>
      </c>
      <c r="Z202" s="2"/>
    </row>
    <row r="203" spans="13:26" x14ac:dyDescent="0.25">
      <c r="M203" s="2"/>
      <c r="N203" s="1">
        <f t="shared" si="19"/>
        <v>141</v>
      </c>
      <c r="O203" s="124">
        <f t="shared" ref="O203:O266" si="21">R202</f>
        <v>54817.35521455932</v>
      </c>
      <c r="P203" s="124">
        <f t="shared" si="20"/>
        <v>338.08507117728476</v>
      </c>
      <c r="Q203" s="124">
        <f t="shared" ref="Q203:Q266" si="22">O203*$P$57</f>
        <v>113.18271768257917</v>
      </c>
      <c r="R203" s="124">
        <f t="shared" ref="R203:R266" si="23">O203+P203+Q203</f>
        <v>55268.62300341919</v>
      </c>
      <c r="Z203" s="2"/>
    </row>
    <row r="204" spans="13:26" x14ac:dyDescent="0.25">
      <c r="M204" s="2"/>
      <c r="N204" s="1">
        <f t="shared" si="19"/>
        <v>142</v>
      </c>
      <c r="O204" s="124">
        <f t="shared" si="21"/>
        <v>55268.62300341919</v>
      </c>
      <c r="P204" s="124">
        <f t="shared" si="20"/>
        <v>338.08507117728476</v>
      </c>
      <c r="Q204" s="124">
        <f t="shared" si="22"/>
        <v>114.11446118873437</v>
      </c>
      <c r="R204" s="124">
        <f t="shared" si="23"/>
        <v>55720.822535785213</v>
      </c>
      <c r="Z204" s="2"/>
    </row>
    <row r="205" spans="13:26" x14ac:dyDescent="0.25">
      <c r="M205" s="2"/>
      <c r="N205" s="1">
        <f t="shared" si="19"/>
        <v>143</v>
      </c>
      <c r="O205" s="124">
        <f t="shared" si="21"/>
        <v>55720.822535785213</v>
      </c>
      <c r="P205" s="124">
        <f t="shared" si="20"/>
        <v>338.08507117728476</v>
      </c>
      <c r="Q205" s="124">
        <f t="shared" si="22"/>
        <v>115.04812848821737</v>
      </c>
      <c r="R205" s="124">
        <f t="shared" si="23"/>
        <v>56173.95573545072</v>
      </c>
      <c r="Z205" s="2"/>
    </row>
    <row r="206" spans="13:26" x14ac:dyDescent="0.25">
      <c r="M206" s="2"/>
      <c r="N206" s="1">
        <f t="shared" si="19"/>
        <v>144</v>
      </c>
      <c r="O206" s="124">
        <f t="shared" si="21"/>
        <v>56173.95573545072</v>
      </c>
      <c r="P206" s="124">
        <f t="shared" si="20"/>
        <v>338.08507117728476</v>
      </c>
      <c r="Q206" s="124">
        <f t="shared" si="22"/>
        <v>115.98372355313073</v>
      </c>
      <c r="R206" s="124">
        <f t="shared" si="23"/>
        <v>56628.024530181137</v>
      </c>
      <c r="Z206" s="2"/>
    </row>
    <row r="207" spans="13:26" x14ac:dyDescent="0.25">
      <c r="M207" s="2"/>
      <c r="N207" s="1">
        <f t="shared" si="19"/>
        <v>145</v>
      </c>
      <c r="O207" s="124">
        <f t="shared" si="21"/>
        <v>56628.024530181137</v>
      </c>
      <c r="P207" s="124">
        <f t="shared" si="20"/>
        <v>338.08507117728476</v>
      </c>
      <c r="Q207" s="124">
        <f t="shared" si="22"/>
        <v>116.92125036377833</v>
      </c>
      <c r="R207" s="124">
        <f t="shared" si="23"/>
        <v>57083.0308517222</v>
      </c>
      <c r="Z207" s="2"/>
    </row>
    <row r="208" spans="13:26" x14ac:dyDescent="0.25">
      <c r="M208" s="2"/>
      <c r="N208" s="1">
        <f t="shared" si="19"/>
        <v>146</v>
      </c>
      <c r="O208" s="124">
        <f t="shared" si="21"/>
        <v>57083.0308517222</v>
      </c>
      <c r="P208" s="124">
        <f t="shared" si="20"/>
        <v>338.08507117728476</v>
      </c>
      <c r="Q208" s="124">
        <f t="shared" si="22"/>
        <v>117.86071290868223</v>
      </c>
      <c r="R208" s="124">
        <f t="shared" si="23"/>
        <v>57538.976635808169</v>
      </c>
      <c r="Z208" s="2"/>
    </row>
    <row r="209" spans="13:26" x14ac:dyDescent="0.25">
      <c r="M209" s="2"/>
      <c r="N209" s="1">
        <f t="shared" si="19"/>
        <v>147</v>
      </c>
      <c r="O209" s="124">
        <f t="shared" si="21"/>
        <v>57538.976635808169</v>
      </c>
      <c r="P209" s="124">
        <f t="shared" si="20"/>
        <v>338.08507117728476</v>
      </c>
      <c r="Q209" s="124">
        <f t="shared" si="22"/>
        <v>118.80211518459973</v>
      </c>
      <c r="R209" s="124">
        <f t="shared" si="23"/>
        <v>57995.863822170053</v>
      </c>
      <c r="Z209" s="2"/>
    </row>
    <row r="210" spans="13:26" x14ac:dyDescent="0.25">
      <c r="M210" s="2"/>
      <c r="N210" s="1">
        <f t="shared" si="19"/>
        <v>148</v>
      </c>
      <c r="O210" s="124">
        <f t="shared" si="21"/>
        <v>57995.863822170053</v>
      </c>
      <c r="P210" s="124">
        <f t="shared" si="20"/>
        <v>338.08507117728476</v>
      </c>
      <c r="Q210" s="124">
        <f t="shared" si="22"/>
        <v>119.74546119654032</v>
      </c>
      <c r="R210" s="124">
        <f t="shared" si="23"/>
        <v>58453.694354543877</v>
      </c>
      <c r="Z210" s="2"/>
    </row>
    <row r="211" spans="13:26" x14ac:dyDescent="0.25">
      <c r="M211" s="2"/>
      <c r="N211" s="1">
        <f t="shared" si="19"/>
        <v>149</v>
      </c>
      <c r="O211" s="124">
        <f t="shared" si="21"/>
        <v>58453.694354543877</v>
      </c>
      <c r="P211" s="124">
        <f t="shared" si="20"/>
        <v>338.08507117728476</v>
      </c>
      <c r="Q211" s="124">
        <f t="shared" si="22"/>
        <v>120.69075495778272</v>
      </c>
      <c r="R211" s="124">
        <f t="shared" si="23"/>
        <v>58912.470180678945</v>
      </c>
      <c r="Z211" s="2"/>
    </row>
    <row r="212" spans="13:26" x14ac:dyDescent="0.25">
      <c r="M212" s="2"/>
      <c r="N212" s="1">
        <f t="shared" si="19"/>
        <v>150</v>
      </c>
      <c r="O212" s="124">
        <f t="shared" si="21"/>
        <v>58912.470180678945</v>
      </c>
      <c r="P212" s="124">
        <f t="shared" si="20"/>
        <v>338.08507117728476</v>
      </c>
      <c r="Q212" s="124">
        <f t="shared" si="22"/>
        <v>121.63800048989198</v>
      </c>
      <c r="R212" s="124">
        <f t="shared" si="23"/>
        <v>59372.193252346122</v>
      </c>
      <c r="Z212" s="2"/>
    </row>
    <row r="213" spans="13:26" x14ac:dyDescent="0.25">
      <c r="M213" s="2"/>
      <c r="N213" s="1">
        <f t="shared" si="19"/>
        <v>151</v>
      </c>
      <c r="O213" s="124">
        <f t="shared" si="21"/>
        <v>59372.193252346122</v>
      </c>
      <c r="P213" s="124">
        <f t="shared" si="20"/>
        <v>338.08507117728476</v>
      </c>
      <c r="Q213" s="124">
        <f t="shared" si="22"/>
        <v>122.58720182273655</v>
      </c>
      <c r="R213" s="124">
        <f t="shared" si="23"/>
        <v>59832.865525346147</v>
      </c>
      <c r="Z213" s="2"/>
    </row>
    <row r="214" spans="13:26" x14ac:dyDescent="0.25">
      <c r="M214" s="2"/>
      <c r="N214" s="1">
        <f t="shared" si="19"/>
        <v>152</v>
      </c>
      <c r="O214" s="124">
        <f t="shared" si="21"/>
        <v>59832.865525346147</v>
      </c>
      <c r="P214" s="124">
        <f t="shared" si="20"/>
        <v>338.08507117728476</v>
      </c>
      <c r="Q214" s="124">
        <f t="shared" si="22"/>
        <v>123.53836299450548</v>
      </c>
      <c r="R214" s="124">
        <f t="shared" si="23"/>
        <v>60294.488959517941</v>
      </c>
      <c r="Z214" s="2"/>
    </row>
    <row r="215" spans="13:26" x14ac:dyDescent="0.25">
      <c r="M215" s="2"/>
      <c r="N215" s="1">
        <f t="shared" si="19"/>
        <v>153</v>
      </c>
      <c r="O215" s="124">
        <f t="shared" si="21"/>
        <v>60294.488959517941</v>
      </c>
      <c r="P215" s="124">
        <f t="shared" si="20"/>
        <v>338.08507117728476</v>
      </c>
      <c r="Q215" s="124">
        <f t="shared" si="22"/>
        <v>124.49148805172553</v>
      </c>
      <c r="R215" s="124">
        <f t="shared" si="23"/>
        <v>60757.065518746953</v>
      </c>
      <c r="Z215" s="2"/>
    </row>
    <row r="216" spans="13:26" x14ac:dyDescent="0.25">
      <c r="M216" s="2"/>
      <c r="N216" s="1">
        <f t="shared" si="19"/>
        <v>154</v>
      </c>
      <c r="O216" s="124">
        <f t="shared" si="21"/>
        <v>60757.065518746953</v>
      </c>
      <c r="P216" s="124">
        <f t="shared" si="20"/>
        <v>338.08507117728476</v>
      </c>
      <c r="Q216" s="124">
        <f t="shared" si="22"/>
        <v>125.44658104927844</v>
      </c>
      <c r="R216" s="124">
        <f t="shared" si="23"/>
        <v>61220.597170973517</v>
      </c>
      <c r="Z216" s="2"/>
    </row>
    <row r="217" spans="13:26" x14ac:dyDescent="0.25">
      <c r="M217" s="2"/>
      <c r="N217" s="1">
        <f t="shared" si="19"/>
        <v>155</v>
      </c>
      <c r="O217" s="124">
        <f t="shared" si="21"/>
        <v>61220.597170973517</v>
      </c>
      <c r="P217" s="124">
        <f t="shared" si="20"/>
        <v>338.08507117728476</v>
      </c>
      <c r="Q217" s="124">
        <f t="shared" si="22"/>
        <v>126.40364605041816</v>
      </c>
      <c r="R217" s="124">
        <f t="shared" si="23"/>
        <v>61685.085888201225</v>
      </c>
      <c r="Z217" s="2"/>
    </row>
    <row r="218" spans="13:26" x14ac:dyDescent="0.25">
      <c r="M218" s="2"/>
      <c r="N218" s="1">
        <f t="shared" si="19"/>
        <v>156</v>
      </c>
      <c r="O218" s="124">
        <f t="shared" si="21"/>
        <v>61685.085888201225</v>
      </c>
      <c r="P218" s="124">
        <f t="shared" si="20"/>
        <v>338.08507117728476</v>
      </c>
      <c r="Q218" s="124">
        <f t="shared" si="22"/>
        <v>127.36268712678816</v>
      </c>
      <c r="R218" s="124">
        <f t="shared" si="23"/>
        <v>62150.533646505304</v>
      </c>
      <c r="Z218" s="2"/>
    </row>
    <row r="219" spans="13:26" x14ac:dyDescent="0.25">
      <c r="M219" s="2"/>
      <c r="N219" s="1">
        <f t="shared" si="19"/>
        <v>157</v>
      </c>
      <c r="O219" s="124">
        <f t="shared" si="21"/>
        <v>62150.533646505304</v>
      </c>
      <c r="P219" s="124">
        <f t="shared" si="20"/>
        <v>338.08507117728476</v>
      </c>
      <c r="Q219" s="124">
        <f t="shared" si="22"/>
        <v>128.32370835843867</v>
      </c>
      <c r="R219" s="124">
        <f t="shared" si="23"/>
        <v>62616.942426041031</v>
      </c>
      <c r="Z219" s="2"/>
    </row>
    <row r="220" spans="13:26" x14ac:dyDescent="0.25">
      <c r="M220" s="2"/>
      <c r="N220" s="1">
        <f t="shared" si="19"/>
        <v>158</v>
      </c>
      <c r="O220" s="124">
        <f t="shared" si="21"/>
        <v>62616.942426041031</v>
      </c>
      <c r="P220" s="124">
        <f t="shared" si="20"/>
        <v>338.08507117728476</v>
      </c>
      <c r="Q220" s="124">
        <f t="shared" si="22"/>
        <v>129.28671383384417</v>
      </c>
      <c r="R220" s="124">
        <f t="shared" si="23"/>
        <v>63084.314211052158</v>
      </c>
      <c r="Z220" s="2"/>
    </row>
    <row r="221" spans="13:26" x14ac:dyDescent="0.25">
      <c r="M221" s="2"/>
      <c r="N221" s="1">
        <f t="shared" si="19"/>
        <v>159</v>
      </c>
      <c r="O221" s="124">
        <f t="shared" si="21"/>
        <v>63084.314211052158</v>
      </c>
      <c r="P221" s="124">
        <f t="shared" si="20"/>
        <v>338.08507117728476</v>
      </c>
      <c r="Q221" s="124">
        <f t="shared" si="22"/>
        <v>130.25170764992066</v>
      </c>
      <c r="R221" s="124">
        <f t="shared" si="23"/>
        <v>63552.650989879367</v>
      </c>
      <c r="Z221" s="2"/>
    </row>
    <row r="222" spans="13:26" x14ac:dyDescent="0.25">
      <c r="M222" s="2"/>
      <c r="N222" s="1">
        <f t="shared" si="19"/>
        <v>160</v>
      </c>
      <c r="O222" s="124">
        <f t="shared" si="21"/>
        <v>63552.650989879367</v>
      </c>
      <c r="P222" s="124">
        <f t="shared" si="20"/>
        <v>338.08507117728476</v>
      </c>
      <c r="Q222" s="124">
        <f t="shared" si="22"/>
        <v>131.21869391204316</v>
      </c>
      <c r="R222" s="124">
        <f t="shared" si="23"/>
        <v>64021.954754968698</v>
      </c>
      <c r="Z222" s="2"/>
    </row>
    <row r="223" spans="13:26" x14ac:dyDescent="0.25">
      <c r="M223" s="2"/>
      <c r="N223" s="1">
        <f t="shared" si="19"/>
        <v>161</v>
      </c>
      <c r="O223" s="124">
        <f t="shared" si="21"/>
        <v>64021.954754968698</v>
      </c>
      <c r="P223" s="124">
        <f t="shared" si="20"/>
        <v>338.08507117728476</v>
      </c>
      <c r="Q223" s="124">
        <f t="shared" si="22"/>
        <v>132.18767673406316</v>
      </c>
      <c r="R223" s="124">
        <f t="shared" si="23"/>
        <v>64492.22750288005</v>
      </c>
      <c r="Z223" s="2"/>
    </row>
    <row r="224" spans="13:26" x14ac:dyDescent="0.25">
      <c r="M224" s="2"/>
      <c r="N224" s="1">
        <f t="shared" si="19"/>
        <v>162</v>
      </c>
      <c r="O224" s="124">
        <f t="shared" si="21"/>
        <v>64492.22750288005</v>
      </c>
      <c r="P224" s="124">
        <f t="shared" si="20"/>
        <v>338.08507117728476</v>
      </c>
      <c r="Q224" s="124">
        <f t="shared" si="22"/>
        <v>133.15866023832615</v>
      </c>
      <c r="R224" s="124">
        <f t="shared" si="23"/>
        <v>64963.471234295663</v>
      </c>
      <c r="Z224" s="2"/>
    </row>
    <row r="225" spans="13:26" x14ac:dyDescent="0.25">
      <c r="M225" s="2"/>
      <c r="N225" s="1">
        <f t="shared" si="19"/>
        <v>163</v>
      </c>
      <c r="O225" s="124">
        <f t="shared" si="21"/>
        <v>64963.471234295663</v>
      </c>
      <c r="P225" s="124">
        <f t="shared" si="20"/>
        <v>338.08507117728476</v>
      </c>
      <c r="Q225" s="124">
        <f t="shared" si="22"/>
        <v>134.13164855568905</v>
      </c>
      <c r="R225" s="124">
        <f t="shared" si="23"/>
        <v>65435.687954028639</v>
      </c>
      <c r="Z225" s="2"/>
    </row>
    <row r="226" spans="13:26" x14ac:dyDescent="0.25">
      <c r="M226" s="2"/>
      <c r="N226" s="1">
        <f t="shared" si="19"/>
        <v>164</v>
      </c>
      <c r="O226" s="124">
        <f t="shared" si="21"/>
        <v>65435.687954028639</v>
      </c>
      <c r="P226" s="124">
        <f t="shared" si="20"/>
        <v>338.08507117728476</v>
      </c>
      <c r="Q226" s="124">
        <f t="shared" si="22"/>
        <v>135.10664582553792</v>
      </c>
      <c r="R226" s="124">
        <f t="shared" si="23"/>
        <v>65908.879671031464</v>
      </c>
      <c r="Z226" s="2"/>
    </row>
    <row r="227" spans="13:26" x14ac:dyDescent="0.25">
      <c r="M227" s="2"/>
      <c r="N227" s="1">
        <f t="shared" si="19"/>
        <v>165</v>
      </c>
      <c r="O227" s="124">
        <f t="shared" si="21"/>
        <v>65908.879671031464</v>
      </c>
      <c r="P227" s="124">
        <f t="shared" si="20"/>
        <v>338.08507117728476</v>
      </c>
      <c r="Q227" s="124">
        <f t="shared" si="22"/>
        <v>136.0836561958055</v>
      </c>
      <c r="R227" s="124">
        <f t="shared" si="23"/>
        <v>66383.048398404542</v>
      </c>
      <c r="Z227" s="2"/>
    </row>
    <row r="228" spans="13:26" x14ac:dyDescent="0.25">
      <c r="M228" s="2"/>
      <c r="N228" s="1">
        <f t="shared" si="19"/>
        <v>166</v>
      </c>
      <c r="O228" s="124">
        <f t="shared" si="21"/>
        <v>66383.048398404542</v>
      </c>
      <c r="P228" s="124">
        <f t="shared" si="20"/>
        <v>338.08507117728476</v>
      </c>
      <c r="Q228" s="124">
        <f t="shared" si="22"/>
        <v>137.06268382298882</v>
      </c>
      <c r="R228" s="124">
        <f t="shared" si="23"/>
        <v>66858.196153404817</v>
      </c>
      <c r="Z228" s="2"/>
    </row>
    <row r="229" spans="13:26" x14ac:dyDescent="0.25">
      <c r="M229" s="2"/>
      <c r="N229" s="1">
        <f t="shared" si="19"/>
        <v>167</v>
      </c>
      <c r="O229" s="124">
        <f t="shared" si="21"/>
        <v>66858.196153404817</v>
      </c>
      <c r="P229" s="124">
        <f t="shared" si="20"/>
        <v>338.08507117728476</v>
      </c>
      <c r="Q229" s="124">
        <f t="shared" si="22"/>
        <v>138.043732872167</v>
      </c>
      <c r="R229" s="124">
        <f t="shared" si="23"/>
        <v>67334.324957454257</v>
      </c>
      <c r="Z229" s="2"/>
    </row>
    <row r="230" spans="13:26" x14ac:dyDescent="0.25">
      <c r="M230" s="2"/>
      <c r="N230" s="1">
        <f t="shared" si="19"/>
        <v>168</v>
      </c>
      <c r="O230" s="124">
        <f t="shared" si="21"/>
        <v>67334.324957454257</v>
      </c>
      <c r="P230" s="124">
        <f t="shared" si="20"/>
        <v>338.08507117728476</v>
      </c>
      <c r="Q230" s="124">
        <f t="shared" si="22"/>
        <v>139.02680751701888</v>
      </c>
      <c r="R230" s="124">
        <f t="shared" si="23"/>
        <v>67811.436836148554</v>
      </c>
      <c r="Z230" s="2"/>
    </row>
    <row r="231" spans="13:26" x14ac:dyDescent="0.25">
      <c r="M231" s="2"/>
      <c r="N231" s="1">
        <f t="shared" si="19"/>
        <v>169</v>
      </c>
      <c r="O231" s="124">
        <f t="shared" si="21"/>
        <v>67811.436836148554</v>
      </c>
      <c r="P231" s="124">
        <f t="shared" si="20"/>
        <v>338.08507117728476</v>
      </c>
      <c r="Q231" s="124">
        <f t="shared" si="22"/>
        <v>140.01191193984079</v>
      </c>
      <c r="R231" s="124">
        <f t="shared" si="23"/>
        <v>68289.533819265678</v>
      </c>
      <c r="Z231" s="2"/>
    </row>
    <row r="232" spans="13:26" x14ac:dyDescent="0.25">
      <c r="M232" s="2"/>
      <c r="N232" s="1">
        <f t="shared" si="19"/>
        <v>170</v>
      </c>
      <c r="O232" s="124">
        <f t="shared" si="21"/>
        <v>68289.533819265678</v>
      </c>
      <c r="P232" s="124">
        <f t="shared" si="20"/>
        <v>338.08507117728476</v>
      </c>
      <c r="Q232" s="124">
        <f t="shared" si="22"/>
        <v>140.99905033156432</v>
      </c>
      <c r="R232" s="124">
        <f t="shared" si="23"/>
        <v>68768.617940774522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68768.617940774522</v>
      </c>
      <c r="P233" s="124">
        <f t="shared" si="20"/>
        <v>338.08507117728476</v>
      </c>
      <c r="Q233" s="124">
        <f t="shared" si="22"/>
        <v>141.98822689177422</v>
      </c>
      <c r="R233" s="124">
        <f t="shared" si="23"/>
        <v>69248.691238843574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69248.691238843574</v>
      </c>
      <c r="P234" s="124">
        <f t="shared" si="20"/>
        <v>338.08507117728476</v>
      </c>
      <c r="Q234" s="124">
        <f t="shared" si="22"/>
        <v>142.9794458287262</v>
      </c>
      <c r="R234" s="124">
        <f t="shared" si="23"/>
        <v>69729.755755849576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69729.755755849576</v>
      </c>
      <c r="P235" s="124">
        <f t="shared" si="20"/>
        <v>338.08507117728476</v>
      </c>
      <c r="Q235" s="124">
        <f t="shared" si="22"/>
        <v>143.97271135936484</v>
      </c>
      <c r="R235" s="124">
        <f t="shared" si="23"/>
        <v>70211.813538386225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70211.813538386225</v>
      </c>
      <c r="P236" s="124">
        <f t="shared" si="20"/>
        <v>338.08507117728476</v>
      </c>
      <c r="Q236" s="124">
        <f t="shared" si="22"/>
        <v>144.96802770934161</v>
      </c>
      <c r="R236" s="124">
        <f t="shared" si="23"/>
        <v>70694.866637272848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70694.866637272848</v>
      </c>
      <c r="P237" s="124">
        <f t="shared" si="20"/>
        <v>338.08507117728476</v>
      </c>
      <c r="Q237" s="124">
        <f t="shared" si="22"/>
        <v>145.96539911303273</v>
      </c>
      <c r="R237" s="124">
        <f t="shared" si="23"/>
        <v>71178.91710756316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71178.91710756316</v>
      </c>
      <c r="P238" s="124">
        <f t="shared" si="20"/>
        <v>338.08507117728476</v>
      </c>
      <c r="Q238" s="124">
        <f t="shared" si="22"/>
        <v>146.96482981355726</v>
      </c>
      <c r="R238" s="124">
        <f t="shared" si="23"/>
        <v>71663.967008553998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71663.967008553998</v>
      </c>
      <c r="P239" s="124">
        <f t="shared" si="20"/>
        <v>338.08507117728476</v>
      </c>
      <c r="Q239" s="124">
        <f t="shared" si="22"/>
        <v>147.96632406279511</v>
      </c>
      <c r="R239" s="124">
        <f t="shared" si="23"/>
        <v>72150.018403794078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72150.018403794078</v>
      </c>
      <c r="P240" s="124">
        <f t="shared" si="20"/>
        <v>338.08507117728476</v>
      </c>
      <c r="Q240" s="124">
        <f t="shared" si="22"/>
        <v>148.96988612140515</v>
      </c>
      <c r="R240" s="124">
        <f t="shared" si="23"/>
        <v>72637.073361092756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72637.073361092756</v>
      </c>
      <c r="P241" s="124">
        <f t="shared" si="20"/>
        <v>338.08507117728476</v>
      </c>
      <c r="Q241" s="124">
        <f t="shared" si="22"/>
        <v>149.97552025884335</v>
      </c>
      <c r="R241" s="124">
        <f t="shared" si="23"/>
        <v>73125.133952528879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73125.133952528879</v>
      </c>
      <c r="P242" s="124">
        <f t="shared" si="20"/>
        <v>338.08507117728476</v>
      </c>
      <c r="Q242" s="124">
        <f t="shared" si="22"/>
        <v>150.98323075338095</v>
      </c>
      <c r="R242" s="124">
        <f t="shared" si="23"/>
        <v>73614.202254459538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73614.202254459538</v>
      </c>
      <c r="P243" s="124">
        <f t="shared" si="20"/>
        <v>338.08507117728476</v>
      </c>
      <c r="Q243" s="124">
        <f t="shared" si="22"/>
        <v>151.99302189212261</v>
      </c>
      <c r="R243" s="124">
        <f t="shared" si="23"/>
        <v>74104.28034752894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74104.28034752894</v>
      </c>
      <c r="P244" s="124">
        <f t="shared" si="20"/>
        <v>338.08507117728476</v>
      </c>
      <c r="Q244" s="124">
        <f t="shared" si="22"/>
        <v>153.00489797102472</v>
      </c>
      <c r="R244" s="124">
        <f t="shared" si="23"/>
        <v>74595.370316677247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74595.370316677247</v>
      </c>
      <c r="P245" s="124">
        <f t="shared" si="20"/>
        <v>338.08507117728476</v>
      </c>
      <c r="Q245" s="124">
        <f t="shared" si="22"/>
        <v>154.01886329491353</v>
      </c>
      <c r="R245" s="124">
        <f t="shared" si="23"/>
        <v>75087.474251149441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75087.474251149441</v>
      </c>
      <c r="P246" s="124">
        <f t="shared" si="20"/>
        <v>338.08507117728476</v>
      </c>
      <c r="Q246" s="124">
        <f t="shared" si="22"/>
        <v>155.03492217750369</v>
      </c>
      <c r="R246" s="124">
        <f t="shared" si="23"/>
        <v>75580.594244504231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75580.594244504231</v>
      </c>
      <c r="P247" s="124">
        <f t="shared" si="20"/>
        <v>338.08507117728476</v>
      </c>
      <c r="Q247" s="124">
        <f t="shared" si="22"/>
        <v>156.05307894141643</v>
      </c>
      <c r="R247" s="124">
        <f t="shared" si="23"/>
        <v>76074.73239462293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76074.73239462293</v>
      </c>
      <c r="P248" s="124">
        <f t="shared" si="20"/>
        <v>338.08507117728476</v>
      </c>
      <c r="Q248" s="124">
        <f t="shared" si="22"/>
        <v>157.07333791819795</v>
      </c>
      <c r="R248" s="124">
        <f t="shared" si="23"/>
        <v>76569.890803718401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76569.890803718401</v>
      </c>
      <c r="P249" s="124">
        <f t="shared" si="20"/>
        <v>338.08507117728476</v>
      </c>
      <c r="Q249" s="124">
        <f t="shared" si="22"/>
        <v>158.09570344833801</v>
      </c>
      <c r="R249" s="124">
        <f t="shared" si="23"/>
        <v>77066.071578344025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77066.071578344025</v>
      </c>
      <c r="P250" s="124">
        <f t="shared" si="20"/>
        <v>338.08507117728476</v>
      </c>
      <c r="Q250" s="124">
        <f t="shared" si="22"/>
        <v>159.12017988128818</v>
      </c>
      <c r="R250" s="124">
        <f t="shared" si="23"/>
        <v>77563.276829402588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77563.276829402588</v>
      </c>
      <c r="P251" s="124">
        <f t="shared" si="20"/>
        <v>338.08507117728476</v>
      </c>
      <c r="Q251" s="124">
        <f t="shared" si="22"/>
        <v>160.14677157548053</v>
      </c>
      <c r="R251" s="124">
        <f t="shared" si="23"/>
        <v>78061.508672155353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78061.508672155353</v>
      </c>
      <c r="P252" s="124">
        <f t="shared" ref="P252:P315" si="25">P251</f>
        <v>338.08507117728476</v>
      </c>
      <c r="Q252" s="124">
        <f t="shared" si="22"/>
        <v>161.17548289834602</v>
      </c>
      <c r="R252" s="124">
        <f t="shared" si="23"/>
        <v>78560.769226230972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78560.769226230972</v>
      </c>
      <c r="P253" s="124">
        <f t="shared" si="25"/>
        <v>338.08507117728476</v>
      </c>
      <c r="Q253" s="124">
        <f t="shared" si="22"/>
        <v>162.2063182263332</v>
      </c>
      <c r="R253" s="124">
        <f t="shared" si="23"/>
        <v>79061.060615634589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79061.060615634589</v>
      </c>
      <c r="P254" s="124">
        <f t="shared" si="25"/>
        <v>338.08507117728476</v>
      </c>
      <c r="Q254" s="124">
        <f t="shared" si="22"/>
        <v>163.23928194492674</v>
      </c>
      <c r="R254" s="124">
        <f t="shared" si="23"/>
        <v>79562.3849687568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79562.3849687568</v>
      </c>
      <c r="P255" s="124">
        <f t="shared" si="25"/>
        <v>338.08507117728476</v>
      </c>
      <c r="Q255" s="124">
        <f t="shared" si="22"/>
        <v>164.27437844866617</v>
      </c>
      <c r="R255" s="124">
        <f t="shared" si="23"/>
        <v>80064.744418382747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80064.744418382747</v>
      </c>
      <c r="P256" s="124">
        <f t="shared" si="25"/>
        <v>338.08507117728476</v>
      </c>
      <c r="Q256" s="124">
        <f t="shared" si="22"/>
        <v>165.31161214116449</v>
      </c>
      <c r="R256" s="124">
        <f t="shared" si="23"/>
        <v>80568.141101701185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80568.141101701185</v>
      </c>
      <c r="P257" s="124">
        <f t="shared" si="25"/>
        <v>338.08507117728476</v>
      </c>
      <c r="Q257" s="124">
        <f t="shared" si="22"/>
        <v>166.35098743512697</v>
      </c>
      <c r="R257" s="124">
        <f t="shared" si="23"/>
        <v>81072.577160313595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81072.577160313595</v>
      </c>
      <c r="P258" s="124">
        <f t="shared" si="25"/>
        <v>338.08507117728476</v>
      </c>
      <c r="Q258" s="124">
        <f t="shared" si="22"/>
        <v>167.39250875236988</v>
      </c>
      <c r="R258" s="124">
        <f t="shared" si="23"/>
        <v>81578.054740243242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81578.054740243242</v>
      </c>
      <c r="P259" s="124">
        <f t="shared" si="25"/>
        <v>338.08507117728476</v>
      </c>
      <c r="Q259" s="124">
        <f t="shared" si="22"/>
        <v>168.43618052383937</v>
      </c>
      <c r="R259" s="124">
        <f t="shared" si="23"/>
        <v>82084.575991944366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82084.575991944366</v>
      </c>
      <c r="P260" s="124">
        <f t="shared" si="25"/>
        <v>338.08507117728476</v>
      </c>
      <c r="Q260" s="124">
        <f t="shared" si="22"/>
        <v>169.4820071896302</v>
      </c>
      <c r="R260" s="124">
        <f t="shared" si="23"/>
        <v>82592.143070311271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82592.143070311271</v>
      </c>
      <c r="P261" s="124">
        <f t="shared" si="25"/>
        <v>338.08507117728476</v>
      </c>
      <c r="Q261" s="124">
        <f t="shared" si="22"/>
        <v>170.52999319900474</v>
      </c>
      <c r="R261" s="124">
        <f t="shared" si="23"/>
        <v>83100.758134687552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83100.758134687552</v>
      </c>
      <c r="P262" s="124">
        <f t="shared" si="25"/>
        <v>338.08507117728476</v>
      </c>
      <c r="Q262" s="124">
        <f t="shared" si="22"/>
        <v>171.58014301041189</v>
      </c>
      <c r="R262" s="124">
        <f t="shared" si="23"/>
        <v>83610.423348875251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83610.423348875251</v>
      </c>
      <c r="P263" s="124">
        <f t="shared" si="25"/>
        <v>338.08507117728476</v>
      </c>
      <c r="Q263" s="124">
        <f t="shared" si="22"/>
        <v>172.63246109150597</v>
      </c>
      <c r="R263" s="124">
        <f t="shared" si="23"/>
        <v>84121.140881144034</v>
      </c>
      <c r="Z263" s="2"/>
    </row>
    <row r="264" spans="13:26" x14ac:dyDescent="0.25">
      <c r="M264" s="2"/>
      <c r="N264" s="1">
        <f t="shared" si="24"/>
        <v>202</v>
      </c>
      <c r="O264" s="124">
        <f t="shared" si="21"/>
        <v>84121.140881144034</v>
      </c>
      <c r="P264" s="124">
        <f t="shared" si="25"/>
        <v>338.08507117728476</v>
      </c>
      <c r="Q264" s="124">
        <f t="shared" si="22"/>
        <v>173.68695191916575</v>
      </c>
      <c r="R264" s="124">
        <f t="shared" si="23"/>
        <v>84632.912904240482</v>
      </c>
      <c r="Z264" s="2"/>
    </row>
    <row r="265" spans="13:26" x14ac:dyDescent="0.25">
      <c r="M265" s="2"/>
      <c r="N265" s="1">
        <f t="shared" si="24"/>
        <v>203</v>
      </c>
      <c r="O265" s="124">
        <f t="shared" si="21"/>
        <v>84632.912904240482</v>
      </c>
      <c r="P265" s="124">
        <f t="shared" si="25"/>
        <v>338.08507117728476</v>
      </c>
      <c r="Q265" s="124">
        <f t="shared" si="22"/>
        <v>174.7436199795136</v>
      </c>
      <c r="R265" s="124">
        <f t="shared" si="23"/>
        <v>85145.741595397281</v>
      </c>
      <c r="Z265" s="2"/>
    </row>
    <row r="266" spans="13:26" x14ac:dyDescent="0.25">
      <c r="M266" s="2"/>
      <c r="N266" s="1">
        <f t="shared" si="24"/>
        <v>204</v>
      </c>
      <c r="O266" s="124">
        <f t="shared" si="21"/>
        <v>85145.741595397281</v>
      </c>
      <c r="P266" s="124">
        <f t="shared" si="25"/>
        <v>338.08507117728476</v>
      </c>
      <c r="Q266" s="124">
        <f t="shared" si="22"/>
        <v>175.80246976793444</v>
      </c>
      <c r="R266" s="124">
        <f t="shared" si="23"/>
        <v>85659.629136342497</v>
      </c>
      <c r="Z266" s="2"/>
    </row>
    <row r="267" spans="13:26" x14ac:dyDescent="0.25">
      <c r="M267" s="2"/>
      <c r="N267" s="1">
        <f t="shared" si="24"/>
        <v>205</v>
      </c>
      <c r="O267" s="124">
        <f t="shared" ref="O267:O330" si="26">R266</f>
        <v>85659.629136342497</v>
      </c>
      <c r="P267" s="124">
        <f t="shared" si="25"/>
        <v>338.08507117728476</v>
      </c>
      <c r="Q267" s="124">
        <f t="shared" ref="Q267:Q330" si="27">O267*$P$57</f>
        <v>176.86350578909494</v>
      </c>
      <c r="R267" s="124">
        <f t="shared" ref="R267:R330" si="28">O267+P267+Q267</f>
        <v>86174.57771330887</v>
      </c>
      <c r="Z267" s="2"/>
    </row>
    <row r="268" spans="13:26" x14ac:dyDescent="0.25">
      <c r="M268" s="2"/>
      <c r="N268" s="1">
        <f t="shared" si="24"/>
        <v>206</v>
      </c>
      <c r="O268" s="124">
        <f t="shared" si="26"/>
        <v>86174.57771330887</v>
      </c>
      <c r="P268" s="124">
        <f t="shared" si="25"/>
        <v>338.08507117728476</v>
      </c>
      <c r="Q268" s="124">
        <f t="shared" si="27"/>
        <v>177.92673255696263</v>
      </c>
      <c r="R268" s="124">
        <f t="shared" si="28"/>
        <v>86690.589517043118</v>
      </c>
      <c r="Z268" s="2"/>
    </row>
    <row r="269" spans="13:26" x14ac:dyDescent="0.25">
      <c r="M269" s="2"/>
      <c r="N269" s="1">
        <f t="shared" si="24"/>
        <v>207</v>
      </c>
      <c r="O269" s="124">
        <f t="shared" si="26"/>
        <v>86690.589517043118</v>
      </c>
      <c r="P269" s="124">
        <f t="shared" si="25"/>
        <v>338.08507117728476</v>
      </c>
      <c r="Q269" s="124">
        <f t="shared" si="27"/>
        <v>178.99215459482519</v>
      </c>
      <c r="R269" s="124">
        <f t="shared" si="28"/>
        <v>87207.666742815229</v>
      </c>
      <c r="Z269" s="2"/>
    </row>
    <row r="270" spans="13:26" x14ac:dyDescent="0.25">
      <c r="M270" s="2"/>
      <c r="N270" s="1">
        <f t="shared" si="24"/>
        <v>208</v>
      </c>
      <c r="O270" s="124">
        <f t="shared" si="26"/>
        <v>87207.666742815229</v>
      </c>
      <c r="P270" s="124">
        <f t="shared" si="25"/>
        <v>338.08507117728476</v>
      </c>
      <c r="Q270" s="124">
        <f t="shared" si="27"/>
        <v>180.0597764353096</v>
      </c>
      <c r="R270" s="124">
        <f t="shared" si="28"/>
        <v>87725.811590427824</v>
      </c>
      <c r="Z270" s="2"/>
    </row>
    <row r="271" spans="13:26" x14ac:dyDescent="0.25">
      <c r="M271" s="2"/>
      <c r="N271" s="1">
        <f t="shared" si="24"/>
        <v>209</v>
      </c>
      <c r="O271" s="124">
        <f t="shared" si="26"/>
        <v>87725.811590427824</v>
      </c>
      <c r="P271" s="124">
        <f t="shared" si="25"/>
        <v>338.08507117728476</v>
      </c>
      <c r="Q271" s="124">
        <f t="shared" si="27"/>
        <v>181.1296026204015</v>
      </c>
      <c r="R271" s="124">
        <f t="shared" si="28"/>
        <v>88245.026264225511</v>
      </c>
      <c r="Z271" s="2"/>
    </row>
    <row r="272" spans="13:26" x14ac:dyDescent="0.25">
      <c r="M272" s="2"/>
      <c r="N272" s="1">
        <f t="shared" si="24"/>
        <v>210</v>
      </c>
      <c r="O272" s="124">
        <f t="shared" si="26"/>
        <v>88245.026264225511</v>
      </c>
      <c r="P272" s="124">
        <f t="shared" si="25"/>
        <v>338.08507117728476</v>
      </c>
      <c r="Q272" s="124">
        <f t="shared" si="27"/>
        <v>182.20163770146445</v>
      </c>
      <c r="R272" s="124">
        <f t="shared" si="28"/>
        <v>88765.312973104257</v>
      </c>
      <c r="Z272" s="2"/>
    </row>
    <row r="273" spans="13:26" x14ac:dyDescent="0.25">
      <c r="M273" s="2"/>
      <c r="N273" s="1">
        <f t="shared" si="24"/>
        <v>211</v>
      </c>
      <c r="O273" s="124">
        <f t="shared" si="26"/>
        <v>88765.312973104257</v>
      </c>
      <c r="P273" s="124">
        <f t="shared" si="25"/>
        <v>338.08507117728476</v>
      </c>
      <c r="Q273" s="124">
        <f t="shared" si="27"/>
        <v>183.27588623925931</v>
      </c>
      <c r="R273" s="124">
        <f t="shared" si="28"/>
        <v>89286.673930520803</v>
      </c>
      <c r="Z273" s="2"/>
    </row>
    <row r="274" spans="13:26" x14ac:dyDescent="0.25">
      <c r="M274" s="2"/>
      <c r="N274" s="1">
        <f t="shared" si="24"/>
        <v>212</v>
      </c>
      <c r="O274" s="124">
        <f t="shared" si="26"/>
        <v>89286.673930520803</v>
      </c>
      <c r="P274" s="124">
        <f t="shared" si="25"/>
        <v>338.08507117728476</v>
      </c>
      <c r="Q274" s="124">
        <f t="shared" si="27"/>
        <v>184.35235280396367</v>
      </c>
      <c r="R274" s="124">
        <f t="shared" si="28"/>
        <v>89809.111354502049</v>
      </c>
      <c r="Z274" s="2"/>
    </row>
    <row r="275" spans="13:26" x14ac:dyDescent="0.25">
      <c r="M275" s="2"/>
      <c r="N275" s="1">
        <f t="shared" si="24"/>
        <v>213</v>
      </c>
      <c r="O275" s="124">
        <f t="shared" si="26"/>
        <v>89809.111354502049</v>
      </c>
      <c r="P275" s="124">
        <f t="shared" si="25"/>
        <v>338.08507117728476</v>
      </c>
      <c r="Q275" s="124">
        <f t="shared" si="27"/>
        <v>185.43104197519131</v>
      </c>
      <c r="R275" s="124">
        <f t="shared" si="28"/>
        <v>90332.627467654514</v>
      </c>
      <c r="Z275" s="2"/>
    </row>
    <row r="276" spans="13:26" x14ac:dyDescent="0.25">
      <c r="M276" s="2"/>
      <c r="N276" s="1">
        <f t="shared" si="24"/>
        <v>214</v>
      </c>
      <c r="O276" s="124">
        <f t="shared" si="26"/>
        <v>90332.627467654514</v>
      </c>
      <c r="P276" s="124">
        <f t="shared" si="25"/>
        <v>338.08507117728476</v>
      </c>
      <c r="Q276" s="124">
        <f t="shared" si="27"/>
        <v>186.51195834201155</v>
      </c>
      <c r="R276" s="124">
        <f t="shared" si="28"/>
        <v>90857.224497173811</v>
      </c>
      <c r="Z276" s="2"/>
    </row>
    <row r="277" spans="13:26" x14ac:dyDescent="0.25">
      <c r="M277" s="2"/>
      <c r="N277" s="1">
        <f t="shared" si="24"/>
        <v>215</v>
      </c>
      <c r="O277" s="124">
        <f t="shared" si="26"/>
        <v>90857.224497173811</v>
      </c>
      <c r="P277" s="124">
        <f t="shared" si="25"/>
        <v>338.08507117728476</v>
      </c>
      <c r="Q277" s="124">
        <f t="shared" si="27"/>
        <v>187.59510650296903</v>
      </c>
      <c r="R277" s="124">
        <f t="shared" si="28"/>
        <v>91382.904674854057</v>
      </c>
      <c r="Z277" s="2"/>
    </row>
    <row r="278" spans="13:26" x14ac:dyDescent="0.25">
      <c r="M278" s="2"/>
      <c r="N278" s="1">
        <f t="shared" si="24"/>
        <v>216</v>
      </c>
      <c r="O278" s="124">
        <f t="shared" si="26"/>
        <v>91382.904674854057</v>
      </c>
      <c r="P278" s="124">
        <f t="shared" si="25"/>
        <v>338.08507117728476</v>
      </c>
      <c r="Q278" s="124">
        <f t="shared" si="27"/>
        <v>188.68049106610295</v>
      </c>
      <c r="R278" s="124">
        <f t="shared" si="28"/>
        <v>91909.670237097438</v>
      </c>
      <c r="Z278" s="2"/>
    </row>
    <row r="279" spans="13:26" x14ac:dyDescent="0.25">
      <c r="M279" s="2"/>
      <c r="N279" s="1">
        <f t="shared" si="24"/>
        <v>217</v>
      </c>
      <c r="O279" s="124">
        <f t="shared" si="26"/>
        <v>91909.670237097438</v>
      </c>
      <c r="P279" s="124">
        <f t="shared" si="25"/>
        <v>338.08507117728476</v>
      </c>
      <c r="Q279" s="124">
        <f t="shared" si="27"/>
        <v>189.76811664896692</v>
      </c>
      <c r="R279" s="124">
        <f t="shared" si="28"/>
        <v>92437.523424923682</v>
      </c>
      <c r="Z279" s="2"/>
    </row>
    <row r="280" spans="13:26" x14ac:dyDescent="0.25">
      <c r="M280" s="2"/>
      <c r="N280" s="1">
        <f t="shared" si="24"/>
        <v>218</v>
      </c>
      <c r="O280" s="124">
        <f t="shared" si="26"/>
        <v>92437.523424923682</v>
      </c>
      <c r="P280" s="124">
        <f t="shared" si="25"/>
        <v>338.08507117728476</v>
      </c>
      <c r="Q280" s="124">
        <f t="shared" si="27"/>
        <v>190.85798787864857</v>
      </c>
      <c r="R280" s="124">
        <f t="shared" si="28"/>
        <v>92966.466483979617</v>
      </c>
      <c r="Z280" s="2"/>
    </row>
    <row r="281" spans="13:26" x14ac:dyDescent="0.25">
      <c r="M281" s="2"/>
      <c r="N281" s="1">
        <f t="shared" si="24"/>
        <v>219</v>
      </c>
      <c r="O281" s="124">
        <f t="shared" si="26"/>
        <v>92966.466483979617</v>
      </c>
      <c r="P281" s="124">
        <f t="shared" si="25"/>
        <v>338.08507117728476</v>
      </c>
      <c r="Q281" s="124">
        <f t="shared" si="27"/>
        <v>191.95010939178914</v>
      </c>
      <c r="R281" s="124">
        <f t="shared" si="28"/>
        <v>93496.50166454869</v>
      </c>
      <c r="Z281" s="2"/>
    </row>
    <row r="282" spans="13:26" x14ac:dyDescent="0.25">
      <c r="M282" s="2"/>
      <c r="N282" s="1">
        <f t="shared" si="24"/>
        <v>220</v>
      </c>
      <c r="O282" s="124">
        <f t="shared" si="26"/>
        <v>93496.50166454869</v>
      </c>
      <c r="P282" s="124">
        <f t="shared" si="25"/>
        <v>338.08507117728476</v>
      </c>
      <c r="Q282" s="124">
        <f t="shared" si="27"/>
        <v>193.04448583460319</v>
      </c>
      <c r="R282" s="124">
        <f t="shared" si="28"/>
        <v>94027.631221560572</v>
      </c>
      <c r="Z282" s="2"/>
    </row>
    <row r="283" spans="13:26" x14ac:dyDescent="0.25">
      <c r="M283" s="2"/>
      <c r="N283" s="1">
        <f t="shared" si="24"/>
        <v>221</v>
      </c>
      <c r="O283" s="124">
        <f t="shared" si="26"/>
        <v>94027.631221560572</v>
      </c>
      <c r="P283" s="124">
        <f t="shared" si="25"/>
        <v>338.08507117728476</v>
      </c>
      <c r="Q283" s="124">
        <f t="shared" si="27"/>
        <v>194.14112186289853</v>
      </c>
      <c r="R283" s="124">
        <f t="shared" si="28"/>
        <v>94559.857414600745</v>
      </c>
      <c r="Z283" s="2"/>
    </row>
    <row r="284" spans="13:26" x14ac:dyDescent="0.25">
      <c r="M284" s="2"/>
      <c r="N284" s="1">
        <f t="shared" si="24"/>
        <v>222</v>
      </c>
      <c r="O284" s="124">
        <f t="shared" si="26"/>
        <v>94559.857414600745</v>
      </c>
      <c r="P284" s="124">
        <f t="shared" si="25"/>
        <v>338.08507117728476</v>
      </c>
      <c r="Q284" s="124">
        <f t="shared" si="27"/>
        <v>195.24002214209588</v>
      </c>
      <c r="R284" s="124">
        <f t="shared" si="28"/>
        <v>95093.182507920123</v>
      </c>
      <c r="Z284" s="2"/>
    </row>
    <row r="285" spans="13:26" x14ac:dyDescent="0.25">
      <c r="M285" s="2"/>
      <c r="N285" s="1">
        <f t="shared" si="24"/>
        <v>223</v>
      </c>
      <c r="O285" s="124">
        <f t="shared" si="26"/>
        <v>95093.182507920123</v>
      </c>
      <c r="P285" s="124">
        <f t="shared" si="25"/>
        <v>338.08507117728476</v>
      </c>
      <c r="Q285" s="124">
        <f t="shared" si="27"/>
        <v>196.34119134724881</v>
      </c>
      <c r="R285" s="124">
        <f t="shared" si="28"/>
        <v>95627.608770444655</v>
      </c>
      <c r="Z285" s="2"/>
    </row>
    <row r="286" spans="13:26" x14ac:dyDescent="0.25">
      <c r="M286" s="2"/>
      <c r="N286" s="1">
        <f t="shared" si="24"/>
        <v>224</v>
      </c>
      <c r="O286" s="124">
        <f t="shared" si="26"/>
        <v>95627.608770444655</v>
      </c>
      <c r="P286" s="124">
        <f t="shared" si="25"/>
        <v>338.08507117728476</v>
      </c>
      <c r="Q286" s="124">
        <f t="shared" si="27"/>
        <v>197.44463416306357</v>
      </c>
      <c r="R286" s="124">
        <f t="shared" si="28"/>
        <v>96163.138475785003</v>
      </c>
      <c r="Z286" s="2"/>
    </row>
    <row r="287" spans="13:26" x14ac:dyDescent="0.25">
      <c r="M287" s="2"/>
      <c r="N287" s="1">
        <f t="shared" si="24"/>
        <v>225</v>
      </c>
      <c r="O287" s="124">
        <f t="shared" si="26"/>
        <v>96163.138475785003</v>
      </c>
      <c r="P287" s="124">
        <f t="shared" si="25"/>
        <v>338.08507117728476</v>
      </c>
      <c r="Q287" s="124">
        <f t="shared" si="27"/>
        <v>198.55035528391898</v>
      </c>
      <c r="R287" s="124">
        <f t="shared" si="28"/>
        <v>96699.773902246205</v>
      </c>
      <c r="Z287" s="2"/>
    </row>
    <row r="288" spans="13:26" x14ac:dyDescent="0.25">
      <c r="M288" s="2"/>
      <c r="N288" s="1">
        <f t="shared" si="24"/>
        <v>226</v>
      </c>
      <c r="O288" s="124">
        <f t="shared" si="26"/>
        <v>96699.773902246205</v>
      </c>
      <c r="P288" s="124">
        <f t="shared" si="25"/>
        <v>338.08507117728476</v>
      </c>
      <c r="Q288" s="124">
        <f t="shared" si="27"/>
        <v>199.6583594138865</v>
      </c>
      <c r="R288" s="124">
        <f t="shared" si="28"/>
        <v>97237.517332837364</v>
      </c>
      <c r="Z288" s="2"/>
    </row>
    <row r="289" spans="13:26" x14ac:dyDescent="0.25">
      <c r="M289" s="2"/>
      <c r="N289" s="1">
        <f t="shared" si="24"/>
        <v>227</v>
      </c>
      <c r="O289" s="124">
        <f t="shared" si="26"/>
        <v>97237.517332837364</v>
      </c>
      <c r="P289" s="124">
        <f t="shared" si="25"/>
        <v>338.08507117728476</v>
      </c>
      <c r="Q289" s="124">
        <f t="shared" si="27"/>
        <v>200.7686512667502</v>
      </c>
      <c r="R289" s="124">
        <f t="shared" si="28"/>
        <v>97776.371055281401</v>
      </c>
      <c r="Z289" s="2"/>
    </row>
    <row r="290" spans="13:26" x14ac:dyDescent="0.25">
      <c r="M290" s="2"/>
      <c r="N290" s="1">
        <f t="shared" si="24"/>
        <v>228</v>
      </c>
      <c r="O290" s="124">
        <f t="shared" si="26"/>
        <v>97776.371055281401</v>
      </c>
      <c r="P290" s="124">
        <f t="shared" si="25"/>
        <v>338.08507117728476</v>
      </c>
      <c r="Q290" s="124">
        <f t="shared" si="27"/>
        <v>201.88123556602685</v>
      </c>
      <c r="R290" s="124">
        <f t="shared" si="28"/>
        <v>98316.337362024715</v>
      </c>
      <c r="Z290" s="2"/>
    </row>
    <row r="291" spans="13:26" x14ac:dyDescent="0.25">
      <c r="M291" s="2"/>
      <c r="N291" s="1">
        <f t="shared" si="24"/>
        <v>229</v>
      </c>
      <c r="O291" s="124">
        <f t="shared" si="26"/>
        <v>98316.337362024715</v>
      </c>
      <c r="P291" s="124">
        <f t="shared" si="25"/>
        <v>338.08507117728476</v>
      </c>
      <c r="Q291" s="124">
        <f t="shared" si="27"/>
        <v>202.99611704498594</v>
      </c>
      <c r="R291" s="124">
        <f t="shared" si="28"/>
        <v>98857.418550246977</v>
      </c>
      <c r="Z291" s="2"/>
    </row>
    <row r="292" spans="13:26" x14ac:dyDescent="0.25">
      <c r="M292" s="2"/>
      <c r="N292" s="1">
        <f t="shared" si="24"/>
        <v>230</v>
      </c>
      <c r="O292" s="124">
        <f t="shared" si="26"/>
        <v>98857.418550246977</v>
      </c>
      <c r="P292" s="124">
        <f t="shared" si="25"/>
        <v>338.08507117728476</v>
      </c>
      <c r="Q292" s="124">
        <f t="shared" si="27"/>
        <v>204.11330044666983</v>
      </c>
      <c r="R292" s="124">
        <f t="shared" si="28"/>
        <v>99399.616921870926</v>
      </c>
      <c r="Z292" s="2"/>
    </row>
    <row r="293" spans="13:26" x14ac:dyDescent="0.25">
      <c r="M293" s="2"/>
      <c r="N293" s="1">
        <f t="shared" si="24"/>
        <v>231</v>
      </c>
      <c r="O293" s="124">
        <f t="shared" si="26"/>
        <v>99399.616921870926</v>
      </c>
      <c r="P293" s="124">
        <f t="shared" si="25"/>
        <v>338.08507117728476</v>
      </c>
      <c r="Q293" s="124">
        <f t="shared" si="27"/>
        <v>205.23279052391396</v>
      </c>
      <c r="R293" s="124">
        <f t="shared" si="28"/>
        <v>99942.934783572113</v>
      </c>
      <c r="Z293" s="2"/>
    </row>
    <row r="294" spans="13:26" x14ac:dyDescent="0.25">
      <c r="M294" s="2"/>
      <c r="N294" s="1">
        <f t="shared" si="24"/>
        <v>232</v>
      </c>
      <c r="O294" s="124">
        <f t="shared" si="26"/>
        <v>99942.934783572113</v>
      </c>
      <c r="P294" s="124">
        <f t="shared" si="25"/>
        <v>338.08507117728476</v>
      </c>
      <c r="Q294" s="124">
        <f t="shared" si="27"/>
        <v>206.35459203936716</v>
      </c>
      <c r="R294" s="124">
        <f t="shared" si="28"/>
        <v>100487.37444678876</v>
      </c>
      <c r="Z294" s="2"/>
    </row>
    <row r="295" spans="13:26" x14ac:dyDescent="0.25">
      <c r="M295" s="2"/>
      <c r="N295" s="1">
        <f t="shared" si="24"/>
        <v>233</v>
      </c>
      <c r="O295" s="124">
        <f t="shared" si="26"/>
        <v>100487.37444678876</v>
      </c>
      <c r="P295" s="124">
        <f t="shared" si="25"/>
        <v>338.08507117728476</v>
      </c>
      <c r="Q295" s="124">
        <f t="shared" si="27"/>
        <v>207.4787097655117</v>
      </c>
      <c r="R295" s="124">
        <f t="shared" si="28"/>
        <v>101032.93822773155</v>
      </c>
      <c r="Z295" s="2"/>
    </row>
    <row r="296" spans="13:26" x14ac:dyDescent="0.25">
      <c r="M296" s="2"/>
      <c r="N296" s="1">
        <f t="shared" si="24"/>
        <v>234</v>
      </c>
      <c r="O296" s="124">
        <f t="shared" si="26"/>
        <v>101032.93822773155</v>
      </c>
      <c r="P296" s="124">
        <f t="shared" si="25"/>
        <v>338.08507117728476</v>
      </c>
      <c r="Q296" s="124">
        <f t="shared" si="27"/>
        <v>208.60514848468375</v>
      </c>
      <c r="R296" s="124">
        <f t="shared" si="28"/>
        <v>101579.62844739351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101579.62844739351</v>
      </c>
      <c r="P297" s="124">
        <f t="shared" si="25"/>
        <v>338.08507117728476</v>
      </c>
      <c r="Q297" s="124">
        <f t="shared" si="27"/>
        <v>209.73391298909371</v>
      </c>
      <c r="R297" s="124">
        <f t="shared" si="28"/>
        <v>102127.44743155988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102127.44743155988</v>
      </c>
      <c r="P298" s="124">
        <f t="shared" si="25"/>
        <v>338.08507117728476</v>
      </c>
      <c r="Q298" s="124">
        <f t="shared" si="27"/>
        <v>210.86500808084656</v>
      </c>
      <c r="R298" s="124">
        <f t="shared" si="28"/>
        <v>102676.397510818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102676.397510818</v>
      </c>
      <c r="P299" s="124">
        <f t="shared" si="25"/>
        <v>338.08507117728476</v>
      </c>
      <c r="Q299" s="124">
        <f t="shared" si="27"/>
        <v>211.99843857196225</v>
      </c>
      <c r="R299" s="124">
        <f t="shared" si="28"/>
        <v>103226.48102056724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103226.48102056724</v>
      </c>
      <c r="P300" s="124">
        <f t="shared" si="25"/>
        <v>338.08507117728476</v>
      </c>
      <c r="Q300" s="124">
        <f t="shared" si="27"/>
        <v>213.13420928439629</v>
      </c>
      <c r="R300" s="124">
        <f t="shared" si="28"/>
        <v>103777.70030102892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103777.70030102892</v>
      </c>
      <c r="P301" s="124">
        <f t="shared" si="25"/>
        <v>338.08507117728476</v>
      </c>
      <c r="Q301" s="124">
        <f t="shared" si="27"/>
        <v>214.2723250500602</v>
      </c>
      <c r="R301" s="124">
        <f t="shared" si="28"/>
        <v>104330.05769725626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104330.05769725626</v>
      </c>
      <c r="P302" s="124">
        <f t="shared" si="25"/>
        <v>338.08507117728476</v>
      </c>
      <c r="Q302" s="124">
        <f t="shared" si="27"/>
        <v>215.41279071084202</v>
      </c>
      <c r="R302" s="124">
        <f t="shared" si="28"/>
        <v>104883.55555914438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104883.55555914438</v>
      </c>
      <c r="P303" s="124">
        <f t="shared" si="25"/>
        <v>338.08507117728476</v>
      </c>
      <c r="Q303" s="124">
        <f t="shared" si="27"/>
        <v>216.55561111862696</v>
      </c>
      <c r="R303" s="124">
        <f t="shared" si="28"/>
        <v>105438.1962414403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105438.1962414403</v>
      </c>
      <c r="P304" s="124">
        <f t="shared" si="25"/>
        <v>338.08507117728476</v>
      </c>
      <c r="Q304" s="124">
        <f t="shared" si="27"/>
        <v>217.70079113531807</v>
      </c>
      <c r="R304" s="124">
        <f t="shared" si="28"/>
        <v>105993.98210375289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105993.98210375289</v>
      </c>
      <c r="P305" s="124">
        <f t="shared" si="25"/>
        <v>338.08507117728476</v>
      </c>
      <c r="Q305" s="124">
        <f t="shared" si="27"/>
        <v>218.84833563285682</v>
      </c>
      <c r="R305" s="124">
        <f t="shared" si="28"/>
        <v>106550.91551056302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106550.91551056302</v>
      </c>
      <c r="P306" s="124">
        <f t="shared" si="25"/>
        <v>338.08507117728476</v>
      </c>
      <c r="Q306" s="124">
        <f t="shared" si="27"/>
        <v>219.99824949324397</v>
      </c>
      <c r="R306" s="124">
        <f t="shared" si="28"/>
        <v>107108.99883123355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107108.99883123355</v>
      </c>
      <c r="P307" s="124">
        <f t="shared" si="25"/>
        <v>338.08507117728476</v>
      </c>
      <c r="Q307" s="124">
        <f t="shared" si="27"/>
        <v>221.15053760856028</v>
      </c>
      <c r="R307" s="124">
        <f t="shared" si="28"/>
        <v>107668.23444001938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107668.23444001938</v>
      </c>
      <c r="P308" s="124">
        <f t="shared" si="25"/>
        <v>338.08507117728476</v>
      </c>
      <c r="Q308" s="124">
        <f t="shared" si="27"/>
        <v>222.30520488098719</v>
      </c>
      <c r="R308" s="124">
        <f t="shared" si="28"/>
        <v>108228.62471607765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108228.62471607765</v>
      </c>
      <c r="P309" s="124">
        <f t="shared" si="25"/>
        <v>338.08507117728476</v>
      </c>
      <c r="Q309" s="124">
        <f t="shared" si="27"/>
        <v>223.46225622282793</v>
      </c>
      <c r="R309" s="124">
        <f t="shared" si="28"/>
        <v>108790.17204347777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108790.17204347777</v>
      </c>
      <c r="P310" s="124">
        <f t="shared" si="25"/>
        <v>338.08507117728476</v>
      </c>
      <c r="Q310" s="124">
        <f t="shared" si="27"/>
        <v>224.62169655652818</v>
      </c>
      <c r="R310" s="124">
        <f t="shared" si="28"/>
        <v>109352.87881121157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109352.87881121157</v>
      </c>
      <c r="P311" s="124">
        <f t="shared" si="25"/>
        <v>338.08507117728476</v>
      </c>
      <c r="Q311" s="124">
        <f t="shared" si="27"/>
        <v>225.78353081469714</v>
      </c>
      <c r="R311" s="124">
        <f t="shared" si="28"/>
        <v>109916.74741320356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109916.74741320356</v>
      </c>
      <c r="P312" s="124">
        <f t="shared" si="25"/>
        <v>338.08507117728476</v>
      </c>
      <c r="Q312" s="124">
        <f t="shared" si="27"/>
        <v>226.94776394012854</v>
      </c>
      <c r="R312" s="124">
        <f t="shared" si="28"/>
        <v>110481.78024832097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110481.78024832097</v>
      </c>
      <c r="P313" s="124">
        <f t="shared" si="25"/>
        <v>338.08507117728476</v>
      </c>
      <c r="Q313" s="124">
        <f t="shared" si="27"/>
        <v>228.11440088582154</v>
      </c>
      <c r="R313" s="124">
        <f t="shared" si="28"/>
        <v>111047.97972038407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111047.97972038407</v>
      </c>
      <c r="P314" s="124">
        <f t="shared" si="25"/>
        <v>338.08507117728476</v>
      </c>
      <c r="Q314" s="124">
        <f t="shared" si="27"/>
        <v>229.28344661500191</v>
      </c>
      <c r="R314" s="124">
        <f t="shared" si="28"/>
        <v>111615.34823817636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111615.34823817636</v>
      </c>
      <c r="P315" s="124">
        <f t="shared" si="25"/>
        <v>338.08507117728476</v>
      </c>
      <c r="Q315" s="124">
        <f t="shared" si="27"/>
        <v>230.45490610114311</v>
      </c>
      <c r="R315" s="124">
        <f t="shared" si="28"/>
        <v>112183.88821545479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112183.88821545479</v>
      </c>
      <c r="P316" s="124">
        <f t="shared" ref="P316:P379" si="30">P315</f>
        <v>338.08507117728476</v>
      </c>
      <c r="Q316" s="124">
        <f t="shared" si="27"/>
        <v>231.62878432798746</v>
      </c>
      <c r="R316" s="124">
        <f t="shared" si="28"/>
        <v>112753.60207096006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112753.60207096006</v>
      </c>
      <c r="P317" s="124">
        <f t="shared" si="30"/>
        <v>338.08507117728476</v>
      </c>
      <c r="Q317" s="124">
        <f t="shared" si="27"/>
        <v>232.80508628956733</v>
      </c>
      <c r="R317" s="124">
        <f t="shared" si="28"/>
        <v>113324.4922284269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113324.4922284269</v>
      </c>
      <c r="P318" s="124">
        <f t="shared" si="30"/>
        <v>338.08507117728476</v>
      </c>
      <c r="Q318" s="124">
        <f t="shared" si="27"/>
        <v>233.98381699022636</v>
      </c>
      <c r="R318" s="124">
        <f t="shared" si="28"/>
        <v>113896.5611165944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113896.5611165944</v>
      </c>
      <c r="P319" s="124">
        <f t="shared" si="30"/>
        <v>338.08507117728476</v>
      </c>
      <c r="Q319" s="124">
        <f t="shared" si="27"/>
        <v>235.16498144464083</v>
      </c>
      <c r="R319" s="124">
        <f t="shared" si="28"/>
        <v>114469.81116921632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114469.81116921632</v>
      </c>
      <c r="P320" s="124">
        <f t="shared" si="30"/>
        <v>338.08507117728476</v>
      </c>
      <c r="Q320" s="124">
        <f t="shared" si="27"/>
        <v>236.34858467784093</v>
      </c>
      <c r="R320" s="124">
        <f t="shared" si="28"/>
        <v>115044.24482507144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115044.24482507144</v>
      </c>
      <c r="P321" s="124">
        <f t="shared" si="30"/>
        <v>338.08507117728476</v>
      </c>
      <c r="Q321" s="124">
        <f t="shared" si="27"/>
        <v>237.53463172523212</v>
      </c>
      <c r="R321" s="124">
        <f t="shared" si="28"/>
        <v>115619.86452797394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115619.86452797394</v>
      </c>
      <c r="P322" s="124">
        <f t="shared" si="30"/>
        <v>338.08507117728476</v>
      </c>
      <c r="Q322" s="124">
        <f t="shared" si="27"/>
        <v>238.72312763261658</v>
      </c>
      <c r="R322" s="124">
        <f t="shared" si="28"/>
        <v>116196.67272678384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116196.67272678384</v>
      </c>
      <c r="P323" s="124">
        <f t="shared" si="30"/>
        <v>338.08507117728476</v>
      </c>
      <c r="Q323" s="124">
        <f t="shared" si="27"/>
        <v>239.91407745621476</v>
      </c>
      <c r="R323" s="124">
        <f t="shared" si="28"/>
        <v>116774.67187541733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116774.67187541733</v>
      </c>
      <c r="P324" s="124">
        <f t="shared" si="30"/>
        <v>338.08507117728476</v>
      </c>
      <c r="Q324" s="124">
        <f t="shared" si="27"/>
        <v>241.10748626268671</v>
      </c>
      <c r="R324" s="124">
        <f t="shared" si="28"/>
        <v>117353.8644328573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117353.8644328573</v>
      </c>
      <c r="P325" s="124">
        <f t="shared" si="30"/>
        <v>338.08507117728476</v>
      </c>
      <c r="Q325" s="124">
        <f t="shared" si="27"/>
        <v>242.30335912915376</v>
      </c>
      <c r="R325" s="124">
        <f t="shared" si="28"/>
        <v>117934.25286316374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117934.25286316374</v>
      </c>
      <c r="P326" s="124">
        <f t="shared" si="30"/>
        <v>338.08507117728476</v>
      </c>
      <c r="Q326" s="124">
        <f t="shared" si="27"/>
        <v>243.50170114322017</v>
      </c>
      <c r="R326" s="124">
        <f t="shared" si="28"/>
        <v>118515.83963548424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118515.83963548424</v>
      </c>
      <c r="P327" s="124">
        <f t="shared" si="30"/>
        <v>338.08507117728476</v>
      </c>
      <c r="Q327" s="124">
        <f t="shared" si="27"/>
        <v>244.7025174029946</v>
      </c>
      <c r="R327" s="124">
        <f t="shared" si="28"/>
        <v>119098.62722406452</v>
      </c>
      <c r="Z327" s="2"/>
    </row>
    <row r="328" spans="13:26" x14ac:dyDescent="0.25">
      <c r="M328" s="2"/>
      <c r="N328" s="1">
        <f t="shared" si="29"/>
        <v>266</v>
      </c>
      <c r="O328" s="124">
        <f t="shared" si="26"/>
        <v>119098.62722406452</v>
      </c>
      <c r="P328" s="124">
        <f t="shared" si="30"/>
        <v>338.08507117728476</v>
      </c>
      <c r="Q328" s="124">
        <f t="shared" si="27"/>
        <v>245.90581301711197</v>
      </c>
      <c r="R328" s="124">
        <f t="shared" si="28"/>
        <v>119682.61810825892</v>
      </c>
      <c r="Z328" s="2"/>
    </row>
    <row r="329" spans="13:26" x14ac:dyDescent="0.25">
      <c r="M329" s="2"/>
      <c r="N329" s="1">
        <f t="shared" si="29"/>
        <v>267</v>
      </c>
      <c r="O329" s="124">
        <f t="shared" si="26"/>
        <v>119682.61810825892</v>
      </c>
      <c r="P329" s="124">
        <f t="shared" si="30"/>
        <v>338.08507117728476</v>
      </c>
      <c r="Q329" s="124">
        <f t="shared" si="27"/>
        <v>247.11159310475509</v>
      </c>
      <c r="R329" s="124">
        <f t="shared" si="28"/>
        <v>120267.81477254095</v>
      </c>
      <c r="Z329" s="2"/>
    </row>
    <row r="330" spans="13:26" x14ac:dyDescent="0.25">
      <c r="M330" s="2"/>
      <c r="N330" s="1">
        <f t="shared" si="29"/>
        <v>268</v>
      </c>
      <c r="O330" s="124">
        <f t="shared" si="26"/>
        <v>120267.81477254095</v>
      </c>
      <c r="P330" s="124">
        <f t="shared" si="30"/>
        <v>338.08507117728476</v>
      </c>
      <c r="Q330" s="124">
        <f t="shared" si="27"/>
        <v>248.31986279567641</v>
      </c>
      <c r="R330" s="124">
        <f t="shared" si="28"/>
        <v>120854.2197065139</v>
      </c>
      <c r="Z330" s="2"/>
    </row>
    <row r="331" spans="13:26" x14ac:dyDescent="0.25">
      <c r="M331" s="2"/>
      <c r="N331" s="1">
        <f t="shared" si="29"/>
        <v>269</v>
      </c>
      <c r="O331" s="124">
        <f t="shared" ref="O331:O394" si="31">R330</f>
        <v>120854.2197065139</v>
      </c>
      <c r="P331" s="124">
        <f t="shared" si="30"/>
        <v>338.08507117728476</v>
      </c>
      <c r="Q331" s="124">
        <f t="shared" ref="Q331:Q394" si="32">O331*$P$57</f>
        <v>249.53062723022003</v>
      </c>
      <c r="R331" s="124">
        <f t="shared" ref="R331:R394" si="33">O331+P331+Q331</f>
        <v>121441.83540492141</v>
      </c>
      <c r="Z331" s="2"/>
    </row>
    <row r="332" spans="13:26" x14ac:dyDescent="0.25">
      <c r="M332" s="2"/>
      <c r="N332" s="1">
        <f t="shared" si="29"/>
        <v>270</v>
      </c>
      <c r="O332" s="124">
        <f t="shared" si="31"/>
        <v>121441.83540492141</v>
      </c>
      <c r="P332" s="124">
        <f t="shared" si="30"/>
        <v>338.08507117728476</v>
      </c>
      <c r="Q332" s="124">
        <f t="shared" si="32"/>
        <v>250.74389155934335</v>
      </c>
      <c r="R332" s="124">
        <f t="shared" si="33"/>
        <v>122030.66436765803</v>
      </c>
      <c r="Z332" s="2"/>
    </row>
    <row r="333" spans="13:26" x14ac:dyDescent="0.25">
      <c r="M333" s="2"/>
      <c r="N333" s="1">
        <f t="shared" si="29"/>
        <v>271</v>
      </c>
      <c r="O333" s="124">
        <f t="shared" si="31"/>
        <v>122030.66436765803</v>
      </c>
      <c r="P333" s="124">
        <f t="shared" si="30"/>
        <v>338.08507117728476</v>
      </c>
      <c r="Q333" s="124">
        <f t="shared" si="32"/>
        <v>251.95966094463913</v>
      </c>
      <c r="R333" s="124">
        <f t="shared" si="33"/>
        <v>122620.70909977995</v>
      </c>
      <c r="Z333" s="2"/>
    </row>
    <row r="334" spans="13:26" x14ac:dyDescent="0.25">
      <c r="M334" s="2"/>
      <c r="N334" s="1">
        <f t="shared" si="29"/>
        <v>272</v>
      </c>
      <c r="O334" s="124">
        <f t="shared" si="31"/>
        <v>122620.70909977995</v>
      </c>
      <c r="P334" s="124">
        <f t="shared" si="30"/>
        <v>338.08507117728476</v>
      </c>
      <c r="Q334" s="124">
        <f t="shared" si="32"/>
        <v>253.17794055835736</v>
      </c>
      <c r="R334" s="124">
        <f t="shared" si="33"/>
        <v>123211.97211151558</v>
      </c>
      <c r="Z334" s="2"/>
    </row>
    <row r="335" spans="13:26" x14ac:dyDescent="0.25">
      <c r="M335" s="2"/>
      <c r="N335" s="1">
        <f t="shared" si="29"/>
        <v>273</v>
      </c>
      <c r="O335" s="124">
        <f t="shared" si="31"/>
        <v>123211.97211151558</v>
      </c>
      <c r="P335" s="124">
        <f t="shared" si="30"/>
        <v>338.08507117728476</v>
      </c>
      <c r="Q335" s="124">
        <f t="shared" si="32"/>
        <v>254.39873558342731</v>
      </c>
      <c r="R335" s="124">
        <f t="shared" si="33"/>
        <v>123804.45591827629</v>
      </c>
      <c r="Z335" s="2"/>
    </row>
    <row r="336" spans="13:26" x14ac:dyDescent="0.25">
      <c r="M336" s="2"/>
      <c r="N336" s="1">
        <f t="shared" si="29"/>
        <v>274</v>
      </c>
      <c r="O336" s="124">
        <f t="shared" si="31"/>
        <v>123804.45591827629</v>
      </c>
      <c r="P336" s="124">
        <f t="shared" si="30"/>
        <v>338.08507117728476</v>
      </c>
      <c r="Q336" s="124">
        <f t="shared" si="32"/>
        <v>255.62205121347955</v>
      </c>
      <c r="R336" s="124">
        <f t="shared" si="33"/>
        <v>124398.16304066704</v>
      </c>
      <c r="Z336" s="2"/>
    </row>
    <row r="337" spans="13:26" x14ac:dyDescent="0.25">
      <c r="M337" s="2"/>
      <c r="N337" s="1">
        <f t="shared" si="29"/>
        <v>275</v>
      </c>
      <c r="O337" s="124">
        <f t="shared" si="31"/>
        <v>124398.16304066704</v>
      </c>
      <c r="P337" s="124">
        <f t="shared" si="30"/>
        <v>338.08507117728476</v>
      </c>
      <c r="Q337" s="124">
        <f t="shared" si="32"/>
        <v>256.8478926528681</v>
      </c>
      <c r="R337" s="124">
        <f t="shared" si="33"/>
        <v>124993.09600449719</v>
      </c>
      <c r="Z337" s="2"/>
    </row>
    <row r="338" spans="13:26" x14ac:dyDescent="0.25">
      <c r="M338" s="2"/>
      <c r="N338" s="1">
        <f t="shared" si="29"/>
        <v>276</v>
      </c>
      <c r="O338" s="124">
        <f t="shared" si="31"/>
        <v>124993.09600449719</v>
      </c>
      <c r="P338" s="124">
        <f t="shared" si="30"/>
        <v>338.08507117728476</v>
      </c>
      <c r="Q338" s="124">
        <f t="shared" si="32"/>
        <v>258.07626511669253</v>
      </c>
      <c r="R338" s="124">
        <f t="shared" si="33"/>
        <v>125589.25734079116</v>
      </c>
      <c r="Z338" s="2"/>
    </row>
    <row r="339" spans="13:26" x14ac:dyDescent="0.25">
      <c r="M339" s="2"/>
      <c r="N339" s="1">
        <f t="shared" si="29"/>
        <v>277</v>
      </c>
      <c r="O339" s="124">
        <f t="shared" si="31"/>
        <v>125589.25734079116</v>
      </c>
      <c r="P339" s="124">
        <f t="shared" si="30"/>
        <v>338.08507117728476</v>
      </c>
      <c r="Q339" s="124">
        <f t="shared" si="32"/>
        <v>259.30717383082015</v>
      </c>
      <c r="R339" s="124">
        <f t="shared" si="33"/>
        <v>126186.64958579926</v>
      </c>
      <c r="Z339" s="2"/>
    </row>
    <row r="340" spans="13:26" x14ac:dyDescent="0.25">
      <c r="M340" s="2"/>
      <c r="N340" s="1">
        <f t="shared" si="29"/>
        <v>278</v>
      </c>
      <c r="O340" s="124">
        <f t="shared" si="31"/>
        <v>126186.64958579926</v>
      </c>
      <c r="P340" s="124">
        <f t="shared" si="30"/>
        <v>338.08507117728476</v>
      </c>
      <c r="Q340" s="124">
        <f t="shared" si="32"/>
        <v>260.54062403190824</v>
      </c>
      <c r="R340" s="124">
        <f t="shared" si="33"/>
        <v>126785.27528100845</v>
      </c>
      <c r="Z340" s="2"/>
    </row>
    <row r="341" spans="13:26" x14ac:dyDescent="0.25">
      <c r="M341" s="2"/>
      <c r="N341" s="1">
        <f t="shared" si="29"/>
        <v>279</v>
      </c>
      <c r="O341" s="124">
        <f t="shared" si="31"/>
        <v>126785.27528100845</v>
      </c>
      <c r="P341" s="124">
        <f t="shared" si="30"/>
        <v>338.08507117728476</v>
      </c>
      <c r="Q341" s="124">
        <f t="shared" si="32"/>
        <v>261.77662096742625</v>
      </c>
      <c r="R341" s="124">
        <f t="shared" si="33"/>
        <v>127385.13697315316</v>
      </c>
      <c r="Z341" s="2"/>
    </row>
    <row r="342" spans="13:26" x14ac:dyDescent="0.25">
      <c r="M342" s="2"/>
      <c r="N342" s="1">
        <f t="shared" si="29"/>
        <v>280</v>
      </c>
      <c r="O342" s="124">
        <f t="shared" si="31"/>
        <v>127385.13697315316</v>
      </c>
      <c r="P342" s="124">
        <f t="shared" si="30"/>
        <v>338.08507117728476</v>
      </c>
      <c r="Q342" s="124">
        <f t="shared" si="32"/>
        <v>263.01516989567841</v>
      </c>
      <c r="R342" s="124">
        <f t="shared" si="33"/>
        <v>127986.23721422612</v>
      </c>
      <c r="Z342" s="2"/>
    </row>
    <row r="343" spans="13:26" x14ac:dyDescent="0.25">
      <c r="M343" s="2"/>
      <c r="N343" s="1">
        <f t="shared" si="29"/>
        <v>281</v>
      </c>
      <c r="O343" s="124">
        <f t="shared" si="31"/>
        <v>127986.23721422612</v>
      </c>
      <c r="P343" s="124">
        <f t="shared" si="30"/>
        <v>338.08507117728476</v>
      </c>
      <c r="Q343" s="124">
        <f t="shared" si="32"/>
        <v>264.25627608582568</v>
      </c>
      <c r="R343" s="124">
        <f t="shared" si="33"/>
        <v>128588.57856148922</v>
      </c>
      <c r="Z343" s="2"/>
    </row>
    <row r="344" spans="13:26" x14ac:dyDescent="0.25">
      <c r="M344" s="2"/>
      <c r="N344" s="1">
        <f t="shared" si="29"/>
        <v>282</v>
      </c>
      <c r="O344" s="124">
        <f t="shared" si="31"/>
        <v>128588.57856148922</v>
      </c>
      <c r="P344" s="124">
        <f t="shared" si="30"/>
        <v>338.08507117728476</v>
      </c>
      <c r="Q344" s="124">
        <f t="shared" si="32"/>
        <v>265.4999448179085</v>
      </c>
      <c r="R344" s="124">
        <f t="shared" si="33"/>
        <v>129192.16357748442</v>
      </c>
      <c r="Z344" s="2"/>
    </row>
    <row r="345" spans="13:26" x14ac:dyDescent="0.25">
      <c r="M345" s="2"/>
      <c r="N345" s="1">
        <f t="shared" si="29"/>
        <v>283</v>
      </c>
      <c r="O345" s="124">
        <f t="shared" si="31"/>
        <v>129192.16357748442</v>
      </c>
      <c r="P345" s="124">
        <f t="shared" si="30"/>
        <v>338.08507117728476</v>
      </c>
      <c r="Q345" s="124">
        <f t="shared" si="32"/>
        <v>266.74618138286911</v>
      </c>
      <c r="R345" s="124">
        <f t="shared" si="33"/>
        <v>129796.99483004457</v>
      </c>
      <c r="Z345" s="2"/>
    </row>
    <row r="346" spans="13:26" x14ac:dyDescent="0.25">
      <c r="M346" s="2"/>
      <c r="N346" s="1">
        <f t="shared" si="29"/>
        <v>284</v>
      </c>
      <c r="O346" s="124">
        <f t="shared" si="31"/>
        <v>129796.99483004457</v>
      </c>
      <c r="P346" s="124">
        <f t="shared" si="30"/>
        <v>338.08507117728476</v>
      </c>
      <c r="Q346" s="124">
        <f t="shared" si="32"/>
        <v>267.99499108257413</v>
      </c>
      <c r="R346" s="124">
        <f t="shared" si="33"/>
        <v>130403.07489230442</v>
      </c>
      <c r="Z346" s="2"/>
    </row>
    <row r="347" spans="13:26" x14ac:dyDescent="0.25">
      <c r="M347" s="2"/>
      <c r="N347" s="1">
        <f t="shared" si="29"/>
        <v>285</v>
      </c>
      <c r="O347" s="124">
        <f t="shared" si="31"/>
        <v>130403.07489230442</v>
      </c>
      <c r="P347" s="124">
        <f t="shared" si="30"/>
        <v>338.08507117728476</v>
      </c>
      <c r="Q347" s="124">
        <f t="shared" si="32"/>
        <v>269.24637922983698</v>
      </c>
      <c r="R347" s="124">
        <f t="shared" si="33"/>
        <v>131010.40634271153</v>
      </c>
      <c r="Z347" s="2"/>
    </row>
    <row r="348" spans="13:26" x14ac:dyDescent="0.25">
      <c r="M348" s="2"/>
      <c r="N348" s="1">
        <f t="shared" si="29"/>
        <v>286</v>
      </c>
      <c r="O348" s="124">
        <f t="shared" si="31"/>
        <v>131010.40634271153</v>
      </c>
      <c r="P348" s="124">
        <f t="shared" si="30"/>
        <v>338.08507117728476</v>
      </c>
      <c r="Q348" s="124">
        <f t="shared" si="32"/>
        <v>270.50035114844064</v>
      </c>
      <c r="R348" s="124">
        <f t="shared" si="33"/>
        <v>131618.99176503727</v>
      </c>
      <c r="Z348" s="2"/>
    </row>
    <row r="349" spans="13:26" x14ac:dyDescent="0.25">
      <c r="M349" s="2"/>
      <c r="N349" s="1">
        <f t="shared" si="29"/>
        <v>287</v>
      </c>
      <c r="O349" s="124">
        <f t="shared" si="31"/>
        <v>131618.99176503727</v>
      </c>
      <c r="P349" s="124">
        <f t="shared" si="30"/>
        <v>338.08507117728476</v>
      </c>
      <c r="Q349" s="124">
        <f t="shared" si="32"/>
        <v>271.75691217316029</v>
      </c>
      <c r="R349" s="124">
        <f t="shared" si="33"/>
        <v>132228.8337483877</v>
      </c>
      <c r="Z349" s="2"/>
    </row>
    <row r="350" spans="13:26" x14ac:dyDescent="0.25">
      <c r="M350" s="2"/>
      <c r="N350" s="1">
        <f t="shared" si="29"/>
        <v>288</v>
      </c>
      <c r="O350" s="124">
        <f t="shared" si="31"/>
        <v>132228.8337483877</v>
      </c>
      <c r="P350" s="124">
        <f t="shared" si="30"/>
        <v>338.08507117728476</v>
      </c>
      <c r="Q350" s="124">
        <f t="shared" si="32"/>
        <v>273.01606764978573</v>
      </c>
      <c r="R350" s="124">
        <f t="shared" si="33"/>
        <v>132839.93488721477</v>
      </c>
      <c r="Z350" s="2"/>
    </row>
    <row r="351" spans="13:26" x14ac:dyDescent="0.25">
      <c r="M351" s="2"/>
      <c r="N351" s="1">
        <f t="shared" si="29"/>
        <v>289</v>
      </c>
      <c r="O351" s="124">
        <f t="shared" si="31"/>
        <v>132839.93488721477</v>
      </c>
      <c r="P351" s="124">
        <f t="shared" si="30"/>
        <v>338.08507117728476</v>
      </c>
      <c r="Q351" s="124">
        <f t="shared" si="32"/>
        <v>274.27782293514463</v>
      </c>
      <c r="R351" s="124">
        <f t="shared" si="33"/>
        <v>133452.29778132719</v>
      </c>
      <c r="Z351" s="2"/>
    </row>
    <row r="352" spans="13:26" x14ac:dyDescent="0.25">
      <c r="M352" s="2"/>
      <c r="N352" s="1">
        <f t="shared" si="29"/>
        <v>290</v>
      </c>
      <c r="O352" s="124">
        <f t="shared" si="31"/>
        <v>133452.29778132719</v>
      </c>
      <c r="P352" s="124">
        <f t="shared" si="30"/>
        <v>338.08507117728476</v>
      </c>
      <c r="Q352" s="124">
        <f t="shared" si="32"/>
        <v>275.54218339712486</v>
      </c>
      <c r="R352" s="124">
        <f t="shared" si="33"/>
        <v>134065.9250359016</v>
      </c>
      <c r="Z352" s="2"/>
    </row>
    <row r="353" spans="13:26" x14ac:dyDescent="0.25">
      <c r="M353" s="2"/>
      <c r="N353" s="1">
        <f t="shared" si="29"/>
        <v>291</v>
      </c>
      <c r="O353" s="124">
        <f t="shared" si="31"/>
        <v>134065.9250359016</v>
      </c>
      <c r="P353" s="124">
        <f t="shared" si="30"/>
        <v>338.08507117728476</v>
      </c>
      <c r="Q353" s="124">
        <f t="shared" si="32"/>
        <v>276.8091544146975</v>
      </c>
      <c r="R353" s="124">
        <f t="shared" si="33"/>
        <v>134680.81926149357</v>
      </c>
      <c r="Z353" s="2"/>
    </row>
    <row r="354" spans="13:26" x14ac:dyDescent="0.25">
      <c r="M354" s="2"/>
      <c r="N354" s="1">
        <f t="shared" si="29"/>
        <v>292</v>
      </c>
      <c r="O354" s="124">
        <f t="shared" si="31"/>
        <v>134680.81926149357</v>
      </c>
      <c r="P354" s="124">
        <f t="shared" si="30"/>
        <v>338.08507117728476</v>
      </c>
      <c r="Q354" s="124">
        <f t="shared" si="32"/>
        <v>278.07874137793976</v>
      </c>
      <c r="R354" s="124">
        <f t="shared" si="33"/>
        <v>135296.9830740488</v>
      </c>
      <c r="Z354" s="2"/>
    </row>
    <row r="355" spans="13:26" x14ac:dyDescent="0.25">
      <c r="M355" s="2"/>
      <c r="N355" s="1">
        <f t="shared" si="29"/>
        <v>293</v>
      </c>
      <c r="O355" s="124">
        <f t="shared" si="31"/>
        <v>135296.9830740488</v>
      </c>
      <c r="P355" s="124">
        <f t="shared" si="30"/>
        <v>338.08507117728476</v>
      </c>
      <c r="Q355" s="124">
        <f t="shared" si="32"/>
        <v>279.35094968805788</v>
      </c>
      <c r="R355" s="124">
        <f t="shared" si="33"/>
        <v>135914.41909491413</v>
      </c>
      <c r="Z355" s="2"/>
    </row>
    <row r="356" spans="13:26" x14ac:dyDescent="0.25">
      <c r="M356" s="2"/>
      <c r="N356" s="1">
        <f t="shared" si="29"/>
        <v>294</v>
      </c>
      <c r="O356" s="124">
        <f t="shared" si="31"/>
        <v>135914.41909491413</v>
      </c>
      <c r="P356" s="124">
        <f t="shared" si="30"/>
        <v>338.08507117728476</v>
      </c>
      <c r="Q356" s="124">
        <f t="shared" si="32"/>
        <v>280.62578475741009</v>
      </c>
      <c r="R356" s="124">
        <f t="shared" si="33"/>
        <v>136533.12995084882</v>
      </c>
      <c r="Z356" s="2"/>
    </row>
    <row r="357" spans="13:26" x14ac:dyDescent="0.25">
      <c r="M357" s="2"/>
      <c r="N357" s="1">
        <f t="shared" si="29"/>
        <v>295</v>
      </c>
      <c r="O357" s="124">
        <f t="shared" si="31"/>
        <v>136533.12995084882</v>
      </c>
      <c r="P357" s="124">
        <f t="shared" si="30"/>
        <v>338.08507117728476</v>
      </c>
      <c r="Q357" s="124">
        <f t="shared" si="32"/>
        <v>281.90325200952958</v>
      </c>
      <c r="R357" s="124">
        <f t="shared" si="33"/>
        <v>137153.11827403563</v>
      </c>
      <c r="Z357" s="2"/>
    </row>
    <row r="358" spans="13:26" x14ac:dyDescent="0.25">
      <c r="M358" s="2"/>
      <c r="N358" s="1">
        <f t="shared" si="29"/>
        <v>296</v>
      </c>
      <c r="O358" s="124">
        <f t="shared" si="31"/>
        <v>137153.11827403563</v>
      </c>
      <c r="P358" s="124">
        <f t="shared" si="30"/>
        <v>338.08507117728476</v>
      </c>
      <c r="Q358" s="124">
        <f t="shared" si="32"/>
        <v>283.18335687914777</v>
      </c>
      <c r="R358" s="124">
        <f t="shared" si="33"/>
        <v>137774.38670209204</v>
      </c>
      <c r="Z358" s="2"/>
    </row>
    <row r="359" spans="13:26" x14ac:dyDescent="0.25">
      <c r="M359" s="2"/>
      <c r="N359" s="1">
        <f t="shared" si="29"/>
        <v>297</v>
      </c>
      <c r="O359" s="124">
        <f t="shared" si="31"/>
        <v>137774.38670209204</v>
      </c>
      <c r="P359" s="124">
        <f t="shared" si="30"/>
        <v>338.08507117728476</v>
      </c>
      <c r="Q359" s="124">
        <f t="shared" si="32"/>
        <v>284.46610481221722</v>
      </c>
      <c r="R359" s="124">
        <f t="shared" si="33"/>
        <v>138396.93787808155</v>
      </c>
      <c r="Z359" s="2"/>
    </row>
    <row r="360" spans="13:26" x14ac:dyDescent="0.25">
      <c r="M360" s="2"/>
      <c r="N360" s="1">
        <f t="shared" si="29"/>
        <v>298</v>
      </c>
      <c r="O360" s="124">
        <f t="shared" si="31"/>
        <v>138396.93787808155</v>
      </c>
      <c r="P360" s="124">
        <f t="shared" si="30"/>
        <v>338.08507117728476</v>
      </c>
      <c r="Q360" s="124">
        <f t="shared" si="32"/>
        <v>285.75150126593491</v>
      </c>
      <c r="R360" s="124">
        <f t="shared" si="33"/>
        <v>139020.77445052477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139020.77445052477</v>
      </c>
      <c r="P361" s="124">
        <f t="shared" si="30"/>
        <v>338.08507117728476</v>
      </c>
      <c r="Q361" s="124">
        <f t="shared" si="32"/>
        <v>287.03955170876537</v>
      </c>
      <c r="R361" s="124">
        <f t="shared" si="33"/>
        <v>139645.89907341081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139645.89907341081</v>
      </c>
      <c r="P362" s="124">
        <f t="shared" si="30"/>
        <v>338.08507117728476</v>
      </c>
      <c r="Q362" s="124">
        <f t="shared" si="32"/>
        <v>288.33026162046406</v>
      </c>
      <c r="R362" s="124">
        <f t="shared" si="33"/>
        <v>140272.31440620855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140272.31440620855</v>
      </c>
      <c r="P363" s="124">
        <f t="shared" si="30"/>
        <v>338.08507117728476</v>
      </c>
      <c r="Q363" s="124">
        <f t="shared" si="32"/>
        <v>289.62363649210062</v>
      </c>
      <c r="R363" s="124">
        <f t="shared" si="33"/>
        <v>140900.02311387792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140900.02311387792</v>
      </c>
      <c r="P364" s="124">
        <f t="shared" si="30"/>
        <v>338.08507117728476</v>
      </c>
      <c r="Q364" s="124">
        <f t="shared" si="32"/>
        <v>290.91968182608218</v>
      </c>
      <c r="R364" s="124">
        <f t="shared" si="33"/>
        <v>141529.02786688128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141529.02786688128</v>
      </c>
      <c r="P365" s="124">
        <f t="shared" si="30"/>
        <v>338.08507117728476</v>
      </c>
      <c r="Q365" s="124">
        <f t="shared" si="32"/>
        <v>292.2184031361769</v>
      </c>
      <c r="R365" s="124">
        <f t="shared" si="33"/>
        <v>142159.33134119475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142159.33134119475</v>
      </c>
      <c r="P366" s="124">
        <f t="shared" si="30"/>
        <v>338.08507117728476</v>
      </c>
      <c r="Q366" s="124">
        <f t="shared" si="32"/>
        <v>293.51980594753729</v>
      </c>
      <c r="R366" s="124">
        <f t="shared" si="33"/>
        <v>142790.93621831958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142790.93621831958</v>
      </c>
      <c r="P367" s="124">
        <f t="shared" si="30"/>
        <v>338.08507117728476</v>
      </c>
      <c r="Q367" s="124">
        <f t="shared" si="32"/>
        <v>294.82389579672383</v>
      </c>
      <c r="R367" s="124">
        <f t="shared" si="33"/>
        <v>143423.84518529358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143423.84518529358</v>
      </c>
      <c r="P368" s="124">
        <f t="shared" si="30"/>
        <v>338.08507117728476</v>
      </c>
      <c r="Q368" s="124">
        <f t="shared" si="32"/>
        <v>296.13067823172844</v>
      </c>
      <c r="R368" s="124">
        <f t="shared" si="33"/>
        <v>144058.0609347026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144058.0609347026</v>
      </c>
      <c r="P369" s="124">
        <f t="shared" si="30"/>
        <v>338.08507117728476</v>
      </c>
      <c r="Q369" s="124">
        <f t="shared" si="32"/>
        <v>297.440158811998</v>
      </c>
      <c r="R369" s="124">
        <f t="shared" si="33"/>
        <v>144693.58616469189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144693.58616469189</v>
      </c>
      <c r="P370" s="124">
        <f t="shared" si="30"/>
        <v>338.08507117728476</v>
      </c>
      <c r="Q370" s="124">
        <f t="shared" si="32"/>
        <v>298.75234310845838</v>
      </c>
      <c r="R370" s="124">
        <f t="shared" si="33"/>
        <v>145330.42357897764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145330.42357897764</v>
      </c>
      <c r="P371" s="124">
        <f t="shared" si="30"/>
        <v>338.08507117728476</v>
      </c>
      <c r="Q371" s="124">
        <f t="shared" si="32"/>
        <v>300.06723670353762</v>
      </c>
      <c r="R371" s="124">
        <f t="shared" si="33"/>
        <v>145968.57588685845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145968.57588685845</v>
      </c>
      <c r="P372" s="124">
        <f t="shared" si="30"/>
        <v>338.08507117728476</v>
      </c>
      <c r="Q372" s="124">
        <f t="shared" si="32"/>
        <v>301.38484519119004</v>
      </c>
      <c r="R372" s="124">
        <f t="shared" si="33"/>
        <v>146608.04580322691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146608.04580322691</v>
      </c>
      <c r="P373" s="124">
        <f t="shared" si="30"/>
        <v>338.08507117728476</v>
      </c>
      <c r="Q373" s="124">
        <f t="shared" si="32"/>
        <v>302.70517417691991</v>
      </c>
      <c r="R373" s="124">
        <f t="shared" si="33"/>
        <v>147248.83604858111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147248.83604858111</v>
      </c>
      <c r="P374" s="124">
        <f t="shared" si="30"/>
        <v>338.08507117728476</v>
      </c>
      <c r="Q374" s="124">
        <f t="shared" si="32"/>
        <v>304.02822927780539</v>
      </c>
      <c r="R374" s="124">
        <f t="shared" si="33"/>
        <v>147890.94934903621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147890.94934903621</v>
      </c>
      <c r="P375" s="124">
        <f t="shared" si="30"/>
        <v>338.08507117728476</v>
      </c>
      <c r="Q375" s="124">
        <f t="shared" si="32"/>
        <v>305.35401612252235</v>
      </c>
      <c r="R375" s="124">
        <f t="shared" si="33"/>
        <v>148534.38843633601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148534.38843633601</v>
      </c>
      <c r="P376" s="124">
        <f t="shared" si="30"/>
        <v>338.08507117728476</v>
      </c>
      <c r="Q376" s="124">
        <f t="shared" si="32"/>
        <v>306.68254035136817</v>
      </c>
      <c r="R376" s="124">
        <f t="shared" si="33"/>
        <v>149179.15604786467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149179.15604786467</v>
      </c>
      <c r="P377" s="124">
        <f t="shared" si="30"/>
        <v>338.08507117728476</v>
      </c>
      <c r="Q377" s="124">
        <f t="shared" si="32"/>
        <v>308.01380761628604</v>
      </c>
      <c r="R377" s="124">
        <f t="shared" si="33"/>
        <v>149825.25492665824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149825.25492665824</v>
      </c>
      <c r="P378" s="124">
        <f t="shared" si="30"/>
        <v>338.08507117728476</v>
      </c>
      <c r="Q378" s="124">
        <f t="shared" si="32"/>
        <v>309.34782358088881</v>
      </c>
      <c r="R378" s="124">
        <f t="shared" si="33"/>
        <v>150472.68782141642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150472.68782141642</v>
      </c>
      <c r="P379" s="124">
        <f t="shared" si="30"/>
        <v>338.08507117728476</v>
      </c>
      <c r="Q379" s="124">
        <f t="shared" si="32"/>
        <v>310.68459392048317</v>
      </c>
      <c r="R379" s="124">
        <f t="shared" si="33"/>
        <v>151121.45748651418</v>
      </c>
      <c r="Z379" s="2"/>
    </row>
    <row r="380" spans="13:26" x14ac:dyDescent="0.25">
      <c r="M380" s="2"/>
      <c r="N380" s="1">
        <f t="shared" ref="N380:N443" si="34">N379+1</f>
        <v>318</v>
      </c>
      <c r="O380" s="124">
        <f t="shared" si="31"/>
        <v>151121.45748651418</v>
      </c>
      <c r="P380" s="124">
        <f t="shared" ref="P380:P443" si="35">P379</f>
        <v>338.08507117728476</v>
      </c>
      <c r="Q380" s="124">
        <f t="shared" si="32"/>
        <v>312.0241243220936</v>
      </c>
      <c r="R380" s="124">
        <f t="shared" si="33"/>
        <v>151771.56668201354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151771.56668201354</v>
      </c>
      <c r="P381" s="124">
        <f t="shared" si="35"/>
        <v>338.08507117728476</v>
      </c>
      <c r="Q381" s="124">
        <f t="shared" si="32"/>
        <v>313.36642048448692</v>
      </c>
      <c r="R381" s="124">
        <f t="shared" si="33"/>
        <v>152423.01817367531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152423.01817367531</v>
      </c>
      <c r="P382" s="124">
        <f t="shared" si="35"/>
        <v>338.08507117728476</v>
      </c>
      <c r="Q382" s="124">
        <f t="shared" si="32"/>
        <v>314.7114881181962</v>
      </c>
      <c r="R382" s="124">
        <f t="shared" si="33"/>
        <v>153075.81473297079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153075.81473297079</v>
      </c>
      <c r="P383" s="124">
        <f t="shared" si="35"/>
        <v>338.08507117728476</v>
      </c>
      <c r="Q383" s="124">
        <f t="shared" si="32"/>
        <v>316.05933294554524</v>
      </c>
      <c r="R383" s="124">
        <f t="shared" si="33"/>
        <v>153729.95913709363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153729.95913709363</v>
      </c>
      <c r="P384" s="124">
        <f t="shared" si="35"/>
        <v>338.08507117728476</v>
      </c>
      <c r="Q384" s="124">
        <f t="shared" si="32"/>
        <v>317.40996070067291</v>
      </c>
      <c r="R384" s="124">
        <f t="shared" si="33"/>
        <v>154385.45416897157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154385.45416897157</v>
      </c>
      <c r="P385" s="124">
        <f t="shared" si="35"/>
        <v>338.08507117728476</v>
      </c>
      <c r="Q385" s="124">
        <f t="shared" si="32"/>
        <v>318.76337712955728</v>
      </c>
      <c r="R385" s="124">
        <f t="shared" si="33"/>
        <v>155042.30261727842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155042.30261727842</v>
      </c>
      <c r="P386" s="124">
        <f t="shared" si="35"/>
        <v>338.08507117728476</v>
      </c>
      <c r="Q386" s="124">
        <f t="shared" si="32"/>
        <v>320.11958799004054</v>
      </c>
      <c r="R386" s="124">
        <f t="shared" si="33"/>
        <v>155700.50727644574</v>
      </c>
      <c r="Z386" s="2"/>
    </row>
    <row r="387" spans="13:26" x14ac:dyDescent="0.25">
      <c r="M387" s="2"/>
      <c r="N387" s="1">
        <f t="shared" si="34"/>
        <v>325</v>
      </c>
      <c r="O387" s="124">
        <f t="shared" si="31"/>
        <v>155700.50727644574</v>
      </c>
      <c r="P387" s="124">
        <f t="shared" si="35"/>
        <v>338.08507117728476</v>
      </c>
      <c r="Q387" s="124">
        <f t="shared" si="32"/>
        <v>321.47859905185305</v>
      </c>
      <c r="R387" s="124">
        <f t="shared" si="33"/>
        <v>156360.07094667488</v>
      </c>
      <c r="Z387" s="2"/>
    </row>
    <row r="388" spans="13:26" x14ac:dyDescent="0.25">
      <c r="M388" s="2"/>
      <c r="N388" s="1">
        <f t="shared" si="34"/>
        <v>326</v>
      </c>
      <c r="O388" s="124">
        <f t="shared" si="31"/>
        <v>156360.07094667488</v>
      </c>
      <c r="P388" s="124">
        <f t="shared" si="35"/>
        <v>338.08507117728476</v>
      </c>
      <c r="Q388" s="124">
        <f t="shared" si="32"/>
        <v>322.84041609663825</v>
      </c>
      <c r="R388" s="124">
        <f t="shared" si="33"/>
        <v>157020.99643394881</v>
      </c>
      <c r="Z388" s="2"/>
    </row>
    <row r="389" spans="13:26" x14ac:dyDescent="0.25">
      <c r="M389" s="2"/>
      <c r="N389" s="1">
        <f t="shared" si="34"/>
        <v>327</v>
      </c>
      <c r="O389" s="124">
        <f t="shared" si="31"/>
        <v>157020.99643394881</v>
      </c>
      <c r="P389" s="124">
        <f t="shared" si="35"/>
        <v>338.08507117728476</v>
      </c>
      <c r="Q389" s="124">
        <f t="shared" si="32"/>
        <v>324.20504491797686</v>
      </c>
      <c r="R389" s="124">
        <f t="shared" si="33"/>
        <v>157683.28655004405</v>
      </c>
      <c r="Z389" s="2"/>
    </row>
    <row r="390" spans="13:26" x14ac:dyDescent="0.25">
      <c r="M390" s="2"/>
      <c r="N390" s="1">
        <f t="shared" si="34"/>
        <v>328</v>
      </c>
      <c r="O390" s="124">
        <f t="shared" si="31"/>
        <v>157683.28655004405</v>
      </c>
      <c r="P390" s="124">
        <f t="shared" si="35"/>
        <v>338.08507117728476</v>
      </c>
      <c r="Q390" s="124">
        <f t="shared" si="32"/>
        <v>325.57249132141192</v>
      </c>
      <c r="R390" s="124">
        <f t="shared" si="33"/>
        <v>158346.94411254275</v>
      </c>
      <c r="Z390" s="2"/>
    </row>
    <row r="391" spans="13:26" x14ac:dyDescent="0.25">
      <c r="M391" s="2"/>
      <c r="N391" s="1">
        <f t="shared" si="34"/>
        <v>329</v>
      </c>
      <c r="O391" s="124">
        <f t="shared" si="31"/>
        <v>158346.94411254275</v>
      </c>
      <c r="P391" s="124">
        <f t="shared" si="35"/>
        <v>338.08507117728476</v>
      </c>
      <c r="Q391" s="124">
        <f t="shared" si="32"/>
        <v>326.94276112447329</v>
      </c>
      <c r="R391" s="124">
        <f t="shared" si="33"/>
        <v>159011.9719448445</v>
      </c>
      <c r="Z391" s="2"/>
    </row>
    <row r="392" spans="13:26" x14ac:dyDescent="0.25">
      <c r="M392" s="2"/>
      <c r="N392" s="1">
        <f t="shared" si="34"/>
        <v>330</v>
      </c>
      <c r="O392" s="124">
        <f t="shared" si="31"/>
        <v>159011.9719448445</v>
      </c>
      <c r="P392" s="124">
        <f t="shared" si="35"/>
        <v>338.08507117728476</v>
      </c>
      <c r="Q392" s="124">
        <f t="shared" si="32"/>
        <v>328.31586015670234</v>
      </c>
      <c r="R392" s="124">
        <f t="shared" si="33"/>
        <v>159678.37287617847</v>
      </c>
      <c r="Z392" s="2"/>
    </row>
    <row r="393" spans="13:26" x14ac:dyDescent="0.25">
      <c r="M393" s="2"/>
      <c r="N393" s="1">
        <f t="shared" si="34"/>
        <v>331</v>
      </c>
      <c r="O393" s="124">
        <f t="shared" si="31"/>
        <v>159678.37287617847</v>
      </c>
      <c r="P393" s="124">
        <f t="shared" si="35"/>
        <v>338.08507117728476</v>
      </c>
      <c r="Q393" s="124">
        <f t="shared" si="32"/>
        <v>329.69179425967684</v>
      </c>
      <c r="R393" s="124">
        <f t="shared" si="33"/>
        <v>160346.14974161543</v>
      </c>
      <c r="Z393" s="2"/>
    </row>
    <row r="394" spans="13:26" x14ac:dyDescent="0.25">
      <c r="M394" s="2"/>
      <c r="N394" s="1">
        <f t="shared" si="34"/>
        <v>332</v>
      </c>
      <c r="O394" s="124">
        <f t="shared" si="31"/>
        <v>160346.14974161543</v>
      </c>
      <c r="P394" s="124">
        <f t="shared" si="35"/>
        <v>338.08507117728476</v>
      </c>
      <c r="Q394" s="124">
        <f t="shared" si="32"/>
        <v>331.07056928703599</v>
      </c>
      <c r="R394" s="124">
        <f t="shared" si="33"/>
        <v>161015.30538207974</v>
      </c>
      <c r="Z394" s="2"/>
    </row>
    <row r="395" spans="13:26" x14ac:dyDescent="0.25">
      <c r="M395" s="2"/>
      <c r="N395" s="1">
        <f t="shared" si="34"/>
        <v>333</v>
      </c>
      <c r="O395" s="124">
        <f t="shared" ref="O395:O458" si="36">R394</f>
        <v>161015.30538207974</v>
      </c>
      <c r="P395" s="124">
        <f t="shared" si="35"/>
        <v>338.08507117728476</v>
      </c>
      <c r="Q395" s="124">
        <f t="shared" ref="Q395:Q458" si="37">O395*$P$57</f>
        <v>332.45219110450489</v>
      </c>
      <c r="R395" s="124">
        <f t="shared" ref="R395:R458" si="38">O395+P395+Q395</f>
        <v>161685.84264436152</v>
      </c>
      <c r="Z395" s="2"/>
    </row>
    <row r="396" spans="13:26" x14ac:dyDescent="0.25">
      <c r="M396" s="2"/>
      <c r="N396" s="1">
        <f t="shared" si="34"/>
        <v>334</v>
      </c>
      <c r="O396" s="124">
        <f t="shared" si="36"/>
        <v>161685.84264436152</v>
      </c>
      <c r="P396" s="124">
        <f t="shared" si="35"/>
        <v>338.08507117728476</v>
      </c>
      <c r="Q396" s="124">
        <f t="shared" si="37"/>
        <v>333.83666558991985</v>
      </c>
      <c r="R396" s="124">
        <f t="shared" si="38"/>
        <v>162357.76438112871</v>
      </c>
      <c r="Z396" s="2"/>
    </row>
    <row r="397" spans="13:26" x14ac:dyDescent="0.25">
      <c r="M397" s="2"/>
      <c r="N397" s="1">
        <f t="shared" si="34"/>
        <v>335</v>
      </c>
      <c r="O397" s="124">
        <f t="shared" si="36"/>
        <v>162357.76438112871</v>
      </c>
      <c r="P397" s="124">
        <f t="shared" si="35"/>
        <v>338.08507117728476</v>
      </c>
      <c r="Q397" s="124">
        <f t="shared" si="37"/>
        <v>335.22399863325342</v>
      </c>
      <c r="R397" s="124">
        <f t="shared" si="38"/>
        <v>163031.07345093924</v>
      </c>
      <c r="Z397" s="2"/>
    </row>
    <row r="398" spans="13:26" x14ac:dyDescent="0.25">
      <c r="M398" s="2"/>
      <c r="N398" s="1">
        <f t="shared" si="34"/>
        <v>336</v>
      </c>
      <c r="O398" s="124">
        <f t="shared" si="36"/>
        <v>163031.07345093924</v>
      </c>
      <c r="P398" s="124">
        <f t="shared" si="35"/>
        <v>338.08507117728476</v>
      </c>
      <c r="Q398" s="124">
        <f t="shared" si="37"/>
        <v>336.61419613663907</v>
      </c>
      <c r="R398" s="124">
        <f t="shared" si="38"/>
        <v>163705.77271825317</v>
      </c>
      <c r="Z398" s="2"/>
    </row>
    <row r="399" spans="13:26" x14ac:dyDescent="0.25">
      <c r="M399" s="2"/>
      <c r="N399" s="1">
        <f t="shared" si="34"/>
        <v>337</v>
      </c>
      <c r="O399" s="124">
        <f t="shared" si="36"/>
        <v>163705.77271825317</v>
      </c>
      <c r="P399" s="124">
        <f t="shared" si="35"/>
        <v>338.08507117728476</v>
      </c>
      <c r="Q399" s="124">
        <f t="shared" si="37"/>
        <v>338.00726401439675</v>
      </c>
      <c r="R399" s="124">
        <f t="shared" si="38"/>
        <v>164381.86505344484</v>
      </c>
      <c r="Z399" s="2"/>
    </row>
    <row r="400" spans="13:26" x14ac:dyDescent="0.25">
      <c r="M400" s="2"/>
      <c r="N400" s="1">
        <f t="shared" si="34"/>
        <v>338</v>
      </c>
      <c r="O400" s="124">
        <f t="shared" si="36"/>
        <v>164381.86505344484</v>
      </c>
      <c r="P400" s="124">
        <f t="shared" si="35"/>
        <v>338.08507117728476</v>
      </c>
      <c r="Q400" s="124">
        <f t="shared" si="37"/>
        <v>339.40320819305771</v>
      </c>
      <c r="R400" s="124">
        <f t="shared" si="38"/>
        <v>165059.35333281517</v>
      </c>
      <c r="Z400" s="2"/>
    </row>
    <row r="401" spans="13:26" x14ac:dyDescent="0.25">
      <c r="M401" s="2"/>
      <c r="N401" s="1">
        <f t="shared" si="34"/>
        <v>339</v>
      </c>
      <c r="O401" s="124">
        <f t="shared" si="36"/>
        <v>165059.35333281517</v>
      </c>
      <c r="P401" s="124">
        <f t="shared" si="35"/>
        <v>338.08507117728476</v>
      </c>
      <c r="Q401" s="124">
        <f t="shared" si="37"/>
        <v>340.80203461138996</v>
      </c>
      <c r="R401" s="124">
        <f t="shared" si="38"/>
        <v>165738.24043860383</v>
      </c>
      <c r="Z401" s="2"/>
    </row>
    <row r="402" spans="13:26" x14ac:dyDescent="0.25">
      <c r="M402" s="2"/>
      <c r="N402" s="1">
        <f t="shared" si="34"/>
        <v>340</v>
      </c>
      <c r="O402" s="124">
        <f t="shared" si="36"/>
        <v>165738.24043860383</v>
      </c>
      <c r="P402" s="124">
        <f t="shared" si="35"/>
        <v>338.08507117728476</v>
      </c>
      <c r="Q402" s="124">
        <f t="shared" si="37"/>
        <v>342.20374922042333</v>
      </c>
      <c r="R402" s="124">
        <f t="shared" si="38"/>
        <v>166418.52925900152</v>
      </c>
      <c r="Z402" s="2"/>
    </row>
    <row r="403" spans="13:26" x14ac:dyDescent="0.25">
      <c r="M403" s="2"/>
      <c r="N403" s="1">
        <f t="shared" si="34"/>
        <v>341</v>
      </c>
      <c r="O403" s="124">
        <f t="shared" si="36"/>
        <v>166418.52925900152</v>
      </c>
      <c r="P403" s="124">
        <f t="shared" si="35"/>
        <v>338.08507117728476</v>
      </c>
      <c r="Q403" s="124">
        <f t="shared" si="37"/>
        <v>343.608357983475</v>
      </c>
      <c r="R403" s="124">
        <f t="shared" si="38"/>
        <v>167100.22268816226</v>
      </c>
      <c r="Z403" s="2"/>
    </row>
    <row r="404" spans="13:26" x14ac:dyDescent="0.25">
      <c r="M404" s="2"/>
      <c r="N404" s="1">
        <f t="shared" si="34"/>
        <v>342</v>
      </c>
      <c r="O404" s="124">
        <f t="shared" si="36"/>
        <v>167100.22268816226</v>
      </c>
      <c r="P404" s="124">
        <f t="shared" si="35"/>
        <v>338.08507117728476</v>
      </c>
      <c r="Q404" s="124">
        <f t="shared" si="37"/>
        <v>345.0158668761747</v>
      </c>
      <c r="R404" s="124">
        <f t="shared" si="38"/>
        <v>167783.32362621572</v>
      </c>
      <c r="Z404" s="2"/>
    </row>
    <row r="405" spans="13:26" x14ac:dyDescent="0.25">
      <c r="M405" s="2"/>
      <c r="N405" s="1">
        <f t="shared" si="34"/>
        <v>343</v>
      </c>
      <c r="O405" s="124">
        <f t="shared" si="36"/>
        <v>167783.32362621572</v>
      </c>
      <c r="P405" s="124">
        <f t="shared" si="35"/>
        <v>338.08507117728476</v>
      </c>
      <c r="Q405" s="124">
        <f t="shared" si="37"/>
        <v>346.42628188649019</v>
      </c>
      <c r="R405" s="124">
        <f t="shared" si="38"/>
        <v>168467.83497927949</v>
      </c>
      <c r="Z405" s="2"/>
    </row>
    <row r="406" spans="13:26" x14ac:dyDescent="0.25">
      <c r="M406" s="2"/>
      <c r="N406" s="1">
        <f t="shared" si="34"/>
        <v>344</v>
      </c>
      <c r="O406" s="124">
        <f t="shared" si="36"/>
        <v>168467.83497927949</v>
      </c>
      <c r="P406" s="124">
        <f t="shared" si="35"/>
        <v>338.08507117728476</v>
      </c>
      <c r="Q406" s="124">
        <f t="shared" si="37"/>
        <v>347.83960901475268</v>
      </c>
      <c r="R406" s="124">
        <f t="shared" si="38"/>
        <v>169153.75965947151</v>
      </c>
      <c r="Z406" s="2"/>
    </row>
    <row r="407" spans="13:26" x14ac:dyDescent="0.25">
      <c r="M407" s="2"/>
      <c r="N407" s="1">
        <f t="shared" si="34"/>
        <v>345</v>
      </c>
      <c r="O407" s="124">
        <f t="shared" si="36"/>
        <v>169153.75965947151</v>
      </c>
      <c r="P407" s="124">
        <f t="shared" si="35"/>
        <v>338.08507117728476</v>
      </c>
      <c r="Q407" s="124">
        <f t="shared" si="37"/>
        <v>349.25585427368242</v>
      </c>
      <c r="R407" s="124">
        <f t="shared" si="38"/>
        <v>169841.10058492247</v>
      </c>
      <c r="Z407" s="2"/>
    </row>
    <row r="408" spans="13:26" x14ac:dyDescent="0.25">
      <c r="M408" s="2"/>
      <c r="N408" s="1">
        <f t="shared" si="34"/>
        <v>346</v>
      </c>
      <c r="O408" s="124">
        <f t="shared" si="36"/>
        <v>169841.10058492247</v>
      </c>
      <c r="P408" s="124">
        <f t="shared" si="35"/>
        <v>338.08507117728476</v>
      </c>
      <c r="Q408" s="124">
        <f t="shared" si="37"/>
        <v>350.67502368841434</v>
      </c>
      <c r="R408" s="124">
        <f t="shared" si="38"/>
        <v>170529.86067978817</v>
      </c>
      <c r="Z408" s="2"/>
    </row>
    <row r="409" spans="13:26" x14ac:dyDescent="0.25">
      <c r="M409" s="2"/>
      <c r="N409" s="1">
        <f t="shared" si="34"/>
        <v>347</v>
      </c>
      <c r="O409" s="124">
        <f t="shared" si="36"/>
        <v>170529.86067978817</v>
      </c>
      <c r="P409" s="124">
        <f t="shared" si="35"/>
        <v>338.08507117728476</v>
      </c>
      <c r="Q409" s="124">
        <f t="shared" si="37"/>
        <v>352.09712329652359</v>
      </c>
      <c r="R409" s="124">
        <f t="shared" si="38"/>
        <v>171220.04287426197</v>
      </c>
      <c r="Z409" s="2"/>
    </row>
    <row r="410" spans="13:26" x14ac:dyDescent="0.25">
      <c r="M410" s="2"/>
      <c r="N410" s="1">
        <f t="shared" si="34"/>
        <v>348</v>
      </c>
      <c r="O410" s="124">
        <f t="shared" si="36"/>
        <v>171220.04287426197</v>
      </c>
      <c r="P410" s="124">
        <f t="shared" si="35"/>
        <v>338.08507117728476</v>
      </c>
      <c r="Q410" s="124">
        <f t="shared" si="37"/>
        <v>353.52215914805117</v>
      </c>
      <c r="R410" s="124">
        <f t="shared" si="38"/>
        <v>171911.65010458729</v>
      </c>
      <c r="Z410" s="2"/>
    </row>
    <row r="411" spans="13:26" x14ac:dyDescent="0.25">
      <c r="M411" s="2"/>
      <c r="N411" s="1">
        <f t="shared" si="34"/>
        <v>349</v>
      </c>
      <c r="O411" s="124">
        <f t="shared" si="36"/>
        <v>171911.65010458729</v>
      </c>
      <c r="P411" s="124">
        <f t="shared" si="35"/>
        <v>338.08507117728476</v>
      </c>
      <c r="Q411" s="124">
        <f t="shared" si="37"/>
        <v>354.95013730552989</v>
      </c>
      <c r="R411" s="124">
        <f t="shared" si="38"/>
        <v>172604.68531307011</v>
      </c>
      <c r="Z411" s="2"/>
    </row>
    <row r="412" spans="13:26" x14ac:dyDescent="0.25">
      <c r="M412" s="2"/>
      <c r="N412" s="1">
        <f t="shared" si="34"/>
        <v>350</v>
      </c>
      <c r="O412" s="124">
        <f t="shared" si="36"/>
        <v>172604.68531307011</v>
      </c>
      <c r="P412" s="124">
        <f t="shared" si="35"/>
        <v>338.08507117728476</v>
      </c>
      <c r="Q412" s="124">
        <f t="shared" si="37"/>
        <v>356.38106384400987</v>
      </c>
      <c r="R412" s="124">
        <f t="shared" si="38"/>
        <v>173299.1514480914</v>
      </c>
      <c r="Z412" s="2"/>
    </row>
    <row r="413" spans="13:26" x14ac:dyDescent="0.25">
      <c r="M413" s="2"/>
      <c r="N413" s="1">
        <f t="shared" si="34"/>
        <v>351</v>
      </c>
      <c r="O413" s="124">
        <f t="shared" si="36"/>
        <v>173299.1514480914</v>
      </c>
      <c r="P413" s="124">
        <f t="shared" si="35"/>
        <v>338.08507117728476</v>
      </c>
      <c r="Q413" s="124">
        <f t="shared" si="37"/>
        <v>357.81494485108465</v>
      </c>
      <c r="R413" s="124">
        <f t="shared" si="38"/>
        <v>173995.05146411978</v>
      </c>
      <c r="Z413" s="2"/>
    </row>
    <row r="414" spans="13:26" x14ac:dyDescent="0.25">
      <c r="M414" s="2"/>
      <c r="N414" s="1">
        <f t="shared" si="34"/>
        <v>352</v>
      </c>
      <c r="O414" s="124">
        <f t="shared" si="36"/>
        <v>173995.05146411978</v>
      </c>
      <c r="P414" s="124">
        <f t="shared" si="35"/>
        <v>338.08507117728476</v>
      </c>
      <c r="Q414" s="124">
        <f t="shared" si="37"/>
        <v>359.25178642691685</v>
      </c>
      <c r="R414" s="124">
        <f t="shared" si="38"/>
        <v>174692.38832172396</v>
      </c>
      <c r="Z414" s="2"/>
    </row>
    <row r="415" spans="13:26" x14ac:dyDescent="0.25">
      <c r="M415" s="2"/>
      <c r="N415" s="1">
        <f t="shared" si="34"/>
        <v>353</v>
      </c>
      <c r="O415" s="124">
        <f t="shared" si="36"/>
        <v>174692.38832172396</v>
      </c>
      <c r="P415" s="124">
        <f t="shared" si="35"/>
        <v>338.08507117728476</v>
      </c>
      <c r="Q415" s="124">
        <f t="shared" si="37"/>
        <v>360.69159468426432</v>
      </c>
      <c r="R415" s="124">
        <f t="shared" si="38"/>
        <v>175391.16498758551</v>
      </c>
      <c r="Z415" s="2"/>
    </row>
    <row r="416" spans="13:26" x14ac:dyDescent="0.25">
      <c r="M416" s="2"/>
      <c r="N416" s="1">
        <f t="shared" si="34"/>
        <v>354</v>
      </c>
      <c r="O416" s="124">
        <f t="shared" si="36"/>
        <v>175391.16498758551</v>
      </c>
      <c r="P416" s="124">
        <f t="shared" si="35"/>
        <v>338.08507117728476</v>
      </c>
      <c r="Q416" s="124">
        <f t="shared" si="37"/>
        <v>362.1343757485061</v>
      </c>
      <c r="R416" s="124">
        <f t="shared" si="38"/>
        <v>176091.3844345113</v>
      </c>
      <c r="Z416" s="2"/>
    </row>
    <row r="417" spans="13:26" x14ac:dyDescent="0.25">
      <c r="M417" s="2"/>
      <c r="N417" s="1">
        <f t="shared" si="34"/>
        <v>355</v>
      </c>
      <c r="O417" s="124">
        <f t="shared" si="36"/>
        <v>176091.3844345113</v>
      </c>
      <c r="P417" s="124">
        <f t="shared" si="35"/>
        <v>338.08507117728476</v>
      </c>
      <c r="Q417" s="124">
        <f t="shared" si="37"/>
        <v>363.58013575766842</v>
      </c>
      <c r="R417" s="124">
        <f t="shared" si="38"/>
        <v>176793.04964144624</v>
      </c>
      <c r="Z417" s="2"/>
    </row>
    <row r="418" spans="13:26" x14ac:dyDescent="0.25">
      <c r="M418" s="2"/>
      <c r="N418" s="1">
        <f t="shared" si="34"/>
        <v>356</v>
      </c>
      <c r="O418" s="124">
        <f t="shared" si="36"/>
        <v>176793.04964144624</v>
      </c>
      <c r="P418" s="124">
        <f t="shared" si="35"/>
        <v>338.08507117728476</v>
      </c>
      <c r="Q418" s="124">
        <f t="shared" si="37"/>
        <v>365.02888086245071</v>
      </c>
      <c r="R418" s="124">
        <f t="shared" si="38"/>
        <v>177496.16359348598</v>
      </c>
      <c r="Z418" s="2"/>
    </row>
    <row r="419" spans="13:26" x14ac:dyDescent="0.25">
      <c r="M419" s="2"/>
      <c r="N419" s="1">
        <f t="shared" si="34"/>
        <v>357</v>
      </c>
      <c r="O419" s="124">
        <f t="shared" si="36"/>
        <v>177496.16359348598</v>
      </c>
      <c r="P419" s="124">
        <f t="shared" si="35"/>
        <v>338.08507117728476</v>
      </c>
      <c r="Q419" s="124">
        <f t="shared" si="37"/>
        <v>366.48061722625215</v>
      </c>
      <c r="R419" s="124">
        <f t="shared" si="38"/>
        <v>178200.72928188951</v>
      </c>
      <c r="Z419" s="2"/>
    </row>
    <row r="420" spans="13:26" x14ac:dyDescent="0.25">
      <c r="M420" s="2"/>
      <c r="N420" s="1">
        <f t="shared" si="34"/>
        <v>358</v>
      </c>
      <c r="O420" s="124">
        <f t="shared" si="36"/>
        <v>178200.72928188951</v>
      </c>
      <c r="P420" s="124">
        <f t="shared" si="35"/>
        <v>338.08507117728476</v>
      </c>
      <c r="Q420" s="124">
        <f t="shared" si="37"/>
        <v>367.93535102519741</v>
      </c>
      <c r="R420" s="124">
        <f t="shared" si="38"/>
        <v>178906.74970409198</v>
      </c>
      <c r="Z420" s="2"/>
    </row>
    <row r="421" spans="13:26" x14ac:dyDescent="0.25">
      <c r="M421" s="2"/>
      <c r="N421" s="1">
        <f t="shared" si="34"/>
        <v>359</v>
      </c>
      <c r="O421" s="124">
        <f t="shared" si="36"/>
        <v>178906.74970409198</v>
      </c>
      <c r="P421" s="124">
        <f t="shared" si="35"/>
        <v>338.08507117728476</v>
      </c>
      <c r="Q421" s="124">
        <f t="shared" si="37"/>
        <v>369.39308844816333</v>
      </c>
      <c r="R421" s="124">
        <f t="shared" si="38"/>
        <v>179614.22786371742</v>
      </c>
      <c r="Z421" s="2"/>
    </row>
    <row r="422" spans="13:26" x14ac:dyDescent="0.25">
      <c r="M422" s="2"/>
      <c r="N422" s="1">
        <f t="shared" si="34"/>
        <v>360</v>
      </c>
      <c r="O422" s="124">
        <f t="shared" si="36"/>
        <v>179614.22786371742</v>
      </c>
      <c r="P422" s="124">
        <f t="shared" si="35"/>
        <v>338.08507117728476</v>
      </c>
      <c r="Q422" s="124">
        <f t="shared" si="37"/>
        <v>370.85383569680494</v>
      </c>
      <c r="R422" s="124">
        <f t="shared" si="38"/>
        <v>180323.16677059149</v>
      </c>
      <c r="Z422" s="2"/>
    </row>
    <row r="423" spans="13:26" x14ac:dyDescent="0.25">
      <c r="M423" s="2"/>
      <c r="N423" s="1">
        <f t="shared" si="34"/>
        <v>361</v>
      </c>
      <c r="O423" s="124">
        <f t="shared" si="36"/>
        <v>180323.16677059149</v>
      </c>
      <c r="P423" s="124">
        <f t="shared" si="35"/>
        <v>338.08507117728476</v>
      </c>
      <c r="Q423" s="124">
        <f t="shared" si="37"/>
        <v>372.31759898558198</v>
      </c>
      <c r="R423" s="124">
        <f t="shared" si="38"/>
        <v>181033.56944075436</v>
      </c>
      <c r="Z423" s="2"/>
    </row>
    <row r="424" spans="13:26" x14ac:dyDescent="0.25">
      <c r="M424" s="2"/>
      <c r="N424" s="1">
        <f t="shared" si="34"/>
        <v>362</v>
      </c>
      <c r="O424" s="124">
        <f t="shared" si="36"/>
        <v>181033.56944075436</v>
      </c>
      <c r="P424" s="124">
        <f t="shared" si="35"/>
        <v>338.08507117728476</v>
      </c>
      <c r="Q424" s="124">
        <f t="shared" si="37"/>
        <v>373.78438454178553</v>
      </c>
      <c r="R424" s="124">
        <f t="shared" si="38"/>
        <v>181745.43889647344</v>
      </c>
      <c r="Z424" s="2"/>
    </row>
    <row r="425" spans="13:26" x14ac:dyDescent="0.25">
      <c r="M425" s="2"/>
      <c r="N425" s="1">
        <f t="shared" si="34"/>
        <v>363</v>
      </c>
      <c r="O425" s="124">
        <f t="shared" si="36"/>
        <v>181745.43889647344</v>
      </c>
      <c r="P425" s="124">
        <f t="shared" si="35"/>
        <v>338.08507117728476</v>
      </c>
      <c r="Q425" s="124">
        <f t="shared" si="37"/>
        <v>375.25419860556406</v>
      </c>
      <c r="R425" s="124">
        <f t="shared" si="38"/>
        <v>182458.77816625629</v>
      </c>
      <c r="Z425" s="2"/>
    </row>
    <row r="426" spans="13:26" x14ac:dyDescent="0.25">
      <c r="M426" s="2"/>
      <c r="N426" s="1">
        <f t="shared" si="34"/>
        <v>364</v>
      </c>
      <c r="O426" s="124">
        <f t="shared" si="36"/>
        <v>182458.77816625629</v>
      </c>
      <c r="P426" s="124">
        <f t="shared" si="35"/>
        <v>338.08507117728476</v>
      </c>
      <c r="Q426" s="124">
        <f t="shared" si="37"/>
        <v>376.7270474299504</v>
      </c>
      <c r="R426" s="124">
        <f t="shared" si="38"/>
        <v>183173.59028486352</v>
      </c>
      <c r="Z426" s="2"/>
    </row>
    <row r="427" spans="13:26" x14ac:dyDescent="0.25">
      <c r="M427" s="2"/>
      <c r="N427" s="1">
        <f t="shared" si="34"/>
        <v>365</v>
      </c>
      <c r="O427" s="124">
        <f t="shared" si="36"/>
        <v>183173.59028486352</v>
      </c>
      <c r="P427" s="124">
        <f t="shared" si="35"/>
        <v>338.08507117728476</v>
      </c>
      <c r="Q427" s="124">
        <f t="shared" si="37"/>
        <v>378.20293728088797</v>
      </c>
      <c r="R427" s="124">
        <f t="shared" si="38"/>
        <v>183889.87829332167</v>
      </c>
      <c r="Z427" s="2"/>
    </row>
    <row r="428" spans="13:26" x14ac:dyDescent="0.25">
      <c r="M428" s="2"/>
      <c r="N428" s="1">
        <f t="shared" si="34"/>
        <v>366</v>
      </c>
      <c r="O428" s="124">
        <f t="shared" si="36"/>
        <v>183889.87829332167</v>
      </c>
      <c r="P428" s="124">
        <f t="shared" si="35"/>
        <v>338.08507117728476</v>
      </c>
      <c r="Q428" s="124">
        <f t="shared" si="37"/>
        <v>379.68187443725782</v>
      </c>
      <c r="R428" s="124">
        <f t="shared" si="38"/>
        <v>184607.64523893621</v>
      </c>
      <c r="Z428" s="2"/>
    </row>
    <row r="429" spans="13:26" x14ac:dyDescent="0.25">
      <c r="M429" s="2"/>
      <c r="N429" s="1">
        <f t="shared" si="34"/>
        <v>367</v>
      </c>
      <c r="O429" s="124">
        <f t="shared" si="36"/>
        <v>184607.64523893621</v>
      </c>
      <c r="P429" s="124">
        <f t="shared" si="35"/>
        <v>338.08507117728476</v>
      </c>
      <c r="Q429" s="124">
        <f t="shared" si="37"/>
        <v>381.16386519090509</v>
      </c>
      <c r="R429" s="124">
        <f t="shared" si="38"/>
        <v>185326.89417530439</v>
      </c>
      <c r="Z429" s="2"/>
    </row>
    <row r="430" spans="13:26" x14ac:dyDescent="0.25">
      <c r="M430" s="2"/>
      <c r="N430" s="1">
        <f t="shared" si="34"/>
        <v>368</v>
      </c>
      <c r="O430" s="124">
        <f t="shared" si="36"/>
        <v>185326.89417530439</v>
      </c>
      <c r="P430" s="124">
        <f t="shared" si="35"/>
        <v>338.08507117728476</v>
      </c>
      <c r="Q430" s="124">
        <f t="shared" si="37"/>
        <v>382.64891584666594</v>
      </c>
      <c r="R430" s="124">
        <f t="shared" si="38"/>
        <v>186047.62816232833</v>
      </c>
      <c r="Z430" s="2"/>
    </row>
    <row r="431" spans="13:26" x14ac:dyDescent="0.25">
      <c r="M431" s="2"/>
      <c r="N431" s="1">
        <f t="shared" si="34"/>
        <v>369</v>
      </c>
      <c r="O431" s="124">
        <f t="shared" si="36"/>
        <v>186047.62816232833</v>
      </c>
      <c r="P431" s="124">
        <f t="shared" si="35"/>
        <v>338.08507117728476</v>
      </c>
      <c r="Q431" s="124">
        <f t="shared" si="37"/>
        <v>384.13703272239405</v>
      </c>
      <c r="R431" s="124">
        <f t="shared" si="38"/>
        <v>186769.85026622799</v>
      </c>
      <c r="Z431" s="2"/>
    </row>
    <row r="432" spans="13:26" x14ac:dyDescent="0.25">
      <c r="M432" s="2"/>
      <c r="N432" s="1">
        <f t="shared" si="34"/>
        <v>370</v>
      </c>
      <c r="O432" s="124">
        <f t="shared" si="36"/>
        <v>186769.85026622799</v>
      </c>
      <c r="P432" s="124">
        <f t="shared" si="35"/>
        <v>338.08507117728476</v>
      </c>
      <c r="Q432" s="124">
        <f t="shared" si="37"/>
        <v>385.62822214898802</v>
      </c>
      <c r="R432" s="124">
        <f t="shared" si="38"/>
        <v>187493.56355955426</v>
      </c>
      <c r="Z432" s="2"/>
    </row>
    <row r="433" spans="13:26" x14ac:dyDescent="0.25">
      <c r="M433" s="2"/>
      <c r="N433" s="1">
        <f t="shared" si="34"/>
        <v>371</v>
      </c>
      <c r="O433" s="124">
        <f t="shared" si="36"/>
        <v>187493.56355955426</v>
      </c>
      <c r="P433" s="124">
        <f t="shared" si="35"/>
        <v>338.08507117728476</v>
      </c>
      <c r="Q433" s="124">
        <f t="shared" si="37"/>
        <v>387.12249047041769</v>
      </c>
      <c r="R433" s="124">
        <f t="shared" si="38"/>
        <v>188218.77112120195</v>
      </c>
      <c r="Z433" s="2"/>
    </row>
    <row r="434" spans="13:26" x14ac:dyDescent="0.25">
      <c r="M434" s="2"/>
      <c r="N434" s="1">
        <f t="shared" si="34"/>
        <v>372</v>
      </c>
      <c r="O434" s="124">
        <f t="shared" si="36"/>
        <v>188218.77112120195</v>
      </c>
      <c r="P434" s="124">
        <f t="shared" si="35"/>
        <v>338.08507117728476</v>
      </c>
      <c r="Q434" s="124">
        <f t="shared" si="37"/>
        <v>388.61984404375175</v>
      </c>
      <c r="R434" s="124">
        <f t="shared" si="38"/>
        <v>188945.47603642297</v>
      </c>
      <c r="Z434" s="2"/>
    </row>
    <row r="435" spans="13:26" x14ac:dyDescent="0.25">
      <c r="M435" s="2"/>
      <c r="N435" s="1">
        <f t="shared" si="34"/>
        <v>373</v>
      </c>
      <c r="O435" s="124">
        <f t="shared" si="36"/>
        <v>188945.47603642297</v>
      </c>
      <c r="P435" s="124">
        <f t="shared" si="35"/>
        <v>338.08507117728476</v>
      </c>
      <c r="Q435" s="124">
        <f t="shared" si="37"/>
        <v>390.12028923918427</v>
      </c>
      <c r="R435" s="124">
        <f t="shared" si="38"/>
        <v>189673.68139683944</v>
      </c>
      <c r="Z435" s="2"/>
    </row>
    <row r="436" spans="13:26" x14ac:dyDescent="0.25">
      <c r="M436" s="2"/>
      <c r="N436" s="1">
        <f t="shared" si="34"/>
        <v>374</v>
      </c>
      <c r="O436" s="124">
        <f t="shared" si="36"/>
        <v>189673.68139683944</v>
      </c>
      <c r="P436" s="124">
        <f t="shared" si="35"/>
        <v>338.08507117728476</v>
      </c>
      <c r="Q436" s="124">
        <f t="shared" si="37"/>
        <v>391.62383244006219</v>
      </c>
      <c r="R436" s="124">
        <f t="shared" si="38"/>
        <v>190403.39030045678</v>
      </c>
      <c r="Z436" s="2"/>
    </row>
    <row r="437" spans="13:26" x14ac:dyDescent="0.25">
      <c r="M437" s="2"/>
      <c r="N437" s="1">
        <f t="shared" si="34"/>
        <v>375</v>
      </c>
      <c r="O437" s="124">
        <f t="shared" si="36"/>
        <v>190403.39030045678</v>
      </c>
      <c r="P437" s="124">
        <f t="shared" si="35"/>
        <v>338.08507117728476</v>
      </c>
      <c r="Q437" s="124">
        <f t="shared" si="37"/>
        <v>393.13048004291204</v>
      </c>
      <c r="R437" s="124">
        <f t="shared" si="38"/>
        <v>191134.60585167698</v>
      </c>
      <c r="Z437" s="2"/>
    </row>
    <row r="438" spans="13:26" x14ac:dyDescent="0.25">
      <c r="M438" s="2"/>
      <c r="N438" s="1">
        <f t="shared" si="34"/>
        <v>376</v>
      </c>
      <c r="O438" s="124">
        <f t="shared" si="36"/>
        <v>191134.60585167698</v>
      </c>
      <c r="P438" s="124">
        <f t="shared" si="35"/>
        <v>338.08507117728476</v>
      </c>
      <c r="Q438" s="124">
        <f t="shared" si="37"/>
        <v>394.64023845746772</v>
      </c>
      <c r="R438" s="124">
        <f t="shared" si="38"/>
        <v>191867.33116131174</v>
      </c>
      <c r="Z438" s="2"/>
    </row>
    <row r="439" spans="13:26" x14ac:dyDescent="0.25">
      <c r="M439" s="2"/>
      <c r="N439" s="1">
        <f t="shared" si="34"/>
        <v>377</v>
      </c>
      <c r="O439" s="124">
        <f t="shared" si="36"/>
        <v>191867.33116131174</v>
      </c>
      <c r="P439" s="124">
        <f t="shared" si="35"/>
        <v>338.08507117728476</v>
      </c>
      <c r="Q439" s="124">
        <f t="shared" si="37"/>
        <v>396.15311410669722</v>
      </c>
      <c r="R439" s="124">
        <f t="shared" si="38"/>
        <v>192601.56934659573</v>
      </c>
      <c r="Z439" s="2"/>
    </row>
    <row r="440" spans="13:26" x14ac:dyDescent="0.25">
      <c r="M440" s="2"/>
      <c r="N440" s="1">
        <f t="shared" si="34"/>
        <v>378</v>
      </c>
      <c r="O440" s="124">
        <f t="shared" si="36"/>
        <v>192601.56934659573</v>
      </c>
      <c r="P440" s="124">
        <f t="shared" si="35"/>
        <v>338.08507117728476</v>
      </c>
      <c r="Q440" s="124">
        <f t="shared" si="37"/>
        <v>397.66911342683034</v>
      </c>
      <c r="R440" s="124">
        <f t="shared" si="38"/>
        <v>193337.32353119983</v>
      </c>
      <c r="Z440" s="2"/>
    </row>
    <row r="441" spans="13:26" x14ac:dyDescent="0.25">
      <c r="M441" s="2"/>
      <c r="N441" s="1">
        <f t="shared" si="34"/>
        <v>379</v>
      </c>
      <c r="O441" s="124">
        <f t="shared" si="36"/>
        <v>193337.32353119983</v>
      </c>
      <c r="P441" s="124">
        <f t="shared" si="35"/>
        <v>338.08507117728476</v>
      </c>
      <c r="Q441" s="124">
        <f t="shared" si="37"/>
        <v>399.18824286738578</v>
      </c>
      <c r="R441" s="124">
        <f t="shared" si="38"/>
        <v>194074.59684524449</v>
      </c>
      <c r="Z441" s="2"/>
    </row>
    <row r="442" spans="13:26" x14ac:dyDescent="0.25">
      <c r="M442" s="2"/>
      <c r="N442" s="1">
        <f t="shared" si="34"/>
        <v>380</v>
      </c>
      <c r="O442" s="124">
        <f t="shared" si="36"/>
        <v>194074.59684524449</v>
      </c>
      <c r="P442" s="124">
        <f t="shared" si="35"/>
        <v>338.08507117728476</v>
      </c>
      <c r="Q442" s="124">
        <f t="shared" si="37"/>
        <v>400.71050889119886</v>
      </c>
      <c r="R442" s="124">
        <f t="shared" si="38"/>
        <v>194813.39242531298</v>
      </c>
      <c r="Z442" s="2"/>
    </row>
    <row r="443" spans="13:26" x14ac:dyDescent="0.25">
      <c r="M443" s="2"/>
      <c r="N443" s="1">
        <f t="shared" si="34"/>
        <v>381</v>
      </c>
      <c r="O443" s="124">
        <f t="shared" si="36"/>
        <v>194813.39242531298</v>
      </c>
      <c r="P443" s="124">
        <f t="shared" si="35"/>
        <v>338.08507117728476</v>
      </c>
      <c r="Q443" s="124">
        <f t="shared" si="37"/>
        <v>402.2359179744488</v>
      </c>
      <c r="R443" s="124">
        <f t="shared" si="38"/>
        <v>195553.7134144647</v>
      </c>
      <c r="Z443" s="2"/>
    </row>
    <row r="444" spans="13:26" x14ac:dyDescent="0.25">
      <c r="M444" s="2"/>
      <c r="N444" s="1">
        <f t="shared" ref="N444:N458" si="39">N443+1</f>
        <v>382</v>
      </c>
      <c r="O444" s="124">
        <f t="shared" si="36"/>
        <v>195553.7134144647</v>
      </c>
      <c r="P444" s="124">
        <f t="shared" ref="P444:P458" si="40">P443</f>
        <v>338.08507117728476</v>
      </c>
      <c r="Q444" s="124">
        <f t="shared" si="37"/>
        <v>403.76447660668634</v>
      </c>
      <c r="R444" s="124">
        <f t="shared" si="38"/>
        <v>196295.56296224866</v>
      </c>
      <c r="Z444" s="2"/>
    </row>
    <row r="445" spans="13:26" x14ac:dyDescent="0.25">
      <c r="M445" s="2"/>
      <c r="N445" s="1">
        <f t="shared" si="39"/>
        <v>383</v>
      </c>
      <c r="O445" s="124">
        <f t="shared" si="36"/>
        <v>196295.56296224866</v>
      </c>
      <c r="P445" s="124">
        <f t="shared" si="40"/>
        <v>338.08507117728476</v>
      </c>
      <c r="Q445" s="124">
        <f t="shared" si="37"/>
        <v>405.29619129086143</v>
      </c>
      <c r="R445" s="124">
        <f t="shared" si="38"/>
        <v>197038.9442247168</v>
      </c>
      <c r="Z445" s="2"/>
    </row>
    <row r="446" spans="13:26" x14ac:dyDescent="0.25">
      <c r="M446" s="2"/>
      <c r="N446" s="1">
        <f t="shared" si="39"/>
        <v>384</v>
      </c>
      <c r="O446" s="124">
        <f t="shared" si="36"/>
        <v>197038.9442247168</v>
      </c>
      <c r="P446" s="124">
        <f t="shared" si="40"/>
        <v>338.08507117728476</v>
      </c>
      <c r="Q446" s="124">
        <f t="shared" si="37"/>
        <v>406.83106854335068</v>
      </c>
      <c r="R446" s="124">
        <f t="shared" si="38"/>
        <v>197783.86036443742</v>
      </c>
      <c r="Z446" s="2"/>
    </row>
    <row r="447" spans="13:26" x14ac:dyDescent="0.25">
      <c r="M447" s="2"/>
      <c r="N447" s="1">
        <f t="shared" si="39"/>
        <v>385</v>
      </c>
      <c r="O447" s="124">
        <f t="shared" si="36"/>
        <v>197783.86036443742</v>
      </c>
      <c r="P447" s="124">
        <f t="shared" si="40"/>
        <v>338.08507117728476</v>
      </c>
      <c r="Q447" s="124">
        <f t="shared" si="37"/>
        <v>408.36911489398534</v>
      </c>
      <c r="R447" s="124">
        <f t="shared" si="38"/>
        <v>198530.31455050869</v>
      </c>
      <c r="Z447" s="2"/>
    </row>
    <row r="448" spans="13:26" x14ac:dyDescent="0.25">
      <c r="M448" s="2"/>
      <c r="N448" s="1">
        <f t="shared" si="39"/>
        <v>386</v>
      </c>
      <c r="O448" s="124">
        <f t="shared" si="36"/>
        <v>198530.31455050869</v>
      </c>
      <c r="P448" s="124">
        <f t="shared" si="40"/>
        <v>338.08507117728476</v>
      </c>
      <c r="Q448" s="124">
        <f t="shared" si="37"/>
        <v>409.91033688607888</v>
      </c>
      <c r="R448" s="124">
        <f t="shared" si="38"/>
        <v>199278.30995857203</v>
      </c>
      <c r="Z448" s="2"/>
    </row>
    <row r="449" spans="13:26" x14ac:dyDescent="0.25">
      <c r="M449" s="2"/>
      <c r="N449" s="1">
        <f t="shared" si="39"/>
        <v>387</v>
      </c>
      <c r="O449" s="124">
        <f t="shared" si="36"/>
        <v>199278.30995857203</v>
      </c>
      <c r="P449" s="124">
        <f t="shared" si="40"/>
        <v>338.08507117728476</v>
      </c>
      <c r="Q449" s="124">
        <f t="shared" si="37"/>
        <v>411.45474107645498</v>
      </c>
      <c r="R449" s="124">
        <f t="shared" si="38"/>
        <v>200027.84977082576</v>
      </c>
      <c r="Z449" s="2"/>
    </row>
    <row r="450" spans="13:26" x14ac:dyDescent="0.25">
      <c r="M450" s="2"/>
      <c r="N450" s="1">
        <f t="shared" si="39"/>
        <v>388</v>
      </c>
      <c r="O450" s="124">
        <f t="shared" si="36"/>
        <v>200027.84977082576</v>
      </c>
      <c r="P450" s="124">
        <f t="shared" si="40"/>
        <v>338.08507117728476</v>
      </c>
      <c r="Q450" s="124">
        <f t="shared" si="37"/>
        <v>413.00233403547526</v>
      </c>
      <c r="R450" s="124">
        <f t="shared" si="38"/>
        <v>200778.93717603851</v>
      </c>
      <c r="Z450" s="2"/>
    </row>
    <row r="451" spans="13:26" x14ac:dyDescent="0.25">
      <c r="M451" s="2"/>
      <c r="N451" s="1">
        <f t="shared" si="39"/>
        <v>389</v>
      </c>
      <c r="O451" s="124">
        <f t="shared" si="36"/>
        <v>200778.93717603851</v>
      </c>
      <c r="P451" s="124">
        <f t="shared" si="40"/>
        <v>338.08507117728476</v>
      </c>
      <c r="Q451" s="124">
        <f t="shared" si="37"/>
        <v>414.55312234706747</v>
      </c>
      <c r="R451" s="124">
        <f t="shared" si="38"/>
        <v>201531.57536956287</v>
      </c>
      <c r="Z451" s="2"/>
    </row>
    <row r="452" spans="13:26" x14ac:dyDescent="0.25">
      <c r="M452" s="2"/>
      <c r="N452" s="1">
        <f t="shared" si="39"/>
        <v>390</v>
      </c>
      <c r="O452" s="124">
        <f t="shared" si="36"/>
        <v>201531.57536956287</v>
      </c>
      <c r="P452" s="124">
        <f t="shared" si="40"/>
        <v>338.08507117728476</v>
      </c>
      <c r="Q452" s="124">
        <f t="shared" si="37"/>
        <v>416.1071126087532</v>
      </c>
      <c r="R452" s="124">
        <f t="shared" si="38"/>
        <v>202285.76755334891</v>
      </c>
      <c r="Z452" s="2"/>
    </row>
    <row r="453" spans="13:26" x14ac:dyDescent="0.25">
      <c r="M453" s="2"/>
      <c r="N453" s="1">
        <f t="shared" si="39"/>
        <v>391</v>
      </c>
      <c r="O453" s="124">
        <f t="shared" si="36"/>
        <v>202285.76755334891</v>
      </c>
      <c r="P453" s="124">
        <f t="shared" si="40"/>
        <v>338.08507117728476</v>
      </c>
      <c r="Q453" s="124">
        <f t="shared" si="37"/>
        <v>417.6643114316762</v>
      </c>
      <c r="R453" s="124">
        <f t="shared" si="38"/>
        <v>203041.51693595786</v>
      </c>
      <c r="Z453" s="2"/>
    </row>
    <row r="454" spans="13:26" x14ac:dyDescent="0.25">
      <c r="M454" s="2"/>
      <c r="N454" s="1">
        <f t="shared" si="39"/>
        <v>392</v>
      </c>
      <c r="O454" s="124">
        <f t="shared" si="36"/>
        <v>203041.51693595786</v>
      </c>
      <c r="P454" s="124">
        <f t="shared" si="40"/>
        <v>338.08507117728476</v>
      </c>
      <c r="Q454" s="124">
        <f t="shared" si="37"/>
        <v>419.22472544063032</v>
      </c>
      <c r="R454" s="124">
        <f t="shared" si="38"/>
        <v>203798.82673257578</v>
      </c>
      <c r="Z454" s="2"/>
    </row>
    <row r="455" spans="13:26" x14ac:dyDescent="0.25">
      <c r="M455" s="2"/>
      <c r="N455" s="1">
        <f t="shared" si="39"/>
        <v>393</v>
      </c>
      <c r="O455" s="124">
        <f t="shared" si="36"/>
        <v>203798.82673257578</v>
      </c>
      <c r="P455" s="124">
        <f t="shared" si="40"/>
        <v>338.08507117728476</v>
      </c>
      <c r="Q455" s="124">
        <f t="shared" si="37"/>
        <v>420.78836127408789</v>
      </c>
      <c r="R455" s="124">
        <f t="shared" si="38"/>
        <v>204557.70016502714</v>
      </c>
      <c r="Z455" s="2"/>
    </row>
    <row r="456" spans="13:26" x14ac:dyDescent="0.25">
      <c r="M456" s="2"/>
      <c r="N456" s="1">
        <f t="shared" si="39"/>
        <v>394</v>
      </c>
      <c r="O456" s="124">
        <f t="shared" si="36"/>
        <v>204557.70016502714</v>
      </c>
      <c r="P456" s="124">
        <f t="shared" si="40"/>
        <v>338.08507117728476</v>
      </c>
      <c r="Q456" s="124">
        <f t="shared" si="37"/>
        <v>422.35522558422775</v>
      </c>
      <c r="R456" s="124">
        <f t="shared" si="38"/>
        <v>205318.14046178866</v>
      </c>
      <c r="Z456" s="2"/>
    </row>
    <row r="457" spans="13:26" x14ac:dyDescent="0.25">
      <c r="M457" s="2"/>
      <c r="N457" s="1">
        <f t="shared" si="39"/>
        <v>395</v>
      </c>
      <c r="O457" s="124">
        <f t="shared" si="36"/>
        <v>205318.14046178866</v>
      </c>
      <c r="P457" s="124">
        <f t="shared" si="40"/>
        <v>338.08507117728476</v>
      </c>
      <c r="Q457" s="124">
        <f t="shared" si="37"/>
        <v>423.92532503696378</v>
      </c>
      <c r="R457" s="124">
        <f t="shared" si="38"/>
        <v>206080.15085800289</v>
      </c>
      <c r="Z457" s="2"/>
    </row>
    <row r="458" spans="13:26" x14ac:dyDescent="0.25">
      <c r="M458" s="2"/>
      <c r="N458" s="1">
        <f t="shared" si="39"/>
        <v>396</v>
      </c>
      <c r="O458" s="124">
        <f t="shared" si="36"/>
        <v>206080.15085800289</v>
      </c>
      <c r="P458" s="124">
        <f t="shared" si="40"/>
        <v>338.08507117728476</v>
      </c>
      <c r="Q458" s="124">
        <f t="shared" si="37"/>
        <v>425.49866631197295</v>
      </c>
      <c r="R458" s="124">
        <f t="shared" si="38"/>
        <v>206843.73459549213</v>
      </c>
      <c r="Z458" s="2"/>
    </row>
    <row r="459" spans="13:26" x14ac:dyDescent="0.25">
      <c r="M459" s="2"/>
      <c r="N459" s="163" t="s">
        <v>216</v>
      </c>
      <c r="O459" s="163" t="s">
        <v>216</v>
      </c>
      <c r="P459" s="163" t="s">
        <v>216</v>
      </c>
      <c r="Q459" s="163" t="s">
        <v>216</v>
      </c>
      <c r="R459" s="163" t="s">
        <v>216</v>
      </c>
      <c r="Z459" s="2"/>
    </row>
    <row r="460" spans="13:26" x14ac:dyDescent="0.25">
      <c r="M460" s="2"/>
      <c r="N460" s="134"/>
      <c r="O460" s="134" t="s">
        <v>231</v>
      </c>
      <c r="P460" s="196">
        <f>SUM(P63:P458)</f>
        <v>133881.68818620403</v>
      </c>
      <c r="Q460" s="196">
        <f>SUM(Q63:Q458)</f>
        <v>72962.046409288334</v>
      </c>
      <c r="R460" s="196">
        <f>P460+Q460</f>
        <v>206843.73459549237</v>
      </c>
      <c r="S460" s="124">
        <f>R460-P58</f>
        <v>-2.5611370801925659E-9</v>
      </c>
      <c r="Z460" s="2"/>
    </row>
    <row r="461" spans="13:26" x14ac:dyDescent="0.25"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  <customProperties>
    <customPr name="EpmWorksheetKeyString_GUID" r:id="rId2"/>
  </customPropertie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0A1F1-C997-4BF5-A9AF-4FCBDAFB3E08}">
  <sheetPr>
    <tabColor theme="2" tint="-0.499984740745262"/>
    <pageSetUpPr fitToPage="1"/>
  </sheetPr>
  <dimension ref="A1:AH473"/>
  <sheetViews>
    <sheetView zoomScaleNormal="100" workbookViewId="0">
      <pane ySplit="15" topLeftCell="A16" activePane="bottomLeft" state="frozen"/>
      <selection activeCell="D37" sqref="D37"/>
      <selection pane="bottomLeft" activeCell="A16" sqref="A16"/>
    </sheetView>
  </sheetViews>
  <sheetFormatPr defaultColWidth="9.109375" defaultRowHeight="13.2" x14ac:dyDescent="0.25"/>
  <cols>
    <col min="1" max="1" width="22.66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English Creek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2059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8640972.0191220883</v>
      </c>
      <c r="Q8" s="184">
        <f>G10</f>
        <v>4356704.2764451206</v>
      </c>
      <c r="R8" s="184">
        <f>G11</f>
        <v>4362822.6408447968</v>
      </c>
      <c r="S8" s="184">
        <f>G12</f>
        <v>2503200.3211580692</v>
      </c>
      <c r="T8" s="184">
        <f>G13</f>
        <v>-2581755.2193258977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21384756.119893927</v>
      </c>
      <c r="Q9" s="184">
        <f>L10</f>
        <v>11498454.477283552</v>
      </c>
      <c r="R9" s="184">
        <f>L11</f>
        <v>11622171.77282571</v>
      </c>
      <c r="S9" s="184">
        <f>L12</f>
        <v>5141696.3226315202</v>
      </c>
      <c r="T9" s="184">
        <f>L13</f>
        <v>-6877566.4528468559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32</v>
      </c>
      <c r="B10" s="170">
        <f>'Escalation Factors'!$A$10</f>
        <v>2023</v>
      </c>
      <c r="C10" s="201">
        <f>C17+5*1</f>
        <v>2059</v>
      </c>
      <c r="D10" s="10" t="s">
        <v>155</v>
      </c>
      <c r="E10" s="184">
        <f>VLOOKUP($A$10,'Cost Estimates in 2023'!$A:$F,2,FALSE)</f>
        <v>4131490</v>
      </c>
      <c r="F10" s="164">
        <f>VLOOKUP(G$7,Multiplier_Labor,3,FALSE)</f>
        <v>1.0545116353773385</v>
      </c>
      <c r="G10" s="185">
        <f>E10*F10</f>
        <v>4356704.2764451206</v>
      </c>
      <c r="H10" s="137"/>
      <c r="J10" s="165">
        <f>C10+1</f>
        <v>2060</v>
      </c>
      <c r="K10" s="164">
        <f>VLOOKUP(J$10,Multiplier_Labor,4,FALSE)</f>
        <v>2.6392552139586085</v>
      </c>
      <c r="L10" s="185">
        <f>G10*K10</f>
        <v>11498454.477283552</v>
      </c>
      <c r="M10" s="2"/>
      <c r="O10" s="134" t="s">
        <v>235</v>
      </c>
      <c r="P10" s="184">
        <f>SUM(Q10:T10)</f>
        <v>21384756.119893927</v>
      </c>
      <c r="Q10" s="184">
        <f>Q9-Q16</f>
        <v>11498454.477283552</v>
      </c>
      <c r="R10" s="184">
        <f>R9-R16</f>
        <v>11622171.77282571</v>
      </c>
      <c r="S10" s="184">
        <f>S9-S16</f>
        <v>5141696.3226315202</v>
      </c>
      <c r="T10" s="184">
        <f>T9-T16</f>
        <v>-6877566.4528468559</v>
      </c>
      <c r="Z10" s="2"/>
      <c r="AA10" s="186" t="str">
        <f>A10</f>
        <v>English Creek Solar</v>
      </c>
      <c r="AB10" s="182">
        <f>P12</f>
        <v>34</v>
      </c>
      <c r="AC10" s="187">
        <f>G7</f>
        <v>2025</v>
      </c>
      <c r="AD10" s="187">
        <f>C10</f>
        <v>2059</v>
      </c>
      <c r="AE10" s="182">
        <f>G15</f>
        <v>8640972.0191220883</v>
      </c>
      <c r="AF10" s="182">
        <f>P16</f>
        <v>0</v>
      </c>
      <c r="AG10" s="182">
        <f>L15</f>
        <v>21384756.119893927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4303415</v>
      </c>
      <c r="F11" s="164">
        <f>VLOOKUP(G$7,Multiplier_Materials,3,FALSE)</f>
        <v>1.0138047668757943</v>
      </c>
      <c r="G11" s="185">
        <f>E11*F11</f>
        <v>4362822.6408447968</v>
      </c>
      <c r="H11" s="137"/>
      <c r="K11" s="164">
        <f>VLOOKUP(J$10,Multiplier_Materials,4,FALSE)</f>
        <v>2.6639111257970476</v>
      </c>
      <c r="L11" s="185">
        <f>G11*K11</f>
        <v>11622171.77282571</v>
      </c>
      <c r="M11" s="2"/>
      <c r="O11" s="134" t="s">
        <v>234</v>
      </c>
      <c r="P11" s="184">
        <f>SUM(Q11:T11)</f>
        <v>8640972.019122066</v>
      </c>
      <c r="Q11" s="184">
        <f>Q10/((1+Q13)^(P12))</f>
        <v>4356704.2764451103</v>
      </c>
      <c r="R11" s="184">
        <f>R10/((1+R13)^(P12))</f>
        <v>4362822.6408447847</v>
      </c>
      <c r="S11" s="184">
        <f>S10/((1+S13)^(P12))</f>
        <v>2503200.3211580627</v>
      </c>
      <c r="T11" s="184">
        <f>T10/((1+T13)^(P12))</f>
        <v>-2581755.2193258903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2403040</v>
      </c>
      <c r="F12" s="164">
        <f>VLOOKUP(G$7,Multiplier_GDP,3,FALSE)</f>
        <v>1.0416806716317952</v>
      </c>
      <c r="G12" s="185">
        <f>E12*F12</f>
        <v>2503200.3211580692</v>
      </c>
      <c r="H12" s="137"/>
      <c r="K12" s="164">
        <f>VLOOKUP(J$10,Multiplier_GDP,4,FALSE)</f>
        <v>2.0540490823574156</v>
      </c>
      <c r="L12" s="185">
        <f>G12*K12</f>
        <v>5141696.3226315202</v>
      </c>
      <c r="M12" s="2"/>
      <c r="O12" s="134" t="s">
        <v>244</v>
      </c>
      <c r="P12" s="184">
        <f>(P7-P6)</f>
        <v>34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-2546600</v>
      </c>
      <c r="F13" s="164">
        <f>F11</f>
        <v>1.0138047668757943</v>
      </c>
      <c r="G13" s="185">
        <f>E13*F13</f>
        <v>-2581755.2193258977</v>
      </c>
      <c r="H13" s="137"/>
      <c r="K13" s="164">
        <f>K11</f>
        <v>2.6639111257970476</v>
      </c>
      <c r="L13" s="185">
        <f>G13*K13</f>
        <v>-6877566.4528468559</v>
      </c>
      <c r="M13" s="2"/>
      <c r="O13" s="180" t="s">
        <v>237</v>
      </c>
      <c r="P13" s="189">
        <f>IF(P8=0,0,((P9/P8)^(1/($P7-$P6))-1))</f>
        <v>2.7010197752064258E-2</v>
      </c>
      <c r="Q13" s="189">
        <f>IF(Q8=0,0,((Q9/Q8)^(1/($P7-$P6))-1))</f>
        <v>2.8955306914492551E-2</v>
      </c>
      <c r="R13" s="189">
        <f>IF(R8=0,0,((R9/R8)^(1/($P7-$P6))-1))</f>
        <v>2.9236753462968057E-2</v>
      </c>
      <c r="S13" s="189">
        <f>IF(S8=0,0,((S9/S8)^(1/($P7-$P6))-1))</f>
        <v>2.1396665715441632E-2</v>
      </c>
      <c r="T13" s="189">
        <f>IF(T8=0,0,((T9/T8)^(1/($P7-$P6))-1))</f>
        <v>2.9236753462968057E-2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390847.00708312896</v>
      </c>
      <c r="Q14" s="185">
        <f>PMT(Q13,$P12,-Q11)</f>
        <v>203105.21241414922</v>
      </c>
      <c r="R14" s="185">
        <f>PMT(R13,$P12,-R11)</f>
        <v>204214.3751299229</v>
      </c>
      <c r="S14" s="185">
        <f>PMT(S13,$P12,-S11)</f>
        <v>104373.84678482829</v>
      </c>
      <c r="T14" s="185">
        <f>PMT(T13,$P12,-T11)</f>
        <v>-120846.42724577145</v>
      </c>
      <c r="U14" s="190"/>
      <c r="Z14" s="2"/>
    </row>
    <row r="15" spans="1:34" x14ac:dyDescent="0.25">
      <c r="E15" s="185">
        <f>SUM(E10:E13)</f>
        <v>8291345</v>
      </c>
      <c r="F15" s="124"/>
      <c r="G15" s="185">
        <f>SUM(G10:G13)</f>
        <v>8640972.0191220883</v>
      </c>
      <c r="H15" s="137"/>
      <c r="L15" s="185">
        <f>SUM(L10:L13)</f>
        <v>21384756.119893927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5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2054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390847.00708312896</v>
      </c>
      <c r="Q17" s="124">
        <f>IF($N17&lt;=TRUNC($P$12),Q14*(1+0),0)</f>
        <v>203105.21241414922</v>
      </c>
      <c r="R17" s="124">
        <f>IF($N17&lt;=TRUNC($P$12),R14*(1+0),0)</f>
        <v>204214.3751299229</v>
      </c>
      <c r="S17" s="124">
        <f>IF($N17&lt;=TRUNC($P$12),S14*(1+0),0)</f>
        <v>104373.84678482829</v>
      </c>
      <c r="T17" s="124">
        <f>IF($N17&lt;=TRUNC($P$12),T14*(1+0),0)</f>
        <v>-120846.42724577145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401398.64129260601</v>
      </c>
      <c r="Q18" s="124">
        <f t="shared" ref="Q18:Q52" si="3">IF($N18&lt;=TRUNC($P$12),Q17*(1+Q$13),0)</f>
        <v>208986.18617553412</v>
      </c>
      <c r="R18" s="124">
        <f t="shared" ref="R18:R52" si="4">IF($N18&lt;=TRUNC($P$12),R17*(1+R$13),0)</f>
        <v>210184.94046919054</v>
      </c>
      <c r="S18" s="124">
        <f t="shared" ref="S18:S52" si="5">IF($N18&lt;=TRUNC($P$12),S17*(1+S$13),0)</f>
        <v>106607.09909391798</v>
      </c>
      <c r="T18" s="124">
        <f t="shared" ref="T18:T52" si="6">IF($N18&lt;=TRUNC($P$12),T17*(1+T$13),0)</f>
        <v>-124379.58444603658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412239.60695626459</v>
      </c>
      <c r="Q19" s="124">
        <f t="shared" si="3"/>
        <v>215037.44533713599</v>
      </c>
      <c r="R19" s="124">
        <f t="shared" si="4"/>
        <v>216330.06575531687</v>
      </c>
      <c r="S19" s="124">
        <f t="shared" si="5"/>
        <v>108888.1355561235</v>
      </c>
      <c r="T19" s="124">
        <f t="shared" si="6"/>
        <v>-128016.03969231177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423377.9406283081</v>
      </c>
      <c r="Q20" s="124">
        <f t="shared" si="3"/>
        <v>221263.92056498118</v>
      </c>
      <c r="R20" s="124">
        <f t="shared" si="4"/>
        <v>222654.85455443274</v>
      </c>
      <c r="S20" s="124">
        <f t="shared" si="5"/>
        <v>111217.97859299557</v>
      </c>
      <c r="T20" s="124">
        <f t="shared" si="6"/>
        <v>-131758.81308410142</v>
      </c>
      <c r="U20" s="196">
        <f>SUM(Q17:T20)/4</f>
        <v>406965.79899007687</v>
      </c>
      <c r="V20" s="124">
        <f>SUM(Q17:Q20)/4</f>
        <v>212098.19112295011</v>
      </c>
      <c r="W20" s="124">
        <f>SUM(R17:R20)/4</f>
        <v>213346.05897721578</v>
      </c>
      <c r="X20" s="124">
        <f>SUM(S17:S20)/4</f>
        <v>107771.76500696634</v>
      </c>
      <c r="Y20" s="124">
        <f>SUM(T17:T20)/4</f>
        <v>-126250.2161170553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434821.90442210017</v>
      </c>
      <c r="Q21" s="124">
        <f t="shared" si="3"/>
        <v>227670.68529404412</v>
      </c>
      <c r="R21" s="124">
        <f t="shared" si="4"/>
        <v>229164.55964437369</v>
      </c>
      <c r="S21" s="124">
        <f t="shared" si="5"/>
        <v>113597.67250249704</v>
      </c>
      <c r="T21" s="124">
        <f t="shared" si="6"/>
        <v>-135611.01301881458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446579.99239308806</v>
      </c>
      <c r="Q22" s="124">
        <f t="shared" si="3"/>
        <v>234262.959862166</v>
      </c>
      <c r="R22" s="124">
        <f t="shared" si="4"/>
        <v>235864.58737714589</v>
      </c>
      <c r="S22" s="124">
        <f t="shared" si="5"/>
        <v>116028.28392708518</v>
      </c>
      <c r="T22" s="124">
        <f t="shared" si="6"/>
        <v>-139575.83877330902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458660.93710350676</v>
      </c>
      <c r="Q23" s="124">
        <f t="shared" si="3"/>
        <v>241046.11576367245</v>
      </c>
      <c r="R23" s="124">
        <f t="shared" si="4"/>
        <v>242760.50216893619</v>
      </c>
      <c r="S23" s="124">
        <f t="shared" si="5"/>
        <v>118510.90233180937</v>
      </c>
      <c r="T23" s="124">
        <f t="shared" si="6"/>
        <v>-143656.58316091122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471073.71637407085</v>
      </c>
      <c r="Q24" s="124">
        <f t="shared" si="3"/>
        <v>248025.6800261559</v>
      </c>
      <c r="R24" s="124">
        <f t="shared" si="4"/>
        <v>249858.0311213957</v>
      </c>
      <c r="S24" s="124">
        <f t="shared" si="5"/>
        <v>121046.64049263844</v>
      </c>
      <c r="T24" s="124">
        <f t="shared" si="6"/>
        <v>-147856.63526611915</v>
      </c>
      <c r="U24" s="196">
        <f>SUM(Q21:T24)/4</f>
        <v>452784.13757319143</v>
      </c>
      <c r="V24" s="124">
        <f>SUM(Q21:Q24)/4</f>
        <v>237751.36023650962</v>
      </c>
      <c r="W24" s="124">
        <f>SUM(R21:R24)/4</f>
        <v>239411.92007796286</v>
      </c>
      <c r="X24" s="124">
        <f>SUM(S21:S24)/4</f>
        <v>117295.87481350751</v>
      </c>
      <c r="Y24" s="124">
        <f>SUM(T21:T24)/4</f>
        <v>-141675.0175547885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483827.56022800156</v>
      </c>
      <c r="Q25" s="124">
        <f t="shared" si="3"/>
        <v>255207.33971398897</v>
      </c>
      <c r="R25" s="124">
        <f t="shared" si="4"/>
        <v>257163.06877803456</v>
      </c>
      <c r="S25" s="124">
        <f t="shared" si="5"/>
        <v>123636.63499523667</v>
      </c>
      <c r="T25" s="124">
        <f t="shared" si="6"/>
        <v>-152179.48325925868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496931.95803289721</v>
      </c>
      <c r="Q26" s="124">
        <f t="shared" si="3"/>
        <v>262596.94656223868</v>
      </c>
      <c r="R26" s="124">
        <f t="shared" si="4"/>
        <v>264681.68201967824</v>
      </c>
      <c r="S26" s="124">
        <f t="shared" si="5"/>
        <v>126282.04674441183</v>
      </c>
      <c r="T26" s="124">
        <f t="shared" si="6"/>
        <v>-156628.71729343149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510396.66584611154</v>
      </c>
      <c r="Q27" s="124">
        <f t="shared" si="3"/>
        <v>270200.5217447569</v>
      </c>
      <c r="R27" s="124">
        <f t="shared" si="4"/>
        <v>272420.1151030513</v>
      </c>
      <c r="S27" s="124">
        <f t="shared" si="5"/>
        <v>128984.06148446377</v>
      </c>
      <c r="T27" s="124">
        <f t="shared" si="6"/>
        <v>-161208.03248616046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524231.71396946325</v>
      </c>
      <c r="Q28" s="124">
        <f t="shared" si="3"/>
        <v>278024.26078033238</v>
      </c>
      <c r="R28" s="124">
        <f t="shared" si="4"/>
        <v>280384.79484667256</v>
      </c>
      <c r="S28" s="124">
        <f t="shared" si="5"/>
        <v>131743.89033066682</v>
      </c>
      <c r="T28" s="124">
        <f t="shared" si="6"/>
        <v>-165921.23198820848</v>
      </c>
      <c r="U28" s="196">
        <f>SUM(Q25:T28)/4</f>
        <v>503846.97451911843</v>
      </c>
      <c r="V28" s="124">
        <f>SUM(Q25:Q28)/4</f>
        <v>266507.26720032922</v>
      </c>
      <c r="W28" s="124">
        <f>SUM(R25:R28)/4</f>
        <v>268662.4151868592</v>
      </c>
      <c r="X28" s="124">
        <f>SUM(S25:S28)/4</f>
        <v>127661.65838869478</v>
      </c>
      <c r="Y28" s="124">
        <f>SUM(T25:T28)/4</f>
        <v>-158984.3662567648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538447.41471927566</v>
      </c>
      <c r="Q29" s="124">
        <f t="shared" si="3"/>
        <v>286074.5385809018</v>
      </c>
      <c r="R29" s="124">
        <f t="shared" si="4"/>
        <v>288582.33596836962</v>
      </c>
      <c r="S29" s="124">
        <f t="shared" si="5"/>
        <v>134562.7703121239</v>
      </c>
      <c r="T29" s="124">
        <f t="shared" si="6"/>
        <v>-170772.23014211966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553054.37041790795</v>
      </c>
      <c r="Q30" s="124">
        <f t="shared" si="3"/>
        <v>294357.91464593366</v>
      </c>
      <c r="R30" s="124">
        <f t="shared" si="4"/>
        <v>297019.54657884425</v>
      </c>
      <c r="S30" s="124">
        <f t="shared" si="5"/>
        <v>137441.96492623616</v>
      </c>
      <c r="T30" s="124">
        <f t="shared" si="6"/>
        <v>-175765.05573310607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568063.48161312577</v>
      </c>
      <c r="Q31" s="124">
        <f t="shared" si="3"/>
        <v>302881.1384072167</v>
      </c>
      <c r="R31" s="124">
        <f t="shared" si="4"/>
        <v>305703.43383585248</v>
      </c>
      <c r="S31" s="124">
        <f t="shared" si="5"/>
        <v>140382.7647050363</v>
      </c>
      <c r="T31" s="124">
        <f t="shared" si="6"/>
        <v>-180903.85533497974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583485.95553183311</v>
      </c>
      <c r="Q32" s="124">
        <f t="shared" si="3"/>
        <v>311651.15472840855</v>
      </c>
      <c r="R32" s="124">
        <f t="shared" si="4"/>
        <v>314641.20976369409</v>
      </c>
      <c r="S32" s="124">
        <f t="shared" si="5"/>
        <v>143386.48779363945</v>
      </c>
      <c r="T32" s="124">
        <f t="shared" si="6"/>
        <v>-186192.89675390898</v>
      </c>
      <c r="U32" s="196">
        <f>SUM(Q29:T32)/4</f>
        <v>560762.80557053548</v>
      </c>
      <c r="V32" s="124">
        <f>SUM(Q29:Q32)/4</f>
        <v>298741.18659061519</v>
      </c>
      <c r="W32" s="124">
        <f>SUM(R29:R32)/4</f>
        <v>301486.63153669011</v>
      </c>
      <c r="X32" s="124">
        <f>SUM(S29:S32)/4</f>
        <v>138943.49693425896</v>
      </c>
      <c r="Y32" s="124">
        <f>SUM(T29:T32)/4</f>
        <v>-178408.50949102861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599333.3147748831</v>
      </c>
      <c r="Q33" s="124">
        <f t="shared" si="3"/>
        <v>320675.10956382565</v>
      </c>
      <c r="R33" s="124">
        <f t="shared" si="4"/>
        <v>323840.29724284523</v>
      </c>
      <c r="S33" s="124">
        <f t="shared" si="5"/>
        <v>146454.48054107121</v>
      </c>
      <c r="T33" s="124">
        <f t="shared" si="6"/>
        <v>-191636.57257285889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615617.40625987086</v>
      </c>
      <c r="Q34" s="124">
        <f t="shared" si="3"/>
        <v>329960.35578108474</v>
      </c>
      <c r="R34" s="124">
        <f t="shared" si="4"/>
        <v>333308.33617470862</v>
      </c>
      <c r="S34" s="124">
        <f t="shared" si="5"/>
        <v>149588.11810373716</v>
      </c>
      <c r="T34" s="124">
        <f t="shared" si="6"/>
        <v>-197239.40379965975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632350.41041901347</v>
      </c>
      <c r="Q35" s="124">
        <f t="shared" si="3"/>
        <v>339514.45915234118</v>
      </c>
      <c r="R35" s="124">
        <f t="shared" si="4"/>
        <v>343053.18982660066</v>
      </c>
      <c r="S35" s="124">
        <f t="shared" si="5"/>
        <v>152788.80506180483</v>
      </c>
      <c r="T35" s="124">
        <f t="shared" si="6"/>
        <v>-203006.0436217332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649544.85065943073</v>
      </c>
      <c r="Q36" s="124">
        <f t="shared" si="3"/>
        <v>349345.20451900514</v>
      </c>
      <c r="R36" s="124">
        <f t="shared" si="4"/>
        <v>353082.95136224577</v>
      </c>
      <c r="S36" s="124">
        <f t="shared" si="5"/>
        <v>156057.97604877406</v>
      </c>
      <c r="T36" s="124">
        <f t="shared" si="6"/>
        <v>-208941.28127059437</v>
      </c>
      <c r="U36" s="196">
        <f>SUM(Q33:T36)/4</f>
        <v>624211.49552829948</v>
      </c>
      <c r="V36" s="124">
        <f>SUM(Q33:Q36)/4</f>
        <v>334873.78225406422</v>
      </c>
      <c r="W36" s="124">
        <f>SUM(R33:R36)/4</f>
        <v>338321.19365160004</v>
      </c>
      <c r="X36" s="124">
        <f>SUM(S33:S36)/4</f>
        <v>151222.34493884683</v>
      </c>
      <c r="Y36" s="124">
        <f>SUM(T33:T36)/4</f>
        <v>-200205.82531621156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667213.60309333866</v>
      </c>
      <c r="Q37" s="124">
        <f t="shared" si="3"/>
        <v>359460.60213495913</v>
      </c>
      <c r="R37" s="124">
        <f t="shared" si="4"/>
        <v>363405.95056320092</v>
      </c>
      <c r="S37" s="124">
        <f t="shared" si="5"/>
        <v>159397.09639451807</v>
      </c>
      <c r="T37" s="124">
        <f t="shared" si="6"/>
        <v>-215050.0459993394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685369.90654589958</v>
      </c>
      <c r="Q38" s="124">
        <f t="shared" si="3"/>
        <v>369868.89419344516</v>
      </c>
      <c r="R38" s="124">
        <f t="shared" si="4"/>
        <v>374030.76074679277</v>
      </c>
      <c r="S38" s="124">
        <f t="shared" si="5"/>
        <v>162807.66278208359</v>
      </c>
      <c r="T38" s="124">
        <f t="shared" si="6"/>
        <v>-221337.41117642203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704027.37284867896</v>
      </c>
      <c r="Q39" s="124">
        <f t="shared" si="3"/>
        <v>380578.56154294033</v>
      </c>
      <c r="R39" s="124">
        <f t="shared" si="4"/>
        <v>384966.20588631317</v>
      </c>
      <c r="S39" s="124">
        <f t="shared" si="5"/>
        <v>166291.20391854417</v>
      </c>
      <c r="T39" s="124">
        <f t="shared" si="6"/>
        <v>-227808.59849911867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723199.99742690369</v>
      </c>
      <c r="Q40" s="124">
        <f t="shared" si="3"/>
        <v>391598.33059749223</v>
      </c>
      <c r="R40" s="124">
        <f t="shared" si="4"/>
        <v>396221.36793938553</v>
      </c>
      <c r="S40" s="124">
        <f t="shared" si="5"/>
        <v>169849.2812202076</v>
      </c>
      <c r="T40" s="124">
        <f t="shared" si="6"/>
        <v>-234468.98233018167</v>
      </c>
      <c r="U40" s="196">
        <f>SUM(Q37:T40)/4</f>
        <v>694952.71997870516</v>
      </c>
      <c r="V40" s="124">
        <f>SUM(Q37:Q40)/4</f>
        <v>375376.59711720917</v>
      </c>
      <c r="W40" s="124">
        <f>SUM(R37:R40)/4</f>
        <v>379656.07128392311</v>
      </c>
      <c r="X40" s="124">
        <f>SUM(S37:S40)/4</f>
        <v>164586.31107883836</v>
      </c>
      <c r="Y40" s="124">
        <f>SUM(T37:T40)/4</f>
        <v>-224666.25950126545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742902.1701889371</v>
      </c>
      <c r="Q41" s="124">
        <f t="shared" si="3"/>
        <v>402937.18044714554</v>
      </c>
      <c r="R41" s="124">
        <f t="shared" si="4"/>
        <v>407805.59439058928</v>
      </c>
      <c r="S41" s="124">
        <f t="shared" si="5"/>
        <v>173483.48951248443</v>
      </c>
      <c r="T41" s="124">
        <f t="shared" si="6"/>
        <v>-241324.09416128221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763148.68672664068</v>
      </c>
      <c r="Q42" s="124">
        <f t="shared" si="3"/>
        <v>414604.35017425293</v>
      </c>
      <c r="R42" s="124">
        <f t="shared" si="4"/>
        <v>419728.5060146061</v>
      </c>
      <c r="S42" s="124">
        <f t="shared" si="5"/>
        <v>177195.45774473139</v>
      </c>
      <c r="T42" s="124">
        <f t="shared" si="6"/>
        <v>-248379.62720694969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783954.75983553403</v>
      </c>
      <c r="Q43" s="124">
        <f t="shared" si="3"/>
        <v>426609.34638163215</v>
      </c>
      <c r="R43" s="124">
        <f t="shared" si="4"/>
        <v>432000.00486633502</v>
      </c>
      <c r="S43" s="124">
        <f t="shared" si="5"/>
        <v>180986.84972039008</v>
      </c>
      <c r="T43" s="124">
        <f t="shared" si="6"/>
        <v>-255641.44113282318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805336.0313639231</v>
      </c>
      <c r="Q44" s="124">
        <f t="shared" si="3"/>
        <v>438961.95093870338</v>
      </c>
      <c r="R44" s="124">
        <f t="shared" si="4"/>
        <v>444630.28250461305</v>
      </c>
      <c r="S44" s="124">
        <f t="shared" si="5"/>
        <v>184859.36484274812</v>
      </c>
      <c r="T44" s="124">
        <f t="shared" si="6"/>
        <v>-263115.56692214141</v>
      </c>
      <c r="U44" s="196">
        <f>SUM(Q41:T44)/4</f>
        <v>773835.4120287589</v>
      </c>
      <c r="V44" s="124">
        <f>SUM(Q41:Q44)/4</f>
        <v>420778.20698543347</v>
      </c>
      <c r="W44" s="124">
        <f>SUM(R41:R44)/4</f>
        <v>426041.09694403585</v>
      </c>
      <c r="X44" s="124">
        <f>SUM(S41:S44)/4</f>
        <v>179131.29045508851</v>
      </c>
      <c r="Y44" s="124">
        <f>SUM(T41:T44)/4</f>
        <v>-252115.18235579913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827308.5844004323</v>
      </c>
      <c r="Q45" s="124">
        <f t="shared" si="3"/>
        <v>451672.22895191796</v>
      </c>
      <c r="R45" s="124">
        <f t="shared" si="4"/>
        <v>457629.82845637028</v>
      </c>
      <c r="S45" s="124">
        <f t="shared" si="5"/>
        <v>188814.73887665727</v>
      </c>
      <c r="T45" s="124">
        <f t="shared" si="6"/>
        <v>-270808.21188451315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ref="P46:P52" si="7">SUM(Q46:T46)</f>
        <v>849888.95580964489</v>
      </c>
      <c r="Q46" s="124">
        <f t="shared" si="3"/>
        <v>464750.53696597368</v>
      </c>
      <c r="R46" s="124">
        <f t="shared" si="4"/>
        <v>471009.43892824952</v>
      </c>
      <c r="S46" s="124">
        <f t="shared" si="5"/>
        <v>192854.74472654951</v>
      </c>
      <c r="T46" s="124">
        <f t="shared" si="6"/>
        <v>-278725.76481112785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873094.14912583679</v>
      </c>
      <c r="Q47" s="124">
        <f t="shared" si="3"/>
        <v>478207.53140249866</v>
      </c>
      <c r="R47" s="124">
        <f t="shared" si="4"/>
        <v>484780.22577292565</v>
      </c>
      <c r="S47" s="124">
        <f t="shared" si="5"/>
        <v>196981.19323110033</v>
      </c>
      <c r="T47" s="124">
        <f t="shared" si="6"/>
        <v>-286874.80128068803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896941.64781507594</v>
      </c>
      <c r="Q48" s="124">
        <f t="shared" si="3"/>
        <v>492054.17724307982</v>
      </c>
      <c r="R48" s="124">
        <f t="shared" si="4"/>
        <v>498953.62571757066</v>
      </c>
      <c r="S48" s="124">
        <f t="shared" si="5"/>
        <v>201195.93397489502</v>
      </c>
      <c r="T48" s="124">
        <f t="shared" si="6"/>
        <v>-295262.08912046946</v>
      </c>
      <c r="U48" s="196">
        <f>SUM(Q45:T48)/4</f>
        <v>861808.33428774739</v>
      </c>
      <c r="V48" s="124">
        <f>SUM(Q45:Q48)/4</f>
        <v>471671.11864086753</v>
      </c>
      <c r="W48" s="124">
        <f>SUM(R45:R48)/4</f>
        <v>478093.27971877903</v>
      </c>
      <c r="X48" s="124">
        <f>SUM(S45:S48)/4</f>
        <v>194961.65270230055</v>
      </c>
      <c r="Y48" s="124">
        <f>SUM(T45:T48)/4</f>
        <v>-282917.71677419962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921449.42891625699</v>
      </c>
      <c r="Q49" s="124">
        <f t="shared" si="3"/>
        <v>506301.75696371129</v>
      </c>
      <c r="R49" s="124">
        <f t="shared" si="4"/>
        <v>513541.40986212931</v>
      </c>
      <c r="S49" s="124">
        <f t="shared" si="5"/>
        <v>205500.8561174619</v>
      </c>
      <c r="T49" s="124">
        <f t="shared" si="6"/>
        <v>-303894.59402704553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946635.97707193694</v>
      </c>
      <c r="Q50" s="124">
        <f t="shared" si="3"/>
        <v>520961.87972794235</v>
      </c>
      <c r="R50" s="124">
        <f t="shared" si="4"/>
        <v>528555.69345529343</v>
      </c>
      <c r="S50" s="124">
        <f t="shared" si="5"/>
        <v>209897.88924004429</v>
      </c>
      <c r="T50" s="124">
        <f t="shared" si="6"/>
        <v>-312779.485351343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467021.35149704845</v>
      </c>
      <c r="V52" s="124">
        <f>SUM(Q49:Q52)/4</f>
        <v>256815.90917291341</v>
      </c>
      <c r="W52" s="124">
        <f>SUM(R49:R52)/4</f>
        <v>260524.2758293557</v>
      </c>
      <c r="X52" s="124">
        <f>SUM(S49:S52)/4</f>
        <v>103849.68633937655</v>
      </c>
      <c r="Y52" s="124">
        <f>SUM(T49:T52)/4</f>
        <v>-154168.51984459715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21384756.119893931</v>
      </c>
      <c r="Q54" s="196">
        <f>SUM(Q$17:Q$52)</f>
        <v>11498454.477283569</v>
      </c>
      <c r="R54" s="196">
        <f>SUM(R$17:R$52)</f>
        <v>11622171.772825688</v>
      </c>
      <c r="S54" s="196">
        <f>SUM(S$17:S$52)</f>
        <v>5141696.3226315128</v>
      </c>
      <c r="T54" s="196">
        <f>SUM(T$17:T$52)</f>
        <v>-6877566.4528468382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1.6763806343078613E-8</v>
      </c>
      <c r="R55" s="188">
        <f>R54-R$10</f>
        <v>-2.2351741790771484E-8</v>
      </c>
      <c r="S55" s="188">
        <f>S54-S$10</f>
        <v>-7.4505805969238281E-9</v>
      </c>
      <c r="T55" s="188">
        <f>T54-T$10</f>
        <v>1.7695128917694092E-8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2.7010197752064258E-2</v>
      </c>
      <c r="Z56" s="2"/>
    </row>
    <row r="57" spans="13:26" x14ac:dyDescent="0.25">
      <c r="M57" s="2"/>
      <c r="O57" s="134" t="s">
        <v>236</v>
      </c>
      <c r="P57" s="197">
        <f>((1+P56)^(1/12))-1</f>
        <v>2.22345660069867E-3</v>
      </c>
      <c r="Z57" s="2"/>
    </row>
    <row r="58" spans="13:26" x14ac:dyDescent="0.25">
      <c r="M58" s="2"/>
      <c r="O58" s="134" t="s">
        <v>235</v>
      </c>
      <c r="P58" s="196">
        <f>P10</f>
        <v>21384756.119893927</v>
      </c>
      <c r="Z58" s="2"/>
    </row>
    <row r="59" spans="13:26" x14ac:dyDescent="0.25">
      <c r="M59" s="2"/>
      <c r="O59" s="134" t="s">
        <v>234</v>
      </c>
      <c r="P59" s="196">
        <f>P58/(1+P57)^P60</f>
        <v>8640972.0191220157</v>
      </c>
      <c r="Z59" s="2"/>
    </row>
    <row r="60" spans="13:26" x14ac:dyDescent="0.25">
      <c r="M60" s="2"/>
      <c r="O60" s="134" t="s">
        <v>233</v>
      </c>
      <c r="P60" s="124">
        <f>$P$12*12</f>
        <v>408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32240.157315880788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32240.157315880788</v>
      </c>
      <c r="Q63" s="124">
        <f t="shared" ref="Q63:Q102" si="8">O63*$P$57</f>
        <v>0</v>
      </c>
      <c r="R63" s="124">
        <f t="shared" ref="R63:R102" si="9">O63+P63+Q63</f>
        <v>32240.157315880788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102" si="11">R63</f>
        <v>32240.157315880788</v>
      </c>
      <c r="P64" s="124">
        <f t="shared" ref="P64:P187" si="12">P63</f>
        <v>32240.157315880788</v>
      </c>
      <c r="Q64" s="124">
        <f t="shared" si="8"/>
        <v>71.68459059155866</v>
      </c>
      <c r="R64" s="124">
        <f t="shared" si="9"/>
        <v>64551.999222353137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64551.999222353137</v>
      </c>
      <c r="P65" s="124">
        <f t="shared" si="12"/>
        <v>32240.157315880788</v>
      </c>
      <c r="Q65" s="124">
        <f t="shared" si="8"/>
        <v>143.52856875923649</v>
      </c>
      <c r="R65" s="124">
        <f t="shared" si="9"/>
        <v>96935.685106993158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96935.685106993158</v>
      </c>
      <c r="P66" s="124">
        <f t="shared" si="12"/>
        <v>32240.157315880788</v>
      </c>
      <c r="Q66" s="124">
        <f t="shared" si="8"/>
        <v>215.53228889439171</v>
      </c>
      <c r="R66" s="124">
        <f t="shared" si="9"/>
        <v>129391.37471176834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129391.37471176834</v>
      </c>
      <c r="P67" s="124">
        <f t="shared" si="12"/>
        <v>32240.157315880788</v>
      </c>
      <c r="Q67" s="124">
        <f t="shared" si="8"/>
        <v>287.6961061763563</v>
      </c>
      <c r="R67" s="124">
        <f t="shared" si="9"/>
        <v>161919.22813382547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161919.22813382547</v>
      </c>
      <c r="P68" s="124">
        <f t="shared" si="12"/>
        <v>32240.157315880788</v>
      </c>
      <c r="Q68" s="124">
        <f t="shared" si="8"/>
        <v>360.02037657418805</v>
      </c>
      <c r="R68" s="124">
        <f t="shared" si="9"/>
        <v>194519.40582628045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194519.40582628045</v>
      </c>
      <c r="P69" s="124">
        <f t="shared" si="12"/>
        <v>32240.157315880788</v>
      </c>
      <c r="Q69" s="124">
        <f t="shared" si="8"/>
        <v>432.5054568484266</v>
      </c>
      <c r="R69" s="124">
        <f t="shared" si="9"/>
        <v>227192.06859900965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227192.06859900965</v>
      </c>
      <c r="P70" s="124">
        <f t="shared" si="12"/>
        <v>32240.157315880788</v>
      </c>
      <c r="Q70" s="124">
        <f t="shared" si="8"/>
        <v>505.15170455285306</v>
      </c>
      <c r="R70" s="124">
        <f t="shared" si="9"/>
        <v>259937.37761944329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259937.37761944329</v>
      </c>
      <c r="P71" s="124">
        <f t="shared" si="12"/>
        <v>32240.157315880788</v>
      </c>
      <c r="Q71" s="124">
        <f t="shared" si="8"/>
        <v>577.95947803625393</v>
      </c>
      <c r="R71" s="124">
        <f t="shared" si="9"/>
        <v>292755.49441336037</v>
      </c>
      <c r="Z71" s="2"/>
    </row>
    <row r="72" spans="13:26" x14ac:dyDescent="0.25">
      <c r="M72" s="2"/>
      <c r="N72" s="1">
        <f t="shared" si="10"/>
        <v>10</v>
      </c>
      <c r="O72" s="124">
        <f t="shared" si="11"/>
        <v>292755.49441336037</v>
      </c>
      <c r="P72" s="124">
        <f t="shared" si="12"/>
        <v>32240.157315880788</v>
      </c>
      <c r="Q72" s="124">
        <f t="shared" si="8"/>
        <v>650.92913644418877</v>
      </c>
      <c r="R72" s="124">
        <f t="shared" si="9"/>
        <v>325646.5808656853</v>
      </c>
      <c r="Z72" s="2"/>
    </row>
    <row r="73" spans="13:26" x14ac:dyDescent="0.25">
      <c r="M73" s="2"/>
      <c r="N73" s="1">
        <f t="shared" si="10"/>
        <v>11</v>
      </c>
      <c r="O73" s="124">
        <f t="shared" si="11"/>
        <v>325646.5808656853</v>
      </c>
      <c r="P73" s="124">
        <f t="shared" si="12"/>
        <v>32240.157315880788</v>
      </c>
      <c r="Q73" s="124">
        <f t="shared" si="8"/>
        <v>724.06103972076119</v>
      </c>
      <c r="R73" s="124">
        <f t="shared" si="9"/>
        <v>358610.7992212869</v>
      </c>
      <c r="Z73" s="2"/>
    </row>
    <row r="74" spans="13:26" x14ac:dyDescent="0.25">
      <c r="M74" s="2"/>
      <c r="N74" s="1">
        <f t="shared" si="10"/>
        <v>12</v>
      </c>
      <c r="O74" s="124">
        <f t="shared" si="11"/>
        <v>358610.7992212869</v>
      </c>
      <c r="P74" s="124">
        <f t="shared" si="12"/>
        <v>32240.157315880788</v>
      </c>
      <c r="Q74" s="124">
        <f t="shared" si="8"/>
        <v>797.35554861039589</v>
      </c>
      <c r="R74" s="124">
        <f t="shared" si="9"/>
        <v>391648.31208577805</v>
      </c>
      <c r="Z74" s="2"/>
    </row>
    <row r="75" spans="13:26" x14ac:dyDescent="0.25">
      <c r="M75" s="2"/>
      <c r="N75" s="1">
        <f t="shared" si="10"/>
        <v>13</v>
      </c>
      <c r="O75" s="124">
        <f t="shared" si="11"/>
        <v>391648.31208577805</v>
      </c>
      <c r="P75" s="124">
        <f t="shared" si="12"/>
        <v>32240.157315880788</v>
      </c>
      <c r="Q75" s="124">
        <f t="shared" si="8"/>
        <v>870.81302465961585</v>
      </c>
      <c r="R75" s="124">
        <f t="shared" si="9"/>
        <v>424759.2824263185</v>
      </c>
      <c r="Z75" s="2"/>
    </row>
    <row r="76" spans="13:26" x14ac:dyDescent="0.25">
      <c r="M76" s="2"/>
      <c r="N76" s="1">
        <f t="shared" si="10"/>
        <v>14</v>
      </c>
      <c r="O76" s="124">
        <f t="shared" si="11"/>
        <v>424759.2824263185</v>
      </c>
      <c r="P76" s="124">
        <f t="shared" si="12"/>
        <v>32240.157315880788</v>
      </c>
      <c r="Q76" s="124">
        <f t="shared" si="8"/>
        <v>944.43383021882846</v>
      </c>
      <c r="R76" s="124">
        <f t="shared" si="9"/>
        <v>457943.87357241812</v>
      </c>
      <c r="Z76" s="2"/>
    </row>
    <row r="77" spans="13:26" x14ac:dyDescent="0.25">
      <c r="M77" s="2"/>
      <c r="N77" s="1">
        <f t="shared" si="10"/>
        <v>15</v>
      </c>
      <c r="O77" s="124">
        <f t="shared" si="11"/>
        <v>457943.87357241812</v>
      </c>
      <c r="P77" s="124">
        <f t="shared" si="12"/>
        <v>32240.157315880788</v>
      </c>
      <c r="Q77" s="124">
        <f t="shared" si="8"/>
        <v>1018.2183284441103</v>
      </c>
      <c r="R77" s="124">
        <f t="shared" si="9"/>
        <v>491202.24921674299</v>
      </c>
      <c r="Z77" s="2"/>
    </row>
    <row r="78" spans="13:26" x14ac:dyDescent="0.25">
      <c r="M78" s="2"/>
      <c r="N78" s="1">
        <f t="shared" si="10"/>
        <v>16</v>
      </c>
      <c r="O78" s="124">
        <f t="shared" si="11"/>
        <v>491202.24921674299</v>
      </c>
      <c r="P78" s="124">
        <f t="shared" si="12"/>
        <v>32240.157315880788</v>
      </c>
      <c r="Q78" s="124">
        <f t="shared" si="8"/>
        <v>1092.1668832990003</v>
      </c>
      <c r="R78" s="124">
        <f t="shared" si="9"/>
        <v>524534.57341592282</v>
      </c>
      <c r="Z78" s="2"/>
    </row>
    <row r="79" spans="13:26" x14ac:dyDescent="0.25">
      <c r="M79" s="2"/>
      <c r="N79" s="1">
        <f t="shared" si="10"/>
        <v>17</v>
      </c>
      <c r="O79" s="124">
        <f t="shared" si="11"/>
        <v>524534.57341592282</v>
      </c>
      <c r="P79" s="124">
        <f t="shared" si="12"/>
        <v>32240.157315880788</v>
      </c>
      <c r="Q79" s="124">
        <f t="shared" si="8"/>
        <v>1166.2798595562947</v>
      </c>
      <c r="R79" s="124">
        <f t="shared" si="9"/>
        <v>557941.01059135993</v>
      </c>
      <c r="Z79" s="2"/>
    </row>
    <row r="80" spans="13:26" x14ac:dyDescent="0.25">
      <c r="M80" s="2"/>
      <c r="N80" s="1">
        <f t="shared" si="10"/>
        <v>18</v>
      </c>
      <c r="O80" s="124">
        <f t="shared" si="11"/>
        <v>557941.01059135993</v>
      </c>
      <c r="P80" s="124">
        <f t="shared" si="12"/>
        <v>32240.157315880788</v>
      </c>
      <c r="Q80" s="124">
        <f t="shared" si="8"/>
        <v>1240.5576227998458</v>
      </c>
      <c r="R80" s="124">
        <f t="shared" si="9"/>
        <v>591421.72553004057</v>
      </c>
      <c r="Z80" s="2"/>
    </row>
    <row r="81" spans="13:26" x14ac:dyDescent="0.25">
      <c r="M81" s="2"/>
      <c r="N81" s="1">
        <f t="shared" si="10"/>
        <v>19</v>
      </c>
      <c r="O81" s="124">
        <f t="shared" si="11"/>
        <v>591421.72553004057</v>
      </c>
      <c r="P81" s="124">
        <f t="shared" si="12"/>
        <v>32240.157315880788</v>
      </c>
      <c r="Q81" s="124">
        <f t="shared" si="8"/>
        <v>1315.0005394263658</v>
      </c>
      <c r="R81" s="124">
        <f t="shared" si="9"/>
        <v>624976.88338534767</v>
      </c>
      <c r="Z81" s="2"/>
    </row>
    <row r="82" spans="13:26" x14ac:dyDescent="0.25">
      <c r="M82" s="2"/>
      <c r="N82" s="1">
        <f t="shared" si="10"/>
        <v>20</v>
      </c>
      <c r="O82" s="124">
        <f t="shared" si="11"/>
        <v>624976.88338534767</v>
      </c>
      <c r="P82" s="124">
        <f t="shared" si="12"/>
        <v>32240.157315880788</v>
      </c>
      <c r="Q82" s="124">
        <f t="shared" si="8"/>
        <v>1389.6089766472342</v>
      </c>
      <c r="R82" s="124">
        <f t="shared" si="9"/>
        <v>658606.64967787568</v>
      </c>
      <c r="Z82" s="2"/>
    </row>
    <row r="83" spans="13:26" x14ac:dyDescent="0.25">
      <c r="M83" s="2"/>
      <c r="N83" s="1">
        <f t="shared" si="10"/>
        <v>21</v>
      </c>
      <c r="O83" s="124">
        <f t="shared" si="11"/>
        <v>658606.64967787568</v>
      </c>
      <c r="P83" s="124">
        <f t="shared" si="12"/>
        <v>32240.157315880788</v>
      </c>
      <c r="Q83" s="124">
        <f t="shared" si="8"/>
        <v>1464.3833024903092</v>
      </c>
      <c r="R83" s="124">
        <f t="shared" si="9"/>
        <v>692311.19029624679</v>
      </c>
      <c r="Z83" s="2"/>
    </row>
    <row r="84" spans="13:26" x14ac:dyDescent="0.25">
      <c r="M84" s="2"/>
      <c r="N84" s="1">
        <f t="shared" si="10"/>
        <v>22</v>
      </c>
      <c r="O84" s="124">
        <f t="shared" si="11"/>
        <v>692311.19029624679</v>
      </c>
      <c r="P84" s="124">
        <f t="shared" si="12"/>
        <v>32240.157315880788</v>
      </c>
      <c r="Q84" s="124">
        <f t="shared" si="8"/>
        <v>1539.323885801743</v>
      </c>
      <c r="R84" s="124">
        <f t="shared" si="9"/>
        <v>726090.67149792926</v>
      </c>
      <c r="Z84" s="2"/>
    </row>
    <row r="85" spans="13:26" x14ac:dyDescent="0.25">
      <c r="M85" s="2"/>
      <c r="N85" s="1">
        <f t="shared" si="10"/>
        <v>23</v>
      </c>
      <c r="O85" s="124">
        <f t="shared" si="11"/>
        <v>726090.67149792926</v>
      </c>
      <c r="P85" s="124">
        <f t="shared" si="12"/>
        <v>32240.157315880788</v>
      </c>
      <c r="Q85" s="124">
        <f t="shared" si="8"/>
        <v>1614.4310962478005</v>
      </c>
      <c r="R85" s="124">
        <f t="shared" si="9"/>
        <v>759945.25991005776</v>
      </c>
      <c r="Z85" s="2"/>
    </row>
    <row r="86" spans="13:26" x14ac:dyDescent="0.25">
      <c r="M86" s="2"/>
      <c r="N86" s="1">
        <f t="shared" si="10"/>
        <v>24</v>
      </c>
      <c r="O86" s="124">
        <f t="shared" si="11"/>
        <v>759945.25991005776</v>
      </c>
      <c r="P86" s="124">
        <f t="shared" si="12"/>
        <v>32240.157315880788</v>
      </c>
      <c r="Q86" s="124">
        <f t="shared" si="8"/>
        <v>1689.7053043166843</v>
      </c>
      <c r="R86" s="124">
        <f t="shared" si="9"/>
        <v>793875.12253025523</v>
      </c>
      <c r="Z86" s="2"/>
    </row>
    <row r="87" spans="13:26" x14ac:dyDescent="0.25">
      <c r="M87" s="2"/>
      <c r="N87" s="1">
        <f t="shared" si="10"/>
        <v>25</v>
      </c>
      <c r="O87" s="124">
        <f t="shared" si="11"/>
        <v>793875.12253025523</v>
      </c>
      <c r="P87" s="124">
        <f t="shared" si="12"/>
        <v>32240.157315880788</v>
      </c>
      <c r="Q87" s="124">
        <f t="shared" si="8"/>
        <v>1765.1468813203614</v>
      </c>
      <c r="R87" s="124">
        <f t="shared" si="9"/>
        <v>827880.42672745639</v>
      </c>
      <c r="Z87" s="2"/>
    </row>
    <row r="88" spans="13:26" x14ac:dyDescent="0.25">
      <c r="M88" s="2"/>
      <c r="N88" s="1">
        <f t="shared" si="10"/>
        <v>26</v>
      </c>
      <c r="O88" s="124">
        <f t="shared" si="11"/>
        <v>827880.42672745639</v>
      </c>
      <c r="P88" s="124">
        <f t="shared" si="12"/>
        <v>32240.157315880788</v>
      </c>
      <c r="Q88" s="124">
        <f t="shared" si="8"/>
        <v>1840.7561993963945</v>
      </c>
      <c r="R88" s="124">
        <f t="shared" si="9"/>
        <v>861961.3402427336</v>
      </c>
      <c r="Z88" s="2"/>
    </row>
    <row r="89" spans="13:26" x14ac:dyDescent="0.25">
      <c r="M89" s="2"/>
      <c r="N89" s="1">
        <f t="shared" si="10"/>
        <v>27</v>
      </c>
      <c r="O89" s="124">
        <f t="shared" si="11"/>
        <v>861961.3402427336</v>
      </c>
      <c r="P89" s="124">
        <f t="shared" si="12"/>
        <v>32240.157315880788</v>
      </c>
      <c r="Q89" s="124">
        <f t="shared" si="8"/>
        <v>1916.5336315097782</v>
      </c>
      <c r="R89" s="124">
        <f t="shared" si="9"/>
        <v>896118.03119012411</v>
      </c>
      <c r="Z89" s="2"/>
    </row>
    <row r="90" spans="13:26" x14ac:dyDescent="0.25">
      <c r="M90" s="2"/>
      <c r="N90" s="1">
        <f t="shared" si="10"/>
        <v>28</v>
      </c>
      <c r="O90" s="124">
        <f t="shared" si="11"/>
        <v>896118.03119012411</v>
      </c>
      <c r="P90" s="124">
        <f t="shared" si="12"/>
        <v>32240.157315880788</v>
      </c>
      <c r="Q90" s="124">
        <f t="shared" si="8"/>
        <v>1992.4795514547782</v>
      </c>
      <c r="R90" s="124">
        <f t="shared" si="9"/>
        <v>930350.66805745964</v>
      </c>
      <c r="Z90" s="2"/>
    </row>
    <row r="91" spans="13:26" x14ac:dyDescent="0.25">
      <c r="M91" s="2"/>
      <c r="N91" s="1">
        <f t="shared" si="10"/>
        <v>29</v>
      </c>
      <c r="O91" s="124">
        <f t="shared" si="11"/>
        <v>930350.66805745964</v>
      </c>
      <c r="P91" s="124">
        <f t="shared" si="12"/>
        <v>32240.157315880788</v>
      </c>
      <c r="Q91" s="124">
        <f t="shared" si="8"/>
        <v>2068.5943338567758</v>
      </c>
      <c r="R91" s="124">
        <f t="shared" si="9"/>
        <v>964659.41970719723</v>
      </c>
      <c r="Z91" s="2"/>
    </row>
    <row r="92" spans="13:26" x14ac:dyDescent="0.25">
      <c r="M92" s="2"/>
      <c r="N92" s="1">
        <f t="shared" si="10"/>
        <v>30</v>
      </c>
      <c r="O92" s="124">
        <f t="shared" si="11"/>
        <v>964659.41970719723</v>
      </c>
      <c r="P92" s="124">
        <f t="shared" si="12"/>
        <v>32240.157315880788</v>
      </c>
      <c r="Q92" s="124">
        <f t="shared" si="8"/>
        <v>2144.8783541741163</v>
      </c>
      <c r="R92" s="124">
        <f t="shared" si="9"/>
        <v>999044.45537725207</v>
      </c>
      <c r="Z92" s="2"/>
    </row>
    <row r="93" spans="13:26" x14ac:dyDescent="0.25">
      <c r="M93" s="2"/>
      <c r="N93" s="1">
        <f t="shared" si="10"/>
        <v>31</v>
      </c>
      <c r="O93" s="124">
        <f t="shared" si="11"/>
        <v>999044.45537725207</v>
      </c>
      <c r="P93" s="124">
        <f t="shared" si="12"/>
        <v>32240.157315880788</v>
      </c>
      <c r="Q93" s="124">
        <f t="shared" si="8"/>
        <v>2221.3319886999589</v>
      </c>
      <c r="R93" s="124">
        <f t="shared" si="9"/>
        <v>1033505.9446818328</v>
      </c>
      <c r="Z93" s="2"/>
    </row>
    <row r="94" spans="13:26" x14ac:dyDescent="0.25">
      <c r="M94" s="2"/>
      <c r="N94" s="1">
        <f t="shared" si="10"/>
        <v>32</v>
      </c>
      <c r="O94" s="124">
        <f t="shared" si="11"/>
        <v>1033505.9446818328</v>
      </c>
      <c r="P94" s="124">
        <f t="shared" si="12"/>
        <v>32240.157315880788</v>
      </c>
      <c r="Q94" s="124">
        <f t="shared" si="8"/>
        <v>2297.9556145641354</v>
      </c>
      <c r="R94" s="124">
        <f t="shared" si="9"/>
        <v>1068044.0576122778</v>
      </c>
      <c r="Z94" s="2"/>
    </row>
    <row r="95" spans="13:26" x14ac:dyDescent="0.25">
      <c r="M95" s="2"/>
      <c r="N95" s="1">
        <f t="shared" si="10"/>
        <v>33</v>
      </c>
      <c r="O95" s="124">
        <f t="shared" si="11"/>
        <v>1068044.0576122778</v>
      </c>
      <c r="P95" s="124">
        <f t="shared" si="12"/>
        <v>32240.157315880788</v>
      </c>
      <c r="Q95" s="124">
        <f t="shared" si="8"/>
        <v>2374.7496097350095</v>
      </c>
      <c r="R95" s="124">
        <f t="shared" si="9"/>
        <v>1102658.9645378937</v>
      </c>
      <c r="Z95" s="2"/>
    </row>
    <row r="96" spans="13:26" x14ac:dyDescent="0.25">
      <c r="M96" s="2"/>
      <c r="N96" s="1">
        <f t="shared" si="10"/>
        <v>34</v>
      </c>
      <c r="O96" s="124">
        <f t="shared" si="11"/>
        <v>1102658.9645378937</v>
      </c>
      <c r="P96" s="124">
        <f t="shared" si="12"/>
        <v>32240.157315880788</v>
      </c>
      <c r="Q96" s="124">
        <f t="shared" si="8"/>
        <v>2451.7143530213402</v>
      </c>
      <c r="R96" s="124">
        <f t="shared" si="9"/>
        <v>1137350.8362067956</v>
      </c>
      <c r="Z96" s="2"/>
    </row>
    <row r="97" spans="13:26" x14ac:dyDescent="0.25">
      <c r="M97" s="2"/>
      <c r="N97" s="1">
        <f t="shared" si="10"/>
        <v>35</v>
      </c>
      <c r="O97" s="124">
        <f t="shared" si="11"/>
        <v>1137350.8362067956</v>
      </c>
      <c r="P97" s="124">
        <f t="shared" si="12"/>
        <v>32240.157315880788</v>
      </c>
      <c r="Q97" s="124">
        <f t="shared" si="8"/>
        <v>2528.8502240741518</v>
      </c>
      <c r="R97" s="124">
        <f t="shared" si="9"/>
        <v>1172119.8437467506</v>
      </c>
      <c r="Z97" s="2"/>
    </row>
    <row r="98" spans="13:26" x14ac:dyDescent="0.25">
      <c r="M98" s="2"/>
      <c r="N98" s="1">
        <f t="shared" si="10"/>
        <v>36</v>
      </c>
      <c r="O98" s="124">
        <f t="shared" si="11"/>
        <v>1172119.8437467506</v>
      </c>
      <c r="P98" s="124">
        <f t="shared" si="12"/>
        <v>32240.157315880788</v>
      </c>
      <c r="Q98" s="124">
        <f t="shared" si="8"/>
        <v>2606.1576033886063</v>
      </c>
      <c r="R98" s="124">
        <f t="shared" si="9"/>
        <v>1206966.15866602</v>
      </c>
      <c r="Z98" s="2"/>
    </row>
    <row r="99" spans="13:26" x14ac:dyDescent="0.25">
      <c r="M99" s="2"/>
      <c r="N99" s="1">
        <f t="shared" si="10"/>
        <v>37</v>
      </c>
      <c r="O99" s="124">
        <f t="shared" si="11"/>
        <v>1206966.15866602</v>
      </c>
      <c r="P99" s="124">
        <f t="shared" si="12"/>
        <v>32240.157315880788</v>
      </c>
      <c r="Q99" s="124">
        <f t="shared" si="8"/>
        <v>2683.6368723058804</v>
      </c>
      <c r="R99" s="124">
        <f t="shared" si="9"/>
        <v>1241889.9528542066</v>
      </c>
      <c r="Z99" s="2"/>
    </row>
    <row r="100" spans="13:26" x14ac:dyDescent="0.25">
      <c r="M100" s="2"/>
      <c r="N100" s="1">
        <f t="shared" si="10"/>
        <v>38</v>
      </c>
      <c r="O100" s="124">
        <f t="shared" si="11"/>
        <v>1241889.9528542066</v>
      </c>
      <c r="P100" s="124">
        <f t="shared" si="12"/>
        <v>32240.157315880788</v>
      </c>
      <c r="Q100" s="124">
        <f t="shared" si="8"/>
        <v>2761.2884130150455</v>
      </c>
      <c r="R100" s="124">
        <f t="shared" si="9"/>
        <v>1276891.3985831023</v>
      </c>
      <c r="Z100" s="2"/>
    </row>
    <row r="101" spans="13:26" x14ac:dyDescent="0.25">
      <c r="M101" s="2"/>
      <c r="N101" s="1">
        <f t="shared" si="10"/>
        <v>39</v>
      </c>
      <c r="O101" s="124">
        <f t="shared" si="11"/>
        <v>1276891.3985831023</v>
      </c>
      <c r="P101" s="124">
        <f t="shared" si="12"/>
        <v>32240.157315880788</v>
      </c>
      <c r="Q101" s="124">
        <f t="shared" si="8"/>
        <v>2839.1126085549549</v>
      </c>
      <c r="R101" s="124">
        <f t="shared" si="9"/>
        <v>1311970.668507538</v>
      </c>
      <c r="Z101" s="2"/>
    </row>
    <row r="102" spans="13:26" x14ac:dyDescent="0.25">
      <c r="M102" s="2"/>
      <c r="N102" s="1">
        <f t="shared" si="10"/>
        <v>40</v>
      </c>
      <c r="O102" s="124">
        <f t="shared" si="11"/>
        <v>1311970.668507538</v>
      </c>
      <c r="P102" s="124">
        <f t="shared" si="12"/>
        <v>32240.157315880788</v>
      </c>
      <c r="Q102" s="124">
        <f t="shared" si="8"/>
        <v>2917.1098428161322</v>
      </c>
      <c r="R102" s="124">
        <f t="shared" si="9"/>
        <v>1347127.9356662349</v>
      </c>
      <c r="Z102" s="2"/>
    </row>
    <row r="103" spans="13:26" x14ac:dyDescent="0.25">
      <c r="M103" s="2"/>
      <c r="N103" s="1">
        <f t="shared" si="10"/>
        <v>41</v>
      </c>
      <c r="O103" s="124">
        <f t="shared" ref="O103:O166" si="13">R102</f>
        <v>1347127.9356662349</v>
      </c>
      <c r="P103" s="124">
        <f t="shared" si="12"/>
        <v>32240.157315880788</v>
      </c>
      <c r="Q103" s="124">
        <f t="shared" ref="Q103:Q166" si="14">O103*$P$57</f>
        <v>2995.2805005426635</v>
      </c>
      <c r="R103" s="124">
        <f t="shared" ref="R103:R166" si="15">O103+P103+Q103</f>
        <v>1382363.3734826583</v>
      </c>
      <c r="Z103" s="2"/>
    </row>
    <row r="104" spans="13:26" x14ac:dyDescent="0.25">
      <c r="M104" s="2"/>
      <c r="N104" s="1">
        <f t="shared" si="10"/>
        <v>42</v>
      </c>
      <c r="O104" s="124">
        <f t="shared" si="13"/>
        <v>1382363.3734826583</v>
      </c>
      <c r="P104" s="124">
        <f t="shared" si="12"/>
        <v>32240.157315880788</v>
      </c>
      <c r="Q104" s="124">
        <f t="shared" si="14"/>
        <v>3073.6249673340976</v>
      </c>
      <c r="R104" s="124">
        <f t="shared" si="15"/>
        <v>1417677.1557658731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1417677.1557658731</v>
      </c>
      <c r="P105" s="124">
        <f t="shared" si="12"/>
        <v>32240.157315880788</v>
      </c>
      <c r="Q105" s="124">
        <f t="shared" si="14"/>
        <v>3152.1436296473471</v>
      </c>
      <c r="R105" s="124">
        <f t="shared" si="15"/>
        <v>1453069.4567114012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1453069.4567114012</v>
      </c>
      <c r="P106" s="124">
        <f t="shared" si="12"/>
        <v>32240.157315880788</v>
      </c>
      <c r="Q106" s="124">
        <f t="shared" si="14"/>
        <v>3230.8368747985955</v>
      </c>
      <c r="R106" s="124">
        <f t="shared" si="15"/>
        <v>1488540.4509020806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1488540.4509020806</v>
      </c>
      <c r="P107" s="124">
        <f t="shared" si="12"/>
        <v>32240.157315880788</v>
      </c>
      <c r="Q107" s="124">
        <f t="shared" si="14"/>
        <v>3309.7050909652057</v>
      </c>
      <c r="R107" s="124">
        <f t="shared" si="15"/>
        <v>1524090.3133089265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1524090.3133089265</v>
      </c>
      <c r="P108" s="124">
        <f t="shared" si="12"/>
        <v>32240.157315880788</v>
      </c>
      <c r="Q108" s="124">
        <f t="shared" si="14"/>
        <v>3388.7486671876368</v>
      </c>
      <c r="R108" s="124">
        <f t="shared" si="15"/>
        <v>1559719.2192919948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1559719.2192919948</v>
      </c>
      <c r="P109" s="124">
        <f t="shared" si="12"/>
        <v>32240.157315880788</v>
      </c>
      <c r="Q109" s="124">
        <f t="shared" si="14"/>
        <v>3467.9679933713624</v>
      </c>
      <c r="R109" s="124">
        <f t="shared" si="15"/>
        <v>1595427.344601247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1595427.344601247</v>
      </c>
      <c r="P110" s="124">
        <f t="shared" si="12"/>
        <v>32240.157315880788</v>
      </c>
      <c r="Q110" s="124">
        <f t="shared" si="14"/>
        <v>3547.3634602887942</v>
      </c>
      <c r="R110" s="124">
        <f t="shared" si="15"/>
        <v>1631214.8653774166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1631214.8653774166</v>
      </c>
      <c r="P111" s="124">
        <f t="shared" si="12"/>
        <v>32240.157315880788</v>
      </c>
      <c r="Q111" s="124">
        <f t="shared" si="14"/>
        <v>3626.9354595812092</v>
      </c>
      <c r="R111" s="124">
        <f t="shared" si="15"/>
        <v>1667081.9581528786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1667081.9581528786</v>
      </c>
      <c r="P112" s="124">
        <f t="shared" si="12"/>
        <v>32240.157315880788</v>
      </c>
      <c r="Q112" s="124">
        <f t="shared" si="14"/>
        <v>3706.6843837606816</v>
      </c>
      <c r="R112" s="124">
        <f t="shared" si="15"/>
        <v>1703028.79985252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1703028.79985252</v>
      </c>
      <c r="P113" s="124">
        <f t="shared" si="12"/>
        <v>32240.157315880788</v>
      </c>
      <c r="Q113" s="124">
        <f t="shared" si="14"/>
        <v>3786.6106262120197</v>
      </c>
      <c r="R113" s="124">
        <f t="shared" si="15"/>
        <v>1739055.5677946128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1739055.5677946128</v>
      </c>
      <c r="P114" s="124">
        <f t="shared" si="12"/>
        <v>32240.157315880788</v>
      </c>
      <c r="Q114" s="124">
        <f t="shared" si="14"/>
        <v>3866.7145811947053</v>
      </c>
      <c r="R114" s="124">
        <f t="shared" si="15"/>
        <v>1775162.4396916884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1775162.4396916884</v>
      </c>
      <c r="P115" s="124">
        <f t="shared" si="12"/>
        <v>32240.157315880788</v>
      </c>
      <c r="Q115" s="124">
        <f t="shared" si="14"/>
        <v>3946.9966438448391</v>
      </c>
      <c r="R115" s="124">
        <f t="shared" si="15"/>
        <v>1811349.5936514139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1811349.5936514139</v>
      </c>
      <c r="P116" s="124">
        <f t="shared" si="12"/>
        <v>32240.157315880788</v>
      </c>
      <c r="Q116" s="124">
        <f t="shared" si="14"/>
        <v>4027.45721017709</v>
      </c>
      <c r="R116" s="124">
        <f t="shared" si="15"/>
        <v>1847617.2081774718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1847617.2081774718</v>
      </c>
      <c r="P117" s="124">
        <f t="shared" si="12"/>
        <v>32240.157315880788</v>
      </c>
      <c r="Q117" s="124">
        <f t="shared" si="14"/>
        <v>4108.096677086648</v>
      </c>
      <c r="R117" s="124">
        <f t="shared" si="15"/>
        <v>1883965.4621704391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1883965.4621704391</v>
      </c>
      <c r="P118" s="124">
        <f t="shared" si="12"/>
        <v>32240.157315880788</v>
      </c>
      <c r="Q118" s="124">
        <f t="shared" si="14"/>
        <v>4188.9154423511836</v>
      </c>
      <c r="R118" s="124">
        <f t="shared" si="15"/>
        <v>1920394.5349286711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1920394.5349286711</v>
      </c>
      <c r="P119" s="124">
        <f t="shared" si="12"/>
        <v>32240.157315880788</v>
      </c>
      <c r="Q119" s="124">
        <f t="shared" si="14"/>
        <v>4269.9139046328064</v>
      </c>
      <c r="R119" s="124">
        <f t="shared" si="15"/>
        <v>1956904.6061491848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1956904.6061491848</v>
      </c>
      <c r="P120" s="124">
        <f t="shared" si="12"/>
        <v>32240.157315880788</v>
      </c>
      <c r="Q120" s="124">
        <f t="shared" si="14"/>
        <v>4351.0924634800358</v>
      </c>
      <c r="R120" s="124">
        <f t="shared" si="15"/>
        <v>1993495.8559285456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1993495.8559285456</v>
      </c>
      <c r="P121" s="124">
        <f t="shared" si="12"/>
        <v>32240.157315880788</v>
      </c>
      <c r="Q121" s="124">
        <f t="shared" si="14"/>
        <v>4432.4515193297693</v>
      </c>
      <c r="R121" s="124">
        <f t="shared" si="15"/>
        <v>2030168.4647637561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2030168.4647637561</v>
      </c>
      <c r="P122" s="124">
        <f t="shared" si="12"/>
        <v>32240.157315880788</v>
      </c>
      <c r="Q122" s="124">
        <f t="shared" si="14"/>
        <v>4513.9914735092589</v>
      </c>
      <c r="R122" s="124">
        <f t="shared" si="15"/>
        <v>2066922.6135531461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2066922.6135531461</v>
      </c>
      <c r="P123" s="124">
        <f t="shared" si="12"/>
        <v>32240.157315880788</v>
      </c>
      <c r="Q123" s="124">
        <f t="shared" si="14"/>
        <v>4595.7127282380889</v>
      </c>
      <c r="R123" s="124">
        <f t="shared" si="15"/>
        <v>2103758.4835972651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2103758.4835972651</v>
      </c>
      <c r="P124" s="124">
        <f t="shared" si="12"/>
        <v>32240.157315880788</v>
      </c>
      <c r="Q124" s="124">
        <f t="shared" si="14"/>
        <v>4677.6156866301635</v>
      </c>
      <c r="R124" s="124">
        <f t="shared" si="15"/>
        <v>2140676.2565997764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2140676.2565997764</v>
      </c>
      <c r="P125" s="124">
        <f t="shared" si="12"/>
        <v>32240.157315880788</v>
      </c>
      <c r="Q125" s="124">
        <f t="shared" si="14"/>
        <v>4759.7007526956932</v>
      </c>
      <c r="R125" s="124">
        <f t="shared" si="15"/>
        <v>2177676.114668353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2177676.114668353</v>
      </c>
      <c r="P126" s="124">
        <f t="shared" si="12"/>
        <v>32240.157315880788</v>
      </c>
      <c r="Q126" s="124">
        <f t="shared" si="14"/>
        <v>4841.9683313431833</v>
      </c>
      <c r="R126" s="124">
        <f t="shared" si="15"/>
        <v>2214758.240315577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2214758.240315577</v>
      </c>
      <c r="P127" s="124">
        <f t="shared" si="12"/>
        <v>32240.157315880788</v>
      </c>
      <c r="Q127" s="124">
        <f t="shared" si="14"/>
        <v>4924.418828381441</v>
      </c>
      <c r="R127" s="124">
        <f t="shared" si="15"/>
        <v>2251922.8164598392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2251922.8164598392</v>
      </c>
      <c r="P128" s="124">
        <f t="shared" si="12"/>
        <v>32240.157315880788</v>
      </c>
      <c r="Q128" s="124">
        <f t="shared" si="14"/>
        <v>5007.0526505215694</v>
      </c>
      <c r="R128" s="124">
        <f t="shared" si="15"/>
        <v>2289170.0264262417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2289170.0264262417</v>
      </c>
      <c r="P129" s="124">
        <f t="shared" si="12"/>
        <v>32240.157315880788</v>
      </c>
      <c r="Q129" s="124">
        <f t="shared" si="14"/>
        <v>5089.8702053789757</v>
      </c>
      <c r="R129" s="124">
        <f t="shared" si="15"/>
        <v>2326500.0539475018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2326500.0539475018</v>
      </c>
      <c r="P130" s="124">
        <f t="shared" si="12"/>
        <v>32240.157315880788</v>
      </c>
      <c r="Q130" s="124">
        <f t="shared" si="14"/>
        <v>5172.8719014753851</v>
      </c>
      <c r="R130" s="124">
        <f t="shared" si="15"/>
        <v>2363913.0831648582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2363913.0831648582</v>
      </c>
      <c r="P131" s="124">
        <f t="shared" si="12"/>
        <v>32240.157315880788</v>
      </c>
      <c r="Q131" s="124">
        <f t="shared" si="14"/>
        <v>5256.0581482408479</v>
      </c>
      <c r="R131" s="124">
        <f t="shared" si="15"/>
        <v>2401409.2986289798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2401409.2986289798</v>
      </c>
      <c r="P132" s="124">
        <f t="shared" si="12"/>
        <v>32240.157315880788</v>
      </c>
      <c r="Q132" s="124">
        <f t="shared" si="14"/>
        <v>5339.4293560157685</v>
      </c>
      <c r="R132" s="124">
        <f t="shared" si="15"/>
        <v>2438988.8853008766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2438988.8853008766</v>
      </c>
      <c r="P133" s="124">
        <f t="shared" si="12"/>
        <v>32240.157315880788</v>
      </c>
      <c r="Q133" s="124">
        <f t="shared" si="14"/>
        <v>5422.9859360529254</v>
      </c>
      <c r="R133" s="124">
        <f t="shared" si="15"/>
        <v>2476652.0285528107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2476652.0285528107</v>
      </c>
      <c r="P134" s="124">
        <f t="shared" si="12"/>
        <v>32240.157315880788</v>
      </c>
      <c r="Q134" s="124">
        <f t="shared" si="14"/>
        <v>5506.7283005194977</v>
      </c>
      <c r="R134" s="124">
        <f t="shared" si="15"/>
        <v>2514398.9141692109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2514398.9141692109</v>
      </c>
      <c r="P135" s="124">
        <f t="shared" si="12"/>
        <v>32240.157315880788</v>
      </c>
      <c r="Q135" s="124">
        <f t="shared" si="14"/>
        <v>5590.6568624991005</v>
      </c>
      <c r="R135" s="124">
        <f t="shared" si="15"/>
        <v>2552229.7283475911</v>
      </c>
      <c r="Z135" s="2"/>
    </row>
    <row r="136" spans="13:26" x14ac:dyDescent="0.25">
      <c r="M136" s="2"/>
      <c r="N136" s="1">
        <f t="shared" si="10"/>
        <v>74</v>
      </c>
      <c r="O136" s="124">
        <f t="shared" si="13"/>
        <v>2552229.7283475911</v>
      </c>
      <c r="P136" s="124">
        <f t="shared" si="12"/>
        <v>32240.157315880788</v>
      </c>
      <c r="Q136" s="124">
        <f t="shared" si="14"/>
        <v>5674.7720359938248</v>
      </c>
      <c r="R136" s="124">
        <f t="shared" si="15"/>
        <v>2590144.6576994658</v>
      </c>
      <c r="Z136" s="2"/>
    </row>
    <row r="137" spans="13:26" x14ac:dyDescent="0.25">
      <c r="M137" s="2"/>
      <c r="N137" s="1">
        <f t="shared" si="10"/>
        <v>75</v>
      </c>
      <c r="O137" s="124">
        <f t="shared" si="13"/>
        <v>2590144.6576994658</v>
      </c>
      <c r="P137" s="124">
        <f t="shared" si="12"/>
        <v>32240.157315880788</v>
      </c>
      <c r="Q137" s="124">
        <f t="shared" si="14"/>
        <v>5759.074235926274</v>
      </c>
      <c r="R137" s="124">
        <f t="shared" si="15"/>
        <v>2628143.8892512731</v>
      </c>
      <c r="Z137" s="2"/>
    </row>
    <row r="138" spans="13:26" x14ac:dyDescent="0.25">
      <c r="M138" s="2"/>
      <c r="N138" s="1">
        <f t="shared" si="10"/>
        <v>76</v>
      </c>
      <c r="O138" s="124">
        <f t="shared" si="13"/>
        <v>2628143.8892512731</v>
      </c>
      <c r="P138" s="124">
        <f t="shared" si="12"/>
        <v>32240.157315880788</v>
      </c>
      <c r="Q138" s="124">
        <f t="shared" si="14"/>
        <v>5843.5638781416174</v>
      </c>
      <c r="R138" s="124">
        <f t="shared" si="15"/>
        <v>2666227.6104452959</v>
      </c>
      <c r="Z138" s="2"/>
    </row>
    <row r="139" spans="13:26" x14ac:dyDescent="0.25">
      <c r="M139" s="2"/>
      <c r="N139" s="1">
        <f t="shared" si="10"/>
        <v>77</v>
      </c>
      <c r="O139" s="124">
        <f t="shared" si="13"/>
        <v>2666227.6104452959</v>
      </c>
      <c r="P139" s="124">
        <f t="shared" si="12"/>
        <v>32240.157315880788</v>
      </c>
      <c r="Q139" s="124">
        <f t="shared" si="14"/>
        <v>5928.2413794096356</v>
      </c>
      <c r="R139" s="124">
        <f t="shared" si="15"/>
        <v>2704396.0091405865</v>
      </c>
      <c r="Z139" s="2"/>
    </row>
    <row r="140" spans="13:26" x14ac:dyDescent="0.25">
      <c r="M140" s="2"/>
      <c r="N140" s="1">
        <f t="shared" si="10"/>
        <v>78</v>
      </c>
      <c r="O140" s="124">
        <f t="shared" si="13"/>
        <v>2704396.0091405865</v>
      </c>
      <c r="P140" s="124">
        <f t="shared" si="12"/>
        <v>32240.157315880788</v>
      </c>
      <c r="Q140" s="124">
        <f t="shared" si="14"/>
        <v>6013.107157426778</v>
      </c>
      <c r="R140" s="124">
        <f t="shared" si="15"/>
        <v>2742649.2736138944</v>
      </c>
      <c r="Z140" s="2"/>
    </row>
    <row r="141" spans="13:26" x14ac:dyDescent="0.25">
      <c r="M141" s="2"/>
      <c r="N141" s="1">
        <f t="shared" si="10"/>
        <v>79</v>
      </c>
      <c r="O141" s="124">
        <f t="shared" si="13"/>
        <v>2742649.2736138944</v>
      </c>
      <c r="P141" s="124">
        <f t="shared" si="12"/>
        <v>32240.157315880788</v>
      </c>
      <c r="Q141" s="124">
        <f t="shared" si="14"/>
        <v>6098.1616308182265</v>
      </c>
      <c r="R141" s="124">
        <f t="shared" si="15"/>
        <v>2780987.5925605935</v>
      </c>
      <c r="Z141" s="2"/>
    </row>
    <row r="142" spans="13:26" x14ac:dyDescent="0.25">
      <c r="M142" s="2"/>
      <c r="N142" s="1">
        <f t="shared" si="10"/>
        <v>80</v>
      </c>
      <c r="O142" s="124">
        <f t="shared" si="13"/>
        <v>2780987.5925605935</v>
      </c>
      <c r="P142" s="124">
        <f t="shared" si="12"/>
        <v>32240.157315880788</v>
      </c>
      <c r="Q142" s="124">
        <f t="shared" si="14"/>
        <v>6183.4052191399551</v>
      </c>
      <c r="R142" s="124">
        <f t="shared" si="15"/>
        <v>2819411.1550956145</v>
      </c>
      <c r="Z142" s="2"/>
    </row>
    <row r="143" spans="13:26" x14ac:dyDescent="0.25">
      <c r="M143" s="2"/>
      <c r="N143" s="1">
        <f t="shared" si="10"/>
        <v>81</v>
      </c>
      <c r="O143" s="124">
        <f t="shared" si="13"/>
        <v>2819411.1550956145</v>
      </c>
      <c r="P143" s="124">
        <f t="shared" si="12"/>
        <v>32240.157315880788</v>
      </c>
      <c r="Q143" s="124">
        <f t="shared" si="14"/>
        <v>6268.8383428808056</v>
      </c>
      <c r="R143" s="124">
        <f t="shared" si="15"/>
        <v>2857920.1507543763</v>
      </c>
      <c r="Z143" s="2"/>
    </row>
    <row r="144" spans="13:26" x14ac:dyDescent="0.25">
      <c r="M144" s="2"/>
      <c r="N144" s="1">
        <f t="shared" si="10"/>
        <v>82</v>
      </c>
      <c r="O144" s="124">
        <f t="shared" si="13"/>
        <v>2857920.1507543763</v>
      </c>
      <c r="P144" s="124">
        <f t="shared" si="12"/>
        <v>32240.157315880788</v>
      </c>
      <c r="Q144" s="124">
        <f t="shared" si="14"/>
        <v>6354.461423464556</v>
      </c>
      <c r="R144" s="124">
        <f t="shared" si="15"/>
        <v>2896514.7694937219</v>
      </c>
      <c r="Z144" s="2"/>
    </row>
    <row r="145" spans="13:26" x14ac:dyDescent="0.25">
      <c r="M145" s="2"/>
      <c r="N145" s="1">
        <f t="shared" si="10"/>
        <v>83</v>
      </c>
      <c r="O145" s="124">
        <f t="shared" si="13"/>
        <v>2896514.7694937219</v>
      </c>
      <c r="P145" s="124">
        <f t="shared" si="12"/>
        <v>32240.157315880788</v>
      </c>
      <c r="Q145" s="124">
        <f t="shared" si="14"/>
        <v>6440.2748832520028</v>
      </c>
      <c r="R145" s="124">
        <f t="shared" si="15"/>
        <v>2935195.201692855</v>
      </c>
      <c r="Z145" s="2"/>
    </row>
    <row r="146" spans="13:26" x14ac:dyDescent="0.25">
      <c r="M146" s="2"/>
      <c r="N146" s="1">
        <f t="shared" si="10"/>
        <v>84</v>
      </c>
      <c r="O146" s="124">
        <f t="shared" si="13"/>
        <v>2935195.201692855</v>
      </c>
      <c r="P146" s="124">
        <f t="shared" si="12"/>
        <v>32240.157315880788</v>
      </c>
      <c r="Q146" s="124">
        <f t="shared" si="14"/>
        <v>6526.2791455430424</v>
      </c>
      <c r="R146" s="124">
        <f t="shared" si="15"/>
        <v>2973961.638154279</v>
      </c>
      <c r="Z146" s="2"/>
    </row>
    <row r="147" spans="13:26" x14ac:dyDescent="0.25">
      <c r="M147" s="2"/>
      <c r="N147" s="1">
        <f t="shared" si="10"/>
        <v>85</v>
      </c>
      <c r="O147" s="124">
        <f t="shared" si="13"/>
        <v>2973961.638154279</v>
      </c>
      <c r="P147" s="124">
        <f t="shared" si="12"/>
        <v>32240.157315880788</v>
      </c>
      <c r="Q147" s="124">
        <f t="shared" si="14"/>
        <v>6612.4746345787617</v>
      </c>
      <c r="R147" s="124">
        <f t="shared" si="15"/>
        <v>3012814.2701047389</v>
      </c>
      <c r="Z147" s="2"/>
    </row>
    <row r="148" spans="13:26" x14ac:dyDescent="0.25">
      <c r="M148" s="2"/>
      <c r="N148" s="1">
        <f t="shared" si="10"/>
        <v>86</v>
      </c>
      <c r="O148" s="124">
        <f t="shared" si="13"/>
        <v>3012814.2701047389</v>
      </c>
      <c r="P148" s="124">
        <f t="shared" si="12"/>
        <v>32240.157315880788</v>
      </c>
      <c r="Q148" s="124">
        <f t="shared" si="14"/>
        <v>6698.8617755435271</v>
      </c>
      <c r="R148" s="124">
        <f t="shared" si="15"/>
        <v>3051753.2891961634</v>
      </c>
      <c r="Z148" s="2"/>
    </row>
    <row r="149" spans="13:26" x14ac:dyDescent="0.25">
      <c r="M149" s="2"/>
      <c r="N149" s="1">
        <f t="shared" si="10"/>
        <v>87</v>
      </c>
      <c r="O149" s="124">
        <f t="shared" si="13"/>
        <v>3051753.2891961634</v>
      </c>
      <c r="P149" s="124">
        <f t="shared" si="12"/>
        <v>32240.157315880788</v>
      </c>
      <c r="Q149" s="124">
        <f t="shared" si="14"/>
        <v>6785.4409945670868</v>
      </c>
      <c r="R149" s="124">
        <f t="shared" si="15"/>
        <v>3090778.8875066116</v>
      </c>
      <c r="Z149" s="2"/>
    </row>
    <row r="150" spans="13:26" x14ac:dyDescent="0.25">
      <c r="M150" s="2"/>
      <c r="N150" s="1">
        <f t="shared" si="10"/>
        <v>88</v>
      </c>
      <c r="O150" s="124">
        <f t="shared" si="13"/>
        <v>3090778.8875066116</v>
      </c>
      <c r="P150" s="124">
        <f t="shared" si="12"/>
        <v>32240.157315880788</v>
      </c>
      <c r="Q150" s="124">
        <f t="shared" si="14"/>
        <v>6872.2127187266678</v>
      </c>
      <c r="R150" s="124">
        <f t="shared" si="15"/>
        <v>3129891.2575412192</v>
      </c>
      <c r="Z150" s="2"/>
    </row>
    <row r="151" spans="13:26" x14ac:dyDescent="0.25">
      <c r="M151" s="2"/>
      <c r="N151" s="1">
        <f t="shared" si="10"/>
        <v>89</v>
      </c>
      <c r="O151" s="124">
        <f t="shared" si="13"/>
        <v>3129891.2575412192</v>
      </c>
      <c r="P151" s="124">
        <f t="shared" si="12"/>
        <v>32240.157315880788</v>
      </c>
      <c r="Q151" s="124">
        <f t="shared" si="14"/>
        <v>6959.1773760490851</v>
      </c>
      <c r="R151" s="124">
        <f t="shared" si="15"/>
        <v>3169090.5922331493</v>
      </c>
      <c r="Z151" s="2"/>
    </row>
    <row r="152" spans="13:26" x14ac:dyDescent="0.25">
      <c r="M152" s="2"/>
      <c r="N152" s="1">
        <f t="shared" si="10"/>
        <v>90</v>
      </c>
      <c r="O152" s="124">
        <f t="shared" si="13"/>
        <v>3169090.5922331493</v>
      </c>
      <c r="P152" s="124">
        <f t="shared" si="12"/>
        <v>32240.157315880788</v>
      </c>
      <c r="Q152" s="124">
        <f t="shared" si="14"/>
        <v>7046.3353955128532</v>
      </c>
      <c r="R152" s="124">
        <f t="shared" si="15"/>
        <v>3208377.084944543</v>
      </c>
      <c r="Z152" s="2"/>
    </row>
    <row r="153" spans="13:26" x14ac:dyDescent="0.25">
      <c r="M153" s="2"/>
      <c r="N153" s="1">
        <f t="shared" si="10"/>
        <v>91</v>
      </c>
      <c r="O153" s="124">
        <f t="shared" si="13"/>
        <v>3208377.084944543</v>
      </c>
      <c r="P153" s="124">
        <f t="shared" si="12"/>
        <v>32240.157315880788</v>
      </c>
      <c r="Q153" s="124">
        <f t="shared" si="14"/>
        <v>7133.6872070503014</v>
      </c>
      <c r="R153" s="124">
        <f t="shared" si="15"/>
        <v>3247750.9294674741</v>
      </c>
      <c r="Z153" s="2"/>
    </row>
    <row r="154" spans="13:26" x14ac:dyDescent="0.25">
      <c r="M154" s="2"/>
      <c r="N154" s="1">
        <f t="shared" si="10"/>
        <v>92</v>
      </c>
      <c r="O154" s="124">
        <f t="shared" si="13"/>
        <v>3247750.9294674741</v>
      </c>
      <c r="P154" s="124">
        <f t="shared" si="12"/>
        <v>32240.157315880788</v>
      </c>
      <c r="Q154" s="124">
        <f t="shared" si="14"/>
        <v>7221.2332415496958</v>
      </c>
      <c r="R154" s="124">
        <f t="shared" si="15"/>
        <v>3287212.3200249048</v>
      </c>
      <c r="Z154" s="2"/>
    </row>
    <row r="155" spans="13:26" x14ac:dyDescent="0.25">
      <c r="M155" s="2"/>
      <c r="N155" s="1">
        <f t="shared" si="10"/>
        <v>93</v>
      </c>
      <c r="O155" s="124">
        <f t="shared" si="13"/>
        <v>3287212.3200249048</v>
      </c>
      <c r="P155" s="124">
        <f t="shared" si="12"/>
        <v>32240.157315880788</v>
      </c>
      <c r="Q155" s="124">
        <f t="shared" si="14"/>
        <v>7308.9739308573635</v>
      </c>
      <c r="R155" s="124">
        <f t="shared" si="15"/>
        <v>3326761.4512716429</v>
      </c>
      <c r="Z155" s="2"/>
    </row>
    <row r="156" spans="13:26" x14ac:dyDescent="0.25">
      <c r="M156" s="2"/>
      <c r="N156" s="1">
        <f t="shared" si="10"/>
        <v>94</v>
      </c>
      <c r="O156" s="124">
        <f t="shared" si="13"/>
        <v>3326761.4512716429</v>
      </c>
      <c r="P156" s="124">
        <f t="shared" si="12"/>
        <v>32240.157315880788</v>
      </c>
      <c r="Q156" s="124">
        <f t="shared" si="14"/>
        <v>7396.9097077798215</v>
      </c>
      <c r="R156" s="124">
        <f t="shared" si="15"/>
        <v>3366398.5182953039</v>
      </c>
      <c r="Z156" s="2"/>
    </row>
    <row r="157" spans="13:26" x14ac:dyDescent="0.25">
      <c r="M157" s="2"/>
      <c r="N157" s="1">
        <f t="shared" si="10"/>
        <v>95</v>
      </c>
      <c r="O157" s="124">
        <f t="shared" si="13"/>
        <v>3366398.5182953039</v>
      </c>
      <c r="P157" s="124">
        <f t="shared" si="12"/>
        <v>32240.157315880788</v>
      </c>
      <c r="Q157" s="124">
        <f t="shared" si="14"/>
        <v>7485.0410060859158</v>
      </c>
      <c r="R157" s="124">
        <f t="shared" si="15"/>
        <v>3406123.7166172708</v>
      </c>
      <c r="Z157" s="2"/>
    </row>
    <row r="158" spans="13:26" x14ac:dyDescent="0.25">
      <c r="M158" s="2"/>
      <c r="N158" s="1">
        <f t="shared" si="10"/>
        <v>96</v>
      </c>
      <c r="O158" s="124">
        <f t="shared" si="13"/>
        <v>3406123.7166172708</v>
      </c>
      <c r="P158" s="124">
        <f t="shared" si="12"/>
        <v>32240.157315880788</v>
      </c>
      <c r="Q158" s="124">
        <f t="shared" si="14"/>
        <v>7573.3682605089571</v>
      </c>
      <c r="R158" s="124">
        <f t="shared" si="15"/>
        <v>3445937.2421936607</v>
      </c>
      <c r="Z158" s="2"/>
    </row>
    <row r="159" spans="13:26" x14ac:dyDescent="0.25">
      <c r="M159" s="2"/>
      <c r="N159" s="1">
        <f t="shared" si="10"/>
        <v>97</v>
      </c>
      <c r="O159" s="124">
        <f t="shared" si="13"/>
        <v>3445937.2421936607</v>
      </c>
      <c r="P159" s="124">
        <f t="shared" si="12"/>
        <v>32240.157315880788</v>
      </c>
      <c r="Q159" s="124">
        <f t="shared" si="14"/>
        <v>7661.8919067488659</v>
      </c>
      <c r="R159" s="124">
        <f t="shared" si="15"/>
        <v>3485839.2914162907</v>
      </c>
      <c r="Z159" s="2"/>
    </row>
    <row r="160" spans="13:26" x14ac:dyDescent="0.25">
      <c r="M160" s="2"/>
      <c r="N160" s="1">
        <f t="shared" si="10"/>
        <v>98</v>
      </c>
      <c r="O160" s="124">
        <f t="shared" si="13"/>
        <v>3485839.2914162907</v>
      </c>
      <c r="P160" s="124">
        <f t="shared" si="12"/>
        <v>32240.157315880788</v>
      </c>
      <c r="Q160" s="124">
        <f t="shared" si="14"/>
        <v>7750.612381474326</v>
      </c>
      <c r="R160" s="124">
        <f t="shared" si="15"/>
        <v>3525830.0611136458</v>
      </c>
      <c r="Z160" s="2"/>
    </row>
    <row r="161" spans="13:26" x14ac:dyDescent="0.25">
      <c r="M161" s="2"/>
      <c r="N161" s="1">
        <f t="shared" si="10"/>
        <v>99</v>
      </c>
      <c r="O161" s="124">
        <f t="shared" si="13"/>
        <v>3525830.0611136458</v>
      </c>
      <c r="P161" s="124">
        <f t="shared" si="12"/>
        <v>32240.157315880788</v>
      </c>
      <c r="Q161" s="124">
        <f t="shared" si="14"/>
        <v>7839.5301223249307</v>
      </c>
      <c r="R161" s="124">
        <f t="shared" si="15"/>
        <v>3565909.7485518516</v>
      </c>
      <c r="Z161" s="2"/>
    </row>
    <row r="162" spans="13:26" x14ac:dyDescent="0.25">
      <c r="M162" s="2"/>
      <c r="N162" s="1">
        <f t="shared" si="10"/>
        <v>100</v>
      </c>
      <c r="O162" s="124">
        <f t="shared" si="13"/>
        <v>3565909.7485518516</v>
      </c>
      <c r="P162" s="124">
        <f t="shared" si="12"/>
        <v>32240.157315880788</v>
      </c>
      <c r="Q162" s="124">
        <f t="shared" si="14"/>
        <v>7928.6455679133487</v>
      </c>
      <c r="R162" s="124">
        <f t="shared" si="15"/>
        <v>3606078.5514356461</v>
      </c>
      <c r="Z162" s="2"/>
    </row>
    <row r="163" spans="13:26" x14ac:dyDescent="0.25">
      <c r="M163" s="2"/>
      <c r="N163" s="1">
        <f t="shared" si="10"/>
        <v>101</v>
      </c>
      <c r="O163" s="124">
        <f t="shared" si="13"/>
        <v>3606078.5514356461</v>
      </c>
      <c r="P163" s="124">
        <f t="shared" si="12"/>
        <v>32240.157315880788</v>
      </c>
      <c r="Q163" s="124">
        <f t="shared" si="14"/>
        <v>8017.9591578274858</v>
      </c>
      <c r="R163" s="124">
        <f t="shared" si="15"/>
        <v>3646336.6679093544</v>
      </c>
      <c r="Z163" s="2"/>
    </row>
    <row r="164" spans="13:26" x14ac:dyDescent="0.25">
      <c r="M164" s="2"/>
      <c r="N164" s="1">
        <f t="shared" si="10"/>
        <v>102</v>
      </c>
      <c r="O164" s="124">
        <f t="shared" si="13"/>
        <v>3646336.6679093544</v>
      </c>
      <c r="P164" s="124">
        <f t="shared" si="12"/>
        <v>32240.157315880788</v>
      </c>
      <c r="Q164" s="124">
        <f t="shared" si="14"/>
        <v>8107.4713326326482</v>
      </c>
      <c r="R164" s="124">
        <f t="shared" si="15"/>
        <v>3686684.2965578679</v>
      </c>
      <c r="Z164" s="2"/>
    </row>
    <row r="165" spans="13:26" x14ac:dyDescent="0.25">
      <c r="M165" s="2"/>
      <c r="N165" s="1">
        <f t="shared" si="10"/>
        <v>103</v>
      </c>
      <c r="O165" s="124">
        <f t="shared" si="13"/>
        <v>3686684.2965578679</v>
      </c>
      <c r="P165" s="124">
        <f t="shared" si="12"/>
        <v>32240.157315880788</v>
      </c>
      <c r="Q165" s="124">
        <f t="shared" si="14"/>
        <v>8197.1825338737253</v>
      </c>
      <c r="R165" s="124">
        <f t="shared" si="15"/>
        <v>3727121.6364076226</v>
      </c>
      <c r="Z165" s="2"/>
    </row>
    <row r="166" spans="13:26" x14ac:dyDescent="0.25">
      <c r="M166" s="2"/>
      <c r="N166" s="1">
        <f t="shared" si="10"/>
        <v>104</v>
      </c>
      <c r="O166" s="124">
        <f t="shared" si="13"/>
        <v>3727121.6364076226</v>
      </c>
      <c r="P166" s="124">
        <f t="shared" si="12"/>
        <v>32240.157315880788</v>
      </c>
      <c r="Q166" s="124">
        <f t="shared" si="14"/>
        <v>8287.0932040773569</v>
      </c>
      <c r="R166" s="124">
        <f t="shared" si="15"/>
        <v>3767648.8869275809</v>
      </c>
      <c r="Z166" s="2"/>
    </row>
    <row r="167" spans="13:26" x14ac:dyDescent="0.25">
      <c r="M167" s="2"/>
      <c r="N167" s="1">
        <f t="shared" si="10"/>
        <v>105</v>
      </c>
      <c r="O167" s="124">
        <f t="shared" ref="O167:O230" si="16">R166</f>
        <v>3767648.8869275809</v>
      </c>
      <c r="P167" s="124">
        <f t="shared" si="12"/>
        <v>32240.157315880788</v>
      </c>
      <c r="Q167" s="124">
        <f t="shared" ref="Q167:Q230" si="17">O167*$P$57</f>
        <v>8377.2037867541276</v>
      </c>
      <c r="R167" s="124">
        <f t="shared" ref="R167:R230" si="18">O167+P167+Q167</f>
        <v>3808266.248030216</v>
      </c>
      <c r="Z167" s="2"/>
    </row>
    <row r="168" spans="13:26" x14ac:dyDescent="0.25">
      <c r="M168" s="2"/>
      <c r="N168" s="1">
        <f t="shared" si="10"/>
        <v>106</v>
      </c>
      <c r="O168" s="124">
        <f t="shared" si="16"/>
        <v>3808266.248030216</v>
      </c>
      <c r="P168" s="124">
        <f t="shared" si="12"/>
        <v>32240.157315880788</v>
      </c>
      <c r="Q168" s="124">
        <f t="shared" si="17"/>
        <v>8467.5147264007428</v>
      </c>
      <c r="R168" s="124">
        <f t="shared" si="18"/>
        <v>3848973.9200724978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3848973.9200724978</v>
      </c>
      <c r="P169" s="124">
        <f t="shared" si="12"/>
        <v>32240.157315880788</v>
      </c>
      <c r="Q169" s="124">
        <f t="shared" si="17"/>
        <v>8558.0264685022303</v>
      </c>
      <c r="R169" s="124">
        <f t="shared" si="18"/>
        <v>3889772.1038568811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3889772.1038568811</v>
      </c>
      <c r="P170" s="124">
        <f t="shared" si="12"/>
        <v>32240.157315880788</v>
      </c>
      <c r="Q170" s="124">
        <f t="shared" si="17"/>
        <v>8648.7394595341357</v>
      </c>
      <c r="R170" s="124">
        <f t="shared" si="18"/>
        <v>3930661.0006322963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3930661.0006322963</v>
      </c>
      <c r="P171" s="124">
        <f t="shared" si="12"/>
        <v>32240.157315880788</v>
      </c>
      <c r="Q171" s="124">
        <f t="shared" si="17"/>
        <v>8739.6541469647182</v>
      </c>
      <c r="R171" s="124">
        <f t="shared" si="18"/>
        <v>3971640.812095142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3971640.812095142</v>
      </c>
      <c r="P172" s="124">
        <f t="shared" si="12"/>
        <v>32240.157315880788</v>
      </c>
      <c r="Q172" s="124">
        <f t="shared" si="17"/>
        <v>8830.7709792571695</v>
      </c>
      <c r="R172" s="124">
        <f t="shared" si="18"/>
        <v>4012711.7403902803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4012711.7403902803</v>
      </c>
      <c r="P173" s="124">
        <f t="shared" si="12"/>
        <v>32240.157315880788</v>
      </c>
      <c r="Q173" s="124">
        <f t="shared" si="17"/>
        <v>8922.090405871817</v>
      </c>
      <c r="R173" s="124">
        <f t="shared" si="18"/>
        <v>4053873.9881120329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4053873.9881120329</v>
      </c>
      <c r="P174" s="124">
        <f t="shared" si="12"/>
        <v>32240.157315880788</v>
      </c>
      <c r="Q174" s="124">
        <f t="shared" si="17"/>
        <v>9013.6128772683405</v>
      </c>
      <c r="R174" s="124">
        <f t="shared" si="18"/>
        <v>4095127.7583051822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4095127.7583051822</v>
      </c>
      <c r="P175" s="124">
        <f t="shared" si="12"/>
        <v>32240.157315880788</v>
      </c>
      <c r="Q175" s="124">
        <f t="shared" si="17"/>
        <v>9105.3388449080048</v>
      </c>
      <c r="R175" s="124">
        <f t="shared" si="18"/>
        <v>4136473.2544659711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4136473.2544659711</v>
      </c>
      <c r="P176" s="124">
        <f t="shared" si="12"/>
        <v>32240.157315880788</v>
      </c>
      <c r="Q176" s="124">
        <f t="shared" si="17"/>
        <v>9197.268761255873</v>
      </c>
      <c r="R176" s="124">
        <f t="shared" si="18"/>
        <v>4177910.6805431079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4177910.6805431079</v>
      </c>
      <c r="P177" s="124">
        <f t="shared" si="12"/>
        <v>32240.157315880788</v>
      </c>
      <c r="Q177" s="124">
        <f t="shared" si="17"/>
        <v>9289.4030797830455</v>
      </c>
      <c r="R177" s="124">
        <f t="shared" si="18"/>
        <v>4219440.2409387715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4219440.2409387715</v>
      </c>
      <c r="P178" s="124">
        <f t="shared" si="12"/>
        <v>32240.157315880788</v>
      </c>
      <c r="Q178" s="124">
        <f t="shared" si="17"/>
        <v>9381.7422549688981</v>
      </c>
      <c r="R178" s="124">
        <f t="shared" si="18"/>
        <v>4261062.1405096212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4261062.1405096212</v>
      </c>
      <c r="P179" s="124">
        <f t="shared" si="12"/>
        <v>32240.157315880788</v>
      </c>
      <c r="Q179" s="124">
        <f t="shared" si="17"/>
        <v>9474.2867423033204</v>
      </c>
      <c r="R179" s="124">
        <f t="shared" si="18"/>
        <v>4302776.5845678058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4302776.5845678058</v>
      </c>
      <c r="P180" s="124">
        <f t="shared" si="12"/>
        <v>32240.157315880788</v>
      </c>
      <c r="Q180" s="124">
        <f t="shared" si="17"/>
        <v>9567.0369982889661</v>
      </c>
      <c r="R180" s="124">
        <f t="shared" si="18"/>
        <v>4344583.7788819754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4344583.7788819754</v>
      </c>
      <c r="P181" s="124">
        <f t="shared" si="12"/>
        <v>32240.157315880788</v>
      </c>
      <c r="Q181" s="124">
        <f t="shared" si="17"/>
        <v>9659.9934804434997</v>
      </c>
      <c r="R181" s="124">
        <f t="shared" si="18"/>
        <v>4386483.9296783004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4386483.9296783004</v>
      </c>
      <c r="P182" s="124">
        <f t="shared" si="12"/>
        <v>32240.157315880788</v>
      </c>
      <c r="Q182" s="124">
        <f t="shared" si="17"/>
        <v>9753.1566473018574</v>
      </c>
      <c r="R182" s="124">
        <f t="shared" si="18"/>
        <v>4428477.2436414836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4428477.2436414836</v>
      </c>
      <c r="P183" s="124">
        <f t="shared" si="12"/>
        <v>32240.157315880788</v>
      </c>
      <c r="Q183" s="124">
        <f t="shared" si="17"/>
        <v>9846.5269584185098</v>
      </c>
      <c r="R183" s="124">
        <f t="shared" si="18"/>
        <v>4470563.9279157827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4470563.9279157827</v>
      </c>
      <c r="P184" s="124">
        <f t="shared" si="12"/>
        <v>32240.157315880788</v>
      </c>
      <c r="Q184" s="124">
        <f t="shared" si="17"/>
        <v>9940.1048743697211</v>
      </c>
      <c r="R184" s="124">
        <f t="shared" si="18"/>
        <v>4512744.1901060333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4512744.1901060333</v>
      </c>
      <c r="P185" s="124">
        <f t="shared" si="12"/>
        <v>32240.157315880788</v>
      </c>
      <c r="Q185" s="124">
        <f t="shared" si="17"/>
        <v>10033.890856755834</v>
      </c>
      <c r="R185" s="124">
        <f t="shared" si="18"/>
        <v>4555018.2382786702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4555018.2382786702</v>
      </c>
      <c r="P186" s="124">
        <f t="shared" si="12"/>
        <v>32240.157315880788</v>
      </c>
      <c r="Q186" s="124">
        <f t="shared" si="17"/>
        <v>10127.885368203537</v>
      </c>
      <c r="R186" s="124">
        <f t="shared" si="18"/>
        <v>4597386.280962755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4597386.280962755</v>
      </c>
      <c r="P187" s="124">
        <f t="shared" si="12"/>
        <v>32240.157315880788</v>
      </c>
      <c r="Q187" s="124">
        <f t="shared" si="17"/>
        <v>10222.088872368147</v>
      </c>
      <c r="R187" s="124">
        <f t="shared" si="18"/>
        <v>4639848.5271510044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4639848.5271510044</v>
      </c>
      <c r="P188" s="124">
        <f t="shared" ref="P188:P251" si="20">P187</f>
        <v>32240.157315880788</v>
      </c>
      <c r="Q188" s="124">
        <f t="shared" si="17"/>
        <v>10316.501833935903</v>
      </c>
      <c r="R188" s="124">
        <f t="shared" si="18"/>
        <v>4682405.1863008216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4682405.1863008216</v>
      </c>
      <c r="P189" s="124">
        <f t="shared" si="20"/>
        <v>32240.157315880788</v>
      </c>
      <c r="Q189" s="124">
        <f t="shared" si="17"/>
        <v>10411.124718626248</v>
      </c>
      <c r="R189" s="124">
        <f t="shared" si="18"/>
        <v>4725056.4683353286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4725056.4683353286</v>
      </c>
      <c r="P190" s="124">
        <f t="shared" si="20"/>
        <v>32240.157315880788</v>
      </c>
      <c r="Q190" s="124">
        <f t="shared" si="17"/>
        <v>10505.957993194133</v>
      </c>
      <c r="R190" s="124">
        <f t="shared" si="18"/>
        <v>4767802.5836444041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4767802.5836444041</v>
      </c>
      <c r="P191" s="124">
        <f t="shared" si="20"/>
        <v>32240.157315880788</v>
      </c>
      <c r="Q191" s="124">
        <f t="shared" si="17"/>
        <v>10601.002125432324</v>
      </c>
      <c r="R191" s="124">
        <f t="shared" si="18"/>
        <v>4810643.7430857178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4810643.7430857178</v>
      </c>
      <c r="P192" s="124">
        <f t="shared" si="20"/>
        <v>32240.157315880788</v>
      </c>
      <c r="Q192" s="124">
        <f t="shared" si="17"/>
        <v>10696.257584173696</v>
      </c>
      <c r="R192" s="124">
        <f t="shared" si="18"/>
        <v>4853580.157985772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4853580.157985772</v>
      </c>
      <c r="P193" s="124">
        <f t="shared" si="20"/>
        <v>32240.157315880788</v>
      </c>
      <c r="Q193" s="124">
        <f t="shared" si="17"/>
        <v>10791.724839293558</v>
      </c>
      <c r="R193" s="124">
        <f t="shared" si="18"/>
        <v>4896612.0401409464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4896612.0401409464</v>
      </c>
      <c r="P194" s="124">
        <f t="shared" si="20"/>
        <v>32240.157315880788</v>
      </c>
      <c r="Q194" s="124">
        <f t="shared" si="17"/>
        <v>10887.404361711968</v>
      </c>
      <c r="R194" s="124">
        <f t="shared" si="18"/>
        <v>4939739.6018185392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4939739.6018185392</v>
      </c>
      <c r="P195" s="124">
        <f t="shared" si="20"/>
        <v>32240.157315880788</v>
      </c>
      <c r="Q195" s="124">
        <f t="shared" si="17"/>
        <v>10983.296623396051</v>
      </c>
      <c r="R195" s="124">
        <f t="shared" si="18"/>
        <v>4982963.0557578159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4982963.0557578159</v>
      </c>
      <c r="P196" s="124">
        <f t="shared" si="20"/>
        <v>32240.157315880788</v>
      </c>
      <c r="Q196" s="124">
        <f t="shared" si="17"/>
        <v>11079.40209736233</v>
      </c>
      <c r="R196" s="124">
        <f t="shared" si="18"/>
        <v>5026282.615171059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5026282.615171059</v>
      </c>
      <c r="P197" s="124">
        <f t="shared" si="20"/>
        <v>32240.157315880788</v>
      </c>
      <c r="Q197" s="124">
        <f t="shared" si="17"/>
        <v>11175.721257679064</v>
      </c>
      <c r="R197" s="124">
        <f t="shared" si="18"/>
        <v>5069698.4937446192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5069698.4937446192</v>
      </c>
      <c r="P198" s="124">
        <f t="shared" si="20"/>
        <v>32240.157315880788</v>
      </c>
      <c r="Q198" s="124">
        <f t="shared" si="17"/>
        <v>11272.254579468579</v>
      </c>
      <c r="R198" s="124">
        <f t="shared" si="18"/>
        <v>5113210.9056399688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5113210.9056399688</v>
      </c>
      <c r="P199" s="124">
        <f t="shared" si="20"/>
        <v>32240.157315880788</v>
      </c>
      <c r="Q199" s="124">
        <f t="shared" si="17"/>
        <v>11369.002538909614</v>
      </c>
      <c r="R199" s="124">
        <f t="shared" si="18"/>
        <v>5156820.065494759</v>
      </c>
      <c r="Z199" s="2"/>
    </row>
    <row r="200" spans="13:26" x14ac:dyDescent="0.25">
      <c r="M200" s="2"/>
      <c r="N200" s="1">
        <f t="shared" si="19"/>
        <v>138</v>
      </c>
      <c r="O200" s="124">
        <f t="shared" si="16"/>
        <v>5156820.065494759</v>
      </c>
      <c r="P200" s="124">
        <f t="shared" si="20"/>
        <v>32240.157315880788</v>
      </c>
      <c r="Q200" s="124">
        <f t="shared" si="17"/>
        <v>11465.96561323967</v>
      </c>
      <c r="R200" s="124">
        <f t="shared" si="18"/>
        <v>5200526.1884238794</v>
      </c>
      <c r="Z200" s="2"/>
    </row>
    <row r="201" spans="13:26" x14ac:dyDescent="0.25">
      <c r="M201" s="2"/>
      <c r="N201" s="1">
        <f t="shared" si="19"/>
        <v>139</v>
      </c>
      <c r="O201" s="124">
        <f t="shared" si="16"/>
        <v>5200526.1884238794</v>
      </c>
      <c r="P201" s="124">
        <f t="shared" si="20"/>
        <v>32240.157315880788</v>
      </c>
      <c r="Q201" s="124">
        <f t="shared" si="17"/>
        <v>11563.144280757369</v>
      </c>
      <c r="R201" s="124">
        <f t="shared" si="18"/>
        <v>5244329.4900205182</v>
      </c>
      <c r="Z201" s="2"/>
    </row>
    <row r="202" spans="13:26" x14ac:dyDescent="0.25">
      <c r="M202" s="2"/>
      <c r="N202" s="1">
        <f t="shared" si="19"/>
        <v>140</v>
      </c>
      <c r="O202" s="124">
        <f t="shared" si="16"/>
        <v>5244329.4900205182</v>
      </c>
      <c r="P202" s="124">
        <f t="shared" si="20"/>
        <v>32240.157315880788</v>
      </c>
      <c r="Q202" s="124">
        <f t="shared" si="17"/>
        <v>11660.539020824812</v>
      </c>
      <c r="R202" s="124">
        <f t="shared" si="18"/>
        <v>5288230.1863572244</v>
      </c>
      <c r="Z202" s="2"/>
    </row>
    <row r="203" spans="13:26" x14ac:dyDescent="0.25">
      <c r="M203" s="2"/>
      <c r="N203" s="1">
        <f t="shared" si="19"/>
        <v>141</v>
      </c>
      <c r="O203" s="124">
        <f t="shared" si="16"/>
        <v>5288230.1863572244</v>
      </c>
      <c r="P203" s="124">
        <f t="shared" si="20"/>
        <v>32240.157315880788</v>
      </c>
      <c r="Q203" s="124">
        <f t="shared" si="17"/>
        <v>11758.150313869928</v>
      </c>
      <c r="R203" s="124">
        <f t="shared" si="18"/>
        <v>5332228.4939869754</v>
      </c>
      <c r="Z203" s="2"/>
    </row>
    <row r="204" spans="13:26" x14ac:dyDescent="0.25">
      <c r="M204" s="2"/>
      <c r="N204" s="1">
        <f t="shared" si="19"/>
        <v>142</v>
      </c>
      <c r="O204" s="124">
        <f t="shared" si="16"/>
        <v>5332228.4939869754</v>
      </c>
      <c r="P204" s="124">
        <f t="shared" si="20"/>
        <v>32240.157315880788</v>
      </c>
      <c r="Q204" s="124">
        <f t="shared" si="17"/>
        <v>11855.978641388869</v>
      </c>
      <c r="R204" s="124">
        <f t="shared" si="18"/>
        <v>5376324.6299442453</v>
      </c>
      <c r="Z204" s="2"/>
    </row>
    <row r="205" spans="13:26" x14ac:dyDescent="0.25">
      <c r="M205" s="2"/>
      <c r="N205" s="1">
        <f t="shared" si="19"/>
        <v>143</v>
      </c>
      <c r="O205" s="124">
        <f t="shared" si="16"/>
        <v>5376324.6299442453</v>
      </c>
      <c r="P205" s="124">
        <f t="shared" si="20"/>
        <v>32240.157315880788</v>
      </c>
      <c r="Q205" s="124">
        <f t="shared" si="17"/>
        <v>11954.024485948366</v>
      </c>
      <c r="R205" s="124">
        <f t="shared" si="18"/>
        <v>5420518.8117460748</v>
      </c>
      <c r="Z205" s="2"/>
    </row>
    <row r="206" spans="13:26" x14ac:dyDescent="0.25">
      <c r="M206" s="2"/>
      <c r="N206" s="1">
        <f t="shared" si="19"/>
        <v>144</v>
      </c>
      <c r="O206" s="124">
        <f t="shared" si="16"/>
        <v>5420518.8117460748</v>
      </c>
      <c r="P206" s="124">
        <f t="shared" si="20"/>
        <v>32240.157315880788</v>
      </c>
      <c r="Q206" s="124">
        <f t="shared" si="17"/>
        <v>12052.288331188121</v>
      </c>
      <c r="R206" s="124">
        <f t="shared" si="18"/>
        <v>5464811.2573931441</v>
      </c>
      <c r="Z206" s="2"/>
    </row>
    <row r="207" spans="13:26" x14ac:dyDescent="0.25">
      <c r="M207" s="2"/>
      <c r="N207" s="1">
        <f t="shared" si="19"/>
        <v>145</v>
      </c>
      <c r="O207" s="124">
        <f t="shared" si="16"/>
        <v>5464811.2573931441</v>
      </c>
      <c r="P207" s="124">
        <f t="shared" si="20"/>
        <v>32240.157315880788</v>
      </c>
      <c r="Q207" s="124">
        <f t="shared" si="17"/>
        <v>12150.770661823184</v>
      </c>
      <c r="R207" s="124">
        <f t="shared" si="18"/>
        <v>5509202.1853708485</v>
      </c>
      <c r="Z207" s="2"/>
    </row>
    <row r="208" spans="13:26" x14ac:dyDescent="0.25">
      <c r="M208" s="2"/>
      <c r="N208" s="1">
        <f t="shared" si="19"/>
        <v>146</v>
      </c>
      <c r="O208" s="124">
        <f t="shared" si="16"/>
        <v>5509202.1853708485</v>
      </c>
      <c r="P208" s="124">
        <f t="shared" si="20"/>
        <v>32240.157315880788</v>
      </c>
      <c r="Q208" s="124">
        <f t="shared" si="17"/>
        <v>12249.471963646351</v>
      </c>
      <c r="R208" s="124">
        <f t="shared" si="18"/>
        <v>5553691.8146503754</v>
      </c>
      <c r="Z208" s="2"/>
    </row>
    <row r="209" spans="13:26" x14ac:dyDescent="0.25">
      <c r="M209" s="2"/>
      <c r="N209" s="1">
        <f t="shared" si="19"/>
        <v>147</v>
      </c>
      <c r="O209" s="124">
        <f t="shared" si="16"/>
        <v>5553691.8146503754</v>
      </c>
      <c r="P209" s="124">
        <f t="shared" si="20"/>
        <v>32240.157315880788</v>
      </c>
      <c r="Q209" s="124">
        <f t="shared" si="17"/>
        <v>12348.392723530551</v>
      </c>
      <c r="R209" s="124">
        <f t="shared" si="18"/>
        <v>5598280.3646897869</v>
      </c>
      <c r="Z209" s="2"/>
    </row>
    <row r="210" spans="13:26" x14ac:dyDescent="0.25">
      <c r="M210" s="2"/>
      <c r="N210" s="1">
        <f t="shared" si="19"/>
        <v>148</v>
      </c>
      <c r="O210" s="124">
        <f t="shared" si="16"/>
        <v>5598280.3646897869</v>
      </c>
      <c r="P210" s="124">
        <f t="shared" si="20"/>
        <v>32240.157315880788</v>
      </c>
      <c r="Q210" s="124">
        <f t="shared" si="17"/>
        <v>12447.533429431265</v>
      </c>
      <c r="R210" s="124">
        <f t="shared" si="18"/>
        <v>5642968.0554350996</v>
      </c>
      <c r="Z210" s="2"/>
    </row>
    <row r="211" spans="13:26" x14ac:dyDescent="0.25">
      <c r="M211" s="2"/>
      <c r="N211" s="1">
        <f t="shared" si="19"/>
        <v>149</v>
      </c>
      <c r="O211" s="124">
        <f t="shared" si="16"/>
        <v>5642968.0554350996</v>
      </c>
      <c r="P211" s="124">
        <f t="shared" si="20"/>
        <v>32240.157315880788</v>
      </c>
      <c r="Q211" s="124">
        <f t="shared" si="17"/>
        <v>12546.894570388911</v>
      </c>
      <c r="R211" s="124">
        <f t="shared" si="18"/>
        <v>5687755.1073213695</v>
      </c>
      <c r="Z211" s="2"/>
    </row>
    <row r="212" spans="13:26" x14ac:dyDescent="0.25">
      <c r="M212" s="2"/>
      <c r="N212" s="1">
        <f t="shared" si="19"/>
        <v>150</v>
      </c>
      <c r="O212" s="124">
        <f t="shared" si="16"/>
        <v>5687755.1073213695</v>
      </c>
      <c r="P212" s="124">
        <f t="shared" si="20"/>
        <v>32240.157315880788</v>
      </c>
      <c r="Q212" s="124">
        <f t="shared" si="17"/>
        <v>12646.476636531272</v>
      </c>
      <c r="R212" s="124">
        <f t="shared" si="18"/>
        <v>5732641.7412737813</v>
      </c>
      <c r="Z212" s="2"/>
    </row>
    <row r="213" spans="13:26" x14ac:dyDescent="0.25">
      <c r="M213" s="2"/>
      <c r="N213" s="1">
        <f t="shared" si="19"/>
        <v>151</v>
      </c>
      <c r="O213" s="124">
        <f t="shared" si="16"/>
        <v>5732641.7412737813</v>
      </c>
      <c r="P213" s="124">
        <f t="shared" si="20"/>
        <v>32240.157315880788</v>
      </c>
      <c r="Q213" s="124">
        <f t="shared" si="17"/>
        <v>12746.280119075906</v>
      </c>
      <c r="R213" s="124">
        <f t="shared" si="18"/>
        <v>5777628.1787087377</v>
      </c>
      <c r="Z213" s="2"/>
    </row>
    <row r="214" spans="13:26" x14ac:dyDescent="0.25">
      <c r="M214" s="2"/>
      <c r="N214" s="1">
        <f t="shared" si="19"/>
        <v>152</v>
      </c>
      <c r="O214" s="124">
        <f t="shared" si="16"/>
        <v>5777628.1787087377</v>
      </c>
      <c r="P214" s="124">
        <f t="shared" si="20"/>
        <v>32240.157315880788</v>
      </c>
      <c r="Q214" s="124">
        <f t="shared" si="17"/>
        <v>12846.305510332579</v>
      </c>
      <c r="R214" s="124">
        <f t="shared" si="18"/>
        <v>5822714.6415349515</v>
      </c>
      <c r="Z214" s="2"/>
    </row>
    <row r="215" spans="13:26" x14ac:dyDescent="0.25">
      <c r="M215" s="2"/>
      <c r="N215" s="1">
        <f t="shared" si="19"/>
        <v>153</v>
      </c>
      <c r="O215" s="124">
        <f t="shared" si="16"/>
        <v>5822714.6415349515</v>
      </c>
      <c r="P215" s="124">
        <f t="shared" si="20"/>
        <v>32240.157315880788</v>
      </c>
      <c r="Q215" s="124">
        <f t="shared" si="17"/>
        <v>12946.553303705678</v>
      </c>
      <c r="R215" s="124">
        <f t="shared" si="18"/>
        <v>5867901.352154538</v>
      </c>
      <c r="Z215" s="2"/>
    </row>
    <row r="216" spans="13:26" x14ac:dyDescent="0.25">
      <c r="M216" s="2"/>
      <c r="N216" s="1">
        <f t="shared" si="19"/>
        <v>154</v>
      </c>
      <c r="O216" s="124">
        <f t="shared" si="16"/>
        <v>5867901.352154538</v>
      </c>
      <c r="P216" s="124">
        <f t="shared" si="20"/>
        <v>32240.157315880788</v>
      </c>
      <c r="Q216" s="124">
        <f t="shared" si="17"/>
        <v>13047.023993696659</v>
      </c>
      <c r="R216" s="124">
        <f t="shared" si="18"/>
        <v>5913188.533464116</v>
      </c>
      <c r="Z216" s="2"/>
    </row>
    <row r="217" spans="13:26" x14ac:dyDescent="0.25">
      <c r="M217" s="2"/>
      <c r="N217" s="1">
        <f t="shared" si="19"/>
        <v>155</v>
      </c>
      <c r="O217" s="124">
        <f t="shared" si="16"/>
        <v>5913188.533464116</v>
      </c>
      <c r="P217" s="124">
        <f t="shared" si="20"/>
        <v>32240.157315880788</v>
      </c>
      <c r="Q217" s="124">
        <f t="shared" si="17"/>
        <v>13147.718075906478</v>
      </c>
      <c r="R217" s="124">
        <f t="shared" si="18"/>
        <v>5958576.4088559039</v>
      </c>
      <c r="Z217" s="2"/>
    </row>
    <row r="218" spans="13:26" x14ac:dyDescent="0.25">
      <c r="M218" s="2"/>
      <c r="N218" s="1">
        <f t="shared" si="19"/>
        <v>156</v>
      </c>
      <c r="O218" s="124">
        <f t="shared" si="16"/>
        <v>5958576.4088559039</v>
      </c>
      <c r="P218" s="124">
        <f t="shared" si="20"/>
        <v>32240.157315880788</v>
      </c>
      <c r="Q218" s="124">
        <f t="shared" si="17"/>
        <v>13248.636047038037</v>
      </c>
      <c r="R218" s="124">
        <f t="shared" si="18"/>
        <v>6004065.2022188231</v>
      </c>
      <c r="Z218" s="2"/>
    </row>
    <row r="219" spans="13:26" x14ac:dyDescent="0.25">
      <c r="M219" s="2"/>
      <c r="N219" s="1">
        <f t="shared" si="19"/>
        <v>157</v>
      </c>
      <c r="O219" s="124">
        <f t="shared" si="16"/>
        <v>6004065.2022188231</v>
      </c>
      <c r="P219" s="124">
        <f t="shared" si="20"/>
        <v>32240.157315880788</v>
      </c>
      <c r="Q219" s="124">
        <f t="shared" si="17"/>
        <v>13349.778404898638</v>
      </c>
      <c r="R219" s="124">
        <f t="shared" si="18"/>
        <v>6049655.1379396031</v>
      </c>
      <c r="Z219" s="2"/>
    </row>
    <row r="220" spans="13:26" x14ac:dyDescent="0.25">
      <c r="M220" s="2"/>
      <c r="N220" s="1">
        <f t="shared" si="19"/>
        <v>158</v>
      </c>
      <c r="O220" s="124">
        <f t="shared" si="16"/>
        <v>6049655.1379396031</v>
      </c>
      <c r="P220" s="124">
        <f t="shared" si="20"/>
        <v>32240.157315880788</v>
      </c>
      <c r="Q220" s="124">
        <f t="shared" si="17"/>
        <v>13451.145648402433</v>
      </c>
      <c r="R220" s="124">
        <f t="shared" si="18"/>
        <v>6095346.4409038862</v>
      </c>
      <c r="Z220" s="2"/>
    </row>
    <row r="221" spans="13:26" x14ac:dyDescent="0.25">
      <c r="M221" s="2"/>
      <c r="N221" s="1">
        <f t="shared" si="19"/>
        <v>159</v>
      </c>
      <c r="O221" s="124">
        <f t="shared" si="16"/>
        <v>6095346.4409038862</v>
      </c>
      <c r="P221" s="124">
        <f t="shared" si="20"/>
        <v>32240.157315880788</v>
      </c>
      <c r="Q221" s="124">
        <f t="shared" si="17"/>
        <v>13552.738277572891</v>
      </c>
      <c r="R221" s="124">
        <f t="shared" si="18"/>
        <v>6141139.3364973404</v>
      </c>
      <c r="Z221" s="2"/>
    </row>
    <row r="222" spans="13:26" x14ac:dyDescent="0.25">
      <c r="M222" s="2"/>
      <c r="N222" s="1">
        <f t="shared" si="19"/>
        <v>160</v>
      </c>
      <c r="O222" s="124">
        <f t="shared" si="16"/>
        <v>6141139.3364973404</v>
      </c>
      <c r="P222" s="124">
        <f t="shared" si="20"/>
        <v>32240.157315880788</v>
      </c>
      <c r="Q222" s="124">
        <f t="shared" si="17"/>
        <v>13654.556793545262</v>
      </c>
      <c r="R222" s="124">
        <f t="shared" si="18"/>
        <v>6187034.0506067667</v>
      </c>
      <c r="Z222" s="2"/>
    </row>
    <row r="223" spans="13:26" x14ac:dyDescent="0.25">
      <c r="M223" s="2"/>
      <c r="N223" s="1">
        <f t="shared" si="19"/>
        <v>161</v>
      </c>
      <c r="O223" s="124">
        <f t="shared" si="16"/>
        <v>6187034.0506067667</v>
      </c>
      <c r="P223" s="124">
        <f t="shared" si="20"/>
        <v>32240.157315880788</v>
      </c>
      <c r="Q223" s="124">
        <f t="shared" si="17"/>
        <v>13756.601698569044</v>
      </c>
      <c r="R223" s="124">
        <f t="shared" si="18"/>
        <v>6233030.8096212167</v>
      </c>
      <c r="Z223" s="2"/>
    </row>
    <row r="224" spans="13:26" x14ac:dyDescent="0.25">
      <c r="M224" s="2"/>
      <c r="N224" s="1">
        <f t="shared" si="19"/>
        <v>162</v>
      </c>
      <c r="O224" s="124">
        <f t="shared" si="16"/>
        <v>6233030.8096212167</v>
      </c>
      <c r="P224" s="124">
        <f t="shared" si="20"/>
        <v>32240.157315880788</v>
      </c>
      <c r="Q224" s="124">
        <f t="shared" si="17"/>
        <v>13858.87349601047</v>
      </c>
      <c r="R224" s="124">
        <f t="shared" si="18"/>
        <v>6279129.8404331086</v>
      </c>
      <c r="Z224" s="2"/>
    </row>
    <row r="225" spans="13:26" x14ac:dyDescent="0.25">
      <c r="M225" s="2"/>
      <c r="N225" s="1">
        <f t="shared" si="19"/>
        <v>163</v>
      </c>
      <c r="O225" s="124">
        <f t="shared" si="16"/>
        <v>6279129.8404331086</v>
      </c>
      <c r="P225" s="124">
        <f t="shared" si="20"/>
        <v>32240.157315880788</v>
      </c>
      <c r="Q225" s="124">
        <f t="shared" si="17"/>
        <v>13961.372690354981</v>
      </c>
      <c r="R225" s="124">
        <f t="shared" si="18"/>
        <v>6325331.370439345</v>
      </c>
      <c r="Z225" s="2"/>
    </row>
    <row r="226" spans="13:26" x14ac:dyDescent="0.25">
      <c r="M226" s="2"/>
      <c r="N226" s="1">
        <f t="shared" si="19"/>
        <v>164</v>
      </c>
      <c r="O226" s="124">
        <f t="shared" si="16"/>
        <v>6325331.370439345</v>
      </c>
      <c r="P226" s="124">
        <f t="shared" si="20"/>
        <v>32240.157315880788</v>
      </c>
      <c r="Q226" s="124">
        <f t="shared" si="17"/>
        <v>14064.099787209727</v>
      </c>
      <c r="R226" s="124">
        <f t="shared" si="18"/>
        <v>6371635.6275424361</v>
      </c>
      <c r="Z226" s="2"/>
    </row>
    <row r="227" spans="13:26" x14ac:dyDescent="0.25">
      <c r="M227" s="2"/>
      <c r="N227" s="1">
        <f t="shared" si="19"/>
        <v>165</v>
      </c>
      <c r="O227" s="124">
        <f t="shared" si="16"/>
        <v>6371635.6275424361</v>
      </c>
      <c r="P227" s="124">
        <f t="shared" si="20"/>
        <v>32240.157315880788</v>
      </c>
      <c r="Q227" s="124">
        <f t="shared" si="17"/>
        <v>14167.055293306043</v>
      </c>
      <c r="R227" s="124">
        <f t="shared" si="18"/>
        <v>6418042.8401516229</v>
      </c>
      <c r="Z227" s="2"/>
    </row>
    <row r="228" spans="13:26" x14ac:dyDescent="0.25">
      <c r="M228" s="2"/>
      <c r="N228" s="1">
        <f t="shared" si="19"/>
        <v>166</v>
      </c>
      <c r="O228" s="124">
        <f t="shared" si="16"/>
        <v>6418042.8401516229</v>
      </c>
      <c r="P228" s="124">
        <f t="shared" si="20"/>
        <v>32240.157315880788</v>
      </c>
      <c r="Q228" s="124">
        <f t="shared" si="17"/>
        <v>14270.239716501965</v>
      </c>
      <c r="R228" s="124">
        <f t="shared" si="18"/>
        <v>6464553.2371840058</v>
      </c>
      <c r="Z228" s="2"/>
    </row>
    <row r="229" spans="13:26" x14ac:dyDescent="0.25">
      <c r="M229" s="2"/>
      <c r="N229" s="1">
        <f t="shared" si="19"/>
        <v>167</v>
      </c>
      <c r="O229" s="124">
        <f t="shared" si="16"/>
        <v>6464553.2371840058</v>
      </c>
      <c r="P229" s="124">
        <f t="shared" si="20"/>
        <v>32240.157315880788</v>
      </c>
      <c r="Q229" s="124">
        <f t="shared" si="17"/>
        <v>14373.653565784733</v>
      </c>
      <c r="R229" s="124">
        <f t="shared" si="18"/>
        <v>6511167.0480656717</v>
      </c>
      <c r="Z229" s="2"/>
    </row>
    <row r="230" spans="13:26" x14ac:dyDescent="0.25">
      <c r="M230" s="2"/>
      <c r="N230" s="1">
        <f t="shared" si="19"/>
        <v>168</v>
      </c>
      <c r="O230" s="124">
        <f t="shared" si="16"/>
        <v>6511167.0480656717</v>
      </c>
      <c r="P230" s="124">
        <f t="shared" si="20"/>
        <v>32240.157315880788</v>
      </c>
      <c r="Q230" s="124">
        <f t="shared" si="17"/>
        <v>14477.297351273291</v>
      </c>
      <c r="R230" s="124">
        <f t="shared" si="18"/>
        <v>6557884.5027328264</v>
      </c>
      <c r="Z230" s="2"/>
    </row>
    <row r="231" spans="13:26" x14ac:dyDescent="0.25">
      <c r="M231" s="2"/>
      <c r="N231" s="1">
        <f t="shared" si="19"/>
        <v>169</v>
      </c>
      <c r="O231" s="124">
        <f t="shared" ref="O231:O294" si="21">R230</f>
        <v>6557884.5027328264</v>
      </c>
      <c r="P231" s="124">
        <f t="shared" si="20"/>
        <v>32240.157315880788</v>
      </c>
      <c r="Q231" s="124">
        <f t="shared" ref="Q231:Q294" si="22">O231*$P$57</f>
        <v>14581.171584220818</v>
      </c>
      <c r="R231" s="124">
        <f t="shared" ref="R231:R294" si="23">O231+P231+Q231</f>
        <v>6604705.831632928</v>
      </c>
      <c r="Z231" s="2"/>
    </row>
    <row r="232" spans="13:26" x14ac:dyDescent="0.25">
      <c r="M232" s="2"/>
      <c r="N232" s="1">
        <f t="shared" si="19"/>
        <v>170</v>
      </c>
      <c r="O232" s="124">
        <f t="shared" si="21"/>
        <v>6604705.831632928</v>
      </c>
      <c r="P232" s="124">
        <f t="shared" si="20"/>
        <v>32240.157315880788</v>
      </c>
      <c r="Q232" s="124">
        <f t="shared" si="22"/>
        <v>14685.276777017232</v>
      </c>
      <c r="R232" s="124">
        <f t="shared" si="23"/>
        <v>6651631.2657258259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6651631.2657258259</v>
      </c>
      <c r="P233" s="124">
        <f t="shared" si="20"/>
        <v>32240.157315880788</v>
      </c>
      <c r="Q233" s="124">
        <f t="shared" si="22"/>
        <v>14789.613443191736</v>
      </c>
      <c r="R233" s="124">
        <f t="shared" si="23"/>
        <v>6698661.036484899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6698661.036484899</v>
      </c>
      <c r="P234" s="124">
        <f t="shared" si="20"/>
        <v>32240.157315880788</v>
      </c>
      <c r="Q234" s="124">
        <f t="shared" si="22"/>
        <v>14894.182097415343</v>
      </c>
      <c r="R234" s="124">
        <f t="shared" si="23"/>
        <v>6745795.3758981954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6745795.3758981954</v>
      </c>
      <c r="P235" s="124">
        <f t="shared" si="20"/>
        <v>32240.157315880788</v>
      </c>
      <c r="Q235" s="124">
        <f t="shared" si="22"/>
        <v>14998.983255503408</v>
      </c>
      <c r="R235" s="124">
        <f t="shared" si="23"/>
        <v>6793034.5164695801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6793034.5164695801</v>
      </c>
      <c r="P236" s="124">
        <f t="shared" si="20"/>
        <v>32240.157315880788</v>
      </c>
      <c r="Q236" s="124">
        <f t="shared" si="22"/>
        <v>15104.017434418187</v>
      </c>
      <c r="R236" s="124">
        <f t="shared" si="23"/>
        <v>6840378.6912198793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6840378.6912198793</v>
      </c>
      <c r="P237" s="124">
        <f t="shared" si="20"/>
        <v>32240.157315880788</v>
      </c>
      <c r="Q237" s="124">
        <f t="shared" si="22"/>
        <v>15209.28515227137</v>
      </c>
      <c r="R237" s="124">
        <f t="shared" si="23"/>
        <v>6887828.1336880317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6887828.1336880317</v>
      </c>
      <c r="P238" s="124">
        <f t="shared" si="20"/>
        <v>32240.157315880788</v>
      </c>
      <c r="Q238" s="124">
        <f t="shared" si="22"/>
        <v>15314.786928326655</v>
      </c>
      <c r="R238" s="124">
        <f t="shared" si="23"/>
        <v>6935383.0779322395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6935383.0779322395</v>
      </c>
      <c r="P239" s="124">
        <f t="shared" si="20"/>
        <v>32240.157315880788</v>
      </c>
      <c r="Q239" s="124">
        <f t="shared" si="22"/>
        <v>15420.523283002296</v>
      </c>
      <c r="R239" s="124">
        <f t="shared" si="23"/>
        <v>6983043.7585311225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6983043.7585311225</v>
      </c>
      <c r="P240" s="124">
        <f t="shared" si="20"/>
        <v>32240.157315880788</v>
      </c>
      <c r="Q240" s="124">
        <f t="shared" si="22"/>
        <v>15526.494737873674</v>
      </c>
      <c r="R240" s="124">
        <f t="shared" si="23"/>
        <v>7030810.4105848772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7030810.4105848772</v>
      </c>
      <c r="P241" s="124">
        <f t="shared" si="20"/>
        <v>32240.157315880788</v>
      </c>
      <c r="Q241" s="124">
        <f t="shared" si="22"/>
        <v>15632.701815675871</v>
      </c>
      <c r="R241" s="124">
        <f t="shared" si="23"/>
        <v>7078683.2697164342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7078683.2697164342</v>
      </c>
      <c r="P242" s="124">
        <f t="shared" si="20"/>
        <v>32240.157315880788</v>
      </c>
      <c r="Q242" s="124">
        <f t="shared" si="22"/>
        <v>15739.14504030625</v>
      </c>
      <c r="R242" s="124">
        <f t="shared" si="23"/>
        <v>7126662.5720726214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7126662.5720726214</v>
      </c>
      <c r="P243" s="124">
        <f t="shared" si="20"/>
        <v>32240.157315880788</v>
      </c>
      <c r="Q243" s="124">
        <f t="shared" si="22"/>
        <v>15845.824936827032</v>
      </c>
      <c r="R243" s="124">
        <f t="shared" si="23"/>
        <v>7174748.5543253291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7174748.5543253291</v>
      </c>
      <c r="P244" s="124">
        <f t="shared" si="20"/>
        <v>32240.157315880788</v>
      </c>
      <c r="Q244" s="124">
        <f t="shared" si="22"/>
        <v>15952.742031467893</v>
      </c>
      <c r="R244" s="124">
        <f t="shared" si="23"/>
        <v>7222941.4536726782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7222941.4536726782</v>
      </c>
      <c r="P245" s="124">
        <f t="shared" si="20"/>
        <v>32240.157315880788</v>
      </c>
      <c r="Q245" s="124">
        <f t="shared" si="22"/>
        <v>16059.896851628564</v>
      </c>
      <c r="R245" s="124">
        <f t="shared" si="23"/>
        <v>7271241.5078401882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7271241.5078401882</v>
      </c>
      <c r="P246" s="124">
        <f t="shared" si="20"/>
        <v>32240.157315880788</v>
      </c>
      <c r="Q246" s="124">
        <f t="shared" si="22"/>
        <v>16167.289925881416</v>
      </c>
      <c r="R246" s="124">
        <f t="shared" si="23"/>
        <v>7319648.9550819509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7319648.9550819509</v>
      </c>
      <c r="P247" s="124">
        <f t="shared" si="20"/>
        <v>32240.157315880788</v>
      </c>
      <c r="Q247" s="124">
        <f t="shared" si="22"/>
        <v>16274.921783974087</v>
      </c>
      <c r="R247" s="124">
        <f t="shared" si="23"/>
        <v>7368164.0341818063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7368164.0341818063</v>
      </c>
      <c r="P248" s="124">
        <f t="shared" si="20"/>
        <v>32240.157315880788</v>
      </c>
      <c r="Q248" s="124">
        <f t="shared" si="22"/>
        <v>16382.792956832078</v>
      </c>
      <c r="R248" s="124">
        <f t="shared" si="23"/>
        <v>7416786.9844545191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7416786.9844545191</v>
      </c>
      <c r="P249" s="124">
        <f t="shared" si="20"/>
        <v>32240.157315880788</v>
      </c>
      <c r="Q249" s="124">
        <f t="shared" si="22"/>
        <v>16490.903976561385</v>
      </c>
      <c r="R249" s="124">
        <f t="shared" si="23"/>
        <v>7465518.0457469616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7465518.0457469616</v>
      </c>
      <c r="P250" s="124">
        <f t="shared" si="20"/>
        <v>32240.157315880788</v>
      </c>
      <c r="Q250" s="124">
        <f t="shared" si="22"/>
        <v>16599.255376451118</v>
      </c>
      <c r="R250" s="124">
        <f t="shared" si="23"/>
        <v>7514357.4584392933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7514357.4584392933</v>
      </c>
      <c r="P251" s="124">
        <f t="shared" si="20"/>
        <v>32240.157315880788</v>
      </c>
      <c r="Q251" s="124">
        <f t="shared" si="22"/>
        <v>16707.84769097613</v>
      </c>
      <c r="R251" s="124">
        <f t="shared" si="23"/>
        <v>7563305.4634461505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7563305.4634461505</v>
      </c>
      <c r="P252" s="124">
        <f t="shared" ref="P252:P315" si="25">P251</f>
        <v>32240.157315880788</v>
      </c>
      <c r="Q252" s="124">
        <f t="shared" si="22"/>
        <v>16816.681455799659</v>
      </c>
      <c r="R252" s="124">
        <f t="shared" si="23"/>
        <v>7612362.3022178309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7612362.3022178309</v>
      </c>
      <c r="P253" s="124">
        <f t="shared" si="25"/>
        <v>32240.157315880788</v>
      </c>
      <c r="Q253" s="124">
        <f t="shared" si="22"/>
        <v>16925.757207775961</v>
      </c>
      <c r="R253" s="124">
        <f t="shared" si="23"/>
        <v>7661528.2167414883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7661528.2167414883</v>
      </c>
      <c r="P254" s="124">
        <f t="shared" si="25"/>
        <v>32240.157315880788</v>
      </c>
      <c r="Q254" s="124">
        <f t="shared" si="22"/>
        <v>17035.075484952973</v>
      </c>
      <c r="R254" s="124">
        <f t="shared" si="23"/>
        <v>7710803.4495423222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7710803.4495423222</v>
      </c>
      <c r="P255" s="124">
        <f t="shared" si="25"/>
        <v>32240.157315880788</v>
      </c>
      <c r="Q255" s="124">
        <f t="shared" si="22"/>
        <v>17144.636826574952</v>
      </c>
      <c r="R255" s="124">
        <f t="shared" si="23"/>
        <v>7760188.243684778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7760188.243684778</v>
      </c>
      <c r="P256" s="124">
        <f t="shared" si="25"/>
        <v>32240.157315880788</v>
      </c>
      <c r="Q256" s="124">
        <f t="shared" si="22"/>
        <v>17254.441773085138</v>
      </c>
      <c r="R256" s="124">
        <f t="shared" si="23"/>
        <v>7809682.8427737439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7809682.8427737439</v>
      </c>
      <c r="P257" s="124">
        <f t="shared" si="25"/>
        <v>32240.157315880788</v>
      </c>
      <c r="Q257" s="124">
        <f t="shared" si="22"/>
        <v>17364.490866128435</v>
      </c>
      <c r="R257" s="124">
        <f t="shared" si="23"/>
        <v>7859287.4909557533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7859287.4909557533</v>
      </c>
      <c r="P258" s="124">
        <f t="shared" si="25"/>
        <v>32240.157315880788</v>
      </c>
      <c r="Q258" s="124">
        <f t="shared" si="22"/>
        <v>17474.784648554058</v>
      </c>
      <c r="R258" s="124">
        <f t="shared" si="23"/>
        <v>7909002.4329201886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7909002.4329201886</v>
      </c>
      <c r="P259" s="124">
        <f t="shared" si="25"/>
        <v>32240.157315880788</v>
      </c>
      <c r="Q259" s="124">
        <f t="shared" si="22"/>
        <v>17585.323664418233</v>
      </c>
      <c r="R259" s="124">
        <f t="shared" si="23"/>
        <v>7958827.9139004881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7958827.9139004881</v>
      </c>
      <c r="P260" s="124">
        <f t="shared" si="25"/>
        <v>32240.157315880788</v>
      </c>
      <c r="Q260" s="124">
        <f t="shared" si="22"/>
        <v>17696.108458986866</v>
      </c>
      <c r="R260" s="124">
        <f t="shared" si="23"/>
        <v>8008764.1796753556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8008764.1796753556</v>
      </c>
      <c r="P261" s="124">
        <f t="shared" si="25"/>
        <v>32240.157315880788</v>
      </c>
      <c r="Q261" s="124">
        <f t="shared" si="22"/>
        <v>17807.139578738239</v>
      </c>
      <c r="R261" s="124">
        <f t="shared" si="23"/>
        <v>8058811.4765699748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8058811.4765699748</v>
      </c>
      <c r="P262" s="124">
        <f t="shared" si="25"/>
        <v>32240.157315880788</v>
      </c>
      <c r="Q262" s="124">
        <f t="shared" si="22"/>
        <v>17918.417571365706</v>
      </c>
      <c r="R262" s="124">
        <f t="shared" si="23"/>
        <v>8108970.0514572216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8108970.0514572216</v>
      </c>
      <c r="P263" s="124">
        <f t="shared" si="25"/>
        <v>32240.157315880788</v>
      </c>
      <c r="Q263" s="124">
        <f t="shared" si="22"/>
        <v>18029.942985780392</v>
      </c>
      <c r="R263" s="124">
        <f t="shared" si="23"/>
        <v>8159240.1517588831</v>
      </c>
      <c r="Z263" s="2"/>
    </row>
    <row r="264" spans="13:26" x14ac:dyDescent="0.25">
      <c r="M264" s="2"/>
      <c r="N264" s="1">
        <f t="shared" si="24"/>
        <v>202</v>
      </c>
      <c r="O264" s="124">
        <f t="shared" si="21"/>
        <v>8159240.1517588831</v>
      </c>
      <c r="P264" s="124">
        <f t="shared" si="25"/>
        <v>32240.157315880788</v>
      </c>
      <c r="Q264" s="124">
        <f t="shared" si="22"/>
        <v>18141.716372113908</v>
      </c>
      <c r="R264" s="124">
        <f t="shared" si="23"/>
        <v>8209622.0254468778</v>
      </c>
      <c r="Z264" s="2"/>
    </row>
    <row r="265" spans="13:26" x14ac:dyDescent="0.25">
      <c r="M265" s="2"/>
      <c r="N265" s="1">
        <f t="shared" si="24"/>
        <v>203</v>
      </c>
      <c r="O265" s="124">
        <f t="shared" si="21"/>
        <v>8209622.0254468778</v>
      </c>
      <c r="P265" s="124">
        <f t="shared" si="25"/>
        <v>32240.157315880788</v>
      </c>
      <c r="Q265" s="124">
        <f t="shared" si="22"/>
        <v>18253.738281721045</v>
      </c>
      <c r="R265" s="124">
        <f t="shared" si="23"/>
        <v>8260115.9210444801</v>
      </c>
      <c r="Z265" s="2"/>
    </row>
    <row r="266" spans="13:26" x14ac:dyDescent="0.25">
      <c r="M266" s="2"/>
      <c r="N266" s="1">
        <f t="shared" si="24"/>
        <v>204</v>
      </c>
      <c r="O266" s="124">
        <f t="shared" si="21"/>
        <v>8260115.9210444801</v>
      </c>
      <c r="P266" s="124">
        <f t="shared" si="25"/>
        <v>32240.157315880788</v>
      </c>
      <c r="Q266" s="124">
        <f t="shared" si="22"/>
        <v>18366.009267182522</v>
      </c>
      <c r="R266" s="124">
        <f t="shared" si="23"/>
        <v>8310722.0876275431</v>
      </c>
      <c r="Z266" s="2"/>
    </row>
    <row r="267" spans="13:26" x14ac:dyDescent="0.25">
      <c r="M267" s="2"/>
      <c r="N267" s="1">
        <f t="shared" si="24"/>
        <v>205</v>
      </c>
      <c r="O267" s="124">
        <f t="shared" si="21"/>
        <v>8310722.0876275431</v>
      </c>
      <c r="P267" s="124">
        <f t="shared" si="25"/>
        <v>32240.157315880788</v>
      </c>
      <c r="Q267" s="124">
        <f t="shared" si="22"/>
        <v>18478.529882307692</v>
      </c>
      <c r="R267" s="124">
        <f t="shared" si="23"/>
        <v>8361440.7748257322</v>
      </c>
      <c r="Z267" s="2"/>
    </row>
    <row r="268" spans="13:26" x14ac:dyDescent="0.25">
      <c r="M268" s="2"/>
      <c r="N268" s="1">
        <f t="shared" si="24"/>
        <v>206</v>
      </c>
      <c r="O268" s="124">
        <f t="shared" si="21"/>
        <v>8361440.7748257322</v>
      </c>
      <c r="P268" s="124">
        <f t="shared" si="25"/>
        <v>32240.157315880788</v>
      </c>
      <c r="Q268" s="124">
        <f t="shared" si="22"/>
        <v>18591.300682137276</v>
      </c>
      <c r="R268" s="124">
        <f t="shared" si="23"/>
        <v>8412272.23282375</v>
      </c>
      <c r="Z268" s="2"/>
    </row>
    <row r="269" spans="13:26" x14ac:dyDescent="0.25">
      <c r="M269" s="2"/>
      <c r="N269" s="1">
        <f t="shared" si="24"/>
        <v>207</v>
      </c>
      <c r="O269" s="124">
        <f t="shared" si="21"/>
        <v>8412272.23282375</v>
      </c>
      <c r="P269" s="124">
        <f t="shared" si="25"/>
        <v>32240.157315880788</v>
      </c>
      <c r="Q269" s="124">
        <f t="shared" si="22"/>
        <v>18704.322222946106</v>
      </c>
      <c r="R269" s="124">
        <f t="shared" si="23"/>
        <v>8463216.7123625763</v>
      </c>
      <c r="Z269" s="2"/>
    </row>
    <row r="270" spans="13:26" x14ac:dyDescent="0.25">
      <c r="M270" s="2"/>
      <c r="N270" s="1">
        <f t="shared" si="24"/>
        <v>208</v>
      </c>
      <c r="O270" s="124">
        <f t="shared" si="21"/>
        <v>8463216.7123625763</v>
      </c>
      <c r="P270" s="124">
        <f t="shared" si="25"/>
        <v>32240.157315880788</v>
      </c>
      <c r="Q270" s="124">
        <f t="shared" si="22"/>
        <v>18817.595062245866</v>
      </c>
      <c r="R270" s="124">
        <f t="shared" si="23"/>
        <v>8514274.4647407029</v>
      </c>
      <c r="Z270" s="2"/>
    </row>
    <row r="271" spans="13:26" x14ac:dyDescent="0.25">
      <c r="M271" s="2"/>
      <c r="N271" s="1">
        <f t="shared" si="24"/>
        <v>209</v>
      </c>
      <c r="O271" s="124">
        <f t="shared" si="21"/>
        <v>8514274.4647407029</v>
      </c>
      <c r="P271" s="124">
        <f t="shared" si="25"/>
        <v>32240.157315880788</v>
      </c>
      <c r="Q271" s="124">
        <f t="shared" si="22"/>
        <v>18931.119758787852</v>
      </c>
      <c r="R271" s="124">
        <f t="shared" si="23"/>
        <v>8565445.7418153714</v>
      </c>
      <c r="Z271" s="2"/>
    </row>
    <row r="272" spans="13:26" x14ac:dyDescent="0.25">
      <c r="M272" s="2"/>
      <c r="N272" s="1">
        <f t="shared" si="24"/>
        <v>210</v>
      </c>
      <c r="O272" s="124">
        <f t="shared" si="21"/>
        <v>8565445.7418153714</v>
      </c>
      <c r="P272" s="124">
        <f t="shared" si="25"/>
        <v>32240.157315880788</v>
      </c>
      <c r="Q272" s="124">
        <f t="shared" si="22"/>
        <v>19044.896872565703</v>
      </c>
      <c r="R272" s="124">
        <f t="shared" si="23"/>
        <v>8616730.7960038166</v>
      </c>
      <c r="Z272" s="2"/>
    </row>
    <row r="273" spans="13:26" x14ac:dyDescent="0.25">
      <c r="M273" s="2"/>
      <c r="N273" s="1">
        <f t="shared" si="24"/>
        <v>211</v>
      </c>
      <c r="O273" s="124">
        <f t="shared" si="21"/>
        <v>8616730.7960038166</v>
      </c>
      <c r="P273" s="124">
        <f t="shared" si="25"/>
        <v>32240.157315880788</v>
      </c>
      <c r="Q273" s="124">
        <f t="shared" si="22"/>
        <v>19158.926964818191</v>
      </c>
      <c r="R273" s="124">
        <f t="shared" si="23"/>
        <v>8668129.8802845143</v>
      </c>
      <c r="Z273" s="2"/>
    </row>
    <row r="274" spans="13:26" x14ac:dyDescent="0.25">
      <c r="M274" s="2"/>
      <c r="N274" s="1">
        <f t="shared" si="24"/>
        <v>212</v>
      </c>
      <c r="O274" s="124">
        <f t="shared" si="21"/>
        <v>8668129.8802845143</v>
      </c>
      <c r="P274" s="124">
        <f t="shared" si="25"/>
        <v>32240.157315880788</v>
      </c>
      <c r="Q274" s="124">
        <f t="shared" si="22"/>
        <v>19273.210598031976</v>
      </c>
      <c r="R274" s="124">
        <f t="shared" si="23"/>
        <v>8719643.2481984254</v>
      </c>
      <c r="Z274" s="2"/>
    </row>
    <row r="275" spans="13:26" x14ac:dyDescent="0.25">
      <c r="M275" s="2"/>
      <c r="N275" s="1">
        <f t="shared" si="24"/>
        <v>213</v>
      </c>
      <c r="O275" s="124">
        <f t="shared" si="21"/>
        <v>8719643.2481984254</v>
      </c>
      <c r="P275" s="124">
        <f t="shared" si="25"/>
        <v>32240.157315880788</v>
      </c>
      <c r="Q275" s="124">
        <f t="shared" si="22"/>
        <v>19387.74833594438</v>
      </c>
      <c r="R275" s="124">
        <f t="shared" si="23"/>
        <v>8771271.1538502499</v>
      </c>
      <c r="Z275" s="2"/>
    </row>
    <row r="276" spans="13:26" x14ac:dyDescent="0.25">
      <c r="M276" s="2"/>
      <c r="N276" s="1">
        <f t="shared" si="24"/>
        <v>214</v>
      </c>
      <c r="O276" s="124">
        <f t="shared" si="21"/>
        <v>8771271.1538502499</v>
      </c>
      <c r="P276" s="124">
        <f t="shared" si="25"/>
        <v>32240.157315880788</v>
      </c>
      <c r="Q276" s="124">
        <f t="shared" si="22"/>
        <v>19502.540743546178</v>
      </c>
      <c r="R276" s="124">
        <f t="shared" si="23"/>
        <v>8823013.8519096766</v>
      </c>
      <c r="Z276" s="2"/>
    </row>
    <row r="277" spans="13:26" x14ac:dyDescent="0.25">
      <c r="M277" s="2"/>
      <c r="N277" s="1">
        <f t="shared" si="24"/>
        <v>215</v>
      </c>
      <c r="O277" s="124">
        <f t="shared" si="21"/>
        <v>8823013.8519096766</v>
      </c>
      <c r="P277" s="124">
        <f t="shared" si="25"/>
        <v>32240.157315880788</v>
      </c>
      <c r="Q277" s="124">
        <f t="shared" si="22"/>
        <v>19617.588387084368</v>
      </c>
      <c r="R277" s="124">
        <f t="shared" si="23"/>
        <v>8874871.5976126418</v>
      </c>
      <c r="Z277" s="2"/>
    </row>
    <row r="278" spans="13:26" x14ac:dyDescent="0.25">
      <c r="M278" s="2"/>
      <c r="N278" s="1">
        <f t="shared" si="24"/>
        <v>216</v>
      </c>
      <c r="O278" s="124">
        <f t="shared" si="21"/>
        <v>8874871.5976126418</v>
      </c>
      <c r="P278" s="124">
        <f t="shared" si="25"/>
        <v>32240.157315880788</v>
      </c>
      <c r="Q278" s="124">
        <f t="shared" si="22"/>
        <v>19732.89183406498</v>
      </c>
      <c r="R278" s="124">
        <f t="shared" si="23"/>
        <v>8926844.6467625871</v>
      </c>
      <c r="Z278" s="2"/>
    </row>
    <row r="279" spans="13:26" x14ac:dyDescent="0.25">
      <c r="M279" s="2"/>
      <c r="N279" s="1">
        <f t="shared" si="24"/>
        <v>217</v>
      </c>
      <c r="O279" s="124">
        <f t="shared" si="21"/>
        <v>8926844.6467625871</v>
      </c>
      <c r="P279" s="124">
        <f t="shared" si="25"/>
        <v>32240.157315880788</v>
      </c>
      <c r="Q279" s="124">
        <f t="shared" si="22"/>
        <v>19848.451653255863</v>
      </c>
      <c r="R279" s="124">
        <f t="shared" si="23"/>
        <v>8978933.2557317223</v>
      </c>
      <c r="Z279" s="2"/>
    </row>
    <row r="280" spans="13:26" x14ac:dyDescent="0.25">
      <c r="M280" s="2"/>
      <c r="N280" s="1">
        <f t="shared" si="24"/>
        <v>218</v>
      </c>
      <c r="O280" s="124">
        <f t="shared" si="21"/>
        <v>8978933.2557317223</v>
      </c>
      <c r="P280" s="124">
        <f t="shared" si="25"/>
        <v>32240.157315880788</v>
      </c>
      <c r="Q280" s="124">
        <f t="shared" si="22"/>
        <v>19964.268414689497</v>
      </c>
      <c r="R280" s="124">
        <f t="shared" si="23"/>
        <v>9031137.6814622916</v>
      </c>
      <c r="Z280" s="2"/>
    </row>
    <row r="281" spans="13:26" x14ac:dyDescent="0.25">
      <c r="M281" s="2"/>
      <c r="N281" s="1">
        <f t="shared" si="24"/>
        <v>219</v>
      </c>
      <c r="O281" s="124">
        <f t="shared" si="21"/>
        <v>9031137.6814622916</v>
      </c>
      <c r="P281" s="124">
        <f t="shared" si="25"/>
        <v>32240.157315880788</v>
      </c>
      <c r="Q281" s="124">
        <f t="shared" si="22"/>
        <v>20080.342689665817</v>
      </c>
      <c r="R281" s="124">
        <f t="shared" si="23"/>
        <v>9083458.1814678367</v>
      </c>
      <c r="Z281" s="2"/>
    </row>
    <row r="282" spans="13:26" x14ac:dyDescent="0.25">
      <c r="M282" s="2"/>
      <c r="N282" s="1">
        <f t="shared" si="24"/>
        <v>220</v>
      </c>
      <c r="O282" s="124">
        <f t="shared" si="21"/>
        <v>9083458.1814678367</v>
      </c>
      <c r="P282" s="124">
        <f t="shared" si="25"/>
        <v>32240.157315880788</v>
      </c>
      <c r="Q282" s="124">
        <f t="shared" si="22"/>
        <v>20196.675050754999</v>
      </c>
      <c r="R282" s="124">
        <f t="shared" si="23"/>
        <v>9135895.0138344709</v>
      </c>
      <c r="Z282" s="2"/>
    </row>
    <row r="283" spans="13:26" x14ac:dyDescent="0.25">
      <c r="M283" s="2"/>
      <c r="N283" s="1">
        <f t="shared" si="24"/>
        <v>221</v>
      </c>
      <c r="O283" s="124">
        <f t="shared" si="21"/>
        <v>9135895.0138344709</v>
      </c>
      <c r="P283" s="124">
        <f t="shared" si="25"/>
        <v>32240.157315880788</v>
      </c>
      <c r="Q283" s="124">
        <f t="shared" si="22"/>
        <v>20313.266071800321</v>
      </c>
      <c r="R283" s="124">
        <f t="shared" si="23"/>
        <v>9188448.4372221511</v>
      </c>
      <c r="Z283" s="2"/>
    </row>
    <row r="284" spans="13:26" x14ac:dyDescent="0.25">
      <c r="M284" s="2"/>
      <c r="N284" s="1">
        <f t="shared" si="24"/>
        <v>222</v>
      </c>
      <c r="O284" s="124">
        <f t="shared" si="21"/>
        <v>9188448.4372221511</v>
      </c>
      <c r="P284" s="124">
        <f t="shared" si="25"/>
        <v>32240.157315880788</v>
      </c>
      <c r="Q284" s="124">
        <f t="shared" si="22"/>
        <v>20430.116327920972</v>
      </c>
      <c r="R284" s="124">
        <f t="shared" si="23"/>
        <v>9241118.7108659521</v>
      </c>
      <c r="Z284" s="2"/>
    </row>
    <row r="285" spans="13:26" x14ac:dyDescent="0.25">
      <c r="M285" s="2"/>
      <c r="N285" s="1">
        <f t="shared" si="24"/>
        <v>223</v>
      </c>
      <c r="O285" s="124">
        <f t="shared" si="21"/>
        <v>9241118.7108659521</v>
      </c>
      <c r="P285" s="124">
        <f t="shared" si="25"/>
        <v>32240.157315880788</v>
      </c>
      <c r="Q285" s="124">
        <f t="shared" si="22"/>
        <v>20547.226395514885</v>
      </c>
      <c r="R285" s="124">
        <f t="shared" si="23"/>
        <v>9293906.0945773479</v>
      </c>
      <c r="Z285" s="2"/>
    </row>
    <row r="286" spans="13:26" x14ac:dyDescent="0.25">
      <c r="M286" s="2"/>
      <c r="N286" s="1">
        <f t="shared" si="24"/>
        <v>224</v>
      </c>
      <c r="O286" s="124">
        <f t="shared" si="21"/>
        <v>9293906.0945773479</v>
      </c>
      <c r="P286" s="124">
        <f t="shared" si="25"/>
        <v>32240.157315880788</v>
      </c>
      <c r="Q286" s="124">
        <f t="shared" si="22"/>
        <v>20664.596852261602</v>
      </c>
      <c r="R286" s="124">
        <f t="shared" si="23"/>
        <v>9346810.8487454895</v>
      </c>
      <c r="Z286" s="2"/>
    </row>
    <row r="287" spans="13:26" x14ac:dyDescent="0.25">
      <c r="M287" s="2"/>
      <c r="N287" s="1">
        <f t="shared" si="24"/>
        <v>225</v>
      </c>
      <c r="O287" s="124">
        <f t="shared" si="21"/>
        <v>9346810.8487454895</v>
      </c>
      <c r="P287" s="124">
        <f t="shared" si="25"/>
        <v>32240.157315880788</v>
      </c>
      <c r="Q287" s="124">
        <f t="shared" si="22"/>
        <v>20782.228277125098</v>
      </c>
      <c r="R287" s="124">
        <f t="shared" si="23"/>
        <v>9399833.234338494</v>
      </c>
      <c r="Z287" s="2"/>
    </row>
    <row r="288" spans="13:26" x14ac:dyDescent="0.25">
      <c r="M288" s="2"/>
      <c r="N288" s="1">
        <f t="shared" si="24"/>
        <v>226</v>
      </c>
      <c r="O288" s="124">
        <f t="shared" si="21"/>
        <v>9399833.234338494</v>
      </c>
      <c r="P288" s="124">
        <f t="shared" si="25"/>
        <v>32240.157315880788</v>
      </c>
      <c r="Q288" s="124">
        <f t="shared" si="22"/>
        <v>20900.121250356653</v>
      </c>
      <c r="R288" s="124">
        <f t="shared" si="23"/>
        <v>9452973.5129047316</v>
      </c>
      <c r="Z288" s="2"/>
    </row>
    <row r="289" spans="13:26" x14ac:dyDescent="0.25">
      <c r="M289" s="2"/>
      <c r="N289" s="1">
        <f t="shared" si="24"/>
        <v>227</v>
      </c>
      <c r="O289" s="124">
        <f t="shared" si="21"/>
        <v>9452973.5129047316</v>
      </c>
      <c r="P289" s="124">
        <f t="shared" si="25"/>
        <v>32240.157315880788</v>
      </c>
      <c r="Q289" s="124">
        <f t="shared" si="22"/>
        <v>21018.27635349772</v>
      </c>
      <c r="R289" s="124">
        <f t="shared" si="23"/>
        <v>9506231.9465741087</v>
      </c>
      <c r="Z289" s="2"/>
    </row>
    <row r="290" spans="13:26" x14ac:dyDescent="0.25">
      <c r="M290" s="2"/>
      <c r="N290" s="1">
        <f t="shared" si="24"/>
        <v>228</v>
      </c>
      <c r="O290" s="124">
        <f t="shared" si="21"/>
        <v>9506231.9465741087</v>
      </c>
      <c r="P290" s="124">
        <f t="shared" si="25"/>
        <v>32240.157315880788</v>
      </c>
      <c r="Q290" s="124">
        <f t="shared" si="22"/>
        <v>21136.694169382768</v>
      </c>
      <c r="R290" s="124">
        <f t="shared" si="23"/>
        <v>9559608.7980593722</v>
      </c>
      <c r="Z290" s="2"/>
    </row>
    <row r="291" spans="13:26" x14ac:dyDescent="0.25">
      <c r="M291" s="2"/>
      <c r="N291" s="1">
        <f t="shared" si="24"/>
        <v>229</v>
      </c>
      <c r="O291" s="124">
        <f t="shared" si="21"/>
        <v>9559608.7980593722</v>
      </c>
      <c r="P291" s="124">
        <f t="shared" si="25"/>
        <v>32240.157315880788</v>
      </c>
      <c r="Q291" s="124">
        <f t="shared" si="22"/>
        <v>21255.375282142191</v>
      </c>
      <c r="R291" s="124">
        <f t="shared" si="23"/>
        <v>9613104.3306573946</v>
      </c>
      <c r="Z291" s="2"/>
    </row>
    <row r="292" spans="13:26" x14ac:dyDescent="0.25">
      <c r="M292" s="2"/>
      <c r="N292" s="1">
        <f t="shared" si="24"/>
        <v>230</v>
      </c>
      <c r="O292" s="124">
        <f t="shared" si="21"/>
        <v>9613104.3306573946</v>
      </c>
      <c r="P292" s="124">
        <f t="shared" si="25"/>
        <v>32240.157315880788</v>
      </c>
      <c r="Q292" s="124">
        <f t="shared" si="22"/>
        <v>21374.320277205155</v>
      </c>
      <c r="R292" s="124">
        <f t="shared" si="23"/>
        <v>9666718.8082504794</v>
      </c>
      <c r="Z292" s="2"/>
    </row>
    <row r="293" spans="13:26" x14ac:dyDescent="0.25">
      <c r="M293" s="2"/>
      <c r="N293" s="1">
        <f t="shared" si="24"/>
        <v>231</v>
      </c>
      <c r="O293" s="124">
        <f t="shared" si="21"/>
        <v>9666718.8082504794</v>
      </c>
      <c r="P293" s="124">
        <f t="shared" si="25"/>
        <v>32240.157315880788</v>
      </c>
      <c r="Q293" s="124">
        <f t="shared" si="22"/>
        <v>21493.529741302511</v>
      </c>
      <c r="R293" s="124">
        <f t="shared" si="23"/>
        <v>9720452.4953076616</v>
      </c>
      <c r="Z293" s="2"/>
    </row>
    <row r="294" spans="13:26" x14ac:dyDescent="0.25">
      <c r="M294" s="2"/>
      <c r="N294" s="1">
        <f t="shared" si="24"/>
        <v>232</v>
      </c>
      <c r="O294" s="124">
        <f t="shared" si="21"/>
        <v>9720452.4953076616</v>
      </c>
      <c r="P294" s="124">
        <f t="shared" si="25"/>
        <v>32240.157315880788</v>
      </c>
      <c r="Q294" s="124">
        <f t="shared" si="22"/>
        <v>21613.004262469676</v>
      </c>
      <c r="R294" s="124">
        <f t="shared" si="23"/>
        <v>9774305.6568860114</v>
      </c>
      <c r="Z294" s="2"/>
    </row>
    <row r="295" spans="13:26" x14ac:dyDescent="0.25">
      <c r="M295" s="2"/>
      <c r="N295" s="1">
        <f t="shared" si="24"/>
        <v>233</v>
      </c>
      <c r="O295" s="124">
        <f t="shared" ref="O295:O358" si="26">R294</f>
        <v>9774305.6568860114</v>
      </c>
      <c r="P295" s="124">
        <f t="shared" si="25"/>
        <v>32240.157315880788</v>
      </c>
      <c r="Q295" s="124">
        <f t="shared" ref="Q295:Q358" si="27">O295*$P$57</f>
        <v>21732.744430049552</v>
      </c>
      <c r="R295" s="124">
        <f t="shared" ref="R295:R358" si="28">O295+P295+Q295</f>
        <v>9828278.5586319417</v>
      </c>
      <c r="Z295" s="2"/>
    </row>
    <row r="296" spans="13:26" x14ac:dyDescent="0.25">
      <c r="M296" s="2"/>
      <c r="N296" s="1">
        <f t="shared" si="24"/>
        <v>234</v>
      </c>
      <c r="O296" s="124">
        <f t="shared" si="26"/>
        <v>9828278.5586319417</v>
      </c>
      <c r="P296" s="124">
        <f t="shared" si="25"/>
        <v>32240.157315880788</v>
      </c>
      <c r="Q296" s="124">
        <f t="shared" si="27"/>
        <v>21852.750834695402</v>
      </c>
      <c r="R296" s="124">
        <f t="shared" si="28"/>
        <v>9882371.4667825177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9882371.4667825177</v>
      </c>
      <c r="P297" s="124">
        <f t="shared" si="25"/>
        <v>32240.157315880788</v>
      </c>
      <c r="Q297" s="124">
        <f t="shared" si="27"/>
        <v>21973.024068373787</v>
      </c>
      <c r="R297" s="124">
        <f t="shared" si="28"/>
        <v>9936584.648166772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9936584.648166772</v>
      </c>
      <c r="P298" s="124">
        <f t="shared" si="25"/>
        <v>32240.157315880788</v>
      </c>
      <c r="Q298" s="124">
        <f t="shared" si="27"/>
        <v>22093.564724367479</v>
      </c>
      <c r="R298" s="124">
        <f t="shared" si="28"/>
        <v>9990918.3702070192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9990918.3702070192</v>
      </c>
      <c r="P299" s="124">
        <f t="shared" si="25"/>
        <v>32240.157315880788</v>
      </c>
      <c r="Q299" s="124">
        <f t="shared" si="27"/>
        <v>22214.373397278396</v>
      </c>
      <c r="R299" s="124">
        <f t="shared" si="28"/>
        <v>10045372.900920177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10045372.900920177</v>
      </c>
      <c r="P300" s="124">
        <f t="shared" si="25"/>
        <v>32240.157315880788</v>
      </c>
      <c r="Q300" s="124">
        <f t="shared" si="27"/>
        <v>22335.450683030514</v>
      </c>
      <c r="R300" s="124">
        <f t="shared" si="28"/>
        <v>10099948.508919088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10099948.508919088</v>
      </c>
      <c r="P301" s="124">
        <f t="shared" si="25"/>
        <v>32240.157315880788</v>
      </c>
      <c r="Q301" s="124">
        <f t="shared" si="27"/>
        <v>22456.797178872836</v>
      </c>
      <c r="R301" s="124">
        <f t="shared" si="28"/>
        <v>10154645.46341384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10154645.46341384</v>
      </c>
      <c r="P302" s="124">
        <f t="shared" si="25"/>
        <v>32240.157315880788</v>
      </c>
      <c r="Q302" s="124">
        <f t="shared" si="27"/>
        <v>22578.413483382308</v>
      </c>
      <c r="R302" s="124">
        <f t="shared" si="28"/>
        <v>10209464.034213103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10209464.034213103</v>
      </c>
      <c r="P303" s="124">
        <f t="shared" si="25"/>
        <v>32240.157315880788</v>
      </c>
      <c r="Q303" s="124">
        <f t="shared" si="27"/>
        <v>22700.300196466796</v>
      </c>
      <c r="R303" s="124">
        <f t="shared" si="28"/>
        <v>10264404.49172545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10264404.49172545</v>
      </c>
      <c r="P304" s="124">
        <f t="shared" si="25"/>
        <v>32240.157315880788</v>
      </c>
      <c r="Q304" s="124">
        <f t="shared" si="27"/>
        <v>22822.457919368029</v>
      </c>
      <c r="R304" s="124">
        <f t="shared" si="28"/>
        <v>10319467.106960699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10319467.106960699</v>
      </c>
      <c r="P305" s="124">
        <f t="shared" si="25"/>
        <v>32240.157315880788</v>
      </c>
      <c r="Q305" s="124">
        <f t="shared" si="27"/>
        <v>22944.887254664573</v>
      </c>
      <c r="R305" s="124">
        <f t="shared" si="28"/>
        <v>10374652.151531244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10374652.151531244</v>
      </c>
      <c r="P306" s="124">
        <f t="shared" si="25"/>
        <v>32240.157315880788</v>
      </c>
      <c r="Q306" s="124">
        <f t="shared" si="27"/>
        <v>23067.588806274802</v>
      </c>
      <c r="R306" s="124">
        <f t="shared" si="28"/>
        <v>10429959.897653399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10429959.897653399</v>
      </c>
      <c r="P307" s="124">
        <f t="shared" si="25"/>
        <v>32240.157315880788</v>
      </c>
      <c r="Q307" s="124">
        <f t="shared" si="27"/>
        <v>23190.563179459874</v>
      </c>
      <c r="R307" s="124">
        <f t="shared" si="28"/>
        <v>10485390.618148739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10485390.618148739</v>
      </c>
      <c r="P308" s="124">
        <f t="shared" si="25"/>
        <v>32240.157315880788</v>
      </c>
      <c r="Q308" s="124">
        <f t="shared" si="27"/>
        <v>23313.810980826722</v>
      </c>
      <c r="R308" s="124">
        <f t="shared" si="28"/>
        <v>10540944.586445445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10540944.586445445</v>
      </c>
      <c r="P309" s="124">
        <f t="shared" si="25"/>
        <v>32240.157315880788</v>
      </c>
      <c r="Q309" s="124">
        <f t="shared" si="27"/>
        <v>23437.332818331037</v>
      </c>
      <c r="R309" s="124">
        <f t="shared" si="28"/>
        <v>10596622.076579656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10596622.076579656</v>
      </c>
      <c r="P310" s="124">
        <f t="shared" si="25"/>
        <v>32240.157315880788</v>
      </c>
      <c r="Q310" s="124">
        <f t="shared" si="27"/>
        <v>23561.129301280285</v>
      </c>
      <c r="R310" s="124">
        <f t="shared" si="28"/>
        <v>10652423.363196816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10652423.363196816</v>
      </c>
      <c r="P311" s="124">
        <f t="shared" si="25"/>
        <v>32240.157315880788</v>
      </c>
      <c r="Q311" s="124">
        <f t="shared" si="27"/>
        <v>23685.201040336688</v>
      </c>
      <c r="R311" s="124">
        <f t="shared" si="28"/>
        <v>10708348.721553033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10708348.721553033</v>
      </c>
      <c r="P312" s="124">
        <f t="shared" si="25"/>
        <v>32240.157315880788</v>
      </c>
      <c r="Q312" s="124">
        <f t="shared" si="27"/>
        <v>23809.548647520256</v>
      </c>
      <c r="R312" s="124">
        <f t="shared" si="28"/>
        <v>10764398.427516434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10764398.427516434</v>
      </c>
      <c r="P313" s="124">
        <f t="shared" si="25"/>
        <v>32240.157315880788</v>
      </c>
      <c r="Q313" s="124">
        <f t="shared" si="27"/>
        <v>23934.1727362118</v>
      </c>
      <c r="R313" s="124">
        <f t="shared" si="28"/>
        <v>10820572.757568527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10820572.757568527</v>
      </c>
      <c r="P314" s="124">
        <f t="shared" si="25"/>
        <v>32240.157315880788</v>
      </c>
      <c r="Q314" s="124">
        <f t="shared" si="27"/>
        <v>24059.073921155952</v>
      </c>
      <c r="R314" s="124">
        <f t="shared" si="28"/>
        <v>10876871.988805562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10876871.988805562</v>
      </c>
      <c r="P315" s="124">
        <f t="shared" si="25"/>
        <v>32240.157315880788</v>
      </c>
      <c r="Q315" s="124">
        <f t="shared" si="27"/>
        <v>24184.2528184642</v>
      </c>
      <c r="R315" s="124">
        <f t="shared" si="28"/>
        <v>10933296.398939906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10933296.398939906</v>
      </c>
      <c r="P316" s="124">
        <f t="shared" ref="P316:P379" si="30">P315</f>
        <v>32240.157315880788</v>
      </c>
      <c r="Q316" s="124">
        <f t="shared" si="27"/>
        <v>24309.710045617932</v>
      </c>
      <c r="R316" s="124">
        <f t="shared" si="28"/>
        <v>10989846.266301403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10989846.266301403</v>
      </c>
      <c r="P317" s="124">
        <f t="shared" si="30"/>
        <v>32240.157315880788</v>
      </c>
      <c r="Q317" s="124">
        <f t="shared" si="27"/>
        <v>24435.446221471488</v>
      </c>
      <c r="R317" s="124">
        <f t="shared" si="28"/>
        <v>11046521.869838754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11046521.869838754</v>
      </c>
      <c r="P318" s="124">
        <f t="shared" si="30"/>
        <v>32240.157315880788</v>
      </c>
      <c r="Q318" s="124">
        <f t="shared" si="27"/>
        <v>24561.461966255192</v>
      </c>
      <c r="R318" s="124">
        <f t="shared" si="28"/>
        <v>11103323.489120889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11103323.489120889</v>
      </c>
      <c r="P319" s="124">
        <f t="shared" si="30"/>
        <v>32240.157315880788</v>
      </c>
      <c r="Q319" s="124">
        <f t="shared" si="27"/>
        <v>24687.757901578429</v>
      </c>
      <c r="R319" s="124">
        <f t="shared" si="28"/>
        <v>11160251.404338349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11160251.404338349</v>
      </c>
      <c r="P320" s="124">
        <f t="shared" si="30"/>
        <v>32240.157315880788</v>
      </c>
      <c r="Q320" s="124">
        <f t="shared" si="27"/>
        <v>24814.334650432702</v>
      </c>
      <c r="R320" s="124">
        <f t="shared" si="28"/>
        <v>11217305.896304661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11217305.896304661</v>
      </c>
      <c r="P321" s="124">
        <f t="shared" si="30"/>
        <v>32240.157315880788</v>
      </c>
      <c r="Q321" s="124">
        <f t="shared" si="27"/>
        <v>24941.192837194711</v>
      </c>
      <c r="R321" s="124">
        <f t="shared" si="28"/>
        <v>11274487.246457737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11274487.246457737</v>
      </c>
      <c r="P322" s="124">
        <f t="shared" si="30"/>
        <v>32240.157315880788</v>
      </c>
      <c r="Q322" s="124">
        <f t="shared" si="27"/>
        <v>25068.333087629428</v>
      </c>
      <c r="R322" s="124">
        <f t="shared" si="28"/>
        <v>11331795.736861246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11331795.736861246</v>
      </c>
      <c r="P323" s="124">
        <f t="shared" si="30"/>
        <v>32240.157315880788</v>
      </c>
      <c r="Q323" s="124">
        <f t="shared" si="27"/>
        <v>25195.756028893185</v>
      </c>
      <c r="R323" s="124">
        <f t="shared" si="28"/>
        <v>11389231.650206018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11389231.650206018</v>
      </c>
      <c r="P324" s="124">
        <f t="shared" si="30"/>
        <v>32240.157315880788</v>
      </c>
      <c r="Q324" s="124">
        <f t="shared" si="27"/>
        <v>25323.462289536776</v>
      </c>
      <c r="R324" s="124">
        <f t="shared" si="28"/>
        <v>11446795.269811435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11446795.269811435</v>
      </c>
      <c r="P325" s="124">
        <f t="shared" si="30"/>
        <v>32240.157315880788</v>
      </c>
      <c r="Q325" s="124">
        <f t="shared" si="27"/>
        <v>25451.452499508548</v>
      </c>
      <c r="R325" s="124">
        <f t="shared" si="28"/>
        <v>11504486.879626824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11504486.879626824</v>
      </c>
      <c r="P326" s="124">
        <f t="shared" si="30"/>
        <v>32240.157315880788</v>
      </c>
      <c r="Q326" s="124">
        <f t="shared" si="27"/>
        <v>25579.727290157505</v>
      </c>
      <c r="R326" s="124">
        <f t="shared" si="28"/>
        <v>11562306.764232861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11562306.764232861</v>
      </c>
      <c r="P327" s="124">
        <f t="shared" si="30"/>
        <v>32240.157315880788</v>
      </c>
      <c r="Q327" s="124">
        <f t="shared" si="27"/>
        <v>25708.287294236434</v>
      </c>
      <c r="R327" s="124">
        <f t="shared" si="28"/>
        <v>11620255.208842978</v>
      </c>
      <c r="Z327" s="2"/>
    </row>
    <row r="328" spans="13:26" x14ac:dyDescent="0.25">
      <c r="M328" s="2"/>
      <c r="N328" s="1">
        <f t="shared" si="29"/>
        <v>266</v>
      </c>
      <c r="O328" s="124">
        <f t="shared" si="26"/>
        <v>11620255.208842978</v>
      </c>
      <c r="P328" s="124">
        <f t="shared" si="30"/>
        <v>32240.157315880788</v>
      </c>
      <c r="Q328" s="124">
        <f t="shared" si="27"/>
        <v>25837.13314590502</v>
      </c>
      <c r="R328" s="124">
        <f t="shared" si="28"/>
        <v>11678332.499304762</v>
      </c>
      <c r="Z328" s="2"/>
    </row>
    <row r="329" spans="13:26" x14ac:dyDescent="0.25">
      <c r="M329" s="2"/>
      <c r="N329" s="1">
        <f t="shared" si="29"/>
        <v>267</v>
      </c>
      <c r="O329" s="124">
        <f t="shared" si="26"/>
        <v>11678332.499304762</v>
      </c>
      <c r="P329" s="124">
        <f t="shared" si="30"/>
        <v>32240.157315880788</v>
      </c>
      <c r="Q329" s="124">
        <f t="shared" si="27"/>
        <v>25966.265480732971</v>
      </c>
      <c r="R329" s="124">
        <f t="shared" si="28"/>
        <v>11736538.922101375</v>
      </c>
      <c r="Z329" s="2"/>
    </row>
    <row r="330" spans="13:26" x14ac:dyDescent="0.25">
      <c r="M330" s="2"/>
      <c r="N330" s="1">
        <f t="shared" si="29"/>
        <v>268</v>
      </c>
      <c r="O330" s="124">
        <f t="shared" si="26"/>
        <v>11736538.922101375</v>
      </c>
      <c r="P330" s="124">
        <f t="shared" si="30"/>
        <v>32240.157315880788</v>
      </c>
      <c r="Q330" s="124">
        <f t="shared" si="27"/>
        <v>26095.684935703157</v>
      </c>
      <c r="R330" s="124">
        <f t="shared" si="28"/>
        <v>11794874.764352959</v>
      </c>
      <c r="Z330" s="2"/>
    </row>
    <row r="331" spans="13:26" x14ac:dyDescent="0.25">
      <c r="M331" s="2"/>
      <c r="N331" s="1">
        <f t="shared" si="29"/>
        <v>269</v>
      </c>
      <c r="O331" s="124">
        <f t="shared" si="26"/>
        <v>11794874.764352959</v>
      </c>
      <c r="P331" s="124">
        <f t="shared" si="30"/>
        <v>32240.157315880788</v>
      </c>
      <c r="Q331" s="124">
        <f t="shared" si="27"/>
        <v>26225.392149214757</v>
      </c>
      <c r="R331" s="124">
        <f t="shared" si="28"/>
        <v>11853340.313818054</v>
      </c>
      <c r="Z331" s="2"/>
    </row>
    <row r="332" spans="13:26" x14ac:dyDescent="0.25">
      <c r="M332" s="2"/>
      <c r="N332" s="1">
        <f t="shared" si="29"/>
        <v>270</v>
      </c>
      <c r="O332" s="124">
        <f t="shared" si="26"/>
        <v>11853340.313818054</v>
      </c>
      <c r="P332" s="124">
        <f t="shared" si="30"/>
        <v>32240.157315880788</v>
      </c>
      <c r="Q332" s="124">
        <f t="shared" si="27"/>
        <v>26355.387761086396</v>
      </c>
      <c r="R332" s="124">
        <f t="shared" si="28"/>
        <v>11911935.858895021</v>
      </c>
      <c r="Z332" s="2"/>
    </row>
    <row r="333" spans="13:26" x14ac:dyDescent="0.25">
      <c r="M333" s="2"/>
      <c r="N333" s="1">
        <f t="shared" si="29"/>
        <v>271</v>
      </c>
      <c r="O333" s="124">
        <f t="shared" si="26"/>
        <v>11911935.858895021</v>
      </c>
      <c r="P333" s="124">
        <f t="shared" si="30"/>
        <v>32240.157315880788</v>
      </c>
      <c r="Q333" s="124">
        <f t="shared" si="27"/>
        <v>26485.672412559314</v>
      </c>
      <c r="R333" s="124">
        <f t="shared" si="28"/>
        <v>11970661.68862346</v>
      </c>
      <c r="Z333" s="2"/>
    </row>
    <row r="334" spans="13:26" x14ac:dyDescent="0.25">
      <c r="M334" s="2"/>
      <c r="N334" s="1">
        <f t="shared" si="29"/>
        <v>272</v>
      </c>
      <c r="O334" s="124">
        <f t="shared" si="26"/>
        <v>11970661.68862346</v>
      </c>
      <c r="P334" s="124">
        <f t="shared" si="30"/>
        <v>32240.157315880788</v>
      </c>
      <c r="Q334" s="124">
        <f t="shared" si="27"/>
        <v>26616.24674630052</v>
      </c>
      <c r="R334" s="124">
        <f t="shared" si="28"/>
        <v>12029518.09268564</v>
      </c>
      <c r="Z334" s="2"/>
    </row>
    <row r="335" spans="13:26" x14ac:dyDescent="0.25">
      <c r="M335" s="2"/>
      <c r="N335" s="1">
        <f t="shared" si="29"/>
        <v>273</v>
      </c>
      <c r="O335" s="124">
        <f t="shared" si="26"/>
        <v>12029518.09268564</v>
      </c>
      <c r="P335" s="124">
        <f t="shared" si="30"/>
        <v>32240.157315880788</v>
      </c>
      <c r="Q335" s="124">
        <f t="shared" si="27"/>
        <v>26747.111406405962</v>
      </c>
      <c r="R335" s="124">
        <f t="shared" si="28"/>
        <v>12088505.361407926</v>
      </c>
      <c r="Z335" s="2"/>
    </row>
    <row r="336" spans="13:26" x14ac:dyDescent="0.25">
      <c r="M336" s="2"/>
      <c r="N336" s="1">
        <f t="shared" si="29"/>
        <v>274</v>
      </c>
      <c r="O336" s="124">
        <f t="shared" si="26"/>
        <v>12088505.361407926</v>
      </c>
      <c r="P336" s="124">
        <f t="shared" si="30"/>
        <v>32240.157315880788</v>
      </c>
      <c r="Q336" s="124">
        <f t="shared" si="27"/>
        <v>26878.267038403716</v>
      </c>
      <c r="R336" s="124">
        <f t="shared" si="28"/>
        <v>12147623.785762209</v>
      </c>
      <c r="Z336" s="2"/>
    </row>
    <row r="337" spans="13:26" x14ac:dyDescent="0.25">
      <c r="M337" s="2"/>
      <c r="N337" s="1">
        <f t="shared" si="29"/>
        <v>275</v>
      </c>
      <c r="O337" s="124">
        <f t="shared" si="26"/>
        <v>12147623.785762209</v>
      </c>
      <c r="P337" s="124">
        <f t="shared" si="30"/>
        <v>32240.157315880788</v>
      </c>
      <c r="Q337" s="124">
        <f t="shared" si="27"/>
        <v>27009.71428925715</v>
      </c>
      <c r="R337" s="124">
        <f t="shared" si="28"/>
        <v>12206873.657367347</v>
      </c>
      <c r="Z337" s="2"/>
    </row>
    <row r="338" spans="13:26" x14ac:dyDescent="0.25">
      <c r="M338" s="2"/>
      <c r="N338" s="1">
        <f t="shared" si="29"/>
        <v>276</v>
      </c>
      <c r="O338" s="124">
        <f t="shared" si="26"/>
        <v>12206873.657367347</v>
      </c>
      <c r="P338" s="124">
        <f t="shared" si="30"/>
        <v>32240.157315880788</v>
      </c>
      <c r="Q338" s="124">
        <f t="shared" si="27"/>
        <v>27141.453807368143</v>
      </c>
      <c r="R338" s="124">
        <f t="shared" si="28"/>
        <v>12266255.268490596</v>
      </c>
      <c r="Z338" s="2"/>
    </row>
    <row r="339" spans="13:26" x14ac:dyDescent="0.25">
      <c r="M339" s="2"/>
      <c r="N339" s="1">
        <f t="shared" si="29"/>
        <v>277</v>
      </c>
      <c r="O339" s="124">
        <f t="shared" si="26"/>
        <v>12266255.268490596</v>
      </c>
      <c r="P339" s="124">
        <f t="shared" si="30"/>
        <v>32240.157315880788</v>
      </c>
      <c r="Q339" s="124">
        <f t="shared" si="27"/>
        <v>27273.486242580253</v>
      </c>
      <c r="R339" s="124">
        <f t="shared" si="28"/>
        <v>12325768.912049057</v>
      </c>
      <c r="Z339" s="2"/>
    </row>
    <row r="340" spans="13:26" x14ac:dyDescent="0.25">
      <c r="M340" s="2"/>
      <c r="N340" s="1">
        <f t="shared" si="29"/>
        <v>278</v>
      </c>
      <c r="O340" s="124">
        <f t="shared" si="26"/>
        <v>12325768.912049057</v>
      </c>
      <c r="P340" s="124">
        <f t="shared" si="30"/>
        <v>32240.157315880788</v>
      </c>
      <c r="Q340" s="124">
        <f t="shared" si="27"/>
        <v>27405.81224618194</v>
      </c>
      <c r="R340" s="124">
        <f t="shared" si="28"/>
        <v>12385414.881611118</v>
      </c>
      <c r="Z340" s="2"/>
    </row>
    <row r="341" spans="13:26" x14ac:dyDescent="0.25">
      <c r="M341" s="2"/>
      <c r="N341" s="1">
        <f t="shared" si="29"/>
        <v>279</v>
      </c>
      <c r="O341" s="124">
        <f t="shared" si="26"/>
        <v>12385414.881611118</v>
      </c>
      <c r="P341" s="124">
        <f t="shared" si="30"/>
        <v>32240.157315880788</v>
      </c>
      <c r="Q341" s="124">
        <f t="shared" si="27"/>
        <v>27538.432470909778</v>
      </c>
      <c r="R341" s="124">
        <f t="shared" si="28"/>
        <v>12445193.471397908</v>
      </c>
      <c r="Z341" s="2"/>
    </row>
    <row r="342" spans="13:26" x14ac:dyDescent="0.25">
      <c r="M342" s="2"/>
      <c r="N342" s="1">
        <f t="shared" si="29"/>
        <v>280</v>
      </c>
      <c r="O342" s="124">
        <f t="shared" si="26"/>
        <v>12445193.471397908</v>
      </c>
      <c r="P342" s="124">
        <f t="shared" si="30"/>
        <v>32240.157315880788</v>
      </c>
      <c r="Q342" s="124">
        <f t="shared" si="27"/>
        <v>27671.347570951675</v>
      </c>
      <c r="R342" s="124">
        <f t="shared" si="28"/>
        <v>12505104.97628474</v>
      </c>
      <c r="Z342" s="2"/>
    </row>
    <row r="343" spans="13:26" x14ac:dyDescent="0.25">
      <c r="M343" s="2"/>
      <c r="N343" s="1">
        <f t="shared" si="29"/>
        <v>281</v>
      </c>
      <c r="O343" s="124">
        <f t="shared" si="26"/>
        <v>12505104.97628474</v>
      </c>
      <c r="P343" s="124">
        <f t="shared" si="30"/>
        <v>32240.157315880788</v>
      </c>
      <c r="Q343" s="124">
        <f t="shared" si="27"/>
        <v>27804.558201950091</v>
      </c>
      <c r="R343" s="124">
        <f t="shared" si="28"/>
        <v>12565149.691802571</v>
      </c>
      <c r="Z343" s="2"/>
    </row>
    <row r="344" spans="13:26" x14ac:dyDescent="0.25">
      <c r="M344" s="2"/>
      <c r="N344" s="1">
        <f t="shared" si="29"/>
        <v>282</v>
      </c>
      <c r="O344" s="124">
        <f t="shared" si="26"/>
        <v>12565149.691802571</v>
      </c>
      <c r="P344" s="124">
        <f t="shared" si="30"/>
        <v>32240.157315880788</v>
      </c>
      <c r="Q344" s="124">
        <f t="shared" si="27"/>
        <v>27938.065021005285</v>
      </c>
      <c r="R344" s="124">
        <f t="shared" si="28"/>
        <v>12625327.914139455</v>
      </c>
      <c r="Z344" s="2"/>
    </row>
    <row r="345" spans="13:26" x14ac:dyDescent="0.25">
      <c r="M345" s="2"/>
      <c r="N345" s="1">
        <f t="shared" si="29"/>
        <v>283</v>
      </c>
      <c r="O345" s="124">
        <f t="shared" si="26"/>
        <v>12625327.914139455</v>
      </c>
      <c r="P345" s="124">
        <f t="shared" si="30"/>
        <v>32240.157315880788</v>
      </c>
      <c r="Q345" s="124">
        <f t="shared" si="27"/>
        <v>28071.868686678543</v>
      </c>
      <c r="R345" s="124">
        <f t="shared" si="28"/>
        <v>12685639.940142013</v>
      </c>
      <c r="Z345" s="2"/>
    </row>
    <row r="346" spans="13:26" x14ac:dyDescent="0.25">
      <c r="M346" s="2"/>
      <c r="N346" s="1">
        <f t="shared" si="29"/>
        <v>284</v>
      </c>
      <c r="O346" s="124">
        <f t="shared" si="26"/>
        <v>12685639.940142013</v>
      </c>
      <c r="P346" s="124">
        <f t="shared" si="30"/>
        <v>32240.157315880788</v>
      </c>
      <c r="Q346" s="124">
        <f t="shared" si="27"/>
        <v>28205.969858995439</v>
      </c>
      <c r="R346" s="124">
        <f t="shared" si="28"/>
        <v>12746086.067316888</v>
      </c>
      <c r="Z346" s="2"/>
    </row>
    <row r="347" spans="13:26" x14ac:dyDescent="0.25">
      <c r="M347" s="2"/>
      <c r="N347" s="1">
        <f t="shared" si="29"/>
        <v>285</v>
      </c>
      <c r="O347" s="124">
        <f t="shared" si="26"/>
        <v>12746086.067316888</v>
      </c>
      <c r="P347" s="124">
        <f t="shared" si="30"/>
        <v>32240.157315880788</v>
      </c>
      <c r="Q347" s="124">
        <f t="shared" si="27"/>
        <v>28340.369199449087</v>
      </c>
      <c r="R347" s="124">
        <f t="shared" si="28"/>
        <v>12806666.593832217</v>
      </c>
      <c r="Z347" s="2"/>
    </row>
    <row r="348" spans="13:26" x14ac:dyDescent="0.25">
      <c r="M348" s="2"/>
      <c r="N348" s="1">
        <f t="shared" si="29"/>
        <v>286</v>
      </c>
      <c r="O348" s="124">
        <f t="shared" si="26"/>
        <v>12806666.593832217</v>
      </c>
      <c r="P348" s="124">
        <f t="shared" si="30"/>
        <v>32240.157315880788</v>
      </c>
      <c r="Q348" s="124">
        <f t="shared" si="27"/>
        <v>28475.067371003395</v>
      </c>
      <c r="R348" s="124">
        <f t="shared" si="28"/>
        <v>12867381.818519101</v>
      </c>
      <c r="Z348" s="2"/>
    </row>
    <row r="349" spans="13:26" x14ac:dyDescent="0.25">
      <c r="M349" s="2"/>
      <c r="N349" s="1">
        <f t="shared" si="29"/>
        <v>287</v>
      </c>
      <c r="O349" s="124">
        <f t="shared" si="26"/>
        <v>12867381.818519101</v>
      </c>
      <c r="P349" s="124">
        <f t="shared" si="30"/>
        <v>32240.157315880788</v>
      </c>
      <c r="Q349" s="124">
        <f t="shared" si="27"/>
        <v>28610.065038096349</v>
      </c>
      <c r="R349" s="124">
        <f t="shared" si="28"/>
        <v>12928232.040873077</v>
      </c>
      <c r="Z349" s="2"/>
    </row>
    <row r="350" spans="13:26" x14ac:dyDescent="0.25">
      <c r="M350" s="2"/>
      <c r="N350" s="1">
        <f t="shared" si="29"/>
        <v>288</v>
      </c>
      <c r="O350" s="124">
        <f t="shared" si="26"/>
        <v>12928232.040873077</v>
      </c>
      <c r="P350" s="124">
        <f t="shared" si="30"/>
        <v>32240.157315880788</v>
      </c>
      <c r="Q350" s="124">
        <f t="shared" si="27"/>
        <v>28745.362866643281</v>
      </c>
      <c r="R350" s="124">
        <f t="shared" si="28"/>
        <v>12989217.561055601</v>
      </c>
      <c r="Z350" s="2"/>
    </row>
    <row r="351" spans="13:26" x14ac:dyDescent="0.25">
      <c r="M351" s="2"/>
      <c r="N351" s="1">
        <f t="shared" si="29"/>
        <v>289</v>
      </c>
      <c r="O351" s="124">
        <f t="shared" si="26"/>
        <v>12989217.561055601</v>
      </c>
      <c r="P351" s="124">
        <f t="shared" si="30"/>
        <v>32240.157315880788</v>
      </c>
      <c r="Q351" s="124">
        <f t="shared" si="27"/>
        <v>28880.961524040154</v>
      </c>
      <c r="R351" s="124">
        <f t="shared" si="28"/>
        <v>13050338.67989552</v>
      </c>
      <c r="Z351" s="2"/>
    </row>
    <row r="352" spans="13:26" x14ac:dyDescent="0.25">
      <c r="M352" s="2"/>
      <c r="N352" s="1">
        <f t="shared" si="29"/>
        <v>290</v>
      </c>
      <c r="O352" s="124">
        <f t="shared" si="26"/>
        <v>13050338.67989552</v>
      </c>
      <c r="P352" s="124">
        <f t="shared" si="30"/>
        <v>32240.157315880788</v>
      </c>
      <c r="Q352" s="124">
        <f t="shared" si="27"/>
        <v>29016.861679166861</v>
      </c>
      <c r="R352" s="124">
        <f t="shared" si="28"/>
        <v>13111595.698890567</v>
      </c>
      <c r="Z352" s="2"/>
    </row>
    <row r="353" spans="13:26" x14ac:dyDescent="0.25">
      <c r="M353" s="2"/>
      <c r="N353" s="1">
        <f t="shared" si="29"/>
        <v>291</v>
      </c>
      <c r="O353" s="124">
        <f t="shared" si="26"/>
        <v>13111595.698890567</v>
      </c>
      <c r="P353" s="124">
        <f t="shared" si="30"/>
        <v>32240.157315880788</v>
      </c>
      <c r="Q353" s="124">
        <f t="shared" si="27"/>
        <v>29153.064002390522</v>
      </c>
      <c r="R353" s="124">
        <f t="shared" si="28"/>
        <v>13172988.920208838</v>
      </c>
      <c r="Z353" s="2"/>
    </row>
    <row r="354" spans="13:26" x14ac:dyDescent="0.25">
      <c r="M354" s="2"/>
      <c r="N354" s="1">
        <f t="shared" si="29"/>
        <v>292</v>
      </c>
      <c r="O354" s="124">
        <f t="shared" si="26"/>
        <v>13172988.920208838</v>
      </c>
      <c r="P354" s="124">
        <f t="shared" si="30"/>
        <v>32240.157315880788</v>
      </c>
      <c r="Q354" s="124">
        <f t="shared" si="27"/>
        <v>29289.569165568788</v>
      </c>
      <c r="R354" s="124">
        <f t="shared" si="28"/>
        <v>13234518.646690287</v>
      </c>
      <c r="Z354" s="2"/>
    </row>
    <row r="355" spans="13:26" x14ac:dyDescent="0.25">
      <c r="M355" s="2"/>
      <c r="N355" s="1">
        <f t="shared" si="29"/>
        <v>293</v>
      </c>
      <c r="O355" s="124">
        <f t="shared" si="26"/>
        <v>13234518.646690287</v>
      </c>
      <c r="P355" s="124">
        <f t="shared" si="30"/>
        <v>32240.157315880788</v>
      </c>
      <c r="Q355" s="124">
        <f t="shared" si="27"/>
        <v>29426.377842053149</v>
      </c>
      <c r="R355" s="124">
        <f t="shared" si="28"/>
        <v>13296185.181848221</v>
      </c>
      <c r="Z355" s="2"/>
    </row>
    <row r="356" spans="13:26" x14ac:dyDescent="0.25">
      <c r="M356" s="2"/>
      <c r="N356" s="1">
        <f t="shared" si="29"/>
        <v>294</v>
      </c>
      <c r="O356" s="124">
        <f t="shared" si="26"/>
        <v>13296185.181848221</v>
      </c>
      <c r="P356" s="124">
        <f t="shared" si="30"/>
        <v>32240.157315880788</v>
      </c>
      <c r="Q356" s="124">
        <f t="shared" si="27"/>
        <v>29563.490706692271</v>
      </c>
      <c r="R356" s="124">
        <f t="shared" si="28"/>
        <v>13357988.829870792</v>
      </c>
      <c r="Z356" s="2"/>
    </row>
    <row r="357" spans="13:26" x14ac:dyDescent="0.25">
      <c r="M357" s="2"/>
      <c r="N357" s="1">
        <f t="shared" si="29"/>
        <v>295</v>
      </c>
      <c r="O357" s="124">
        <f t="shared" si="26"/>
        <v>13357988.829870792</v>
      </c>
      <c r="P357" s="124">
        <f t="shared" si="30"/>
        <v>32240.157315880788</v>
      </c>
      <c r="Q357" s="124">
        <f t="shared" si="27"/>
        <v>29700.908435835318</v>
      </c>
      <c r="R357" s="124">
        <f t="shared" si="28"/>
        <v>13419929.895622507</v>
      </c>
      <c r="Z357" s="2"/>
    </row>
    <row r="358" spans="13:26" x14ac:dyDescent="0.25">
      <c r="M358" s="2"/>
      <c r="N358" s="1">
        <f t="shared" si="29"/>
        <v>296</v>
      </c>
      <c r="O358" s="124">
        <f t="shared" si="26"/>
        <v>13419929.895622507</v>
      </c>
      <c r="P358" s="124">
        <f t="shared" si="30"/>
        <v>32240.157315880788</v>
      </c>
      <c r="Q358" s="124">
        <f t="shared" si="27"/>
        <v>29838.631707335277</v>
      </c>
      <c r="R358" s="124">
        <f t="shared" si="28"/>
        <v>13482008.684645722</v>
      </c>
      <c r="Z358" s="2"/>
    </row>
    <row r="359" spans="13:26" x14ac:dyDescent="0.25">
      <c r="M359" s="2"/>
      <c r="N359" s="1">
        <f t="shared" si="29"/>
        <v>297</v>
      </c>
      <c r="O359" s="124">
        <f t="shared" ref="O359:O422" si="31">R358</f>
        <v>13482008.684645722</v>
      </c>
      <c r="P359" s="124">
        <f t="shared" si="30"/>
        <v>32240.157315880788</v>
      </c>
      <c r="Q359" s="124">
        <f t="shared" ref="Q359:Q422" si="32">O359*$P$57</f>
        <v>29976.661200552324</v>
      </c>
      <c r="R359" s="124">
        <f t="shared" ref="R359:R422" si="33">O359+P359+Q359</f>
        <v>13544225.503162155</v>
      </c>
      <c r="Z359" s="2"/>
    </row>
    <row r="360" spans="13:26" x14ac:dyDescent="0.25">
      <c r="M360" s="2"/>
      <c r="N360" s="1">
        <f t="shared" si="29"/>
        <v>298</v>
      </c>
      <c r="O360" s="124">
        <f t="shared" si="31"/>
        <v>13544225.503162155</v>
      </c>
      <c r="P360" s="124">
        <f t="shared" si="30"/>
        <v>32240.157315880788</v>
      </c>
      <c r="Q360" s="124">
        <f t="shared" si="32"/>
        <v>30114.99759635716</v>
      </c>
      <c r="R360" s="124">
        <f t="shared" si="33"/>
        <v>13606580.658074392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13606580.658074392</v>
      </c>
      <c r="P361" s="124">
        <f t="shared" si="30"/>
        <v>32240.157315880788</v>
      </c>
      <c r="Q361" s="124">
        <f t="shared" si="32"/>
        <v>30253.64157713436</v>
      </c>
      <c r="R361" s="124">
        <f t="shared" si="33"/>
        <v>13669074.456967406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13669074.456967406</v>
      </c>
      <c r="P362" s="124">
        <f t="shared" si="30"/>
        <v>32240.157315880788</v>
      </c>
      <c r="Q362" s="124">
        <f t="shared" si="32"/>
        <v>30392.593826785767</v>
      </c>
      <c r="R362" s="124">
        <f t="shared" si="33"/>
        <v>13731707.208110072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13731707.208110072</v>
      </c>
      <c r="P363" s="124">
        <f t="shared" si="30"/>
        <v>32240.157315880788</v>
      </c>
      <c r="Q363" s="124">
        <f t="shared" si="32"/>
        <v>30531.855030733845</v>
      </c>
      <c r="R363" s="124">
        <f t="shared" si="33"/>
        <v>13794479.220456686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13794479.220456686</v>
      </c>
      <c r="P364" s="124">
        <f t="shared" si="30"/>
        <v>32240.157315880788</v>
      </c>
      <c r="Q364" s="124">
        <f t="shared" si="32"/>
        <v>30671.425875925062</v>
      </c>
      <c r="R364" s="124">
        <f t="shared" si="33"/>
        <v>13857390.80364849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13857390.80364849</v>
      </c>
      <c r="P365" s="124">
        <f t="shared" si="30"/>
        <v>32240.157315880788</v>
      </c>
      <c r="Q365" s="124">
        <f t="shared" si="32"/>
        <v>30811.307050833282</v>
      </c>
      <c r="R365" s="124">
        <f t="shared" si="33"/>
        <v>13920442.268015204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13920442.268015204</v>
      </c>
      <c r="P366" s="124">
        <f t="shared" si="30"/>
        <v>32240.157315880788</v>
      </c>
      <c r="Q366" s="124">
        <f t="shared" si="32"/>
        <v>30951.499245463168</v>
      </c>
      <c r="R366" s="124">
        <f t="shared" si="33"/>
        <v>13983633.924576547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13983633.924576547</v>
      </c>
      <c r="P367" s="124">
        <f t="shared" si="30"/>
        <v>32240.157315880788</v>
      </c>
      <c r="Q367" s="124">
        <f t="shared" si="32"/>
        <v>31092.003151353572</v>
      </c>
      <c r="R367" s="124">
        <f t="shared" si="33"/>
        <v>14046966.085043781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14046966.085043781</v>
      </c>
      <c r="P368" s="124">
        <f t="shared" si="30"/>
        <v>32240.157315880788</v>
      </c>
      <c r="Q368" s="124">
        <f t="shared" si="32"/>
        <v>31232.819461580948</v>
      </c>
      <c r="R368" s="124">
        <f t="shared" si="33"/>
        <v>14110439.061821241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14110439.061821241</v>
      </c>
      <c r="P369" s="124">
        <f t="shared" si="30"/>
        <v>32240.157315880788</v>
      </c>
      <c r="Q369" s="124">
        <f t="shared" si="32"/>
        <v>31373.948870762786</v>
      </c>
      <c r="R369" s="124">
        <f t="shared" si="33"/>
        <v>14174053.168007884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14174053.168007884</v>
      </c>
      <c r="P370" s="124">
        <f t="shared" si="30"/>
        <v>32240.157315880788</v>
      </c>
      <c r="Q370" s="124">
        <f t="shared" si="32"/>
        <v>31515.392075061023</v>
      </c>
      <c r="R370" s="124">
        <f t="shared" si="33"/>
        <v>14237808.717398826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14237808.717398826</v>
      </c>
      <c r="P371" s="124">
        <f t="shared" si="30"/>
        <v>32240.157315880788</v>
      </c>
      <c r="Q371" s="124">
        <f t="shared" si="32"/>
        <v>31657.149772185483</v>
      </c>
      <c r="R371" s="124">
        <f t="shared" si="33"/>
        <v>14301706.024486892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14301706.024486892</v>
      </c>
      <c r="P372" s="124">
        <f t="shared" si="30"/>
        <v>32240.157315880788</v>
      </c>
      <c r="Q372" s="124">
        <f t="shared" si="32"/>
        <v>31799.222661397314</v>
      </c>
      <c r="R372" s="124">
        <f t="shared" si="33"/>
        <v>14365745.404464168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14365745.404464168</v>
      </c>
      <c r="P373" s="124">
        <f t="shared" si="30"/>
        <v>32240.157315880788</v>
      </c>
      <c r="Q373" s="124">
        <f t="shared" si="32"/>
        <v>31941.61144351244</v>
      </c>
      <c r="R373" s="124">
        <f t="shared" si="33"/>
        <v>14429927.173223561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14429927.173223561</v>
      </c>
      <c r="P374" s="124">
        <f t="shared" si="30"/>
        <v>32240.157315880788</v>
      </c>
      <c r="Q374" s="124">
        <f t="shared" si="32"/>
        <v>32084.316820905027</v>
      </c>
      <c r="R374" s="124">
        <f t="shared" si="33"/>
        <v>14494251.647360345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14494251.647360345</v>
      </c>
      <c r="P375" s="124">
        <f t="shared" si="30"/>
        <v>32240.157315880788</v>
      </c>
      <c r="Q375" s="124">
        <f t="shared" si="32"/>
        <v>32227.339497510933</v>
      </c>
      <c r="R375" s="124">
        <f t="shared" si="33"/>
        <v>14558719.144173736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14558719.144173736</v>
      </c>
      <c r="P376" s="124">
        <f t="shared" si="30"/>
        <v>32240.157315880788</v>
      </c>
      <c r="Q376" s="124">
        <f t="shared" si="32"/>
        <v>32370.680178831186</v>
      </c>
      <c r="R376" s="124">
        <f t="shared" si="33"/>
        <v>14623329.981668446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14623329.981668446</v>
      </c>
      <c r="P377" s="124">
        <f t="shared" si="30"/>
        <v>32240.157315880788</v>
      </c>
      <c r="Q377" s="124">
        <f t="shared" si="32"/>
        <v>32514.339571935467</v>
      </c>
      <c r="R377" s="124">
        <f t="shared" si="33"/>
        <v>14688084.478556262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14688084.478556262</v>
      </c>
      <c r="P378" s="124">
        <f t="shared" si="30"/>
        <v>32240.157315880788</v>
      </c>
      <c r="Q378" s="124">
        <f t="shared" si="32"/>
        <v>32658.318385465605</v>
      </c>
      <c r="R378" s="124">
        <f t="shared" si="33"/>
        <v>14752982.954257607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14752982.954257607</v>
      </c>
      <c r="P379" s="124">
        <f t="shared" si="30"/>
        <v>32240.157315880788</v>
      </c>
      <c r="Q379" s="124">
        <f t="shared" si="32"/>
        <v>32802.617329639041</v>
      </c>
      <c r="R379" s="124">
        <f t="shared" si="33"/>
        <v>14818025.728903126</v>
      </c>
      <c r="Z379" s="2"/>
    </row>
    <row r="380" spans="13:26" x14ac:dyDescent="0.25">
      <c r="M380" s="2"/>
      <c r="N380" s="1">
        <f t="shared" ref="N380:N443" si="34">N379+1</f>
        <v>318</v>
      </c>
      <c r="O380" s="124">
        <f t="shared" si="31"/>
        <v>14818025.728903126</v>
      </c>
      <c r="P380" s="124">
        <f t="shared" ref="P380:P443" si="35">P379</f>
        <v>32240.157315880788</v>
      </c>
      <c r="Q380" s="124">
        <f t="shared" si="32"/>
        <v>32947.237116252378</v>
      </c>
      <c r="R380" s="124">
        <f t="shared" si="33"/>
        <v>14883213.123335259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14883213.123335259</v>
      </c>
      <c r="P381" s="124">
        <f t="shared" si="35"/>
        <v>32240.157315880788</v>
      </c>
      <c r="Q381" s="124">
        <f t="shared" si="32"/>
        <v>33092.178458684852</v>
      </c>
      <c r="R381" s="124">
        <f t="shared" si="33"/>
        <v>14948545.459109824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14948545.459109824</v>
      </c>
      <c r="P382" s="124">
        <f t="shared" si="35"/>
        <v>32240.157315880788</v>
      </c>
      <c r="Q382" s="124">
        <f t="shared" si="32"/>
        <v>33237.442071901867</v>
      </c>
      <c r="R382" s="124">
        <f t="shared" si="33"/>
        <v>15014023.058497606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15014023.058497606</v>
      </c>
      <c r="P383" s="124">
        <f t="shared" si="35"/>
        <v>32240.157315880788</v>
      </c>
      <c r="Q383" s="124">
        <f t="shared" si="32"/>
        <v>33383.028672458538</v>
      </c>
      <c r="R383" s="124">
        <f t="shared" si="33"/>
        <v>15079646.244485945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15079646.244485945</v>
      </c>
      <c r="P384" s="124">
        <f t="shared" si="35"/>
        <v>32240.157315880788</v>
      </c>
      <c r="Q384" s="124">
        <f t="shared" si="32"/>
        <v>33528.938978503182</v>
      </c>
      <c r="R384" s="124">
        <f t="shared" si="33"/>
        <v>15145415.340780327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15145415.340780327</v>
      </c>
      <c r="P385" s="124">
        <f t="shared" si="35"/>
        <v>32240.157315880788</v>
      </c>
      <c r="Q385" s="124">
        <f t="shared" si="32"/>
        <v>33675.173709780916</v>
      </c>
      <c r="R385" s="124">
        <f t="shared" si="33"/>
        <v>15211330.671805989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15211330.671805989</v>
      </c>
      <c r="P386" s="124">
        <f t="shared" si="35"/>
        <v>32240.157315880788</v>
      </c>
      <c r="Q386" s="124">
        <f t="shared" si="32"/>
        <v>33821.733587637158</v>
      </c>
      <c r="R386" s="124">
        <f t="shared" si="33"/>
        <v>15277392.562709507</v>
      </c>
      <c r="Z386" s="2"/>
    </row>
    <row r="387" spans="13:26" x14ac:dyDescent="0.25">
      <c r="M387" s="2"/>
      <c r="N387" s="1">
        <f t="shared" si="34"/>
        <v>325</v>
      </c>
      <c r="O387" s="124">
        <f t="shared" si="31"/>
        <v>15277392.562709507</v>
      </c>
      <c r="P387" s="124">
        <f t="shared" si="35"/>
        <v>32240.157315880788</v>
      </c>
      <c r="Q387" s="124">
        <f t="shared" si="32"/>
        <v>33968.61933502122</v>
      </c>
      <c r="R387" s="124">
        <f t="shared" si="33"/>
        <v>15343601.339360408</v>
      </c>
      <c r="Z387" s="2"/>
    </row>
    <row r="388" spans="13:26" x14ac:dyDescent="0.25">
      <c r="M388" s="2"/>
      <c r="N388" s="1">
        <f t="shared" si="34"/>
        <v>326</v>
      </c>
      <c r="O388" s="124">
        <f t="shared" si="31"/>
        <v>15343601.339360408</v>
      </c>
      <c r="P388" s="124">
        <f t="shared" si="35"/>
        <v>32240.157315880788</v>
      </c>
      <c r="Q388" s="124">
        <f t="shared" si="32"/>
        <v>34115.831676489855</v>
      </c>
      <c r="R388" s="124">
        <f t="shared" si="33"/>
        <v>15409957.328352779</v>
      </c>
      <c r="Z388" s="2"/>
    </row>
    <row r="389" spans="13:26" x14ac:dyDescent="0.25">
      <c r="M389" s="2"/>
      <c r="N389" s="1">
        <f t="shared" si="34"/>
        <v>327</v>
      </c>
      <c r="O389" s="124">
        <f t="shared" si="31"/>
        <v>15409957.328352779</v>
      </c>
      <c r="P389" s="124">
        <f t="shared" si="35"/>
        <v>32240.157315880788</v>
      </c>
      <c r="Q389" s="124">
        <f t="shared" si="32"/>
        <v>34263.371338210833</v>
      </c>
      <c r="R389" s="124">
        <f t="shared" si="33"/>
        <v>15476460.85700687</v>
      </c>
      <c r="Z389" s="2"/>
    </row>
    <row r="390" spans="13:26" x14ac:dyDescent="0.25">
      <c r="M390" s="2"/>
      <c r="N390" s="1">
        <f t="shared" si="34"/>
        <v>328</v>
      </c>
      <c r="O390" s="124">
        <f t="shared" si="31"/>
        <v>15476460.85700687</v>
      </c>
      <c r="P390" s="124">
        <f t="shared" si="35"/>
        <v>32240.157315880788</v>
      </c>
      <c r="Q390" s="124">
        <f t="shared" si="32"/>
        <v>34411.239047966519</v>
      </c>
      <c r="R390" s="124">
        <f t="shared" si="33"/>
        <v>15543112.253370717</v>
      </c>
      <c r="Z390" s="2"/>
    </row>
    <row r="391" spans="13:26" x14ac:dyDescent="0.25">
      <c r="M391" s="2"/>
      <c r="N391" s="1">
        <f t="shared" si="34"/>
        <v>329</v>
      </c>
      <c r="O391" s="124">
        <f t="shared" si="31"/>
        <v>15543112.253370717</v>
      </c>
      <c r="P391" s="124">
        <f t="shared" si="35"/>
        <v>32240.157315880788</v>
      </c>
      <c r="Q391" s="124">
        <f t="shared" si="32"/>
        <v>34559.4355351575</v>
      </c>
      <c r="R391" s="124">
        <f t="shared" si="33"/>
        <v>15609911.846221754</v>
      </c>
      <c r="Z391" s="2"/>
    </row>
    <row r="392" spans="13:26" x14ac:dyDescent="0.25">
      <c r="M392" s="2"/>
      <c r="N392" s="1">
        <f t="shared" si="34"/>
        <v>330</v>
      </c>
      <c r="O392" s="124">
        <f t="shared" si="31"/>
        <v>15609911.846221754</v>
      </c>
      <c r="P392" s="124">
        <f t="shared" si="35"/>
        <v>32240.157315880788</v>
      </c>
      <c r="Q392" s="124">
        <f t="shared" si="32"/>
        <v>34707.961530806126</v>
      </c>
      <c r="R392" s="124">
        <f t="shared" si="33"/>
        <v>15676859.965068441</v>
      </c>
      <c r="Z392" s="2"/>
    </row>
    <row r="393" spans="13:26" x14ac:dyDescent="0.25">
      <c r="M393" s="2"/>
      <c r="N393" s="1">
        <f t="shared" si="34"/>
        <v>331</v>
      </c>
      <c r="O393" s="124">
        <f t="shared" si="31"/>
        <v>15676859.965068441</v>
      </c>
      <c r="P393" s="124">
        <f t="shared" si="35"/>
        <v>32240.157315880788</v>
      </c>
      <c r="Q393" s="124">
        <f t="shared" si="32"/>
        <v>34856.817767560147</v>
      </c>
      <c r="R393" s="124">
        <f t="shared" si="33"/>
        <v>15743956.940151881</v>
      </c>
      <c r="Z393" s="2"/>
    </row>
    <row r="394" spans="13:26" x14ac:dyDescent="0.25">
      <c r="M394" s="2"/>
      <c r="N394" s="1">
        <f t="shared" si="34"/>
        <v>332</v>
      </c>
      <c r="O394" s="124">
        <f t="shared" si="31"/>
        <v>15743956.940151881</v>
      </c>
      <c r="P394" s="124">
        <f t="shared" si="35"/>
        <v>32240.157315880788</v>
      </c>
      <c r="Q394" s="124">
        <f t="shared" si="32"/>
        <v>35006.004979696336</v>
      </c>
      <c r="R394" s="124">
        <f t="shared" si="33"/>
        <v>15811203.102447458</v>
      </c>
      <c r="Z394" s="2"/>
    </row>
    <row r="395" spans="13:26" x14ac:dyDescent="0.25">
      <c r="M395" s="2"/>
      <c r="N395" s="1">
        <f t="shared" si="34"/>
        <v>333</v>
      </c>
      <c r="O395" s="124">
        <f t="shared" si="31"/>
        <v>15811203.102447458</v>
      </c>
      <c r="P395" s="124">
        <f t="shared" si="35"/>
        <v>32240.157315880788</v>
      </c>
      <c r="Q395" s="124">
        <f t="shared" si="32"/>
        <v>35155.523903124093</v>
      </c>
      <c r="R395" s="124">
        <f t="shared" si="33"/>
        <v>15878598.783666462</v>
      </c>
      <c r="Z395" s="2"/>
    </row>
    <row r="396" spans="13:26" x14ac:dyDescent="0.25">
      <c r="M396" s="2"/>
      <c r="N396" s="1">
        <f t="shared" si="34"/>
        <v>334</v>
      </c>
      <c r="O396" s="124">
        <f t="shared" si="31"/>
        <v>15878598.783666462</v>
      </c>
      <c r="P396" s="124">
        <f t="shared" si="35"/>
        <v>32240.157315880788</v>
      </c>
      <c r="Q396" s="124">
        <f t="shared" si="32"/>
        <v>35305.375275389066</v>
      </c>
      <c r="R396" s="124">
        <f t="shared" si="33"/>
        <v>15946144.31625773</v>
      </c>
      <c r="Z396" s="2"/>
    </row>
    <row r="397" spans="13:26" x14ac:dyDescent="0.25">
      <c r="M397" s="2"/>
      <c r="N397" s="1">
        <f t="shared" si="34"/>
        <v>335</v>
      </c>
      <c r="O397" s="124">
        <f t="shared" si="31"/>
        <v>15946144.31625773</v>
      </c>
      <c r="P397" s="124">
        <f t="shared" si="35"/>
        <v>32240.157315880788</v>
      </c>
      <c r="Q397" s="124">
        <f t="shared" si="32"/>
        <v>35455.559835676831</v>
      </c>
      <c r="R397" s="124">
        <f t="shared" si="33"/>
        <v>16013840.033409286</v>
      </c>
      <c r="Z397" s="2"/>
    </row>
    <row r="398" spans="13:26" x14ac:dyDescent="0.25">
      <c r="M398" s="2"/>
      <c r="N398" s="1">
        <f t="shared" si="34"/>
        <v>336</v>
      </c>
      <c r="O398" s="124">
        <f t="shared" si="31"/>
        <v>16013840.033409286</v>
      </c>
      <c r="P398" s="124">
        <f t="shared" si="35"/>
        <v>32240.157315880788</v>
      </c>
      <c r="Q398" s="124">
        <f t="shared" si="32"/>
        <v>35606.078324816488</v>
      </c>
      <c r="R398" s="124">
        <f t="shared" si="33"/>
        <v>16081686.269049983</v>
      </c>
      <c r="Z398" s="2"/>
    </row>
    <row r="399" spans="13:26" x14ac:dyDescent="0.25">
      <c r="M399" s="2"/>
      <c r="N399" s="1">
        <f t="shared" si="34"/>
        <v>337</v>
      </c>
      <c r="O399" s="124">
        <f t="shared" si="31"/>
        <v>16081686.269049983</v>
      </c>
      <c r="P399" s="124">
        <f t="shared" si="35"/>
        <v>32240.157315880788</v>
      </c>
      <c r="Q399" s="124">
        <f t="shared" si="32"/>
        <v>35756.931485284353</v>
      </c>
      <c r="R399" s="124">
        <f t="shared" si="33"/>
        <v>16149683.357851148</v>
      </c>
      <c r="Z399" s="2"/>
    </row>
    <row r="400" spans="13:26" x14ac:dyDescent="0.25">
      <c r="M400" s="2"/>
      <c r="N400" s="1">
        <f t="shared" si="34"/>
        <v>338</v>
      </c>
      <c r="O400" s="124">
        <f t="shared" si="31"/>
        <v>16149683.357851148</v>
      </c>
      <c r="P400" s="124">
        <f t="shared" si="35"/>
        <v>32240.157315880788</v>
      </c>
      <c r="Q400" s="124">
        <f t="shared" si="32"/>
        <v>35908.120061207599</v>
      </c>
      <c r="R400" s="124">
        <f t="shared" si="33"/>
        <v>16217831.635228235</v>
      </c>
      <c r="Z400" s="2"/>
    </row>
    <row r="401" spans="13:26" x14ac:dyDescent="0.25">
      <c r="M401" s="2"/>
      <c r="N401" s="1">
        <f t="shared" si="34"/>
        <v>339</v>
      </c>
      <c r="O401" s="124">
        <f t="shared" si="31"/>
        <v>16217831.635228235</v>
      </c>
      <c r="P401" s="124">
        <f t="shared" si="35"/>
        <v>32240.157315880788</v>
      </c>
      <c r="Q401" s="124">
        <f t="shared" si="32"/>
        <v>36059.644798367925</v>
      </c>
      <c r="R401" s="124">
        <f t="shared" si="33"/>
        <v>16286131.437342484</v>
      </c>
      <c r="Z401" s="2"/>
    </row>
    <row r="402" spans="13:26" x14ac:dyDescent="0.25">
      <c r="M402" s="2"/>
      <c r="N402" s="1">
        <f t="shared" si="34"/>
        <v>340</v>
      </c>
      <c r="O402" s="124">
        <f t="shared" si="31"/>
        <v>16286131.437342484</v>
      </c>
      <c r="P402" s="124">
        <f t="shared" si="35"/>
        <v>32240.157315880788</v>
      </c>
      <c r="Q402" s="124">
        <f t="shared" si="32"/>
        <v>36211.506444205261</v>
      </c>
      <c r="R402" s="124">
        <f t="shared" si="33"/>
        <v>16354583.101102568</v>
      </c>
      <c r="Z402" s="2"/>
    </row>
    <row r="403" spans="13:26" x14ac:dyDescent="0.25">
      <c r="M403" s="2"/>
      <c r="N403" s="1">
        <f t="shared" si="34"/>
        <v>341</v>
      </c>
      <c r="O403" s="124">
        <f t="shared" si="31"/>
        <v>16354583.101102568</v>
      </c>
      <c r="P403" s="124">
        <f t="shared" si="35"/>
        <v>32240.157315880788</v>
      </c>
      <c r="Q403" s="124">
        <f t="shared" si="32"/>
        <v>36363.705747821426</v>
      </c>
      <c r="R403" s="124">
        <f t="shared" si="33"/>
        <v>16423186.964166271</v>
      </c>
      <c r="Z403" s="2"/>
    </row>
    <row r="404" spans="13:26" x14ac:dyDescent="0.25">
      <c r="M404" s="2"/>
      <c r="N404" s="1">
        <f t="shared" si="34"/>
        <v>342</v>
      </c>
      <c r="O404" s="124">
        <f t="shared" si="31"/>
        <v>16423186.964166271</v>
      </c>
      <c r="P404" s="124">
        <f t="shared" si="35"/>
        <v>32240.157315880788</v>
      </c>
      <c r="Q404" s="124">
        <f t="shared" si="32"/>
        <v>36516.243459983845</v>
      </c>
      <c r="R404" s="124">
        <f t="shared" si="33"/>
        <v>16491943.364942135</v>
      </c>
      <c r="Z404" s="2"/>
    </row>
    <row r="405" spans="13:26" x14ac:dyDescent="0.25">
      <c r="M405" s="2"/>
      <c r="N405" s="1">
        <f t="shared" si="34"/>
        <v>343</v>
      </c>
      <c r="O405" s="124">
        <f t="shared" si="31"/>
        <v>16491943.364942135</v>
      </c>
      <c r="P405" s="124">
        <f t="shared" si="35"/>
        <v>32240.157315880788</v>
      </c>
      <c r="Q405" s="124">
        <f t="shared" si="32"/>
        <v>36669.120333129227</v>
      </c>
      <c r="R405" s="124">
        <f t="shared" si="33"/>
        <v>16560852.642591145</v>
      </c>
      <c r="Z405" s="2"/>
    </row>
    <row r="406" spans="13:26" x14ac:dyDescent="0.25">
      <c r="M406" s="2"/>
      <c r="N406" s="1">
        <f t="shared" si="34"/>
        <v>344</v>
      </c>
      <c r="O406" s="124">
        <f t="shared" si="31"/>
        <v>16560852.642591145</v>
      </c>
      <c r="P406" s="124">
        <f t="shared" si="35"/>
        <v>32240.157315880788</v>
      </c>
      <c r="Q406" s="124">
        <f t="shared" si="32"/>
        <v>36822.337121367294</v>
      </c>
      <c r="R406" s="124">
        <f t="shared" si="33"/>
        <v>16629915.137028392</v>
      </c>
      <c r="Z406" s="2"/>
    </row>
    <row r="407" spans="13:26" x14ac:dyDescent="0.25">
      <c r="M407" s="2"/>
      <c r="N407" s="1">
        <f t="shared" si="34"/>
        <v>345</v>
      </c>
      <c r="O407" s="124">
        <f t="shared" si="31"/>
        <v>16629915.137028392</v>
      </c>
      <c r="P407" s="124">
        <f t="shared" si="35"/>
        <v>32240.157315880788</v>
      </c>
      <c r="Q407" s="124">
        <f t="shared" si="32"/>
        <v>36975.894580484506</v>
      </c>
      <c r="R407" s="124">
        <f t="shared" si="33"/>
        <v>16699131.188924758</v>
      </c>
      <c r="Z407" s="2"/>
    </row>
    <row r="408" spans="13:26" x14ac:dyDescent="0.25">
      <c r="M408" s="2"/>
      <c r="N408" s="1">
        <f t="shared" si="34"/>
        <v>346</v>
      </c>
      <c r="O408" s="124">
        <f t="shared" si="31"/>
        <v>16699131.188924758</v>
      </c>
      <c r="P408" s="124">
        <f t="shared" si="35"/>
        <v>32240.157315880788</v>
      </c>
      <c r="Q408" s="124">
        <f t="shared" si="32"/>
        <v>37129.793467947784</v>
      </c>
      <c r="R408" s="124">
        <f t="shared" si="33"/>
        <v>16768501.139708586</v>
      </c>
      <c r="Z408" s="2"/>
    </row>
    <row r="409" spans="13:26" x14ac:dyDescent="0.25">
      <c r="M409" s="2"/>
      <c r="N409" s="1">
        <f t="shared" si="34"/>
        <v>347</v>
      </c>
      <c r="O409" s="124">
        <f t="shared" si="31"/>
        <v>16768501.139708586</v>
      </c>
      <c r="P409" s="124">
        <f t="shared" si="35"/>
        <v>32240.157315880788</v>
      </c>
      <c r="Q409" s="124">
        <f t="shared" si="32"/>
        <v>37284.03454290823</v>
      </c>
      <c r="R409" s="124">
        <f t="shared" si="33"/>
        <v>16838025.331567373</v>
      </c>
      <c r="Z409" s="2"/>
    </row>
    <row r="410" spans="13:26" x14ac:dyDescent="0.25">
      <c r="M410" s="2"/>
      <c r="N410" s="1">
        <f t="shared" si="34"/>
        <v>348</v>
      </c>
      <c r="O410" s="124">
        <f t="shared" si="31"/>
        <v>16838025.331567373</v>
      </c>
      <c r="P410" s="124">
        <f t="shared" si="35"/>
        <v>32240.157315880788</v>
      </c>
      <c r="Q410" s="124">
        <f t="shared" si="32"/>
        <v>37438.618566204888</v>
      </c>
      <c r="R410" s="124">
        <f t="shared" si="33"/>
        <v>16907704.107449457</v>
      </c>
      <c r="Z410" s="2"/>
    </row>
    <row r="411" spans="13:26" x14ac:dyDescent="0.25">
      <c r="M411" s="2"/>
      <c r="N411" s="1">
        <f t="shared" si="34"/>
        <v>349</v>
      </c>
      <c r="O411" s="124">
        <f t="shared" si="31"/>
        <v>16907704.107449457</v>
      </c>
      <c r="P411" s="124">
        <f t="shared" si="35"/>
        <v>32240.157315880788</v>
      </c>
      <c r="Q411" s="124">
        <f t="shared" si="32"/>
        <v>37593.546300368507</v>
      </c>
      <c r="R411" s="124">
        <f t="shared" si="33"/>
        <v>16977537.811065707</v>
      </c>
      <c r="Z411" s="2"/>
    </row>
    <row r="412" spans="13:26" x14ac:dyDescent="0.25">
      <c r="M412" s="2"/>
      <c r="N412" s="1">
        <f t="shared" si="34"/>
        <v>350</v>
      </c>
      <c r="O412" s="124">
        <f t="shared" si="31"/>
        <v>16977537.811065707</v>
      </c>
      <c r="P412" s="124">
        <f t="shared" si="35"/>
        <v>32240.157315880788</v>
      </c>
      <c r="Q412" s="124">
        <f t="shared" si="32"/>
        <v>37748.8185096253</v>
      </c>
      <c r="R412" s="124">
        <f t="shared" si="33"/>
        <v>17047526.786891215</v>
      </c>
      <c r="Z412" s="2"/>
    </row>
    <row r="413" spans="13:26" x14ac:dyDescent="0.25">
      <c r="M413" s="2"/>
      <c r="N413" s="1">
        <f t="shared" si="34"/>
        <v>351</v>
      </c>
      <c r="O413" s="124">
        <f t="shared" si="31"/>
        <v>17047526.786891215</v>
      </c>
      <c r="P413" s="124">
        <f t="shared" si="35"/>
        <v>32240.157315880788</v>
      </c>
      <c r="Q413" s="124">
        <f t="shared" si="32"/>
        <v>37904.435959900664</v>
      </c>
      <c r="R413" s="124">
        <f t="shared" si="33"/>
        <v>17117671.380166996</v>
      </c>
      <c r="Z413" s="2"/>
    </row>
    <row r="414" spans="13:26" x14ac:dyDescent="0.25">
      <c r="M414" s="2"/>
      <c r="N414" s="1">
        <f t="shared" si="34"/>
        <v>352</v>
      </c>
      <c r="O414" s="124">
        <f t="shared" si="31"/>
        <v>17117671.380166996</v>
      </c>
      <c r="P414" s="124">
        <f t="shared" si="35"/>
        <v>32240.157315880788</v>
      </c>
      <c r="Q414" s="124">
        <f t="shared" si="32"/>
        <v>38060.399418823021</v>
      </c>
      <c r="R414" s="124">
        <f t="shared" si="33"/>
        <v>17187971.9369017</v>
      </c>
      <c r="Z414" s="2"/>
    </row>
    <row r="415" spans="13:26" x14ac:dyDescent="0.25">
      <c r="M415" s="2"/>
      <c r="N415" s="1">
        <f t="shared" si="34"/>
        <v>353</v>
      </c>
      <c r="O415" s="124">
        <f t="shared" si="31"/>
        <v>17187971.9369017</v>
      </c>
      <c r="P415" s="124">
        <f t="shared" si="35"/>
        <v>32240.157315880788</v>
      </c>
      <c r="Q415" s="124">
        <f t="shared" si="32"/>
        <v>38216.709655727587</v>
      </c>
      <c r="R415" s="124">
        <f t="shared" si="33"/>
        <v>17258428.803873308</v>
      </c>
      <c r="Z415" s="2"/>
    </row>
    <row r="416" spans="13:26" x14ac:dyDescent="0.25">
      <c r="M416" s="2"/>
      <c r="N416" s="1">
        <f t="shared" si="34"/>
        <v>354</v>
      </c>
      <c r="O416" s="124">
        <f t="shared" si="31"/>
        <v>17258428.803873308</v>
      </c>
      <c r="P416" s="124">
        <f t="shared" si="35"/>
        <v>32240.157315880788</v>
      </c>
      <c r="Q416" s="124">
        <f t="shared" si="32"/>
        <v>38373.367441660157</v>
      </c>
      <c r="R416" s="124">
        <f t="shared" si="33"/>
        <v>17329042.32863085</v>
      </c>
      <c r="Z416" s="2"/>
    </row>
    <row r="417" spans="13:26" x14ac:dyDescent="0.25">
      <c r="M417" s="2"/>
      <c r="N417" s="1">
        <f t="shared" si="34"/>
        <v>355</v>
      </c>
      <c r="O417" s="124">
        <f t="shared" si="31"/>
        <v>17329042.32863085</v>
      </c>
      <c r="P417" s="124">
        <f t="shared" si="35"/>
        <v>32240.157315880788</v>
      </c>
      <c r="Q417" s="124">
        <f t="shared" si="32"/>
        <v>38530.373549380914</v>
      </c>
      <c r="R417" s="124">
        <f t="shared" si="33"/>
        <v>17399812.859496109</v>
      </c>
      <c r="Z417" s="2"/>
    </row>
    <row r="418" spans="13:26" x14ac:dyDescent="0.25">
      <c r="M418" s="2"/>
      <c r="N418" s="1">
        <f t="shared" si="34"/>
        <v>356</v>
      </c>
      <c r="O418" s="124">
        <f t="shared" si="31"/>
        <v>17399812.859496109</v>
      </c>
      <c r="P418" s="124">
        <f t="shared" si="35"/>
        <v>32240.157315880788</v>
      </c>
      <c r="Q418" s="124">
        <f t="shared" si="32"/>
        <v>38687.728753368225</v>
      </c>
      <c r="R418" s="124">
        <f t="shared" si="33"/>
        <v>17470740.745565359</v>
      </c>
      <c r="Z418" s="2"/>
    </row>
    <row r="419" spans="13:26" x14ac:dyDescent="0.25">
      <c r="M419" s="2"/>
      <c r="N419" s="1">
        <f t="shared" si="34"/>
        <v>357</v>
      </c>
      <c r="O419" s="124">
        <f t="shared" si="31"/>
        <v>17470740.745565359</v>
      </c>
      <c r="P419" s="124">
        <f t="shared" si="35"/>
        <v>32240.157315880788</v>
      </c>
      <c r="Q419" s="124">
        <f t="shared" si="32"/>
        <v>38845.433829822498</v>
      </c>
      <c r="R419" s="124">
        <f t="shared" si="33"/>
        <v>17541826.33671106</v>
      </c>
      <c r="Z419" s="2"/>
    </row>
    <row r="420" spans="13:26" x14ac:dyDescent="0.25">
      <c r="M420" s="2"/>
      <c r="N420" s="1">
        <f t="shared" si="34"/>
        <v>358</v>
      </c>
      <c r="O420" s="124">
        <f t="shared" si="31"/>
        <v>17541826.33671106</v>
      </c>
      <c r="P420" s="124">
        <f t="shared" si="35"/>
        <v>32240.157315880788</v>
      </c>
      <c r="Q420" s="124">
        <f t="shared" si="32"/>
        <v>39003.489556669978</v>
      </c>
      <c r="R420" s="124">
        <f t="shared" si="33"/>
        <v>17613069.983583611</v>
      </c>
      <c r="Z420" s="2"/>
    </row>
    <row r="421" spans="13:26" x14ac:dyDescent="0.25">
      <c r="M421" s="2"/>
      <c r="N421" s="1">
        <f t="shared" si="34"/>
        <v>359</v>
      </c>
      <c r="O421" s="124">
        <f t="shared" si="31"/>
        <v>17613069.983583611</v>
      </c>
      <c r="P421" s="124">
        <f t="shared" si="35"/>
        <v>32240.157315880788</v>
      </c>
      <c r="Q421" s="124">
        <f t="shared" si="32"/>
        <v>39161.896713566595</v>
      </c>
      <c r="R421" s="124">
        <f t="shared" si="33"/>
        <v>17684472.037613057</v>
      </c>
      <c r="Z421" s="2"/>
    </row>
    <row r="422" spans="13:26" x14ac:dyDescent="0.25">
      <c r="M422" s="2"/>
      <c r="N422" s="1">
        <f t="shared" si="34"/>
        <v>360</v>
      </c>
      <c r="O422" s="124">
        <f t="shared" si="31"/>
        <v>17684472.037613057</v>
      </c>
      <c r="P422" s="124">
        <f t="shared" si="35"/>
        <v>32240.157315880788</v>
      </c>
      <c r="Q422" s="124">
        <f t="shared" si="32"/>
        <v>39320.656081901812</v>
      </c>
      <c r="R422" s="124">
        <f t="shared" si="33"/>
        <v>17756032.851010837</v>
      </c>
      <c r="Z422" s="2"/>
    </row>
    <row r="423" spans="13:26" x14ac:dyDescent="0.25">
      <c r="M423" s="2"/>
      <c r="N423" s="1">
        <f t="shared" si="34"/>
        <v>361</v>
      </c>
      <c r="O423" s="124">
        <f t="shared" ref="O423:O470" si="36">R422</f>
        <v>17756032.851010837</v>
      </c>
      <c r="P423" s="124">
        <f t="shared" si="35"/>
        <v>32240.157315880788</v>
      </c>
      <c r="Q423" s="124">
        <f t="shared" ref="Q423:Q470" si="37">O423*$P$57</f>
        <v>39479.768444802467</v>
      </c>
      <c r="R423" s="124">
        <f t="shared" ref="R423:R470" si="38">O423+P423+Q423</f>
        <v>17827752.776771519</v>
      </c>
      <c r="Z423" s="2"/>
    </row>
    <row r="424" spans="13:26" x14ac:dyDescent="0.25">
      <c r="M424" s="2"/>
      <c r="N424" s="1">
        <f t="shared" si="34"/>
        <v>362</v>
      </c>
      <c r="O424" s="124">
        <f t="shared" si="36"/>
        <v>17827752.776771519</v>
      </c>
      <c r="P424" s="124">
        <f t="shared" si="35"/>
        <v>32240.157315880788</v>
      </c>
      <c r="Q424" s="124">
        <f t="shared" si="37"/>
        <v>39639.234587136678</v>
      </c>
      <c r="R424" s="124">
        <f t="shared" si="38"/>
        <v>17899632.168674536</v>
      </c>
      <c r="Z424" s="2"/>
    </row>
    <row r="425" spans="13:26" x14ac:dyDescent="0.25">
      <c r="M425" s="2"/>
      <c r="N425" s="1">
        <f t="shared" si="34"/>
        <v>363</v>
      </c>
      <c r="O425" s="124">
        <f t="shared" si="36"/>
        <v>17899632.168674536</v>
      </c>
      <c r="P425" s="124">
        <f t="shared" si="35"/>
        <v>32240.157315880788</v>
      </c>
      <c r="Q425" s="124">
        <f t="shared" si="37"/>
        <v>39799.055295517646</v>
      </c>
      <c r="R425" s="124">
        <f t="shared" si="38"/>
        <v>17971671.381285932</v>
      </c>
      <c r="Z425" s="2"/>
    </row>
    <row r="426" spans="13:26" x14ac:dyDescent="0.25">
      <c r="M426" s="2"/>
      <c r="N426" s="1">
        <f t="shared" si="34"/>
        <v>364</v>
      </c>
      <c r="O426" s="124">
        <f t="shared" si="36"/>
        <v>17971671.381285932</v>
      </c>
      <c r="P426" s="124">
        <f t="shared" si="35"/>
        <v>32240.157315880788</v>
      </c>
      <c r="Q426" s="124">
        <f t="shared" si="37"/>
        <v>39959.231358307588</v>
      </c>
      <c r="R426" s="124">
        <f t="shared" si="38"/>
        <v>18043870.76996012</v>
      </c>
      <c r="Z426" s="2"/>
    </row>
    <row r="427" spans="13:26" x14ac:dyDescent="0.25">
      <c r="M427" s="2"/>
      <c r="N427" s="1">
        <f t="shared" si="34"/>
        <v>365</v>
      </c>
      <c r="O427" s="124">
        <f t="shared" si="36"/>
        <v>18043870.76996012</v>
      </c>
      <c r="P427" s="124">
        <f t="shared" si="35"/>
        <v>32240.157315880788</v>
      </c>
      <c r="Q427" s="124">
        <f t="shared" si="37"/>
        <v>40119.763565621623</v>
      </c>
      <c r="R427" s="124">
        <f t="shared" si="38"/>
        <v>18116230.690841623</v>
      </c>
      <c r="Z427" s="2"/>
    </row>
    <row r="428" spans="13:26" x14ac:dyDescent="0.25">
      <c r="M428" s="2"/>
      <c r="N428" s="1">
        <f t="shared" si="34"/>
        <v>366</v>
      </c>
      <c r="O428" s="124">
        <f t="shared" si="36"/>
        <v>18116230.690841623</v>
      </c>
      <c r="P428" s="124">
        <f t="shared" si="35"/>
        <v>32240.157315880788</v>
      </c>
      <c r="Q428" s="124">
        <f t="shared" si="37"/>
        <v>40280.652709331633</v>
      </c>
      <c r="R428" s="124">
        <f t="shared" si="38"/>
        <v>18188751.500866834</v>
      </c>
      <c r="Z428" s="2"/>
    </row>
    <row r="429" spans="13:26" x14ac:dyDescent="0.25">
      <c r="M429" s="2"/>
      <c r="N429" s="1">
        <f t="shared" si="34"/>
        <v>367</v>
      </c>
      <c r="O429" s="124">
        <f t="shared" si="36"/>
        <v>18188751.500866834</v>
      </c>
      <c r="P429" s="124">
        <f t="shared" si="35"/>
        <v>32240.157315880788</v>
      </c>
      <c r="Q429" s="124">
        <f t="shared" si="37"/>
        <v>40441.899583070204</v>
      </c>
      <c r="R429" s="124">
        <f t="shared" si="38"/>
        <v>18261433.557765786</v>
      </c>
      <c r="Z429" s="2"/>
    </row>
    <row r="430" spans="13:26" x14ac:dyDescent="0.25">
      <c r="M430" s="2"/>
      <c r="N430" s="1">
        <f t="shared" si="34"/>
        <v>368</v>
      </c>
      <c r="O430" s="124">
        <f t="shared" si="36"/>
        <v>18261433.557765786</v>
      </c>
      <c r="P430" s="124">
        <f t="shared" si="35"/>
        <v>32240.157315880788</v>
      </c>
      <c r="Q430" s="124">
        <f t="shared" si="37"/>
        <v>40603.504982234532</v>
      </c>
      <c r="R430" s="124">
        <f t="shared" si="38"/>
        <v>18334277.220063899</v>
      </c>
      <c r="Z430" s="2"/>
    </row>
    <row r="431" spans="13:26" x14ac:dyDescent="0.25">
      <c r="M431" s="2"/>
      <c r="N431" s="1">
        <f t="shared" si="34"/>
        <v>369</v>
      </c>
      <c r="O431" s="124">
        <f t="shared" si="36"/>
        <v>18334277.220063899</v>
      </c>
      <c r="P431" s="124">
        <f t="shared" si="35"/>
        <v>32240.157315880788</v>
      </c>
      <c r="Q431" s="124">
        <f t="shared" si="37"/>
        <v>40765.46970399034</v>
      </c>
      <c r="R431" s="124">
        <f t="shared" si="38"/>
        <v>18407282.84708377</v>
      </c>
      <c r="Z431" s="2"/>
    </row>
    <row r="432" spans="13:26" x14ac:dyDescent="0.25">
      <c r="M432" s="2"/>
      <c r="N432" s="1">
        <f t="shared" si="34"/>
        <v>370</v>
      </c>
      <c r="O432" s="124">
        <f t="shared" si="36"/>
        <v>18407282.84708377</v>
      </c>
      <c r="P432" s="124">
        <f t="shared" si="35"/>
        <v>32240.157315880788</v>
      </c>
      <c r="Q432" s="124">
        <f t="shared" si="37"/>
        <v>40927.794547275815</v>
      </c>
      <c r="R432" s="124">
        <f t="shared" si="38"/>
        <v>18480450.798946925</v>
      </c>
      <c r="Z432" s="2"/>
    </row>
    <row r="433" spans="13:26" x14ac:dyDescent="0.25">
      <c r="M433" s="2"/>
      <c r="N433" s="1">
        <f t="shared" si="34"/>
        <v>371</v>
      </c>
      <c r="O433" s="124">
        <f t="shared" si="36"/>
        <v>18480450.798946925</v>
      </c>
      <c r="P433" s="124">
        <f t="shared" si="35"/>
        <v>32240.157315880788</v>
      </c>
      <c r="Q433" s="124">
        <f t="shared" si="37"/>
        <v>41090.48031280555</v>
      </c>
      <c r="R433" s="124">
        <f t="shared" si="38"/>
        <v>18553781.43657561</v>
      </c>
      <c r="Z433" s="2"/>
    </row>
    <row r="434" spans="13:26" x14ac:dyDescent="0.25">
      <c r="M434" s="2"/>
      <c r="N434" s="1">
        <f t="shared" si="34"/>
        <v>372</v>
      </c>
      <c r="O434" s="124">
        <f t="shared" si="36"/>
        <v>18553781.43657561</v>
      </c>
      <c r="P434" s="124">
        <f t="shared" si="35"/>
        <v>32240.157315880788</v>
      </c>
      <c r="Q434" s="124">
        <f t="shared" si="37"/>
        <v>41253.527803074496</v>
      </c>
      <c r="R434" s="124">
        <f t="shared" si="38"/>
        <v>18627275.121694565</v>
      </c>
      <c r="Z434" s="2"/>
    </row>
    <row r="435" spans="13:26" x14ac:dyDescent="0.25">
      <c r="M435" s="2"/>
      <c r="N435" s="1">
        <f t="shared" si="34"/>
        <v>373</v>
      </c>
      <c r="O435" s="124">
        <f t="shared" si="36"/>
        <v>18627275.121694565</v>
      </c>
      <c r="P435" s="124">
        <f t="shared" si="35"/>
        <v>32240.157315880788</v>
      </c>
      <c r="Q435" s="124">
        <f t="shared" si="37"/>
        <v>41416.937822361899</v>
      </c>
      <c r="R435" s="124">
        <f t="shared" si="38"/>
        <v>18700932.216832805</v>
      </c>
      <c r="Z435" s="2"/>
    </row>
    <row r="436" spans="13:26" x14ac:dyDescent="0.25">
      <c r="M436" s="2"/>
      <c r="N436" s="1">
        <f t="shared" si="34"/>
        <v>374</v>
      </c>
      <c r="O436" s="124">
        <f t="shared" si="36"/>
        <v>18700932.216832805</v>
      </c>
      <c r="P436" s="124">
        <f t="shared" si="35"/>
        <v>32240.157315880788</v>
      </c>
      <c r="Q436" s="124">
        <f t="shared" si="37"/>
        <v>41580.711176735313</v>
      </c>
      <c r="R436" s="124">
        <f t="shared" si="38"/>
        <v>18774753.08532542</v>
      </c>
      <c r="Z436" s="2"/>
    </row>
    <row r="437" spans="13:26" x14ac:dyDescent="0.25">
      <c r="M437" s="2"/>
      <c r="N437" s="1">
        <f t="shared" si="34"/>
        <v>375</v>
      </c>
      <c r="O437" s="124">
        <f t="shared" si="36"/>
        <v>18774753.08532542</v>
      </c>
      <c r="P437" s="124">
        <f t="shared" si="35"/>
        <v>32240.157315880788</v>
      </c>
      <c r="Q437" s="124">
        <f t="shared" si="37"/>
        <v>41744.848674054527</v>
      </c>
      <c r="R437" s="124">
        <f t="shared" si="38"/>
        <v>18848738.091315355</v>
      </c>
      <c r="Z437" s="2"/>
    </row>
    <row r="438" spans="13:26" x14ac:dyDescent="0.25">
      <c r="M438" s="2"/>
      <c r="N438" s="1">
        <f t="shared" si="34"/>
        <v>376</v>
      </c>
      <c r="O438" s="124">
        <f t="shared" si="36"/>
        <v>18848738.091315355</v>
      </c>
      <c r="P438" s="124">
        <f t="shared" si="35"/>
        <v>32240.157315880788</v>
      </c>
      <c r="Q438" s="124">
        <f t="shared" si="37"/>
        <v>41909.351123975575</v>
      </c>
      <c r="R438" s="124">
        <f t="shared" si="38"/>
        <v>18922887.599755209</v>
      </c>
      <c r="Z438" s="2"/>
    </row>
    <row r="439" spans="13:26" x14ac:dyDescent="0.25">
      <c r="M439" s="2"/>
      <c r="N439" s="1">
        <f t="shared" si="34"/>
        <v>377</v>
      </c>
      <c r="O439" s="124">
        <f t="shared" si="36"/>
        <v>18922887.599755209</v>
      </c>
      <c r="P439" s="124">
        <f t="shared" si="35"/>
        <v>32240.157315880788</v>
      </c>
      <c r="Q439" s="124">
        <f t="shared" si="37"/>
        <v>42074.219337954732</v>
      </c>
      <c r="R439" s="124">
        <f t="shared" si="38"/>
        <v>18997201.976409044</v>
      </c>
      <c r="Z439" s="2"/>
    </row>
    <row r="440" spans="13:26" x14ac:dyDescent="0.25">
      <c r="M440" s="2"/>
      <c r="N440" s="1">
        <f t="shared" si="34"/>
        <v>378</v>
      </c>
      <c r="O440" s="124">
        <f t="shared" si="36"/>
        <v>18997201.976409044</v>
      </c>
      <c r="P440" s="124">
        <f t="shared" si="35"/>
        <v>32240.157315880788</v>
      </c>
      <c r="Q440" s="124">
        <f t="shared" si="37"/>
        <v>42239.45412925251</v>
      </c>
      <c r="R440" s="124">
        <f t="shared" si="38"/>
        <v>19071681.587854177</v>
      </c>
      <c r="Z440" s="2"/>
    </row>
    <row r="441" spans="13:26" x14ac:dyDescent="0.25">
      <c r="M441" s="2"/>
      <c r="N441" s="1">
        <f t="shared" si="34"/>
        <v>379</v>
      </c>
      <c r="O441" s="124">
        <f t="shared" si="36"/>
        <v>19071681.587854177</v>
      </c>
      <c r="P441" s="124">
        <f t="shared" si="35"/>
        <v>32240.157315880788</v>
      </c>
      <c r="Q441" s="124">
        <f t="shared" si="37"/>
        <v>42405.056312937661</v>
      </c>
      <c r="R441" s="124">
        <f t="shared" si="38"/>
        <v>19146326.801482994</v>
      </c>
      <c r="Z441" s="2"/>
    </row>
    <row r="442" spans="13:26" x14ac:dyDescent="0.25">
      <c r="M442" s="2"/>
      <c r="N442" s="1">
        <f t="shared" si="34"/>
        <v>380</v>
      </c>
      <c r="O442" s="124">
        <f t="shared" si="36"/>
        <v>19146326.801482994</v>
      </c>
      <c r="P442" s="124">
        <f t="shared" si="35"/>
        <v>32240.157315880788</v>
      </c>
      <c r="Q442" s="124">
        <f t="shared" si="37"/>
        <v>42571.026705891214</v>
      </c>
      <c r="R442" s="124">
        <f t="shared" si="38"/>
        <v>19221137.985504765</v>
      </c>
      <c r="Z442" s="2"/>
    </row>
    <row r="443" spans="13:26" x14ac:dyDescent="0.25">
      <c r="M443" s="2"/>
      <c r="N443" s="1">
        <f t="shared" si="34"/>
        <v>381</v>
      </c>
      <c r="O443" s="124">
        <f t="shared" si="36"/>
        <v>19221137.985504765</v>
      </c>
      <c r="P443" s="124">
        <f t="shared" si="35"/>
        <v>32240.157315880788</v>
      </c>
      <c r="Q443" s="124">
        <f t="shared" si="37"/>
        <v>42737.366126810506</v>
      </c>
      <c r="R443" s="124">
        <f t="shared" si="38"/>
        <v>19296115.508947454</v>
      </c>
      <c r="Z443" s="2"/>
    </row>
    <row r="444" spans="13:26" x14ac:dyDescent="0.25">
      <c r="M444" s="2"/>
      <c r="N444" s="1">
        <f t="shared" ref="N444:N470" si="39">N443+1</f>
        <v>382</v>
      </c>
      <c r="O444" s="124">
        <f t="shared" si="36"/>
        <v>19296115.508947454</v>
      </c>
      <c r="P444" s="124">
        <f t="shared" ref="P444:P470" si="40">P443</f>
        <v>32240.157315880788</v>
      </c>
      <c r="Q444" s="124">
        <f t="shared" si="37"/>
        <v>42904.075396213193</v>
      </c>
      <c r="R444" s="124">
        <f t="shared" si="38"/>
        <v>19371259.741659548</v>
      </c>
      <c r="Z444" s="2"/>
    </row>
    <row r="445" spans="13:26" x14ac:dyDescent="0.25">
      <c r="M445" s="2"/>
      <c r="N445" s="1">
        <f t="shared" si="39"/>
        <v>383</v>
      </c>
      <c r="O445" s="124">
        <f t="shared" si="36"/>
        <v>19371259.741659548</v>
      </c>
      <c r="P445" s="124">
        <f t="shared" si="40"/>
        <v>32240.157315880788</v>
      </c>
      <c r="Q445" s="124">
        <f t="shared" si="37"/>
        <v>43071.155336441334</v>
      </c>
      <c r="R445" s="124">
        <f t="shared" si="38"/>
        <v>19446571.054311868</v>
      </c>
      <c r="Z445" s="2"/>
    </row>
    <row r="446" spans="13:26" x14ac:dyDescent="0.25">
      <c r="M446" s="2"/>
      <c r="N446" s="1">
        <f t="shared" si="39"/>
        <v>384</v>
      </c>
      <c r="O446" s="124">
        <f t="shared" si="36"/>
        <v>19446571.054311868</v>
      </c>
      <c r="P446" s="124">
        <f t="shared" si="40"/>
        <v>32240.157315880788</v>
      </c>
      <c r="Q446" s="124">
        <f t="shared" si="37"/>
        <v>43238.606771665414</v>
      </c>
      <c r="R446" s="124">
        <f t="shared" si="38"/>
        <v>19522049.818399414</v>
      </c>
      <c r="Z446" s="2"/>
    </row>
    <row r="447" spans="13:26" x14ac:dyDescent="0.25">
      <c r="M447" s="2"/>
      <c r="N447" s="1">
        <f t="shared" si="39"/>
        <v>385</v>
      </c>
      <c r="O447" s="124">
        <f t="shared" si="36"/>
        <v>19522049.818399414</v>
      </c>
      <c r="P447" s="124">
        <f t="shared" si="40"/>
        <v>32240.157315880788</v>
      </c>
      <c r="Q447" s="124">
        <f t="shared" si="37"/>
        <v>43406.430527888449</v>
      </c>
      <c r="R447" s="124">
        <f t="shared" si="38"/>
        <v>19597696.406243183</v>
      </c>
      <c r="Z447" s="2"/>
    </row>
    <row r="448" spans="13:26" x14ac:dyDescent="0.25">
      <c r="M448" s="2"/>
      <c r="N448" s="1">
        <f t="shared" si="39"/>
        <v>386</v>
      </c>
      <c r="O448" s="124">
        <f t="shared" si="36"/>
        <v>19597696.406243183</v>
      </c>
      <c r="P448" s="124">
        <f t="shared" si="40"/>
        <v>32240.157315880788</v>
      </c>
      <c r="Q448" s="124">
        <f t="shared" si="37"/>
        <v>43574.627432950008</v>
      </c>
      <c r="R448" s="124">
        <f t="shared" si="38"/>
        <v>19673511.190992013</v>
      </c>
      <c r="Z448" s="2"/>
    </row>
    <row r="449" spans="13:26" x14ac:dyDescent="0.25">
      <c r="M449" s="2"/>
      <c r="N449" s="1">
        <f t="shared" si="39"/>
        <v>387</v>
      </c>
      <c r="O449" s="124">
        <f t="shared" si="36"/>
        <v>19673511.190992013</v>
      </c>
      <c r="P449" s="124">
        <f t="shared" si="40"/>
        <v>32240.157315880788</v>
      </c>
      <c r="Q449" s="124">
        <f t="shared" si="37"/>
        <v>43743.198316530346</v>
      </c>
      <c r="R449" s="124">
        <f t="shared" si="38"/>
        <v>19749494.546624422</v>
      </c>
      <c r="Z449" s="2"/>
    </row>
    <row r="450" spans="13:26" x14ac:dyDescent="0.25">
      <c r="M450" s="2"/>
      <c r="N450" s="1">
        <f t="shared" si="39"/>
        <v>388</v>
      </c>
      <c r="O450" s="124">
        <f t="shared" si="36"/>
        <v>19749494.546624422</v>
      </c>
      <c r="P450" s="124">
        <f t="shared" si="40"/>
        <v>32240.157315880788</v>
      </c>
      <c r="Q450" s="124">
        <f t="shared" si="37"/>
        <v>43912.144010154458</v>
      </c>
      <c r="R450" s="124">
        <f t="shared" si="38"/>
        <v>19825646.847950455</v>
      </c>
      <c r="Z450" s="2"/>
    </row>
    <row r="451" spans="13:26" x14ac:dyDescent="0.25">
      <c r="M451" s="2"/>
      <c r="N451" s="1">
        <f t="shared" si="39"/>
        <v>389</v>
      </c>
      <c r="O451" s="124">
        <f t="shared" si="36"/>
        <v>19825646.847950455</v>
      </c>
      <c r="P451" s="124">
        <f t="shared" si="40"/>
        <v>32240.157315880788</v>
      </c>
      <c r="Q451" s="124">
        <f t="shared" si="37"/>
        <v>44081.465347196223</v>
      </c>
      <c r="R451" s="124">
        <f t="shared" si="38"/>
        <v>19901968.470613532</v>
      </c>
      <c r="Z451" s="2"/>
    </row>
    <row r="452" spans="13:26" x14ac:dyDescent="0.25">
      <c r="M452" s="2"/>
      <c r="N452" s="1">
        <f t="shared" si="39"/>
        <v>390</v>
      </c>
      <c r="O452" s="124">
        <f t="shared" si="36"/>
        <v>19901968.470613532</v>
      </c>
      <c r="P452" s="124">
        <f t="shared" si="40"/>
        <v>32240.157315880788</v>
      </c>
      <c r="Q452" s="124">
        <f t="shared" si="37"/>
        <v>44251.163162882469</v>
      </c>
      <c r="R452" s="124">
        <f t="shared" si="38"/>
        <v>19978459.791092295</v>
      </c>
      <c r="Z452" s="2"/>
    </row>
    <row r="453" spans="13:26" x14ac:dyDescent="0.25">
      <c r="M453" s="2"/>
      <c r="N453" s="1">
        <f t="shared" si="39"/>
        <v>391</v>
      </c>
      <c r="O453" s="124">
        <f t="shared" si="36"/>
        <v>19978459.791092295</v>
      </c>
      <c r="P453" s="124">
        <f t="shared" si="40"/>
        <v>32240.157315880788</v>
      </c>
      <c r="Q453" s="124">
        <f t="shared" si="37"/>
        <v>44421.238294297138</v>
      </c>
      <c r="R453" s="124">
        <f t="shared" si="38"/>
        <v>20055121.186702471</v>
      </c>
      <c r="Z453" s="2"/>
    </row>
    <row r="454" spans="13:26" x14ac:dyDescent="0.25">
      <c r="M454" s="2"/>
      <c r="N454" s="1">
        <f t="shared" si="39"/>
        <v>392</v>
      </c>
      <c r="O454" s="124">
        <f t="shared" si="36"/>
        <v>20055121.186702471</v>
      </c>
      <c r="P454" s="124">
        <f t="shared" si="40"/>
        <v>32240.157315880788</v>
      </c>
      <c r="Q454" s="124">
        <f t="shared" si="37"/>
        <v>44591.691580385355</v>
      </c>
      <c r="R454" s="124">
        <f t="shared" si="38"/>
        <v>20131953.035598736</v>
      </c>
      <c r="Z454" s="2"/>
    </row>
    <row r="455" spans="13:26" x14ac:dyDescent="0.25">
      <c r="M455" s="2"/>
      <c r="N455" s="1">
        <f t="shared" si="39"/>
        <v>393</v>
      </c>
      <c r="O455" s="124">
        <f t="shared" si="36"/>
        <v>20131953.035598736</v>
      </c>
      <c r="P455" s="124">
        <f t="shared" si="40"/>
        <v>32240.157315880788</v>
      </c>
      <c r="Q455" s="124">
        <f t="shared" si="37"/>
        <v>44762.523861957634</v>
      </c>
      <c r="R455" s="124">
        <f t="shared" si="38"/>
        <v>20208955.716776572</v>
      </c>
      <c r="Z455" s="2"/>
    </row>
    <row r="456" spans="13:26" x14ac:dyDescent="0.25">
      <c r="M456" s="2"/>
      <c r="N456" s="1">
        <f t="shared" si="39"/>
        <v>394</v>
      </c>
      <c r="O456" s="124">
        <f t="shared" si="36"/>
        <v>20208955.716776572</v>
      </c>
      <c r="P456" s="124">
        <f t="shared" si="40"/>
        <v>32240.157315880788</v>
      </c>
      <c r="Q456" s="124">
        <f t="shared" si="37"/>
        <v>44933.735981693993</v>
      </c>
      <c r="R456" s="124">
        <f t="shared" si="38"/>
        <v>20286129.610074148</v>
      </c>
      <c r="Z456" s="2"/>
    </row>
    <row r="457" spans="13:26" x14ac:dyDescent="0.25">
      <c r="M457" s="2"/>
      <c r="N457" s="1">
        <f t="shared" si="39"/>
        <v>395</v>
      </c>
      <c r="O457" s="124">
        <f t="shared" si="36"/>
        <v>20286129.610074148</v>
      </c>
      <c r="P457" s="124">
        <f t="shared" si="40"/>
        <v>32240.157315880788</v>
      </c>
      <c r="Q457" s="124">
        <f t="shared" si="37"/>
        <v>45105.3287841481</v>
      </c>
      <c r="R457" s="124">
        <f t="shared" si="38"/>
        <v>20363475.096174177</v>
      </c>
      <c r="Z457" s="2"/>
    </row>
    <row r="458" spans="13:26" x14ac:dyDescent="0.25">
      <c r="M458" s="2"/>
      <c r="N458" s="1">
        <f t="shared" si="39"/>
        <v>396</v>
      </c>
      <c r="O458" s="124">
        <f t="shared" si="36"/>
        <v>20363475.096174177</v>
      </c>
      <c r="P458" s="124">
        <f t="shared" si="40"/>
        <v>32240.157315880788</v>
      </c>
      <c r="Q458" s="124">
        <f t="shared" si="37"/>
        <v>45277.303115751456</v>
      </c>
      <c r="R458" s="124">
        <f t="shared" si="38"/>
        <v>20440992.556605808</v>
      </c>
      <c r="Z458" s="2"/>
    </row>
    <row r="459" spans="13:26" x14ac:dyDescent="0.25">
      <c r="M459" s="2"/>
      <c r="N459" s="1">
        <f t="shared" si="39"/>
        <v>397</v>
      </c>
      <c r="O459" s="124">
        <f t="shared" si="36"/>
        <v>20440992.556605808</v>
      </c>
      <c r="P459" s="124">
        <f t="shared" si="40"/>
        <v>32240.157315880788</v>
      </c>
      <c r="Q459" s="124">
        <f t="shared" si="37"/>
        <v>45449.659824817565</v>
      </c>
      <c r="R459" s="124">
        <f t="shared" si="38"/>
        <v>20518682.373746507</v>
      </c>
      <c r="Z459" s="2"/>
    </row>
    <row r="460" spans="13:26" x14ac:dyDescent="0.25">
      <c r="M460" s="2"/>
      <c r="N460" s="1">
        <f t="shared" si="39"/>
        <v>398</v>
      </c>
      <c r="O460" s="124">
        <f t="shared" si="36"/>
        <v>20518682.373746507</v>
      </c>
      <c r="P460" s="124">
        <f t="shared" si="40"/>
        <v>32240.157315880788</v>
      </c>
      <c r="Q460" s="124">
        <f t="shared" si="37"/>
        <v>45622.399761546127</v>
      </c>
      <c r="R460" s="124">
        <f t="shared" si="38"/>
        <v>20596544.930823933</v>
      </c>
      <c r="Z460" s="2"/>
    </row>
    <row r="461" spans="13:26" x14ac:dyDescent="0.25">
      <c r="M461" s="2"/>
      <c r="N461" s="1">
        <f t="shared" si="39"/>
        <v>399</v>
      </c>
      <c r="O461" s="124">
        <f t="shared" si="36"/>
        <v>20596544.930823933</v>
      </c>
      <c r="P461" s="124">
        <f t="shared" si="40"/>
        <v>32240.157315880788</v>
      </c>
      <c r="Q461" s="124">
        <f t="shared" si="37"/>
        <v>45795.523778027207</v>
      </c>
      <c r="R461" s="124">
        <f t="shared" si="38"/>
        <v>20674580.611917842</v>
      </c>
      <c r="Z461" s="2"/>
    </row>
    <row r="462" spans="13:26" x14ac:dyDescent="0.25">
      <c r="M462" s="2"/>
      <c r="N462" s="1">
        <f t="shared" si="39"/>
        <v>400</v>
      </c>
      <c r="O462" s="124">
        <f t="shared" si="36"/>
        <v>20674580.611917842</v>
      </c>
      <c r="P462" s="124">
        <f t="shared" si="40"/>
        <v>32240.157315880788</v>
      </c>
      <c r="Q462" s="124">
        <f t="shared" si="37"/>
        <v>45969.032728245475</v>
      </c>
      <c r="R462" s="124">
        <f t="shared" si="38"/>
        <v>20752789.801961966</v>
      </c>
      <c r="Z462" s="2"/>
    </row>
    <row r="463" spans="13:26" x14ac:dyDescent="0.25">
      <c r="M463" s="2"/>
      <c r="N463" s="1">
        <f t="shared" si="39"/>
        <v>401</v>
      </c>
      <c r="O463" s="124">
        <f t="shared" si="36"/>
        <v>20752789.801961966</v>
      </c>
      <c r="P463" s="124">
        <f t="shared" si="40"/>
        <v>32240.157315880788</v>
      </c>
      <c r="Q463" s="124">
        <f t="shared" si="37"/>
        <v>46142.927468084381</v>
      </c>
      <c r="R463" s="124">
        <f t="shared" si="38"/>
        <v>20831172.88674593</v>
      </c>
      <c r="Z463" s="2"/>
    </row>
    <row r="464" spans="13:26" x14ac:dyDescent="0.25">
      <c r="M464" s="2"/>
      <c r="N464" s="1">
        <f t="shared" si="39"/>
        <v>402</v>
      </c>
      <c r="O464" s="124">
        <f t="shared" si="36"/>
        <v>20831172.88674593</v>
      </c>
      <c r="P464" s="124">
        <f t="shared" si="40"/>
        <v>32240.157315880788</v>
      </c>
      <c r="Q464" s="124">
        <f t="shared" si="37"/>
        <v>46317.208855330406</v>
      </c>
      <c r="R464" s="124">
        <f t="shared" si="38"/>
        <v>20909730.252917141</v>
      </c>
      <c r="Z464" s="2"/>
    </row>
    <row r="465" spans="13:26" x14ac:dyDescent="0.25">
      <c r="M465" s="2"/>
      <c r="N465" s="1">
        <f t="shared" si="39"/>
        <v>403</v>
      </c>
      <c r="O465" s="124">
        <f t="shared" si="36"/>
        <v>20909730.252917141</v>
      </c>
      <c r="P465" s="124">
        <f t="shared" si="40"/>
        <v>32240.157315880788</v>
      </c>
      <c r="Q465" s="124">
        <f t="shared" si="37"/>
        <v>46491.877749677289</v>
      </c>
      <c r="R465" s="124">
        <f t="shared" si="38"/>
        <v>20988462.287982699</v>
      </c>
      <c r="Z465" s="2"/>
    </row>
    <row r="466" spans="13:26" x14ac:dyDescent="0.25">
      <c r="M466" s="2"/>
      <c r="N466" s="1">
        <f t="shared" si="39"/>
        <v>404</v>
      </c>
      <c r="O466" s="124">
        <f t="shared" si="36"/>
        <v>20988462.287982699</v>
      </c>
      <c r="P466" s="124">
        <f t="shared" si="40"/>
        <v>32240.157315880788</v>
      </c>
      <c r="Q466" s="124">
        <f t="shared" si="37"/>
        <v>46666.935012730239</v>
      </c>
      <c r="R466" s="124">
        <f t="shared" si="38"/>
        <v>21067369.38031131</v>
      </c>
      <c r="Z466" s="2"/>
    </row>
    <row r="467" spans="13:26" x14ac:dyDescent="0.25">
      <c r="M467" s="2"/>
      <c r="N467" s="1">
        <f t="shared" si="39"/>
        <v>405</v>
      </c>
      <c r="O467" s="124">
        <f t="shared" si="36"/>
        <v>21067369.38031131</v>
      </c>
      <c r="P467" s="124">
        <f t="shared" si="40"/>
        <v>32240.157315880788</v>
      </c>
      <c r="Q467" s="124">
        <f t="shared" si="37"/>
        <v>46842.381508010236</v>
      </c>
      <c r="R467" s="124">
        <f t="shared" si="38"/>
        <v>21146451.919135202</v>
      </c>
      <c r="Z467" s="2"/>
    </row>
    <row r="468" spans="13:26" x14ac:dyDescent="0.25">
      <c r="M468" s="2"/>
      <c r="N468" s="1">
        <f t="shared" si="39"/>
        <v>406</v>
      </c>
      <c r="O468" s="124">
        <f t="shared" si="36"/>
        <v>21146451.919135202</v>
      </c>
      <c r="P468" s="124">
        <f t="shared" si="40"/>
        <v>32240.157315880788</v>
      </c>
      <c r="Q468" s="124">
        <f t="shared" si="37"/>
        <v>47018.21810095822</v>
      </c>
      <c r="R468" s="124">
        <f t="shared" si="38"/>
        <v>21225710.294552039</v>
      </c>
      <c r="Z468" s="2"/>
    </row>
    <row r="469" spans="13:26" x14ac:dyDescent="0.25">
      <c r="M469" s="2"/>
      <c r="N469" s="1">
        <f t="shared" si="39"/>
        <v>407</v>
      </c>
      <c r="O469" s="124">
        <f t="shared" si="36"/>
        <v>21225710.294552039</v>
      </c>
      <c r="P469" s="124">
        <f t="shared" si="40"/>
        <v>32240.157315880788</v>
      </c>
      <c r="Q469" s="124">
        <f t="shared" si="37"/>
        <v>47194.445658939447</v>
      </c>
      <c r="R469" s="124">
        <f t="shared" si="38"/>
        <v>21305144.89752686</v>
      </c>
      <c r="Z469" s="2"/>
    </row>
    <row r="470" spans="13:26" x14ac:dyDescent="0.25">
      <c r="M470" s="2"/>
      <c r="N470" s="1">
        <f t="shared" si="39"/>
        <v>408</v>
      </c>
      <c r="O470" s="124">
        <f t="shared" si="36"/>
        <v>21305144.89752686</v>
      </c>
      <c r="P470" s="124">
        <f t="shared" si="40"/>
        <v>32240.157315880788</v>
      </c>
      <c r="Q470" s="124">
        <f t="shared" si="37"/>
        <v>47371.065051247686</v>
      </c>
      <c r="R470" s="124">
        <f t="shared" si="38"/>
        <v>21384756.119893987</v>
      </c>
      <c r="Z470" s="2"/>
    </row>
    <row r="471" spans="13:26" x14ac:dyDescent="0.25">
      <c r="M471" s="2"/>
      <c r="N471" s="163" t="s">
        <v>216</v>
      </c>
      <c r="O471" s="163" t="s">
        <v>216</v>
      </c>
      <c r="P471" s="163" t="s">
        <v>216</v>
      </c>
      <c r="Q471" s="163" t="s">
        <v>216</v>
      </c>
      <c r="R471" s="163" t="s">
        <v>216</v>
      </c>
      <c r="Z471" s="2"/>
    </row>
    <row r="472" spans="13:26" x14ac:dyDescent="0.25">
      <c r="M472" s="2"/>
      <c r="N472" s="134"/>
      <c r="O472" s="134" t="s">
        <v>231</v>
      </c>
      <c r="P472" s="196">
        <f>SUM(P63:P470)</f>
        <v>13153984.184879292</v>
      </c>
      <c r="Q472" s="196">
        <f>SUM(Q63:Q470)</f>
        <v>8230771.9350147471</v>
      </c>
      <c r="R472" s="196">
        <f>P472+Q472</f>
        <v>21384756.119894039</v>
      </c>
      <c r="S472" s="124">
        <f>R472-P58</f>
        <v>1.1175870895385742E-7</v>
      </c>
      <c r="Z472" s="2"/>
    </row>
    <row r="473" spans="13:26" x14ac:dyDescent="0.25"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  <customProperties>
    <customPr name="EpmWorksheetKeyString_GUID" r:id="rId2"/>
  </customPropertie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90C-7077-459A-AD61-3F4BC6D4EE13}">
  <sheetPr>
    <tabColor theme="2" tint="-0.499984740745262"/>
    <pageSetUpPr fitToPage="1"/>
  </sheetPr>
  <dimension ref="A1:AH425"/>
  <sheetViews>
    <sheetView zoomScaleNormal="100" workbookViewId="0">
      <pane ySplit="15" topLeftCell="A16" activePane="bottomLeft" state="frozen"/>
      <selection pane="bottomLeft" activeCell="A16" sqref="A16"/>
    </sheetView>
  </sheetViews>
  <sheetFormatPr defaultColWidth="9.109375" defaultRowHeight="13.2" x14ac:dyDescent="0.25"/>
  <cols>
    <col min="1" max="1" width="32.66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31.109375" style="1" customWidth="1"/>
    <col min="16" max="20" width="13.33203125" style="1" customWidth="1"/>
    <col min="21" max="25" width="9.44140625" style="1" customWidth="1"/>
    <col min="26" max="26" width="2.5546875" style="1" customWidth="1"/>
    <col min="27" max="27" width="32.10937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Florida Aquarium Pavilion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2055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10067.119412459746</v>
      </c>
      <c r="Q8" s="184">
        <f>G10</f>
        <v>5214.5600369409385</v>
      </c>
      <c r="R8" s="184">
        <f>G11</f>
        <v>5129.8521203915197</v>
      </c>
      <c r="S8" s="184">
        <f>G12</f>
        <v>4791.7310895062583</v>
      </c>
      <c r="T8" s="184">
        <f>G13</f>
        <v>-5069.0238343789715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21282.56062528395</v>
      </c>
      <c r="Q9" s="184">
        <f>L10</f>
        <v>12111.419390781262</v>
      </c>
      <c r="R9" s="184">
        <f>L11</f>
        <v>12073.234435916063</v>
      </c>
      <c r="S9" s="184">
        <f>L12</f>
        <v>9027.9803518633671</v>
      </c>
      <c r="T9" s="184">
        <f>L13</f>
        <v>-11930.073553276741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31</v>
      </c>
      <c r="B10" s="170">
        <f>'Escalation Factors'!$A$10</f>
        <v>2023</v>
      </c>
      <c r="C10" s="201">
        <f>C17+5*1</f>
        <v>2055</v>
      </c>
      <c r="D10" s="10" t="s">
        <v>155</v>
      </c>
      <c r="E10" s="184">
        <f>VLOOKUP($A$10,'Cost Estimates in 2023'!$A:$F,2,FALSE)</f>
        <v>4945</v>
      </c>
      <c r="F10" s="164">
        <f>VLOOKUP(G$7,Multiplier_Labor,3,FALSE)</f>
        <v>1.0545116353773385</v>
      </c>
      <c r="G10" s="185">
        <f>E10*F10</f>
        <v>5214.5600369409385</v>
      </c>
      <c r="H10" s="137"/>
      <c r="J10" s="165">
        <f>C10+1</f>
        <v>2056</v>
      </c>
      <c r="K10" s="164">
        <f>VLOOKUP(J$10,Multiplier_Labor,4,FALSE)</f>
        <v>2.3226157729476036</v>
      </c>
      <c r="L10" s="185">
        <f>G10*K10</f>
        <v>12111.419390781262</v>
      </c>
      <c r="M10" s="2"/>
      <c r="O10" s="134" t="s">
        <v>235</v>
      </c>
      <c r="P10" s="184">
        <f>SUM(Q10:T10)</f>
        <v>21282.56062528395</v>
      </c>
      <c r="Q10" s="184">
        <f>Q9-Q16</f>
        <v>12111.419390781262</v>
      </c>
      <c r="R10" s="184">
        <f>R9-R16</f>
        <v>12073.234435916063</v>
      </c>
      <c r="S10" s="184">
        <f>S9-S16</f>
        <v>9027.9803518633671</v>
      </c>
      <c r="T10" s="184">
        <f>T9-T16</f>
        <v>-11930.073553276741</v>
      </c>
      <c r="Z10" s="2"/>
      <c r="AA10" s="186" t="str">
        <f>A10</f>
        <v>Florida Aquarium Pavilion Solar</v>
      </c>
      <c r="AB10" s="182">
        <f>P12</f>
        <v>30</v>
      </c>
      <c r="AC10" s="187">
        <f>G7</f>
        <v>2025</v>
      </c>
      <c r="AD10" s="187">
        <f>C10</f>
        <v>2055</v>
      </c>
      <c r="AE10" s="182">
        <f>G15</f>
        <v>10067.119412459746</v>
      </c>
      <c r="AF10" s="182">
        <f>P16</f>
        <v>0</v>
      </c>
      <c r="AG10" s="182">
        <f>L15</f>
        <v>21282.56062528395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5060</v>
      </c>
      <c r="F11" s="164">
        <f>VLOOKUP(G$7,Multiplier_Materials,3,FALSE)</f>
        <v>1.0138047668757943</v>
      </c>
      <c r="G11" s="185">
        <f>E11*F11</f>
        <v>5129.8521203915197</v>
      </c>
      <c r="H11" s="137"/>
      <c r="K11" s="164">
        <f>VLOOKUP(J$10,Multiplier_Materials,4,FALSE)</f>
        <v>2.3535248487815301</v>
      </c>
      <c r="L11" s="185">
        <f>G11*K11</f>
        <v>12073.234435916063</v>
      </c>
      <c r="M11" s="2"/>
      <c r="O11" s="134" t="s">
        <v>234</v>
      </c>
      <c r="P11" s="184">
        <f>SUM(Q11:T11)</f>
        <v>10067.119412459742</v>
      </c>
      <c r="Q11" s="184">
        <f>Q10/((1+Q13)^(P12))</f>
        <v>5214.5600369409358</v>
      </c>
      <c r="R11" s="184">
        <f>R10/((1+R13)^(P12))</f>
        <v>5129.8521203915125</v>
      </c>
      <c r="S11" s="184">
        <f>S10/((1+S13)^(P12))</f>
        <v>4791.7310895062574</v>
      </c>
      <c r="T11" s="184">
        <f>T10/((1+T13)^(P12))</f>
        <v>-5069.0238343789642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4600</v>
      </c>
      <c r="F12" s="164">
        <f>VLOOKUP(G$7,Multiplier_GDP,3,FALSE)</f>
        <v>1.0416806716317952</v>
      </c>
      <c r="G12" s="185">
        <f>E12*F12</f>
        <v>4791.7310895062583</v>
      </c>
      <c r="H12" s="137"/>
      <c r="K12" s="164">
        <f>VLOOKUP(J$10,Multiplier_GDP,4,FALSE)</f>
        <v>1.8840749163980348</v>
      </c>
      <c r="L12" s="185">
        <f>G12*K12</f>
        <v>9027.9803518633671</v>
      </c>
      <c r="M12" s="2"/>
      <c r="O12" s="134" t="s">
        <v>244</v>
      </c>
      <c r="P12" s="184">
        <f>(P7-P6)</f>
        <v>30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-5000</v>
      </c>
      <c r="F13" s="164">
        <f>F11</f>
        <v>1.0138047668757943</v>
      </c>
      <c r="G13" s="185">
        <f>E13*F13</f>
        <v>-5069.0238343789715</v>
      </c>
      <c r="H13" s="137"/>
      <c r="K13" s="164">
        <f>K11</f>
        <v>2.3535248487815301</v>
      </c>
      <c r="L13" s="185">
        <f>G13*K13</f>
        <v>-11930.073553276741</v>
      </c>
      <c r="M13" s="2"/>
      <c r="O13" s="180" t="s">
        <v>237</v>
      </c>
      <c r="P13" s="189">
        <f>IF(P8=0,0,((P9/P8)^(1/($P7-$P6))-1))</f>
        <v>2.5267730800157429E-2</v>
      </c>
      <c r="Q13" s="189">
        <f>IF(Q8=0,0,((Q9/Q8)^(1/($P7-$P6))-1))</f>
        <v>2.8488039833445722E-2</v>
      </c>
      <c r="R13" s="189">
        <f>IF(R8=0,0,((R9/R8)^(1/($P7-$P6))-1))</f>
        <v>2.8941363573068202E-2</v>
      </c>
      <c r="S13" s="189">
        <f>IF(S8=0,0,((S9/S8)^(1/($P7-$P6))-1))</f>
        <v>2.1339054300326898E-2</v>
      </c>
      <c r="T13" s="189">
        <f>IF(T8=0,0,((T9/T8)^(1/($P7-$P6))-1))</f>
        <v>2.8941363573068202E-2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481.84073357259558</v>
      </c>
      <c r="Q14" s="185">
        <f>PMT(Q13,$P12,-Q11)</f>
        <v>260.8698649307666</v>
      </c>
      <c r="R14" s="185">
        <f>PMT(R13,$P12,-R11)</f>
        <v>258.15253235083514</v>
      </c>
      <c r="S14" s="185">
        <f>PMT(S13,$P12,-S11)</f>
        <v>217.90977142027745</v>
      </c>
      <c r="T14" s="185">
        <f>PMT(T13,$P12,-T11)</f>
        <v>-255.0914351292837</v>
      </c>
      <c r="U14" s="190"/>
      <c r="Z14" s="2"/>
    </row>
    <row r="15" spans="1:34" x14ac:dyDescent="0.25">
      <c r="E15" s="185">
        <f>SUM(E10:E13)</f>
        <v>9605</v>
      </c>
      <c r="F15" s="124"/>
      <c r="G15" s="185">
        <f>SUM(G10:G13)</f>
        <v>10067.119412459746</v>
      </c>
      <c r="H15" s="137"/>
      <c r="L15" s="185">
        <f>SUM(L10:L13)</f>
        <v>21282.56062528395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0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2050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481.84073357259558</v>
      </c>
      <c r="Q17" s="124">
        <f>IF($N17&lt;=TRUNC($P$12),Q14*(1+0),0)</f>
        <v>260.8698649307666</v>
      </c>
      <c r="R17" s="124">
        <f>IF($N17&lt;=TRUNC($P$12),R14*(1+0),0)</f>
        <v>258.15253235083514</v>
      </c>
      <c r="S17" s="124">
        <f>IF($N17&lt;=TRUNC($P$12),S14*(1+0),0)</f>
        <v>217.90977142027745</v>
      </c>
      <c r="T17" s="124">
        <f>IF($N17&lt;=TRUNC($P$12),T14*(1+0),0)</f>
        <v>-255.0914351292837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494.01098544861935</v>
      </c>
      <c r="Q18" s="124">
        <f t="shared" ref="Q18:Q52" si="3">IF($N18&lt;=TRUNC($P$12),Q17*(1+Q$13),0)</f>
        <v>268.30153603425987</v>
      </c>
      <c r="R18" s="124">
        <f t="shared" ref="R18:R52" si="4">IF($N18&lt;=TRUNC($P$12),R17*(1+R$13),0)</f>
        <v>265.62381864690889</v>
      </c>
      <c r="S18" s="124">
        <f t="shared" ref="S18:S52" si="5">IF($N18&lt;=TRUNC($P$12),S17*(1+S$13),0)</f>
        <v>222.55975986518658</v>
      </c>
      <c r="T18" s="124">
        <f t="shared" ref="T18:T52" si="6">IF($N18&lt;=TRUNC($P$12),T17*(1+T$13),0)</f>
        <v>-262.47412909773601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506.49474140575381</v>
      </c>
      <c r="Q19" s="124">
        <f t="shared" si="3"/>
        <v>275.94492088017853</v>
      </c>
      <c r="R19" s="124">
        <f t="shared" si="4"/>
        <v>273.3113341560358</v>
      </c>
      <c r="S19" s="124">
        <f t="shared" si="5"/>
        <v>227.30897466601752</v>
      </c>
      <c r="T19" s="124">
        <f t="shared" si="6"/>
        <v>-270.070488296478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519.30022435528087</v>
      </c>
      <c r="Q20" s="124">
        <f t="shared" si="3"/>
        <v>283.80605077805006</v>
      </c>
      <c r="R20" s="124">
        <f t="shared" si="4"/>
        <v>281.22133684648594</v>
      </c>
      <c r="S20" s="124">
        <f t="shared" si="5"/>
        <v>232.15953321936729</v>
      </c>
      <c r="T20" s="124">
        <f t="shared" si="6"/>
        <v>-277.88669648862242</v>
      </c>
      <c r="U20" s="196">
        <f>SUM(Q17:T20)/4</f>
        <v>500.41167119556246</v>
      </c>
      <c r="V20" s="124">
        <f>SUM(Q17:Q20)/4</f>
        <v>272.23059315581378</v>
      </c>
      <c r="W20" s="124">
        <f>SUM(R17:R20)/4</f>
        <v>269.57725550006643</v>
      </c>
      <c r="X20" s="124">
        <f>SUM(S17:S20)/4</f>
        <v>224.9845097927122</v>
      </c>
      <c r="Y20" s="124">
        <f>SUM(T17:T20)/4</f>
        <v>-266.38068725303003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532.4358763595078</v>
      </c>
      <c r="Q21" s="124">
        <f t="shared" si="3"/>
        <v>291.89112885758806</v>
      </c>
      <c r="R21" s="124">
        <f t="shared" si="4"/>
        <v>289.36026580066437</v>
      </c>
      <c r="S21" s="124">
        <f t="shared" si="5"/>
        <v>237.11359810507392</v>
      </c>
      <c r="T21" s="124">
        <f t="shared" si="6"/>
        <v>-285.92911640381851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545.91036455290987</v>
      </c>
      <c r="Q22" s="124">
        <f t="shared" si="3"/>
        <v>300.20653496351247</v>
      </c>
      <c r="R22" s="124">
        <f t="shared" si="4"/>
        <v>297.73474645680102</v>
      </c>
      <c r="S22" s="124">
        <f t="shared" si="5"/>
        <v>242.17337805038397</v>
      </c>
      <c r="T22" s="124">
        <f t="shared" si="6"/>
        <v>-294.20429491778754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559.73258722508967</v>
      </c>
      <c r="Q23" s="124">
        <f t="shared" si="3"/>
        <v>308.75883068981375</v>
      </c>
      <c r="R23" s="124">
        <f t="shared" si="4"/>
        <v>306.3515960023426</v>
      </c>
      <c r="S23" s="124">
        <f t="shared" si="5"/>
        <v>247.34112891469471</v>
      </c>
      <c r="T23" s="124">
        <f t="shared" si="6"/>
        <v>-302.71896838176139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573.91168007001681</v>
      </c>
      <c r="Q24" s="124">
        <f t="shared" si="3"/>
        <v>317.55476455743326</v>
      </c>
      <c r="R24" s="124">
        <f t="shared" si="4"/>
        <v>315.21782892343612</v>
      </c>
      <c r="S24" s="124">
        <f t="shared" si="5"/>
        <v>252.61915469530953</v>
      </c>
      <c r="T24" s="124">
        <f t="shared" si="6"/>
        <v>-311.48006810616209</v>
      </c>
      <c r="U24" s="196">
        <f>SUM(Q21:T24)/4</f>
        <v>552.99762705188107</v>
      </c>
      <c r="V24" s="124">
        <f>SUM(Q21:Q24)/4</f>
        <v>304.6028147670869</v>
      </c>
      <c r="W24" s="124">
        <f>SUM(R21:R24)/4</f>
        <v>302.16610929581105</v>
      </c>
      <c r="X24" s="124">
        <f>SUM(S21:S24)/4</f>
        <v>244.81181494136553</v>
      </c>
      <c r="Y24" s="124">
        <f>SUM(T21:T24)/4</f>
        <v>-298.58311195238241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588.45702260613723</v>
      </c>
      <c r="Q25" s="124">
        <f t="shared" si="3"/>
        <v>326.60127733944591</v>
      </c>
      <c r="R25" s="124">
        <f t="shared" si="4"/>
        <v>324.34066271502252</v>
      </c>
      <c r="S25" s="124">
        <f t="shared" si="5"/>
        <v>258.00980855465542</v>
      </c>
      <c r="T25" s="124">
        <f t="shared" si="6"/>
        <v>-320.49472600298657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603.37824477206436</v>
      </c>
      <c r="Q26" s="124">
        <f t="shared" si="3"/>
        <v>335.90550753794628</v>
      </c>
      <c r="R26" s="124">
        <f t="shared" si="4"/>
        <v>333.72752375618785</v>
      </c>
      <c r="S26" s="124">
        <f t="shared" si="5"/>
        <v>263.51549386942014</v>
      </c>
      <c r="T26" s="124">
        <f t="shared" si="6"/>
        <v>-329.77028039148991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618.685233702701</v>
      </c>
      <c r="Q27" s="124">
        <f t="shared" si="3"/>
        <v>345.47479701696108</v>
      </c>
      <c r="R27" s="124">
        <f t="shared" si="4"/>
        <v>343.38605335555542</v>
      </c>
      <c r="S27" s="124">
        <f t="shared" si="5"/>
        <v>269.13866530207713</v>
      </c>
      <c r="T27" s="124">
        <f t="shared" si="6"/>
        <v>-339.31428197189268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634.38814069077102</v>
      </c>
      <c r="Q28" s="124">
        <f t="shared" si="3"/>
        <v>355.31669679583183</v>
      </c>
      <c r="R28" s="124">
        <f t="shared" si="4"/>
        <v>353.32411397163952</v>
      </c>
      <c r="S28" s="124">
        <f t="shared" si="5"/>
        <v>274.88182989527564</v>
      </c>
      <c r="T28" s="124">
        <f t="shared" si="6"/>
        <v>-349.1344999719758</v>
      </c>
      <c r="U28" s="196">
        <f>SUM(Q25:T28)/4</f>
        <v>611.22716044291849</v>
      </c>
      <c r="V28" s="124">
        <f>SUM(Q25:Q28)/4</f>
        <v>340.82456967254626</v>
      </c>
      <c r="W28" s="124">
        <f>SUM(R25:R28)/4</f>
        <v>338.69458844960133</v>
      </c>
      <c r="X28" s="124">
        <f>SUM(S25:S28)/4</f>
        <v>266.3864494053571</v>
      </c>
      <c r="Y28" s="124">
        <f>SUM(T25:T28)/4</f>
        <v>-334.67844708458625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650.49738833888273</v>
      </c>
      <c r="Q29" s="124">
        <f t="shared" si="3"/>
        <v>365.43897300763985</v>
      </c>
      <c r="R29" s="124">
        <f t="shared" si="4"/>
        <v>363.54979561322494</v>
      </c>
      <c r="S29" s="124">
        <f t="shared" si="5"/>
        <v>280.74754818958417</v>
      </c>
      <c r="T29" s="124">
        <f t="shared" si="6"/>
        <v>-359.23892847156611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667.02367790738094</v>
      </c>
      <c r="Q30" s="124">
        <f t="shared" si="3"/>
        <v>375.84961302737497</v>
      </c>
      <c r="R30" s="124">
        <f t="shared" si="4"/>
        <v>374.0714224249819</v>
      </c>
      <c r="S30" s="124">
        <f t="shared" si="5"/>
        <v>286.73843536508537</v>
      </c>
      <c r="T30" s="124">
        <f t="shared" si="6"/>
        <v>-369.63579291006113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683.97799686340318</v>
      </c>
      <c r="Q31" s="124">
        <f t="shared" si="3"/>
        <v>386.55683177468399</v>
      </c>
      <c r="R31" s="124">
        <f t="shared" si="4"/>
        <v>384.89755946367808</v>
      </c>
      <c r="S31" s="124">
        <f t="shared" si="5"/>
        <v>292.85716240733171</v>
      </c>
      <c r="T31" s="124">
        <f t="shared" si="6"/>
        <v>-380.33355678229054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701.37162663669119</v>
      </c>
      <c r="Q32" s="124">
        <f t="shared" si="3"/>
        <v>397.56907819617174</v>
      </c>
      <c r="R32" s="124">
        <f t="shared" si="4"/>
        <v>396.03701967050301</v>
      </c>
      <c r="S32" s="124">
        <f t="shared" si="5"/>
        <v>299.1064572981814</v>
      </c>
      <c r="T32" s="124">
        <f t="shared" si="6"/>
        <v>-391.34092852816497</v>
      </c>
      <c r="U32" s="196">
        <f>SUM(Q29:T32)/4</f>
        <v>675.71767243658951</v>
      </c>
      <c r="V32" s="124">
        <f>SUM(Q29:Q32)/4</f>
        <v>381.35362400146767</v>
      </c>
      <c r="W32" s="124">
        <f>SUM(R29:R32)/4</f>
        <v>379.63894929309697</v>
      </c>
      <c r="X32" s="124">
        <f>SUM(S29:S32)/4</f>
        <v>289.86240081504565</v>
      </c>
      <c r="Y32" s="124">
        <f>SUM(T29:T32)/4</f>
        <v>-375.13730167302072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719.216150587877</v>
      </c>
      <c r="Q33" s="124">
        <f t="shared" si="3"/>
        <v>408.89504193237059</v>
      </c>
      <c r="R33" s="124">
        <f t="shared" si="4"/>
        <v>407.49887104518143</v>
      </c>
      <c r="S33" s="124">
        <f t="shared" si="5"/>
        <v>305.48910623204569</v>
      </c>
      <c r="T33" s="124">
        <f t="shared" si="6"/>
        <v>-402.66686862172071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737.52346219511196</v>
      </c>
      <c r="Q34" s="124">
        <f t="shared" si="3"/>
        <v>420.54366017463843</v>
      </c>
      <c r="R34" s="124">
        <f t="shared" si="4"/>
        <v>419.29244402771485</v>
      </c>
      <c r="S34" s="124">
        <f t="shared" si="5"/>
        <v>312.00795485808965</v>
      </c>
      <c r="T34" s="124">
        <f t="shared" si="6"/>
        <v>-414.3205968653308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756.30577346507744</v>
      </c>
      <c r="Q35" s="124">
        <f t="shared" si="3"/>
        <v>432.5241247173966</v>
      </c>
      <c r="R35" s="124">
        <f t="shared" si="4"/>
        <v>431.4273390937613</v>
      </c>
      <c r="S35" s="124">
        <f t="shared" si="5"/>
        <v>318.66590954894036</v>
      </c>
      <c r="T35" s="124">
        <f t="shared" si="6"/>
        <v>-426.31159989502095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775.57562357457641</v>
      </c>
      <c r="Q36" s="124">
        <f t="shared" si="3"/>
        <v>444.84588921127204</v>
      </c>
      <c r="R36" s="124">
        <f t="shared" si="4"/>
        <v>443.9134345698352</v>
      </c>
      <c r="S36" s="124">
        <f t="shared" si="5"/>
        <v>325.46593869646824</v>
      </c>
      <c r="T36" s="124">
        <f t="shared" si="6"/>
        <v>-438.64963890299913</v>
      </c>
      <c r="U36" s="196">
        <f>SUM(Q33:T36)/4</f>
        <v>747.15525245566073</v>
      </c>
      <c r="V36" s="124">
        <f>SUM(Q33:Q36)/4</f>
        <v>426.70217900891942</v>
      </c>
      <c r="W36" s="124">
        <f>SUM(R33:R36)/4</f>
        <v>425.53302218412318</v>
      </c>
      <c r="X36" s="124">
        <f>SUM(S33:S36)/4</f>
        <v>315.407227333886</v>
      </c>
      <c r="Y36" s="124">
        <f>SUM(T33:T36)/4</f>
        <v>-420.48717607126792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795.34588774909059</v>
      </c>
      <c r="Q37" s="124">
        <f t="shared" si="3"/>
        <v>457.51867662286736</v>
      </c>
      <c r="R37" s="124">
        <f t="shared" si="4"/>
        <v>456.76089467469023</v>
      </c>
      <c r="S37" s="124">
        <f t="shared" si="5"/>
        <v>332.41107403521903</v>
      </c>
      <c r="T37" s="124">
        <f t="shared" si="6"/>
        <v>-451.34475758368592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815.62978638484833</v>
      </c>
      <c r="Q38" s="124">
        <f t="shared" si="3"/>
        <v>470.55248690704497</v>
      </c>
      <c r="R38" s="124">
        <f t="shared" si="4"/>
        <v>469.98017779343036</v>
      </c>
      <c r="S38" s="124">
        <f t="shared" si="5"/>
        <v>339.50441199408658</v>
      </c>
      <c r="T38" s="124">
        <f t="shared" si="6"/>
        <v>-464.40729030971369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836.44089442114364</v>
      </c>
      <c r="Q39" s="124">
        <f t="shared" si="3"/>
        <v>483.95760489777979</v>
      </c>
      <c r="R39" s="124">
        <f t="shared" si="4"/>
        <v>483.58204499108524</v>
      </c>
      <c r="S39" s="124">
        <f t="shared" si="5"/>
        <v>346.74911507682896</v>
      </c>
      <c r="T39" s="124">
        <f t="shared" si="6"/>
        <v>-477.84787054455052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857.79315096983362</v>
      </c>
      <c r="Q40" s="124">
        <f t="shared" si="3"/>
        <v>497.74460842380671</v>
      </c>
      <c r="R40" s="124">
        <f t="shared" si="4"/>
        <v>497.57756877258004</v>
      </c>
      <c r="S40" s="124">
        <f t="shared" si="5"/>
        <v>354.14841327204368</v>
      </c>
      <c r="T40" s="124">
        <f t="shared" si="6"/>
        <v>-491.67743949859675</v>
      </c>
      <c r="U40" s="196">
        <f>SUM(Q37:T40)/4</f>
        <v>826.30242988122905</v>
      </c>
      <c r="V40" s="124">
        <f>SUM(Q37:Q40)/4</f>
        <v>477.44334421287476</v>
      </c>
      <c r="W40" s="124">
        <f>SUM(R37:R40)/4</f>
        <v>476.97517155794645</v>
      </c>
      <c r="X40" s="124">
        <f>SUM(S37:S40)/4</f>
        <v>343.20325359454455</v>
      </c>
      <c r="Y40" s="124">
        <f>SUM(T37:T40)/4</f>
        <v>-471.31933948413666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ref="P41:P52" si="7">SUM(Q41:T41)</f>
        <v>879.70086920912718</v>
      </c>
      <c r="Q41" s="124">
        <f t="shared" si="3"/>
        <v>511.92437665546697</v>
      </c>
      <c r="R41" s="124">
        <f t="shared" si="4"/>
        <v>511.97814209623061</v>
      </c>
      <c r="S41" s="124">
        <f t="shared" si="5"/>
        <v>361.70560549323045</v>
      </c>
      <c r="T41" s="124">
        <f t="shared" si="6"/>
        <v>-505.90725503580092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7"/>
        <v>902.17874654897957</v>
      </c>
      <c r="Q42" s="124">
        <f t="shared" si="3"/>
        <v>526.50809868933982</v>
      </c>
      <c r="R42" s="124">
        <f t="shared" si="4"/>
        <v>526.79548764810158</v>
      </c>
      <c r="S42" s="124">
        <f t="shared" si="5"/>
        <v>369.42406104958309</v>
      </c>
      <c r="T42" s="124">
        <f t="shared" si="6"/>
        <v>-520.54890083804491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7"/>
        <v>925.24187507561828</v>
      </c>
      <c r="Q43" s="124">
        <f t="shared" si="3"/>
        <v>541.50728237743351</v>
      </c>
      <c r="R43" s="124">
        <f t="shared" si="4"/>
        <v>542.04166738477704</v>
      </c>
      <c r="S43" s="124">
        <f t="shared" si="5"/>
        <v>377.3072211481674</v>
      </c>
      <c r="T43" s="124">
        <f t="shared" si="6"/>
        <v>-535.61429583475979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7"/>
        <v>948.90575228292187</v>
      </c>
      <c r="Q44" s="124">
        <f t="shared" si="3"/>
        <v>556.9337634079028</v>
      </c>
      <c r="R44" s="124">
        <f t="shared" si="4"/>
        <v>557.72909235231202</v>
      </c>
      <c r="S44" s="124">
        <f t="shared" si="5"/>
        <v>385.35860042815358</v>
      </c>
      <c r="T44" s="124">
        <f t="shared" si="6"/>
        <v>-551.11570390544648</v>
      </c>
      <c r="U44" s="196">
        <f>SUM(Q41:T44)/4</f>
        <v>914.00681077916181</v>
      </c>
      <c r="V44" s="124">
        <f>SUM(Q41:Q44)/4</f>
        <v>534.2183802825358</v>
      </c>
      <c r="W44" s="124">
        <f>SUM(R41:R44)/4</f>
        <v>534.63609737035529</v>
      </c>
      <c r="X44" s="124">
        <f>SUM(S41:S44)/4</f>
        <v>373.44887202978362</v>
      </c>
      <c r="Y44" s="124">
        <f>SUM(T41:T44)/4</f>
        <v>-528.29653890351301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973.18629209860205</v>
      </c>
      <c r="Q45" s="124">
        <f t="shared" si="3"/>
        <v>572.79971464445794</v>
      </c>
      <c r="R45" s="124">
        <f t="shared" si="4"/>
        <v>573.87053278935764</v>
      </c>
      <c r="S45" s="124">
        <f t="shared" si="5"/>
        <v>393.58178852778792</v>
      </c>
      <c r="T45" s="124">
        <f t="shared" si="6"/>
        <v>-567.06574386300144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998.0998362133497</v>
      </c>
      <c r="Q46" s="124">
        <f t="shared" si="3"/>
        <v>589.11765573183561</v>
      </c>
      <c r="R46" s="124">
        <f t="shared" si="4"/>
        <v>590.47912852268485</v>
      </c>
      <c r="S46" s="124">
        <f t="shared" si="5"/>
        <v>401.98045168480218</v>
      </c>
      <c r="T46" s="124">
        <f t="shared" si="6"/>
        <v>-583.47739972597299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492.82153207798785</v>
      </c>
      <c r="V48" s="124">
        <f>SUM(Q45:Q48)/4</f>
        <v>290.47934259407339</v>
      </c>
      <c r="W48" s="124">
        <f>SUM(R45:R48)/4</f>
        <v>291.08741532801059</v>
      </c>
      <c r="X48" s="124">
        <f>SUM(S45:S48)/4</f>
        <v>198.89056005314751</v>
      </c>
      <c r="Y48" s="124">
        <f>SUM(T45:T48)/4</f>
        <v>-287.63578589724364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21282.560625283964</v>
      </c>
      <c r="Q54" s="196">
        <f>SUM(Q$17:Q$52)</f>
        <v>12111.41939078127</v>
      </c>
      <c r="R54" s="196">
        <f>SUM(R$17:R$52)</f>
        <v>12073.234435916045</v>
      </c>
      <c r="S54" s="196">
        <f>SUM(S$17:S$52)</f>
        <v>9027.9803518633707</v>
      </c>
      <c r="T54" s="196">
        <f>SUM(T$17:T$52)</f>
        <v>-11930.073553276721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0</v>
      </c>
      <c r="R55" s="188">
        <f>R54-R$10</f>
        <v>-1.8189894035458565E-11</v>
      </c>
      <c r="S55" s="188">
        <f>S54-S$10</f>
        <v>0</v>
      </c>
      <c r="T55" s="188">
        <f>T54-T$10</f>
        <v>2.0008883439004421E-11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2.5267730800157429E-2</v>
      </c>
      <c r="Z56" s="2"/>
    </row>
    <row r="57" spans="13:26" x14ac:dyDescent="0.25">
      <c r="M57" s="2"/>
      <c r="O57" s="134" t="s">
        <v>236</v>
      </c>
      <c r="P57" s="197">
        <f>((1+P56)^(1/12))-1</f>
        <v>2.0816452266860797E-3</v>
      </c>
      <c r="Z57" s="2"/>
    </row>
    <row r="58" spans="13:26" x14ac:dyDescent="0.25">
      <c r="M58" s="2"/>
      <c r="O58" s="134" t="s">
        <v>235</v>
      </c>
      <c r="P58" s="196">
        <f>P10</f>
        <v>21282.56062528395</v>
      </c>
      <c r="Z58" s="2"/>
    </row>
    <row r="59" spans="13:26" x14ac:dyDescent="0.25">
      <c r="M59" s="2"/>
      <c r="O59" s="134" t="s">
        <v>234</v>
      </c>
      <c r="P59" s="196">
        <f>P58/(1+P57)^P60</f>
        <v>10067.119412459981</v>
      </c>
      <c r="Z59" s="2"/>
    </row>
    <row r="60" spans="13:26" x14ac:dyDescent="0.25">
      <c r="M60" s="2"/>
      <c r="O60" s="134" t="s">
        <v>233</v>
      </c>
      <c r="P60" s="124">
        <f>$P$12*12</f>
        <v>360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39.76669065782982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39.76669065782982</v>
      </c>
      <c r="Q63" s="124">
        <f t="shared" ref="Q63:Q103" si="8">O63*$P$57</f>
        <v>0</v>
      </c>
      <c r="R63" s="124">
        <f t="shared" ref="R63:R103" si="9">O63+P63+Q63</f>
        <v>39.76669065782982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103" si="11">R63</f>
        <v>39.76669065782982</v>
      </c>
      <c r="P64" s="124">
        <f t="shared" ref="P64:P187" si="12">P63</f>
        <v>39.76669065782982</v>
      </c>
      <c r="Q64" s="124">
        <f t="shared" si="8"/>
        <v>8.278014178897336E-2</v>
      </c>
      <c r="R64" s="124">
        <f t="shared" si="9"/>
        <v>79.616161457448612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79.616161457448612</v>
      </c>
      <c r="P65" s="124">
        <f t="shared" si="12"/>
        <v>39.76669065782982</v>
      </c>
      <c r="Q65" s="124">
        <f t="shared" si="8"/>
        <v>0.16573260246496613</v>
      </c>
      <c r="R65" s="124">
        <f t="shared" si="9"/>
        <v>119.54858471774341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119.54858471774341</v>
      </c>
      <c r="P66" s="124">
        <f t="shared" si="12"/>
        <v>39.76669065782982</v>
      </c>
      <c r="Q66" s="124">
        <f t="shared" si="8"/>
        <v>0.24885774073476699</v>
      </c>
      <c r="R66" s="124">
        <f t="shared" si="9"/>
        <v>159.564133116308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159.564133116308</v>
      </c>
      <c r="P67" s="124">
        <f t="shared" si="12"/>
        <v>39.76669065782982</v>
      </c>
      <c r="Q67" s="124">
        <f t="shared" si="8"/>
        <v>0.33215591605186473</v>
      </c>
      <c r="R67" s="124">
        <f t="shared" si="9"/>
        <v>199.6629796901897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199.6629796901897</v>
      </c>
      <c r="P68" s="124">
        <f t="shared" si="12"/>
        <v>39.76669065782982</v>
      </c>
      <c r="Q68" s="124">
        <f t="shared" si="8"/>
        <v>0.41562748861800308</v>
      </c>
      <c r="R68" s="124">
        <f t="shared" si="9"/>
        <v>239.84529783663754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239.84529783663754</v>
      </c>
      <c r="P69" s="124">
        <f t="shared" si="12"/>
        <v>39.76669065782982</v>
      </c>
      <c r="Q69" s="124">
        <f t="shared" si="8"/>
        <v>0.49927281938473766</v>
      </c>
      <c r="R69" s="124">
        <f t="shared" si="9"/>
        <v>280.11126131385208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280.11126131385208</v>
      </c>
      <c r="P70" s="124">
        <f t="shared" si="12"/>
        <v>39.76669065782982</v>
      </c>
      <c r="Q70" s="124">
        <f t="shared" si="8"/>
        <v>0.58309227005499731</v>
      </c>
      <c r="R70" s="124">
        <f t="shared" si="9"/>
        <v>320.46104424173689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320.46104424173689</v>
      </c>
      <c r="P71" s="124">
        <f t="shared" si="12"/>
        <v>39.76669065782982</v>
      </c>
      <c r="Q71" s="124">
        <f t="shared" si="8"/>
        <v>0.66708620308464817</v>
      </c>
      <c r="R71" s="124">
        <f t="shared" si="9"/>
        <v>360.89482110265135</v>
      </c>
      <c r="Z71" s="2"/>
    </row>
    <row r="72" spans="13:26" x14ac:dyDescent="0.25">
      <c r="M72" s="2"/>
      <c r="N72" s="1">
        <f t="shared" si="10"/>
        <v>10</v>
      </c>
      <c r="O72" s="124">
        <f t="shared" si="11"/>
        <v>360.89482110265135</v>
      </c>
      <c r="P72" s="124">
        <f t="shared" si="12"/>
        <v>39.76669065782982</v>
      </c>
      <c r="Q72" s="124">
        <f t="shared" si="8"/>
        <v>0.7512549816840608</v>
      </c>
      <c r="R72" s="124">
        <f t="shared" si="9"/>
        <v>401.41276674216522</v>
      </c>
      <c r="Z72" s="2"/>
    </row>
    <row r="73" spans="13:26" x14ac:dyDescent="0.25">
      <c r="M73" s="2"/>
      <c r="N73" s="1">
        <f t="shared" si="10"/>
        <v>11</v>
      </c>
      <c r="O73" s="124">
        <f t="shared" si="11"/>
        <v>401.41276674216522</v>
      </c>
      <c r="P73" s="124">
        <f t="shared" si="12"/>
        <v>39.76669065782982</v>
      </c>
      <c r="Q73" s="124">
        <f t="shared" si="8"/>
        <v>0.83559896981968096</v>
      </c>
      <c r="R73" s="124">
        <f t="shared" si="9"/>
        <v>442.01505636981472</v>
      </c>
      <c r="Z73" s="2"/>
    </row>
    <row r="74" spans="13:26" x14ac:dyDescent="0.25">
      <c r="M74" s="2"/>
      <c r="N74" s="1">
        <f t="shared" si="10"/>
        <v>12</v>
      </c>
      <c r="O74" s="124">
        <f t="shared" si="11"/>
        <v>442.01505636981472</v>
      </c>
      <c r="P74" s="124">
        <f t="shared" si="12"/>
        <v>39.76669065782982</v>
      </c>
      <c r="Q74" s="124">
        <f t="shared" si="8"/>
        <v>0.92011853221560325</v>
      </c>
      <c r="R74" s="124">
        <f t="shared" si="9"/>
        <v>482.70186555986015</v>
      </c>
      <c r="Z74" s="2"/>
    </row>
    <row r="75" spans="13:26" x14ac:dyDescent="0.25">
      <c r="M75" s="2"/>
      <c r="N75" s="1">
        <f t="shared" si="10"/>
        <v>13</v>
      </c>
      <c r="O75" s="124">
        <f t="shared" si="11"/>
        <v>482.70186555986015</v>
      </c>
      <c r="P75" s="124">
        <f t="shared" si="12"/>
        <v>39.76669065782982</v>
      </c>
      <c r="Q75" s="124">
        <f t="shared" si="8"/>
        <v>1.0048140343551486</v>
      </c>
      <c r="R75" s="124">
        <f t="shared" si="9"/>
        <v>523.47337025204513</v>
      </c>
      <c r="Z75" s="2"/>
    </row>
    <row r="76" spans="13:26" x14ac:dyDescent="0.25">
      <c r="M76" s="2"/>
      <c r="N76" s="1">
        <f t="shared" si="10"/>
        <v>14</v>
      </c>
      <c r="O76" s="124">
        <f t="shared" si="11"/>
        <v>523.47337025204513</v>
      </c>
      <c r="P76" s="124">
        <f t="shared" si="12"/>
        <v>39.76669065782982</v>
      </c>
      <c r="Q76" s="124">
        <f t="shared" si="8"/>
        <v>1.0896858424824445</v>
      </c>
      <c r="R76" s="124">
        <f t="shared" si="9"/>
        <v>564.32974675235744</v>
      </c>
      <c r="Z76" s="2"/>
    </row>
    <row r="77" spans="13:26" x14ac:dyDescent="0.25">
      <c r="M77" s="2"/>
      <c r="N77" s="1">
        <f t="shared" si="10"/>
        <v>15</v>
      </c>
      <c r="O77" s="124">
        <f t="shared" si="11"/>
        <v>564.32974675235744</v>
      </c>
      <c r="P77" s="124">
        <f t="shared" si="12"/>
        <v>39.76669065782982</v>
      </c>
      <c r="Q77" s="124">
        <f t="shared" si="8"/>
        <v>1.1747343236040091</v>
      </c>
      <c r="R77" s="124">
        <f t="shared" si="9"/>
        <v>605.27117173379122</v>
      </c>
      <c r="Z77" s="2"/>
    </row>
    <row r="78" spans="13:26" x14ac:dyDescent="0.25">
      <c r="M78" s="2"/>
      <c r="N78" s="1">
        <f t="shared" si="10"/>
        <v>16</v>
      </c>
      <c r="O78" s="124">
        <f t="shared" si="11"/>
        <v>605.27117173379122</v>
      </c>
      <c r="P78" s="124">
        <f t="shared" si="12"/>
        <v>39.76669065782982</v>
      </c>
      <c r="Q78" s="124">
        <f t="shared" si="8"/>
        <v>1.2599598454903369</v>
      </c>
      <c r="R78" s="124">
        <f t="shared" si="9"/>
        <v>646.2978222371114</v>
      </c>
      <c r="Z78" s="2"/>
    </row>
    <row r="79" spans="13:26" x14ac:dyDescent="0.25">
      <c r="M79" s="2"/>
      <c r="N79" s="1">
        <f t="shared" si="10"/>
        <v>17</v>
      </c>
      <c r="O79" s="124">
        <f t="shared" si="11"/>
        <v>646.2978222371114</v>
      </c>
      <c r="P79" s="124">
        <f t="shared" si="12"/>
        <v>39.76669065782982</v>
      </c>
      <c r="Q79" s="124">
        <f t="shared" si="8"/>
        <v>1.3453627766774914</v>
      </c>
      <c r="R79" s="124">
        <f t="shared" si="9"/>
        <v>687.40987567161869</v>
      </c>
      <c r="Z79" s="2"/>
    </row>
    <row r="80" spans="13:26" x14ac:dyDescent="0.25">
      <c r="M80" s="2"/>
      <c r="N80" s="1">
        <f t="shared" si="10"/>
        <v>18</v>
      </c>
      <c r="O80" s="124">
        <f t="shared" si="11"/>
        <v>687.40987567161869</v>
      </c>
      <c r="P80" s="124">
        <f t="shared" si="12"/>
        <v>39.76669065782982</v>
      </c>
      <c r="Q80" s="124">
        <f t="shared" si="8"/>
        <v>1.4309434864686965</v>
      </c>
      <c r="R80" s="124">
        <f t="shared" si="9"/>
        <v>728.60750981591718</v>
      </c>
      <c r="Z80" s="2"/>
    </row>
    <row r="81" spans="13:26" x14ac:dyDescent="0.25">
      <c r="M81" s="2"/>
      <c r="N81" s="1">
        <f t="shared" si="10"/>
        <v>19</v>
      </c>
      <c r="O81" s="124">
        <f t="shared" si="11"/>
        <v>728.60750981591718</v>
      </c>
      <c r="P81" s="124">
        <f t="shared" si="12"/>
        <v>39.76669065782982</v>
      </c>
      <c r="Q81" s="124">
        <f t="shared" si="8"/>
        <v>1.5167023449359349</v>
      </c>
      <c r="R81" s="124">
        <f t="shared" si="9"/>
        <v>769.89090281868289</v>
      </c>
      <c r="Z81" s="2"/>
    </row>
    <row r="82" spans="13:26" x14ac:dyDescent="0.25">
      <c r="M82" s="2"/>
      <c r="N82" s="1">
        <f t="shared" si="10"/>
        <v>20</v>
      </c>
      <c r="O82" s="124">
        <f t="shared" si="11"/>
        <v>769.89090281868289</v>
      </c>
      <c r="P82" s="124">
        <f t="shared" si="12"/>
        <v>39.76669065782982</v>
      </c>
      <c r="Q82" s="124">
        <f t="shared" si="8"/>
        <v>1.6026397229215477</v>
      </c>
      <c r="R82" s="124">
        <f t="shared" si="9"/>
        <v>811.26023319943431</v>
      </c>
      <c r="Z82" s="2"/>
    </row>
    <row r="83" spans="13:26" x14ac:dyDescent="0.25">
      <c r="M83" s="2"/>
      <c r="N83" s="1">
        <f t="shared" si="10"/>
        <v>21</v>
      </c>
      <c r="O83" s="124">
        <f t="shared" si="11"/>
        <v>811.26023319943431</v>
      </c>
      <c r="P83" s="124">
        <f t="shared" si="12"/>
        <v>39.76669065782982</v>
      </c>
      <c r="Q83" s="124">
        <f t="shared" si="8"/>
        <v>1.6887559920398383</v>
      </c>
      <c r="R83" s="124">
        <f t="shared" si="9"/>
        <v>852.71567984930402</v>
      </c>
      <c r="Z83" s="2"/>
    </row>
    <row r="84" spans="13:26" x14ac:dyDescent="0.25">
      <c r="M84" s="2"/>
      <c r="N84" s="1">
        <f t="shared" si="10"/>
        <v>22</v>
      </c>
      <c r="O84" s="124">
        <f t="shared" si="11"/>
        <v>852.71567984930402</v>
      </c>
      <c r="P84" s="124">
        <f t="shared" si="12"/>
        <v>39.76669065782982</v>
      </c>
      <c r="Q84" s="124">
        <f t="shared" si="8"/>
        <v>1.7750515246786791</v>
      </c>
      <c r="R84" s="124">
        <f t="shared" si="9"/>
        <v>894.25742203181255</v>
      </c>
      <c r="Z84" s="2"/>
    </row>
    <row r="85" spans="13:26" x14ac:dyDescent="0.25">
      <c r="M85" s="2"/>
      <c r="N85" s="1">
        <f t="shared" si="10"/>
        <v>23</v>
      </c>
      <c r="O85" s="124">
        <f t="shared" si="11"/>
        <v>894.25742203181255</v>
      </c>
      <c r="P85" s="124">
        <f t="shared" si="12"/>
        <v>39.76669065782982</v>
      </c>
      <c r="Q85" s="124">
        <f t="shared" si="8"/>
        <v>1.8615266940011217</v>
      </c>
      <c r="R85" s="124">
        <f t="shared" si="9"/>
        <v>935.88563938364348</v>
      </c>
      <c r="Z85" s="2"/>
    </row>
    <row r="86" spans="13:26" x14ac:dyDescent="0.25">
      <c r="M86" s="2"/>
      <c r="N86" s="1">
        <f t="shared" si="10"/>
        <v>24</v>
      </c>
      <c r="O86" s="124">
        <f t="shared" si="11"/>
        <v>935.88563938364348</v>
      </c>
      <c r="P86" s="124">
        <f t="shared" si="12"/>
        <v>39.76669065782982</v>
      </c>
      <c r="Q86" s="124">
        <f t="shared" si="8"/>
        <v>1.9481818739470111</v>
      </c>
      <c r="R86" s="124">
        <f t="shared" si="9"/>
        <v>977.60051191542027</v>
      </c>
      <c r="Z86" s="2"/>
    </row>
    <row r="87" spans="13:26" x14ac:dyDescent="0.25">
      <c r="M87" s="2"/>
      <c r="N87" s="1">
        <f t="shared" si="10"/>
        <v>25</v>
      </c>
      <c r="O87" s="124">
        <f t="shared" si="11"/>
        <v>977.60051191542027</v>
      </c>
      <c r="P87" s="124">
        <f t="shared" si="12"/>
        <v>39.76669065782982</v>
      </c>
      <c r="Q87" s="124">
        <f t="shared" si="8"/>
        <v>2.0350174392346023</v>
      </c>
      <c r="R87" s="124">
        <f t="shared" si="9"/>
        <v>1019.4022200124847</v>
      </c>
      <c r="Z87" s="2"/>
    </row>
    <row r="88" spans="13:26" x14ac:dyDescent="0.25">
      <c r="M88" s="2"/>
      <c r="N88" s="1">
        <f t="shared" si="10"/>
        <v>26</v>
      </c>
      <c r="O88" s="124">
        <f t="shared" si="11"/>
        <v>1019.4022200124847</v>
      </c>
      <c r="P88" s="124">
        <f t="shared" si="12"/>
        <v>39.76669065782982</v>
      </c>
      <c r="Q88" s="124">
        <f t="shared" si="8"/>
        <v>2.1220337653621817</v>
      </c>
      <c r="R88" s="124">
        <f t="shared" si="9"/>
        <v>1061.2909444356767</v>
      </c>
      <c r="Z88" s="2"/>
    </row>
    <row r="89" spans="13:26" x14ac:dyDescent="0.25">
      <c r="M89" s="2"/>
      <c r="N89" s="1">
        <f t="shared" si="10"/>
        <v>27</v>
      </c>
      <c r="O89" s="124">
        <f t="shared" si="11"/>
        <v>1061.2909444356767</v>
      </c>
      <c r="P89" s="124">
        <f t="shared" si="12"/>
        <v>39.76669065782982</v>
      </c>
      <c r="Q89" s="124">
        <f t="shared" si="8"/>
        <v>2.2092312286096876</v>
      </c>
      <c r="R89" s="124">
        <f t="shared" si="9"/>
        <v>1103.2668663221161</v>
      </c>
      <c r="Z89" s="2"/>
    </row>
    <row r="90" spans="13:26" x14ac:dyDescent="0.25">
      <c r="M90" s="2"/>
      <c r="N90" s="1">
        <f t="shared" si="10"/>
        <v>28</v>
      </c>
      <c r="O90" s="124">
        <f t="shared" si="11"/>
        <v>1103.2668663221161</v>
      </c>
      <c r="P90" s="124">
        <f t="shared" si="12"/>
        <v>39.76669065782982</v>
      </c>
      <c r="Q90" s="124">
        <f t="shared" si="8"/>
        <v>2.2966102060403424</v>
      </c>
      <c r="R90" s="124">
        <f t="shared" si="9"/>
        <v>1145.3301671859863</v>
      </c>
      <c r="Z90" s="2"/>
    </row>
    <row r="91" spans="13:26" x14ac:dyDescent="0.25">
      <c r="M91" s="2"/>
      <c r="N91" s="1">
        <f t="shared" si="10"/>
        <v>29</v>
      </c>
      <c r="O91" s="124">
        <f t="shared" si="11"/>
        <v>1145.3301671859863</v>
      </c>
      <c r="P91" s="124">
        <f t="shared" si="12"/>
        <v>39.76669065782982</v>
      </c>
      <c r="Q91" s="124">
        <f t="shared" si="8"/>
        <v>2.384171075502278</v>
      </c>
      <c r="R91" s="124">
        <f t="shared" si="9"/>
        <v>1187.4810289193183</v>
      </c>
      <c r="Z91" s="2"/>
    </row>
    <row r="92" spans="13:26" x14ac:dyDescent="0.25">
      <c r="M92" s="2"/>
      <c r="N92" s="1">
        <f t="shared" si="10"/>
        <v>30</v>
      </c>
      <c r="O92" s="124">
        <f t="shared" si="11"/>
        <v>1187.4810289193183</v>
      </c>
      <c r="P92" s="124">
        <f t="shared" si="12"/>
        <v>39.76669065782982</v>
      </c>
      <c r="Q92" s="124">
        <f t="shared" si="8"/>
        <v>2.4719142156301737</v>
      </c>
      <c r="R92" s="124">
        <f t="shared" si="9"/>
        <v>1229.7196337927783</v>
      </c>
      <c r="Z92" s="2"/>
    </row>
    <row r="93" spans="13:26" x14ac:dyDescent="0.25">
      <c r="M93" s="2"/>
      <c r="N93" s="1">
        <f t="shared" si="10"/>
        <v>31</v>
      </c>
      <c r="O93" s="124">
        <f t="shared" si="11"/>
        <v>1229.7196337927783</v>
      </c>
      <c r="P93" s="124">
        <f t="shared" si="12"/>
        <v>39.76669065782982</v>
      </c>
      <c r="Q93" s="124">
        <f t="shared" si="8"/>
        <v>2.5598400058468909</v>
      </c>
      <c r="R93" s="124">
        <f t="shared" si="9"/>
        <v>1272.0461644564548</v>
      </c>
      <c r="Z93" s="2"/>
    </row>
    <row r="94" spans="13:26" x14ac:dyDescent="0.25">
      <c r="M94" s="2"/>
      <c r="N94" s="1">
        <f t="shared" si="10"/>
        <v>32</v>
      </c>
      <c r="O94" s="124">
        <f t="shared" si="11"/>
        <v>1272.0461644564548</v>
      </c>
      <c r="P94" s="124">
        <f t="shared" si="12"/>
        <v>39.76669065782982</v>
      </c>
      <c r="Q94" s="124">
        <f t="shared" si="8"/>
        <v>2.647948826365115</v>
      </c>
      <c r="R94" s="124">
        <f t="shared" si="9"/>
        <v>1314.4608039406496</v>
      </c>
      <c r="Z94" s="2"/>
    </row>
    <row r="95" spans="13:26" x14ac:dyDescent="0.25">
      <c r="M95" s="2"/>
      <c r="N95" s="1">
        <f t="shared" si="10"/>
        <v>33</v>
      </c>
      <c r="O95" s="124">
        <f t="shared" si="11"/>
        <v>1314.4608039406496</v>
      </c>
      <c r="P95" s="124">
        <f t="shared" si="12"/>
        <v>39.76669065782982</v>
      </c>
      <c r="Q95" s="124">
        <f t="shared" si="8"/>
        <v>2.736241058189</v>
      </c>
      <c r="R95" s="124">
        <f t="shared" si="9"/>
        <v>1356.9637356566684</v>
      </c>
      <c r="Z95" s="2"/>
    </row>
    <row r="96" spans="13:26" x14ac:dyDescent="0.25">
      <c r="M96" s="2"/>
      <c r="N96" s="1">
        <f t="shared" si="10"/>
        <v>34</v>
      </c>
      <c r="O96" s="124">
        <f t="shared" si="11"/>
        <v>1356.9637356566684</v>
      </c>
      <c r="P96" s="124">
        <f t="shared" si="12"/>
        <v>39.76669065782982</v>
      </c>
      <c r="Q96" s="124">
        <f t="shared" si="8"/>
        <v>2.8247170831158148</v>
      </c>
      <c r="R96" s="124">
        <f t="shared" si="9"/>
        <v>1399.5551433976138</v>
      </c>
      <c r="Z96" s="2"/>
    </row>
    <row r="97" spans="13:26" x14ac:dyDescent="0.25">
      <c r="M97" s="2"/>
      <c r="N97" s="1">
        <f t="shared" si="10"/>
        <v>35</v>
      </c>
      <c r="O97" s="124">
        <f t="shared" si="11"/>
        <v>1399.5551433976138</v>
      </c>
      <c r="P97" s="124">
        <f t="shared" si="12"/>
        <v>39.76669065782982</v>
      </c>
      <c r="Q97" s="124">
        <f t="shared" si="8"/>
        <v>2.9133772837375944</v>
      </c>
      <c r="R97" s="124">
        <f t="shared" si="9"/>
        <v>1442.2352113391812</v>
      </c>
      <c r="Z97" s="2"/>
    </row>
    <row r="98" spans="13:26" x14ac:dyDescent="0.25">
      <c r="M98" s="2"/>
      <c r="N98" s="1">
        <f t="shared" si="10"/>
        <v>36</v>
      </c>
      <c r="O98" s="124">
        <f t="shared" si="11"/>
        <v>1442.2352113391812</v>
      </c>
      <c r="P98" s="124">
        <f t="shared" si="12"/>
        <v>39.76669065782982</v>
      </c>
      <c r="Q98" s="124">
        <f t="shared" si="8"/>
        <v>3.0022220434427958</v>
      </c>
      <c r="R98" s="124">
        <f t="shared" si="9"/>
        <v>1485.0041240404537</v>
      </c>
      <c r="Z98" s="2"/>
    </row>
    <row r="99" spans="13:26" x14ac:dyDescent="0.25">
      <c r="M99" s="2"/>
      <c r="N99" s="1">
        <f t="shared" si="10"/>
        <v>37</v>
      </c>
      <c r="O99" s="124">
        <f t="shared" si="11"/>
        <v>1485.0041240404537</v>
      </c>
      <c r="P99" s="124">
        <f t="shared" si="12"/>
        <v>39.76669065782982</v>
      </c>
      <c r="Q99" s="124">
        <f t="shared" si="8"/>
        <v>3.0912517464179534</v>
      </c>
      <c r="R99" s="124">
        <f t="shared" si="9"/>
        <v>1527.8620664447014</v>
      </c>
      <c r="Z99" s="2"/>
    </row>
    <row r="100" spans="13:26" x14ac:dyDescent="0.25">
      <c r="M100" s="2"/>
      <c r="N100" s="1">
        <f t="shared" si="10"/>
        <v>38</v>
      </c>
      <c r="O100" s="124">
        <f t="shared" si="11"/>
        <v>1527.8620664447014</v>
      </c>
      <c r="P100" s="124">
        <f t="shared" si="12"/>
        <v>39.76669065782982</v>
      </c>
      <c r="Q100" s="124">
        <f t="shared" si="8"/>
        <v>3.1804667776493427</v>
      </c>
      <c r="R100" s="124">
        <f t="shared" si="9"/>
        <v>1570.8092238801805</v>
      </c>
      <c r="Z100" s="2"/>
    </row>
    <row r="101" spans="13:26" x14ac:dyDescent="0.25">
      <c r="M101" s="2"/>
      <c r="N101" s="1">
        <f t="shared" si="10"/>
        <v>39</v>
      </c>
      <c r="O101" s="124">
        <f t="shared" si="11"/>
        <v>1570.8092238801805</v>
      </c>
      <c r="P101" s="124">
        <f t="shared" si="12"/>
        <v>39.76669065782982</v>
      </c>
      <c r="Q101" s="124">
        <f t="shared" si="8"/>
        <v>3.2698675229246432</v>
      </c>
      <c r="R101" s="124">
        <f t="shared" si="9"/>
        <v>1613.8457820609349</v>
      </c>
      <c r="Z101" s="2"/>
    </row>
    <row r="102" spans="13:26" x14ac:dyDescent="0.25">
      <c r="M102" s="2"/>
      <c r="N102" s="1">
        <f t="shared" si="10"/>
        <v>40</v>
      </c>
      <c r="O102" s="124">
        <f t="shared" si="11"/>
        <v>1613.8457820609349</v>
      </c>
      <c r="P102" s="124">
        <f t="shared" si="12"/>
        <v>39.76669065782982</v>
      </c>
      <c r="Q102" s="124">
        <f t="shared" si="8"/>
        <v>3.3594543688346081</v>
      </c>
      <c r="R102" s="124">
        <f t="shared" si="9"/>
        <v>1656.9719270875992</v>
      </c>
      <c r="Z102" s="2"/>
    </row>
    <row r="103" spans="13:26" x14ac:dyDescent="0.25">
      <c r="M103" s="2"/>
      <c r="N103" s="1">
        <f t="shared" si="10"/>
        <v>41</v>
      </c>
      <c r="O103" s="124">
        <f t="shared" si="11"/>
        <v>1656.9719270875992</v>
      </c>
      <c r="P103" s="124">
        <f t="shared" si="12"/>
        <v>39.76669065782982</v>
      </c>
      <c r="Q103" s="124">
        <f t="shared" si="8"/>
        <v>3.4492277027747358</v>
      </c>
      <c r="R103" s="124">
        <f t="shared" si="9"/>
        <v>1700.1878454482037</v>
      </c>
      <c r="Z103" s="2"/>
    </row>
    <row r="104" spans="13:26" x14ac:dyDescent="0.25">
      <c r="M104" s="2"/>
      <c r="N104" s="1">
        <f t="shared" si="10"/>
        <v>42</v>
      </c>
      <c r="O104" s="124">
        <f t="shared" ref="O104:O167" si="13">R103</f>
        <v>1700.1878454482037</v>
      </c>
      <c r="P104" s="124">
        <f t="shared" si="12"/>
        <v>39.76669065782982</v>
      </c>
      <c r="Q104" s="124">
        <f t="shared" ref="Q104:Q167" si="14">O104*$P$57</f>
        <v>3.5391879129469435</v>
      </c>
      <c r="R104" s="124">
        <f t="shared" ref="R104:R167" si="15">O104+P104+Q104</f>
        <v>1743.4937240189804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1743.4937240189804</v>
      </c>
      <c r="P105" s="124">
        <f t="shared" si="12"/>
        <v>39.76669065782982</v>
      </c>
      <c r="Q105" s="124">
        <f t="shared" si="14"/>
        <v>3.6293353883612478</v>
      </c>
      <c r="R105" s="124">
        <f t="shared" si="15"/>
        <v>1786.8897500651713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1786.8897500651713</v>
      </c>
      <c r="P106" s="124">
        <f t="shared" si="12"/>
        <v>39.76669065782982</v>
      </c>
      <c r="Q106" s="124">
        <f t="shared" si="14"/>
        <v>3.7196705188374457</v>
      </c>
      <c r="R106" s="124">
        <f t="shared" si="15"/>
        <v>1830.3761112418383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1830.3761112418383</v>
      </c>
      <c r="P107" s="124">
        <f t="shared" si="12"/>
        <v>39.76669065782982</v>
      </c>
      <c r="Q107" s="124">
        <f t="shared" si="14"/>
        <v>3.8101936950068014</v>
      </c>
      <c r="R107" s="124">
        <f t="shared" si="15"/>
        <v>1873.9529955946748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1873.9529955946748</v>
      </c>
      <c r="P108" s="124">
        <f t="shared" si="12"/>
        <v>39.76669065782982</v>
      </c>
      <c r="Q108" s="124">
        <f t="shared" si="14"/>
        <v>3.9009053083137348</v>
      </c>
      <c r="R108" s="124">
        <f t="shared" si="15"/>
        <v>1917.6205915608182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1917.6205915608182</v>
      </c>
      <c r="P109" s="124">
        <f t="shared" si="12"/>
        <v>39.76669065782982</v>
      </c>
      <c r="Q109" s="124">
        <f t="shared" si="14"/>
        <v>3.9918057510175133</v>
      </c>
      <c r="R109" s="124">
        <f t="shared" si="15"/>
        <v>1961.3790879696653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1961.3790879696653</v>
      </c>
      <c r="P110" s="124">
        <f t="shared" si="12"/>
        <v>39.76669065782982</v>
      </c>
      <c r="Q110" s="124">
        <f t="shared" si="14"/>
        <v>4.0828954161939501</v>
      </c>
      <c r="R110" s="124">
        <f t="shared" si="15"/>
        <v>2005.2286740436889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2005.2286740436889</v>
      </c>
      <c r="P111" s="124">
        <f t="shared" si="12"/>
        <v>39.76669065782982</v>
      </c>
      <c r="Q111" s="124">
        <f t="shared" si="14"/>
        <v>4.1741746977371017</v>
      </c>
      <c r="R111" s="124">
        <f t="shared" si="15"/>
        <v>2049.1695393992559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2049.1695393992559</v>
      </c>
      <c r="P112" s="124">
        <f t="shared" si="12"/>
        <v>39.76669065782982</v>
      </c>
      <c r="Q112" s="124">
        <f t="shared" si="14"/>
        <v>4.2656439903609735</v>
      </c>
      <c r="R112" s="124">
        <f t="shared" si="15"/>
        <v>2093.2018740474464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2093.2018740474464</v>
      </c>
      <c r="P113" s="124">
        <f t="shared" si="12"/>
        <v>39.76669065782982</v>
      </c>
      <c r="Q113" s="124">
        <f t="shared" si="14"/>
        <v>4.3573036896012232</v>
      </c>
      <c r="R113" s="124">
        <f t="shared" si="15"/>
        <v>2137.3258683948775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2137.3258683948775</v>
      </c>
      <c r="P114" s="124">
        <f t="shared" si="12"/>
        <v>39.76669065782982</v>
      </c>
      <c r="Q114" s="124">
        <f t="shared" si="14"/>
        <v>4.4491541918168771</v>
      </c>
      <c r="R114" s="124">
        <f t="shared" si="15"/>
        <v>2181.5417132445241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2181.5417132445241</v>
      </c>
      <c r="P115" s="124">
        <f t="shared" si="12"/>
        <v>39.76669065782982</v>
      </c>
      <c r="Q115" s="124">
        <f t="shared" si="14"/>
        <v>4.5411958941920361</v>
      </c>
      <c r="R115" s="124">
        <f t="shared" si="15"/>
        <v>2225.849599796546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2225.849599796546</v>
      </c>
      <c r="P116" s="124">
        <f t="shared" si="12"/>
        <v>39.76669065782982</v>
      </c>
      <c r="Q116" s="124">
        <f t="shared" si="14"/>
        <v>4.6334291947376007</v>
      </c>
      <c r="R116" s="124">
        <f t="shared" si="15"/>
        <v>2270.2497196491136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2270.2497196491136</v>
      </c>
      <c r="P117" s="124">
        <f t="shared" si="12"/>
        <v>39.76669065782982</v>
      </c>
      <c r="Q117" s="124">
        <f t="shared" si="14"/>
        <v>4.7258544922929877</v>
      </c>
      <c r="R117" s="124">
        <f t="shared" si="15"/>
        <v>2314.7422647992362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2314.7422647992362</v>
      </c>
      <c r="P118" s="124">
        <f t="shared" si="12"/>
        <v>39.76669065782982</v>
      </c>
      <c r="Q118" s="124">
        <f t="shared" si="14"/>
        <v>4.8184721865278552</v>
      </c>
      <c r="R118" s="124">
        <f t="shared" si="15"/>
        <v>2359.3274276435936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2359.3274276435936</v>
      </c>
      <c r="P119" s="124">
        <f t="shared" si="12"/>
        <v>39.76669065782982</v>
      </c>
      <c r="Q119" s="124">
        <f t="shared" si="14"/>
        <v>4.9112826779438334</v>
      </c>
      <c r="R119" s="124">
        <f t="shared" si="15"/>
        <v>2404.0054009793671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2404.0054009793671</v>
      </c>
      <c r="P120" s="124">
        <f t="shared" si="12"/>
        <v>39.76669065782982</v>
      </c>
      <c r="Q120" s="124">
        <f t="shared" si="14"/>
        <v>5.0042863678762544</v>
      </c>
      <c r="R120" s="124">
        <f t="shared" si="15"/>
        <v>2448.7763780050732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2448.7763780050732</v>
      </c>
      <c r="P121" s="124">
        <f t="shared" si="12"/>
        <v>39.76669065782982</v>
      </c>
      <c r="Q121" s="124">
        <f t="shared" si="14"/>
        <v>5.0974836584958876</v>
      </c>
      <c r="R121" s="124">
        <f t="shared" si="15"/>
        <v>2493.6405523213989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2493.6405523213989</v>
      </c>
      <c r="P122" s="124">
        <f t="shared" si="12"/>
        <v>39.76669065782982</v>
      </c>
      <c r="Q122" s="124">
        <f t="shared" si="14"/>
        <v>5.1908749528106792</v>
      </c>
      <c r="R122" s="124">
        <f t="shared" si="15"/>
        <v>2538.5981179320393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2538.5981179320393</v>
      </c>
      <c r="P123" s="124">
        <f t="shared" si="12"/>
        <v>39.76669065782982</v>
      </c>
      <c r="Q123" s="124">
        <f t="shared" si="14"/>
        <v>5.2844606546674946</v>
      </c>
      <c r="R123" s="124">
        <f t="shared" si="15"/>
        <v>2583.6492692445363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2583.6492692445363</v>
      </c>
      <c r="P124" s="124">
        <f t="shared" si="12"/>
        <v>39.76669065782982</v>
      </c>
      <c r="Q124" s="124">
        <f t="shared" si="14"/>
        <v>5.3782411687538669</v>
      </c>
      <c r="R124" s="124">
        <f t="shared" si="15"/>
        <v>2628.7942010711199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2628.7942010711199</v>
      </c>
      <c r="P125" s="124">
        <f t="shared" si="12"/>
        <v>39.76669065782982</v>
      </c>
      <c r="Q125" s="124">
        <f t="shared" si="14"/>
        <v>5.4722169005997428</v>
      </c>
      <c r="R125" s="124">
        <f t="shared" si="15"/>
        <v>2674.0331086295496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2674.0331086295496</v>
      </c>
      <c r="P126" s="124">
        <f t="shared" si="12"/>
        <v>39.76669065782982</v>
      </c>
      <c r="Q126" s="124">
        <f t="shared" si="14"/>
        <v>5.5663882565792413</v>
      </c>
      <c r="R126" s="124">
        <f t="shared" si="15"/>
        <v>2719.3661875439584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2719.3661875439584</v>
      </c>
      <c r="P127" s="124">
        <f t="shared" si="12"/>
        <v>39.76669065782982</v>
      </c>
      <c r="Q127" s="124">
        <f t="shared" si="14"/>
        <v>5.6607556439124034</v>
      </c>
      <c r="R127" s="124">
        <f t="shared" si="15"/>
        <v>2764.7936338457007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2764.7936338457007</v>
      </c>
      <c r="P128" s="124">
        <f t="shared" si="12"/>
        <v>39.76669065782982</v>
      </c>
      <c r="Q128" s="124">
        <f t="shared" si="14"/>
        <v>5.7553194706669633</v>
      </c>
      <c r="R128" s="124">
        <f t="shared" si="15"/>
        <v>2810.3156439741974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2810.3156439741974</v>
      </c>
      <c r="P129" s="124">
        <f t="shared" si="12"/>
        <v>39.76669065782982</v>
      </c>
      <c r="Q129" s="124">
        <f t="shared" si="14"/>
        <v>5.8500801457601037</v>
      </c>
      <c r="R129" s="124">
        <f t="shared" si="15"/>
        <v>2855.9324147777875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2855.9324147777875</v>
      </c>
      <c r="P130" s="124">
        <f t="shared" si="12"/>
        <v>39.76669065782982</v>
      </c>
      <c r="Q130" s="124">
        <f t="shared" si="14"/>
        <v>5.9450380789602306</v>
      </c>
      <c r="R130" s="124">
        <f t="shared" si="15"/>
        <v>2901.6441435145775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2901.6441435145775</v>
      </c>
      <c r="P131" s="124">
        <f t="shared" si="12"/>
        <v>39.76669065782982</v>
      </c>
      <c r="Q131" s="124">
        <f t="shared" si="14"/>
        <v>6.0401936808887378</v>
      </c>
      <c r="R131" s="124">
        <f t="shared" si="15"/>
        <v>2947.4510278532962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2947.4510278532962</v>
      </c>
      <c r="P132" s="124">
        <f t="shared" si="12"/>
        <v>39.76669065782982</v>
      </c>
      <c r="Q132" s="124">
        <f t="shared" si="14"/>
        <v>6.1355473630217929</v>
      </c>
      <c r="R132" s="124">
        <f t="shared" si="15"/>
        <v>2993.3532658741478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2993.3532658741478</v>
      </c>
      <c r="P133" s="124">
        <f t="shared" si="12"/>
        <v>39.76669065782982</v>
      </c>
      <c r="Q133" s="124">
        <f t="shared" si="14"/>
        <v>6.2310995376921072</v>
      </c>
      <c r="R133" s="124">
        <f t="shared" si="15"/>
        <v>3039.3510560696695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3039.3510560696695</v>
      </c>
      <c r="P134" s="124">
        <f t="shared" si="12"/>
        <v>39.76669065782982</v>
      </c>
      <c r="Q134" s="124">
        <f t="shared" si="14"/>
        <v>6.3268506180907229</v>
      </c>
      <c r="R134" s="124">
        <f t="shared" si="15"/>
        <v>3085.44459734559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3085.44459734559</v>
      </c>
      <c r="P135" s="124">
        <f t="shared" si="12"/>
        <v>39.76669065782982</v>
      </c>
      <c r="Q135" s="124">
        <f t="shared" si="14"/>
        <v>6.4228010182688005</v>
      </c>
      <c r="R135" s="124">
        <f t="shared" si="15"/>
        <v>3131.6340890216884</v>
      </c>
      <c r="Z135" s="2"/>
    </row>
    <row r="136" spans="13:26" x14ac:dyDescent="0.25">
      <c r="M136" s="2"/>
      <c r="N136" s="1">
        <f t="shared" si="10"/>
        <v>74</v>
      </c>
      <c r="O136" s="124">
        <f t="shared" si="13"/>
        <v>3131.6340890216884</v>
      </c>
      <c r="P136" s="124">
        <f t="shared" si="12"/>
        <v>39.76669065782982</v>
      </c>
      <c r="Q136" s="124">
        <f t="shared" si="14"/>
        <v>6.5189511531394073</v>
      </c>
      <c r="R136" s="124">
        <f t="shared" si="15"/>
        <v>3177.9197308326575</v>
      </c>
      <c r="Z136" s="2"/>
    </row>
    <row r="137" spans="13:26" x14ac:dyDescent="0.25">
      <c r="M137" s="2"/>
      <c r="N137" s="1">
        <f t="shared" si="10"/>
        <v>75</v>
      </c>
      <c r="O137" s="124">
        <f t="shared" si="13"/>
        <v>3177.9197308326575</v>
      </c>
      <c r="P137" s="124">
        <f t="shared" si="12"/>
        <v>39.76669065782982</v>
      </c>
      <c r="Q137" s="124">
        <f t="shared" si="14"/>
        <v>6.6153014384793121</v>
      </c>
      <c r="R137" s="124">
        <f t="shared" si="15"/>
        <v>3224.3017229289667</v>
      </c>
      <c r="Z137" s="2"/>
    </row>
    <row r="138" spans="13:26" x14ac:dyDescent="0.25">
      <c r="M138" s="2"/>
      <c r="N138" s="1">
        <f t="shared" si="10"/>
        <v>76</v>
      </c>
      <c r="O138" s="124">
        <f t="shared" si="13"/>
        <v>3224.3017229289667</v>
      </c>
      <c r="P138" s="124">
        <f t="shared" si="12"/>
        <v>39.76669065782982</v>
      </c>
      <c r="Q138" s="124">
        <f t="shared" si="14"/>
        <v>6.7118522909307856</v>
      </c>
      <c r="R138" s="124">
        <f t="shared" si="15"/>
        <v>3270.7802658777273</v>
      </c>
      <c r="Z138" s="2"/>
    </row>
    <row r="139" spans="13:26" x14ac:dyDescent="0.25">
      <c r="M139" s="2"/>
      <c r="N139" s="1">
        <f t="shared" si="10"/>
        <v>77</v>
      </c>
      <c r="O139" s="124">
        <f t="shared" si="13"/>
        <v>3270.7802658777273</v>
      </c>
      <c r="P139" s="124">
        <f t="shared" si="12"/>
        <v>39.76669065782982</v>
      </c>
      <c r="Q139" s="124">
        <f t="shared" si="14"/>
        <v>6.8086041280033971</v>
      </c>
      <c r="R139" s="124">
        <f t="shared" si="15"/>
        <v>3317.3555606635605</v>
      </c>
      <c r="Z139" s="2"/>
    </row>
    <row r="140" spans="13:26" x14ac:dyDescent="0.25">
      <c r="M140" s="2"/>
      <c r="N140" s="1">
        <f t="shared" si="10"/>
        <v>78</v>
      </c>
      <c r="O140" s="124">
        <f t="shared" si="13"/>
        <v>3317.3555606635605</v>
      </c>
      <c r="P140" s="124">
        <f t="shared" si="12"/>
        <v>39.76669065782982</v>
      </c>
      <c r="Q140" s="124">
        <f t="shared" si="14"/>
        <v>6.905557368075824</v>
      </c>
      <c r="R140" s="124">
        <f t="shared" si="15"/>
        <v>3364.0278086894659</v>
      </c>
      <c r="Z140" s="2"/>
    </row>
    <row r="141" spans="13:26" x14ac:dyDescent="0.25">
      <c r="M141" s="2"/>
      <c r="N141" s="1">
        <f t="shared" si="10"/>
        <v>79</v>
      </c>
      <c r="O141" s="124">
        <f t="shared" si="13"/>
        <v>3364.0278086894659</v>
      </c>
      <c r="P141" s="124">
        <f t="shared" si="12"/>
        <v>39.76669065782982</v>
      </c>
      <c r="Q141" s="124">
        <f t="shared" si="14"/>
        <v>7.0027124303976587</v>
      </c>
      <c r="R141" s="124">
        <f t="shared" si="15"/>
        <v>3410.7972117776935</v>
      </c>
      <c r="Z141" s="2"/>
    </row>
    <row r="142" spans="13:26" x14ac:dyDescent="0.25">
      <c r="M142" s="2"/>
      <c r="N142" s="1">
        <f t="shared" si="10"/>
        <v>80</v>
      </c>
      <c r="O142" s="124">
        <f t="shared" si="13"/>
        <v>3410.7972117776935</v>
      </c>
      <c r="P142" s="124">
        <f t="shared" si="12"/>
        <v>39.76669065782982</v>
      </c>
      <c r="Q142" s="124">
        <f t="shared" si="14"/>
        <v>7.1000697350912256</v>
      </c>
      <c r="R142" s="124">
        <f t="shared" si="15"/>
        <v>3457.6639721706147</v>
      </c>
      <c r="Z142" s="2"/>
    </row>
    <row r="143" spans="13:26" x14ac:dyDescent="0.25">
      <c r="M143" s="2"/>
      <c r="N143" s="1">
        <f t="shared" si="10"/>
        <v>81</v>
      </c>
      <c r="O143" s="124">
        <f t="shared" si="13"/>
        <v>3457.6639721706147</v>
      </c>
      <c r="P143" s="124">
        <f t="shared" si="12"/>
        <v>39.76669065782982</v>
      </c>
      <c r="Q143" s="124">
        <f t="shared" si="14"/>
        <v>7.1976297031533898</v>
      </c>
      <c r="R143" s="124">
        <f t="shared" si="15"/>
        <v>3504.6282925315977</v>
      </c>
      <c r="Z143" s="2"/>
    </row>
    <row r="144" spans="13:26" x14ac:dyDescent="0.25">
      <c r="M144" s="2"/>
      <c r="N144" s="1">
        <f t="shared" si="10"/>
        <v>82</v>
      </c>
      <c r="O144" s="124">
        <f t="shared" si="13"/>
        <v>3504.6282925315977</v>
      </c>
      <c r="P144" s="124">
        <f t="shared" si="12"/>
        <v>39.76669065782982</v>
      </c>
      <c r="Q144" s="124">
        <f t="shared" si="14"/>
        <v>7.2953927564573862</v>
      </c>
      <c r="R144" s="124">
        <f t="shared" si="15"/>
        <v>3551.6903759458846</v>
      </c>
      <c r="Z144" s="2"/>
    </row>
    <row r="145" spans="13:26" x14ac:dyDescent="0.25">
      <c r="M145" s="2"/>
      <c r="N145" s="1">
        <f t="shared" si="10"/>
        <v>83</v>
      </c>
      <c r="O145" s="124">
        <f t="shared" si="13"/>
        <v>3551.6903759458846</v>
      </c>
      <c r="P145" s="124">
        <f t="shared" si="12"/>
        <v>39.76669065782982</v>
      </c>
      <c r="Q145" s="124">
        <f t="shared" si="14"/>
        <v>7.3933593177546388</v>
      </c>
      <c r="R145" s="124">
        <f t="shared" si="15"/>
        <v>3598.8504259214692</v>
      </c>
      <c r="Z145" s="2"/>
    </row>
    <row r="146" spans="13:26" x14ac:dyDescent="0.25">
      <c r="M146" s="2"/>
      <c r="N146" s="1">
        <f t="shared" si="10"/>
        <v>84</v>
      </c>
      <c r="O146" s="124">
        <f t="shared" si="13"/>
        <v>3598.8504259214692</v>
      </c>
      <c r="P146" s="124">
        <f t="shared" si="12"/>
        <v>39.76669065782982</v>
      </c>
      <c r="Q146" s="124">
        <f t="shared" si="14"/>
        <v>7.4915298106765906</v>
      </c>
      <c r="R146" s="124">
        <f t="shared" si="15"/>
        <v>3646.1086463899755</v>
      </c>
      <c r="Z146" s="2"/>
    </row>
    <row r="147" spans="13:26" x14ac:dyDescent="0.25">
      <c r="M147" s="2"/>
      <c r="N147" s="1">
        <f t="shared" si="10"/>
        <v>85</v>
      </c>
      <c r="O147" s="124">
        <f t="shared" si="13"/>
        <v>3646.1086463899755</v>
      </c>
      <c r="P147" s="124">
        <f t="shared" si="12"/>
        <v>39.76669065782982</v>
      </c>
      <c r="Q147" s="124">
        <f t="shared" si="14"/>
        <v>7.5899046597365354</v>
      </c>
      <c r="R147" s="124">
        <f t="shared" si="15"/>
        <v>3693.4652417075417</v>
      </c>
      <c r="Z147" s="2"/>
    </row>
    <row r="148" spans="13:26" x14ac:dyDescent="0.25">
      <c r="M148" s="2"/>
      <c r="N148" s="1">
        <f t="shared" si="10"/>
        <v>86</v>
      </c>
      <c r="O148" s="124">
        <f t="shared" si="13"/>
        <v>3693.4652417075417</v>
      </c>
      <c r="P148" s="124">
        <f t="shared" si="12"/>
        <v>39.76669065782982</v>
      </c>
      <c r="Q148" s="124">
        <f t="shared" si="14"/>
        <v>7.6884842903314521</v>
      </c>
      <c r="R148" s="124">
        <f t="shared" si="15"/>
        <v>3740.9204166557029</v>
      </c>
      <c r="Z148" s="2"/>
    </row>
    <row r="149" spans="13:26" x14ac:dyDescent="0.25">
      <c r="M149" s="2"/>
      <c r="N149" s="1">
        <f t="shared" si="10"/>
        <v>87</v>
      </c>
      <c r="O149" s="124">
        <f t="shared" si="13"/>
        <v>3740.9204166557029</v>
      </c>
      <c r="P149" s="124">
        <f t="shared" si="12"/>
        <v>39.76669065782982</v>
      </c>
      <c r="Q149" s="124">
        <f t="shared" si="14"/>
        <v>7.7872691287438442</v>
      </c>
      <c r="R149" s="124">
        <f t="shared" si="15"/>
        <v>3788.4743764422765</v>
      </c>
      <c r="Z149" s="2"/>
    </row>
    <row r="150" spans="13:26" x14ac:dyDescent="0.25">
      <c r="M150" s="2"/>
      <c r="N150" s="1">
        <f t="shared" si="10"/>
        <v>88</v>
      </c>
      <c r="O150" s="124">
        <f t="shared" si="13"/>
        <v>3788.4743764422765</v>
      </c>
      <c r="P150" s="124">
        <f t="shared" si="12"/>
        <v>39.76669065782982</v>
      </c>
      <c r="Q150" s="124">
        <f t="shared" si="14"/>
        <v>7.8862596021435865</v>
      </c>
      <c r="R150" s="124">
        <f t="shared" si="15"/>
        <v>3836.1273267022498</v>
      </c>
      <c r="Z150" s="2"/>
    </row>
    <row r="151" spans="13:26" x14ac:dyDescent="0.25">
      <c r="M151" s="2"/>
      <c r="N151" s="1">
        <f t="shared" si="10"/>
        <v>89</v>
      </c>
      <c r="O151" s="124">
        <f t="shared" si="13"/>
        <v>3836.1273267022498</v>
      </c>
      <c r="P151" s="124">
        <f t="shared" si="12"/>
        <v>39.76669065782982</v>
      </c>
      <c r="Q151" s="124">
        <f t="shared" si="14"/>
        <v>7.9854561385897691</v>
      </c>
      <c r="R151" s="124">
        <f t="shared" si="15"/>
        <v>3883.8794734986691</v>
      </c>
      <c r="Z151" s="2"/>
    </row>
    <row r="152" spans="13:26" x14ac:dyDescent="0.25">
      <c r="M152" s="2"/>
      <c r="N152" s="1">
        <f t="shared" si="10"/>
        <v>90</v>
      </c>
      <c r="O152" s="124">
        <f t="shared" si="13"/>
        <v>3883.8794734986691</v>
      </c>
      <c r="P152" s="124">
        <f t="shared" si="12"/>
        <v>39.76669065782982</v>
      </c>
      <c r="Q152" s="124">
        <f t="shared" si="14"/>
        <v>8.0848591670325494</v>
      </c>
      <c r="R152" s="124">
        <f t="shared" si="15"/>
        <v>3931.7310233235312</v>
      </c>
      <c r="Z152" s="2"/>
    </row>
    <row r="153" spans="13:26" x14ac:dyDescent="0.25">
      <c r="M153" s="2"/>
      <c r="N153" s="1">
        <f t="shared" si="10"/>
        <v>91</v>
      </c>
      <c r="O153" s="124">
        <f t="shared" si="13"/>
        <v>3931.7310233235312</v>
      </c>
      <c r="P153" s="124">
        <f t="shared" si="12"/>
        <v>39.76669065782982</v>
      </c>
      <c r="Q153" s="124">
        <f t="shared" si="14"/>
        <v>8.1844691173150039</v>
      </c>
      <c r="R153" s="124">
        <f t="shared" si="15"/>
        <v>3979.682183098676</v>
      </c>
      <c r="Z153" s="2"/>
    </row>
    <row r="154" spans="13:26" x14ac:dyDescent="0.25">
      <c r="M154" s="2"/>
      <c r="N154" s="1">
        <f t="shared" si="10"/>
        <v>92</v>
      </c>
      <c r="O154" s="124">
        <f t="shared" si="13"/>
        <v>3979.682183098676</v>
      </c>
      <c r="P154" s="124">
        <f t="shared" si="12"/>
        <v>39.76669065782982</v>
      </c>
      <c r="Q154" s="124">
        <f t="shared" si="14"/>
        <v>8.2842864201749951</v>
      </c>
      <c r="R154" s="124">
        <f t="shared" si="15"/>
        <v>4027.7331601766805</v>
      </c>
      <c r="Z154" s="2"/>
    </row>
    <row r="155" spans="13:26" x14ac:dyDescent="0.25">
      <c r="M155" s="2"/>
      <c r="N155" s="1">
        <f t="shared" si="10"/>
        <v>93</v>
      </c>
      <c r="O155" s="124">
        <f t="shared" si="13"/>
        <v>4027.7331601766805</v>
      </c>
      <c r="P155" s="124">
        <f t="shared" si="12"/>
        <v>39.76669065782982</v>
      </c>
      <c r="Q155" s="124">
        <f t="shared" si="14"/>
        <v>8.3843115072470269</v>
      </c>
      <c r="R155" s="124">
        <f t="shared" si="15"/>
        <v>4075.884162341757</v>
      </c>
      <c r="Z155" s="2"/>
    </row>
    <row r="156" spans="13:26" x14ac:dyDescent="0.25">
      <c r="M156" s="2"/>
      <c r="N156" s="1">
        <f t="shared" si="10"/>
        <v>94</v>
      </c>
      <c r="O156" s="124">
        <f t="shared" si="13"/>
        <v>4075.884162341757</v>
      </c>
      <c r="P156" s="124">
        <f t="shared" si="12"/>
        <v>39.76669065782982</v>
      </c>
      <c r="Q156" s="124">
        <f t="shared" si="14"/>
        <v>8.484544811064108</v>
      </c>
      <c r="R156" s="124">
        <f t="shared" si="15"/>
        <v>4124.1353978106517</v>
      </c>
      <c r="Z156" s="2"/>
    </row>
    <row r="157" spans="13:26" x14ac:dyDescent="0.25">
      <c r="M157" s="2"/>
      <c r="N157" s="1">
        <f t="shared" si="10"/>
        <v>95</v>
      </c>
      <c r="O157" s="124">
        <f t="shared" si="13"/>
        <v>4124.1353978106517</v>
      </c>
      <c r="P157" s="124">
        <f t="shared" si="12"/>
        <v>39.76669065782982</v>
      </c>
      <c r="Q157" s="124">
        <f t="shared" si="14"/>
        <v>8.5849867650596394</v>
      </c>
      <c r="R157" s="124">
        <f t="shared" si="15"/>
        <v>4172.487075233541</v>
      </c>
      <c r="Z157" s="2"/>
    </row>
    <row r="158" spans="13:26" x14ac:dyDescent="0.25">
      <c r="M158" s="2"/>
      <c r="N158" s="1">
        <f t="shared" si="10"/>
        <v>96</v>
      </c>
      <c r="O158" s="124">
        <f t="shared" si="13"/>
        <v>4172.487075233541</v>
      </c>
      <c r="P158" s="124">
        <f t="shared" si="12"/>
        <v>39.76669065782982</v>
      </c>
      <c r="Q158" s="124">
        <f t="shared" si="14"/>
        <v>8.6856378035692625</v>
      </c>
      <c r="R158" s="124">
        <f t="shared" si="15"/>
        <v>4220.9394036949398</v>
      </c>
      <c r="Z158" s="2"/>
    </row>
    <row r="159" spans="13:26" x14ac:dyDescent="0.25">
      <c r="M159" s="2"/>
      <c r="N159" s="1">
        <f t="shared" si="10"/>
        <v>97</v>
      </c>
      <c r="O159" s="124">
        <f t="shared" si="13"/>
        <v>4220.9394036949398</v>
      </c>
      <c r="P159" s="124">
        <f t="shared" si="12"/>
        <v>39.76669065782982</v>
      </c>
      <c r="Q159" s="124">
        <f t="shared" si="14"/>
        <v>8.7864983618327592</v>
      </c>
      <c r="R159" s="124">
        <f t="shared" si="15"/>
        <v>4269.4925927146023</v>
      </c>
      <c r="Z159" s="2"/>
    </row>
    <row r="160" spans="13:26" x14ac:dyDescent="0.25">
      <c r="M160" s="2"/>
      <c r="N160" s="1">
        <f t="shared" si="10"/>
        <v>98</v>
      </c>
      <c r="O160" s="124">
        <f t="shared" si="13"/>
        <v>4269.4925927146023</v>
      </c>
      <c r="P160" s="124">
        <f t="shared" si="12"/>
        <v>39.76669065782982</v>
      </c>
      <c r="Q160" s="124">
        <f t="shared" si="14"/>
        <v>8.8875688759959264</v>
      </c>
      <c r="R160" s="124">
        <f t="shared" si="15"/>
        <v>4318.1468522484283</v>
      </c>
      <c r="Z160" s="2"/>
    </row>
    <row r="161" spans="13:26" x14ac:dyDescent="0.25">
      <c r="M161" s="2"/>
      <c r="N161" s="1">
        <f t="shared" si="10"/>
        <v>99</v>
      </c>
      <c r="O161" s="124">
        <f t="shared" si="13"/>
        <v>4318.1468522484283</v>
      </c>
      <c r="P161" s="124">
        <f t="shared" si="12"/>
        <v>39.76669065782982</v>
      </c>
      <c r="Q161" s="124">
        <f t="shared" si="14"/>
        <v>8.9888497831124603</v>
      </c>
      <c r="R161" s="124">
        <f t="shared" si="15"/>
        <v>4366.9023926893706</v>
      </c>
      <c r="Z161" s="2"/>
    </row>
    <row r="162" spans="13:26" x14ac:dyDescent="0.25">
      <c r="M162" s="2"/>
      <c r="N162" s="1">
        <f t="shared" si="10"/>
        <v>100</v>
      </c>
      <c r="O162" s="124">
        <f t="shared" si="13"/>
        <v>4366.9023926893706</v>
      </c>
      <c r="P162" s="124">
        <f t="shared" si="12"/>
        <v>39.76669065782982</v>
      </c>
      <c r="Q162" s="124">
        <f t="shared" si="14"/>
        <v>9.0903415211458487</v>
      </c>
      <c r="R162" s="124">
        <f t="shared" si="15"/>
        <v>4415.7594248683463</v>
      </c>
      <c r="Z162" s="2"/>
    </row>
    <row r="163" spans="13:26" x14ac:dyDescent="0.25">
      <c r="M163" s="2"/>
      <c r="N163" s="1">
        <f t="shared" si="10"/>
        <v>101</v>
      </c>
      <c r="O163" s="124">
        <f t="shared" si="13"/>
        <v>4415.7594248683463</v>
      </c>
      <c r="P163" s="124">
        <f t="shared" si="12"/>
        <v>39.76669065782982</v>
      </c>
      <c r="Q163" s="124">
        <f t="shared" si="14"/>
        <v>9.1920445289712607</v>
      </c>
      <c r="R163" s="124">
        <f t="shared" si="15"/>
        <v>4464.7181600551476</v>
      </c>
      <c r="Z163" s="2"/>
    </row>
    <row r="164" spans="13:26" x14ac:dyDescent="0.25">
      <c r="M164" s="2"/>
      <c r="N164" s="1">
        <f t="shared" si="10"/>
        <v>102</v>
      </c>
      <c r="O164" s="124">
        <f t="shared" si="13"/>
        <v>4464.7181600551476</v>
      </c>
      <c r="P164" s="124">
        <f t="shared" si="12"/>
        <v>39.76669065782982</v>
      </c>
      <c r="Q164" s="124">
        <f t="shared" si="14"/>
        <v>9.2939592463774545</v>
      </c>
      <c r="R164" s="124">
        <f t="shared" si="15"/>
        <v>4513.7788099593545</v>
      </c>
      <c r="Z164" s="2"/>
    </row>
    <row r="165" spans="13:26" x14ac:dyDescent="0.25">
      <c r="M165" s="2"/>
      <c r="N165" s="1">
        <f t="shared" si="10"/>
        <v>103</v>
      </c>
      <c r="O165" s="124">
        <f t="shared" si="13"/>
        <v>4513.7788099593545</v>
      </c>
      <c r="P165" s="124">
        <f t="shared" si="12"/>
        <v>39.76669065782982</v>
      </c>
      <c r="Q165" s="124">
        <f t="shared" si="14"/>
        <v>9.3960861140686625</v>
      </c>
      <c r="R165" s="124">
        <f t="shared" si="15"/>
        <v>4562.9415867312528</v>
      </c>
      <c r="Z165" s="2"/>
    </row>
    <row r="166" spans="13:26" x14ac:dyDescent="0.25">
      <c r="M166" s="2"/>
      <c r="N166" s="1">
        <f t="shared" si="10"/>
        <v>104</v>
      </c>
      <c r="O166" s="124">
        <f t="shared" si="13"/>
        <v>4562.9415867312528</v>
      </c>
      <c r="P166" s="124">
        <f t="shared" si="12"/>
        <v>39.76669065782982</v>
      </c>
      <c r="Q166" s="124">
        <f t="shared" si="14"/>
        <v>9.498425573666518</v>
      </c>
      <c r="R166" s="124">
        <f t="shared" si="15"/>
        <v>4612.2067029627487</v>
      </c>
      <c r="Z166" s="2"/>
    </row>
    <row r="167" spans="13:26" x14ac:dyDescent="0.25">
      <c r="M167" s="2"/>
      <c r="N167" s="1">
        <f t="shared" si="10"/>
        <v>105</v>
      </c>
      <c r="O167" s="124">
        <f t="shared" si="13"/>
        <v>4612.2067029627487</v>
      </c>
      <c r="P167" s="124">
        <f t="shared" si="12"/>
        <v>39.76669065782982</v>
      </c>
      <c r="Q167" s="124">
        <f t="shared" si="14"/>
        <v>9.6009780677119476</v>
      </c>
      <c r="R167" s="124">
        <f t="shared" si="15"/>
        <v>4661.5743716882907</v>
      </c>
      <c r="Z167" s="2"/>
    </row>
    <row r="168" spans="13:26" x14ac:dyDescent="0.25">
      <c r="M168" s="2"/>
      <c r="N168" s="1">
        <f t="shared" si="10"/>
        <v>106</v>
      </c>
      <c r="O168" s="124">
        <f t="shared" ref="O168:O231" si="16">R167</f>
        <v>4661.5743716882907</v>
      </c>
      <c r="P168" s="124">
        <f t="shared" si="12"/>
        <v>39.76669065782982</v>
      </c>
      <c r="Q168" s="124">
        <f t="shared" ref="Q168:Q231" si="17">O168*$P$57</f>
        <v>9.7037440396670913</v>
      </c>
      <c r="R168" s="124">
        <f t="shared" ref="R168:R231" si="18">O168+P168+Q168</f>
        <v>4711.0448063857875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4711.0448063857875</v>
      </c>
      <c r="P169" s="124">
        <f t="shared" si="12"/>
        <v>39.76669065782982</v>
      </c>
      <c r="Q169" s="124">
        <f t="shared" si="17"/>
        <v>9.8067239339172207</v>
      </c>
      <c r="R169" s="124">
        <f t="shared" si="18"/>
        <v>4760.6182209775343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4760.6182209775343</v>
      </c>
      <c r="P170" s="124">
        <f t="shared" si="12"/>
        <v>39.76669065782982</v>
      </c>
      <c r="Q170" s="124">
        <f t="shared" si="17"/>
        <v>9.9099181957726614</v>
      </c>
      <c r="R170" s="124">
        <f t="shared" si="18"/>
        <v>4810.2948298311367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4810.2948298311367</v>
      </c>
      <c r="P171" s="124">
        <f t="shared" si="12"/>
        <v>39.76669065782982</v>
      </c>
      <c r="Q171" s="124">
        <f t="shared" si="17"/>
        <v>10.013327271470713</v>
      </c>
      <c r="R171" s="124">
        <f t="shared" si="18"/>
        <v>4860.0748477604375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4860.0748477604375</v>
      </c>
      <c r="P172" s="124">
        <f t="shared" si="12"/>
        <v>39.76669065782982</v>
      </c>
      <c r="Q172" s="124">
        <f t="shared" si="17"/>
        <v>10.11695160817759</v>
      </c>
      <c r="R172" s="124">
        <f t="shared" si="18"/>
        <v>4909.9584900264445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4909.9584900264445</v>
      </c>
      <c r="P173" s="124">
        <f t="shared" si="12"/>
        <v>39.76669065782982</v>
      </c>
      <c r="Q173" s="124">
        <f t="shared" si="17"/>
        <v>10.220791653990339</v>
      </c>
      <c r="R173" s="124">
        <f t="shared" si="18"/>
        <v>4959.9459723382643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4959.9459723382643</v>
      </c>
      <c r="P174" s="124">
        <f t="shared" si="12"/>
        <v>39.76669065782982</v>
      </c>
      <c r="Q174" s="124">
        <f t="shared" si="17"/>
        <v>10.324847857938794</v>
      </c>
      <c r="R174" s="124">
        <f t="shared" si="18"/>
        <v>5010.0375108540329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5010.0375108540329</v>
      </c>
      <c r="P175" s="124">
        <f t="shared" si="12"/>
        <v>39.76669065782982</v>
      </c>
      <c r="Q175" s="124">
        <f t="shared" si="17"/>
        <v>10.429120669987505</v>
      </c>
      <c r="R175" s="124">
        <f t="shared" si="18"/>
        <v>5060.2333221818499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5060.2333221818499</v>
      </c>
      <c r="P176" s="124">
        <f t="shared" si="12"/>
        <v>39.76669065782982</v>
      </c>
      <c r="Q176" s="124">
        <f t="shared" si="17"/>
        <v>10.533610541037691</v>
      </c>
      <c r="R176" s="124">
        <f t="shared" si="18"/>
        <v>5110.5336233807175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5110.5336233807175</v>
      </c>
      <c r="P177" s="124">
        <f t="shared" si="12"/>
        <v>39.76669065782982</v>
      </c>
      <c r="Q177" s="124">
        <f t="shared" si="17"/>
        <v>10.638317922929186</v>
      </c>
      <c r="R177" s="124">
        <f t="shared" si="18"/>
        <v>5160.9386319614759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5160.9386319614759</v>
      </c>
      <c r="P178" s="124">
        <f t="shared" si="12"/>
        <v>39.76669065782982</v>
      </c>
      <c r="Q178" s="124">
        <f t="shared" si="17"/>
        <v>10.743243268442392</v>
      </c>
      <c r="R178" s="124">
        <f t="shared" si="18"/>
        <v>5211.4485658877484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5211.4485658877484</v>
      </c>
      <c r="P179" s="124">
        <f t="shared" si="12"/>
        <v>39.76669065782982</v>
      </c>
      <c r="Q179" s="124">
        <f t="shared" si="17"/>
        <v>10.848387031300247</v>
      </c>
      <c r="R179" s="124">
        <f t="shared" si="18"/>
        <v>5262.0636435768783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5262.0636435768783</v>
      </c>
      <c r="P180" s="124">
        <f t="shared" si="12"/>
        <v>39.76669065782982</v>
      </c>
      <c r="Q180" s="124">
        <f t="shared" si="17"/>
        <v>10.95374966617017</v>
      </c>
      <c r="R180" s="124">
        <f t="shared" si="18"/>
        <v>5312.7840839008786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5312.7840839008786</v>
      </c>
      <c r="P181" s="124">
        <f t="shared" si="12"/>
        <v>39.76669065782982</v>
      </c>
      <c r="Q181" s="124">
        <f t="shared" si="17"/>
        <v>11.05933162866604</v>
      </c>
      <c r="R181" s="124">
        <f t="shared" si="18"/>
        <v>5363.6101061873742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5363.6101061873742</v>
      </c>
      <c r="P182" s="124">
        <f t="shared" si="12"/>
        <v>39.76669065782982</v>
      </c>
      <c r="Q182" s="124">
        <f t="shared" si="17"/>
        <v>11.165133375350164</v>
      </c>
      <c r="R182" s="124">
        <f t="shared" si="18"/>
        <v>5414.5419302205537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5414.5419302205537</v>
      </c>
      <c r="P183" s="124">
        <f t="shared" si="12"/>
        <v>39.76669065782982</v>
      </c>
      <c r="Q183" s="124">
        <f t="shared" si="17"/>
        <v>11.271155363735248</v>
      </c>
      <c r="R183" s="124">
        <f t="shared" si="18"/>
        <v>5465.5797762421189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5465.5797762421189</v>
      </c>
      <c r="P184" s="124">
        <f t="shared" si="12"/>
        <v>39.76669065782982</v>
      </c>
      <c r="Q184" s="124">
        <f t="shared" si="17"/>
        <v>11.377398052286377</v>
      </c>
      <c r="R184" s="124">
        <f t="shared" si="18"/>
        <v>5516.7238649522351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5516.7238649522351</v>
      </c>
      <c r="P185" s="124">
        <f t="shared" si="12"/>
        <v>39.76669065782982</v>
      </c>
      <c r="Q185" s="124">
        <f t="shared" si="17"/>
        <v>11.483861900423001</v>
      </c>
      <c r="R185" s="124">
        <f t="shared" si="18"/>
        <v>5567.9744175104879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5567.9744175104879</v>
      </c>
      <c r="P186" s="124">
        <f t="shared" si="12"/>
        <v>39.76669065782982</v>
      </c>
      <c r="Q186" s="124">
        <f t="shared" si="17"/>
        <v>11.590547368520912</v>
      </c>
      <c r="R186" s="124">
        <f t="shared" si="18"/>
        <v>5619.3316555368383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5619.3316555368383</v>
      </c>
      <c r="P187" s="124">
        <f t="shared" si="12"/>
        <v>39.76669065782982</v>
      </c>
      <c r="Q187" s="124">
        <f t="shared" si="17"/>
        <v>11.697454917914245</v>
      </c>
      <c r="R187" s="124">
        <f t="shared" si="18"/>
        <v>5670.795801112582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5670.795801112582</v>
      </c>
      <c r="P188" s="124">
        <f t="shared" ref="P188:P251" si="20">P187</f>
        <v>39.76669065782982</v>
      </c>
      <c r="Q188" s="124">
        <f t="shared" si="17"/>
        <v>11.804585010897469</v>
      </c>
      <c r="R188" s="124">
        <f t="shared" si="18"/>
        <v>5722.3670767813092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5722.3670767813092</v>
      </c>
      <c r="P189" s="124">
        <f t="shared" si="20"/>
        <v>39.76669065782982</v>
      </c>
      <c r="Q189" s="124">
        <f t="shared" si="17"/>
        <v>11.911938110727387</v>
      </c>
      <c r="R189" s="124">
        <f t="shared" si="18"/>
        <v>5774.0457055498664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5774.0457055498664</v>
      </c>
      <c r="P190" s="124">
        <f t="shared" si="20"/>
        <v>39.76669065782982</v>
      </c>
      <c r="Q190" s="124">
        <f t="shared" si="17"/>
        <v>12.019514681625136</v>
      </c>
      <c r="R190" s="124">
        <f t="shared" si="18"/>
        <v>5825.8319108893211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5825.8319108893211</v>
      </c>
      <c r="P191" s="124">
        <f t="shared" si="20"/>
        <v>39.76669065782982</v>
      </c>
      <c r="Q191" s="124">
        <f t="shared" si="17"/>
        <v>12.127315188778198</v>
      </c>
      <c r="R191" s="124">
        <f t="shared" si="18"/>
        <v>5877.7259167359289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5877.7259167359289</v>
      </c>
      <c r="P192" s="124">
        <f t="shared" si="20"/>
        <v>39.76669065782982</v>
      </c>
      <c r="Q192" s="124">
        <f t="shared" si="17"/>
        <v>12.235340098342409</v>
      </c>
      <c r="R192" s="124">
        <f t="shared" si="18"/>
        <v>5929.7279474921006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5929.7279474921006</v>
      </c>
      <c r="P193" s="124">
        <f t="shared" si="20"/>
        <v>39.76669065782982</v>
      </c>
      <c r="Q193" s="124">
        <f t="shared" si="17"/>
        <v>12.343589877443975</v>
      </c>
      <c r="R193" s="124">
        <f t="shared" si="18"/>
        <v>5981.8382280273745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5981.8382280273745</v>
      </c>
      <c r="P194" s="124">
        <f t="shared" si="20"/>
        <v>39.76669065782982</v>
      </c>
      <c r="Q194" s="124">
        <f t="shared" si="17"/>
        <v>12.452064994181502</v>
      </c>
      <c r="R194" s="124">
        <f t="shared" si="18"/>
        <v>6034.0569836793857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6034.0569836793857</v>
      </c>
      <c r="P195" s="124">
        <f t="shared" si="20"/>
        <v>39.76669065782982</v>
      </c>
      <c r="Q195" s="124">
        <f t="shared" si="17"/>
        <v>12.560765917627997</v>
      </c>
      <c r="R195" s="124">
        <f t="shared" si="18"/>
        <v>6086.384440254843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6086.384440254843</v>
      </c>
      <c r="P196" s="124">
        <f t="shared" si="20"/>
        <v>39.76669065782982</v>
      </c>
      <c r="Q196" s="124">
        <f t="shared" si="17"/>
        <v>12.669693117832921</v>
      </c>
      <c r="R196" s="124">
        <f t="shared" si="18"/>
        <v>6138.8208240305057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6138.8208240305057</v>
      </c>
      <c r="P197" s="124">
        <f t="shared" si="20"/>
        <v>39.76669065782982</v>
      </c>
      <c r="Q197" s="124">
        <f t="shared" si="17"/>
        <v>12.778847065824209</v>
      </c>
      <c r="R197" s="124">
        <f t="shared" si="18"/>
        <v>6191.3663617541597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6191.3663617541597</v>
      </c>
      <c r="P198" s="124">
        <f t="shared" si="20"/>
        <v>39.76669065782982</v>
      </c>
      <c r="Q198" s="124">
        <f t="shared" si="17"/>
        <v>12.888228233610306</v>
      </c>
      <c r="R198" s="124">
        <f t="shared" si="18"/>
        <v>6244.0212806455993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6244.0212806455993</v>
      </c>
      <c r="P199" s="124">
        <f t="shared" si="20"/>
        <v>39.76669065782982</v>
      </c>
      <c r="Q199" s="124">
        <f t="shared" si="17"/>
        <v>12.997837094182215</v>
      </c>
      <c r="R199" s="124">
        <f t="shared" si="18"/>
        <v>6296.7858083976116</v>
      </c>
      <c r="Z199" s="2"/>
    </row>
    <row r="200" spans="13:26" x14ac:dyDescent="0.25">
      <c r="M200" s="2"/>
      <c r="N200" s="1">
        <f t="shared" si="19"/>
        <v>138</v>
      </c>
      <c r="O200" s="124">
        <f t="shared" si="16"/>
        <v>6296.7858083976116</v>
      </c>
      <c r="P200" s="124">
        <f t="shared" si="20"/>
        <v>39.76669065782982</v>
      </c>
      <c r="Q200" s="124">
        <f t="shared" si="17"/>
        <v>13.107674121515535</v>
      </c>
      <c r="R200" s="124">
        <f t="shared" si="18"/>
        <v>6349.660173176957</v>
      </c>
      <c r="Z200" s="2"/>
    </row>
    <row r="201" spans="13:26" x14ac:dyDescent="0.25">
      <c r="M201" s="2"/>
      <c r="N201" s="1">
        <f t="shared" si="19"/>
        <v>139</v>
      </c>
      <c r="O201" s="124">
        <f t="shared" si="16"/>
        <v>6349.660173176957</v>
      </c>
      <c r="P201" s="124">
        <f t="shared" si="20"/>
        <v>39.76669065782982</v>
      </c>
      <c r="Q201" s="124">
        <f t="shared" si="17"/>
        <v>13.217739790572518</v>
      </c>
      <c r="R201" s="124">
        <f t="shared" si="18"/>
        <v>6402.6446036253592</v>
      </c>
      <c r="Z201" s="2"/>
    </row>
    <row r="202" spans="13:26" x14ac:dyDescent="0.25">
      <c r="M202" s="2"/>
      <c r="N202" s="1">
        <f t="shared" si="19"/>
        <v>140</v>
      </c>
      <c r="O202" s="124">
        <f t="shared" si="16"/>
        <v>6402.6446036253592</v>
      </c>
      <c r="P202" s="124">
        <f t="shared" si="20"/>
        <v>39.76669065782982</v>
      </c>
      <c r="Q202" s="124">
        <f t="shared" si="17"/>
        <v>13.328034577304116</v>
      </c>
      <c r="R202" s="124">
        <f t="shared" si="18"/>
        <v>6455.7393288604926</v>
      </c>
      <c r="Z202" s="2"/>
    </row>
    <row r="203" spans="13:26" x14ac:dyDescent="0.25">
      <c r="M203" s="2"/>
      <c r="N203" s="1">
        <f t="shared" si="19"/>
        <v>141</v>
      </c>
      <c r="O203" s="124">
        <f t="shared" si="16"/>
        <v>6455.7393288604926</v>
      </c>
      <c r="P203" s="124">
        <f t="shared" si="20"/>
        <v>39.76669065782982</v>
      </c>
      <c r="Q203" s="124">
        <f t="shared" si="17"/>
        <v>13.43855895865204</v>
      </c>
      <c r="R203" s="124">
        <f t="shared" si="18"/>
        <v>6508.9445784769741</v>
      </c>
      <c r="Z203" s="2"/>
    </row>
    <row r="204" spans="13:26" x14ac:dyDescent="0.25">
      <c r="M204" s="2"/>
      <c r="N204" s="1">
        <f t="shared" si="19"/>
        <v>142</v>
      </c>
      <c r="O204" s="124">
        <f t="shared" si="16"/>
        <v>6508.9445784769741</v>
      </c>
      <c r="P204" s="124">
        <f t="shared" si="20"/>
        <v>39.76669065782982</v>
      </c>
      <c r="Q204" s="124">
        <f t="shared" si="17"/>
        <v>13.549313412550831</v>
      </c>
      <c r="R204" s="124">
        <f t="shared" si="18"/>
        <v>6562.2605825473547</v>
      </c>
      <c r="Z204" s="2"/>
    </row>
    <row r="205" spans="13:26" x14ac:dyDescent="0.25">
      <c r="M205" s="2"/>
      <c r="N205" s="1">
        <f t="shared" si="19"/>
        <v>143</v>
      </c>
      <c r="O205" s="124">
        <f t="shared" si="16"/>
        <v>6562.2605825473547</v>
      </c>
      <c r="P205" s="124">
        <f t="shared" si="20"/>
        <v>39.76669065782982</v>
      </c>
      <c r="Q205" s="124">
        <f t="shared" si="17"/>
        <v>13.660298417929914</v>
      </c>
      <c r="R205" s="124">
        <f t="shared" si="18"/>
        <v>6615.6875716231143</v>
      </c>
      <c r="Z205" s="2"/>
    </row>
    <row r="206" spans="13:26" x14ac:dyDescent="0.25">
      <c r="M206" s="2"/>
      <c r="N206" s="1">
        <f t="shared" si="19"/>
        <v>144</v>
      </c>
      <c r="O206" s="124">
        <f t="shared" si="16"/>
        <v>6615.6875716231143</v>
      </c>
      <c r="P206" s="124">
        <f t="shared" si="20"/>
        <v>39.76669065782982</v>
      </c>
      <c r="Q206" s="124">
        <f t="shared" si="17"/>
        <v>13.771514454715678</v>
      </c>
      <c r="R206" s="124">
        <f t="shared" si="18"/>
        <v>6669.2257767356596</v>
      </c>
      <c r="Z206" s="2"/>
    </row>
    <row r="207" spans="13:26" x14ac:dyDescent="0.25">
      <c r="M207" s="2"/>
      <c r="N207" s="1">
        <f t="shared" si="19"/>
        <v>145</v>
      </c>
      <c r="O207" s="124">
        <f t="shared" si="16"/>
        <v>6669.2257767356596</v>
      </c>
      <c r="P207" s="124">
        <f t="shared" si="20"/>
        <v>39.76669065782982</v>
      </c>
      <c r="Q207" s="124">
        <f t="shared" si="17"/>
        <v>13.882962003833548</v>
      </c>
      <c r="R207" s="124">
        <f t="shared" si="18"/>
        <v>6722.8754293973225</v>
      </c>
      <c r="Z207" s="2"/>
    </row>
    <row r="208" spans="13:26" x14ac:dyDescent="0.25">
      <c r="M208" s="2"/>
      <c r="N208" s="1">
        <f t="shared" si="19"/>
        <v>146</v>
      </c>
      <c r="O208" s="124">
        <f t="shared" si="16"/>
        <v>6722.8754293973225</v>
      </c>
      <c r="P208" s="124">
        <f t="shared" si="20"/>
        <v>39.76669065782982</v>
      </c>
      <c r="Q208" s="124">
        <f t="shared" si="17"/>
        <v>13.994641547210064</v>
      </c>
      <c r="R208" s="124">
        <f t="shared" si="18"/>
        <v>6776.6367616023626</v>
      </c>
      <c r="Z208" s="2"/>
    </row>
    <row r="209" spans="13:26" x14ac:dyDescent="0.25">
      <c r="M209" s="2"/>
      <c r="N209" s="1">
        <f t="shared" si="19"/>
        <v>147</v>
      </c>
      <c r="O209" s="124">
        <f t="shared" si="16"/>
        <v>6776.6367616023626</v>
      </c>
      <c r="P209" s="124">
        <f t="shared" si="20"/>
        <v>39.76669065782982</v>
      </c>
      <c r="Q209" s="124">
        <f t="shared" si="17"/>
        <v>14.10655356777497</v>
      </c>
      <c r="R209" s="124">
        <f t="shared" si="18"/>
        <v>6830.5100058279677</v>
      </c>
      <c r="Z209" s="2"/>
    </row>
    <row r="210" spans="13:26" x14ac:dyDescent="0.25">
      <c r="M210" s="2"/>
      <c r="N210" s="1">
        <f t="shared" si="19"/>
        <v>148</v>
      </c>
      <c r="O210" s="124">
        <f t="shared" si="16"/>
        <v>6830.5100058279677</v>
      </c>
      <c r="P210" s="124">
        <f t="shared" si="20"/>
        <v>39.76669065782982</v>
      </c>
      <c r="Q210" s="124">
        <f t="shared" si="17"/>
        <v>14.218698549463294</v>
      </c>
      <c r="R210" s="124">
        <f t="shared" si="18"/>
        <v>6884.495395035261</v>
      </c>
      <c r="Z210" s="2"/>
    </row>
    <row r="211" spans="13:26" x14ac:dyDescent="0.25">
      <c r="M211" s="2"/>
      <c r="N211" s="1">
        <f t="shared" si="19"/>
        <v>149</v>
      </c>
      <c r="O211" s="124">
        <f t="shared" si="16"/>
        <v>6884.495395035261</v>
      </c>
      <c r="P211" s="124">
        <f t="shared" si="20"/>
        <v>39.76669065782982</v>
      </c>
      <c r="Q211" s="124">
        <f t="shared" si="17"/>
        <v>14.331076977217448</v>
      </c>
      <c r="R211" s="124">
        <f t="shared" si="18"/>
        <v>6938.5931626703086</v>
      </c>
      <c r="Z211" s="2"/>
    </row>
    <row r="212" spans="13:26" x14ac:dyDescent="0.25">
      <c r="M212" s="2"/>
      <c r="N212" s="1">
        <f t="shared" si="19"/>
        <v>150</v>
      </c>
      <c r="O212" s="124">
        <f t="shared" si="16"/>
        <v>6938.5931626703086</v>
      </c>
      <c r="P212" s="124">
        <f t="shared" si="20"/>
        <v>39.76669065782982</v>
      </c>
      <c r="Q212" s="124">
        <f t="shared" si="17"/>
        <v>14.443689336989317</v>
      </c>
      <c r="R212" s="124">
        <f t="shared" si="18"/>
        <v>6992.8035426651277</v>
      </c>
      <c r="Z212" s="2"/>
    </row>
    <row r="213" spans="13:26" x14ac:dyDescent="0.25">
      <c r="M213" s="2"/>
      <c r="N213" s="1">
        <f t="shared" si="19"/>
        <v>151</v>
      </c>
      <c r="O213" s="124">
        <f t="shared" si="16"/>
        <v>6992.8035426651277</v>
      </c>
      <c r="P213" s="124">
        <f t="shared" si="20"/>
        <v>39.76669065782982</v>
      </c>
      <c r="Q213" s="124">
        <f t="shared" si="17"/>
        <v>14.55653611574237</v>
      </c>
      <c r="R213" s="124">
        <f t="shared" si="18"/>
        <v>7047.1267694386997</v>
      </c>
      <c r="Z213" s="2"/>
    </row>
    <row r="214" spans="13:26" x14ac:dyDescent="0.25">
      <c r="M214" s="2"/>
      <c r="N214" s="1">
        <f t="shared" si="19"/>
        <v>152</v>
      </c>
      <c r="O214" s="124">
        <f t="shared" si="16"/>
        <v>7047.1267694386997</v>
      </c>
      <c r="P214" s="124">
        <f t="shared" si="20"/>
        <v>39.76669065782982</v>
      </c>
      <c r="Q214" s="124">
        <f t="shared" si="17"/>
        <v>14.669617801453763</v>
      </c>
      <c r="R214" s="124">
        <f t="shared" si="18"/>
        <v>7101.563077897983</v>
      </c>
      <c r="Z214" s="2"/>
    </row>
    <row r="215" spans="13:26" x14ac:dyDescent="0.25">
      <c r="M215" s="2"/>
      <c r="N215" s="1">
        <f t="shared" si="19"/>
        <v>153</v>
      </c>
      <c r="O215" s="124">
        <f t="shared" si="16"/>
        <v>7101.563077897983</v>
      </c>
      <c r="P215" s="124">
        <f t="shared" si="20"/>
        <v>39.76669065782982</v>
      </c>
      <c r="Q215" s="124">
        <f t="shared" si="17"/>
        <v>14.78293488311644</v>
      </c>
      <c r="R215" s="124">
        <f t="shared" si="18"/>
        <v>7156.1127034389292</v>
      </c>
      <c r="Z215" s="2"/>
    </row>
    <row r="216" spans="13:26" x14ac:dyDescent="0.25">
      <c r="M216" s="2"/>
      <c r="N216" s="1">
        <f t="shared" si="19"/>
        <v>154</v>
      </c>
      <c r="O216" s="124">
        <f t="shared" si="16"/>
        <v>7156.1127034389292</v>
      </c>
      <c r="P216" s="124">
        <f t="shared" si="20"/>
        <v>39.76669065782982</v>
      </c>
      <c r="Q216" s="124">
        <f t="shared" si="17"/>
        <v>14.896487850741265</v>
      </c>
      <c r="R216" s="124">
        <f t="shared" si="18"/>
        <v>7210.7758819475002</v>
      </c>
      <c r="Z216" s="2"/>
    </row>
    <row r="217" spans="13:26" x14ac:dyDescent="0.25">
      <c r="M217" s="2"/>
      <c r="N217" s="1">
        <f t="shared" si="19"/>
        <v>155</v>
      </c>
      <c r="O217" s="124">
        <f t="shared" si="16"/>
        <v>7210.7758819475002</v>
      </c>
      <c r="P217" s="124">
        <f t="shared" si="20"/>
        <v>39.76669065782982</v>
      </c>
      <c r="Q217" s="124">
        <f t="shared" si="17"/>
        <v>15.010277195359119</v>
      </c>
      <c r="R217" s="124">
        <f t="shared" si="18"/>
        <v>7265.5528498006888</v>
      </c>
      <c r="Z217" s="2"/>
    </row>
    <row r="218" spans="13:26" x14ac:dyDescent="0.25">
      <c r="M218" s="2"/>
      <c r="N218" s="1">
        <f t="shared" si="19"/>
        <v>156</v>
      </c>
      <c r="O218" s="124">
        <f t="shared" si="16"/>
        <v>7265.5528498006888</v>
      </c>
      <c r="P218" s="124">
        <f t="shared" si="20"/>
        <v>39.76669065782982</v>
      </c>
      <c r="Q218" s="124">
        <f t="shared" si="17"/>
        <v>15.124303409023048</v>
      </c>
      <c r="R218" s="124">
        <f t="shared" si="18"/>
        <v>7320.4438438675415</v>
      </c>
      <c r="Z218" s="2"/>
    </row>
    <row r="219" spans="13:26" x14ac:dyDescent="0.25">
      <c r="M219" s="2"/>
      <c r="N219" s="1">
        <f t="shared" si="19"/>
        <v>157</v>
      </c>
      <c r="O219" s="124">
        <f t="shared" si="16"/>
        <v>7320.4438438675415</v>
      </c>
      <c r="P219" s="124">
        <f t="shared" si="20"/>
        <v>39.76669065782982</v>
      </c>
      <c r="Q219" s="124">
        <f t="shared" si="17"/>
        <v>15.238566984810365</v>
      </c>
      <c r="R219" s="124">
        <f t="shared" si="18"/>
        <v>7375.4491015101812</v>
      </c>
      <c r="Z219" s="2"/>
    </row>
    <row r="220" spans="13:26" x14ac:dyDescent="0.25">
      <c r="M220" s="2"/>
      <c r="N220" s="1">
        <f t="shared" si="19"/>
        <v>158</v>
      </c>
      <c r="O220" s="124">
        <f t="shared" si="16"/>
        <v>7375.4491015101812</v>
      </c>
      <c r="P220" s="124">
        <f t="shared" si="20"/>
        <v>39.76669065782982</v>
      </c>
      <c r="Q220" s="124">
        <f t="shared" si="17"/>
        <v>15.353068416824804</v>
      </c>
      <c r="R220" s="124">
        <f t="shared" si="18"/>
        <v>7430.5688605848354</v>
      </c>
      <c r="Z220" s="2"/>
    </row>
    <row r="221" spans="13:26" x14ac:dyDescent="0.25">
      <c r="M221" s="2"/>
      <c r="N221" s="1">
        <f t="shared" si="19"/>
        <v>159</v>
      </c>
      <c r="O221" s="124">
        <f t="shared" si="16"/>
        <v>7430.5688605848354</v>
      </c>
      <c r="P221" s="124">
        <f t="shared" si="20"/>
        <v>39.76669065782982</v>
      </c>
      <c r="Q221" s="124">
        <f t="shared" si="17"/>
        <v>15.467808200198645</v>
      </c>
      <c r="R221" s="124">
        <f t="shared" si="18"/>
        <v>7485.8033594428634</v>
      </c>
      <c r="Z221" s="2"/>
    </row>
    <row r="222" spans="13:26" x14ac:dyDescent="0.25">
      <c r="M222" s="2"/>
      <c r="N222" s="1">
        <f t="shared" si="19"/>
        <v>160</v>
      </c>
      <c r="O222" s="124">
        <f t="shared" si="16"/>
        <v>7485.8033594428634</v>
      </c>
      <c r="P222" s="124">
        <f t="shared" si="20"/>
        <v>39.76669065782982</v>
      </c>
      <c r="Q222" s="124">
        <f t="shared" si="17"/>
        <v>15.582786831094856</v>
      </c>
      <c r="R222" s="124">
        <f t="shared" si="18"/>
        <v>7541.1528369317884</v>
      </c>
      <c r="Z222" s="2"/>
    </row>
    <row r="223" spans="13:26" x14ac:dyDescent="0.25">
      <c r="M223" s="2"/>
      <c r="N223" s="1">
        <f t="shared" si="19"/>
        <v>161</v>
      </c>
      <c r="O223" s="124">
        <f t="shared" si="16"/>
        <v>7541.1528369317884</v>
      </c>
      <c r="P223" s="124">
        <f t="shared" si="20"/>
        <v>39.76669065782982</v>
      </c>
      <c r="Q223" s="124">
        <f t="shared" si="17"/>
        <v>15.698004806709246</v>
      </c>
      <c r="R223" s="124">
        <f t="shared" si="18"/>
        <v>7596.6175323963271</v>
      </c>
      <c r="Z223" s="2"/>
    </row>
    <row r="224" spans="13:26" x14ac:dyDescent="0.25">
      <c r="M224" s="2"/>
      <c r="N224" s="1">
        <f t="shared" si="19"/>
        <v>162</v>
      </c>
      <c r="O224" s="124">
        <f t="shared" si="16"/>
        <v>7596.6175323963271</v>
      </c>
      <c r="P224" s="124">
        <f t="shared" si="20"/>
        <v>39.76669065782982</v>
      </c>
      <c r="Q224" s="124">
        <f t="shared" si="17"/>
        <v>15.813462625272599</v>
      </c>
      <c r="R224" s="124">
        <f t="shared" si="18"/>
        <v>7652.197685679429</v>
      </c>
      <c r="Z224" s="2"/>
    </row>
    <row r="225" spans="13:26" x14ac:dyDescent="0.25">
      <c r="M225" s="2"/>
      <c r="N225" s="1">
        <f t="shared" si="19"/>
        <v>163</v>
      </c>
      <c r="O225" s="124">
        <f t="shared" si="16"/>
        <v>7652.197685679429</v>
      </c>
      <c r="P225" s="124">
        <f t="shared" si="20"/>
        <v>39.76669065782982</v>
      </c>
      <c r="Q225" s="124">
        <f t="shared" si="17"/>
        <v>15.929160786052849</v>
      </c>
      <c r="R225" s="124">
        <f t="shared" si="18"/>
        <v>7707.8935371233119</v>
      </c>
      <c r="Z225" s="2"/>
    </row>
    <row r="226" spans="13:26" x14ac:dyDescent="0.25">
      <c r="M226" s="2"/>
      <c r="N226" s="1">
        <f t="shared" si="19"/>
        <v>164</v>
      </c>
      <c r="O226" s="124">
        <f t="shared" si="16"/>
        <v>7707.8935371233119</v>
      </c>
      <c r="P226" s="124">
        <f t="shared" si="20"/>
        <v>39.76669065782982</v>
      </c>
      <c r="Q226" s="124">
        <f t="shared" si="17"/>
        <v>16.045099789357224</v>
      </c>
      <c r="R226" s="124">
        <f t="shared" si="18"/>
        <v>7763.7053275704993</v>
      </c>
      <c r="Z226" s="2"/>
    </row>
    <row r="227" spans="13:26" x14ac:dyDescent="0.25">
      <c r="M227" s="2"/>
      <c r="N227" s="1">
        <f t="shared" si="19"/>
        <v>165</v>
      </c>
      <c r="O227" s="124">
        <f t="shared" si="16"/>
        <v>7763.7053275704993</v>
      </c>
      <c r="P227" s="124">
        <f t="shared" si="20"/>
        <v>39.76669065782982</v>
      </c>
      <c r="Q227" s="124">
        <f t="shared" si="17"/>
        <v>16.161280136534415</v>
      </c>
      <c r="R227" s="124">
        <f t="shared" si="18"/>
        <v>7819.6332983648635</v>
      </c>
      <c r="Z227" s="2"/>
    </row>
    <row r="228" spans="13:26" x14ac:dyDescent="0.25">
      <c r="M228" s="2"/>
      <c r="N228" s="1">
        <f t="shared" si="19"/>
        <v>166</v>
      </c>
      <c r="O228" s="124">
        <f t="shared" si="16"/>
        <v>7819.6332983648635</v>
      </c>
      <c r="P228" s="124">
        <f t="shared" si="20"/>
        <v>39.76669065782982</v>
      </c>
      <c r="Q228" s="124">
        <f t="shared" si="17"/>
        <v>16.277702329976744</v>
      </c>
      <c r="R228" s="124">
        <f t="shared" si="18"/>
        <v>7875.6776913526701</v>
      </c>
      <c r="Z228" s="2"/>
    </row>
    <row r="229" spans="13:26" x14ac:dyDescent="0.25">
      <c r="M229" s="2"/>
      <c r="N229" s="1">
        <f t="shared" si="19"/>
        <v>167</v>
      </c>
      <c r="O229" s="124">
        <f t="shared" si="16"/>
        <v>7875.6776913526701</v>
      </c>
      <c r="P229" s="124">
        <f t="shared" si="20"/>
        <v>39.76669065782982</v>
      </c>
      <c r="Q229" s="124">
        <f t="shared" si="17"/>
        <v>16.39436687312233</v>
      </c>
      <c r="R229" s="124">
        <f t="shared" si="18"/>
        <v>7931.8387488836224</v>
      </c>
      <c r="Z229" s="2"/>
    </row>
    <row r="230" spans="13:26" x14ac:dyDescent="0.25">
      <c r="M230" s="2"/>
      <c r="N230" s="1">
        <f t="shared" si="19"/>
        <v>168</v>
      </c>
      <c r="O230" s="124">
        <f t="shared" si="16"/>
        <v>7931.8387488836224</v>
      </c>
      <c r="P230" s="124">
        <f t="shared" si="20"/>
        <v>39.76669065782982</v>
      </c>
      <c r="Q230" s="124">
        <f t="shared" si="17"/>
        <v>16.511274270457278</v>
      </c>
      <c r="R230" s="124">
        <f t="shared" si="18"/>
        <v>7988.116713811909</v>
      </c>
      <c r="Z230" s="2"/>
    </row>
    <row r="231" spans="13:26" x14ac:dyDescent="0.25">
      <c r="M231" s="2"/>
      <c r="N231" s="1">
        <f t="shared" si="19"/>
        <v>169</v>
      </c>
      <c r="O231" s="124">
        <f t="shared" si="16"/>
        <v>7988.116713811909</v>
      </c>
      <c r="P231" s="124">
        <f t="shared" si="20"/>
        <v>39.76669065782982</v>
      </c>
      <c r="Q231" s="124">
        <f t="shared" si="17"/>
        <v>16.628425027517853</v>
      </c>
      <c r="R231" s="124">
        <f t="shared" si="18"/>
        <v>8044.5118294972563</v>
      </c>
      <c r="Z231" s="2"/>
    </row>
    <row r="232" spans="13:26" x14ac:dyDescent="0.25">
      <c r="M232" s="2"/>
      <c r="N232" s="1">
        <f t="shared" si="19"/>
        <v>170</v>
      </c>
      <c r="O232" s="124">
        <f t="shared" ref="O232:O295" si="21">R231</f>
        <v>8044.5118294972563</v>
      </c>
      <c r="P232" s="124">
        <f t="shared" si="20"/>
        <v>39.76669065782982</v>
      </c>
      <c r="Q232" s="124">
        <f t="shared" ref="Q232:Q295" si="22">O232*$P$57</f>
        <v>16.745819650892667</v>
      </c>
      <c r="R232" s="124">
        <f t="shared" ref="R232:R295" si="23">O232+P232+Q232</f>
        <v>8101.0243398059783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8101.0243398059783</v>
      </c>
      <c r="P233" s="124">
        <f t="shared" si="20"/>
        <v>39.76669065782982</v>
      </c>
      <c r="Q233" s="124">
        <f t="shared" si="22"/>
        <v>16.863458648224864</v>
      </c>
      <c r="R233" s="124">
        <f t="shared" si="23"/>
        <v>8157.6544891120329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8157.6544891120329</v>
      </c>
      <c r="P234" s="124">
        <f t="shared" si="20"/>
        <v>39.76669065782982</v>
      </c>
      <c r="Q234" s="124">
        <f t="shared" si="22"/>
        <v>16.981342528214334</v>
      </c>
      <c r="R234" s="124">
        <f t="shared" si="23"/>
        <v>8214.4025222980763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8214.4025222980763</v>
      </c>
      <c r="P235" s="124">
        <f t="shared" si="20"/>
        <v>39.76669065782982</v>
      </c>
      <c r="Q235" s="124">
        <f t="shared" si="22"/>
        <v>17.099471800619884</v>
      </c>
      <c r="R235" s="124">
        <f t="shared" si="23"/>
        <v>8271.2686847565274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8271.2686847565274</v>
      </c>
      <c r="P236" s="124">
        <f t="shared" si="20"/>
        <v>39.76669065782982</v>
      </c>
      <c r="Q236" s="124">
        <f t="shared" si="22"/>
        <v>17.217846976261473</v>
      </c>
      <c r="R236" s="124">
        <f t="shared" si="23"/>
        <v>8328.2532223906201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8328.2532223906201</v>
      </c>
      <c r="P237" s="124">
        <f t="shared" si="20"/>
        <v>39.76669065782982</v>
      </c>
      <c r="Q237" s="124">
        <f t="shared" si="22"/>
        <v>17.336468567022397</v>
      </c>
      <c r="R237" s="124">
        <f t="shared" si="23"/>
        <v>8385.3563816154729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8385.3563816154729</v>
      </c>
      <c r="P238" s="124">
        <f t="shared" si="20"/>
        <v>39.76669065782982</v>
      </c>
      <c r="Q238" s="124">
        <f t="shared" si="22"/>
        <v>17.455337085851507</v>
      </c>
      <c r="R238" s="124">
        <f t="shared" si="23"/>
        <v>8442.5784093591556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8442.5784093591556</v>
      </c>
      <c r="P239" s="124">
        <f t="shared" si="20"/>
        <v>39.76669065782982</v>
      </c>
      <c r="Q239" s="124">
        <f t="shared" si="22"/>
        <v>17.574453046765441</v>
      </c>
      <c r="R239" s="124">
        <f t="shared" si="23"/>
        <v>8499.9195530637517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8499.9195530637517</v>
      </c>
      <c r="P240" s="124">
        <f t="shared" si="20"/>
        <v>39.76669065782982</v>
      </c>
      <c r="Q240" s="124">
        <f t="shared" si="22"/>
        <v>17.693816964850836</v>
      </c>
      <c r="R240" s="124">
        <f t="shared" si="23"/>
        <v>8557.3800606864334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8557.3800606864334</v>
      </c>
      <c r="P241" s="124">
        <f t="shared" si="20"/>
        <v>39.76669065782982</v>
      </c>
      <c r="Q241" s="124">
        <f t="shared" si="22"/>
        <v>17.81342935626655</v>
      </c>
      <c r="R241" s="124">
        <f t="shared" si="23"/>
        <v>8614.9601807005311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8614.9601807005311</v>
      </c>
      <c r="P242" s="124">
        <f t="shared" si="20"/>
        <v>39.76669065782982</v>
      </c>
      <c r="Q242" s="124">
        <f t="shared" si="22"/>
        <v>17.933290738245908</v>
      </c>
      <c r="R242" s="124">
        <f t="shared" si="23"/>
        <v>8672.6601620966085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8672.6601620966085</v>
      </c>
      <c r="P243" s="124">
        <f t="shared" si="20"/>
        <v>39.76669065782982</v>
      </c>
      <c r="Q243" s="124">
        <f t="shared" si="22"/>
        <v>18.053401629098929</v>
      </c>
      <c r="R243" s="124">
        <f t="shared" si="23"/>
        <v>8730.4802543835376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8730.4802543835376</v>
      </c>
      <c r="P244" s="124">
        <f t="shared" si="20"/>
        <v>39.76669065782982</v>
      </c>
      <c r="Q244" s="124">
        <f t="shared" si="22"/>
        <v>18.173762548214562</v>
      </c>
      <c r="R244" s="124">
        <f t="shared" si="23"/>
        <v>8788.4207075895829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8788.4207075895829</v>
      </c>
      <c r="P245" s="124">
        <f t="shared" si="20"/>
        <v>39.76669065782982</v>
      </c>
      <c r="Q245" s="124">
        <f t="shared" si="22"/>
        <v>18.294374016062953</v>
      </c>
      <c r="R245" s="124">
        <f t="shared" si="23"/>
        <v>8846.4817722634762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8846.4817722634762</v>
      </c>
      <c r="P246" s="124">
        <f t="shared" si="20"/>
        <v>39.76669065782982</v>
      </c>
      <c r="Q246" s="124">
        <f t="shared" si="22"/>
        <v>18.415236554197676</v>
      </c>
      <c r="R246" s="124">
        <f t="shared" si="23"/>
        <v>8904.6636994755045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8904.6636994755045</v>
      </c>
      <c r="P247" s="124">
        <f t="shared" si="20"/>
        <v>39.76669065782982</v>
      </c>
      <c r="Q247" s="124">
        <f t="shared" si="22"/>
        <v>18.53635068525799</v>
      </c>
      <c r="R247" s="124">
        <f t="shared" si="23"/>
        <v>8962.9667408185924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8962.9667408185924</v>
      </c>
      <c r="P248" s="124">
        <f t="shared" si="20"/>
        <v>39.76669065782982</v>
      </c>
      <c r="Q248" s="124">
        <f t="shared" si="22"/>
        <v>18.657716932971113</v>
      </c>
      <c r="R248" s="124">
        <f t="shared" si="23"/>
        <v>9021.3911484093933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9021.3911484093933</v>
      </c>
      <c r="P249" s="124">
        <f t="shared" si="20"/>
        <v>39.76669065782982</v>
      </c>
      <c r="Q249" s="124">
        <f t="shared" si="22"/>
        <v>18.779335822154465</v>
      </c>
      <c r="R249" s="124">
        <f t="shared" si="23"/>
        <v>9079.9371748893791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9079.9371748893791</v>
      </c>
      <c r="P250" s="124">
        <f t="shared" si="20"/>
        <v>39.76669065782982</v>
      </c>
      <c r="Q250" s="124">
        <f t="shared" si="22"/>
        <v>18.901207878717962</v>
      </c>
      <c r="R250" s="124">
        <f t="shared" si="23"/>
        <v>9138.6050734259279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9138.6050734259279</v>
      </c>
      <c r="P251" s="124">
        <f t="shared" si="20"/>
        <v>39.76669065782982</v>
      </c>
      <c r="Q251" s="124">
        <f t="shared" si="22"/>
        <v>19.023333629666272</v>
      </c>
      <c r="R251" s="124">
        <f t="shared" si="23"/>
        <v>9197.3950977134245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9197.3950977134245</v>
      </c>
      <c r="P252" s="124">
        <f t="shared" ref="P252:P315" si="25">P251</f>
        <v>39.76669065782982</v>
      </c>
      <c r="Q252" s="124">
        <f t="shared" si="22"/>
        <v>19.1457136031011</v>
      </c>
      <c r="R252" s="124">
        <f t="shared" si="23"/>
        <v>9256.3075019743555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9256.3075019743555</v>
      </c>
      <c r="P253" s="124">
        <f t="shared" si="25"/>
        <v>39.76669065782982</v>
      </c>
      <c r="Q253" s="124">
        <f t="shared" si="22"/>
        <v>19.268348328223468</v>
      </c>
      <c r="R253" s="124">
        <f t="shared" si="23"/>
        <v>9315.3425409604097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9315.3425409604097</v>
      </c>
      <c r="P254" s="124">
        <f t="shared" si="25"/>
        <v>39.76669065782982</v>
      </c>
      <c r="Q254" s="124">
        <f t="shared" si="22"/>
        <v>19.391238335336013</v>
      </c>
      <c r="R254" s="124">
        <f t="shared" si="23"/>
        <v>9374.5004699535766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9374.5004699535766</v>
      </c>
      <c r="P255" s="124">
        <f t="shared" si="25"/>
        <v>39.76669065782982</v>
      </c>
      <c r="Q255" s="124">
        <f t="shared" si="22"/>
        <v>19.514384155845274</v>
      </c>
      <c r="R255" s="124">
        <f t="shared" si="23"/>
        <v>9433.7815447672529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9433.7815447672529</v>
      </c>
      <c r="P256" s="124">
        <f t="shared" si="25"/>
        <v>39.76669065782982</v>
      </c>
      <c r="Q256" s="124">
        <f t="shared" si="22"/>
        <v>19.637786322263981</v>
      </c>
      <c r="R256" s="124">
        <f t="shared" si="23"/>
        <v>9493.1860217473477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9493.1860217473477</v>
      </c>
      <c r="P257" s="124">
        <f t="shared" si="25"/>
        <v>39.76669065782982</v>
      </c>
      <c r="Q257" s="124">
        <f t="shared" si="22"/>
        <v>19.76144536821338</v>
      </c>
      <c r="R257" s="124">
        <f t="shared" si="23"/>
        <v>9552.714157773391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9552.714157773391</v>
      </c>
      <c r="P258" s="124">
        <f t="shared" si="25"/>
        <v>39.76669065782982</v>
      </c>
      <c r="Q258" s="124">
        <f t="shared" si="22"/>
        <v>19.885361828425513</v>
      </c>
      <c r="R258" s="124">
        <f t="shared" si="23"/>
        <v>9612.3662102596463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9612.3662102596463</v>
      </c>
      <c r="P259" s="124">
        <f t="shared" si="25"/>
        <v>39.76669065782982</v>
      </c>
      <c r="Q259" s="124">
        <f t="shared" si="22"/>
        <v>20.009536238745554</v>
      </c>
      <c r="R259" s="124">
        <f t="shared" si="23"/>
        <v>9672.1424371562225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9672.1424371562225</v>
      </c>
      <c r="P260" s="124">
        <f t="shared" si="25"/>
        <v>39.76669065782982</v>
      </c>
      <c r="Q260" s="124">
        <f t="shared" si="22"/>
        <v>20.133969136134116</v>
      </c>
      <c r="R260" s="124">
        <f t="shared" si="23"/>
        <v>9732.0430969501867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9732.0430969501867</v>
      </c>
      <c r="P261" s="124">
        <f t="shared" si="25"/>
        <v>39.76669065782982</v>
      </c>
      <c r="Q261" s="124">
        <f t="shared" si="22"/>
        <v>20.258661058669567</v>
      </c>
      <c r="R261" s="124">
        <f t="shared" si="23"/>
        <v>9792.0684486666869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9792.0684486666869</v>
      </c>
      <c r="P262" s="124">
        <f t="shared" si="25"/>
        <v>39.76669065782982</v>
      </c>
      <c r="Q262" s="124">
        <f t="shared" si="22"/>
        <v>20.383612545550374</v>
      </c>
      <c r="R262" s="124">
        <f t="shared" si="23"/>
        <v>9852.2187518700684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9852.2187518700684</v>
      </c>
      <c r="P263" s="124">
        <f t="shared" si="25"/>
        <v>39.76669065782982</v>
      </c>
      <c r="Q263" s="124">
        <f t="shared" si="22"/>
        <v>20.508824137097413</v>
      </c>
      <c r="R263" s="124">
        <f t="shared" si="23"/>
        <v>9912.4942666649968</v>
      </c>
      <c r="Z263" s="2"/>
    </row>
    <row r="264" spans="13:26" x14ac:dyDescent="0.25">
      <c r="M264" s="2"/>
      <c r="N264" s="1">
        <f t="shared" si="24"/>
        <v>202</v>
      </c>
      <c r="O264" s="124">
        <f t="shared" si="21"/>
        <v>9912.4942666649968</v>
      </c>
      <c r="P264" s="124">
        <f t="shared" si="25"/>
        <v>39.76669065782982</v>
      </c>
      <c r="Q264" s="124">
        <f t="shared" si="22"/>
        <v>20.634296374756321</v>
      </c>
      <c r="R264" s="124">
        <f t="shared" si="23"/>
        <v>9972.895253697583</v>
      </c>
      <c r="Z264" s="2"/>
    </row>
    <row r="265" spans="13:26" x14ac:dyDescent="0.25">
      <c r="M265" s="2"/>
      <c r="N265" s="1">
        <f t="shared" si="24"/>
        <v>203</v>
      </c>
      <c r="O265" s="124">
        <f t="shared" si="21"/>
        <v>9972.895253697583</v>
      </c>
      <c r="P265" s="124">
        <f t="shared" si="25"/>
        <v>39.76669065782982</v>
      </c>
      <c r="Q265" s="124">
        <f t="shared" si="22"/>
        <v>20.760029801099833</v>
      </c>
      <c r="R265" s="124">
        <f t="shared" si="23"/>
        <v>10033.421974156514</v>
      </c>
      <c r="Z265" s="2"/>
    </row>
    <row r="266" spans="13:26" x14ac:dyDescent="0.25">
      <c r="M266" s="2"/>
      <c r="N266" s="1">
        <f t="shared" si="24"/>
        <v>204</v>
      </c>
      <c r="O266" s="124">
        <f t="shared" si="21"/>
        <v>10033.421974156514</v>
      </c>
      <c r="P266" s="124">
        <f t="shared" si="25"/>
        <v>39.76669065782982</v>
      </c>
      <c r="Q266" s="124">
        <f t="shared" si="22"/>
        <v>20.886024959830131</v>
      </c>
      <c r="R266" s="124">
        <f t="shared" si="23"/>
        <v>10094.074689774174</v>
      </c>
      <c r="Z266" s="2"/>
    </row>
    <row r="267" spans="13:26" x14ac:dyDescent="0.25">
      <c r="M267" s="2"/>
      <c r="N267" s="1">
        <f t="shared" si="24"/>
        <v>205</v>
      </c>
      <c r="O267" s="124">
        <f t="shared" si="21"/>
        <v>10094.074689774174</v>
      </c>
      <c r="P267" s="124">
        <f t="shared" si="25"/>
        <v>39.76669065782982</v>
      </c>
      <c r="Q267" s="124">
        <f t="shared" si="22"/>
        <v>21.012282395781178</v>
      </c>
      <c r="R267" s="124">
        <f t="shared" si="23"/>
        <v>10154.853662827785</v>
      </c>
      <c r="Z267" s="2"/>
    </row>
    <row r="268" spans="13:26" x14ac:dyDescent="0.25">
      <c r="M268" s="2"/>
      <c r="N268" s="1">
        <f t="shared" si="24"/>
        <v>206</v>
      </c>
      <c r="O268" s="124">
        <f t="shared" si="21"/>
        <v>10154.853662827785</v>
      </c>
      <c r="P268" s="124">
        <f t="shared" si="25"/>
        <v>39.76669065782982</v>
      </c>
      <c r="Q268" s="124">
        <f t="shared" si="22"/>
        <v>21.138802654921111</v>
      </c>
      <c r="R268" s="124">
        <f t="shared" si="23"/>
        <v>10215.759156140537</v>
      </c>
      <c r="Z268" s="2"/>
    </row>
    <row r="269" spans="13:26" x14ac:dyDescent="0.25">
      <c r="M269" s="2"/>
      <c r="N269" s="1">
        <f t="shared" si="24"/>
        <v>207</v>
      </c>
      <c r="O269" s="124">
        <f t="shared" si="21"/>
        <v>10215.759156140537</v>
      </c>
      <c r="P269" s="124">
        <f t="shared" si="25"/>
        <v>39.76669065782982</v>
      </c>
      <c r="Q269" s="124">
        <f t="shared" si="22"/>
        <v>21.265586284354562</v>
      </c>
      <c r="R269" s="124">
        <f t="shared" si="23"/>
        <v>10276.791433082723</v>
      </c>
      <c r="Z269" s="2"/>
    </row>
    <row r="270" spans="13:26" x14ac:dyDescent="0.25">
      <c r="M270" s="2"/>
      <c r="N270" s="1">
        <f t="shared" si="24"/>
        <v>208</v>
      </c>
      <c r="O270" s="124">
        <f t="shared" si="21"/>
        <v>10276.791433082723</v>
      </c>
      <c r="P270" s="124">
        <f t="shared" si="25"/>
        <v>39.76669065782982</v>
      </c>
      <c r="Q270" s="124">
        <f t="shared" si="22"/>
        <v>21.392633832325046</v>
      </c>
      <c r="R270" s="124">
        <f t="shared" si="23"/>
        <v>10337.950757572879</v>
      </c>
      <c r="Z270" s="2"/>
    </row>
    <row r="271" spans="13:26" x14ac:dyDescent="0.25">
      <c r="M271" s="2"/>
      <c r="N271" s="1">
        <f t="shared" si="24"/>
        <v>209</v>
      </c>
      <c r="O271" s="124">
        <f t="shared" si="21"/>
        <v>10337.950757572879</v>
      </c>
      <c r="P271" s="124">
        <f t="shared" si="25"/>
        <v>39.76669065782982</v>
      </c>
      <c r="Q271" s="124">
        <f t="shared" si="22"/>
        <v>21.519945848217322</v>
      </c>
      <c r="R271" s="124">
        <f t="shared" si="23"/>
        <v>10399.237394078926</v>
      </c>
      <c r="Z271" s="2"/>
    </row>
    <row r="272" spans="13:26" x14ac:dyDescent="0.25">
      <c r="M272" s="2"/>
      <c r="N272" s="1">
        <f t="shared" si="24"/>
        <v>210</v>
      </c>
      <c r="O272" s="124">
        <f t="shared" si="21"/>
        <v>10399.237394078926</v>
      </c>
      <c r="P272" s="124">
        <f t="shared" si="25"/>
        <v>39.76669065782982</v>
      </c>
      <c r="Q272" s="124">
        <f t="shared" si="22"/>
        <v>21.64752288255978</v>
      </c>
      <c r="R272" s="124">
        <f t="shared" si="23"/>
        <v>10460.651607619317</v>
      </c>
      <c r="Z272" s="2"/>
    </row>
    <row r="273" spans="13:26" x14ac:dyDescent="0.25">
      <c r="M273" s="2"/>
      <c r="N273" s="1">
        <f t="shared" si="24"/>
        <v>211</v>
      </c>
      <c r="O273" s="124">
        <f t="shared" si="21"/>
        <v>10460.651607619317</v>
      </c>
      <c r="P273" s="124">
        <f t="shared" si="25"/>
        <v>39.76669065782982</v>
      </c>
      <c r="Q273" s="124">
        <f t="shared" si="22"/>
        <v>21.775365487026814</v>
      </c>
      <c r="R273" s="124">
        <f t="shared" si="23"/>
        <v>10522.193663764174</v>
      </c>
      <c r="Z273" s="2"/>
    </row>
    <row r="274" spans="13:26" x14ac:dyDescent="0.25">
      <c r="M274" s="2"/>
      <c r="N274" s="1">
        <f t="shared" si="24"/>
        <v>212</v>
      </c>
      <c r="O274" s="124">
        <f t="shared" si="21"/>
        <v>10522.193663764174</v>
      </c>
      <c r="P274" s="124">
        <f t="shared" si="25"/>
        <v>39.76669065782982</v>
      </c>
      <c r="Q274" s="124">
        <f t="shared" si="22"/>
        <v>21.903474214441204</v>
      </c>
      <c r="R274" s="124">
        <f t="shared" si="23"/>
        <v>10583.863828636446</v>
      </c>
      <c r="Z274" s="2"/>
    </row>
    <row r="275" spans="13:26" x14ac:dyDescent="0.25">
      <c r="M275" s="2"/>
      <c r="N275" s="1">
        <f t="shared" si="24"/>
        <v>213</v>
      </c>
      <c r="O275" s="124">
        <f t="shared" si="21"/>
        <v>10583.863828636446</v>
      </c>
      <c r="P275" s="124">
        <f t="shared" si="25"/>
        <v>39.76669065782982</v>
      </c>
      <c r="Q275" s="124">
        <f t="shared" si="22"/>
        <v>22.031849618776512</v>
      </c>
      <c r="R275" s="124">
        <f t="shared" si="23"/>
        <v>10645.662368913054</v>
      </c>
      <c r="Z275" s="2"/>
    </row>
    <row r="276" spans="13:26" x14ac:dyDescent="0.25">
      <c r="M276" s="2"/>
      <c r="N276" s="1">
        <f t="shared" si="24"/>
        <v>214</v>
      </c>
      <c r="O276" s="124">
        <f t="shared" si="21"/>
        <v>10645.662368913054</v>
      </c>
      <c r="P276" s="124">
        <f t="shared" si="25"/>
        <v>39.76669065782982</v>
      </c>
      <c r="Q276" s="124">
        <f t="shared" si="22"/>
        <v>22.160492255159483</v>
      </c>
      <c r="R276" s="124">
        <f t="shared" si="23"/>
        <v>10707.589551826044</v>
      </c>
      <c r="Z276" s="2"/>
    </row>
    <row r="277" spans="13:26" x14ac:dyDescent="0.25">
      <c r="M277" s="2"/>
      <c r="N277" s="1">
        <f t="shared" si="24"/>
        <v>215</v>
      </c>
      <c r="O277" s="124">
        <f t="shared" si="21"/>
        <v>10707.589551826044</v>
      </c>
      <c r="P277" s="124">
        <f t="shared" si="25"/>
        <v>39.76669065782982</v>
      </c>
      <c r="Q277" s="124">
        <f t="shared" si="22"/>
        <v>22.289402679872424</v>
      </c>
      <c r="R277" s="124">
        <f t="shared" si="23"/>
        <v>10769.645645163748</v>
      </c>
      <c r="Z277" s="2"/>
    </row>
    <row r="278" spans="13:26" x14ac:dyDescent="0.25">
      <c r="M278" s="2"/>
      <c r="N278" s="1">
        <f t="shared" si="24"/>
        <v>216</v>
      </c>
      <c r="O278" s="124">
        <f t="shared" si="21"/>
        <v>10769.645645163748</v>
      </c>
      <c r="P278" s="124">
        <f t="shared" si="25"/>
        <v>39.76669065782982</v>
      </c>
      <c r="Q278" s="124">
        <f t="shared" si="22"/>
        <v>22.418581450355639</v>
      </c>
      <c r="R278" s="124">
        <f t="shared" si="23"/>
        <v>10831.830917271935</v>
      </c>
      <c r="Z278" s="2"/>
    </row>
    <row r="279" spans="13:26" x14ac:dyDescent="0.25">
      <c r="M279" s="2"/>
      <c r="N279" s="1">
        <f t="shared" si="24"/>
        <v>217</v>
      </c>
      <c r="O279" s="124">
        <f t="shared" si="21"/>
        <v>10831.830917271935</v>
      </c>
      <c r="P279" s="124">
        <f t="shared" si="25"/>
        <v>39.76669065782982</v>
      </c>
      <c r="Q279" s="124">
        <f t="shared" si="22"/>
        <v>22.548029125209823</v>
      </c>
      <c r="R279" s="124">
        <f t="shared" si="23"/>
        <v>10894.145637054975</v>
      </c>
      <c r="Z279" s="2"/>
    </row>
    <row r="280" spans="13:26" x14ac:dyDescent="0.25">
      <c r="M280" s="2"/>
      <c r="N280" s="1">
        <f t="shared" si="24"/>
        <v>218</v>
      </c>
      <c r="O280" s="124">
        <f t="shared" si="21"/>
        <v>10894.145637054975</v>
      </c>
      <c r="P280" s="124">
        <f t="shared" si="25"/>
        <v>39.76669065782982</v>
      </c>
      <c r="Q280" s="124">
        <f t="shared" si="22"/>
        <v>22.677746264198468</v>
      </c>
      <c r="R280" s="124">
        <f t="shared" si="23"/>
        <v>10956.590073977004</v>
      </c>
      <c r="Z280" s="2"/>
    </row>
    <row r="281" spans="13:26" x14ac:dyDescent="0.25">
      <c r="M281" s="2"/>
      <c r="N281" s="1">
        <f t="shared" si="24"/>
        <v>219</v>
      </c>
      <c r="O281" s="124">
        <f t="shared" si="21"/>
        <v>10956.590073977004</v>
      </c>
      <c r="P281" s="124">
        <f t="shared" si="25"/>
        <v>39.76669065782982</v>
      </c>
      <c r="Q281" s="124">
        <f t="shared" si="22"/>
        <v>22.807733428250312</v>
      </c>
      <c r="R281" s="124">
        <f t="shared" si="23"/>
        <v>11019.164498063084</v>
      </c>
      <c r="Z281" s="2"/>
    </row>
    <row r="282" spans="13:26" x14ac:dyDescent="0.25">
      <c r="M282" s="2"/>
      <c r="N282" s="1">
        <f t="shared" si="24"/>
        <v>220</v>
      </c>
      <c r="O282" s="124">
        <f t="shared" si="21"/>
        <v>11019.164498063084</v>
      </c>
      <c r="P282" s="124">
        <f t="shared" si="25"/>
        <v>39.76669065782982</v>
      </c>
      <c r="Q282" s="124">
        <f t="shared" si="22"/>
        <v>22.937991179461729</v>
      </c>
      <c r="R282" s="124">
        <f t="shared" si="23"/>
        <v>11081.869179900377</v>
      </c>
      <c r="Z282" s="2"/>
    </row>
    <row r="283" spans="13:26" x14ac:dyDescent="0.25">
      <c r="M283" s="2"/>
      <c r="N283" s="1">
        <f t="shared" si="24"/>
        <v>221</v>
      </c>
      <c r="O283" s="124">
        <f t="shared" si="21"/>
        <v>11081.869179900377</v>
      </c>
      <c r="P283" s="124">
        <f t="shared" si="25"/>
        <v>39.76669065782982</v>
      </c>
      <c r="Q283" s="124">
        <f t="shared" si="22"/>
        <v>23.068520081099201</v>
      </c>
      <c r="R283" s="124">
        <f t="shared" si="23"/>
        <v>11144.704390639306</v>
      </c>
      <c r="Z283" s="2"/>
    </row>
    <row r="284" spans="13:26" x14ac:dyDescent="0.25">
      <c r="M284" s="2"/>
      <c r="N284" s="1">
        <f t="shared" si="24"/>
        <v>222</v>
      </c>
      <c r="O284" s="124">
        <f t="shared" si="21"/>
        <v>11144.704390639306</v>
      </c>
      <c r="P284" s="124">
        <f t="shared" si="25"/>
        <v>39.76669065782982</v>
      </c>
      <c r="Q284" s="124">
        <f t="shared" si="22"/>
        <v>23.199320697601706</v>
      </c>
      <c r="R284" s="124">
        <f t="shared" si="23"/>
        <v>11207.670401994739</v>
      </c>
      <c r="Z284" s="2"/>
    </row>
    <row r="285" spans="13:26" x14ac:dyDescent="0.25">
      <c r="M285" s="2"/>
      <c r="N285" s="1">
        <f t="shared" si="24"/>
        <v>223</v>
      </c>
      <c r="O285" s="124">
        <f t="shared" si="21"/>
        <v>11207.670401994739</v>
      </c>
      <c r="P285" s="124">
        <f t="shared" si="25"/>
        <v>39.76669065782982</v>
      </c>
      <c r="Q285" s="124">
        <f t="shared" si="22"/>
        <v>23.330393594583203</v>
      </c>
      <c r="R285" s="124">
        <f t="shared" si="23"/>
        <v>11270.767486247152</v>
      </c>
      <c r="Z285" s="2"/>
    </row>
    <row r="286" spans="13:26" x14ac:dyDescent="0.25">
      <c r="M286" s="2"/>
      <c r="N286" s="1">
        <f t="shared" si="24"/>
        <v>224</v>
      </c>
      <c r="O286" s="124">
        <f t="shared" si="21"/>
        <v>11270.767486247152</v>
      </c>
      <c r="P286" s="124">
        <f t="shared" si="25"/>
        <v>39.76669065782982</v>
      </c>
      <c r="Q286" s="124">
        <f t="shared" si="22"/>
        <v>23.461739338835049</v>
      </c>
      <c r="R286" s="124">
        <f t="shared" si="23"/>
        <v>11333.995916243817</v>
      </c>
      <c r="Z286" s="2"/>
    </row>
    <row r="287" spans="13:26" x14ac:dyDescent="0.25">
      <c r="M287" s="2"/>
      <c r="N287" s="1">
        <f t="shared" si="24"/>
        <v>225</v>
      </c>
      <c r="O287" s="124">
        <f t="shared" si="21"/>
        <v>11333.995916243817</v>
      </c>
      <c r="P287" s="124">
        <f t="shared" si="25"/>
        <v>39.76669065782982</v>
      </c>
      <c r="Q287" s="124">
        <f t="shared" si="22"/>
        <v>23.593358498328463</v>
      </c>
      <c r="R287" s="124">
        <f t="shared" si="23"/>
        <v>11397.355965399976</v>
      </c>
      <c r="Z287" s="2"/>
    </row>
    <row r="288" spans="13:26" x14ac:dyDescent="0.25">
      <c r="M288" s="2"/>
      <c r="N288" s="1">
        <f t="shared" si="24"/>
        <v>226</v>
      </c>
      <c r="O288" s="124">
        <f t="shared" si="21"/>
        <v>11397.355965399976</v>
      </c>
      <c r="P288" s="124">
        <f t="shared" si="25"/>
        <v>39.76669065782982</v>
      </c>
      <c r="Q288" s="124">
        <f t="shared" si="22"/>
        <v>23.725251642216975</v>
      </c>
      <c r="R288" s="124">
        <f t="shared" si="23"/>
        <v>11460.847907700025</v>
      </c>
      <c r="Z288" s="2"/>
    </row>
    <row r="289" spans="13:26" x14ac:dyDescent="0.25">
      <c r="M289" s="2"/>
      <c r="N289" s="1">
        <f t="shared" si="24"/>
        <v>227</v>
      </c>
      <c r="O289" s="124">
        <f t="shared" si="21"/>
        <v>11460.847907700025</v>
      </c>
      <c r="P289" s="124">
        <f t="shared" si="25"/>
        <v>39.76669065782982</v>
      </c>
      <c r="Q289" s="124">
        <f t="shared" si="22"/>
        <v>23.857419340838899</v>
      </c>
      <c r="R289" s="124">
        <f t="shared" si="23"/>
        <v>11524.472017698694</v>
      </c>
      <c r="Z289" s="2"/>
    </row>
    <row r="290" spans="13:26" x14ac:dyDescent="0.25">
      <c r="M290" s="2"/>
      <c r="N290" s="1">
        <f t="shared" si="24"/>
        <v>228</v>
      </c>
      <c r="O290" s="124">
        <f t="shared" si="21"/>
        <v>11524.472017698694</v>
      </c>
      <c r="P290" s="124">
        <f t="shared" si="25"/>
        <v>39.76669065782982</v>
      </c>
      <c r="Q290" s="124">
        <f t="shared" si="22"/>
        <v>23.989862165719778</v>
      </c>
      <c r="R290" s="124">
        <f t="shared" si="23"/>
        <v>11588.228570522244</v>
      </c>
      <c r="Z290" s="2"/>
    </row>
    <row r="291" spans="13:26" x14ac:dyDescent="0.25">
      <c r="M291" s="2"/>
      <c r="N291" s="1">
        <f t="shared" si="24"/>
        <v>229</v>
      </c>
      <c r="O291" s="124">
        <f t="shared" si="21"/>
        <v>11588.228570522244</v>
      </c>
      <c r="P291" s="124">
        <f t="shared" si="25"/>
        <v>39.76669065782982</v>
      </c>
      <c r="Q291" s="124">
        <f t="shared" si="22"/>
        <v>24.122580689574882</v>
      </c>
      <c r="R291" s="124">
        <f t="shared" si="23"/>
        <v>11652.117841869649</v>
      </c>
      <c r="Z291" s="2"/>
    </row>
    <row r="292" spans="13:26" x14ac:dyDescent="0.25">
      <c r="M292" s="2"/>
      <c r="N292" s="1">
        <f t="shared" si="24"/>
        <v>230</v>
      </c>
      <c r="O292" s="124">
        <f t="shared" si="21"/>
        <v>11652.117841869649</v>
      </c>
      <c r="P292" s="124">
        <f t="shared" si="25"/>
        <v>39.76669065782982</v>
      </c>
      <c r="Q292" s="124">
        <f t="shared" si="22"/>
        <v>24.25557548631166</v>
      </c>
      <c r="R292" s="124">
        <f t="shared" si="23"/>
        <v>11716.140108013791</v>
      </c>
      <c r="Z292" s="2"/>
    </row>
    <row r="293" spans="13:26" x14ac:dyDescent="0.25">
      <c r="M293" s="2"/>
      <c r="N293" s="1">
        <f t="shared" si="24"/>
        <v>231</v>
      </c>
      <c r="O293" s="124">
        <f t="shared" si="21"/>
        <v>11716.140108013791</v>
      </c>
      <c r="P293" s="124">
        <f t="shared" si="25"/>
        <v>39.76669065782982</v>
      </c>
      <c r="Q293" s="124">
        <f t="shared" si="22"/>
        <v>24.388847131032239</v>
      </c>
      <c r="R293" s="124">
        <f t="shared" si="23"/>
        <v>11780.295645802655</v>
      </c>
      <c r="Z293" s="2"/>
    </row>
    <row r="294" spans="13:26" x14ac:dyDescent="0.25">
      <c r="M294" s="2"/>
      <c r="N294" s="1">
        <f t="shared" si="24"/>
        <v>232</v>
      </c>
      <c r="O294" s="124">
        <f t="shared" si="21"/>
        <v>11780.295645802655</v>
      </c>
      <c r="P294" s="124">
        <f t="shared" si="25"/>
        <v>39.76669065782982</v>
      </c>
      <c r="Q294" s="124">
        <f t="shared" si="22"/>
        <v>24.522396200035903</v>
      </c>
      <c r="R294" s="124">
        <f t="shared" si="23"/>
        <v>11844.584732660522</v>
      </c>
      <c r="Z294" s="2"/>
    </row>
    <row r="295" spans="13:26" x14ac:dyDescent="0.25">
      <c r="M295" s="2"/>
      <c r="N295" s="1">
        <f t="shared" si="24"/>
        <v>233</v>
      </c>
      <c r="O295" s="124">
        <f t="shared" si="21"/>
        <v>11844.584732660522</v>
      </c>
      <c r="P295" s="124">
        <f t="shared" si="25"/>
        <v>39.76669065782982</v>
      </c>
      <c r="Q295" s="124">
        <f t="shared" si="22"/>
        <v>24.656223270821592</v>
      </c>
      <c r="R295" s="124">
        <f t="shared" si="23"/>
        <v>11909.007646589174</v>
      </c>
      <c r="Z295" s="2"/>
    </row>
    <row r="296" spans="13:26" x14ac:dyDescent="0.25">
      <c r="M296" s="2"/>
      <c r="N296" s="1">
        <f t="shared" si="24"/>
        <v>234</v>
      </c>
      <c r="O296" s="124">
        <f t="shared" ref="O296:O359" si="26">R295</f>
        <v>11909.007646589174</v>
      </c>
      <c r="P296" s="124">
        <f t="shared" si="25"/>
        <v>39.76669065782982</v>
      </c>
      <c r="Q296" s="124">
        <f t="shared" ref="Q296:Q359" si="27">O296*$P$57</f>
        <v>24.790328922090378</v>
      </c>
      <c r="R296" s="124">
        <f t="shared" ref="R296:R359" si="28">O296+P296+Q296</f>
        <v>11973.564666169095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11973.564666169095</v>
      </c>
      <c r="P297" s="124">
        <f t="shared" si="25"/>
        <v>39.76669065782982</v>
      </c>
      <c r="Q297" s="124">
        <f t="shared" si="27"/>
        <v>24.924713733748</v>
      </c>
      <c r="R297" s="124">
        <f t="shared" si="28"/>
        <v>12038.256070560674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12038.256070560674</v>
      </c>
      <c r="P298" s="124">
        <f t="shared" si="25"/>
        <v>39.76669065782982</v>
      </c>
      <c r="Q298" s="124">
        <f t="shared" si="27"/>
        <v>25.05937828690735</v>
      </c>
      <c r="R298" s="124">
        <f t="shared" si="28"/>
        <v>12103.082139505412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12103.082139505412</v>
      </c>
      <c r="P299" s="124">
        <f t="shared" si="25"/>
        <v>39.76669065782982</v>
      </c>
      <c r="Q299" s="124">
        <f t="shared" si="27"/>
        <v>25.194323163890985</v>
      </c>
      <c r="R299" s="124">
        <f t="shared" si="28"/>
        <v>12168.043153327133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12168.043153327133</v>
      </c>
      <c r="P300" s="124">
        <f t="shared" si="25"/>
        <v>39.76669065782982</v>
      </c>
      <c r="Q300" s="124">
        <f t="shared" si="27"/>
        <v>25.329548948233658</v>
      </c>
      <c r="R300" s="124">
        <f t="shared" si="28"/>
        <v>12233.139392933197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12233.139392933197</v>
      </c>
      <c r="P301" s="124">
        <f t="shared" si="25"/>
        <v>39.76669065782982</v>
      </c>
      <c r="Q301" s="124">
        <f t="shared" si="27"/>
        <v>25.465056224684837</v>
      </c>
      <c r="R301" s="124">
        <f t="shared" si="28"/>
        <v>12298.371139815712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12298.371139815712</v>
      </c>
      <c r="P302" s="124">
        <f t="shared" si="25"/>
        <v>39.76669065782982</v>
      </c>
      <c r="Q302" s="124">
        <f t="shared" si="27"/>
        <v>25.600845579211217</v>
      </c>
      <c r="R302" s="124">
        <f t="shared" si="28"/>
        <v>12363.738676052753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12363.738676052753</v>
      </c>
      <c r="P303" s="124">
        <f t="shared" si="25"/>
        <v>39.76669065782982</v>
      </c>
      <c r="Q303" s="124">
        <f t="shared" si="27"/>
        <v>25.736917598999284</v>
      </c>
      <c r="R303" s="124">
        <f t="shared" si="28"/>
        <v>12429.242284309583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12429.242284309583</v>
      </c>
      <c r="P304" s="124">
        <f t="shared" si="25"/>
        <v>39.76669065782982</v>
      </c>
      <c r="Q304" s="124">
        <f t="shared" si="27"/>
        <v>25.873272872457829</v>
      </c>
      <c r="R304" s="124">
        <f t="shared" si="28"/>
        <v>12494.882247839871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12494.882247839871</v>
      </c>
      <c r="P305" s="124">
        <f t="shared" si="25"/>
        <v>39.76669065782982</v>
      </c>
      <c r="Q305" s="124">
        <f t="shared" si="27"/>
        <v>26.009911989220498</v>
      </c>
      <c r="R305" s="124">
        <f t="shared" si="28"/>
        <v>12560.658850486921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12560.658850486921</v>
      </c>
      <c r="P306" s="124">
        <f t="shared" si="25"/>
        <v>39.76669065782982</v>
      </c>
      <c r="Q306" s="124">
        <f t="shared" si="27"/>
        <v>26.146835540148359</v>
      </c>
      <c r="R306" s="124">
        <f t="shared" si="28"/>
        <v>12626.572376684901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12626.572376684901</v>
      </c>
      <c r="P307" s="124">
        <f t="shared" si="25"/>
        <v>39.76669065782982</v>
      </c>
      <c r="Q307" s="124">
        <f t="shared" si="27"/>
        <v>26.284044117332432</v>
      </c>
      <c r="R307" s="124">
        <f t="shared" si="28"/>
        <v>12692.623111460063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12692.623111460063</v>
      </c>
      <c r="P308" s="124">
        <f t="shared" si="25"/>
        <v>39.76669065782982</v>
      </c>
      <c r="Q308" s="124">
        <f t="shared" si="27"/>
        <v>26.421538314096257</v>
      </c>
      <c r="R308" s="124">
        <f t="shared" si="28"/>
        <v>12758.81134043199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12758.81134043199</v>
      </c>
      <c r="P309" s="124">
        <f t="shared" si="25"/>
        <v>39.76669065782982</v>
      </c>
      <c r="Q309" s="124">
        <f t="shared" si="27"/>
        <v>26.559318724998473</v>
      </c>
      <c r="R309" s="124">
        <f t="shared" si="28"/>
        <v>12825.137349814819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12825.137349814819</v>
      </c>
      <c r="P310" s="124">
        <f t="shared" si="25"/>
        <v>39.76669065782982</v>
      </c>
      <c r="Q310" s="124">
        <f t="shared" si="27"/>
        <v>26.697385945835375</v>
      </c>
      <c r="R310" s="124">
        <f t="shared" si="28"/>
        <v>12891.601426418485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12891.601426418485</v>
      </c>
      <c r="P311" s="124">
        <f t="shared" si="25"/>
        <v>39.76669065782982</v>
      </c>
      <c r="Q311" s="124">
        <f t="shared" si="27"/>
        <v>26.835740573643495</v>
      </c>
      <c r="R311" s="124">
        <f t="shared" si="28"/>
        <v>12958.20385764996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12958.20385764996</v>
      </c>
      <c r="P312" s="124">
        <f t="shared" si="25"/>
        <v>39.76669065782982</v>
      </c>
      <c r="Q312" s="124">
        <f t="shared" si="27"/>
        <v>26.974383206702182</v>
      </c>
      <c r="R312" s="124">
        <f t="shared" si="28"/>
        <v>13024.944931514492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13024.944931514492</v>
      </c>
      <c r="P313" s="124">
        <f t="shared" si="25"/>
        <v>39.76669065782982</v>
      </c>
      <c r="Q313" s="124">
        <f t="shared" si="27"/>
        <v>27.11331444453619</v>
      </c>
      <c r="R313" s="124">
        <f t="shared" si="28"/>
        <v>13091.824936616858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13091.824936616858</v>
      </c>
      <c r="P314" s="124">
        <f t="shared" si="25"/>
        <v>39.76669065782982</v>
      </c>
      <c r="Q314" s="124">
        <f t="shared" si="27"/>
        <v>27.252534887918269</v>
      </c>
      <c r="R314" s="124">
        <f t="shared" si="28"/>
        <v>13158.844162162608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13158.844162162608</v>
      </c>
      <c r="P315" s="124">
        <f t="shared" si="25"/>
        <v>39.76669065782982</v>
      </c>
      <c r="Q315" s="124">
        <f t="shared" si="27"/>
        <v>27.392045138871779</v>
      </c>
      <c r="R315" s="124">
        <f t="shared" si="28"/>
        <v>13226.00289795931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13226.00289795931</v>
      </c>
      <c r="P316" s="124">
        <f t="shared" ref="P316:P379" si="30">P315</f>
        <v>39.76669065782982</v>
      </c>
      <c r="Q316" s="124">
        <f t="shared" si="27"/>
        <v>27.531845800673253</v>
      </c>
      <c r="R316" s="124">
        <f t="shared" si="28"/>
        <v>13293.301434417814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13293.301434417814</v>
      </c>
      <c r="P317" s="124">
        <f t="shared" si="30"/>
        <v>39.76669065782982</v>
      </c>
      <c r="Q317" s="124">
        <f t="shared" si="27"/>
        <v>27.671937477855057</v>
      </c>
      <c r="R317" s="124">
        <f t="shared" si="28"/>
        <v>13360.740062553499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13360.740062553499</v>
      </c>
      <c r="P318" s="124">
        <f t="shared" si="30"/>
        <v>39.76669065782982</v>
      </c>
      <c r="Q318" s="124">
        <f t="shared" si="27"/>
        <v>27.812320776207965</v>
      </c>
      <c r="R318" s="124">
        <f t="shared" si="28"/>
        <v>13428.319073987537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13428.319073987537</v>
      </c>
      <c r="P319" s="124">
        <f t="shared" si="30"/>
        <v>39.76669065782982</v>
      </c>
      <c r="Q319" s="124">
        <f t="shared" si="27"/>
        <v>27.952996302783795</v>
      </c>
      <c r="R319" s="124">
        <f t="shared" si="28"/>
        <v>13496.038760948151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13496.038760948151</v>
      </c>
      <c r="P320" s="124">
        <f t="shared" si="30"/>
        <v>39.76669065782982</v>
      </c>
      <c r="Q320" s="124">
        <f t="shared" si="27"/>
        <v>28.093964665898032</v>
      </c>
      <c r="R320" s="124">
        <f t="shared" si="28"/>
        <v>13563.899416271879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13563.899416271879</v>
      </c>
      <c r="P321" s="124">
        <f t="shared" si="30"/>
        <v>39.76669065782982</v>
      </c>
      <c r="Q321" s="124">
        <f t="shared" si="27"/>
        <v>28.23522647513246</v>
      </c>
      <c r="R321" s="124">
        <f t="shared" si="28"/>
        <v>13631.901333404841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13631.901333404841</v>
      </c>
      <c r="P322" s="124">
        <f t="shared" si="30"/>
        <v>39.76669065782982</v>
      </c>
      <c r="Q322" s="124">
        <f t="shared" si="27"/>
        <v>28.376782341337794</v>
      </c>
      <c r="R322" s="124">
        <f t="shared" si="28"/>
        <v>13700.04480640401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13700.04480640401</v>
      </c>
      <c r="P323" s="124">
        <f t="shared" si="30"/>
        <v>39.76669065782982</v>
      </c>
      <c r="Q323" s="124">
        <f t="shared" si="27"/>
        <v>28.518632876636325</v>
      </c>
      <c r="R323" s="124">
        <f t="shared" si="28"/>
        <v>13768.330129938477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13768.330129938477</v>
      </c>
      <c r="P324" s="124">
        <f t="shared" si="30"/>
        <v>39.76669065782982</v>
      </c>
      <c r="Q324" s="124">
        <f t="shared" si="27"/>
        <v>28.660778694424561</v>
      </c>
      <c r="R324" s="124">
        <f t="shared" si="28"/>
        <v>13836.757599290731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13836.757599290731</v>
      </c>
      <c r="P325" s="124">
        <f t="shared" si="30"/>
        <v>39.76669065782982</v>
      </c>
      <c r="Q325" s="124">
        <f t="shared" si="27"/>
        <v>28.803220409375889</v>
      </c>
      <c r="R325" s="124">
        <f t="shared" si="28"/>
        <v>13905.327510357938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13905.327510357938</v>
      </c>
      <c r="P326" s="124">
        <f t="shared" si="30"/>
        <v>39.76669065782982</v>
      </c>
      <c r="Q326" s="124">
        <f t="shared" si="27"/>
        <v>28.94595863744323</v>
      </c>
      <c r="R326" s="124">
        <f t="shared" si="28"/>
        <v>13974.040159653212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13974.040159653212</v>
      </c>
      <c r="P327" s="124">
        <f t="shared" si="30"/>
        <v>39.76669065782982</v>
      </c>
      <c r="Q327" s="124">
        <f t="shared" si="27"/>
        <v>29.088993995861692</v>
      </c>
      <c r="R327" s="124">
        <f t="shared" si="28"/>
        <v>14042.895844306904</v>
      </c>
      <c r="Z327" s="2"/>
    </row>
    <row r="328" spans="13:26" x14ac:dyDescent="0.25">
      <c r="M328" s="2"/>
      <c r="N328" s="1">
        <f t="shared" si="29"/>
        <v>266</v>
      </c>
      <c r="O328" s="124">
        <f t="shared" si="26"/>
        <v>14042.895844306904</v>
      </c>
      <c r="P328" s="124">
        <f t="shared" si="30"/>
        <v>39.76669065782982</v>
      </c>
      <c r="Q328" s="124">
        <f t="shared" si="27"/>
        <v>29.232327103151253</v>
      </c>
      <c r="R328" s="124">
        <f t="shared" si="28"/>
        <v>14111.894862067886</v>
      </c>
      <c r="Z328" s="2"/>
    </row>
    <row r="329" spans="13:26" x14ac:dyDescent="0.25">
      <c r="M329" s="2"/>
      <c r="N329" s="1">
        <f t="shared" si="29"/>
        <v>267</v>
      </c>
      <c r="O329" s="124">
        <f t="shared" si="26"/>
        <v>14111.894862067886</v>
      </c>
      <c r="P329" s="124">
        <f t="shared" si="30"/>
        <v>39.76669065782982</v>
      </c>
      <c r="Q329" s="124">
        <f t="shared" si="27"/>
        <v>29.375958579119427</v>
      </c>
      <c r="R329" s="124">
        <f t="shared" si="28"/>
        <v>14181.037511304836</v>
      </c>
      <c r="Z329" s="2"/>
    </row>
    <row r="330" spans="13:26" x14ac:dyDescent="0.25">
      <c r="M330" s="2"/>
      <c r="N330" s="1">
        <f t="shared" si="29"/>
        <v>268</v>
      </c>
      <c r="O330" s="124">
        <f t="shared" si="26"/>
        <v>14181.037511304836</v>
      </c>
      <c r="P330" s="124">
        <f t="shared" si="30"/>
        <v>39.76669065782982</v>
      </c>
      <c r="Q330" s="124">
        <f t="shared" si="27"/>
        <v>29.519889044863955</v>
      </c>
      <c r="R330" s="124">
        <f t="shared" si="28"/>
        <v>14250.324091007531</v>
      </c>
      <c r="Z330" s="2"/>
    </row>
    <row r="331" spans="13:26" x14ac:dyDescent="0.25">
      <c r="M331" s="2"/>
      <c r="N331" s="1">
        <f t="shared" si="29"/>
        <v>269</v>
      </c>
      <c r="O331" s="124">
        <f t="shared" si="26"/>
        <v>14250.324091007531</v>
      </c>
      <c r="P331" s="124">
        <f t="shared" si="30"/>
        <v>39.76669065782982</v>
      </c>
      <c r="Q331" s="124">
        <f t="shared" si="27"/>
        <v>29.664119122775475</v>
      </c>
      <c r="R331" s="124">
        <f t="shared" si="28"/>
        <v>14319.754900788137</v>
      </c>
      <c r="Z331" s="2"/>
    </row>
    <row r="332" spans="13:26" x14ac:dyDescent="0.25">
      <c r="M332" s="2"/>
      <c r="N332" s="1">
        <f t="shared" si="29"/>
        <v>270</v>
      </c>
      <c r="O332" s="124">
        <f t="shared" si="26"/>
        <v>14319.754900788137</v>
      </c>
      <c r="P332" s="124">
        <f t="shared" si="30"/>
        <v>39.76669065782982</v>
      </c>
      <c r="Q332" s="124">
        <f t="shared" si="27"/>
        <v>29.808649436540222</v>
      </c>
      <c r="R332" s="124">
        <f t="shared" si="28"/>
        <v>14389.330240882507</v>
      </c>
      <c r="Z332" s="2"/>
    </row>
    <row r="333" spans="13:26" x14ac:dyDescent="0.25">
      <c r="M333" s="2"/>
      <c r="N333" s="1">
        <f t="shared" si="29"/>
        <v>271</v>
      </c>
      <c r="O333" s="124">
        <f t="shared" si="26"/>
        <v>14389.330240882507</v>
      </c>
      <c r="P333" s="124">
        <f t="shared" si="30"/>
        <v>39.76669065782982</v>
      </c>
      <c r="Q333" s="124">
        <f t="shared" si="27"/>
        <v>29.95348061114273</v>
      </c>
      <c r="R333" s="124">
        <f t="shared" si="28"/>
        <v>14459.05041215148</v>
      </c>
      <c r="Z333" s="2"/>
    </row>
    <row r="334" spans="13:26" x14ac:dyDescent="0.25">
      <c r="M334" s="2"/>
      <c r="N334" s="1">
        <f t="shared" si="29"/>
        <v>272</v>
      </c>
      <c r="O334" s="124">
        <f t="shared" si="26"/>
        <v>14459.05041215148</v>
      </c>
      <c r="P334" s="124">
        <f t="shared" si="30"/>
        <v>39.76669065782982</v>
      </c>
      <c r="Q334" s="124">
        <f t="shared" si="27"/>
        <v>30.098613272868523</v>
      </c>
      <c r="R334" s="124">
        <f t="shared" si="28"/>
        <v>14528.91571608218</v>
      </c>
      <c r="Z334" s="2"/>
    </row>
    <row r="335" spans="13:26" x14ac:dyDescent="0.25">
      <c r="M335" s="2"/>
      <c r="N335" s="1">
        <f t="shared" si="29"/>
        <v>273</v>
      </c>
      <c r="O335" s="124">
        <f t="shared" si="26"/>
        <v>14528.91571608218</v>
      </c>
      <c r="P335" s="124">
        <f t="shared" si="30"/>
        <v>39.76669065782982</v>
      </c>
      <c r="Q335" s="124">
        <f t="shared" si="27"/>
        <v>30.244048049306834</v>
      </c>
      <c r="R335" s="124">
        <f t="shared" si="28"/>
        <v>14598.926454789316</v>
      </c>
      <c r="Z335" s="2"/>
    </row>
    <row r="336" spans="13:26" x14ac:dyDescent="0.25">
      <c r="M336" s="2"/>
      <c r="N336" s="1">
        <f t="shared" si="29"/>
        <v>274</v>
      </c>
      <c r="O336" s="124">
        <f t="shared" si="26"/>
        <v>14598.926454789316</v>
      </c>
      <c r="P336" s="124">
        <f t="shared" si="30"/>
        <v>39.76669065782982</v>
      </c>
      <c r="Q336" s="124">
        <f t="shared" si="27"/>
        <v>30.389785569353311</v>
      </c>
      <c r="R336" s="124">
        <f t="shared" si="28"/>
        <v>14669.082931016501</v>
      </c>
      <c r="Z336" s="2"/>
    </row>
    <row r="337" spans="13:26" x14ac:dyDescent="0.25">
      <c r="M337" s="2"/>
      <c r="N337" s="1">
        <f t="shared" si="29"/>
        <v>275</v>
      </c>
      <c r="O337" s="124">
        <f t="shared" si="26"/>
        <v>14669.082931016501</v>
      </c>
      <c r="P337" s="124">
        <f t="shared" si="30"/>
        <v>39.76669065782982</v>
      </c>
      <c r="Q337" s="124">
        <f t="shared" si="27"/>
        <v>30.535826463212747</v>
      </c>
      <c r="R337" s="124">
        <f t="shared" si="28"/>
        <v>14739.385448137544</v>
      </c>
      <c r="Z337" s="2"/>
    </row>
    <row r="338" spans="13:26" x14ac:dyDescent="0.25">
      <c r="M338" s="2"/>
      <c r="N338" s="1">
        <f t="shared" si="29"/>
        <v>276</v>
      </c>
      <c r="O338" s="124">
        <f t="shared" si="26"/>
        <v>14739.385448137544</v>
      </c>
      <c r="P338" s="124">
        <f t="shared" si="30"/>
        <v>39.76669065782982</v>
      </c>
      <c r="Q338" s="124">
        <f t="shared" si="27"/>
        <v>30.682171362401782</v>
      </c>
      <c r="R338" s="124">
        <f t="shared" si="28"/>
        <v>14809.834310157776</v>
      </c>
      <c r="Z338" s="2"/>
    </row>
    <row r="339" spans="13:26" x14ac:dyDescent="0.25">
      <c r="M339" s="2"/>
      <c r="N339" s="1">
        <f t="shared" si="29"/>
        <v>277</v>
      </c>
      <c r="O339" s="124">
        <f t="shared" si="26"/>
        <v>14809.834310157776</v>
      </c>
      <c r="P339" s="124">
        <f t="shared" si="30"/>
        <v>39.76669065782982</v>
      </c>
      <c r="Q339" s="124">
        <f t="shared" si="27"/>
        <v>30.828820899751662</v>
      </c>
      <c r="R339" s="124">
        <f t="shared" si="28"/>
        <v>14880.429821715357</v>
      </c>
      <c r="Z339" s="2"/>
    </row>
    <row r="340" spans="13:26" x14ac:dyDescent="0.25">
      <c r="M340" s="2"/>
      <c r="N340" s="1">
        <f t="shared" si="29"/>
        <v>278</v>
      </c>
      <c r="O340" s="124">
        <f t="shared" si="26"/>
        <v>14880.429821715357</v>
      </c>
      <c r="P340" s="124">
        <f t="shared" si="30"/>
        <v>39.76669065782982</v>
      </c>
      <c r="Q340" s="124">
        <f t="shared" si="27"/>
        <v>30.975775709410964</v>
      </c>
      <c r="R340" s="124">
        <f t="shared" si="28"/>
        <v>14951.172288082598</v>
      </c>
      <c r="Z340" s="2"/>
    </row>
    <row r="341" spans="13:26" x14ac:dyDescent="0.25">
      <c r="M341" s="2"/>
      <c r="N341" s="1">
        <f t="shared" si="29"/>
        <v>279</v>
      </c>
      <c r="O341" s="124">
        <f t="shared" si="26"/>
        <v>14951.172288082598</v>
      </c>
      <c r="P341" s="124">
        <f t="shared" si="30"/>
        <v>39.76669065782982</v>
      </c>
      <c r="Q341" s="124">
        <f t="shared" si="27"/>
        <v>31.123036426848333</v>
      </c>
      <c r="R341" s="124">
        <f t="shared" si="28"/>
        <v>15022.062015167277</v>
      </c>
      <c r="Z341" s="2"/>
    </row>
    <row r="342" spans="13:26" x14ac:dyDescent="0.25">
      <c r="M342" s="2"/>
      <c r="N342" s="1">
        <f t="shared" si="29"/>
        <v>280</v>
      </c>
      <c r="O342" s="124">
        <f t="shared" si="26"/>
        <v>15022.062015167277</v>
      </c>
      <c r="P342" s="124">
        <f t="shared" si="30"/>
        <v>39.76669065782982</v>
      </c>
      <c r="Q342" s="124">
        <f t="shared" si="27"/>
        <v>31.270603688855235</v>
      </c>
      <c r="R342" s="124">
        <f t="shared" si="28"/>
        <v>15093.099309513964</v>
      </c>
      <c r="Z342" s="2"/>
    </row>
    <row r="343" spans="13:26" x14ac:dyDescent="0.25">
      <c r="M343" s="2"/>
      <c r="N343" s="1">
        <f t="shared" si="29"/>
        <v>281</v>
      </c>
      <c r="O343" s="124">
        <f t="shared" si="26"/>
        <v>15093.099309513964</v>
      </c>
      <c r="P343" s="124">
        <f t="shared" si="30"/>
        <v>39.76669065782982</v>
      </c>
      <c r="Q343" s="124">
        <f t="shared" si="27"/>
        <v>31.418478133548707</v>
      </c>
      <c r="R343" s="124">
        <f t="shared" si="28"/>
        <v>15164.284478305342</v>
      </c>
      <c r="Z343" s="2"/>
    </row>
    <row r="344" spans="13:26" x14ac:dyDescent="0.25">
      <c r="M344" s="2"/>
      <c r="N344" s="1">
        <f t="shared" si="29"/>
        <v>282</v>
      </c>
      <c r="O344" s="124">
        <f t="shared" si="26"/>
        <v>15164.284478305342</v>
      </c>
      <c r="P344" s="124">
        <f t="shared" si="30"/>
        <v>39.76669065782982</v>
      </c>
      <c r="Q344" s="124">
        <f t="shared" si="27"/>
        <v>31.566660400374122</v>
      </c>
      <c r="R344" s="124">
        <f t="shared" si="28"/>
        <v>15235.617829363548</v>
      </c>
      <c r="Z344" s="2"/>
    </row>
    <row r="345" spans="13:26" x14ac:dyDescent="0.25">
      <c r="M345" s="2"/>
      <c r="N345" s="1">
        <f t="shared" si="29"/>
        <v>283</v>
      </c>
      <c r="O345" s="124">
        <f t="shared" si="26"/>
        <v>15235.617829363548</v>
      </c>
      <c r="P345" s="124">
        <f t="shared" si="30"/>
        <v>39.76669065782982</v>
      </c>
      <c r="Q345" s="124">
        <f t="shared" si="27"/>
        <v>31.715151130107959</v>
      </c>
      <c r="R345" s="124">
        <f t="shared" si="28"/>
        <v>15307.099671151485</v>
      </c>
      <c r="Z345" s="2"/>
    </row>
    <row r="346" spans="13:26" x14ac:dyDescent="0.25">
      <c r="M346" s="2"/>
      <c r="N346" s="1">
        <f t="shared" si="29"/>
        <v>284</v>
      </c>
      <c r="O346" s="124">
        <f t="shared" si="26"/>
        <v>15307.099671151485</v>
      </c>
      <c r="P346" s="124">
        <f t="shared" si="30"/>
        <v>39.76669065782982</v>
      </c>
      <c r="Q346" s="124">
        <f t="shared" si="27"/>
        <v>31.86395096486055</v>
      </c>
      <c r="R346" s="124">
        <f t="shared" si="28"/>
        <v>15378.730312774176</v>
      </c>
      <c r="Z346" s="2"/>
    </row>
    <row r="347" spans="13:26" x14ac:dyDescent="0.25">
      <c r="M347" s="2"/>
      <c r="N347" s="1">
        <f t="shared" si="29"/>
        <v>285</v>
      </c>
      <c r="O347" s="124">
        <f t="shared" si="26"/>
        <v>15378.730312774176</v>
      </c>
      <c r="P347" s="124">
        <f t="shared" si="30"/>
        <v>39.76669065782982</v>
      </c>
      <c r="Q347" s="124">
        <f t="shared" si="27"/>
        <v>32.013060548078883</v>
      </c>
      <c r="R347" s="124">
        <f t="shared" si="28"/>
        <v>15450.510063980086</v>
      </c>
      <c r="Z347" s="2"/>
    </row>
    <row r="348" spans="13:26" x14ac:dyDescent="0.25">
      <c r="M348" s="2"/>
      <c r="N348" s="1">
        <f t="shared" si="29"/>
        <v>286</v>
      </c>
      <c r="O348" s="124">
        <f t="shared" si="26"/>
        <v>15450.510063980086</v>
      </c>
      <c r="P348" s="124">
        <f t="shared" si="30"/>
        <v>39.76669065782982</v>
      </c>
      <c r="Q348" s="124">
        <f t="shared" si="27"/>
        <v>32.16248052454938</v>
      </c>
      <c r="R348" s="124">
        <f t="shared" si="28"/>
        <v>15522.439235162467</v>
      </c>
      <c r="Z348" s="2"/>
    </row>
    <row r="349" spans="13:26" x14ac:dyDescent="0.25">
      <c r="M349" s="2"/>
      <c r="N349" s="1">
        <f t="shared" si="29"/>
        <v>287</v>
      </c>
      <c r="O349" s="124">
        <f t="shared" si="26"/>
        <v>15522.439235162467</v>
      </c>
      <c r="P349" s="124">
        <f t="shared" si="30"/>
        <v>39.76669065782982</v>
      </c>
      <c r="Q349" s="124">
        <f t="shared" si="27"/>
        <v>32.312211540400668</v>
      </c>
      <c r="R349" s="124">
        <f t="shared" si="28"/>
        <v>15594.518137360697</v>
      </c>
      <c r="Z349" s="2"/>
    </row>
    <row r="350" spans="13:26" x14ac:dyDescent="0.25">
      <c r="M350" s="2"/>
      <c r="N350" s="1">
        <f t="shared" si="29"/>
        <v>288</v>
      </c>
      <c r="O350" s="124">
        <f t="shared" si="26"/>
        <v>15594.518137360697</v>
      </c>
      <c r="P350" s="124">
        <f t="shared" si="30"/>
        <v>39.76669065782982</v>
      </c>
      <c r="Q350" s="124">
        <f t="shared" si="27"/>
        <v>32.462254243106386</v>
      </c>
      <c r="R350" s="124">
        <f t="shared" si="28"/>
        <v>15666.747082261634</v>
      </c>
      <c r="Z350" s="2"/>
    </row>
    <row r="351" spans="13:26" x14ac:dyDescent="0.25">
      <c r="M351" s="2"/>
      <c r="N351" s="1">
        <f t="shared" si="29"/>
        <v>289</v>
      </c>
      <c r="O351" s="124">
        <f t="shared" si="26"/>
        <v>15666.747082261634</v>
      </c>
      <c r="P351" s="124">
        <f t="shared" si="30"/>
        <v>39.76669065782982</v>
      </c>
      <c r="Q351" s="124">
        <f t="shared" si="27"/>
        <v>32.612609281487998</v>
      </c>
      <c r="R351" s="124">
        <f t="shared" si="28"/>
        <v>15739.126382200953</v>
      </c>
      <c r="Z351" s="2"/>
    </row>
    <row r="352" spans="13:26" x14ac:dyDescent="0.25">
      <c r="M352" s="2"/>
      <c r="N352" s="1">
        <f t="shared" si="29"/>
        <v>290</v>
      </c>
      <c r="O352" s="124">
        <f t="shared" si="26"/>
        <v>15739.126382200953</v>
      </c>
      <c r="P352" s="124">
        <f t="shared" si="30"/>
        <v>39.76669065782982</v>
      </c>
      <c r="Q352" s="124">
        <f t="shared" si="27"/>
        <v>32.763277305717558</v>
      </c>
      <c r="R352" s="124">
        <f t="shared" si="28"/>
        <v>15811.656350164501</v>
      </c>
      <c r="Z352" s="2"/>
    </row>
    <row r="353" spans="13:26" x14ac:dyDescent="0.25">
      <c r="M353" s="2"/>
      <c r="N353" s="1">
        <f t="shared" si="29"/>
        <v>291</v>
      </c>
      <c r="O353" s="124">
        <f t="shared" si="26"/>
        <v>15811.656350164501</v>
      </c>
      <c r="P353" s="124">
        <f t="shared" si="30"/>
        <v>39.76669065782982</v>
      </c>
      <c r="Q353" s="124">
        <f t="shared" si="27"/>
        <v>32.914258967320578</v>
      </c>
      <c r="R353" s="124">
        <f t="shared" si="28"/>
        <v>15884.337299789653</v>
      </c>
      <c r="Z353" s="2"/>
    </row>
    <row r="354" spans="13:26" x14ac:dyDescent="0.25">
      <c r="M354" s="2"/>
      <c r="N354" s="1">
        <f t="shared" si="29"/>
        <v>292</v>
      </c>
      <c r="O354" s="124">
        <f t="shared" si="26"/>
        <v>15884.337299789653</v>
      </c>
      <c r="P354" s="124">
        <f t="shared" si="30"/>
        <v>39.76669065782982</v>
      </c>
      <c r="Q354" s="124">
        <f t="shared" si="27"/>
        <v>33.06555491917878</v>
      </c>
      <c r="R354" s="124">
        <f t="shared" si="28"/>
        <v>15957.169545366662</v>
      </c>
      <c r="Z354" s="2"/>
    </row>
    <row r="355" spans="13:26" x14ac:dyDescent="0.25">
      <c r="M355" s="2"/>
      <c r="N355" s="1">
        <f t="shared" si="29"/>
        <v>293</v>
      </c>
      <c r="O355" s="124">
        <f t="shared" si="26"/>
        <v>15957.169545366662</v>
      </c>
      <c r="P355" s="124">
        <f t="shared" si="30"/>
        <v>39.76669065782982</v>
      </c>
      <c r="Q355" s="124">
        <f t="shared" si="27"/>
        <v>33.217165815532994</v>
      </c>
      <c r="R355" s="124">
        <f t="shared" si="28"/>
        <v>16030.153401840025</v>
      </c>
      <c r="Z355" s="2"/>
    </row>
    <row r="356" spans="13:26" x14ac:dyDescent="0.25">
      <c r="M356" s="2"/>
      <c r="N356" s="1">
        <f t="shared" si="29"/>
        <v>294</v>
      </c>
      <c r="O356" s="124">
        <f t="shared" si="26"/>
        <v>16030.153401840025</v>
      </c>
      <c r="P356" s="124">
        <f t="shared" si="30"/>
        <v>39.76669065782982</v>
      </c>
      <c r="Q356" s="124">
        <f t="shared" si="27"/>
        <v>33.369092311985909</v>
      </c>
      <c r="R356" s="124">
        <f t="shared" si="28"/>
        <v>16103.289184809842</v>
      </c>
      <c r="Z356" s="2"/>
    </row>
    <row r="357" spans="13:26" x14ac:dyDescent="0.25">
      <c r="M357" s="2"/>
      <c r="N357" s="1">
        <f t="shared" si="29"/>
        <v>295</v>
      </c>
      <c r="O357" s="124">
        <f t="shared" si="26"/>
        <v>16103.289184809842</v>
      </c>
      <c r="P357" s="124">
        <f t="shared" si="30"/>
        <v>39.76669065782982</v>
      </c>
      <c r="Q357" s="124">
        <f t="shared" si="27"/>
        <v>33.521335065504978</v>
      </c>
      <c r="R357" s="124">
        <f t="shared" si="28"/>
        <v>16176.577210533178</v>
      </c>
      <c r="Z357" s="2"/>
    </row>
    <row r="358" spans="13:26" x14ac:dyDescent="0.25">
      <c r="M358" s="2"/>
      <c r="N358" s="1">
        <f t="shared" si="29"/>
        <v>296</v>
      </c>
      <c r="O358" s="124">
        <f t="shared" si="26"/>
        <v>16176.577210533178</v>
      </c>
      <c r="P358" s="124">
        <f t="shared" si="30"/>
        <v>39.76669065782982</v>
      </c>
      <c r="Q358" s="124">
        <f t="shared" si="27"/>
        <v>33.673894734425204</v>
      </c>
      <c r="R358" s="124">
        <f t="shared" si="28"/>
        <v>16250.017795925434</v>
      </c>
      <c r="Z358" s="2"/>
    </row>
    <row r="359" spans="13:26" x14ac:dyDescent="0.25">
      <c r="M359" s="2"/>
      <c r="N359" s="1">
        <f t="shared" si="29"/>
        <v>297</v>
      </c>
      <c r="O359" s="124">
        <f t="shared" si="26"/>
        <v>16250.017795925434</v>
      </c>
      <c r="P359" s="124">
        <f t="shared" si="30"/>
        <v>39.76669065782982</v>
      </c>
      <c r="Q359" s="124">
        <f t="shared" si="27"/>
        <v>33.82677197845203</v>
      </c>
      <c r="R359" s="124">
        <f t="shared" si="28"/>
        <v>16323.611258561717</v>
      </c>
      <c r="Z359" s="2"/>
    </row>
    <row r="360" spans="13:26" x14ac:dyDescent="0.25">
      <c r="M360" s="2"/>
      <c r="N360" s="1">
        <f t="shared" si="29"/>
        <v>298</v>
      </c>
      <c r="O360" s="124">
        <f t="shared" ref="O360:O422" si="31">R359</f>
        <v>16323.611258561717</v>
      </c>
      <c r="P360" s="124">
        <f t="shared" si="30"/>
        <v>39.76669065782982</v>
      </c>
      <c r="Q360" s="124">
        <f t="shared" ref="Q360:Q422" si="32">O360*$P$57</f>
        <v>33.979967458664149</v>
      </c>
      <c r="R360" s="124">
        <f t="shared" ref="R360:R422" si="33">O360+P360+Q360</f>
        <v>16397.357916678211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16397.357916678211</v>
      </c>
      <c r="P361" s="124">
        <f t="shared" si="30"/>
        <v>39.76669065782982</v>
      </c>
      <c r="Q361" s="124">
        <f t="shared" si="32"/>
        <v>34.133481837516399</v>
      </c>
      <c r="R361" s="124">
        <f t="shared" si="33"/>
        <v>16471.25808917356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16471.25808917356</v>
      </c>
      <c r="P362" s="124">
        <f t="shared" si="30"/>
        <v>39.76669065782982</v>
      </c>
      <c r="Q362" s="124">
        <f t="shared" si="32"/>
        <v>34.287315778842618</v>
      </c>
      <c r="R362" s="124">
        <f t="shared" si="33"/>
        <v>16545.312095610232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16545.312095610232</v>
      </c>
      <c r="P363" s="124">
        <f t="shared" si="30"/>
        <v>39.76669065782982</v>
      </c>
      <c r="Q363" s="124">
        <f t="shared" si="32"/>
        <v>34.441469947858494</v>
      </c>
      <c r="R363" s="124">
        <f t="shared" si="33"/>
        <v>16619.520256215921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16619.520256215921</v>
      </c>
      <c r="P364" s="124">
        <f t="shared" si="30"/>
        <v>39.76669065782982</v>
      </c>
      <c r="Q364" s="124">
        <f t="shared" si="32"/>
        <v>34.595945011164481</v>
      </c>
      <c r="R364" s="124">
        <f t="shared" si="33"/>
        <v>16693.882891884918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16693.882891884918</v>
      </c>
      <c r="P365" s="124">
        <f t="shared" si="30"/>
        <v>39.76669065782982</v>
      </c>
      <c r="Q365" s="124">
        <f t="shared" si="32"/>
        <v>34.750741636748643</v>
      </c>
      <c r="R365" s="124">
        <f t="shared" si="33"/>
        <v>16768.400324179496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16768.400324179496</v>
      </c>
      <c r="P366" s="124">
        <f t="shared" si="30"/>
        <v>39.76669065782982</v>
      </c>
      <c r="Q366" s="124">
        <f t="shared" si="32"/>
        <v>34.905860493989557</v>
      </c>
      <c r="R366" s="124">
        <f t="shared" si="33"/>
        <v>16843.072875331316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16843.072875331316</v>
      </c>
      <c r="P367" s="124">
        <f t="shared" si="30"/>
        <v>39.76669065782982</v>
      </c>
      <c r="Q367" s="124">
        <f t="shared" si="32"/>
        <v>35.061302253659214</v>
      </c>
      <c r="R367" s="124">
        <f t="shared" si="33"/>
        <v>16917.900868242807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16917.900868242807</v>
      </c>
      <c r="P368" s="124">
        <f t="shared" si="30"/>
        <v>39.76669065782982</v>
      </c>
      <c r="Q368" s="124">
        <f t="shared" si="32"/>
        <v>35.217067587925918</v>
      </c>
      <c r="R368" s="124">
        <f t="shared" si="33"/>
        <v>16992.884626488561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16992.884626488561</v>
      </c>
      <c r="P369" s="124">
        <f t="shared" si="30"/>
        <v>39.76669065782982</v>
      </c>
      <c r="Q369" s="124">
        <f t="shared" si="32"/>
        <v>35.373157170357182</v>
      </c>
      <c r="R369" s="124">
        <f t="shared" si="33"/>
        <v>17068.02447431675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17068.02447431675</v>
      </c>
      <c r="P370" s="124">
        <f t="shared" si="30"/>
        <v>39.76669065782982</v>
      </c>
      <c r="Q370" s="124">
        <f t="shared" si="32"/>
        <v>35.529571675922647</v>
      </c>
      <c r="R370" s="124">
        <f t="shared" si="33"/>
        <v>17143.320736650501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17143.320736650501</v>
      </c>
      <c r="P371" s="124">
        <f t="shared" si="30"/>
        <v>39.76669065782982</v>
      </c>
      <c r="Q371" s="124">
        <f t="shared" si="32"/>
        <v>35.686311780997002</v>
      </c>
      <c r="R371" s="124">
        <f t="shared" si="33"/>
        <v>17218.773739089327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17218.773739089327</v>
      </c>
      <c r="P372" s="124">
        <f t="shared" si="30"/>
        <v>39.76669065782982</v>
      </c>
      <c r="Q372" s="124">
        <f t="shared" si="32"/>
        <v>35.843378163362921</v>
      </c>
      <c r="R372" s="124">
        <f t="shared" si="33"/>
        <v>17294.383807910519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17294.383807910519</v>
      </c>
      <c r="P373" s="124">
        <f t="shared" si="30"/>
        <v>39.76669065782982</v>
      </c>
      <c r="Q373" s="124">
        <f t="shared" si="32"/>
        <v>36.000771502213958</v>
      </c>
      <c r="R373" s="124">
        <f t="shared" si="33"/>
        <v>17370.151270070564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17370.151270070564</v>
      </c>
      <c r="P374" s="124">
        <f t="shared" si="30"/>
        <v>39.76669065782982</v>
      </c>
      <c r="Q374" s="124">
        <f t="shared" si="32"/>
        <v>36.158492478157534</v>
      </c>
      <c r="R374" s="124">
        <f t="shared" si="33"/>
        <v>17446.076453206551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17446.076453206551</v>
      </c>
      <c r="P375" s="124">
        <f t="shared" si="30"/>
        <v>39.76669065782982</v>
      </c>
      <c r="Q375" s="124">
        <f t="shared" si="32"/>
        <v>36.316541773217828</v>
      </c>
      <c r="R375" s="124">
        <f t="shared" si="33"/>
        <v>17522.159685637598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17522.159685637598</v>
      </c>
      <c r="P376" s="124">
        <f t="shared" si="30"/>
        <v>39.76669065782982</v>
      </c>
      <c r="Q376" s="124">
        <f t="shared" si="32"/>
        <v>36.474920070838763</v>
      </c>
      <c r="R376" s="124">
        <f t="shared" si="33"/>
        <v>17598.401296366268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17598.401296366268</v>
      </c>
      <c r="P377" s="124">
        <f t="shared" si="30"/>
        <v>39.76669065782982</v>
      </c>
      <c r="Q377" s="124">
        <f t="shared" si="32"/>
        <v>36.633628055886959</v>
      </c>
      <c r="R377" s="124">
        <f t="shared" si="33"/>
        <v>17674.801615079985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17674.801615079985</v>
      </c>
      <c r="P378" s="124">
        <f t="shared" si="30"/>
        <v>39.76669065782982</v>
      </c>
      <c r="Q378" s="124">
        <f t="shared" si="32"/>
        <v>36.792666414654661</v>
      </c>
      <c r="R378" s="124">
        <f t="shared" si="33"/>
        <v>17751.36097215247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17751.36097215247</v>
      </c>
      <c r="P379" s="124">
        <f t="shared" si="30"/>
        <v>39.76669065782982</v>
      </c>
      <c r="Q379" s="124">
        <f t="shared" si="32"/>
        <v>36.952035834862755</v>
      </c>
      <c r="R379" s="124">
        <f t="shared" si="33"/>
        <v>17828.079698645164</v>
      </c>
      <c r="Z379" s="2"/>
    </row>
    <row r="380" spans="13:26" x14ac:dyDescent="0.25">
      <c r="M380" s="2"/>
      <c r="N380" s="1">
        <f t="shared" ref="N380:N422" si="34">N379+1</f>
        <v>318</v>
      </c>
      <c r="O380" s="124">
        <f t="shared" si="31"/>
        <v>17828.079698645164</v>
      </c>
      <c r="P380" s="124">
        <f t="shared" ref="P380:P422" si="35">P379</f>
        <v>39.76669065782982</v>
      </c>
      <c r="Q380" s="124">
        <f t="shared" si="32"/>
        <v>37.111737005663706</v>
      </c>
      <c r="R380" s="124">
        <f t="shared" si="33"/>
        <v>17904.958126308658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17904.958126308658</v>
      </c>
      <c r="P381" s="124">
        <f t="shared" si="35"/>
        <v>39.76669065782982</v>
      </c>
      <c r="Q381" s="124">
        <f t="shared" si="32"/>
        <v>37.271770617644549</v>
      </c>
      <c r="R381" s="124">
        <f t="shared" si="33"/>
        <v>17981.996587584134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17981.996587584134</v>
      </c>
      <c r="P382" s="124">
        <f t="shared" si="35"/>
        <v>39.76669065782982</v>
      </c>
      <c r="Q382" s="124">
        <f t="shared" si="32"/>
        <v>37.432137362829884</v>
      </c>
      <c r="R382" s="124">
        <f t="shared" si="33"/>
        <v>18059.195415604794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18059.195415604794</v>
      </c>
      <c r="P383" s="124">
        <f t="shared" si="35"/>
        <v>39.76669065782982</v>
      </c>
      <c r="Q383" s="124">
        <f t="shared" si="32"/>
        <v>37.592837934684852</v>
      </c>
      <c r="R383" s="124">
        <f t="shared" si="33"/>
        <v>18136.554944197309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18136.554944197309</v>
      </c>
      <c r="P384" s="124">
        <f t="shared" si="35"/>
        <v>39.76669065782982</v>
      </c>
      <c r="Q384" s="124">
        <f t="shared" si="32"/>
        <v>37.753873028118143</v>
      </c>
      <c r="R384" s="124">
        <f t="shared" si="33"/>
        <v>18214.075507883259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18214.075507883259</v>
      </c>
      <c r="P385" s="124">
        <f t="shared" si="35"/>
        <v>39.76669065782982</v>
      </c>
      <c r="Q385" s="124">
        <f t="shared" si="32"/>
        <v>37.915243339485016</v>
      </c>
      <c r="R385" s="124">
        <f t="shared" si="33"/>
        <v>18291.757441880574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18291.757441880574</v>
      </c>
      <c r="P386" s="124">
        <f t="shared" si="35"/>
        <v>39.76669065782982</v>
      </c>
      <c r="Q386" s="124">
        <f t="shared" si="32"/>
        <v>38.076949566590272</v>
      </c>
      <c r="R386" s="124">
        <f t="shared" si="33"/>
        <v>18369.601082104997</v>
      </c>
      <c r="Z386" s="2"/>
    </row>
    <row r="387" spans="13:26" x14ac:dyDescent="0.25">
      <c r="M387" s="2"/>
      <c r="N387" s="1">
        <f t="shared" si="34"/>
        <v>325</v>
      </c>
      <c r="O387" s="124">
        <f t="shared" si="31"/>
        <v>18369.601082104997</v>
      </c>
      <c r="P387" s="124">
        <f t="shared" si="35"/>
        <v>39.76669065782982</v>
      </c>
      <c r="Q387" s="124">
        <f t="shared" si="32"/>
        <v>38.23899240869131</v>
      </c>
      <c r="R387" s="124">
        <f t="shared" si="33"/>
        <v>18447.60676517152</v>
      </c>
      <c r="Z387" s="2"/>
    </row>
    <row r="388" spans="13:26" x14ac:dyDescent="0.25">
      <c r="M388" s="2"/>
      <c r="N388" s="1">
        <f t="shared" si="34"/>
        <v>326</v>
      </c>
      <c r="O388" s="124">
        <f t="shared" si="31"/>
        <v>18447.60676517152</v>
      </c>
      <c r="P388" s="124">
        <f t="shared" si="35"/>
        <v>39.76669065782982</v>
      </c>
      <c r="Q388" s="124">
        <f t="shared" si="32"/>
        <v>38.401372566501124</v>
      </c>
      <c r="R388" s="124">
        <f t="shared" si="33"/>
        <v>18525.774828395854</v>
      </c>
      <c r="Z388" s="2"/>
    </row>
    <row r="389" spans="13:26" x14ac:dyDescent="0.25">
      <c r="M389" s="2"/>
      <c r="N389" s="1">
        <f t="shared" si="34"/>
        <v>327</v>
      </c>
      <c r="O389" s="124">
        <f t="shared" si="31"/>
        <v>18525.774828395854</v>
      </c>
      <c r="P389" s="124">
        <f t="shared" si="35"/>
        <v>39.76669065782982</v>
      </c>
      <c r="Q389" s="124">
        <f t="shared" si="32"/>
        <v>38.564090742191354</v>
      </c>
      <c r="R389" s="124">
        <f t="shared" si="33"/>
        <v>18604.105609795875</v>
      </c>
      <c r="Z389" s="2"/>
    </row>
    <row r="390" spans="13:26" x14ac:dyDescent="0.25">
      <c r="M390" s="2"/>
      <c r="N390" s="1">
        <f t="shared" si="34"/>
        <v>328</v>
      </c>
      <c r="O390" s="124">
        <f t="shared" si="31"/>
        <v>18604.105609795875</v>
      </c>
      <c r="P390" s="124">
        <f t="shared" si="35"/>
        <v>39.76669065782982</v>
      </c>
      <c r="Q390" s="124">
        <f t="shared" si="32"/>
        <v>38.727147639395298</v>
      </c>
      <c r="R390" s="124">
        <f t="shared" si="33"/>
        <v>18682.5994480931</v>
      </c>
      <c r="Z390" s="2"/>
    </row>
    <row r="391" spans="13:26" x14ac:dyDescent="0.25">
      <c r="M391" s="2"/>
      <c r="N391" s="1">
        <f t="shared" si="34"/>
        <v>329</v>
      </c>
      <c r="O391" s="124">
        <f t="shared" si="31"/>
        <v>18682.5994480931</v>
      </c>
      <c r="P391" s="124">
        <f t="shared" si="35"/>
        <v>39.76669065782982</v>
      </c>
      <c r="Q391" s="124">
        <f t="shared" si="32"/>
        <v>38.890543963210987</v>
      </c>
      <c r="R391" s="124">
        <f t="shared" si="33"/>
        <v>18761.256682714142</v>
      </c>
      <c r="Z391" s="2"/>
    </row>
    <row r="392" spans="13:26" x14ac:dyDescent="0.25">
      <c r="M392" s="2"/>
      <c r="N392" s="1">
        <f t="shared" si="34"/>
        <v>330</v>
      </c>
      <c r="O392" s="124">
        <f t="shared" si="31"/>
        <v>18761.256682714142</v>
      </c>
      <c r="P392" s="124">
        <f t="shared" si="35"/>
        <v>39.76669065782982</v>
      </c>
      <c r="Q392" s="124">
        <f t="shared" si="32"/>
        <v>39.054280420204208</v>
      </c>
      <c r="R392" s="124">
        <f t="shared" si="33"/>
        <v>18840.077653792177</v>
      </c>
      <c r="Z392" s="2"/>
    </row>
    <row r="393" spans="13:26" x14ac:dyDescent="0.25">
      <c r="M393" s="2"/>
      <c r="N393" s="1">
        <f t="shared" si="34"/>
        <v>331</v>
      </c>
      <c r="O393" s="124">
        <f t="shared" si="31"/>
        <v>18840.077653792177</v>
      </c>
      <c r="P393" s="124">
        <f t="shared" si="35"/>
        <v>39.76669065782982</v>
      </c>
      <c r="Q393" s="124">
        <f t="shared" si="32"/>
        <v>39.218357718411561</v>
      </c>
      <c r="R393" s="124">
        <f t="shared" si="33"/>
        <v>18919.062702168419</v>
      </c>
      <c r="Z393" s="2"/>
    </row>
    <row r="394" spans="13:26" x14ac:dyDescent="0.25">
      <c r="M394" s="2"/>
      <c r="N394" s="1">
        <f t="shared" si="34"/>
        <v>332</v>
      </c>
      <c r="O394" s="124">
        <f t="shared" si="31"/>
        <v>18919.062702168419</v>
      </c>
      <c r="P394" s="124">
        <f t="shared" si="35"/>
        <v>39.76669065782982</v>
      </c>
      <c r="Q394" s="124">
        <f t="shared" si="32"/>
        <v>39.382776567343534</v>
      </c>
      <c r="R394" s="124">
        <f t="shared" si="33"/>
        <v>18998.212169393595</v>
      </c>
      <c r="Z394" s="2"/>
    </row>
    <row r="395" spans="13:26" x14ac:dyDescent="0.25">
      <c r="M395" s="2"/>
      <c r="N395" s="1">
        <f t="shared" si="34"/>
        <v>333</v>
      </c>
      <c r="O395" s="124">
        <f t="shared" si="31"/>
        <v>18998.212169393595</v>
      </c>
      <c r="P395" s="124">
        <f t="shared" si="35"/>
        <v>39.76669065782982</v>
      </c>
      <c r="Q395" s="124">
        <f t="shared" si="32"/>
        <v>39.54753767798757</v>
      </c>
      <c r="R395" s="124">
        <f t="shared" si="33"/>
        <v>19077.526397729413</v>
      </c>
      <c r="Z395" s="2"/>
    </row>
    <row r="396" spans="13:26" x14ac:dyDescent="0.25">
      <c r="M396" s="2"/>
      <c r="N396" s="1">
        <f t="shared" si="34"/>
        <v>334</v>
      </c>
      <c r="O396" s="124">
        <f t="shared" si="31"/>
        <v>19077.526397729413</v>
      </c>
      <c r="P396" s="124">
        <f t="shared" si="35"/>
        <v>39.76669065782982</v>
      </c>
      <c r="Q396" s="124">
        <f t="shared" si="32"/>
        <v>39.71264176281111</v>
      </c>
      <c r="R396" s="124">
        <f t="shared" si="33"/>
        <v>19157.005730150053</v>
      </c>
      <c r="Z396" s="2"/>
    </row>
    <row r="397" spans="13:26" x14ac:dyDescent="0.25">
      <c r="M397" s="2"/>
      <c r="N397" s="1">
        <f t="shared" si="34"/>
        <v>335</v>
      </c>
      <c r="O397" s="124">
        <f t="shared" si="31"/>
        <v>19157.005730150053</v>
      </c>
      <c r="P397" s="124">
        <f t="shared" si="35"/>
        <v>39.76669065782982</v>
      </c>
      <c r="Q397" s="124">
        <f t="shared" si="32"/>
        <v>39.878089535764737</v>
      </c>
      <c r="R397" s="124">
        <f t="shared" si="33"/>
        <v>19236.650510343647</v>
      </c>
      <c r="Z397" s="2"/>
    </row>
    <row r="398" spans="13:26" x14ac:dyDescent="0.25">
      <c r="M398" s="2"/>
      <c r="N398" s="1">
        <f t="shared" si="34"/>
        <v>336</v>
      </c>
      <c r="O398" s="124">
        <f t="shared" si="31"/>
        <v>19236.650510343647</v>
      </c>
      <c r="P398" s="124">
        <f t="shared" si="35"/>
        <v>39.76669065782982</v>
      </c>
      <c r="Q398" s="124">
        <f t="shared" si="32"/>
        <v>40.043881712285192</v>
      </c>
      <c r="R398" s="124">
        <f t="shared" si="33"/>
        <v>19316.461082713762</v>
      </c>
      <c r="Z398" s="2"/>
    </row>
    <row r="399" spans="13:26" x14ac:dyDescent="0.25">
      <c r="M399" s="2"/>
      <c r="N399" s="1">
        <f t="shared" si="34"/>
        <v>337</v>
      </c>
      <c r="O399" s="124">
        <f t="shared" si="31"/>
        <v>19316.461082713762</v>
      </c>
      <c r="P399" s="124">
        <f t="shared" si="35"/>
        <v>39.76669065782982</v>
      </c>
      <c r="Q399" s="124">
        <f t="shared" si="32"/>
        <v>40.210019009298527</v>
      </c>
      <c r="R399" s="124">
        <f t="shared" si="33"/>
        <v>19396.43779238089</v>
      </c>
      <c r="Z399" s="2"/>
    </row>
    <row r="400" spans="13:26" x14ac:dyDescent="0.25">
      <c r="M400" s="2"/>
      <c r="N400" s="1">
        <f t="shared" si="34"/>
        <v>338</v>
      </c>
      <c r="O400" s="124">
        <f t="shared" si="31"/>
        <v>19396.43779238089</v>
      </c>
      <c r="P400" s="124">
        <f t="shared" si="35"/>
        <v>39.76669065782982</v>
      </c>
      <c r="Q400" s="124">
        <f t="shared" si="32"/>
        <v>40.376502145223157</v>
      </c>
      <c r="R400" s="124">
        <f t="shared" si="33"/>
        <v>19476.580985183944</v>
      </c>
      <c r="Z400" s="2"/>
    </row>
    <row r="401" spans="13:26" x14ac:dyDescent="0.25">
      <c r="M401" s="2"/>
      <c r="N401" s="1">
        <f t="shared" si="34"/>
        <v>339</v>
      </c>
      <c r="O401" s="124">
        <f t="shared" si="31"/>
        <v>19476.580985183944</v>
      </c>
      <c r="P401" s="124">
        <f t="shared" si="35"/>
        <v>39.76669065782982</v>
      </c>
      <c r="Q401" s="124">
        <f t="shared" si="32"/>
        <v>40.543331839973021</v>
      </c>
      <c r="R401" s="124">
        <f t="shared" si="33"/>
        <v>19556.891007681748</v>
      </c>
      <c r="Z401" s="2"/>
    </row>
    <row r="402" spans="13:26" x14ac:dyDescent="0.25">
      <c r="M402" s="2"/>
      <c r="N402" s="1">
        <f t="shared" si="34"/>
        <v>340</v>
      </c>
      <c r="O402" s="124">
        <f t="shared" si="31"/>
        <v>19556.891007681748</v>
      </c>
      <c r="P402" s="124">
        <f t="shared" si="35"/>
        <v>39.76669065782982</v>
      </c>
      <c r="Q402" s="124">
        <f t="shared" si="32"/>
        <v>40.710508814960626</v>
      </c>
      <c r="R402" s="124">
        <f t="shared" si="33"/>
        <v>19637.368207154541</v>
      </c>
      <c r="Z402" s="2"/>
    </row>
    <row r="403" spans="13:26" x14ac:dyDescent="0.25">
      <c r="M403" s="2"/>
      <c r="N403" s="1">
        <f t="shared" si="34"/>
        <v>341</v>
      </c>
      <c r="O403" s="124">
        <f t="shared" si="31"/>
        <v>19637.368207154541</v>
      </c>
      <c r="P403" s="124">
        <f t="shared" si="35"/>
        <v>39.76669065782982</v>
      </c>
      <c r="Q403" s="124">
        <f t="shared" si="32"/>
        <v>40.878033793100229</v>
      </c>
      <c r="R403" s="124">
        <f t="shared" si="33"/>
        <v>19718.01293160547</v>
      </c>
      <c r="Z403" s="2"/>
    </row>
    <row r="404" spans="13:26" x14ac:dyDescent="0.25">
      <c r="M404" s="2"/>
      <c r="N404" s="1">
        <f t="shared" si="34"/>
        <v>342</v>
      </c>
      <c r="O404" s="124">
        <f t="shared" si="31"/>
        <v>19718.01293160547</v>
      </c>
      <c r="P404" s="124">
        <f t="shared" si="35"/>
        <v>39.76669065782982</v>
      </c>
      <c r="Q404" s="124">
        <f t="shared" si="32"/>
        <v>41.045907498810919</v>
      </c>
      <c r="R404" s="124">
        <f t="shared" si="33"/>
        <v>19798.825529762111</v>
      </c>
      <c r="Z404" s="2"/>
    </row>
    <row r="405" spans="13:26" x14ac:dyDescent="0.25">
      <c r="M405" s="2"/>
      <c r="N405" s="1">
        <f t="shared" si="34"/>
        <v>343</v>
      </c>
      <c r="O405" s="124">
        <f t="shared" si="31"/>
        <v>19798.825529762111</v>
      </c>
      <c r="P405" s="124">
        <f t="shared" si="35"/>
        <v>39.76669065782982</v>
      </c>
      <c r="Q405" s="124">
        <f t="shared" si="32"/>
        <v>41.214130658019791</v>
      </c>
      <c r="R405" s="124">
        <f t="shared" si="33"/>
        <v>19879.806351077961</v>
      </c>
      <c r="Z405" s="2"/>
    </row>
    <row r="406" spans="13:26" x14ac:dyDescent="0.25">
      <c r="M406" s="2"/>
      <c r="N406" s="1">
        <f t="shared" si="34"/>
        <v>344</v>
      </c>
      <c r="O406" s="124">
        <f t="shared" si="31"/>
        <v>19879.806351077961</v>
      </c>
      <c r="P406" s="124">
        <f t="shared" si="35"/>
        <v>39.76669065782982</v>
      </c>
      <c r="Q406" s="124">
        <f t="shared" si="32"/>
        <v>41.382703998165049</v>
      </c>
      <c r="R406" s="124">
        <f t="shared" si="33"/>
        <v>19960.955745733958</v>
      </c>
      <c r="Z406" s="2"/>
    </row>
    <row r="407" spans="13:26" x14ac:dyDescent="0.25">
      <c r="M407" s="2"/>
      <c r="N407" s="1">
        <f t="shared" si="34"/>
        <v>345</v>
      </c>
      <c r="O407" s="124">
        <f t="shared" si="31"/>
        <v>19960.955745733958</v>
      </c>
      <c r="P407" s="124">
        <f t="shared" si="35"/>
        <v>39.76669065782982</v>
      </c>
      <c r="Q407" s="124">
        <f t="shared" si="32"/>
        <v>41.551628248199172</v>
      </c>
      <c r="R407" s="124">
        <f t="shared" si="33"/>
        <v>20042.274064639987</v>
      </c>
      <c r="Z407" s="2"/>
    </row>
    <row r="408" spans="13:26" x14ac:dyDescent="0.25">
      <c r="M408" s="2"/>
      <c r="N408" s="1">
        <f t="shared" si="34"/>
        <v>346</v>
      </c>
      <c r="O408" s="124">
        <f t="shared" si="31"/>
        <v>20042.274064639987</v>
      </c>
      <c r="P408" s="124">
        <f t="shared" si="35"/>
        <v>39.76669065782982</v>
      </c>
      <c r="Q408" s="124">
        <f t="shared" si="32"/>
        <v>41.72090413859204</v>
      </c>
      <c r="R408" s="124">
        <f t="shared" si="33"/>
        <v>20123.761659436408</v>
      </c>
      <c r="Z408" s="2"/>
    </row>
    <row r="409" spans="13:26" x14ac:dyDescent="0.25">
      <c r="M409" s="2"/>
      <c r="N409" s="1">
        <f t="shared" si="34"/>
        <v>347</v>
      </c>
      <c r="O409" s="124">
        <f t="shared" si="31"/>
        <v>20123.761659436408</v>
      </c>
      <c r="P409" s="124">
        <f t="shared" si="35"/>
        <v>39.76669065782982</v>
      </c>
      <c r="Q409" s="124">
        <f t="shared" si="32"/>
        <v>41.890532401334141</v>
      </c>
      <c r="R409" s="124">
        <f t="shared" si="33"/>
        <v>20205.418882495575</v>
      </c>
      <c r="Z409" s="2"/>
    </row>
    <row r="410" spans="13:26" x14ac:dyDescent="0.25">
      <c r="M410" s="2"/>
      <c r="N410" s="1">
        <f t="shared" si="34"/>
        <v>348</v>
      </c>
      <c r="O410" s="124">
        <f t="shared" si="31"/>
        <v>20205.418882495575</v>
      </c>
      <c r="P410" s="124">
        <f t="shared" si="35"/>
        <v>39.76669065782982</v>
      </c>
      <c r="Q410" s="124">
        <f t="shared" si="32"/>
        <v>42.060513769939696</v>
      </c>
      <c r="R410" s="124">
        <f t="shared" si="33"/>
        <v>20287.246086923344</v>
      </c>
      <c r="Z410" s="2"/>
    </row>
    <row r="411" spans="13:26" x14ac:dyDescent="0.25">
      <c r="M411" s="2"/>
      <c r="N411" s="1">
        <f t="shared" si="34"/>
        <v>349</v>
      </c>
      <c r="O411" s="124">
        <f t="shared" si="31"/>
        <v>20287.246086923344</v>
      </c>
      <c r="P411" s="124">
        <f t="shared" si="35"/>
        <v>39.76669065782982</v>
      </c>
      <c r="Q411" s="124">
        <f t="shared" si="32"/>
        <v>42.230848979449824</v>
      </c>
      <c r="R411" s="124">
        <f t="shared" si="33"/>
        <v>20369.243626560623</v>
      </c>
      <c r="Z411" s="2"/>
    </row>
    <row r="412" spans="13:26" x14ac:dyDescent="0.25">
      <c r="M412" s="2"/>
      <c r="N412" s="1">
        <f t="shared" si="34"/>
        <v>350</v>
      </c>
      <c r="O412" s="124">
        <f t="shared" si="31"/>
        <v>20369.243626560623</v>
      </c>
      <c r="P412" s="124">
        <f t="shared" si="35"/>
        <v>39.76669065782982</v>
      </c>
      <c r="Q412" s="124">
        <f t="shared" si="32"/>
        <v>42.40153876643577</v>
      </c>
      <c r="R412" s="124">
        <f t="shared" si="33"/>
        <v>20451.41185598489</v>
      </c>
      <c r="Z412" s="2"/>
    </row>
    <row r="413" spans="13:26" x14ac:dyDescent="0.25">
      <c r="M413" s="2"/>
      <c r="N413" s="1">
        <f t="shared" si="34"/>
        <v>351</v>
      </c>
      <c r="O413" s="124">
        <f t="shared" si="31"/>
        <v>20451.41185598489</v>
      </c>
      <c r="P413" s="124">
        <f t="shared" si="35"/>
        <v>39.76669065782982</v>
      </c>
      <c r="Q413" s="124">
        <f t="shared" si="32"/>
        <v>42.572583869002045</v>
      </c>
      <c r="R413" s="124">
        <f t="shared" si="33"/>
        <v>20533.751130511722</v>
      </c>
      <c r="Z413" s="2"/>
    </row>
    <row r="414" spans="13:26" x14ac:dyDescent="0.25">
      <c r="M414" s="2"/>
      <c r="N414" s="1">
        <f t="shared" si="34"/>
        <v>352</v>
      </c>
      <c r="O414" s="124">
        <f t="shared" si="31"/>
        <v>20533.751130511722</v>
      </c>
      <c r="P414" s="124">
        <f t="shared" si="35"/>
        <v>39.76669065782982</v>
      </c>
      <c r="Q414" s="124">
        <f t="shared" si="32"/>
        <v>42.743985026789616</v>
      </c>
      <c r="R414" s="124">
        <f t="shared" si="33"/>
        <v>20616.261806196344</v>
      </c>
      <c r="Z414" s="2"/>
    </row>
    <row r="415" spans="13:26" x14ac:dyDescent="0.25">
      <c r="M415" s="2"/>
      <c r="N415" s="1">
        <f t="shared" si="34"/>
        <v>353</v>
      </c>
      <c r="O415" s="124">
        <f t="shared" si="31"/>
        <v>20616.261806196344</v>
      </c>
      <c r="P415" s="124">
        <f t="shared" si="35"/>
        <v>39.76669065782982</v>
      </c>
      <c r="Q415" s="124">
        <f t="shared" si="32"/>
        <v>42.915742980979154</v>
      </c>
      <c r="R415" s="124">
        <f t="shared" si="33"/>
        <v>20698.944239835153</v>
      </c>
      <c r="Z415" s="2"/>
    </row>
    <row r="416" spans="13:26" x14ac:dyDescent="0.25">
      <c r="M416" s="2"/>
      <c r="N416" s="1">
        <f t="shared" si="34"/>
        <v>354</v>
      </c>
      <c r="O416" s="124">
        <f t="shared" si="31"/>
        <v>20698.944239835153</v>
      </c>
      <c r="P416" s="124">
        <f t="shared" si="35"/>
        <v>39.76669065782982</v>
      </c>
      <c r="Q416" s="124">
        <f t="shared" si="32"/>
        <v>43.087858474294173</v>
      </c>
      <c r="R416" s="124">
        <f t="shared" si="33"/>
        <v>20781.798788967277</v>
      </c>
      <c r="Z416" s="2"/>
    </row>
    <row r="417" spans="13:26" x14ac:dyDescent="0.25">
      <c r="M417" s="2"/>
      <c r="N417" s="1">
        <f t="shared" si="34"/>
        <v>355</v>
      </c>
      <c r="O417" s="124">
        <f t="shared" si="31"/>
        <v>20781.798788967277</v>
      </c>
      <c r="P417" s="124">
        <f t="shared" si="35"/>
        <v>39.76669065782982</v>
      </c>
      <c r="Q417" s="124">
        <f t="shared" si="32"/>
        <v>43.260332251004286</v>
      </c>
      <c r="R417" s="124">
        <f t="shared" si="33"/>
        <v>20864.825811876111</v>
      </c>
      <c r="Z417" s="2"/>
    </row>
    <row r="418" spans="13:26" x14ac:dyDescent="0.25">
      <c r="M418" s="2"/>
      <c r="N418" s="1">
        <f t="shared" si="34"/>
        <v>356</v>
      </c>
      <c r="O418" s="124">
        <f t="shared" si="31"/>
        <v>20864.825811876111</v>
      </c>
      <c r="P418" s="124">
        <f t="shared" si="35"/>
        <v>39.76669065782982</v>
      </c>
      <c r="Q418" s="124">
        <f t="shared" si="32"/>
        <v>43.433165056928416</v>
      </c>
      <c r="R418" s="124">
        <f t="shared" si="33"/>
        <v>20948.025667590871</v>
      </c>
      <c r="Z418" s="2"/>
    </row>
    <row r="419" spans="13:26" x14ac:dyDescent="0.25">
      <c r="M419" s="2"/>
      <c r="N419" s="1">
        <f t="shared" si="34"/>
        <v>357</v>
      </c>
      <c r="O419" s="124">
        <f t="shared" si="31"/>
        <v>20948.025667590871</v>
      </c>
      <c r="P419" s="124">
        <f t="shared" si="35"/>
        <v>39.76669065782982</v>
      </c>
      <c r="Q419" s="124">
        <f t="shared" si="32"/>
        <v>43.606357639438016</v>
      </c>
      <c r="R419" s="124">
        <f t="shared" si="33"/>
        <v>21031.398715888139</v>
      </c>
      <c r="Z419" s="2"/>
    </row>
    <row r="420" spans="13:26" x14ac:dyDescent="0.25">
      <c r="M420" s="2"/>
      <c r="N420" s="1">
        <f t="shared" si="34"/>
        <v>358</v>
      </c>
      <c r="O420" s="124">
        <f t="shared" si="31"/>
        <v>21031.398715888139</v>
      </c>
      <c r="P420" s="124">
        <f t="shared" si="35"/>
        <v>39.76669065782982</v>
      </c>
      <c r="Q420" s="124">
        <f t="shared" si="32"/>
        <v>43.779910747460292</v>
      </c>
      <c r="R420" s="124">
        <f t="shared" si="33"/>
        <v>21114.94531729343</v>
      </c>
      <c r="Z420" s="2"/>
    </row>
    <row r="421" spans="13:26" x14ac:dyDescent="0.25">
      <c r="M421" s="2"/>
      <c r="N421" s="1">
        <f t="shared" si="34"/>
        <v>359</v>
      </c>
      <c r="O421" s="124">
        <f t="shared" si="31"/>
        <v>21114.94531729343</v>
      </c>
      <c r="P421" s="124">
        <f t="shared" si="35"/>
        <v>39.76669065782982</v>
      </c>
      <c r="Q421" s="124">
        <f t="shared" si="32"/>
        <v>43.953825131481459</v>
      </c>
      <c r="R421" s="124">
        <f t="shared" si="33"/>
        <v>21198.665833082741</v>
      </c>
      <c r="Z421" s="2"/>
    </row>
    <row r="422" spans="13:26" x14ac:dyDescent="0.25">
      <c r="M422" s="2"/>
      <c r="N422" s="1">
        <f t="shared" si="34"/>
        <v>360</v>
      </c>
      <c r="O422" s="124">
        <f t="shared" si="31"/>
        <v>21198.665833082741</v>
      </c>
      <c r="P422" s="124">
        <f t="shared" si="35"/>
        <v>39.76669065782982</v>
      </c>
      <c r="Q422" s="124">
        <f t="shared" si="32"/>
        <v>44.128101543549974</v>
      </c>
      <c r="R422" s="124">
        <f t="shared" si="33"/>
        <v>21282.560625284121</v>
      </c>
      <c r="Z422" s="2"/>
    </row>
    <row r="423" spans="13:26" x14ac:dyDescent="0.25">
      <c r="M423" s="2"/>
      <c r="N423" s="163" t="s">
        <v>216</v>
      </c>
      <c r="O423" s="163" t="s">
        <v>216</v>
      </c>
      <c r="P423" s="163" t="s">
        <v>216</v>
      </c>
      <c r="Q423" s="163" t="s">
        <v>216</v>
      </c>
      <c r="R423" s="163" t="s">
        <v>216</v>
      </c>
      <c r="Z423" s="2"/>
    </row>
    <row r="424" spans="13:26" x14ac:dyDescent="0.25">
      <c r="M424" s="2"/>
      <c r="N424" s="134"/>
      <c r="O424" s="134" t="s">
        <v>231</v>
      </c>
      <c r="P424" s="196">
        <f>SUM(P63:P422)</f>
        <v>14316.008636818839</v>
      </c>
      <c r="Q424" s="196">
        <f>SUM(Q63:Q422)</f>
        <v>6966.5519884652667</v>
      </c>
      <c r="R424" s="196">
        <f>P424+Q424</f>
        <v>21282.560625284106</v>
      </c>
      <c r="S424" s="124">
        <f>R424-P58</f>
        <v>1.5643308870494366E-10</v>
      </c>
      <c r="Z424" s="2"/>
    </row>
    <row r="425" spans="13:26" x14ac:dyDescent="0.25"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</sheetData>
  <mergeCells count="1">
    <mergeCell ref="AF7:AF8"/>
  </mergeCells>
  <printOptions horizontalCentered="1"/>
  <pageMargins left="0.75" right="0.75" top="0.75" bottom="0.75" header="1" footer="1"/>
  <pageSetup scale="64" orientation="portrait" blackAndWhite="1" r:id="rId1"/>
  <headerFooter alignWithMargins="0"/>
  <customProperties>
    <customPr name="EpmWorksheetKeyString_GUID" r:id="rId2"/>
  </customPropertie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7A87A-49F7-466F-B6F6-65CF6C5C0159}">
  <sheetPr>
    <tabColor theme="2" tint="-0.499984740745262"/>
    <pageSetUpPr fitToPage="1"/>
  </sheetPr>
  <dimension ref="A1:AH485"/>
  <sheetViews>
    <sheetView zoomScaleNormal="100" workbookViewId="0">
      <pane ySplit="15" topLeftCell="A16" activePane="bottomLeft" state="frozen"/>
      <selection activeCell="D37" sqref="D37"/>
      <selection pane="bottomLeft" activeCell="A16" sqref="A16"/>
    </sheetView>
  </sheetViews>
  <sheetFormatPr defaultColWidth="9.109375" defaultRowHeight="13.2" x14ac:dyDescent="0.25"/>
  <cols>
    <col min="1" max="1" width="23.66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Future Property 1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2060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10117744.51528669</v>
      </c>
      <c r="Q8" s="184">
        <f>G10</f>
        <v>4066265.4092713166</v>
      </c>
      <c r="R8" s="184">
        <f>G11</f>
        <v>4071936.7081089593</v>
      </c>
      <c r="S8" s="184">
        <f>G12</f>
        <v>4379522.4225314818</v>
      </c>
      <c r="T8" s="184">
        <f>G13</f>
        <v>-2399980.0246250681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24866504.023593705</v>
      </c>
      <c r="Q9" s="184">
        <f>L10</f>
        <v>11080340.70528307</v>
      </c>
      <c r="R9" s="184">
        <f>L11</f>
        <v>11188477.337849952</v>
      </c>
      <c r="S9" s="184">
        <f>L12</f>
        <v>9192121.0224730372</v>
      </c>
      <c r="T9" s="184">
        <f>L13</f>
        <v>-6594435.0420123525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30</v>
      </c>
      <c r="B10" s="170">
        <f>'Escalation Factors'!$A$10</f>
        <v>2023</v>
      </c>
      <c r="C10" s="201">
        <f>C17+5*1</f>
        <v>2060</v>
      </c>
      <c r="D10" s="10" t="s">
        <v>155</v>
      </c>
      <c r="E10" s="184">
        <f>VLOOKUP($A$10,'Cost Estimates in 2023'!$A:$F,2,FALSE)</f>
        <v>3856065</v>
      </c>
      <c r="F10" s="164">
        <f>VLOOKUP(G$7,Multiplier_Labor,3,FALSE)</f>
        <v>1.0545116353773385</v>
      </c>
      <c r="G10" s="185">
        <f>E10*F10</f>
        <v>4066265.4092713166</v>
      </c>
      <c r="H10" s="137"/>
      <c r="J10" s="165">
        <f>C10+1</f>
        <v>2061</v>
      </c>
      <c r="K10" s="164">
        <f>VLOOKUP(J$10,Multiplier_Labor,4,FALSE)</f>
        <v>2.7249428136243301</v>
      </c>
      <c r="L10" s="185">
        <f>G10*K10</f>
        <v>11080340.70528307</v>
      </c>
      <c r="M10" s="2"/>
      <c r="O10" s="134" t="s">
        <v>235</v>
      </c>
      <c r="P10" s="184">
        <f>SUM(Q10:T10)</f>
        <v>24866504.023593705</v>
      </c>
      <c r="Q10" s="184">
        <f>Q9-Q16</f>
        <v>11080340.70528307</v>
      </c>
      <c r="R10" s="184">
        <f>R9-R16</f>
        <v>11188477.337849952</v>
      </c>
      <c r="S10" s="184">
        <f>S9-S16</f>
        <v>9192121.0224730372</v>
      </c>
      <c r="T10" s="184">
        <f>T9-T16</f>
        <v>-6594435.0420123525</v>
      </c>
      <c r="Z10" s="2"/>
      <c r="AA10" s="186" t="str">
        <f>A10</f>
        <v>Future Property 1 Solar</v>
      </c>
      <c r="AB10" s="182">
        <f>P12</f>
        <v>35</v>
      </c>
      <c r="AC10" s="187">
        <f>G7</f>
        <v>2025</v>
      </c>
      <c r="AD10" s="187">
        <f>C10</f>
        <v>2060</v>
      </c>
      <c r="AE10" s="182">
        <f>G15</f>
        <v>10117744.51528669</v>
      </c>
      <c r="AF10" s="182">
        <f>P16</f>
        <v>0</v>
      </c>
      <c r="AG10" s="182">
        <f>L15</f>
        <v>24866504.023593705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4016490</v>
      </c>
      <c r="F11" s="164">
        <f>VLOOKUP(G$7,Multiplier_Materials,3,FALSE)</f>
        <v>1.0138047668757943</v>
      </c>
      <c r="G11" s="185">
        <f>E11*F11</f>
        <v>4071936.7081089593</v>
      </c>
      <c r="H11" s="137"/>
      <c r="K11" s="164">
        <f>VLOOKUP(J$10,Multiplier_Materials,4,FALSE)</f>
        <v>2.7477041368469535</v>
      </c>
      <c r="L11" s="185">
        <f>G11*K11</f>
        <v>11188477.337849952</v>
      </c>
      <c r="M11" s="2"/>
      <c r="O11" s="134" t="s">
        <v>234</v>
      </c>
      <c r="P11" s="184">
        <f>SUM(Q11:T11)</f>
        <v>10117744.515286658</v>
      </c>
      <c r="Q11" s="184">
        <f>Q10/((1+Q13)^(P12))</f>
        <v>4066265.4092713059</v>
      </c>
      <c r="R11" s="184">
        <f>R10/((1+R13)^(P12))</f>
        <v>4071936.708108962</v>
      </c>
      <c r="S11" s="184">
        <f>S10/((1+S13)^(P12))</f>
        <v>4379522.4225314613</v>
      </c>
      <c r="T11" s="184">
        <f>T10/((1+T13)^(P12))</f>
        <v>-2399980.0246250699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4204285</v>
      </c>
      <c r="F12" s="164">
        <f>VLOOKUP(G$7,Multiplier_GDP,3,FALSE)</f>
        <v>1.0416806716317952</v>
      </c>
      <c r="G12" s="185">
        <f>E12*F12</f>
        <v>4379522.4225314818</v>
      </c>
      <c r="H12" s="137"/>
      <c r="K12" s="164">
        <f>VLOOKUP(J$10,Multiplier_GDP,4,FALSE)</f>
        <v>2.0988866217882598</v>
      </c>
      <c r="L12" s="185">
        <f>G12*K12</f>
        <v>9192121.0224730372</v>
      </c>
      <c r="M12" s="2"/>
      <c r="O12" s="134" t="s">
        <v>244</v>
      </c>
      <c r="P12" s="184">
        <f>(P7-P6)</f>
        <v>35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-2367300</v>
      </c>
      <c r="F13" s="164">
        <f>F11</f>
        <v>1.0138047668757943</v>
      </c>
      <c r="G13" s="185">
        <f>E13*F13</f>
        <v>-2399980.0246250681</v>
      </c>
      <c r="H13" s="137"/>
      <c r="K13" s="164">
        <f>K11</f>
        <v>2.7477041368469535</v>
      </c>
      <c r="L13" s="185">
        <f>G13*K13</f>
        <v>-6594435.0420123525</v>
      </c>
      <c r="M13" s="2"/>
      <c r="O13" s="180" t="s">
        <v>237</v>
      </c>
      <c r="P13" s="189">
        <f>IF(P8=0,0,((P9/P8)^(1/($P7-$P6))-1))</f>
        <v>2.6025204048761852E-2</v>
      </c>
      <c r="Q13" s="189">
        <f>IF(Q8=0,0,((Q9/Q8)^(1/($P7-$P6))-1))</f>
        <v>2.9055463190894359E-2</v>
      </c>
      <c r="R13" s="189">
        <f>IF(R8=0,0,((R9/R8)^(1/($P7-$P6))-1))</f>
        <v>2.9300062328462939E-2</v>
      </c>
      <c r="S13" s="189">
        <f>IF(S8=0,0,((S9/S8)^(1/($P7-$P6))-1))</f>
        <v>2.1409011441470671E-2</v>
      </c>
      <c r="T13" s="189">
        <f>IF(T8=0,0,((T9/T8)^(1/($P7-$P6))-1))</f>
        <v>2.9300062328462939E-2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442744.34360488696</v>
      </c>
      <c r="Q14" s="185">
        <f>PMT(Q13,$P12,-Q11)</f>
        <v>186640.64046765253</v>
      </c>
      <c r="R14" s="185">
        <f>PMT(R13,$P12,-R11)</f>
        <v>187573.55804571547</v>
      </c>
      <c r="S14" s="185">
        <f>PMT(S13,$P12,-S11)</f>
        <v>179085.10326684677</v>
      </c>
      <c r="T14" s="185">
        <f>PMT(T13,$P12,-T11)</f>
        <v>-110554.95817532779</v>
      </c>
      <c r="U14" s="190"/>
      <c r="Z14" s="2"/>
    </row>
    <row r="15" spans="1:34" x14ac:dyDescent="0.25">
      <c r="E15" s="185">
        <f>SUM(E10:E13)</f>
        <v>9709540</v>
      </c>
      <c r="F15" s="124"/>
      <c r="G15" s="185">
        <f>SUM(G10:G13)</f>
        <v>10117744.51528669</v>
      </c>
      <c r="H15" s="137"/>
      <c r="L15" s="185">
        <f>SUM(L10:L13)</f>
        <v>24866504.023593705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2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2055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442744.34360488696</v>
      </c>
      <c r="Q17" s="124">
        <f>IF($N17&lt;=TRUNC($P$12),Q14*(1+0),0)</f>
        <v>186640.64046765253</v>
      </c>
      <c r="R17" s="124">
        <f>IF($N17&lt;=TRUNC($P$12),R14*(1+0),0)</f>
        <v>187573.55804571547</v>
      </c>
      <c r="S17" s="124">
        <f>IF($N17&lt;=TRUNC($P$12),S14*(1+0),0)</f>
        <v>179085.10326684677</v>
      </c>
      <c r="T17" s="124">
        <f>IF($N17&lt;=TRUNC($P$12),T14*(1+0),0)</f>
        <v>-110554.95817532779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454257.95866541</v>
      </c>
      <c r="Q18" s="124">
        <f t="shared" ref="Q18:Q52" si="3">IF($N18&lt;=TRUNC($P$12),Q17*(1+Q$13),0)</f>
        <v>192063.57072668534</v>
      </c>
      <c r="R18" s="124">
        <f t="shared" ref="R18:R52" si="4">IF($N18&lt;=TRUNC($P$12),R17*(1+R$13),0)</f>
        <v>193069.47498762648</v>
      </c>
      <c r="S18" s="124">
        <f t="shared" ref="S18:S52" si="5">IF($N18&lt;=TRUNC($P$12),S17*(1+S$13),0)</f>
        <v>182919.13829168366</v>
      </c>
      <c r="T18" s="124">
        <f t="shared" ref="T18:T52" si="6">IF($N18&lt;=TRUNC($P$12),T17*(1+T$13),0)</f>
        <v>-113794.2253405855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466077.34235528437</v>
      </c>
      <c r="Q19" s="124">
        <f t="shared" si="3"/>
        <v>197644.06673624628</v>
      </c>
      <c r="R19" s="124">
        <f t="shared" si="4"/>
        <v>198726.42263848757</v>
      </c>
      <c r="S19" s="124">
        <f t="shared" si="5"/>
        <v>186835.25621623427</v>
      </c>
      <c r="T19" s="124">
        <f t="shared" si="6"/>
        <v>-117128.40323568381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478210.76745362277</v>
      </c>
      <c r="Q20" s="124">
        <f t="shared" si="3"/>
        <v>203386.70664219995</v>
      </c>
      <c r="R20" s="124">
        <f t="shared" si="4"/>
        <v>204549.11920810773</v>
      </c>
      <c r="S20" s="124">
        <f t="shared" si="5"/>
        <v>190835.21435423772</v>
      </c>
      <c r="T20" s="124">
        <f t="shared" si="6"/>
        <v>-120560.2727509227</v>
      </c>
      <c r="U20" s="196">
        <f>SUM(Q17:T20)/4</f>
        <v>460322.60301980103</v>
      </c>
      <c r="V20" s="124">
        <f>SUM(Q17:Q20)/4</f>
        <v>194933.74614319601</v>
      </c>
      <c r="W20" s="124">
        <f>SUM(R17:R20)/4</f>
        <v>195979.64371998431</v>
      </c>
      <c r="X20" s="124">
        <f>SUM(S17:S20)/4</f>
        <v>184918.67803225061</v>
      </c>
      <c r="Y20" s="124">
        <f>SUM(T17:T20)/4</f>
        <v>-115509.46487562996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490666.73414561909</v>
      </c>
      <c r="Q21" s="124">
        <f t="shared" si="3"/>
        <v>209296.20161055963</v>
      </c>
      <c r="R21" s="124">
        <f t="shared" si="4"/>
        <v>210542.4211501375</v>
      </c>
      <c r="S21" s="124">
        <f t="shared" si="5"/>
        <v>194920.80764178309</v>
      </c>
      <c r="T21" s="124">
        <f t="shared" si="6"/>
        <v>-124092.69625686122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503453.97635614377</v>
      </c>
      <c r="Q22" s="124">
        <f t="shared" si="3"/>
        <v>215377.39969244925</v>
      </c>
      <c r="R22" s="124">
        <f t="shared" si="4"/>
        <v>216711.32721262201</v>
      </c>
      <c r="S22" s="124">
        <f t="shared" si="5"/>
        <v>199093.86944276674</v>
      </c>
      <c r="T22" s="124">
        <f t="shared" si="6"/>
        <v>-127728.61999169427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516581.46826161363</v>
      </c>
      <c r="Q23" s="124">
        <f t="shared" si="3"/>
        <v>221635.28980136375</v>
      </c>
      <c r="R23" s="124">
        <f t="shared" si="4"/>
        <v>223060.98260723575</v>
      </c>
      <c r="S23" s="124">
        <f t="shared" si="5"/>
        <v>203356.2723715936</v>
      </c>
      <c r="T23" s="124">
        <f t="shared" si="6"/>
        <v>-131471.07651857947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530058.4309851944</v>
      </c>
      <c r="Q24" s="124">
        <f t="shared" si="3"/>
        <v>228075.00580599048</v>
      </c>
      <c r="R24" s="124">
        <f t="shared" si="4"/>
        <v>229596.68330067594</v>
      </c>
      <c r="S24" s="124">
        <f t="shared" si="5"/>
        <v>207709.92913349188</v>
      </c>
      <c r="T24" s="124">
        <f t="shared" si="6"/>
        <v>-135323.18725496397</v>
      </c>
      <c r="U24" s="196">
        <f>SUM(Q21:T24)/4</f>
        <v>510190.15243714279</v>
      </c>
      <c r="V24" s="124">
        <f>SUM(Q21:Q24)/4</f>
        <v>218595.97422759078</v>
      </c>
      <c r="W24" s="124">
        <f>SUM(R21:R24)/4</f>
        <v>219977.8535676678</v>
      </c>
      <c r="X24" s="124">
        <f>SUM(S21:S24)/4</f>
        <v>201270.21964740881</v>
      </c>
      <c r="Y24" s="124">
        <f>SUM(T21:T24)/4</f>
        <v>-129653.89500552473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543894.33948054083</v>
      </c>
      <c r="Q25" s="124">
        <f t="shared" si="3"/>
        <v>234701.83074194947</v>
      </c>
      <c r="R25" s="124">
        <f t="shared" si="4"/>
        <v>236323.88043179412</v>
      </c>
      <c r="S25" s="124">
        <f t="shared" si="5"/>
        <v>212156.79338281788</v>
      </c>
      <c r="T25" s="124">
        <f t="shared" si="6"/>
        <v>-139288.16507602067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558098.92960942863</v>
      </c>
      <c r="Q26" s="124">
        <f t="shared" si="3"/>
        <v>241521.20114590769</v>
      </c>
      <c r="R26" s="124">
        <f t="shared" si="4"/>
        <v>243248.18485814991</v>
      </c>
      <c r="S26" s="124">
        <f t="shared" si="5"/>
        <v>216698.86059973636</v>
      </c>
      <c r="T26" s="124">
        <f t="shared" si="6"/>
        <v>-143369.3169943653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572682.20541878277</v>
      </c>
      <c r="Q27" s="124">
        <f t="shared" si="3"/>
        <v>248538.7115156232</v>
      </c>
      <c r="R27" s="124">
        <f t="shared" si="4"/>
        <v>250375.37183577917</v>
      </c>
      <c r="S27" s="124">
        <f t="shared" si="5"/>
        <v>221338.16898566976</v>
      </c>
      <c r="T27" s="124">
        <f t="shared" si="6"/>
        <v>-147570.04691828936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587654.44662276597</v>
      </c>
      <c r="Q28" s="124">
        <f t="shared" si="3"/>
        <v>255760.1188995777</v>
      </c>
      <c r="R28" s="124">
        <f t="shared" si="4"/>
        <v>257711.38583607957</v>
      </c>
      <c r="S28" s="124">
        <f t="shared" si="5"/>
        <v>226076.80037791815</v>
      </c>
      <c r="T28" s="124">
        <f t="shared" si="6"/>
        <v>-151893.85849080945</v>
      </c>
      <c r="U28" s="196">
        <f>SUM(Q25:T28)/4</f>
        <v>565582.48028287955</v>
      </c>
      <c r="V28" s="124">
        <f>SUM(Q25:Q28)/4</f>
        <v>245130.46557576454</v>
      </c>
      <c r="W28" s="124">
        <f>SUM(R25:R28)/4</f>
        <v>246914.70574045071</v>
      </c>
      <c r="X28" s="124">
        <f>SUM(S25:S28)/4</f>
        <v>219067.65583653553</v>
      </c>
      <c r="Y28" s="124">
        <f>SUM(T25:T28)/4</f>
        <v>-145530.34686987119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603026.21629575361</v>
      </c>
      <c r="Q29" s="124">
        <f t="shared" si="3"/>
        <v>263191.34761996317</v>
      </c>
      <c r="R29" s="124">
        <f t="shared" si="4"/>
        <v>265262.34550383128</v>
      </c>
      <c r="S29" s="124">
        <f t="shared" si="5"/>
        <v>230916.88118386007</v>
      </c>
      <c r="T29" s="124">
        <f t="shared" si="6"/>
        <v>-156344.35801190088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618808.36878218572</v>
      </c>
      <c r="Q30" s="124">
        <f t="shared" si="3"/>
        <v>270838.49413289689</v>
      </c>
      <c r="R30" s="124">
        <f t="shared" si="4"/>
        <v>273034.54876048781</v>
      </c>
      <c r="S30" s="124">
        <f t="shared" si="5"/>
        <v>235860.58333515405</v>
      </c>
      <c r="T30" s="124">
        <f t="shared" si="6"/>
        <v>-160925.25744635309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635012.05782945943</v>
      </c>
      <c r="Q31" s="124">
        <f t="shared" si="3"/>
        <v>278707.83202985255</v>
      </c>
      <c r="R31" s="124">
        <f t="shared" si="4"/>
        <v>281034.47805699386</v>
      </c>
      <c r="S31" s="124">
        <f t="shared" si="5"/>
        <v>240910.1252623683</v>
      </c>
      <c r="T31" s="124">
        <f t="shared" si="6"/>
        <v>-165640.37751975519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651648.74495020311</v>
      </c>
      <c r="Q32" s="124">
        <f t="shared" si="3"/>
        <v>286805.81718440988</v>
      </c>
      <c r="R32" s="124">
        <f t="shared" si="4"/>
        <v>289268.80578051083</v>
      </c>
      <c r="S32" s="124">
        <f t="shared" si="5"/>
        <v>246067.77289047648</v>
      </c>
      <c r="T32" s="124">
        <f t="shared" si="6"/>
        <v>-170493.65090519414</v>
      </c>
      <c r="U32" s="196">
        <f>SUM(Q29:T32)/4</f>
        <v>627123.84696440038</v>
      </c>
      <c r="V32" s="124">
        <f>SUM(Q29:Q32)/4</f>
        <v>274885.87274178059</v>
      </c>
      <c r="W32" s="124">
        <f>SUM(R29:R32)/4</f>
        <v>277150.04452545597</v>
      </c>
      <c r="X32" s="124">
        <f>SUM(S29:S32)/4</f>
        <v>238438.84066796472</v>
      </c>
      <c r="Y32" s="124">
        <f>SUM(T29:T32)/4</f>
        <v>-163350.91097080082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668730.20802044799</v>
      </c>
      <c r="Q33" s="124">
        <f t="shared" si="3"/>
        <v>295139.09304854588</v>
      </c>
      <c r="R33" s="124">
        <f t="shared" si="4"/>
        <v>297744.39981955983</v>
      </c>
      <c r="S33" s="124">
        <f t="shared" si="5"/>
        <v>251335.8406556659</v>
      </c>
      <c r="T33" s="124">
        <f t="shared" si="6"/>
        <v>-175489.12550332354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686268.55012041191</v>
      </c>
      <c r="Q34" s="124">
        <f t="shared" si="3"/>
        <v>303714.49610281183</v>
      </c>
      <c r="R34" s="124">
        <f t="shared" si="4"/>
        <v>306468.32929222373</v>
      </c>
      <c r="S34" s="124">
        <f t="shared" si="5"/>
        <v>256716.69254391472</v>
      </c>
      <c r="T34" s="124">
        <f t="shared" si="6"/>
        <v>-180630.96781853837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704276.20862478565</v>
      </c>
      <c r="Q35" s="124">
        <f t="shared" si="3"/>
        <v>312539.06146486808</v>
      </c>
      <c r="R35" s="124">
        <f t="shared" si="4"/>
        <v>315447.87044218578</v>
      </c>
      <c r="S35" s="124">
        <f t="shared" si="5"/>
        <v>262212.74315180391</v>
      </c>
      <c r="T35" s="124">
        <f t="shared" si="6"/>
        <v>-185923.46643407212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722765.96454962587</v>
      </c>
      <c r="Q36" s="124">
        <f t="shared" si="3"/>
        <v>321620.0286609772</v>
      </c>
      <c r="R36" s="124">
        <f t="shared" si="4"/>
        <v>324690.51270752272</v>
      </c>
      <c r="S36" s="124">
        <f t="shared" si="5"/>
        <v>267826.45877004031</v>
      </c>
      <c r="T36" s="124">
        <f t="shared" si="6"/>
        <v>-191371.03558891432</v>
      </c>
      <c r="U36" s="196">
        <f>SUM(Q33:T36)/4</f>
        <v>695510.2328288178</v>
      </c>
      <c r="V36" s="124">
        <f>SUM(Q33:Q36)/4</f>
        <v>308253.16981930076</v>
      </c>
      <c r="W36" s="124">
        <f>SUM(R33:R36)/4</f>
        <v>311087.77806537302</v>
      </c>
      <c r="X36" s="124">
        <f>SUM(S33:S36)/4</f>
        <v>259522.93378035622</v>
      </c>
      <c r="Y36" s="124">
        <f>SUM(T33:T36)/4</f>
        <v>-183353.64883621209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741750.95216314902</v>
      </c>
      <c r="Q37" s="124">
        <f t="shared" si="3"/>
        <v>330964.84756519063</v>
      </c>
      <c r="R37" s="124">
        <f t="shared" si="4"/>
        <v>334203.96496731375</v>
      </c>
      <c r="S37" s="124">
        <f t="shared" si="5"/>
        <v>273560.35849017667</v>
      </c>
      <c r="T37" s="124">
        <f t="shared" si="6"/>
        <v>-196978.218859532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761244.66886793613</v>
      </c>
      <c r="Q38" s="124">
        <f t="shared" si="3"/>
        <v>340581.18451110099</v>
      </c>
      <c r="R38" s="124">
        <f t="shared" si="4"/>
        <v>343996.16197127546</v>
      </c>
      <c r="S38" s="124">
        <f t="shared" si="5"/>
        <v>279417.01533502567</v>
      </c>
      <c r="T38" s="124">
        <f t="shared" si="6"/>
        <v>-202749.69294946591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781260.98536227329</v>
      </c>
      <c r="Q39" s="124">
        <f t="shared" si="3"/>
        <v>350476.92858117446</v>
      </c>
      <c r="R39" s="124">
        <f t="shared" si="4"/>
        <v>354075.27095778589</v>
      </c>
      <c r="S39" s="124">
        <f t="shared" si="5"/>
        <v>285399.05741327483</v>
      </c>
      <c r="T39" s="124">
        <f t="shared" si="6"/>
        <v>-208690.27158996198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801814.1560885678</v>
      </c>
      <c r="Q40" s="124">
        <f t="shared" si="3"/>
        <v>360660.19807882246</v>
      </c>
      <c r="R40" s="124">
        <f t="shared" si="4"/>
        <v>364449.69846581644</v>
      </c>
      <c r="S40" s="124">
        <f t="shared" si="5"/>
        <v>291509.1690988206</v>
      </c>
      <c r="T40" s="124">
        <f t="shared" si="6"/>
        <v>-214804.90955489172</v>
      </c>
      <c r="U40" s="196">
        <f>SUM(Q37:T40)/4</f>
        <v>771517.69062048162</v>
      </c>
      <c r="V40" s="124">
        <f>SUM(Q37:Q40)/4</f>
        <v>345670.78968407214</v>
      </c>
      <c r="W40" s="124">
        <f>SUM(R37:R40)/4</f>
        <v>349181.27409054787</v>
      </c>
      <c r="X40" s="124">
        <f>SUM(S37:S40)/4</f>
        <v>282471.40008432441</v>
      </c>
      <c r="Y40" s="124">
        <f>SUM(T37:T40)/4</f>
        <v>-205805.77323846292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822918.82997701771</v>
      </c>
      <c r="Q41" s="124">
        <f t="shared" si="3"/>
        <v>371139.34718852234</v>
      </c>
      <c r="R41" s="124">
        <f t="shared" si="4"/>
        <v>375128.09734645439</v>
      </c>
      <c r="S41" s="124">
        <f t="shared" si="5"/>
        <v>297750.09223535086</v>
      </c>
      <c r="T41" s="124">
        <f t="shared" si="6"/>
        <v>-221098.70679330989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844590.06149293436</v>
      </c>
      <c r="Q42" s="124">
        <f t="shared" si="3"/>
        <v>381922.97282945103</v>
      </c>
      <c r="R42" s="124">
        <f t="shared" si="4"/>
        <v>386119.37397986325</v>
      </c>
      <c r="S42" s="124">
        <f t="shared" si="5"/>
        <v>304124.62736671645</v>
      </c>
      <c r="T42" s="124">
        <f t="shared" si="6"/>
        <v>-227576.91268309642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ref="P43:P52" si="7">SUM(Q43:T43)</f>
        <v>866843.32199636754</v>
      </c>
      <c r="Q43" s="124">
        <f t="shared" si="3"/>
        <v>393019.92170825409</v>
      </c>
      <c r="R43" s="124">
        <f t="shared" si="4"/>
        <v>397432.6957037003</v>
      </c>
      <c r="S43" s="124">
        <f t="shared" si="5"/>
        <v>310635.6349936435</v>
      </c>
      <c r="T43" s="124">
        <f t="shared" si="6"/>
        <v>-234244.93040923032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7"/>
        <v>889694.51142292796</v>
      </c>
      <c r="Q44" s="124">
        <f t="shared" si="3"/>
        <v>404439.29757673643</v>
      </c>
      <c r="R44" s="124">
        <f t="shared" si="4"/>
        <v>409077.49845918774</v>
      </c>
      <c r="S44" s="124">
        <f t="shared" si="5"/>
        <v>317286.0368573509</v>
      </c>
      <c r="T44" s="124">
        <f t="shared" si="6"/>
        <v>-241108.32147034723</v>
      </c>
      <c r="U44" s="196">
        <f>SUM(Q41:T44)/4</f>
        <v>856011.6812223118</v>
      </c>
      <c r="V44" s="124">
        <f>SUM(Q41:Q44)/4</f>
        <v>387630.384825741</v>
      </c>
      <c r="W44" s="124">
        <f>SUM(R41:R44)/4</f>
        <v>391939.41637230141</v>
      </c>
      <c r="X44" s="124">
        <f>SUM(S41:S44)/4</f>
        <v>307449.09786326543</v>
      </c>
      <c r="Y44" s="124">
        <f>SUM(T41:T44)/4</f>
        <v>-231007.21783899597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913159.97029495134</v>
      </c>
      <c r="Q45" s="124">
        <f t="shared" si="3"/>
        <v>416190.46870042844</v>
      </c>
      <c r="R45" s="124">
        <f t="shared" si="4"/>
        <v>421063.49466121366</v>
      </c>
      <c r="S45" s="124">
        <f t="shared" si="5"/>
        <v>324078.8172506488</v>
      </c>
      <c r="T45" s="124">
        <f t="shared" si="6"/>
        <v>-248172.81031733949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937256.49207242148</v>
      </c>
      <c r="Q46" s="124">
        <f t="shared" si="3"/>
        <v>428283.0755441548</v>
      </c>
      <c r="R46" s="124">
        <f t="shared" si="4"/>
        <v>433400.68129902764</v>
      </c>
      <c r="S46" s="124">
        <f t="shared" si="5"/>
        <v>331017.02435710625</v>
      </c>
      <c r="T46" s="124">
        <f t="shared" si="6"/>
        <v>-255444.28912786735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962001.33585332381</v>
      </c>
      <c r="Q47" s="124">
        <f t="shared" si="3"/>
        <v>440727.03868091101</v>
      </c>
      <c r="R47" s="124">
        <f t="shared" si="4"/>
        <v>446099.34827428748</v>
      </c>
      <c r="S47" s="124">
        <f t="shared" si="5"/>
        <v>338103.77161888912</v>
      </c>
      <c r="T47" s="124">
        <f t="shared" si="6"/>
        <v>-262928.8227207638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987412.23943339754</v>
      </c>
      <c r="Q48" s="124">
        <f t="shared" si="3"/>
        <v>453532.56693053606</v>
      </c>
      <c r="R48" s="124">
        <f t="shared" si="4"/>
        <v>459170.08698341082</v>
      </c>
      <c r="S48" s="124">
        <f t="shared" si="5"/>
        <v>345342.23913388228</v>
      </c>
      <c r="T48" s="124">
        <f t="shared" si="6"/>
        <v>-270632.65361443156</v>
      </c>
      <c r="U48" s="196">
        <f>SUM(Q45:T48)/4</f>
        <v>949957.50941352337</v>
      </c>
      <c r="V48" s="124">
        <f>SUM(Q45:Q48)/4</f>
        <v>434683.28746400762</v>
      </c>
      <c r="W48" s="124">
        <f>SUM(R45:R48)/4</f>
        <v>439933.40280448494</v>
      </c>
      <c r="X48" s="124">
        <f>SUM(S45:S48)/4</f>
        <v>334635.46309013164</v>
      </c>
      <c r="Y48" s="124">
        <f>SUM(T45:T48)/4</f>
        <v>-259294.64394510054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1013507.4327355195</v>
      </c>
      <c r="Q49" s="124">
        <f t="shared" si="3"/>
        <v>466710.16573485808</v>
      </c>
      <c r="R49" s="124">
        <f t="shared" si="4"/>
        <v>472623.7991513905</v>
      </c>
      <c r="S49" s="124">
        <f t="shared" si="5"/>
        <v>352735.67508272268</v>
      </c>
      <c r="T49" s="124">
        <f t="shared" si="6"/>
        <v>-278562.20723345171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1040305.6516192623</v>
      </c>
      <c r="Q50" s="124">
        <f t="shared" si="3"/>
        <v>480270.64577618346</v>
      </c>
      <c r="R50" s="124">
        <f t="shared" si="4"/>
        <v>486471.70592444116</v>
      </c>
      <c r="S50" s="124">
        <f t="shared" si="5"/>
        <v>360287.39718638355</v>
      </c>
      <c r="T50" s="124">
        <f t="shared" si="6"/>
        <v>-286724.09726774605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1067826.1520814626</v>
      </c>
      <c r="Q51" s="124">
        <f t="shared" si="3"/>
        <v>494225.13184620044</v>
      </c>
      <c r="R51" s="124">
        <f t="shared" si="4"/>
        <v>500725.35722906096</v>
      </c>
      <c r="S51" s="124">
        <f t="shared" si="5"/>
        <v>368000.79419496452</v>
      </c>
      <c r="T51" s="124">
        <f t="shared" si="6"/>
        <v>-295125.13118876331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780409.80910906114</v>
      </c>
      <c r="V52" s="124">
        <f>SUM(Q49:Q52)/4</f>
        <v>360301.48583931051</v>
      </c>
      <c r="W52" s="124">
        <f>SUM(R49:R52)/4</f>
        <v>364955.21557622316</v>
      </c>
      <c r="X52" s="124">
        <f>SUM(S49:S52)/4</f>
        <v>270255.96661601769</v>
      </c>
      <c r="Y52" s="124">
        <f>SUM(T49:T52)/4</f>
        <v>-215102.85892249027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24866504.023593679</v>
      </c>
      <c r="Q54" s="196">
        <f>SUM(Q$17:Q$52)</f>
        <v>11080340.705283057</v>
      </c>
      <c r="R54" s="196">
        <f>SUM(R$17:R$52)</f>
        <v>11188477.337849956</v>
      </c>
      <c r="S54" s="196">
        <f>SUM(S$17:S$52)</f>
        <v>9192121.0224730186</v>
      </c>
      <c r="T54" s="196">
        <f>SUM(T$17:T$52)</f>
        <v>-6594435.0420123544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0</v>
      </c>
      <c r="R55" s="188">
        <f>R54-R$10</f>
        <v>0</v>
      </c>
      <c r="S55" s="188">
        <f>S54-S$10</f>
        <v>-1.862645149230957E-8</v>
      </c>
      <c r="T55" s="188">
        <f>T54-T$10</f>
        <v>0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2.6025204048761852E-2</v>
      </c>
      <c r="Z56" s="2"/>
    </row>
    <row r="57" spans="13:26" x14ac:dyDescent="0.25">
      <c r="M57" s="2"/>
      <c r="O57" s="134" t="s">
        <v>236</v>
      </c>
      <c r="P57" s="197">
        <f>((1+P56)^(1/12))-1</f>
        <v>2.1433196157907286E-3</v>
      </c>
      <c r="Z57" s="2"/>
    </row>
    <row r="58" spans="13:26" x14ac:dyDescent="0.25">
      <c r="M58" s="2"/>
      <c r="O58" s="134" t="s">
        <v>235</v>
      </c>
      <c r="P58" s="196">
        <f>P10</f>
        <v>24866504.023593705</v>
      </c>
      <c r="Z58" s="2"/>
    </row>
    <row r="59" spans="13:26" x14ac:dyDescent="0.25">
      <c r="M59" s="2"/>
      <c r="O59" s="134" t="s">
        <v>234</v>
      </c>
      <c r="P59" s="196">
        <f>P58/(1+P57)^P60</f>
        <v>10117744.515286889</v>
      </c>
      <c r="Z59" s="2"/>
    </row>
    <row r="60" spans="13:26" x14ac:dyDescent="0.25">
      <c r="M60" s="2"/>
      <c r="O60" s="134" t="s">
        <v>233</v>
      </c>
      <c r="P60" s="124">
        <f>$P$12*12</f>
        <v>420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36561.995049900259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36561.995049900259</v>
      </c>
      <c r="Q63" s="124">
        <f t="shared" ref="Q63:Q103" si="8">O63*$P$57</f>
        <v>0</v>
      </c>
      <c r="R63" s="124">
        <f t="shared" ref="R63:R103" si="9">O63+P63+Q63</f>
        <v>36561.995049900259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103" si="11">R63</f>
        <v>36561.995049900259</v>
      </c>
      <c r="P64" s="124">
        <f t="shared" ref="P64:P187" si="12">P63</f>
        <v>36561.995049900259</v>
      </c>
      <c r="Q64" s="124">
        <f t="shared" si="8"/>
        <v>78.364041182894738</v>
      </c>
      <c r="R64" s="124">
        <f t="shared" si="9"/>
        <v>73202.354140983414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73202.354140983414</v>
      </c>
      <c r="P65" s="124">
        <f t="shared" si="12"/>
        <v>36561.995049900259</v>
      </c>
      <c r="Q65" s="124">
        <f t="shared" si="8"/>
        <v>156.89604155242941</v>
      </c>
      <c r="R65" s="124">
        <f t="shared" si="9"/>
        <v>109921.24523243611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109921.24523243611</v>
      </c>
      <c r="P66" s="124">
        <f t="shared" si="12"/>
        <v>36561.995049900259</v>
      </c>
      <c r="Q66" s="124">
        <f t="shared" si="8"/>
        <v>235.59636109882342</v>
      </c>
      <c r="R66" s="124">
        <f t="shared" si="9"/>
        <v>146718.83664343518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146718.83664343518</v>
      </c>
      <c r="P67" s="124">
        <f t="shared" si="12"/>
        <v>36561.995049900259</v>
      </c>
      <c r="Q67" s="124">
        <f t="shared" si="8"/>
        <v>314.46536058387017</v>
      </c>
      <c r="R67" s="124">
        <f t="shared" si="9"/>
        <v>183595.29705391932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183595.29705391932</v>
      </c>
      <c r="P68" s="124">
        <f t="shared" si="12"/>
        <v>36561.995049900259</v>
      </c>
      <c r="Q68" s="124">
        <f t="shared" si="8"/>
        <v>393.50340154259106</v>
      </c>
      <c r="R68" s="124">
        <f t="shared" si="9"/>
        <v>220550.79550536216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220550.79550536216</v>
      </c>
      <c r="P69" s="124">
        <f t="shared" si="12"/>
        <v>36561.995049900259</v>
      </c>
      <c r="Q69" s="124">
        <f t="shared" si="8"/>
        <v>472.71084628489234</v>
      </c>
      <c r="R69" s="124">
        <f t="shared" si="9"/>
        <v>257585.50140154731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257585.50140154731</v>
      </c>
      <c r="P70" s="124">
        <f t="shared" si="12"/>
        <v>36561.995049900259</v>
      </c>
      <c r="Q70" s="124">
        <f t="shared" si="8"/>
        <v>552.08805789722658</v>
      </c>
      <c r="R70" s="124">
        <f t="shared" si="9"/>
        <v>294699.58450934483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294699.58450934483</v>
      </c>
      <c r="P71" s="124">
        <f t="shared" si="12"/>
        <v>36561.995049900259</v>
      </c>
      <c r="Q71" s="124">
        <f t="shared" si="8"/>
        <v>631.63540024425629</v>
      </c>
      <c r="R71" s="124">
        <f t="shared" si="9"/>
        <v>331893.21495948936</v>
      </c>
      <c r="Z71" s="2"/>
    </row>
    <row r="72" spans="13:26" x14ac:dyDescent="0.25">
      <c r="M72" s="2"/>
      <c r="N72" s="1">
        <f t="shared" si="10"/>
        <v>10</v>
      </c>
      <c r="O72" s="124">
        <f t="shared" si="11"/>
        <v>331893.21495948936</v>
      </c>
      <c r="P72" s="124">
        <f t="shared" si="12"/>
        <v>36561.995049900259</v>
      </c>
      <c r="Q72" s="124">
        <f t="shared" si="8"/>
        <v>711.3532379705224</v>
      </c>
      <c r="R72" s="124">
        <f t="shared" si="9"/>
        <v>369166.56324736011</v>
      </c>
      <c r="Z72" s="2"/>
    </row>
    <row r="73" spans="13:26" x14ac:dyDescent="0.25">
      <c r="M73" s="2"/>
      <c r="N73" s="1">
        <f t="shared" si="10"/>
        <v>11</v>
      </c>
      <c r="O73" s="124">
        <f t="shared" si="11"/>
        <v>369166.56324736011</v>
      </c>
      <c r="P73" s="124">
        <f t="shared" si="12"/>
        <v>36561.995049900259</v>
      </c>
      <c r="Q73" s="124">
        <f t="shared" si="8"/>
        <v>791.24193650211555</v>
      </c>
      <c r="R73" s="124">
        <f t="shared" si="9"/>
        <v>406519.80023376248</v>
      </c>
      <c r="Z73" s="2"/>
    </row>
    <row r="74" spans="13:26" x14ac:dyDescent="0.25">
      <c r="M74" s="2"/>
      <c r="N74" s="1">
        <f t="shared" si="10"/>
        <v>12</v>
      </c>
      <c r="O74" s="124">
        <f t="shared" si="11"/>
        <v>406519.80023376248</v>
      </c>
      <c r="P74" s="124">
        <f t="shared" si="12"/>
        <v>36561.995049900259</v>
      </c>
      <c r="Q74" s="124">
        <f t="shared" si="8"/>
        <v>871.3018620483515</v>
      </c>
      <c r="R74" s="124">
        <f t="shared" si="9"/>
        <v>443953.09714571107</v>
      </c>
      <c r="Z74" s="2"/>
    </row>
    <row r="75" spans="13:26" x14ac:dyDescent="0.25">
      <c r="M75" s="2"/>
      <c r="N75" s="1">
        <f t="shared" si="10"/>
        <v>13</v>
      </c>
      <c r="O75" s="124">
        <f t="shared" si="11"/>
        <v>443953.09714571107</v>
      </c>
      <c r="P75" s="124">
        <f t="shared" si="12"/>
        <v>36561.995049900259</v>
      </c>
      <c r="Q75" s="124">
        <f t="shared" si="8"/>
        <v>951.53338160344947</v>
      </c>
      <c r="R75" s="124">
        <f t="shared" si="9"/>
        <v>481466.62557721476</v>
      </c>
      <c r="Z75" s="2"/>
    </row>
    <row r="76" spans="13:26" x14ac:dyDescent="0.25">
      <c r="M76" s="2"/>
      <c r="N76" s="1">
        <f t="shared" si="10"/>
        <v>14</v>
      </c>
      <c r="O76" s="124">
        <f t="shared" si="11"/>
        <v>481466.62557721476</v>
      </c>
      <c r="P76" s="124">
        <f t="shared" si="12"/>
        <v>36561.995049900259</v>
      </c>
      <c r="Q76" s="124">
        <f t="shared" si="8"/>
        <v>1031.9368629482144</v>
      </c>
      <c r="R76" s="124">
        <f t="shared" si="9"/>
        <v>519060.55749006325</v>
      </c>
      <c r="Z76" s="2"/>
    </row>
    <row r="77" spans="13:26" x14ac:dyDescent="0.25">
      <c r="M77" s="2"/>
      <c r="N77" s="1">
        <f t="shared" si="10"/>
        <v>15</v>
      </c>
      <c r="O77" s="124">
        <f t="shared" si="11"/>
        <v>519060.55749006325</v>
      </c>
      <c r="P77" s="124">
        <f t="shared" si="12"/>
        <v>36561.995049900259</v>
      </c>
      <c r="Q77" s="124">
        <f t="shared" si="8"/>
        <v>1112.5126746517237</v>
      </c>
      <c r="R77" s="124">
        <f t="shared" si="9"/>
        <v>556735.0652146152</v>
      </c>
      <c r="Z77" s="2"/>
    </row>
    <row r="78" spans="13:26" x14ac:dyDescent="0.25">
      <c r="M78" s="2"/>
      <c r="N78" s="1">
        <f t="shared" si="10"/>
        <v>16</v>
      </c>
      <c r="O78" s="124">
        <f t="shared" si="11"/>
        <v>556735.0652146152</v>
      </c>
      <c r="P78" s="124">
        <f t="shared" si="12"/>
        <v>36561.995049900259</v>
      </c>
      <c r="Q78" s="124">
        <f t="shared" si="8"/>
        <v>1193.2611860730153</v>
      </c>
      <c r="R78" s="124">
        <f t="shared" si="9"/>
        <v>594490.32145058853</v>
      </c>
      <c r="Z78" s="2"/>
    </row>
    <row r="79" spans="13:26" x14ac:dyDescent="0.25">
      <c r="M79" s="2"/>
      <c r="N79" s="1">
        <f t="shared" si="10"/>
        <v>17</v>
      </c>
      <c r="O79" s="124">
        <f t="shared" si="11"/>
        <v>594490.32145058853</v>
      </c>
      <c r="P79" s="124">
        <f t="shared" si="12"/>
        <v>36561.995049900259</v>
      </c>
      <c r="Q79" s="124">
        <f t="shared" si="8"/>
        <v>1274.1827673627822</v>
      </c>
      <c r="R79" s="124">
        <f t="shared" si="9"/>
        <v>632326.49926785158</v>
      </c>
      <c r="Z79" s="2"/>
    </row>
    <row r="80" spans="13:26" x14ac:dyDescent="0.25">
      <c r="M80" s="2"/>
      <c r="N80" s="1">
        <f t="shared" si="10"/>
        <v>18</v>
      </c>
      <c r="O80" s="124">
        <f t="shared" si="11"/>
        <v>632326.49926785158</v>
      </c>
      <c r="P80" s="124">
        <f t="shared" si="12"/>
        <v>36561.995049900259</v>
      </c>
      <c r="Q80" s="124">
        <f t="shared" si="8"/>
        <v>1355.2777894650681</v>
      </c>
      <c r="R80" s="124">
        <f t="shared" si="9"/>
        <v>670243.77210721688</v>
      </c>
      <c r="Z80" s="2"/>
    </row>
    <row r="81" spans="13:26" x14ac:dyDescent="0.25">
      <c r="M81" s="2"/>
      <c r="N81" s="1">
        <f t="shared" si="10"/>
        <v>19</v>
      </c>
      <c r="O81" s="124">
        <f t="shared" si="11"/>
        <v>670243.77210721688</v>
      </c>
      <c r="P81" s="124">
        <f t="shared" si="12"/>
        <v>36561.995049900259</v>
      </c>
      <c r="Q81" s="124">
        <f t="shared" si="8"/>
        <v>1436.5466241189688</v>
      </c>
      <c r="R81" s="124">
        <f t="shared" si="9"/>
        <v>708242.31378123607</v>
      </c>
      <c r="Z81" s="2"/>
    </row>
    <row r="82" spans="13:26" x14ac:dyDescent="0.25">
      <c r="M82" s="2"/>
      <c r="N82" s="1">
        <f t="shared" si="10"/>
        <v>20</v>
      </c>
      <c r="O82" s="124">
        <f t="shared" si="11"/>
        <v>708242.31378123607</v>
      </c>
      <c r="P82" s="124">
        <f t="shared" si="12"/>
        <v>36561.995049900259</v>
      </c>
      <c r="Q82" s="124">
        <f t="shared" si="8"/>
        <v>1517.9896438603355</v>
      </c>
      <c r="R82" s="124">
        <f t="shared" si="9"/>
        <v>746322.2984749967</v>
      </c>
      <c r="Z82" s="2"/>
    </row>
    <row r="83" spans="13:26" x14ac:dyDescent="0.25">
      <c r="M83" s="2"/>
      <c r="N83" s="1">
        <f t="shared" si="10"/>
        <v>21</v>
      </c>
      <c r="O83" s="124">
        <f t="shared" si="11"/>
        <v>746322.2984749967</v>
      </c>
      <c r="P83" s="124">
        <f t="shared" si="12"/>
        <v>36561.995049900259</v>
      </c>
      <c r="Q83" s="124">
        <f t="shared" si="8"/>
        <v>1599.6072220234835</v>
      </c>
      <c r="R83" s="124">
        <f t="shared" si="9"/>
        <v>784483.9007469205</v>
      </c>
      <c r="Z83" s="2"/>
    </row>
    <row r="84" spans="13:26" x14ac:dyDescent="0.25">
      <c r="M84" s="2"/>
      <c r="N84" s="1">
        <f t="shared" si="10"/>
        <v>22</v>
      </c>
      <c r="O84" s="124">
        <f t="shared" si="11"/>
        <v>784483.9007469205</v>
      </c>
      <c r="P84" s="124">
        <f t="shared" si="12"/>
        <v>36561.995049900259</v>
      </c>
      <c r="Q84" s="124">
        <f t="shared" si="8"/>
        <v>1681.3997327429017</v>
      </c>
      <c r="R84" s="124">
        <f t="shared" si="9"/>
        <v>822727.29552956368</v>
      </c>
      <c r="Z84" s="2"/>
    </row>
    <row r="85" spans="13:26" x14ac:dyDescent="0.25">
      <c r="M85" s="2"/>
      <c r="N85" s="1">
        <f t="shared" si="10"/>
        <v>23</v>
      </c>
      <c r="O85" s="124">
        <f t="shared" si="11"/>
        <v>822727.29552956368</v>
      </c>
      <c r="P85" s="124">
        <f t="shared" si="12"/>
        <v>36561.995049900259</v>
      </c>
      <c r="Q85" s="124">
        <f t="shared" si="8"/>
        <v>1763.3675509549696</v>
      </c>
      <c r="R85" s="124">
        <f t="shared" si="9"/>
        <v>861052.65813041886</v>
      </c>
      <c r="Z85" s="2"/>
    </row>
    <row r="86" spans="13:26" x14ac:dyDescent="0.25">
      <c r="M86" s="2"/>
      <c r="N86" s="1">
        <f t="shared" si="10"/>
        <v>24</v>
      </c>
      <c r="O86" s="124">
        <f t="shared" si="11"/>
        <v>861052.65813041886</v>
      </c>
      <c r="P86" s="124">
        <f t="shared" si="12"/>
        <v>36561.995049900259</v>
      </c>
      <c r="Q86" s="124">
        <f t="shared" si="8"/>
        <v>1845.511052399675</v>
      </c>
      <c r="R86" s="124">
        <f t="shared" si="9"/>
        <v>899460.16423271876</v>
      </c>
      <c r="Z86" s="2"/>
    </row>
    <row r="87" spans="13:26" x14ac:dyDescent="0.25">
      <c r="M87" s="2"/>
      <c r="N87" s="1">
        <f t="shared" si="10"/>
        <v>25</v>
      </c>
      <c r="O87" s="124">
        <f t="shared" si="11"/>
        <v>899460.16423271876</v>
      </c>
      <c r="P87" s="124">
        <f t="shared" si="12"/>
        <v>36561.995049900259</v>
      </c>
      <c r="Q87" s="124">
        <f t="shared" si="8"/>
        <v>1927.8306136223364</v>
      </c>
      <c r="R87" s="124">
        <f t="shared" si="9"/>
        <v>937949.98989624134</v>
      </c>
      <c r="Z87" s="2"/>
    </row>
    <row r="88" spans="13:26" x14ac:dyDescent="0.25">
      <c r="M88" s="2"/>
      <c r="N88" s="1">
        <f t="shared" si="10"/>
        <v>26</v>
      </c>
      <c r="O88" s="124">
        <f t="shared" si="11"/>
        <v>937949.98989624134</v>
      </c>
      <c r="P88" s="124">
        <f t="shared" si="12"/>
        <v>36561.995049900259</v>
      </c>
      <c r="Q88" s="124">
        <f t="shared" si="8"/>
        <v>2010.3266119753298</v>
      </c>
      <c r="R88" s="124">
        <f t="shared" si="9"/>
        <v>976522.31155811693</v>
      </c>
      <c r="Z88" s="2"/>
    </row>
    <row r="89" spans="13:26" x14ac:dyDescent="0.25">
      <c r="M89" s="2"/>
      <c r="N89" s="1">
        <f t="shared" si="10"/>
        <v>27</v>
      </c>
      <c r="O89" s="124">
        <f t="shared" si="11"/>
        <v>976522.31155811693</v>
      </c>
      <c r="P89" s="124">
        <f t="shared" si="12"/>
        <v>36561.995049900259</v>
      </c>
      <c r="Q89" s="124">
        <f t="shared" si="8"/>
        <v>2092.9994256198174</v>
      </c>
      <c r="R89" s="124">
        <f t="shared" si="9"/>
        <v>1015177.306033637</v>
      </c>
      <c r="Z89" s="2"/>
    </row>
    <row r="90" spans="13:26" x14ac:dyDescent="0.25">
      <c r="M90" s="2"/>
      <c r="N90" s="1">
        <f t="shared" si="10"/>
        <v>28</v>
      </c>
      <c r="O90" s="124">
        <f t="shared" si="11"/>
        <v>1015177.306033637</v>
      </c>
      <c r="P90" s="124">
        <f t="shared" si="12"/>
        <v>36561.995049900259</v>
      </c>
      <c r="Q90" s="124">
        <f t="shared" si="8"/>
        <v>2175.8494335274818</v>
      </c>
      <c r="R90" s="124">
        <f t="shared" si="9"/>
        <v>1053915.1505170648</v>
      </c>
      <c r="Z90" s="2"/>
    </row>
    <row r="91" spans="13:26" x14ac:dyDescent="0.25">
      <c r="M91" s="2"/>
      <c r="N91" s="1">
        <f t="shared" si="10"/>
        <v>29</v>
      </c>
      <c r="O91" s="124">
        <f t="shared" si="11"/>
        <v>1053915.1505170648</v>
      </c>
      <c r="P91" s="124">
        <f t="shared" si="12"/>
        <v>36561.995049900259</v>
      </c>
      <c r="Q91" s="124">
        <f t="shared" si="8"/>
        <v>2258.8770154822632</v>
      </c>
      <c r="R91" s="124">
        <f t="shared" si="9"/>
        <v>1092736.0225824472</v>
      </c>
      <c r="Z91" s="2"/>
    </row>
    <row r="92" spans="13:26" x14ac:dyDescent="0.25">
      <c r="M92" s="2"/>
      <c r="N92" s="1">
        <f t="shared" si="10"/>
        <v>30</v>
      </c>
      <c r="O92" s="124">
        <f t="shared" si="11"/>
        <v>1092736.0225824472</v>
      </c>
      <c r="P92" s="124">
        <f t="shared" si="12"/>
        <v>36561.995049900259</v>
      </c>
      <c r="Q92" s="124">
        <f t="shared" si="8"/>
        <v>2342.0825520820995</v>
      </c>
      <c r="R92" s="124">
        <f t="shared" si="9"/>
        <v>1131640.1001844297</v>
      </c>
      <c r="Z92" s="2"/>
    </row>
    <row r="93" spans="13:26" x14ac:dyDescent="0.25">
      <c r="M93" s="2"/>
      <c r="N93" s="1">
        <f t="shared" si="10"/>
        <v>31</v>
      </c>
      <c r="O93" s="124">
        <f t="shared" si="11"/>
        <v>1131640.1001844297</v>
      </c>
      <c r="P93" s="124">
        <f t="shared" si="12"/>
        <v>36561.995049900259</v>
      </c>
      <c r="Q93" s="124">
        <f t="shared" si="8"/>
        <v>2425.4664247406736</v>
      </c>
      <c r="R93" s="124">
        <f t="shared" si="9"/>
        <v>1170627.5616590704</v>
      </c>
      <c r="Z93" s="2"/>
    </row>
    <row r="94" spans="13:26" x14ac:dyDescent="0.25">
      <c r="M94" s="2"/>
      <c r="N94" s="1">
        <f t="shared" si="10"/>
        <v>32</v>
      </c>
      <c r="O94" s="124">
        <f t="shared" si="11"/>
        <v>1170627.5616590704</v>
      </c>
      <c r="P94" s="124">
        <f t="shared" si="12"/>
        <v>36561.995049900259</v>
      </c>
      <c r="Q94" s="124">
        <f t="shared" si="8"/>
        <v>2509.0290156891565</v>
      </c>
      <c r="R94" s="124">
        <f t="shared" si="9"/>
        <v>1209698.5857246597</v>
      </c>
      <c r="Z94" s="2"/>
    </row>
    <row r="95" spans="13:26" x14ac:dyDescent="0.25">
      <c r="M95" s="2"/>
      <c r="N95" s="1">
        <f t="shared" si="10"/>
        <v>33</v>
      </c>
      <c r="O95" s="124">
        <f t="shared" si="11"/>
        <v>1209698.5857246597</v>
      </c>
      <c r="P95" s="124">
        <f t="shared" si="12"/>
        <v>36561.995049900259</v>
      </c>
      <c r="Q95" s="124">
        <f t="shared" si="8"/>
        <v>2592.7707079779657</v>
      </c>
      <c r="R95" s="124">
        <f t="shared" si="9"/>
        <v>1248853.351482538</v>
      </c>
      <c r="Z95" s="2"/>
    </row>
    <row r="96" spans="13:26" x14ac:dyDescent="0.25">
      <c r="M96" s="2"/>
      <c r="N96" s="1">
        <f t="shared" si="10"/>
        <v>34</v>
      </c>
      <c r="O96" s="124">
        <f t="shared" si="11"/>
        <v>1248853.351482538</v>
      </c>
      <c r="P96" s="124">
        <f t="shared" si="12"/>
        <v>36561.995049900259</v>
      </c>
      <c r="Q96" s="124">
        <f t="shared" si="8"/>
        <v>2676.6918854785172</v>
      </c>
      <c r="R96" s="124">
        <f t="shared" si="9"/>
        <v>1288092.038417917</v>
      </c>
      <c r="Z96" s="2"/>
    </row>
    <row r="97" spans="13:26" x14ac:dyDescent="0.25">
      <c r="M97" s="2"/>
      <c r="N97" s="1">
        <f t="shared" si="10"/>
        <v>35</v>
      </c>
      <c r="O97" s="124">
        <f t="shared" si="11"/>
        <v>1288092.038417917</v>
      </c>
      <c r="P97" s="124">
        <f t="shared" si="12"/>
        <v>36561.995049900259</v>
      </c>
      <c r="Q97" s="124">
        <f t="shared" si="8"/>
        <v>2760.7929328849864</v>
      </c>
      <c r="R97" s="124">
        <f t="shared" si="9"/>
        <v>1327414.8264007021</v>
      </c>
      <c r="Z97" s="2"/>
    </row>
    <row r="98" spans="13:26" x14ac:dyDescent="0.25">
      <c r="M98" s="2"/>
      <c r="N98" s="1">
        <f t="shared" si="10"/>
        <v>36</v>
      </c>
      <c r="O98" s="124">
        <f t="shared" si="11"/>
        <v>1327414.8264007021</v>
      </c>
      <c r="P98" s="124">
        <f t="shared" si="12"/>
        <v>36561.995049900259</v>
      </c>
      <c r="Q98" s="124">
        <f t="shared" si="8"/>
        <v>2845.0742357160698</v>
      </c>
      <c r="R98" s="124">
        <f t="shared" si="9"/>
        <v>1366821.8956863184</v>
      </c>
      <c r="Z98" s="2"/>
    </row>
    <row r="99" spans="13:26" x14ac:dyDescent="0.25">
      <c r="M99" s="2"/>
      <c r="N99" s="1">
        <f t="shared" si="10"/>
        <v>37</v>
      </c>
      <c r="O99" s="124">
        <f t="shared" si="11"/>
        <v>1366821.8956863184</v>
      </c>
      <c r="P99" s="124">
        <f t="shared" si="12"/>
        <v>36561.995049900259</v>
      </c>
      <c r="Q99" s="124">
        <f t="shared" si="8"/>
        <v>2929.5361803167552</v>
      </c>
      <c r="R99" s="124">
        <f t="shared" si="9"/>
        <v>1406313.4269165352</v>
      </c>
      <c r="Z99" s="2"/>
    </row>
    <row r="100" spans="13:26" x14ac:dyDescent="0.25">
      <c r="M100" s="2"/>
      <c r="N100" s="1">
        <f t="shared" si="10"/>
        <v>38</v>
      </c>
      <c r="O100" s="124">
        <f t="shared" si="11"/>
        <v>1406313.4269165352</v>
      </c>
      <c r="P100" s="124">
        <f t="shared" si="12"/>
        <v>36561.995049900259</v>
      </c>
      <c r="Q100" s="124">
        <f t="shared" si="8"/>
        <v>3014.179153860091</v>
      </c>
      <c r="R100" s="124">
        <f t="shared" si="9"/>
        <v>1445889.6011202955</v>
      </c>
      <c r="Z100" s="2"/>
    </row>
    <row r="101" spans="13:26" x14ac:dyDescent="0.25">
      <c r="M101" s="2"/>
      <c r="N101" s="1">
        <f t="shared" si="10"/>
        <v>39</v>
      </c>
      <c r="O101" s="124">
        <f t="shared" si="11"/>
        <v>1445889.6011202955</v>
      </c>
      <c r="P101" s="124">
        <f t="shared" si="12"/>
        <v>36561.995049900259</v>
      </c>
      <c r="Q101" s="124">
        <f t="shared" si="8"/>
        <v>3099.0035443489614</v>
      </c>
      <c r="R101" s="124">
        <f t="shared" si="9"/>
        <v>1485550.5997145448</v>
      </c>
      <c r="Z101" s="2"/>
    </row>
    <row r="102" spans="13:26" x14ac:dyDescent="0.25">
      <c r="M102" s="2"/>
      <c r="N102" s="1">
        <f t="shared" si="10"/>
        <v>40</v>
      </c>
      <c r="O102" s="124">
        <f t="shared" si="11"/>
        <v>1485550.5997145448</v>
      </c>
      <c r="P102" s="124">
        <f t="shared" si="12"/>
        <v>36561.995049900259</v>
      </c>
      <c r="Q102" s="124">
        <f t="shared" si="8"/>
        <v>3184.0097406178647</v>
      </c>
      <c r="R102" s="124">
        <f t="shared" si="9"/>
        <v>1525296.6045050628</v>
      </c>
      <c r="Z102" s="2"/>
    </row>
    <row r="103" spans="13:26" x14ac:dyDescent="0.25">
      <c r="M103" s="2"/>
      <c r="N103" s="1">
        <f t="shared" si="10"/>
        <v>41</v>
      </c>
      <c r="O103" s="124">
        <f t="shared" si="11"/>
        <v>1525296.6045050628</v>
      </c>
      <c r="P103" s="124">
        <f t="shared" si="12"/>
        <v>36561.995049900259</v>
      </c>
      <c r="Q103" s="124">
        <f t="shared" si="8"/>
        <v>3269.198132334694</v>
      </c>
      <c r="R103" s="124">
        <f t="shared" si="9"/>
        <v>1565127.7976872977</v>
      </c>
      <c r="Z103" s="2"/>
    </row>
    <row r="104" spans="13:26" x14ac:dyDescent="0.25">
      <c r="M104" s="2"/>
      <c r="N104" s="1">
        <f t="shared" si="10"/>
        <v>42</v>
      </c>
      <c r="O104" s="124">
        <f t="shared" ref="O104:O167" si="13">R103</f>
        <v>1565127.7976872977</v>
      </c>
      <c r="P104" s="124">
        <f t="shared" si="12"/>
        <v>36561.995049900259</v>
      </c>
      <c r="Q104" s="124">
        <f t="shared" ref="Q104:Q167" si="14">O104*$P$57</f>
        <v>3354.5691100025283</v>
      </c>
      <c r="R104" s="124">
        <f t="shared" ref="R104:R167" si="15">O104+P104+Q104</f>
        <v>1605044.3618472007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1605044.3618472007</v>
      </c>
      <c r="P105" s="124">
        <f t="shared" si="12"/>
        <v>36561.995049900259</v>
      </c>
      <c r="Q105" s="124">
        <f t="shared" si="14"/>
        <v>3440.1230649614172</v>
      </c>
      <c r="R105" s="124">
        <f t="shared" si="15"/>
        <v>1645046.4799620623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1645046.4799620623</v>
      </c>
      <c r="P106" s="124">
        <f t="shared" si="12"/>
        <v>36561.995049900259</v>
      </c>
      <c r="Q106" s="124">
        <f t="shared" si="14"/>
        <v>3525.8603893901777</v>
      </c>
      <c r="R106" s="124">
        <f t="shared" si="15"/>
        <v>1685134.3354013527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1685134.3354013527</v>
      </c>
      <c r="P107" s="124">
        <f t="shared" si="12"/>
        <v>36561.995049900259</v>
      </c>
      <c r="Q107" s="124">
        <f t="shared" si="14"/>
        <v>3611.7814763081919</v>
      </c>
      <c r="R107" s="124">
        <f t="shared" si="15"/>
        <v>1725308.111927561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1725308.111927561</v>
      </c>
      <c r="P108" s="124">
        <f t="shared" si="12"/>
        <v>36561.995049900259</v>
      </c>
      <c r="Q108" s="124">
        <f t="shared" si="14"/>
        <v>3697.8867195772073</v>
      </c>
      <c r="R108" s="124">
        <f t="shared" si="15"/>
        <v>1765567.9936970386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1765567.9936970386</v>
      </c>
      <c r="P109" s="124">
        <f t="shared" si="12"/>
        <v>36561.995049900259</v>
      </c>
      <c r="Q109" s="124">
        <f t="shared" si="14"/>
        <v>3784.1765139031445</v>
      </c>
      <c r="R109" s="124">
        <f t="shared" si="15"/>
        <v>1805914.1652608418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1805914.1652608418</v>
      </c>
      <c r="P110" s="124">
        <f t="shared" si="12"/>
        <v>36561.995049900259</v>
      </c>
      <c r="Q110" s="124">
        <f t="shared" si="14"/>
        <v>3870.6512548379019</v>
      </c>
      <c r="R110" s="124">
        <f t="shared" si="15"/>
        <v>1846346.8115655798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1846346.8115655798</v>
      </c>
      <c r="P111" s="124">
        <f t="shared" si="12"/>
        <v>36561.995049900259</v>
      </c>
      <c r="Q111" s="124">
        <f t="shared" si="14"/>
        <v>3957.3113387811754</v>
      </c>
      <c r="R111" s="124">
        <f t="shared" si="15"/>
        <v>1886866.1179542614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1886866.1179542614</v>
      </c>
      <c r="P112" s="124">
        <f t="shared" si="12"/>
        <v>36561.995049900259</v>
      </c>
      <c r="Q112" s="124">
        <f t="shared" si="14"/>
        <v>4044.1571629822711</v>
      </c>
      <c r="R112" s="124">
        <f t="shared" si="15"/>
        <v>1927472.2701671438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1927472.2701671438</v>
      </c>
      <c r="P113" s="124">
        <f t="shared" si="12"/>
        <v>36561.995049900259</v>
      </c>
      <c r="Q113" s="124">
        <f t="shared" si="14"/>
        <v>4131.1891255419259</v>
      </c>
      <c r="R113" s="124">
        <f t="shared" si="15"/>
        <v>1968165.4543425858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1968165.4543425858</v>
      </c>
      <c r="P114" s="124">
        <f t="shared" si="12"/>
        <v>36561.995049900259</v>
      </c>
      <c r="Q114" s="124">
        <f t="shared" si="14"/>
        <v>4218.4076254141355</v>
      </c>
      <c r="R114" s="124">
        <f t="shared" si="15"/>
        <v>2008945.8570179001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2008945.8570179001</v>
      </c>
      <c r="P115" s="124">
        <f t="shared" si="12"/>
        <v>36561.995049900259</v>
      </c>
      <c r="Q115" s="124">
        <f t="shared" si="14"/>
        <v>4305.8130624079813</v>
      </c>
      <c r="R115" s="124">
        <f t="shared" si="15"/>
        <v>2049813.6651302082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2049813.6651302082</v>
      </c>
      <c r="P116" s="124">
        <f t="shared" si="12"/>
        <v>36561.995049900259</v>
      </c>
      <c r="Q116" s="124">
        <f t="shared" si="14"/>
        <v>4393.4058371894635</v>
      </c>
      <c r="R116" s="124">
        <f t="shared" si="15"/>
        <v>2090769.066017298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2090769.066017298</v>
      </c>
      <c r="P117" s="124">
        <f t="shared" si="12"/>
        <v>36561.995049900259</v>
      </c>
      <c r="Q117" s="124">
        <f t="shared" si="14"/>
        <v>4481.1863512833361</v>
      </c>
      <c r="R117" s="124">
        <f t="shared" si="15"/>
        <v>2131812.2474184819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2131812.2474184819</v>
      </c>
      <c r="P118" s="124">
        <f t="shared" si="12"/>
        <v>36561.995049900259</v>
      </c>
      <c r="Q118" s="124">
        <f t="shared" si="14"/>
        <v>4569.1550070749499</v>
      </c>
      <c r="R118" s="124">
        <f t="shared" si="15"/>
        <v>2172943.3974754573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2172943.3974754573</v>
      </c>
      <c r="P119" s="124">
        <f t="shared" si="12"/>
        <v>36561.995049900259</v>
      </c>
      <c r="Q119" s="124">
        <f t="shared" si="14"/>
        <v>4657.3122078120978</v>
      </c>
      <c r="R119" s="124">
        <f t="shared" si="15"/>
        <v>2214162.7047331696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2214162.7047331696</v>
      </c>
      <c r="P120" s="124">
        <f t="shared" si="12"/>
        <v>36561.995049900259</v>
      </c>
      <c r="Q120" s="124">
        <f t="shared" si="14"/>
        <v>4745.6583576068579</v>
      </c>
      <c r="R120" s="124">
        <f t="shared" si="15"/>
        <v>2255470.3581406767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2255470.3581406767</v>
      </c>
      <c r="P121" s="124">
        <f t="shared" si="12"/>
        <v>36561.995049900259</v>
      </c>
      <c r="Q121" s="124">
        <f t="shared" si="14"/>
        <v>4834.1938614374521</v>
      </c>
      <c r="R121" s="124">
        <f t="shared" si="15"/>
        <v>2296866.5470520146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2296866.5470520146</v>
      </c>
      <c r="P122" s="124">
        <f t="shared" si="12"/>
        <v>36561.995049900259</v>
      </c>
      <c r="Q122" s="124">
        <f t="shared" si="14"/>
        <v>4922.9191251501015</v>
      </c>
      <c r="R122" s="124">
        <f t="shared" si="15"/>
        <v>2338351.461227065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2338351.461227065</v>
      </c>
      <c r="P123" s="124">
        <f t="shared" si="12"/>
        <v>36561.995049900259</v>
      </c>
      <c r="Q123" s="124">
        <f t="shared" si="14"/>
        <v>5011.8345554608813</v>
      </c>
      <c r="R123" s="124">
        <f t="shared" si="15"/>
        <v>2379925.2908324264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2379925.2908324264</v>
      </c>
      <c r="P124" s="124">
        <f t="shared" si="12"/>
        <v>36561.995049900259</v>
      </c>
      <c r="Q124" s="124">
        <f t="shared" si="14"/>
        <v>5100.9405599575939</v>
      </c>
      <c r="R124" s="124">
        <f t="shared" si="15"/>
        <v>2421588.2264422844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2421588.2264422844</v>
      </c>
      <c r="P125" s="124">
        <f t="shared" si="12"/>
        <v>36561.995049900259</v>
      </c>
      <c r="Q125" s="124">
        <f t="shared" si="14"/>
        <v>5190.2375471016294</v>
      </c>
      <c r="R125" s="124">
        <f t="shared" si="15"/>
        <v>2463340.4590392862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2463340.4590392862</v>
      </c>
      <c r="P126" s="124">
        <f t="shared" si="12"/>
        <v>36561.995049900259</v>
      </c>
      <c r="Q126" s="124">
        <f t="shared" si="14"/>
        <v>5279.7259262298403</v>
      </c>
      <c r="R126" s="124">
        <f t="shared" si="15"/>
        <v>2505182.1800154164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2505182.1800154164</v>
      </c>
      <c r="P127" s="124">
        <f t="shared" si="12"/>
        <v>36561.995049900259</v>
      </c>
      <c r="Q127" s="124">
        <f t="shared" si="14"/>
        <v>5369.4061075564223</v>
      </c>
      <c r="R127" s="124">
        <f t="shared" si="15"/>
        <v>2547113.5811728733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2547113.5811728733</v>
      </c>
      <c r="P128" s="124">
        <f t="shared" si="12"/>
        <v>36561.995049900259</v>
      </c>
      <c r="Q128" s="124">
        <f t="shared" si="14"/>
        <v>5459.2785021747895</v>
      </c>
      <c r="R128" s="124">
        <f t="shared" si="15"/>
        <v>2589134.8547249483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2589134.8547249483</v>
      </c>
      <c r="P129" s="124">
        <f t="shared" si="12"/>
        <v>36561.995049900259</v>
      </c>
      <c r="Q129" s="124">
        <f t="shared" si="14"/>
        <v>5549.3435220594602</v>
      </c>
      <c r="R129" s="124">
        <f t="shared" si="15"/>
        <v>2631246.1932969079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2631246.1932969079</v>
      </c>
      <c r="P130" s="124">
        <f t="shared" si="12"/>
        <v>36561.995049900259</v>
      </c>
      <c r="Q130" s="124">
        <f t="shared" si="14"/>
        <v>5639.6015800679461</v>
      </c>
      <c r="R130" s="124">
        <f t="shared" si="15"/>
        <v>2673447.7899268763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2673447.7899268763</v>
      </c>
      <c r="P131" s="124">
        <f t="shared" si="12"/>
        <v>36561.995049900259</v>
      </c>
      <c r="Q131" s="124">
        <f t="shared" si="14"/>
        <v>5730.0530899426449</v>
      </c>
      <c r="R131" s="124">
        <f t="shared" si="15"/>
        <v>2715739.8380667195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2715739.8380667195</v>
      </c>
      <c r="P132" s="124">
        <f t="shared" si="12"/>
        <v>36561.995049900259</v>
      </c>
      <c r="Q132" s="124">
        <f t="shared" si="14"/>
        <v>5820.6984663127369</v>
      </c>
      <c r="R132" s="124">
        <f t="shared" si="15"/>
        <v>2758122.5315829325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2758122.5315829325</v>
      </c>
      <c r="P133" s="124">
        <f t="shared" si="12"/>
        <v>36561.995049900259</v>
      </c>
      <c r="Q133" s="124">
        <f t="shared" si="14"/>
        <v>5911.5381246960824</v>
      </c>
      <c r="R133" s="124">
        <f t="shared" si="15"/>
        <v>2800596.0647575287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2800596.0647575287</v>
      </c>
      <c r="P134" s="124">
        <f t="shared" si="12"/>
        <v>36561.995049900259</v>
      </c>
      <c r="Q134" s="124">
        <f t="shared" si="14"/>
        <v>6002.5724815011326</v>
      </c>
      <c r="R134" s="124">
        <f t="shared" si="15"/>
        <v>2843160.63228893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2843160.63228893</v>
      </c>
      <c r="P135" s="124">
        <f t="shared" si="12"/>
        <v>36561.995049900259</v>
      </c>
      <c r="Q135" s="124">
        <f t="shared" si="14"/>
        <v>6093.8019540288342</v>
      </c>
      <c r="R135" s="124">
        <f t="shared" si="15"/>
        <v>2885816.429292859</v>
      </c>
      <c r="Z135" s="2"/>
    </row>
    <row r="136" spans="13:26" x14ac:dyDescent="0.25">
      <c r="M136" s="2"/>
      <c r="N136" s="1">
        <f t="shared" si="10"/>
        <v>74</v>
      </c>
      <c r="O136" s="124">
        <f t="shared" si="13"/>
        <v>2885816.429292859</v>
      </c>
      <c r="P136" s="124">
        <f t="shared" si="12"/>
        <v>36561.995049900259</v>
      </c>
      <c r="Q136" s="124">
        <f t="shared" si="14"/>
        <v>6185.2269604745434</v>
      </c>
      <c r="R136" s="124">
        <f t="shared" si="15"/>
        <v>2928563.651303234</v>
      </c>
      <c r="Z136" s="2"/>
    </row>
    <row r="137" spans="13:26" x14ac:dyDescent="0.25">
      <c r="M137" s="2"/>
      <c r="N137" s="1">
        <f t="shared" si="10"/>
        <v>75</v>
      </c>
      <c r="O137" s="124">
        <f t="shared" si="13"/>
        <v>2928563.651303234</v>
      </c>
      <c r="P137" s="124">
        <f t="shared" si="12"/>
        <v>36561.995049900259</v>
      </c>
      <c r="Q137" s="124">
        <f t="shared" si="14"/>
        <v>6276.8479199299409</v>
      </c>
      <c r="R137" s="124">
        <f t="shared" si="15"/>
        <v>2971402.4942730642</v>
      </c>
      <c r="Z137" s="2"/>
    </row>
    <row r="138" spans="13:26" x14ac:dyDescent="0.25">
      <c r="M138" s="2"/>
      <c r="N138" s="1">
        <f t="shared" si="10"/>
        <v>76</v>
      </c>
      <c r="O138" s="124">
        <f t="shared" si="13"/>
        <v>2971402.4942730642</v>
      </c>
      <c r="P138" s="124">
        <f t="shared" si="12"/>
        <v>36561.995049900259</v>
      </c>
      <c r="Q138" s="124">
        <f t="shared" si="14"/>
        <v>6368.6652523849561</v>
      </c>
      <c r="R138" s="124">
        <f t="shared" si="15"/>
        <v>3014333.1545753493</v>
      </c>
      <c r="Z138" s="2"/>
    </row>
    <row r="139" spans="13:26" x14ac:dyDescent="0.25">
      <c r="M139" s="2"/>
      <c r="N139" s="1">
        <f t="shared" si="10"/>
        <v>77</v>
      </c>
      <c r="O139" s="124">
        <f t="shared" si="13"/>
        <v>3014333.1545753493</v>
      </c>
      <c r="P139" s="124">
        <f t="shared" si="12"/>
        <v>36561.995049900259</v>
      </c>
      <c r="Q139" s="124">
        <f t="shared" si="14"/>
        <v>6460.6793787296929</v>
      </c>
      <c r="R139" s="124">
        <f t="shared" si="15"/>
        <v>3057355.8290039795</v>
      </c>
      <c r="Z139" s="2"/>
    </row>
    <row r="140" spans="13:26" x14ac:dyDescent="0.25">
      <c r="M140" s="2"/>
      <c r="N140" s="1">
        <f t="shared" si="10"/>
        <v>78</v>
      </c>
      <c r="O140" s="124">
        <f t="shared" si="13"/>
        <v>3057355.8290039795</v>
      </c>
      <c r="P140" s="124">
        <f t="shared" si="12"/>
        <v>36561.995049900259</v>
      </c>
      <c r="Q140" s="124">
        <f t="shared" si="14"/>
        <v>6552.8907207563534</v>
      </c>
      <c r="R140" s="124">
        <f t="shared" si="15"/>
        <v>3100470.7147746361</v>
      </c>
      <c r="Z140" s="2"/>
    </row>
    <row r="141" spans="13:26" x14ac:dyDescent="0.25">
      <c r="M141" s="2"/>
      <c r="N141" s="1">
        <f t="shared" si="10"/>
        <v>79</v>
      </c>
      <c r="O141" s="124">
        <f t="shared" si="13"/>
        <v>3100470.7147746361</v>
      </c>
      <c r="P141" s="124">
        <f t="shared" si="12"/>
        <v>36561.995049900259</v>
      </c>
      <c r="Q141" s="124">
        <f t="shared" si="14"/>
        <v>6645.2997011611787</v>
      </c>
      <c r="R141" s="124">
        <f t="shared" si="15"/>
        <v>3143678.0095256977</v>
      </c>
      <c r="Z141" s="2"/>
    </row>
    <row r="142" spans="13:26" x14ac:dyDescent="0.25">
      <c r="M142" s="2"/>
      <c r="N142" s="1">
        <f t="shared" si="10"/>
        <v>80</v>
      </c>
      <c r="O142" s="124">
        <f t="shared" si="13"/>
        <v>3143678.0095256977</v>
      </c>
      <c r="P142" s="124">
        <f t="shared" si="12"/>
        <v>36561.995049900259</v>
      </c>
      <c r="Q142" s="124">
        <f t="shared" si="14"/>
        <v>6737.9067435463812</v>
      </c>
      <c r="R142" s="124">
        <f t="shared" si="15"/>
        <v>3186977.9113191445</v>
      </c>
      <c r="Z142" s="2"/>
    </row>
    <row r="143" spans="13:26" x14ac:dyDescent="0.25">
      <c r="M143" s="2"/>
      <c r="N143" s="1">
        <f t="shared" si="10"/>
        <v>81</v>
      </c>
      <c r="O143" s="124">
        <f t="shared" si="13"/>
        <v>3186977.9113191445</v>
      </c>
      <c r="P143" s="124">
        <f t="shared" si="12"/>
        <v>36561.995049900259</v>
      </c>
      <c r="Q143" s="124">
        <f t="shared" si="14"/>
        <v>6830.7122724220872</v>
      </c>
      <c r="R143" s="124">
        <f t="shared" si="15"/>
        <v>3230370.6186414668</v>
      </c>
      <c r="Z143" s="2"/>
    </row>
    <row r="144" spans="13:26" x14ac:dyDescent="0.25">
      <c r="M144" s="2"/>
      <c r="N144" s="1">
        <f t="shared" si="10"/>
        <v>82</v>
      </c>
      <c r="O144" s="124">
        <f t="shared" si="13"/>
        <v>3230370.6186414668</v>
      </c>
      <c r="P144" s="124">
        <f t="shared" si="12"/>
        <v>36561.995049900259</v>
      </c>
      <c r="Q144" s="124">
        <f t="shared" si="14"/>
        <v>6923.7167132082868</v>
      </c>
      <c r="R144" s="124">
        <f t="shared" si="15"/>
        <v>3273856.3304045754</v>
      </c>
      <c r="Z144" s="2"/>
    </row>
    <row r="145" spans="13:26" x14ac:dyDescent="0.25">
      <c r="M145" s="2"/>
      <c r="N145" s="1">
        <f t="shared" si="10"/>
        <v>83</v>
      </c>
      <c r="O145" s="124">
        <f t="shared" si="13"/>
        <v>3273856.3304045754</v>
      </c>
      <c r="P145" s="124">
        <f t="shared" si="12"/>
        <v>36561.995049900259</v>
      </c>
      <c r="Q145" s="124">
        <f t="shared" si="14"/>
        <v>7016.920492236779</v>
      </c>
      <c r="R145" s="124">
        <f t="shared" si="15"/>
        <v>3317435.2459467128</v>
      </c>
      <c r="Z145" s="2"/>
    </row>
    <row r="146" spans="13:26" x14ac:dyDescent="0.25">
      <c r="M146" s="2"/>
      <c r="N146" s="1">
        <f t="shared" si="10"/>
        <v>84</v>
      </c>
      <c r="O146" s="124">
        <f t="shared" si="13"/>
        <v>3317435.2459467128</v>
      </c>
      <c r="P146" s="124">
        <f t="shared" si="12"/>
        <v>36561.995049900259</v>
      </c>
      <c r="Q146" s="124">
        <f t="shared" si="14"/>
        <v>7110.3240367531298</v>
      </c>
      <c r="R146" s="124">
        <f t="shared" si="15"/>
        <v>3361107.5650333664</v>
      </c>
      <c r="Z146" s="2"/>
    </row>
    <row r="147" spans="13:26" x14ac:dyDescent="0.25">
      <c r="M147" s="2"/>
      <c r="N147" s="1">
        <f t="shared" si="10"/>
        <v>85</v>
      </c>
      <c r="O147" s="124">
        <f t="shared" si="13"/>
        <v>3361107.5650333664</v>
      </c>
      <c r="P147" s="124">
        <f t="shared" si="12"/>
        <v>36561.995049900259</v>
      </c>
      <c r="Q147" s="124">
        <f t="shared" si="14"/>
        <v>7203.9277749186267</v>
      </c>
      <c r="R147" s="124">
        <f t="shared" si="15"/>
        <v>3404873.4878581855</v>
      </c>
      <c r="Z147" s="2"/>
    </row>
    <row r="148" spans="13:26" x14ac:dyDescent="0.25">
      <c r="M148" s="2"/>
      <c r="N148" s="1">
        <f t="shared" si="10"/>
        <v>86</v>
      </c>
      <c r="O148" s="124">
        <f t="shared" si="13"/>
        <v>3404873.4878581855</v>
      </c>
      <c r="P148" s="124">
        <f t="shared" si="12"/>
        <v>36561.995049900259</v>
      </c>
      <c r="Q148" s="124">
        <f t="shared" si="14"/>
        <v>7297.7321358122445</v>
      </c>
      <c r="R148" s="124">
        <f t="shared" si="15"/>
        <v>3448733.2150438982</v>
      </c>
      <c r="Z148" s="2"/>
    </row>
    <row r="149" spans="13:26" x14ac:dyDescent="0.25">
      <c r="M149" s="2"/>
      <c r="N149" s="1">
        <f t="shared" si="10"/>
        <v>87</v>
      </c>
      <c r="O149" s="124">
        <f t="shared" si="13"/>
        <v>3448733.2150438982</v>
      </c>
      <c r="P149" s="124">
        <f t="shared" si="12"/>
        <v>36561.995049900259</v>
      </c>
      <c r="Q149" s="124">
        <f t="shared" si="14"/>
        <v>7391.7375494326125</v>
      </c>
      <c r="R149" s="124">
        <f t="shared" si="15"/>
        <v>3492686.9476432311</v>
      </c>
      <c r="Z149" s="2"/>
    </row>
    <row r="150" spans="13:26" x14ac:dyDescent="0.25">
      <c r="M150" s="2"/>
      <c r="N150" s="1">
        <f t="shared" si="10"/>
        <v>88</v>
      </c>
      <c r="O150" s="124">
        <f t="shared" si="13"/>
        <v>3492686.9476432311</v>
      </c>
      <c r="P150" s="124">
        <f t="shared" si="12"/>
        <v>36561.995049900259</v>
      </c>
      <c r="Q150" s="124">
        <f t="shared" si="14"/>
        <v>7485.944446699983</v>
      </c>
      <c r="R150" s="124">
        <f t="shared" si="15"/>
        <v>3536734.8871398317</v>
      </c>
      <c r="Z150" s="2"/>
    </row>
    <row r="151" spans="13:26" x14ac:dyDescent="0.25">
      <c r="M151" s="2"/>
      <c r="N151" s="1">
        <f t="shared" si="10"/>
        <v>89</v>
      </c>
      <c r="O151" s="124">
        <f t="shared" si="13"/>
        <v>3536734.8871398317</v>
      </c>
      <c r="P151" s="124">
        <f t="shared" si="12"/>
        <v>36561.995049900259</v>
      </c>
      <c r="Q151" s="124">
        <f t="shared" si="14"/>
        <v>7580.3532594582102</v>
      </c>
      <c r="R151" s="124">
        <f t="shared" si="15"/>
        <v>3580877.2354491903</v>
      </c>
      <c r="Z151" s="2"/>
    </row>
    <row r="152" spans="13:26" x14ac:dyDescent="0.25">
      <c r="M152" s="2"/>
      <c r="N152" s="1">
        <f t="shared" si="10"/>
        <v>90</v>
      </c>
      <c r="O152" s="124">
        <f t="shared" si="13"/>
        <v>3580877.2354491903</v>
      </c>
      <c r="P152" s="124">
        <f t="shared" si="12"/>
        <v>36561.995049900259</v>
      </c>
      <c r="Q152" s="124">
        <f t="shared" si="14"/>
        <v>7674.9644204767246</v>
      </c>
      <c r="R152" s="124">
        <f t="shared" si="15"/>
        <v>3625114.1949195676</v>
      </c>
      <c r="Z152" s="2"/>
    </row>
    <row r="153" spans="13:26" x14ac:dyDescent="0.25">
      <c r="M153" s="2"/>
      <c r="N153" s="1">
        <f t="shared" si="10"/>
        <v>91</v>
      </c>
      <c r="O153" s="124">
        <f t="shared" si="13"/>
        <v>3625114.1949195676</v>
      </c>
      <c r="P153" s="124">
        <f t="shared" si="12"/>
        <v>36561.995049900259</v>
      </c>
      <c r="Q153" s="124">
        <f t="shared" si="14"/>
        <v>7769.778363452524</v>
      </c>
      <c r="R153" s="124">
        <f t="shared" si="15"/>
        <v>3669445.9683329202</v>
      </c>
      <c r="Z153" s="2"/>
    </row>
    <row r="154" spans="13:26" x14ac:dyDescent="0.25">
      <c r="M154" s="2"/>
      <c r="N154" s="1">
        <f t="shared" si="10"/>
        <v>92</v>
      </c>
      <c r="O154" s="124">
        <f t="shared" si="13"/>
        <v>3669445.9683329202</v>
      </c>
      <c r="P154" s="124">
        <f t="shared" si="12"/>
        <v>36561.995049900259</v>
      </c>
      <c r="Q154" s="124">
        <f t="shared" si="14"/>
        <v>7864.7955230121524</v>
      </c>
      <c r="R154" s="124">
        <f t="shared" si="15"/>
        <v>3713872.7589058327</v>
      </c>
      <c r="Z154" s="2"/>
    </row>
    <row r="155" spans="13:26" x14ac:dyDescent="0.25">
      <c r="M155" s="2"/>
      <c r="N155" s="1">
        <f t="shared" si="10"/>
        <v>93</v>
      </c>
      <c r="O155" s="124">
        <f t="shared" si="13"/>
        <v>3713872.7589058327</v>
      </c>
      <c r="P155" s="124">
        <f t="shared" si="12"/>
        <v>36561.995049900259</v>
      </c>
      <c r="Q155" s="124">
        <f t="shared" si="14"/>
        <v>7960.0163347137022</v>
      </c>
      <c r="R155" s="124">
        <f t="shared" si="15"/>
        <v>3758394.7702904469</v>
      </c>
      <c r="Z155" s="2"/>
    </row>
    <row r="156" spans="13:26" x14ac:dyDescent="0.25">
      <c r="M156" s="2"/>
      <c r="N156" s="1">
        <f t="shared" si="10"/>
        <v>94</v>
      </c>
      <c r="O156" s="124">
        <f t="shared" si="13"/>
        <v>3758394.7702904469</v>
      </c>
      <c r="P156" s="124">
        <f t="shared" si="12"/>
        <v>36561.995049900259</v>
      </c>
      <c r="Q156" s="124">
        <f t="shared" si="14"/>
        <v>8055.4412350488046</v>
      </c>
      <c r="R156" s="124">
        <f t="shared" si="15"/>
        <v>3803012.206575396</v>
      </c>
      <c r="Z156" s="2"/>
    </row>
    <row r="157" spans="13:26" x14ac:dyDescent="0.25">
      <c r="M157" s="2"/>
      <c r="N157" s="1">
        <f t="shared" si="10"/>
        <v>95</v>
      </c>
      <c r="O157" s="124">
        <f t="shared" si="13"/>
        <v>3803012.206575396</v>
      </c>
      <c r="P157" s="124">
        <f t="shared" si="12"/>
        <v>36561.995049900259</v>
      </c>
      <c r="Q157" s="124">
        <f t="shared" si="14"/>
        <v>8151.070661444629</v>
      </c>
      <c r="R157" s="124">
        <f t="shared" si="15"/>
        <v>3847725.2722867411</v>
      </c>
      <c r="Z157" s="2"/>
    </row>
    <row r="158" spans="13:26" x14ac:dyDescent="0.25">
      <c r="M158" s="2"/>
      <c r="N158" s="1">
        <f t="shared" si="10"/>
        <v>96</v>
      </c>
      <c r="O158" s="124">
        <f t="shared" si="13"/>
        <v>3847725.2722867411</v>
      </c>
      <c r="P158" s="124">
        <f t="shared" si="12"/>
        <v>36561.995049900259</v>
      </c>
      <c r="Q158" s="124">
        <f t="shared" si="14"/>
        <v>8246.9050522658945</v>
      </c>
      <c r="R158" s="124">
        <f t="shared" si="15"/>
        <v>3892534.1723889075</v>
      </c>
      <c r="Z158" s="2"/>
    </row>
    <row r="159" spans="13:26" x14ac:dyDescent="0.25">
      <c r="M159" s="2"/>
      <c r="N159" s="1">
        <f t="shared" si="10"/>
        <v>97</v>
      </c>
      <c r="O159" s="124">
        <f t="shared" si="13"/>
        <v>3892534.1723889075</v>
      </c>
      <c r="P159" s="124">
        <f t="shared" si="12"/>
        <v>36561.995049900259</v>
      </c>
      <c r="Q159" s="124">
        <f t="shared" si="14"/>
        <v>8342.9448468168757</v>
      </c>
      <c r="R159" s="124">
        <f t="shared" si="15"/>
        <v>3937439.1122856247</v>
      </c>
      <c r="Z159" s="2"/>
    </row>
    <row r="160" spans="13:26" x14ac:dyDescent="0.25">
      <c r="M160" s="2"/>
      <c r="N160" s="1">
        <f t="shared" si="10"/>
        <v>98</v>
      </c>
      <c r="O160" s="124">
        <f t="shared" si="13"/>
        <v>3937439.1122856247</v>
      </c>
      <c r="P160" s="124">
        <f t="shared" si="12"/>
        <v>36561.995049900259</v>
      </c>
      <c r="Q160" s="124">
        <f t="shared" si="14"/>
        <v>8439.1904853434135</v>
      </c>
      <c r="R160" s="124">
        <f t="shared" si="15"/>
        <v>3982440.2978208684</v>
      </c>
      <c r="Z160" s="2"/>
    </row>
    <row r="161" spans="13:26" x14ac:dyDescent="0.25">
      <c r="M161" s="2"/>
      <c r="N161" s="1">
        <f t="shared" si="10"/>
        <v>99</v>
      </c>
      <c r="O161" s="124">
        <f t="shared" si="13"/>
        <v>3982440.2978208684</v>
      </c>
      <c r="P161" s="124">
        <f t="shared" si="12"/>
        <v>36561.995049900259</v>
      </c>
      <c r="Q161" s="124">
        <f t="shared" si="14"/>
        <v>8535.6424090349392</v>
      </c>
      <c r="R161" s="124">
        <f t="shared" si="15"/>
        <v>4027537.9352798038</v>
      </c>
      <c r="Z161" s="2"/>
    </row>
    <row r="162" spans="13:26" x14ac:dyDescent="0.25">
      <c r="M162" s="2"/>
      <c r="N162" s="1">
        <f t="shared" si="10"/>
        <v>100</v>
      </c>
      <c r="O162" s="124">
        <f t="shared" si="13"/>
        <v>4027537.9352798038</v>
      </c>
      <c r="P162" s="124">
        <f t="shared" si="12"/>
        <v>36561.995049900259</v>
      </c>
      <c r="Q162" s="124">
        <f t="shared" si="14"/>
        <v>8632.3010600264934</v>
      </c>
      <c r="R162" s="124">
        <f t="shared" si="15"/>
        <v>4072732.2313897307</v>
      </c>
      <c r="Z162" s="2"/>
    </row>
    <row r="163" spans="13:26" x14ac:dyDescent="0.25">
      <c r="M163" s="2"/>
      <c r="N163" s="1">
        <f t="shared" si="10"/>
        <v>101</v>
      </c>
      <c r="O163" s="124">
        <f t="shared" si="13"/>
        <v>4072732.2313897307</v>
      </c>
      <c r="P163" s="124">
        <f t="shared" si="12"/>
        <v>36561.995049900259</v>
      </c>
      <c r="Q163" s="124">
        <f t="shared" si="14"/>
        <v>8729.1668814007553</v>
      </c>
      <c r="R163" s="124">
        <f t="shared" si="15"/>
        <v>4118023.3933210317</v>
      </c>
      <c r="Z163" s="2"/>
    </row>
    <row r="164" spans="13:26" x14ac:dyDescent="0.25">
      <c r="M164" s="2"/>
      <c r="N164" s="1">
        <f t="shared" si="10"/>
        <v>102</v>
      </c>
      <c r="O164" s="124">
        <f t="shared" si="13"/>
        <v>4118023.3933210317</v>
      </c>
      <c r="P164" s="124">
        <f t="shared" si="12"/>
        <v>36561.995049900259</v>
      </c>
      <c r="Q164" s="124">
        <f t="shared" si="14"/>
        <v>8826.240317190066</v>
      </c>
      <c r="R164" s="124">
        <f t="shared" si="15"/>
        <v>4163411.6286881221</v>
      </c>
      <c r="Z164" s="2"/>
    </row>
    <row r="165" spans="13:26" x14ac:dyDescent="0.25">
      <c r="M165" s="2"/>
      <c r="N165" s="1">
        <f t="shared" si="10"/>
        <v>103</v>
      </c>
      <c r="O165" s="124">
        <f t="shared" si="13"/>
        <v>4163411.6286881221</v>
      </c>
      <c r="P165" s="124">
        <f t="shared" si="12"/>
        <v>36561.995049900259</v>
      </c>
      <c r="Q165" s="124">
        <f t="shared" si="14"/>
        <v>8923.521812378478</v>
      </c>
      <c r="R165" s="124">
        <f t="shared" si="15"/>
        <v>4208897.145550401</v>
      </c>
      <c r="Z165" s="2"/>
    </row>
    <row r="166" spans="13:26" x14ac:dyDescent="0.25">
      <c r="M166" s="2"/>
      <c r="N166" s="1">
        <f t="shared" si="10"/>
        <v>104</v>
      </c>
      <c r="O166" s="124">
        <f t="shared" si="13"/>
        <v>4208897.145550401</v>
      </c>
      <c r="P166" s="124">
        <f t="shared" si="12"/>
        <v>36561.995049900259</v>
      </c>
      <c r="Q166" s="124">
        <f t="shared" si="14"/>
        <v>9021.0118129037801</v>
      </c>
      <c r="R166" s="124">
        <f t="shared" si="15"/>
        <v>4254480.1524132052</v>
      </c>
      <c r="Z166" s="2"/>
    </row>
    <row r="167" spans="13:26" x14ac:dyDescent="0.25">
      <c r="M167" s="2"/>
      <c r="N167" s="1">
        <f t="shared" si="10"/>
        <v>105</v>
      </c>
      <c r="O167" s="124">
        <f t="shared" si="13"/>
        <v>4254480.1524132052</v>
      </c>
      <c r="P167" s="124">
        <f t="shared" si="12"/>
        <v>36561.995049900259</v>
      </c>
      <c r="Q167" s="124">
        <f t="shared" si="14"/>
        <v>9118.7107656595508</v>
      </c>
      <c r="R167" s="124">
        <f t="shared" si="15"/>
        <v>4300160.8582287654</v>
      </c>
      <c r="Z167" s="2"/>
    </row>
    <row r="168" spans="13:26" x14ac:dyDescent="0.25">
      <c r="M168" s="2"/>
      <c r="N168" s="1">
        <f t="shared" si="10"/>
        <v>106</v>
      </c>
      <c r="O168" s="124">
        <f t="shared" ref="O168:O231" si="16">R167</f>
        <v>4300160.8582287654</v>
      </c>
      <c r="P168" s="124">
        <f t="shared" si="12"/>
        <v>36561.995049900259</v>
      </c>
      <c r="Q168" s="124">
        <f t="shared" ref="Q168:Q231" si="17">O168*$P$57</f>
        <v>9216.6191184972067</v>
      </c>
      <c r="R168" s="124">
        <f t="shared" ref="R168:R231" si="18">O168+P168+Q168</f>
        <v>4345939.4723971626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4345939.4723971626</v>
      </c>
      <c r="P169" s="124">
        <f t="shared" si="12"/>
        <v>36561.995049900259</v>
      </c>
      <c r="Q169" s="124">
        <f t="shared" si="17"/>
        <v>9314.7373202280487</v>
      </c>
      <c r="R169" s="124">
        <f t="shared" si="18"/>
        <v>4391816.2047672914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4391816.2047672914</v>
      </c>
      <c r="P170" s="124">
        <f t="shared" si="12"/>
        <v>36561.995049900259</v>
      </c>
      <c r="Q170" s="124">
        <f t="shared" si="17"/>
        <v>9413.0658206253265</v>
      </c>
      <c r="R170" s="124">
        <f t="shared" si="18"/>
        <v>4437791.2656378169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4437791.2656378169</v>
      </c>
      <c r="P171" s="124">
        <f t="shared" si="12"/>
        <v>36561.995049900259</v>
      </c>
      <c r="Q171" s="124">
        <f t="shared" si="17"/>
        <v>9511.6050704262962</v>
      </c>
      <c r="R171" s="124">
        <f t="shared" si="18"/>
        <v>4483864.8657581434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4483864.8657581434</v>
      </c>
      <c r="P172" s="124">
        <f t="shared" si="12"/>
        <v>36561.995049900259</v>
      </c>
      <c r="Q172" s="124">
        <f t="shared" si="17"/>
        <v>9610.3555213342916</v>
      </c>
      <c r="R172" s="124">
        <f t="shared" si="18"/>
        <v>4530037.2163293781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4530037.2163293781</v>
      </c>
      <c r="P173" s="124">
        <f t="shared" si="12"/>
        <v>36561.995049900259</v>
      </c>
      <c r="Q173" s="124">
        <f t="shared" si="17"/>
        <v>9709.3176260207838</v>
      </c>
      <c r="R173" s="124">
        <f t="shared" si="18"/>
        <v>4576308.5290052993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4576308.5290052993</v>
      </c>
      <c r="P174" s="124">
        <f t="shared" si="12"/>
        <v>36561.995049900259</v>
      </c>
      <c r="Q174" s="124">
        <f t="shared" si="17"/>
        <v>9808.4918381274729</v>
      </c>
      <c r="R174" s="124">
        <f t="shared" si="18"/>
        <v>4622679.0158933271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4622679.0158933271</v>
      </c>
      <c r="P175" s="124">
        <f t="shared" si="12"/>
        <v>36561.995049900259</v>
      </c>
      <c r="Q175" s="124">
        <f t="shared" si="17"/>
        <v>9907.8786122683487</v>
      </c>
      <c r="R175" s="124">
        <f t="shared" si="18"/>
        <v>4669148.8895554962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4669148.8895554962</v>
      </c>
      <c r="P176" s="124">
        <f t="shared" si="12"/>
        <v>36561.995049900259</v>
      </c>
      <c r="Q176" s="124">
        <f t="shared" si="17"/>
        <v>10007.478404031794</v>
      </c>
      <c r="R176" s="124">
        <f t="shared" si="18"/>
        <v>4715718.3630094286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4715718.3630094286</v>
      </c>
      <c r="P177" s="124">
        <f t="shared" si="12"/>
        <v>36561.995049900259</v>
      </c>
      <c r="Q177" s="124">
        <f t="shared" si="17"/>
        <v>10107.291669982653</v>
      </c>
      <c r="R177" s="124">
        <f t="shared" si="18"/>
        <v>4762387.6497293115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4762387.6497293115</v>
      </c>
      <c r="P178" s="124">
        <f t="shared" si="12"/>
        <v>36561.995049900259</v>
      </c>
      <c r="Q178" s="124">
        <f t="shared" si="17"/>
        <v>10207.318867664339</v>
      </c>
      <c r="R178" s="124">
        <f t="shared" si="18"/>
        <v>4809156.9636468766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4809156.9636468766</v>
      </c>
      <c r="P179" s="124">
        <f t="shared" si="12"/>
        <v>36561.995049900259</v>
      </c>
      <c r="Q179" s="124">
        <f t="shared" si="17"/>
        <v>10307.560455600931</v>
      </c>
      <c r="R179" s="124">
        <f t="shared" si="18"/>
        <v>4856026.5191523777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4856026.5191523777</v>
      </c>
      <c r="P180" s="124">
        <f t="shared" si="12"/>
        <v>36561.995049900259</v>
      </c>
      <c r="Q180" s="124">
        <f t="shared" si="17"/>
        <v>10408.016893299264</v>
      </c>
      <c r="R180" s="124">
        <f t="shared" si="18"/>
        <v>4902996.5310955774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4902996.5310955774</v>
      </c>
      <c r="P181" s="124">
        <f t="shared" si="12"/>
        <v>36561.995049900259</v>
      </c>
      <c r="Q181" s="124">
        <f t="shared" si="17"/>
        <v>10508.688641251048</v>
      </c>
      <c r="R181" s="124">
        <f t="shared" si="18"/>
        <v>4950067.2147867288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4950067.2147867288</v>
      </c>
      <c r="P182" s="124">
        <f t="shared" si="12"/>
        <v>36561.995049900259</v>
      </c>
      <c r="Q182" s="124">
        <f t="shared" si="17"/>
        <v>10609.576160934974</v>
      </c>
      <c r="R182" s="124">
        <f t="shared" si="18"/>
        <v>4997238.785997564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4997238.785997564</v>
      </c>
      <c r="P183" s="124">
        <f t="shared" si="12"/>
        <v>36561.995049900259</v>
      </c>
      <c r="Q183" s="124">
        <f t="shared" si="17"/>
        <v>10710.679914818826</v>
      </c>
      <c r="R183" s="124">
        <f t="shared" si="18"/>
        <v>5044511.4609622834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5044511.4609622834</v>
      </c>
      <c r="P184" s="124">
        <f t="shared" si="12"/>
        <v>36561.995049900259</v>
      </c>
      <c r="Q184" s="124">
        <f t="shared" si="17"/>
        <v>10812.000366361608</v>
      </c>
      <c r="R184" s="124">
        <f t="shared" si="18"/>
        <v>5091885.4563785456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5091885.4563785456</v>
      </c>
      <c r="P185" s="124">
        <f t="shared" si="12"/>
        <v>36561.995049900259</v>
      </c>
      <c r="Q185" s="124">
        <f t="shared" si="17"/>
        <v>10913.537980015662</v>
      </c>
      <c r="R185" s="124">
        <f t="shared" si="18"/>
        <v>5139360.9894084614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5139360.9894084614</v>
      </c>
      <c r="P186" s="124">
        <f t="shared" si="12"/>
        <v>36561.995049900259</v>
      </c>
      <c r="Q186" s="124">
        <f t="shared" si="17"/>
        <v>11015.293221228801</v>
      </c>
      <c r="R186" s="124">
        <f t="shared" si="18"/>
        <v>5186938.2776795905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5186938.2776795905</v>
      </c>
      <c r="P187" s="124">
        <f t="shared" si="12"/>
        <v>36561.995049900259</v>
      </c>
      <c r="Q187" s="124">
        <f t="shared" si="17"/>
        <v>11117.266556446444</v>
      </c>
      <c r="R187" s="124">
        <f t="shared" si="18"/>
        <v>5234617.5392859373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5234617.5392859373</v>
      </c>
      <c r="P188" s="124">
        <f t="shared" ref="P188:P251" si="20">P187</f>
        <v>36561.995049900259</v>
      </c>
      <c r="Q188" s="124">
        <f t="shared" si="17"/>
        <v>11219.458453113744</v>
      </c>
      <c r="R188" s="124">
        <f t="shared" si="18"/>
        <v>5282398.9927889518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5282398.9927889518</v>
      </c>
      <c r="P189" s="124">
        <f t="shared" si="20"/>
        <v>36561.995049900259</v>
      </c>
      <c r="Q189" s="124">
        <f t="shared" si="17"/>
        <v>11321.869379677748</v>
      </c>
      <c r="R189" s="124">
        <f t="shared" si="18"/>
        <v>5330282.85721853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5330282.85721853</v>
      </c>
      <c r="P190" s="124">
        <f t="shared" si="20"/>
        <v>36561.995049900259</v>
      </c>
      <c r="Q190" s="124">
        <f t="shared" si="17"/>
        <v>11424.499805589527</v>
      </c>
      <c r="R190" s="124">
        <f t="shared" si="18"/>
        <v>5378269.3520740196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5378269.3520740196</v>
      </c>
      <c r="P191" s="124">
        <f t="shared" si="20"/>
        <v>36561.995049900259</v>
      </c>
      <c r="Q191" s="124">
        <f t="shared" si="17"/>
        <v>11527.350201306339</v>
      </c>
      <c r="R191" s="124">
        <f t="shared" si="18"/>
        <v>5426358.6973252259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5426358.6973252259</v>
      </c>
      <c r="P192" s="124">
        <f t="shared" si="20"/>
        <v>36561.995049900259</v>
      </c>
      <c r="Q192" s="124">
        <f t="shared" si="17"/>
        <v>11630.421038293782</v>
      </c>
      <c r="R192" s="124">
        <f t="shared" si="18"/>
        <v>5474551.1134134205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5474551.1134134205</v>
      </c>
      <c r="P193" s="124">
        <f t="shared" si="20"/>
        <v>36561.995049900259</v>
      </c>
      <c r="Q193" s="124">
        <f t="shared" si="17"/>
        <v>11733.712789027957</v>
      </c>
      <c r="R193" s="124">
        <f t="shared" si="18"/>
        <v>5522846.8212523488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5522846.8212523488</v>
      </c>
      <c r="P194" s="124">
        <f t="shared" si="20"/>
        <v>36561.995049900259</v>
      </c>
      <c r="Q194" s="124">
        <f t="shared" si="17"/>
        <v>11837.225926997631</v>
      </c>
      <c r="R194" s="124">
        <f t="shared" si="18"/>
        <v>5571246.0422292473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5571246.0422292473</v>
      </c>
      <c r="P195" s="124">
        <f t="shared" si="20"/>
        <v>36561.995049900259</v>
      </c>
      <c r="Q195" s="124">
        <f t="shared" si="17"/>
        <v>11940.960926706408</v>
      </c>
      <c r="R195" s="124">
        <f t="shared" si="18"/>
        <v>5619748.9982058536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5619748.9982058536</v>
      </c>
      <c r="P196" s="124">
        <f t="shared" si="20"/>
        <v>36561.995049900259</v>
      </c>
      <c r="Q196" s="124">
        <f t="shared" si="17"/>
        <v>12044.918263674903</v>
      </c>
      <c r="R196" s="124">
        <f t="shared" si="18"/>
        <v>5668355.9115194287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5668355.9115194287</v>
      </c>
      <c r="P197" s="124">
        <f t="shared" si="20"/>
        <v>36561.995049900259</v>
      </c>
      <c r="Q197" s="124">
        <f t="shared" si="17"/>
        <v>12149.098414442928</v>
      </c>
      <c r="R197" s="124">
        <f t="shared" si="18"/>
        <v>5717067.0049837716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5717067.0049837716</v>
      </c>
      <c r="P198" s="124">
        <f t="shared" si="20"/>
        <v>36561.995049900259</v>
      </c>
      <c r="Q198" s="124">
        <f t="shared" si="17"/>
        <v>12253.501856571669</v>
      </c>
      <c r="R198" s="124">
        <f t="shared" si="18"/>
        <v>5765882.501890244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5765882.501890244</v>
      </c>
      <c r="P199" s="124">
        <f t="shared" si="20"/>
        <v>36561.995049900259</v>
      </c>
      <c r="Q199" s="124">
        <f t="shared" si="17"/>
        <v>12358.129068645883</v>
      </c>
      <c r="R199" s="124">
        <f t="shared" si="18"/>
        <v>5814802.62600879</v>
      </c>
      <c r="Z199" s="2"/>
    </row>
    <row r="200" spans="13:26" x14ac:dyDescent="0.25">
      <c r="M200" s="2"/>
      <c r="N200" s="1">
        <f t="shared" si="19"/>
        <v>138</v>
      </c>
      <c r="O200" s="124">
        <f t="shared" si="16"/>
        <v>5814802.62600879</v>
      </c>
      <c r="P200" s="124">
        <f t="shared" si="20"/>
        <v>36561.995049900259</v>
      </c>
      <c r="Q200" s="124">
        <f t="shared" si="17"/>
        <v>12462.98053027608</v>
      </c>
      <c r="R200" s="124">
        <f t="shared" si="18"/>
        <v>5863827.6015889663</v>
      </c>
      <c r="Z200" s="2"/>
    </row>
    <row r="201" spans="13:26" x14ac:dyDescent="0.25">
      <c r="M201" s="2"/>
      <c r="N201" s="1">
        <f t="shared" si="19"/>
        <v>139</v>
      </c>
      <c r="O201" s="124">
        <f t="shared" si="16"/>
        <v>5863827.6015889663</v>
      </c>
      <c r="P201" s="124">
        <f t="shared" si="20"/>
        <v>36561.995049900259</v>
      </c>
      <c r="Q201" s="124">
        <f t="shared" si="17"/>
        <v>12568.056722100733</v>
      </c>
      <c r="R201" s="124">
        <f t="shared" si="18"/>
        <v>5912957.6533609675</v>
      </c>
      <c r="Z201" s="2"/>
    </row>
    <row r="202" spans="13:26" x14ac:dyDescent="0.25">
      <c r="M202" s="2"/>
      <c r="N202" s="1">
        <f t="shared" si="19"/>
        <v>140</v>
      </c>
      <c r="O202" s="124">
        <f t="shared" si="16"/>
        <v>5912957.6533609675</v>
      </c>
      <c r="P202" s="124">
        <f t="shared" si="20"/>
        <v>36561.995049900259</v>
      </c>
      <c r="Q202" s="124">
        <f t="shared" si="17"/>
        <v>12673.358125788478</v>
      </c>
      <c r="R202" s="124">
        <f t="shared" si="18"/>
        <v>5962193.0065366561</v>
      </c>
      <c r="Z202" s="2"/>
    </row>
    <row r="203" spans="13:26" x14ac:dyDescent="0.25">
      <c r="M203" s="2"/>
      <c r="N203" s="1">
        <f t="shared" si="19"/>
        <v>141</v>
      </c>
      <c r="O203" s="124">
        <f t="shared" si="16"/>
        <v>5962193.0065366561</v>
      </c>
      <c r="P203" s="124">
        <f t="shared" si="20"/>
        <v>36561.995049900259</v>
      </c>
      <c r="Q203" s="124">
        <f t="shared" si="17"/>
        <v>12778.885224040314</v>
      </c>
      <c r="R203" s="124">
        <f t="shared" si="18"/>
        <v>6011533.886810597</v>
      </c>
      <c r="Z203" s="2"/>
    </row>
    <row r="204" spans="13:26" x14ac:dyDescent="0.25">
      <c r="M204" s="2"/>
      <c r="N204" s="1">
        <f t="shared" si="19"/>
        <v>142</v>
      </c>
      <c r="O204" s="124">
        <f t="shared" si="16"/>
        <v>6011533.886810597</v>
      </c>
      <c r="P204" s="124">
        <f t="shared" si="20"/>
        <v>36561.995049900259</v>
      </c>
      <c r="Q204" s="124">
        <f t="shared" si="17"/>
        <v>12884.638500591835</v>
      </c>
      <c r="R204" s="124">
        <f t="shared" si="18"/>
        <v>6060980.5203610891</v>
      </c>
      <c r="Z204" s="2"/>
    </row>
    <row r="205" spans="13:26" x14ac:dyDescent="0.25">
      <c r="M205" s="2"/>
      <c r="N205" s="1">
        <f t="shared" si="19"/>
        <v>143</v>
      </c>
      <c r="O205" s="124">
        <f t="shared" si="16"/>
        <v>6060980.5203610891</v>
      </c>
      <c r="P205" s="124">
        <f t="shared" si="20"/>
        <v>36561.995049900259</v>
      </c>
      <c r="Q205" s="124">
        <f t="shared" si="17"/>
        <v>12990.618440215419</v>
      </c>
      <c r="R205" s="124">
        <f t="shared" si="18"/>
        <v>6110533.133851205</v>
      </c>
      <c r="Z205" s="2"/>
    </row>
    <row r="206" spans="13:26" x14ac:dyDescent="0.25">
      <c r="M206" s="2"/>
      <c r="N206" s="1">
        <f t="shared" si="19"/>
        <v>144</v>
      </c>
      <c r="O206" s="124">
        <f t="shared" si="16"/>
        <v>6110533.133851205</v>
      </c>
      <c r="P206" s="124">
        <f t="shared" si="20"/>
        <v>36561.995049900259</v>
      </c>
      <c r="Q206" s="124">
        <f t="shared" si="17"/>
        <v>13096.825528722482</v>
      </c>
      <c r="R206" s="124">
        <f t="shared" si="18"/>
        <v>6160191.9544298276</v>
      </c>
      <c r="Z206" s="2"/>
    </row>
    <row r="207" spans="13:26" x14ac:dyDescent="0.25">
      <c r="M207" s="2"/>
      <c r="N207" s="1">
        <f t="shared" si="19"/>
        <v>145</v>
      </c>
      <c r="O207" s="124">
        <f t="shared" si="16"/>
        <v>6160191.9544298276</v>
      </c>
      <c r="P207" s="124">
        <f t="shared" si="20"/>
        <v>36561.995049900259</v>
      </c>
      <c r="Q207" s="124">
        <f t="shared" si="17"/>
        <v>13203.260252965676</v>
      </c>
      <c r="R207" s="124">
        <f t="shared" si="18"/>
        <v>6209957.2097326936</v>
      </c>
      <c r="Z207" s="2"/>
    </row>
    <row r="208" spans="13:26" x14ac:dyDescent="0.25">
      <c r="M208" s="2"/>
      <c r="N208" s="1">
        <f t="shared" si="19"/>
        <v>146</v>
      </c>
      <c r="O208" s="124">
        <f t="shared" si="16"/>
        <v>6209957.2097326936</v>
      </c>
      <c r="P208" s="124">
        <f t="shared" si="20"/>
        <v>36561.995049900259</v>
      </c>
      <c r="Q208" s="124">
        <f t="shared" si="17"/>
        <v>13309.923100841143</v>
      </c>
      <c r="R208" s="124">
        <f t="shared" si="18"/>
        <v>6259829.1278834352</v>
      </c>
      <c r="Z208" s="2"/>
    </row>
    <row r="209" spans="13:26" x14ac:dyDescent="0.25">
      <c r="M209" s="2"/>
      <c r="N209" s="1">
        <f t="shared" si="19"/>
        <v>147</v>
      </c>
      <c r="O209" s="124">
        <f t="shared" si="16"/>
        <v>6259829.1278834352</v>
      </c>
      <c r="P209" s="124">
        <f t="shared" si="20"/>
        <v>36561.995049900259</v>
      </c>
      <c r="Q209" s="124">
        <f t="shared" si="17"/>
        <v>13416.814561290736</v>
      </c>
      <c r="R209" s="124">
        <f t="shared" si="18"/>
        <v>6309807.9374946263</v>
      </c>
      <c r="Z209" s="2"/>
    </row>
    <row r="210" spans="13:26" x14ac:dyDescent="0.25">
      <c r="M210" s="2"/>
      <c r="N210" s="1">
        <f t="shared" si="19"/>
        <v>148</v>
      </c>
      <c r="O210" s="124">
        <f t="shared" si="16"/>
        <v>6309807.9374946263</v>
      </c>
      <c r="P210" s="124">
        <f t="shared" si="20"/>
        <v>36561.995049900259</v>
      </c>
      <c r="Q210" s="124">
        <f t="shared" si="17"/>
        <v>13523.935124304273</v>
      </c>
      <c r="R210" s="124">
        <f t="shared" si="18"/>
        <v>6359893.8676688308</v>
      </c>
      <c r="Z210" s="2"/>
    </row>
    <row r="211" spans="13:26" x14ac:dyDescent="0.25">
      <c r="M211" s="2"/>
      <c r="N211" s="1">
        <f t="shared" si="19"/>
        <v>149</v>
      </c>
      <c r="O211" s="124">
        <f t="shared" si="16"/>
        <v>6359893.8676688308</v>
      </c>
      <c r="P211" s="124">
        <f t="shared" si="20"/>
        <v>36561.995049900259</v>
      </c>
      <c r="Q211" s="124">
        <f t="shared" si="17"/>
        <v>13631.285280921769</v>
      </c>
      <c r="R211" s="124">
        <f t="shared" si="18"/>
        <v>6410087.1479996527</v>
      </c>
      <c r="Z211" s="2"/>
    </row>
    <row r="212" spans="13:26" x14ac:dyDescent="0.25">
      <c r="M212" s="2"/>
      <c r="N212" s="1">
        <f t="shared" si="19"/>
        <v>150</v>
      </c>
      <c r="O212" s="124">
        <f t="shared" si="16"/>
        <v>6410087.1479996527</v>
      </c>
      <c r="P212" s="124">
        <f t="shared" si="20"/>
        <v>36561.995049900259</v>
      </c>
      <c r="Q212" s="124">
        <f t="shared" si="17"/>
        <v>13738.865523235703</v>
      </c>
      <c r="R212" s="124">
        <f t="shared" si="18"/>
        <v>6460388.0085727889</v>
      </c>
      <c r="Z212" s="2"/>
    </row>
    <row r="213" spans="13:26" x14ac:dyDescent="0.25">
      <c r="M213" s="2"/>
      <c r="N213" s="1">
        <f t="shared" si="19"/>
        <v>151</v>
      </c>
      <c r="O213" s="124">
        <f t="shared" si="16"/>
        <v>6460388.0085727889</v>
      </c>
      <c r="P213" s="124">
        <f t="shared" si="20"/>
        <v>36561.995049900259</v>
      </c>
      <c r="Q213" s="124">
        <f t="shared" si="17"/>
        <v>13846.67634439326</v>
      </c>
      <c r="R213" s="124">
        <f t="shared" si="18"/>
        <v>6510796.6799670821</v>
      </c>
      <c r="Z213" s="2"/>
    </row>
    <row r="214" spans="13:26" x14ac:dyDescent="0.25">
      <c r="M214" s="2"/>
      <c r="N214" s="1">
        <f t="shared" si="19"/>
        <v>152</v>
      </c>
      <c r="O214" s="124">
        <f t="shared" si="16"/>
        <v>6510796.6799670821</v>
      </c>
      <c r="P214" s="124">
        <f t="shared" si="20"/>
        <v>36561.995049900259</v>
      </c>
      <c r="Q214" s="124">
        <f t="shared" si="17"/>
        <v>13954.718238598598</v>
      </c>
      <c r="R214" s="124">
        <f t="shared" si="18"/>
        <v>6561313.3932555811</v>
      </c>
      <c r="Z214" s="2"/>
    </row>
    <row r="215" spans="13:26" x14ac:dyDescent="0.25">
      <c r="M215" s="2"/>
      <c r="N215" s="1">
        <f t="shared" si="19"/>
        <v>153</v>
      </c>
      <c r="O215" s="124">
        <f t="shared" si="16"/>
        <v>6561313.3932555811</v>
      </c>
      <c r="P215" s="124">
        <f t="shared" si="20"/>
        <v>36561.995049900259</v>
      </c>
      <c r="Q215" s="124">
        <f t="shared" si="17"/>
        <v>14062.991701115114</v>
      </c>
      <c r="R215" s="124">
        <f t="shared" si="18"/>
        <v>6611938.3800065964</v>
      </c>
      <c r="Z215" s="2"/>
    </row>
    <row r="216" spans="13:26" x14ac:dyDescent="0.25">
      <c r="M216" s="2"/>
      <c r="N216" s="1">
        <f t="shared" si="19"/>
        <v>154</v>
      </c>
      <c r="O216" s="124">
        <f t="shared" si="16"/>
        <v>6611938.3800065964</v>
      </c>
      <c r="P216" s="124">
        <f t="shared" si="20"/>
        <v>36561.995049900259</v>
      </c>
      <c r="Q216" s="124">
        <f t="shared" si="17"/>
        <v>14171.49722826771</v>
      </c>
      <c r="R216" s="124">
        <f t="shared" si="18"/>
        <v>6662671.8722847644</v>
      </c>
      <c r="Z216" s="2"/>
    </row>
    <row r="217" spans="13:26" x14ac:dyDescent="0.25">
      <c r="M217" s="2"/>
      <c r="N217" s="1">
        <f t="shared" si="19"/>
        <v>155</v>
      </c>
      <c r="O217" s="124">
        <f t="shared" si="16"/>
        <v>6662671.8722847644</v>
      </c>
      <c r="P217" s="124">
        <f t="shared" si="20"/>
        <v>36561.995049900259</v>
      </c>
      <c r="Q217" s="124">
        <f t="shared" si="17"/>
        <v>14280.235317445076</v>
      </c>
      <c r="R217" s="124">
        <f t="shared" si="18"/>
        <v>6713514.1026521102</v>
      </c>
      <c r="Z217" s="2"/>
    </row>
    <row r="218" spans="13:26" x14ac:dyDescent="0.25">
      <c r="M218" s="2"/>
      <c r="N218" s="1">
        <f t="shared" si="19"/>
        <v>156</v>
      </c>
      <c r="O218" s="124">
        <f t="shared" si="16"/>
        <v>6713514.1026521102</v>
      </c>
      <c r="P218" s="124">
        <f t="shared" si="20"/>
        <v>36561.995049900259</v>
      </c>
      <c r="Q218" s="124">
        <f t="shared" si="17"/>
        <v>14389.206467101958</v>
      </c>
      <c r="R218" s="124">
        <f t="shared" si="18"/>
        <v>6764465.3041691128</v>
      </c>
      <c r="Z218" s="2"/>
    </row>
    <row r="219" spans="13:26" x14ac:dyDescent="0.25">
      <c r="M219" s="2"/>
      <c r="N219" s="1">
        <f t="shared" si="19"/>
        <v>157</v>
      </c>
      <c r="O219" s="124">
        <f t="shared" si="16"/>
        <v>6764465.3041691128</v>
      </c>
      <c r="P219" s="124">
        <f t="shared" si="20"/>
        <v>36561.995049900259</v>
      </c>
      <c r="Q219" s="124">
        <f t="shared" si="17"/>
        <v>14498.411176761458</v>
      </c>
      <c r="R219" s="124">
        <f t="shared" si="18"/>
        <v>6815525.7103957748</v>
      </c>
      <c r="Z219" s="2"/>
    </row>
    <row r="220" spans="13:26" x14ac:dyDescent="0.25">
      <c r="M220" s="2"/>
      <c r="N220" s="1">
        <f t="shared" si="19"/>
        <v>158</v>
      </c>
      <c r="O220" s="124">
        <f t="shared" si="16"/>
        <v>6815525.7103957748</v>
      </c>
      <c r="P220" s="124">
        <f t="shared" si="20"/>
        <v>36561.995049900259</v>
      </c>
      <c r="Q220" s="124">
        <f t="shared" si="17"/>
        <v>14607.849947017305</v>
      </c>
      <c r="R220" s="124">
        <f t="shared" si="18"/>
        <v>6866695.5553926928</v>
      </c>
      <c r="Z220" s="2"/>
    </row>
    <row r="221" spans="13:26" x14ac:dyDescent="0.25">
      <c r="M221" s="2"/>
      <c r="N221" s="1">
        <f t="shared" si="19"/>
        <v>159</v>
      </c>
      <c r="O221" s="124">
        <f t="shared" si="16"/>
        <v>6866695.5553926928</v>
      </c>
      <c r="P221" s="124">
        <f t="shared" si="20"/>
        <v>36561.995049900259</v>
      </c>
      <c r="Q221" s="124">
        <f t="shared" si="17"/>
        <v>14717.52327953617</v>
      </c>
      <c r="R221" s="124">
        <f t="shared" si="18"/>
        <v>6917975.0737221297</v>
      </c>
      <c r="Z221" s="2"/>
    </row>
    <row r="222" spans="13:26" x14ac:dyDescent="0.25">
      <c r="M222" s="2"/>
      <c r="N222" s="1">
        <f t="shared" si="19"/>
        <v>160</v>
      </c>
      <c r="O222" s="124">
        <f t="shared" si="16"/>
        <v>6917975.0737221297</v>
      </c>
      <c r="P222" s="124">
        <f t="shared" si="20"/>
        <v>36561.995049900259</v>
      </c>
      <c r="Q222" s="124">
        <f t="shared" si="17"/>
        <v>14827.431677059953</v>
      </c>
      <c r="R222" s="124">
        <f t="shared" si="18"/>
        <v>6969364.5004490903</v>
      </c>
      <c r="Z222" s="2"/>
    </row>
    <row r="223" spans="13:26" x14ac:dyDescent="0.25">
      <c r="M223" s="2"/>
      <c r="N223" s="1">
        <f t="shared" si="19"/>
        <v>161</v>
      </c>
      <c r="O223" s="124">
        <f t="shared" si="16"/>
        <v>6969364.5004490903</v>
      </c>
      <c r="P223" s="124">
        <f t="shared" si="20"/>
        <v>36561.995049900259</v>
      </c>
      <c r="Q223" s="124">
        <f t="shared" si="17"/>
        <v>14937.575643408087</v>
      </c>
      <c r="R223" s="124">
        <f t="shared" si="18"/>
        <v>7020864.0711423988</v>
      </c>
      <c r="Z223" s="2"/>
    </row>
    <row r="224" spans="13:26" x14ac:dyDescent="0.25">
      <c r="M224" s="2"/>
      <c r="N224" s="1">
        <f t="shared" si="19"/>
        <v>162</v>
      </c>
      <c r="O224" s="124">
        <f t="shared" si="16"/>
        <v>7020864.0711423988</v>
      </c>
      <c r="P224" s="124">
        <f t="shared" si="20"/>
        <v>36561.995049900259</v>
      </c>
      <c r="Q224" s="124">
        <f t="shared" si="17"/>
        <v>15047.955683479857</v>
      </c>
      <c r="R224" s="124">
        <f t="shared" si="18"/>
        <v>7072474.0218757791</v>
      </c>
      <c r="Z224" s="2"/>
    </row>
    <row r="225" spans="13:26" x14ac:dyDescent="0.25">
      <c r="M225" s="2"/>
      <c r="N225" s="1">
        <f t="shared" si="19"/>
        <v>163</v>
      </c>
      <c r="O225" s="124">
        <f t="shared" si="16"/>
        <v>7072474.0218757791</v>
      </c>
      <c r="P225" s="124">
        <f t="shared" si="20"/>
        <v>36561.995049900259</v>
      </c>
      <c r="Q225" s="124">
        <f t="shared" si="17"/>
        <v>15158.572303256704</v>
      </c>
      <c r="R225" s="124">
        <f t="shared" si="18"/>
        <v>7124194.5892289365</v>
      </c>
      <c r="Z225" s="2"/>
    </row>
    <row r="226" spans="13:26" x14ac:dyDescent="0.25">
      <c r="M226" s="2"/>
      <c r="N226" s="1">
        <f t="shared" si="19"/>
        <v>164</v>
      </c>
      <c r="O226" s="124">
        <f t="shared" si="16"/>
        <v>7124194.5892289365</v>
      </c>
      <c r="P226" s="124">
        <f t="shared" si="20"/>
        <v>36561.995049900259</v>
      </c>
      <c r="Q226" s="124">
        <f t="shared" si="17"/>
        <v>15269.426009804552</v>
      </c>
      <c r="R226" s="124">
        <f t="shared" si="18"/>
        <v>7176026.0102886418</v>
      </c>
      <c r="Z226" s="2"/>
    </row>
    <row r="227" spans="13:26" x14ac:dyDescent="0.25">
      <c r="M227" s="2"/>
      <c r="N227" s="1">
        <f t="shared" si="19"/>
        <v>165</v>
      </c>
      <c r="O227" s="124">
        <f t="shared" si="16"/>
        <v>7176026.0102886418</v>
      </c>
      <c r="P227" s="124">
        <f t="shared" si="20"/>
        <v>36561.995049900259</v>
      </c>
      <c r="Q227" s="124">
        <f t="shared" si="17"/>
        <v>15380.517311276128</v>
      </c>
      <c r="R227" s="124">
        <f t="shared" si="18"/>
        <v>7227968.5226498181</v>
      </c>
      <c r="Z227" s="2"/>
    </row>
    <row r="228" spans="13:26" x14ac:dyDescent="0.25">
      <c r="M228" s="2"/>
      <c r="N228" s="1">
        <f t="shared" si="19"/>
        <v>166</v>
      </c>
      <c r="O228" s="124">
        <f t="shared" si="16"/>
        <v>7227968.5226498181</v>
      </c>
      <c r="P228" s="124">
        <f t="shared" si="20"/>
        <v>36561.995049900259</v>
      </c>
      <c r="Q228" s="124">
        <f t="shared" si="17"/>
        <v>15491.846716913289</v>
      </c>
      <c r="R228" s="124">
        <f t="shared" si="18"/>
        <v>7280022.3644166319</v>
      </c>
      <c r="Z228" s="2"/>
    </row>
    <row r="229" spans="13:26" x14ac:dyDescent="0.25">
      <c r="M229" s="2"/>
      <c r="N229" s="1">
        <f t="shared" si="19"/>
        <v>167</v>
      </c>
      <c r="O229" s="124">
        <f t="shared" si="16"/>
        <v>7280022.3644166319</v>
      </c>
      <c r="P229" s="124">
        <f t="shared" si="20"/>
        <v>36561.995049900259</v>
      </c>
      <c r="Q229" s="124">
        <f t="shared" si="17"/>
        <v>15603.414737049367</v>
      </c>
      <c r="R229" s="124">
        <f t="shared" si="18"/>
        <v>7332187.7742035817</v>
      </c>
      <c r="Z229" s="2"/>
    </row>
    <row r="230" spans="13:26" x14ac:dyDescent="0.25">
      <c r="M230" s="2"/>
      <c r="N230" s="1">
        <f t="shared" si="19"/>
        <v>168</v>
      </c>
      <c r="O230" s="124">
        <f t="shared" si="16"/>
        <v>7332187.7742035817</v>
      </c>
      <c r="P230" s="124">
        <f t="shared" si="20"/>
        <v>36561.995049900259</v>
      </c>
      <c r="Q230" s="124">
        <f t="shared" si="17"/>
        <v>15715.221883111499</v>
      </c>
      <c r="R230" s="124">
        <f t="shared" si="18"/>
        <v>7384464.9911365937</v>
      </c>
      <c r="Z230" s="2"/>
    </row>
    <row r="231" spans="13:26" x14ac:dyDescent="0.25">
      <c r="M231" s="2"/>
      <c r="N231" s="1">
        <f t="shared" si="19"/>
        <v>169</v>
      </c>
      <c r="O231" s="124">
        <f t="shared" si="16"/>
        <v>7384464.9911365937</v>
      </c>
      <c r="P231" s="124">
        <f t="shared" si="20"/>
        <v>36561.995049900259</v>
      </c>
      <c r="Q231" s="124">
        <f t="shared" si="17"/>
        <v>15827.26866762297</v>
      </c>
      <c r="R231" s="124">
        <f t="shared" si="18"/>
        <v>7436854.2548541175</v>
      </c>
      <c r="Z231" s="2"/>
    </row>
    <row r="232" spans="13:26" x14ac:dyDescent="0.25">
      <c r="M232" s="2"/>
      <c r="N232" s="1">
        <f t="shared" si="19"/>
        <v>170</v>
      </c>
      <c r="O232" s="124">
        <f t="shared" ref="O232:O295" si="21">R231</f>
        <v>7436854.2548541175</v>
      </c>
      <c r="P232" s="124">
        <f t="shared" si="20"/>
        <v>36561.995049900259</v>
      </c>
      <c r="Q232" s="124">
        <f t="shared" ref="Q232:Q295" si="22">O232*$P$57</f>
        <v>15939.555604205572</v>
      </c>
      <c r="R232" s="124">
        <f t="shared" ref="R232:R295" si="23">O232+P232+Q232</f>
        <v>7489355.8055082234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7489355.8055082234</v>
      </c>
      <c r="P233" s="124">
        <f t="shared" si="20"/>
        <v>36561.995049900259</v>
      </c>
      <c r="Q233" s="124">
        <f t="shared" si="22"/>
        <v>16052.083207581949</v>
      </c>
      <c r="R233" s="124">
        <f t="shared" si="23"/>
        <v>7541969.8837657059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7541969.8837657059</v>
      </c>
      <c r="P234" s="124">
        <f t="shared" si="20"/>
        <v>36561.995049900259</v>
      </c>
      <c r="Q234" s="124">
        <f t="shared" si="22"/>
        <v>16164.851993577959</v>
      </c>
      <c r="R234" s="124">
        <f t="shared" si="23"/>
        <v>7594696.7308091838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7594696.7308091838</v>
      </c>
      <c r="P235" s="124">
        <f t="shared" si="20"/>
        <v>36561.995049900259</v>
      </c>
      <c r="Q235" s="124">
        <f t="shared" si="22"/>
        <v>16277.862479125042</v>
      </c>
      <c r="R235" s="124">
        <f t="shared" si="23"/>
        <v>7647536.5883382093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7647536.5883382093</v>
      </c>
      <c r="P236" s="124">
        <f t="shared" si="20"/>
        <v>36561.995049900259</v>
      </c>
      <c r="Q236" s="124">
        <f t="shared" si="22"/>
        <v>16391.115182262591</v>
      </c>
      <c r="R236" s="124">
        <f t="shared" si="23"/>
        <v>7700489.6985703725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7700489.6985703725</v>
      </c>
      <c r="P237" s="124">
        <f t="shared" si="20"/>
        <v>36561.995049900259</v>
      </c>
      <c r="Q237" s="124">
        <f t="shared" si="22"/>
        <v>16504.610622140313</v>
      </c>
      <c r="R237" s="124">
        <f t="shared" si="23"/>
        <v>7753556.3042424135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7753556.3042424135</v>
      </c>
      <c r="P238" s="124">
        <f t="shared" si="20"/>
        <v>36561.995049900259</v>
      </c>
      <c r="Q238" s="124">
        <f t="shared" si="22"/>
        <v>16618.349319020632</v>
      </c>
      <c r="R238" s="124">
        <f t="shared" si="23"/>
        <v>7806736.6486113342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7806736.6486113342</v>
      </c>
      <c r="P239" s="124">
        <f t="shared" si="20"/>
        <v>36561.995049900259</v>
      </c>
      <c r="Q239" s="124">
        <f t="shared" si="22"/>
        <v>16732.331794281046</v>
      </c>
      <c r="R239" s="124">
        <f t="shared" si="23"/>
        <v>7860030.975455516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7860030.975455516</v>
      </c>
      <c r="P240" s="124">
        <f t="shared" si="20"/>
        <v>36561.995049900259</v>
      </c>
      <c r="Q240" s="124">
        <f t="shared" si="22"/>
        <v>16846.558570416542</v>
      </c>
      <c r="R240" s="124">
        <f t="shared" si="23"/>
        <v>7913439.529075833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7913439.529075833</v>
      </c>
      <c r="P241" s="124">
        <f t="shared" si="20"/>
        <v>36561.995049900259</v>
      </c>
      <c r="Q241" s="124">
        <f t="shared" si="22"/>
        <v>16961.030171041977</v>
      </c>
      <c r="R241" s="124">
        <f t="shared" si="23"/>
        <v>7966962.5542967757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7966962.5542967757</v>
      </c>
      <c r="P242" s="124">
        <f t="shared" si="20"/>
        <v>36561.995049900259</v>
      </c>
      <c r="Q242" s="124">
        <f t="shared" si="22"/>
        <v>17075.747120894488</v>
      </c>
      <c r="R242" s="124">
        <f t="shared" si="23"/>
        <v>8020600.2964675706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8020600.2964675706</v>
      </c>
      <c r="P243" s="124">
        <f t="shared" si="20"/>
        <v>36561.995049900259</v>
      </c>
      <c r="Q243" s="124">
        <f t="shared" si="22"/>
        <v>17190.709945835879</v>
      </c>
      <c r="R243" s="124">
        <f t="shared" si="23"/>
        <v>8074353.0014633071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8074353.0014633071</v>
      </c>
      <c r="P244" s="124">
        <f t="shared" si="20"/>
        <v>36561.995049900259</v>
      </c>
      <c r="Q244" s="124">
        <f t="shared" si="22"/>
        <v>17305.91917285505</v>
      </c>
      <c r="R244" s="124">
        <f t="shared" si="23"/>
        <v>8128220.9156860625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8128220.9156860625</v>
      </c>
      <c r="P245" s="124">
        <f t="shared" si="20"/>
        <v>36561.995049900259</v>
      </c>
      <c r="Q245" s="124">
        <f t="shared" si="22"/>
        <v>17421.375330070416</v>
      </c>
      <c r="R245" s="124">
        <f t="shared" si="23"/>
        <v>8182204.2860660329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8182204.2860660329</v>
      </c>
      <c r="P246" s="124">
        <f t="shared" si="20"/>
        <v>36561.995049900259</v>
      </c>
      <c r="Q246" s="124">
        <f t="shared" si="22"/>
        <v>17537.078946732301</v>
      </c>
      <c r="R246" s="124">
        <f t="shared" si="23"/>
        <v>8236303.3600626653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8236303.3600626653</v>
      </c>
      <c r="P247" s="124">
        <f t="shared" si="20"/>
        <v>36561.995049900259</v>
      </c>
      <c r="Q247" s="124">
        <f t="shared" si="22"/>
        <v>17653.030553225399</v>
      </c>
      <c r="R247" s="124">
        <f t="shared" si="23"/>
        <v>8290518.3856657911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8290518.3856657911</v>
      </c>
      <c r="P248" s="124">
        <f t="shared" si="20"/>
        <v>36561.995049900259</v>
      </c>
      <c r="Q248" s="124">
        <f t="shared" si="22"/>
        <v>17769.230681071174</v>
      </c>
      <c r="R248" s="124">
        <f t="shared" si="23"/>
        <v>8344849.6113967625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8344849.6113967625</v>
      </c>
      <c r="P249" s="124">
        <f t="shared" si="20"/>
        <v>36561.995049900259</v>
      </c>
      <c r="Q249" s="124">
        <f t="shared" si="22"/>
        <v>17885.679862930319</v>
      </c>
      <c r="R249" s="124">
        <f t="shared" si="23"/>
        <v>8399297.2863095924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8399297.2863095924</v>
      </c>
      <c r="P250" s="124">
        <f t="shared" si="20"/>
        <v>36561.995049900259</v>
      </c>
      <c r="Q250" s="124">
        <f t="shared" si="22"/>
        <v>18002.378632605185</v>
      </c>
      <c r="R250" s="124">
        <f t="shared" si="23"/>
        <v>8453861.6599920969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8453861.6599920969</v>
      </c>
      <c r="P251" s="124">
        <f t="shared" si="20"/>
        <v>36561.995049900259</v>
      </c>
      <c r="Q251" s="124">
        <f t="shared" si="22"/>
        <v>18119.327525042234</v>
      </c>
      <c r="R251" s="124">
        <f t="shared" si="23"/>
        <v>8508542.9825670384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8508542.9825670384</v>
      </c>
      <c r="P252" s="124">
        <f t="shared" ref="P252:P315" si="25">P251</f>
        <v>36561.995049900259</v>
      </c>
      <c r="Q252" s="124">
        <f t="shared" si="22"/>
        <v>18236.527076334485</v>
      </c>
      <c r="R252" s="124">
        <f t="shared" si="23"/>
        <v>8563341.5046932716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8563341.5046932716</v>
      </c>
      <c r="P253" s="124">
        <f t="shared" si="25"/>
        <v>36561.995049900259</v>
      </c>
      <c r="Q253" s="124">
        <f t="shared" si="22"/>
        <v>18353.977823723984</v>
      </c>
      <c r="R253" s="124">
        <f t="shared" si="23"/>
        <v>8618257.4775668941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8618257.4775668941</v>
      </c>
      <c r="P254" s="124">
        <f t="shared" si="25"/>
        <v>36561.995049900259</v>
      </c>
      <c r="Q254" s="124">
        <f t="shared" si="22"/>
        <v>18471.680305604248</v>
      </c>
      <c r="R254" s="124">
        <f t="shared" si="23"/>
        <v>8673291.1529223975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8673291.1529223975</v>
      </c>
      <c r="P255" s="124">
        <f t="shared" si="25"/>
        <v>36561.995049900259</v>
      </c>
      <c r="Q255" s="124">
        <f t="shared" si="22"/>
        <v>18589.63506152276</v>
      </c>
      <c r="R255" s="124">
        <f t="shared" si="23"/>
        <v>8728442.7830338199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8728442.7830338199</v>
      </c>
      <c r="P256" s="124">
        <f t="shared" si="25"/>
        <v>36561.995049900259</v>
      </c>
      <c r="Q256" s="124">
        <f t="shared" si="22"/>
        <v>18707.842632183405</v>
      </c>
      <c r="R256" s="124">
        <f t="shared" si="23"/>
        <v>8783712.6207159031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8783712.6207159031</v>
      </c>
      <c r="P257" s="124">
        <f t="shared" si="25"/>
        <v>36561.995049900259</v>
      </c>
      <c r="Q257" s="124">
        <f t="shared" si="22"/>
        <v>18826.303559448985</v>
      </c>
      <c r="R257" s="124">
        <f t="shared" si="23"/>
        <v>8839100.9193252511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8839100.9193252511</v>
      </c>
      <c r="P258" s="124">
        <f t="shared" si="25"/>
        <v>36561.995049900259</v>
      </c>
      <c r="Q258" s="124">
        <f t="shared" si="22"/>
        <v>18945.018386343672</v>
      </c>
      <c r="R258" s="124">
        <f t="shared" si="23"/>
        <v>8894607.9327614941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8894607.9327614941</v>
      </c>
      <c r="P259" s="124">
        <f t="shared" si="25"/>
        <v>36561.995049900259</v>
      </c>
      <c r="Q259" s="124">
        <f t="shared" si="22"/>
        <v>19063.987657055532</v>
      </c>
      <c r="R259" s="124">
        <f t="shared" si="23"/>
        <v>8950233.9154684488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8950233.9154684488</v>
      </c>
      <c r="P260" s="124">
        <f t="shared" si="25"/>
        <v>36561.995049900259</v>
      </c>
      <c r="Q260" s="124">
        <f t="shared" si="22"/>
        <v>19183.211916938984</v>
      </c>
      <c r="R260" s="124">
        <f t="shared" si="23"/>
        <v>9005979.1224352866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9005979.1224352866</v>
      </c>
      <c r="P261" s="124">
        <f t="shared" si="25"/>
        <v>36561.995049900259</v>
      </c>
      <c r="Q261" s="124">
        <f t="shared" si="22"/>
        <v>19302.69171251732</v>
      </c>
      <c r="R261" s="124">
        <f t="shared" si="23"/>
        <v>9061843.8091977034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9061843.8091977034</v>
      </c>
      <c r="P262" s="124">
        <f t="shared" si="25"/>
        <v>36561.995049900259</v>
      </c>
      <c r="Q262" s="124">
        <f t="shared" si="22"/>
        <v>19422.427591485215</v>
      </c>
      <c r="R262" s="124">
        <f t="shared" si="23"/>
        <v>9117828.2318390887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9117828.2318390887</v>
      </c>
      <c r="P263" s="124">
        <f t="shared" si="25"/>
        <v>36561.995049900259</v>
      </c>
      <c r="Q263" s="124">
        <f t="shared" si="22"/>
        <v>19542.420102711214</v>
      </c>
      <c r="R263" s="124">
        <f t="shared" si="23"/>
        <v>9173932.6469916999</v>
      </c>
      <c r="Z263" s="2"/>
    </row>
    <row r="264" spans="13:26" x14ac:dyDescent="0.25">
      <c r="M264" s="2"/>
      <c r="N264" s="1">
        <f t="shared" si="24"/>
        <v>202</v>
      </c>
      <c r="O264" s="124">
        <f t="shared" si="21"/>
        <v>9173932.6469916999</v>
      </c>
      <c r="P264" s="124">
        <f t="shared" si="25"/>
        <v>36561.995049900259</v>
      </c>
      <c r="Q264" s="124">
        <f t="shared" si="22"/>
        <v>19662.669796240272</v>
      </c>
      <c r="R264" s="124">
        <f t="shared" si="23"/>
        <v>9230157.311837839</v>
      </c>
      <c r="Z264" s="2"/>
    </row>
    <row r="265" spans="13:26" x14ac:dyDescent="0.25">
      <c r="M265" s="2"/>
      <c r="N265" s="1">
        <f t="shared" si="24"/>
        <v>203</v>
      </c>
      <c r="O265" s="124">
        <f t="shared" si="21"/>
        <v>9230157.311837839</v>
      </c>
      <c r="P265" s="124">
        <f t="shared" si="25"/>
        <v>36561.995049900259</v>
      </c>
      <c r="Q265" s="124">
        <f t="shared" si="22"/>
        <v>19783.177223296261</v>
      </c>
      <c r="R265" s="124">
        <f t="shared" si="23"/>
        <v>9286502.4841110352</v>
      </c>
      <c r="Z265" s="2"/>
    </row>
    <row r="266" spans="13:26" x14ac:dyDescent="0.25">
      <c r="M266" s="2"/>
      <c r="N266" s="1">
        <f t="shared" si="24"/>
        <v>204</v>
      </c>
      <c r="O266" s="124">
        <f t="shared" si="21"/>
        <v>9286502.4841110352</v>
      </c>
      <c r="P266" s="124">
        <f t="shared" si="25"/>
        <v>36561.995049900259</v>
      </c>
      <c r="Q266" s="124">
        <f t="shared" si="22"/>
        <v>19903.942936284511</v>
      </c>
      <c r="R266" s="124">
        <f t="shared" si="23"/>
        <v>9342968.4220972192</v>
      </c>
      <c r="Z266" s="2"/>
    </row>
    <row r="267" spans="13:26" x14ac:dyDescent="0.25">
      <c r="M267" s="2"/>
      <c r="N267" s="1">
        <f t="shared" si="24"/>
        <v>205</v>
      </c>
      <c r="O267" s="124">
        <f t="shared" si="21"/>
        <v>9342968.4220972192</v>
      </c>
      <c r="P267" s="124">
        <f t="shared" si="25"/>
        <v>36561.995049900259</v>
      </c>
      <c r="Q267" s="124">
        <f t="shared" si="22"/>
        <v>20024.967488794322</v>
      </c>
      <c r="R267" s="124">
        <f t="shared" si="23"/>
        <v>9399555.3846359123</v>
      </c>
      <c r="Z267" s="2"/>
    </row>
    <row r="268" spans="13:26" x14ac:dyDescent="0.25">
      <c r="M268" s="2"/>
      <c r="N268" s="1">
        <f t="shared" si="24"/>
        <v>206</v>
      </c>
      <c r="O268" s="124">
        <f t="shared" si="21"/>
        <v>9399555.3846359123</v>
      </c>
      <c r="P268" s="124">
        <f t="shared" si="25"/>
        <v>36561.995049900259</v>
      </c>
      <c r="Q268" s="124">
        <f t="shared" si="22"/>
        <v>20146.251435601516</v>
      </c>
      <c r="R268" s="124">
        <f t="shared" si="23"/>
        <v>9456263.6311214138</v>
      </c>
      <c r="Z268" s="2"/>
    </row>
    <row r="269" spans="13:26" x14ac:dyDescent="0.25">
      <c r="M269" s="2"/>
      <c r="N269" s="1">
        <f t="shared" si="24"/>
        <v>207</v>
      </c>
      <c r="O269" s="124">
        <f t="shared" si="21"/>
        <v>9456263.6311214138</v>
      </c>
      <c r="P269" s="124">
        <f t="shared" si="25"/>
        <v>36561.995049900259</v>
      </c>
      <c r="Q269" s="124">
        <f t="shared" si="22"/>
        <v>20267.79533267099</v>
      </c>
      <c r="R269" s="124">
        <f t="shared" si="23"/>
        <v>9513093.4215039834</v>
      </c>
      <c r="Z269" s="2"/>
    </row>
    <row r="270" spans="13:26" x14ac:dyDescent="0.25">
      <c r="M270" s="2"/>
      <c r="N270" s="1">
        <f t="shared" si="24"/>
        <v>208</v>
      </c>
      <c r="O270" s="124">
        <f t="shared" si="21"/>
        <v>9513093.4215039834</v>
      </c>
      <c r="P270" s="124">
        <f t="shared" si="25"/>
        <v>36561.995049900259</v>
      </c>
      <c r="Q270" s="124">
        <f t="shared" si="22"/>
        <v>20389.599737159224</v>
      </c>
      <c r="R270" s="124">
        <f t="shared" si="23"/>
        <v>9570045.0162910428</v>
      </c>
      <c r="Z270" s="2"/>
    </row>
    <row r="271" spans="13:26" x14ac:dyDescent="0.25">
      <c r="M271" s="2"/>
      <c r="N271" s="1">
        <f t="shared" si="24"/>
        <v>209</v>
      </c>
      <c r="O271" s="124">
        <f t="shared" si="21"/>
        <v>9570045.0162910428</v>
      </c>
      <c r="P271" s="124">
        <f t="shared" si="25"/>
        <v>36561.995049900259</v>
      </c>
      <c r="Q271" s="124">
        <f t="shared" si="22"/>
        <v>20511.665207416896</v>
      </c>
      <c r="R271" s="124">
        <f t="shared" si="23"/>
        <v>9627118.6765483599</v>
      </c>
      <c r="Z271" s="2"/>
    </row>
    <row r="272" spans="13:26" x14ac:dyDescent="0.25">
      <c r="M272" s="2"/>
      <c r="N272" s="1">
        <f t="shared" si="24"/>
        <v>210</v>
      </c>
      <c r="O272" s="124">
        <f t="shared" si="21"/>
        <v>9627118.6765483599</v>
      </c>
      <c r="P272" s="124">
        <f t="shared" si="25"/>
        <v>36561.995049900259</v>
      </c>
      <c r="Q272" s="124">
        <f t="shared" si="22"/>
        <v>20633.992302991377</v>
      </c>
      <c r="R272" s="124">
        <f t="shared" si="23"/>
        <v>9684314.6639012508</v>
      </c>
      <c r="Z272" s="2"/>
    </row>
    <row r="273" spans="13:26" x14ac:dyDescent="0.25">
      <c r="M273" s="2"/>
      <c r="N273" s="1">
        <f t="shared" si="24"/>
        <v>211</v>
      </c>
      <c r="O273" s="124">
        <f t="shared" si="21"/>
        <v>9684314.6639012508</v>
      </c>
      <c r="P273" s="124">
        <f t="shared" si="25"/>
        <v>36561.995049900259</v>
      </c>
      <c r="Q273" s="124">
        <f t="shared" si="22"/>
        <v>20756.581584629348</v>
      </c>
      <c r="R273" s="124">
        <f t="shared" si="23"/>
        <v>9741633.2405357789</v>
      </c>
      <c r="Z273" s="2"/>
    </row>
    <row r="274" spans="13:26" x14ac:dyDescent="0.25">
      <c r="M274" s="2"/>
      <c r="N274" s="1">
        <f t="shared" si="24"/>
        <v>212</v>
      </c>
      <c r="O274" s="124">
        <f t="shared" si="21"/>
        <v>9741633.2405357789</v>
      </c>
      <c r="P274" s="124">
        <f t="shared" si="25"/>
        <v>36561.995049900259</v>
      </c>
      <c r="Q274" s="124">
        <f t="shared" si="22"/>
        <v>20879.433614279336</v>
      </c>
      <c r="R274" s="124">
        <f t="shared" si="23"/>
        <v>9799074.6691999584</v>
      </c>
      <c r="Z274" s="2"/>
    </row>
    <row r="275" spans="13:26" x14ac:dyDescent="0.25">
      <c r="M275" s="2"/>
      <c r="N275" s="1">
        <f t="shared" si="24"/>
        <v>213</v>
      </c>
      <c r="O275" s="124">
        <f t="shared" si="21"/>
        <v>9799074.6691999584</v>
      </c>
      <c r="P275" s="124">
        <f t="shared" si="25"/>
        <v>36561.995049900259</v>
      </c>
      <c r="Q275" s="124">
        <f t="shared" si="22"/>
        <v>21002.548955094317</v>
      </c>
      <c r="R275" s="124">
        <f t="shared" si="23"/>
        <v>9856639.213204952</v>
      </c>
      <c r="Z275" s="2"/>
    </row>
    <row r="276" spans="13:26" x14ac:dyDescent="0.25">
      <c r="M276" s="2"/>
      <c r="N276" s="1">
        <f t="shared" si="24"/>
        <v>214</v>
      </c>
      <c r="O276" s="124">
        <f t="shared" si="21"/>
        <v>9856639.213204952</v>
      </c>
      <c r="P276" s="124">
        <f t="shared" si="25"/>
        <v>36561.995049900259</v>
      </c>
      <c r="Q276" s="124">
        <f t="shared" si="22"/>
        <v>21125.928171434269</v>
      </c>
      <c r="R276" s="124">
        <f t="shared" si="23"/>
        <v>9914327.1364262849</v>
      </c>
      <c r="Z276" s="2"/>
    </row>
    <row r="277" spans="13:26" x14ac:dyDescent="0.25">
      <c r="M277" s="2"/>
      <c r="N277" s="1">
        <f t="shared" si="24"/>
        <v>215</v>
      </c>
      <c r="O277" s="124">
        <f t="shared" si="21"/>
        <v>9914327.1364262849</v>
      </c>
      <c r="P277" s="124">
        <f t="shared" si="25"/>
        <v>36561.995049900259</v>
      </c>
      <c r="Q277" s="124">
        <f t="shared" si="22"/>
        <v>21249.571828868779</v>
      </c>
      <c r="R277" s="124">
        <f t="shared" si="23"/>
        <v>9972138.7033050526</v>
      </c>
      <c r="Z277" s="2"/>
    </row>
    <row r="278" spans="13:26" x14ac:dyDescent="0.25">
      <c r="M278" s="2"/>
      <c r="N278" s="1">
        <f t="shared" si="24"/>
        <v>216</v>
      </c>
      <c r="O278" s="124">
        <f t="shared" si="21"/>
        <v>9972138.7033050526</v>
      </c>
      <c r="P278" s="124">
        <f t="shared" si="25"/>
        <v>36561.995049900259</v>
      </c>
      <c r="Q278" s="124">
        <f t="shared" si="22"/>
        <v>21373.480494179639</v>
      </c>
      <c r="R278" s="124">
        <f t="shared" si="23"/>
        <v>10030074.178849131</v>
      </c>
      <c r="Z278" s="2"/>
    </row>
    <row r="279" spans="13:26" x14ac:dyDescent="0.25">
      <c r="M279" s="2"/>
      <c r="N279" s="1">
        <f t="shared" si="24"/>
        <v>217</v>
      </c>
      <c r="O279" s="124">
        <f t="shared" si="21"/>
        <v>10030074.178849131</v>
      </c>
      <c r="P279" s="124">
        <f t="shared" si="25"/>
        <v>36561.995049900259</v>
      </c>
      <c r="Q279" s="124">
        <f t="shared" si="22"/>
        <v>21497.654735363427</v>
      </c>
      <c r="R279" s="124">
        <f t="shared" si="23"/>
        <v>10088133.828634394</v>
      </c>
      <c r="Z279" s="2"/>
    </row>
    <row r="280" spans="13:26" x14ac:dyDescent="0.25">
      <c r="M280" s="2"/>
      <c r="N280" s="1">
        <f t="shared" si="24"/>
        <v>218</v>
      </c>
      <c r="O280" s="124">
        <f t="shared" si="21"/>
        <v>10088133.828634394</v>
      </c>
      <c r="P280" s="124">
        <f t="shared" si="25"/>
        <v>36561.995049900259</v>
      </c>
      <c r="Q280" s="124">
        <f t="shared" si="22"/>
        <v>21622.095121634124</v>
      </c>
      <c r="R280" s="124">
        <f t="shared" si="23"/>
        <v>10146317.918805927</v>
      </c>
      <c r="Z280" s="2"/>
    </row>
    <row r="281" spans="13:26" x14ac:dyDescent="0.25">
      <c r="M281" s="2"/>
      <c r="N281" s="1">
        <f t="shared" si="24"/>
        <v>219</v>
      </c>
      <c r="O281" s="124">
        <f t="shared" si="21"/>
        <v>10146317.918805927</v>
      </c>
      <c r="P281" s="124">
        <f t="shared" si="25"/>
        <v>36561.995049900259</v>
      </c>
      <c r="Q281" s="124">
        <f t="shared" si="22"/>
        <v>21746.802223425704</v>
      </c>
      <c r="R281" s="124">
        <f t="shared" si="23"/>
        <v>10204626.716079252</v>
      </c>
      <c r="Z281" s="2"/>
    </row>
    <row r="282" spans="13:26" x14ac:dyDescent="0.25">
      <c r="M282" s="2"/>
      <c r="N282" s="1">
        <f t="shared" si="24"/>
        <v>220</v>
      </c>
      <c r="O282" s="124">
        <f t="shared" si="21"/>
        <v>10204626.716079252</v>
      </c>
      <c r="P282" s="124">
        <f t="shared" si="25"/>
        <v>36561.995049900259</v>
      </c>
      <c r="Q282" s="124">
        <f t="shared" si="22"/>
        <v>21871.776612394788</v>
      </c>
      <c r="R282" s="124">
        <f t="shared" si="23"/>
        <v>10263060.487741547</v>
      </c>
      <c r="Z282" s="2"/>
    </row>
    <row r="283" spans="13:26" x14ac:dyDescent="0.25">
      <c r="M283" s="2"/>
      <c r="N283" s="1">
        <f t="shared" si="24"/>
        <v>221</v>
      </c>
      <c r="O283" s="124">
        <f t="shared" si="21"/>
        <v>10263060.487741547</v>
      </c>
      <c r="P283" s="124">
        <f t="shared" si="25"/>
        <v>36561.995049900259</v>
      </c>
      <c r="Q283" s="124">
        <f t="shared" si="22"/>
        <v>21997.018861423221</v>
      </c>
      <c r="R283" s="124">
        <f t="shared" si="23"/>
        <v>10321619.501652868</v>
      </c>
      <c r="Z283" s="2"/>
    </row>
    <row r="284" spans="13:26" x14ac:dyDescent="0.25">
      <c r="M284" s="2"/>
      <c r="N284" s="1">
        <f t="shared" si="24"/>
        <v>222</v>
      </c>
      <c r="O284" s="124">
        <f t="shared" si="21"/>
        <v>10321619.501652868</v>
      </c>
      <c r="P284" s="124">
        <f t="shared" si="25"/>
        <v>36561.995049900259</v>
      </c>
      <c r="Q284" s="124">
        <f t="shared" si="22"/>
        <v>22122.529544620716</v>
      </c>
      <c r="R284" s="124">
        <f t="shared" si="23"/>
        <v>10380304.026247388</v>
      </c>
      <c r="Z284" s="2"/>
    </row>
    <row r="285" spans="13:26" x14ac:dyDescent="0.25">
      <c r="M285" s="2"/>
      <c r="N285" s="1">
        <f t="shared" si="24"/>
        <v>223</v>
      </c>
      <c r="O285" s="124">
        <f t="shared" si="21"/>
        <v>10380304.026247388</v>
      </c>
      <c r="P285" s="124">
        <f t="shared" si="25"/>
        <v>36561.995049900259</v>
      </c>
      <c r="Q285" s="124">
        <f t="shared" si="22"/>
        <v>22248.309237327503</v>
      </c>
      <c r="R285" s="124">
        <f t="shared" si="23"/>
        <v>10439114.330534615</v>
      </c>
      <c r="Z285" s="2"/>
    </row>
    <row r="286" spans="13:26" x14ac:dyDescent="0.25">
      <c r="M286" s="2"/>
      <c r="N286" s="1">
        <f t="shared" si="24"/>
        <v>224</v>
      </c>
      <c r="O286" s="124">
        <f t="shared" si="21"/>
        <v>10439114.330534615</v>
      </c>
      <c r="P286" s="124">
        <f t="shared" si="25"/>
        <v>36561.995049900259</v>
      </c>
      <c r="Q286" s="124">
        <f t="shared" si="22"/>
        <v>22374.358516116939</v>
      </c>
      <c r="R286" s="124">
        <f t="shared" si="23"/>
        <v>10498050.684100632</v>
      </c>
      <c r="Z286" s="2"/>
    </row>
    <row r="287" spans="13:26" x14ac:dyDescent="0.25">
      <c r="M287" s="2"/>
      <c r="N287" s="1">
        <f t="shared" si="24"/>
        <v>225</v>
      </c>
      <c r="O287" s="124">
        <f t="shared" si="21"/>
        <v>10498050.684100632</v>
      </c>
      <c r="P287" s="124">
        <f t="shared" si="25"/>
        <v>36561.995049900259</v>
      </c>
      <c r="Q287" s="124">
        <f t="shared" si="22"/>
        <v>22500.677958798162</v>
      </c>
      <c r="R287" s="124">
        <f t="shared" si="23"/>
        <v>10557113.357109329</v>
      </c>
      <c r="Z287" s="2"/>
    </row>
    <row r="288" spans="13:26" x14ac:dyDescent="0.25">
      <c r="M288" s="2"/>
      <c r="N288" s="1">
        <f t="shared" si="24"/>
        <v>226</v>
      </c>
      <c r="O288" s="124">
        <f t="shared" si="21"/>
        <v>10557113.357109329</v>
      </c>
      <c r="P288" s="124">
        <f t="shared" si="25"/>
        <v>36561.995049900259</v>
      </c>
      <c r="Q288" s="124">
        <f t="shared" si="22"/>
        <v>22627.268144418736</v>
      </c>
      <c r="R288" s="124">
        <f t="shared" si="23"/>
        <v>10616302.620303648</v>
      </c>
      <c r="Z288" s="2"/>
    </row>
    <row r="289" spans="13:26" x14ac:dyDescent="0.25">
      <c r="M289" s="2"/>
      <c r="N289" s="1">
        <f t="shared" si="24"/>
        <v>227</v>
      </c>
      <c r="O289" s="124">
        <f t="shared" si="21"/>
        <v>10616302.620303648</v>
      </c>
      <c r="P289" s="124">
        <f t="shared" si="25"/>
        <v>36561.995049900259</v>
      </c>
      <c r="Q289" s="124">
        <f t="shared" si="22"/>
        <v>22754.129653267319</v>
      </c>
      <c r="R289" s="124">
        <f t="shared" si="23"/>
        <v>10675618.745006815</v>
      </c>
      <c r="Z289" s="2"/>
    </row>
    <row r="290" spans="13:26" x14ac:dyDescent="0.25">
      <c r="M290" s="2"/>
      <c r="N290" s="1">
        <f t="shared" si="24"/>
        <v>228</v>
      </c>
      <c r="O290" s="124">
        <f t="shared" si="21"/>
        <v>10675618.745006815</v>
      </c>
      <c r="P290" s="124">
        <f t="shared" si="25"/>
        <v>36561.995049900259</v>
      </c>
      <c r="Q290" s="124">
        <f t="shared" si="22"/>
        <v>22881.263066876305</v>
      </c>
      <c r="R290" s="124">
        <f t="shared" si="23"/>
        <v>10735062.003123591</v>
      </c>
      <c r="Z290" s="2"/>
    </row>
    <row r="291" spans="13:26" x14ac:dyDescent="0.25">
      <c r="M291" s="2"/>
      <c r="N291" s="1">
        <f t="shared" si="24"/>
        <v>229</v>
      </c>
      <c r="O291" s="124">
        <f t="shared" si="21"/>
        <v>10735062.003123591</v>
      </c>
      <c r="P291" s="124">
        <f t="shared" si="25"/>
        <v>36561.995049900259</v>
      </c>
      <c r="Q291" s="124">
        <f t="shared" si="22"/>
        <v>23008.668968024504</v>
      </c>
      <c r="R291" s="124">
        <f t="shared" si="23"/>
        <v>10794632.667141514</v>
      </c>
      <c r="Z291" s="2"/>
    </row>
    <row r="292" spans="13:26" x14ac:dyDescent="0.25">
      <c r="M292" s="2"/>
      <c r="N292" s="1">
        <f t="shared" si="24"/>
        <v>230</v>
      </c>
      <c r="O292" s="124">
        <f t="shared" si="21"/>
        <v>10794632.667141514</v>
      </c>
      <c r="P292" s="124">
        <f t="shared" si="25"/>
        <v>36561.995049900259</v>
      </c>
      <c r="Q292" s="124">
        <f t="shared" si="22"/>
        <v>23136.347940739797</v>
      </c>
      <c r="R292" s="124">
        <f t="shared" si="23"/>
        <v>10854331.010132153</v>
      </c>
      <c r="Z292" s="2"/>
    </row>
    <row r="293" spans="13:26" x14ac:dyDescent="0.25">
      <c r="M293" s="2"/>
      <c r="N293" s="1">
        <f t="shared" si="24"/>
        <v>231</v>
      </c>
      <c r="O293" s="124">
        <f t="shared" si="21"/>
        <v>10854331.010132153</v>
      </c>
      <c r="P293" s="124">
        <f t="shared" si="25"/>
        <v>36561.995049900259</v>
      </c>
      <c r="Q293" s="124">
        <f t="shared" si="22"/>
        <v>23264.300570301835</v>
      </c>
      <c r="R293" s="124">
        <f t="shared" si="23"/>
        <v>10914157.305752354</v>
      </c>
      <c r="Z293" s="2"/>
    </row>
    <row r="294" spans="13:26" x14ac:dyDescent="0.25">
      <c r="M294" s="2"/>
      <c r="N294" s="1">
        <f t="shared" si="24"/>
        <v>232</v>
      </c>
      <c r="O294" s="124">
        <f t="shared" si="21"/>
        <v>10914157.305752354</v>
      </c>
      <c r="P294" s="124">
        <f t="shared" si="25"/>
        <v>36561.995049900259</v>
      </c>
      <c r="Q294" s="124">
        <f t="shared" si="22"/>
        <v>23392.527443244708</v>
      </c>
      <c r="R294" s="124">
        <f t="shared" si="23"/>
        <v>10974111.828245498</v>
      </c>
      <c r="Z294" s="2"/>
    </row>
    <row r="295" spans="13:26" x14ac:dyDescent="0.25">
      <c r="M295" s="2"/>
      <c r="N295" s="1">
        <f t="shared" si="24"/>
        <v>233</v>
      </c>
      <c r="O295" s="124">
        <f t="shared" si="21"/>
        <v>10974111.828245498</v>
      </c>
      <c r="P295" s="124">
        <f t="shared" si="25"/>
        <v>36561.995049900259</v>
      </c>
      <c r="Q295" s="124">
        <f t="shared" si="22"/>
        <v>23521.02914735963</v>
      </c>
      <c r="R295" s="124">
        <f t="shared" si="23"/>
        <v>11034194.852442758</v>
      </c>
      <c r="Z295" s="2"/>
    </row>
    <row r="296" spans="13:26" x14ac:dyDescent="0.25">
      <c r="M296" s="2"/>
      <c r="N296" s="1">
        <f t="shared" si="24"/>
        <v>234</v>
      </c>
      <c r="O296" s="124">
        <f t="shared" ref="O296:O359" si="26">R295</f>
        <v>11034194.852442758</v>
      </c>
      <c r="P296" s="124">
        <f t="shared" si="25"/>
        <v>36561.995049900259</v>
      </c>
      <c r="Q296" s="124">
        <f t="shared" ref="Q296:Q359" si="27">O296*$P$57</f>
        <v>23649.806271697649</v>
      </c>
      <c r="R296" s="124">
        <f t="shared" ref="R296:R359" si="28">O296+P296+Q296</f>
        <v>11094406.653764356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11094406.653764356</v>
      </c>
      <c r="P297" s="124">
        <f t="shared" si="25"/>
        <v>36561.995049900259</v>
      </c>
      <c r="Q297" s="124">
        <f t="shared" si="27"/>
        <v>23778.859406572323</v>
      </c>
      <c r="R297" s="124">
        <f t="shared" si="28"/>
        <v>11154747.508220827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11154747.508220827</v>
      </c>
      <c r="P298" s="124">
        <f t="shared" si="25"/>
        <v>36561.995049900259</v>
      </c>
      <c r="Q298" s="124">
        <f t="shared" si="27"/>
        <v>23908.189143562449</v>
      </c>
      <c r="R298" s="124">
        <f t="shared" si="28"/>
        <v>11215217.692414289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11215217.692414289</v>
      </c>
      <c r="P299" s="124">
        <f t="shared" si="25"/>
        <v>36561.995049900259</v>
      </c>
      <c r="Q299" s="124">
        <f t="shared" si="27"/>
        <v>24037.796075514776</v>
      </c>
      <c r="R299" s="124">
        <f t="shared" si="28"/>
        <v>11275817.483539704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11275817.483539704</v>
      </c>
      <c r="P300" s="124">
        <f t="shared" si="25"/>
        <v>36561.995049900259</v>
      </c>
      <c r="Q300" s="124">
        <f t="shared" si="27"/>
        <v>24167.680796546698</v>
      </c>
      <c r="R300" s="124">
        <f t="shared" si="28"/>
        <v>11336547.159386151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11336547.159386151</v>
      </c>
      <c r="P301" s="124">
        <f t="shared" si="25"/>
        <v>36561.995049900259</v>
      </c>
      <c r="Q301" s="124">
        <f t="shared" si="27"/>
        <v>24297.843902049</v>
      </c>
      <c r="R301" s="124">
        <f t="shared" si="28"/>
        <v>11397406.9983381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11397406.9983381</v>
      </c>
      <c r="P302" s="124">
        <f t="shared" si="25"/>
        <v>36561.995049900259</v>
      </c>
      <c r="Q302" s="124">
        <f t="shared" si="27"/>
        <v>24428.285988688578</v>
      </c>
      <c r="R302" s="124">
        <f t="shared" si="28"/>
        <v>11458397.279376687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11458397.279376687</v>
      </c>
      <c r="P303" s="124">
        <f t="shared" si="25"/>
        <v>36561.995049900259</v>
      </c>
      <c r="Q303" s="124">
        <f t="shared" si="27"/>
        <v>24559.007654411173</v>
      </c>
      <c r="R303" s="124">
        <f t="shared" si="28"/>
        <v>11519518.282080999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11519518.282080999</v>
      </c>
      <c r="P304" s="124">
        <f t="shared" si="25"/>
        <v>36561.995049900259</v>
      </c>
      <c r="Q304" s="124">
        <f t="shared" si="27"/>
        <v>24690.00949844412</v>
      </c>
      <c r="R304" s="124">
        <f t="shared" si="28"/>
        <v>11580770.286629342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11580770.286629342</v>
      </c>
      <c r="P305" s="124">
        <f t="shared" si="25"/>
        <v>36561.995049900259</v>
      </c>
      <c r="Q305" s="124">
        <f t="shared" si="27"/>
        <v>24821.292121299088</v>
      </c>
      <c r="R305" s="124">
        <f t="shared" si="28"/>
        <v>11642153.57380054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11642153.57380054</v>
      </c>
      <c r="P306" s="124">
        <f t="shared" si="25"/>
        <v>36561.995049900259</v>
      </c>
      <c r="Q306" s="124">
        <f t="shared" si="27"/>
        <v>24952.856124774829</v>
      </c>
      <c r="R306" s="124">
        <f t="shared" si="28"/>
        <v>11703668.424975215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11703668.424975215</v>
      </c>
      <c r="P307" s="124">
        <f t="shared" si="25"/>
        <v>36561.995049900259</v>
      </c>
      <c r="Q307" s="124">
        <f t="shared" si="27"/>
        <v>25084.702111959959</v>
      </c>
      <c r="R307" s="124">
        <f t="shared" si="28"/>
        <v>11765315.122137073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11765315.122137073</v>
      </c>
      <c r="P308" s="124">
        <f t="shared" si="25"/>
        <v>36561.995049900259</v>
      </c>
      <c r="Q308" s="124">
        <f t="shared" si="27"/>
        <v>25216.830687235681</v>
      </c>
      <c r="R308" s="124">
        <f t="shared" si="28"/>
        <v>11827093.947874209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11827093.947874209</v>
      </c>
      <c r="P309" s="124">
        <f t="shared" si="25"/>
        <v>36561.995049900259</v>
      </c>
      <c r="Q309" s="124">
        <f t="shared" si="27"/>
        <v>25349.2424562786</v>
      </c>
      <c r="R309" s="124">
        <f t="shared" si="28"/>
        <v>11889005.185380386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11889005.185380386</v>
      </c>
      <c r="P310" s="124">
        <f t="shared" si="25"/>
        <v>36561.995049900259</v>
      </c>
      <c r="Q310" s="124">
        <f t="shared" si="27"/>
        <v>25481.938026063468</v>
      </c>
      <c r="R310" s="124">
        <f t="shared" si="28"/>
        <v>11951049.118456349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11951049.118456349</v>
      </c>
      <c r="P311" s="124">
        <f t="shared" si="25"/>
        <v>36561.995049900259</v>
      </c>
      <c r="Q311" s="124">
        <f t="shared" si="27"/>
        <v>25614.918004865987</v>
      </c>
      <c r="R311" s="124">
        <f t="shared" si="28"/>
        <v>12013226.031511115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12013226.031511115</v>
      </c>
      <c r="P312" s="124">
        <f t="shared" si="25"/>
        <v>36561.995049900259</v>
      </c>
      <c r="Q312" s="124">
        <f t="shared" si="27"/>
        <v>25748.183002265581</v>
      </c>
      <c r="R312" s="124">
        <f t="shared" si="28"/>
        <v>12075536.20956328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12075536.20956328</v>
      </c>
      <c r="P313" s="124">
        <f t="shared" si="25"/>
        <v>36561.995049900259</v>
      </c>
      <c r="Q313" s="124">
        <f t="shared" si="27"/>
        <v>25881.733629148199</v>
      </c>
      <c r="R313" s="124">
        <f t="shared" si="28"/>
        <v>12137979.938242327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12137979.938242327</v>
      </c>
      <c r="P314" s="124">
        <f t="shared" si="25"/>
        <v>36561.995049900259</v>
      </c>
      <c r="Q314" s="124">
        <f t="shared" si="27"/>
        <v>26015.570497709115</v>
      </c>
      <c r="R314" s="124">
        <f t="shared" si="28"/>
        <v>12200557.503789935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12200557.503789935</v>
      </c>
      <c r="P315" s="124">
        <f t="shared" si="25"/>
        <v>36561.995049900259</v>
      </c>
      <c r="Q315" s="124">
        <f t="shared" si="27"/>
        <v>26149.694221455735</v>
      </c>
      <c r="R315" s="124">
        <f t="shared" si="28"/>
        <v>12263269.19306129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12263269.19306129</v>
      </c>
      <c r="P316" s="124">
        <f t="shared" ref="P316:P379" si="30">P315</f>
        <v>36561.995049900259</v>
      </c>
      <c r="Q316" s="124">
        <f t="shared" si="27"/>
        <v>26284.105415210404</v>
      </c>
      <c r="R316" s="124">
        <f t="shared" si="28"/>
        <v>12326115.2935264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12326115.2935264</v>
      </c>
      <c r="P317" s="124">
        <f t="shared" si="30"/>
        <v>36561.995049900259</v>
      </c>
      <c r="Q317" s="124">
        <f t="shared" si="27"/>
        <v>26418.804695113227</v>
      </c>
      <c r="R317" s="124">
        <f t="shared" si="28"/>
        <v>12389096.093271412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12389096.093271412</v>
      </c>
      <c r="P318" s="124">
        <f t="shared" si="30"/>
        <v>36561.995049900259</v>
      </c>
      <c r="Q318" s="124">
        <f t="shared" si="27"/>
        <v>26553.792678624901</v>
      </c>
      <c r="R318" s="124">
        <f t="shared" si="28"/>
        <v>12452211.880999936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12452211.880999936</v>
      </c>
      <c r="P319" s="124">
        <f t="shared" si="30"/>
        <v>36561.995049900259</v>
      </c>
      <c r="Q319" s="124">
        <f t="shared" si="27"/>
        <v>26689.069984529528</v>
      </c>
      <c r="R319" s="124">
        <f t="shared" si="28"/>
        <v>12515462.946034364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12515462.946034364</v>
      </c>
      <c r="P320" s="124">
        <f t="shared" si="30"/>
        <v>36561.995049900259</v>
      </c>
      <c r="Q320" s="124">
        <f t="shared" si="27"/>
        <v>26824.637232937475</v>
      </c>
      <c r="R320" s="124">
        <f t="shared" si="28"/>
        <v>12578849.578317201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12578849.578317201</v>
      </c>
      <c r="P321" s="124">
        <f t="shared" si="30"/>
        <v>36561.995049900259</v>
      </c>
      <c r="Q321" s="124">
        <f t="shared" si="27"/>
        <v>26960.495045288193</v>
      </c>
      <c r="R321" s="124">
        <f t="shared" si="28"/>
        <v>12642372.068412388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12642372.068412388</v>
      </c>
      <c r="P322" s="124">
        <f t="shared" si="30"/>
        <v>36561.995049900259</v>
      </c>
      <c r="Q322" s="124">
        <f t="shared" si="27"/>
        <v>27096.644044353077</v>
      </c>
      <c r="R322" s="124">
        <f t="shared" si="28"/>
        <v>12706030.70750664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12706030.70750664</v>
      </c>
      <c r="P323" s="124">
        <f t="shared" si="30"/>
        <v>36561.995049900259</v>
      </c>
      <c r="Q323" s="124">
        <f t="shared" si="27"/>
        <v>27233.084854238332</v>
      </c>
      <c r="R323" s="124">
        <f t="shared" si="28"/>
        <v>12769825.787410777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12769825.787410777</v>
      </c>
      <c r="P324" s="124">
        <f t="shared" si="30"/>
        <v>36561.995049900259</v>
      </c>
      <c r="Q324" s="124">
        <f t="shared" si="27"/>
        <v>27369.818100387805</v>
      </c>
      <c r="R324" s="124">
        <f t="shared" si="28"/>
        <v>12833757.600561064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12833757.600561064</v>
      </c>
      <c r="P325" s="124">
        <f t="shared" si="30"/>
        <v>36561.995049900259</v>
      </c>
      <c r="Q325" s="124">
        <f t="shared" si="27"/>
        <v>27506.844409585883</v>
      </c>
      <c r="R325" s="124">
        <f t="shared" si="28"/>
        <v>12897826.440020548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12897826.440020548</v>
      </c>
      <c r="P326" s="124">
        <f t="shared" si="30"/>
        <v>36561.995049900259</v>
      </c>
      <c r="Q326" s="124">
        <f t="shared" si="27"/>
        <v>27644.164409960344</v>
      </c>
      <c r="R326" s="124">
        <f t="shared" si="28"/>
        <v>12962032.599480407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12962032.599480407</v>
      </c>
      <c r="P327" s="124">
        <f t="shared" si="30"/>
        <v>36561.995049900259</v>
      </c>
      <c r="Q327" s="124">
        <f t="shared" si="27"/>
        <v>27781.778730985247</v>
      </c>
      <c r="R327" s="124">
        <f t="shared" si="28"/>
        <v>13026376.373261292</v>
      </c>
      <c r="Z327" s="2"/>
    </row>
    <row r="328" spans="13:26" x14ac:dyDescent="0.25">
      <c r="M328" s="2"/>
      <c r="N328" s="1">
        <f t="shared" si="29"/>
        <v>266</v>
      </c>
      <c r="O328" s="124">
        <f t="shared" si="26"/>
        <v>13026376.373261292</v>
      </c>
      <c r="P328" s="124">
        <f t="shared" si="30"/>
        <v>36561.995049900259</v>
      </c>
      <c r="Q328" s="124">
        <f t="shared" si="27"/>
        <v>27919.688003483818</v>
      </c>
      <c r="R328" s="124">
        <f t="shared" si="28"/>
        <v>13090858.056314675</v>
      </c>
      <c r="Z328" s="2"/>
    </row>
    <row r="329" spans="13:26" x14ac:dyDescent="0.25">
      <c r="M329" s="2"/>
      <c r="N329" s="1">
        <f t="shared" si="29"/>
        <v>267</v>
      </c>
      <c r="O329" s="124">
        <f t="shared" si="26"/>
        <v>13090858.056314675</v>
      </c>
      <c r="P329" s="124">
        <f t="shared" si="30"/>
        <v>36561.995049900259</v>
      </c>
      <c r="Q329" s="124">
        <f t="shared" si="27"/>
        <v>28057.892859631334</v>
      </c>
      <c r="R329" s="124">
        <f t="shared" si="28"/>
        <v>13155477.944224207</v>
      </c>
      <c r="Z329" s="2"/>
    </row>
    <row r="330" spans="13:26" x14ac:dyDescent="0.25">
      <c r="M330" s="2"/>
      <c r="N330" s="1">
        <f t="shared" si="29"/>
        <v>268</v>
      </c>
      <c r="O330" s="124">
        <f t="shared" si="26"/>
        <v>13155477.944224207</v>
      </c>
      <c r="P330" s="124">
        <f t="shared" si="30"/>
        <v>36561.995049900259</v>
      </c>
      <c r="Q330" s="124">
        <f t="shared" si="27"/>
        <v>28196.393932958032</v>
      </c>
      <c r="R330" s="124">
        <f t="shared" si="28"/>
        <v>13220236.333207063</v>
      </c>
      <c r="Z330" s="2"/>
    </row>
    <row r="331" spans="13:26" x14ac:dyDescent="0.25">
      <c r="M331" s="2"/>
      <c r="N331" s="1">
        <f t="shared" si="29"/>
        <v>269</v>
      </c>
      <c r="O331" s="124">
        <f t="shared" si="26"/>
        <v>13220236.333207063</v>
      </c>
      <c r="P331" s="124">
        <f t="shared" si="30"/>
        <v>36561.995049900259</v>
      </c>
      <c r="Q331" s="124">
        <f t="shared" si="27"/>
        <v>28335.191858351995</v>
      </c>
      <c r="R331" s="124">
        <f t="shared" si="28"/>
        <v>13285133.520115314</v>
      </c>
      <c r="Z331" s="2"/>
    </row>
    <row r="332" spans="13:26" x14ac:dyDescent="0.25">
      <c r="M332" s="2"/>
      <c r="N332" s="1">
        <f t="shared" si="29"/>
        <v>270</v>
      </c>
      <c r="O332" s="124">
        <f t="shared" si="26"/>
        <v>13285133.520115314</v>
      </c>
      <c r="P332" s="124">
        <f t="shared" si="30"/>
        <v>36561.995049900259</v>
      </c>
      <c r="Q332" s="124">
        <f t="shared" si="27"/>
        <v>28474.287272062084</v>
      </c>
      <c r="R332" s="124">
        <f t="shared" si="28"/>
        <v>13350169.802437276</v>
      </c>
      <c r="Z332" s="2"/>
    </row>
    <row r="333" spans="13:26" x14ac:dyDescent="0.25">
      <c r="M333" s="2"/>
      <c r="N333" s="1">
        <f t="shared" si="29"/>
        <v>271</v>
      </c>
      <c r="O333" s="124">
        <f t="shared" si="26"/>
        <v>13350169.802437276</v>
      </c>
      <c r="P333" s="124">
        <f t="shared" si="30"/>
        <v>36561.995049900259</v>
      </c>
      <c r="Q333" s="124">
        <f t="shared" si="27"/>
        <v>28613.680811700848</v>
      </c>
      <c r="R333" s="124">
        <f t="shared" si="28"/>
        <v>13415345.478298876</v>
      </c>
      <c r="Z333" s="2"/>
    </row>
    <row r="334" spans="13:26" x14ac:dyDescent="0.25">
      <c r="M334" s="2"/>
      <c r="N334" s="1">
        <f t="shared" si="29"/>
        <v>272</v>
      </c>
      <c r="O334" s="124">
        <f t="shared" si="26"/>
        <v>13415345.478298876</v>
      </c>
      <c r="P334" s="124">
        <f t="shared" si="30"/>
        <v>36561.995049900259</v>
      </c>
      <c r="Q334" s="124">
        <f t="shared" si="27"/>
        <v>28753.373116247436</v>
      </c>
      <c r="R334" s="124">
        <f t="shared" si="28"/>
        <v>13480660.846465023</v>
      </c>
      <c r="Z334" s="2"/>
    </row>
    <row r="335" spans="13:26" x14ac:dyDescent="0.25">
      <c r="M335" s="2"/>
      <c r="N335" s="1">
        <f t="shared" si="29"/>
        <v>273</v>
      </c>
      <c r="O335" s="124">
        <f t="shared" si="26"/>
        <v>13480660.846465023</v>
      </c>
      <c r="P335" s="124">
        <f t="shared" si="30"/>
        <v>36561.995049900259</v>
      </c>
      <c r="Q335" s="124">
        <f t="shared" si="27"/>
        <v>28893.364826050532</v>
      </c>
      <c r="R335" s="124">
        <f t="shared" si="28"/>
        <v>13546116.206340972</v>
      </c>
      <c r="Z335" s="2"/>
    </row>
    <row r="336" spans="13:26" x14ac:dyDescent="0.25">
      <c r="M336" s="2"/>
      <c r="N336" s="1">
        <f t="shared" si="29"/>
        <v>274</v>
      </c>
      <c r="O336" s="124">
        <f t="shared" si="26"/>
        <v>13546116.206340972</v>
      </c>
      <c r="P336" s="124">
        <f t="shared" si="30"/>
        <v>36561.995049900259</v>
      </c>
      <c r="Q336" s="124">
        <f t="shared" si="27"/>
        <v>29033.656582831296</v>
      </c>
      <c r="R336" s="124">
        <f t="shared" si="28"/>
        <v>13611711.857973702</v>
      </c>
      <c r="Z336" s="2"/>
    </row>
    <row r="337" spans="13:26" x14ac:dyDescent="0.25">
      <c r="M337" s="2"/>
      <c r="N337" s="1">
        <f t="shared" si="29"/>
        <v>275</v>
      </c>
      <c r="O337" s="124">
        <f t="shared" si="26"/>
        <v>13611711.857973702</v>
      </c>
      <c r="P337" s="124">
        <f t="shared" si="30"/>
        <v>36561.995049900259</v>
      </c>
      <c r="Q337" s="124">
        <f t="shared" si="27"/>
        <v>29174.2490296863</v>
      </c>
      <c r="R337" s="124">
        <f t="shared" si="28"/>
        <v>13677448.102053288</v>
      </c>
      <c r="Z337" s="2"/>
    </row>
    <row r="338" spans="13:26" x14ac:dyDescent="0.25">
      <c r="M338" s="2"/>
      <c r="N338" s="1">
        <f t="shared" si="29"/>
        <v>276</v>
      </c>
      <c r="O338" s="124">
        <f t="shared" si="26"/>
        <v>13677448.102053288</v>
      </c>
      <c r="P338" s="124">
        <f t="shared" si="30"/>
        <v>36561.995049900259</v>
      </c>
      <c r="Q338" s="124">
        <f t="shared" si="27"/>
        <v>29315.142811090485</v>
      </c>
      <c r="R338" s="124">
        <f t="shared" si="28"/>
        <v>13743325.239914278</v>
      </c>
      <c r="Z338" s="2"/>
    </row>
    <row r="339" spans="13:26" x14ac:dyDescent="0.25">
      <c r="M339" s="2"/>
      <c r="N339" s="1">
        <f t="shared" si="29"/>
        <v>277</v>
      </c>
      <c r="O339" s="124">
        <f t="shared" si="26"/>
        <v>13743325.239914278</v>
      </c>
      <c r="P339" s="124">
        <f t="shared" si="30"/>
        <v>36561.995049900259</v>
      </c>
      <c r="Q339" s="124">
        <f t="shared" si="27"/>
        <v>29456.338572900091</v>
      </c>
      <c r="R339" s="124">
        <f t="shared" si="28"/>
        <v>13809343.573537078</v>
      </c>
      <c r="Z339" s="2"/>
    </row>
    <row r="340" spans="13:26" x14ac:dyDescent="0.25">
      <c r="M340" s="2"/>
      <c r="N340" s="1">
        <f t="shared" si="29"/>
        <v>278</v>
      </c>
      <c r="O340" s="124">
        <f t="shared" si="26"/>
        <v>13809343.573537078</v>
      </c>
      <c r="P340" s="124">
        <f t="shared" si="30"/>
        <v>36561.995049900259</v>
      </c>
      <c r="Q340" s="124">
        <f t="shared" si="27"/>
        <v>29597.836962355657</v>
      </c>
      <c r="R340" s="124">
        <f t="shared" si="28"/>
        <v>13875503.405549332</v>
      </c>
      <c r="Z340" s="2"/>
    </row>
    <row r="341" spans="13:26" x14ac:dyDescent="0.25">
      <c r="M341" s="2"/>
      <c r="N341" s="1">
        <f t="shared" si="29"/>
        <v>279</v>
      </c>
      <c r="O341" s="124">
        <f t="shared" si="26"/>
        <v>13875503.405549332</v>
      </c>
      <c r="P341" s="124">
        <f t="shared" si="30"/>
        <v>36561.995049900259</v>
      </c>
      <c r="Q341" s="124">
        <f t="shared" si="27"/>
        <v>29739.63862808494</v>
      </c>
      <c r="R341" s="124">
        <f t="shared" si="28"/>
        <v>13941805.039227316</v>
      </c>
      <c r="Z341" s="2"/>
    </row>
    <row r="342" spans="13:26" x14ac:dyDescent="0.25">
      <c r="M342" s="2"/>
      <c r="N342" s="1">
        <f t="shared" si="29"/>
        <v>280</v>
      </c>
      <c r="O342" s="124">
        <f t="shared" si="26"/>
        <v>13941805.039227316</v>
      </c>
      <c r="P342" s="124">
        <f t="shared" si="30"/>
        <v>36561.995049900259</v>
      </c>
      <c r="Q342" s="124">
        <f t="shared" si="27"/>
        <v>29881.744220105935</v>
      </c>
      <c r="R342" s="124">
        <f t="shared" si="28"/>
        <v>14008248.778497322</v>
      </c>
      <c r="Z342" s="2"/>
    </row>
    <row r="343" spans="13:26" x14ac:dyDescent="0.25">
      <c r="M343" s="2"/>
      <c r="N343" s="1">
        <f t="shared" si="29"/>
        <v>281</v>
      </c>
      <c r="O343" s="124">
        <f t="shared" si="26"/>
        <v>14008248.778497322</v>
      </c>
      <c r="P343" s="124">
        <f t="shared" si="30"/>
        <v>36561.995049900259</v>
      </c>
      <c r="Q343" s="124">
        <f t="shared" si="27"/>
        <v>30024.154389829822</v>
      </c>
      <c r="R343" s="124">
        <f t="shared" si="28"/>
        <v>14074834.927937051</v>
      </c>
      <c r="Z343" s="2"/>
    </row>
    <row r="344" spans="13:26" x14ac:dyDescent="0.25">
      <c r="M344" s="2"/>
      <c r="N344" s="1">
        <f t="shared" si="29"/>
        <v>282</v>
      </c>
      <c r="O344" s="124">
        <f t="shared" si="26"/>
        <v>14074834.927937051</v>
      </c>
      <c r="P344" s="124">
        <f t="shared" si="30"/>
        <v>36561.995049900259</v>
      </c>
      <c r="Q344" s="124">
        <f t="shared" si="27"/>
        <v>30166.869790063967</v>
      </c>
      <c r="R344" s="124">
        <f t="shared" si="28"/>
        <v>14141563.792777015</v>
      </c>
      <c r="Z344" s="2"/>
    </row>
    <row r="345" spans="13:26" x14ac:dyDescent="0.25">
      <c r="M345" s="2"/>
      <c r="N345" s="1">
        <f t="shared" si="29"/>
        <v>283</v>
      </c>
      <c r="O345" s="124">
        <f t="shared" si="26"/>
        <v>14141563.792777015</v>
      </c>
      <c r="P345" s="124">
        <f t="shared" si="30"/>
        <v>36561.995049900259</v>
      </c>
      <c r="Q345" s="124">
        <f t="shared" si="27"/>
        <v>30309.891075014912</v>
      </c>
      <c r="R345" s="124">
        <f t="shared" si="28"/>
        <v>14208435.678901929</v>
      </c>
      <c r="Z345" s="2"/>
    </row>
    <row r="346" spans="13:26" x14ac:dyDescent="0.25">
      <c r="M346" s="2"/>
      <c r="N346" s="1">
        <f t="shared" si="29"/>
        <v>284</v>
      </c>
      <c r="O346" s="124">
        <f t="shared" si="26"/>
        <v>14208435.678901929</v>
      </c>
      <c r="P346" s="124">
        <f t="shared" si="30"/>
        <v>36561.995049900259</v>
      </c>
      <c r="Q346" s="124">
        <f t="shared" si="27"/>
        <v>30453.218900291362</v>
      </c>
      <c r="R346" s="124">
        <f t="shared" si="28"/>
        <v>14275450.89285212</v>
      </c>
      <c r="Z346" s="2"/>
    </row>
    <row r="347" spans="13:26" x14ac:dyDescent="0.25">
      <c r="M347" s="2"/>
      <c r="N347" s="1">
        <f t="shared" si="29"/>
        <v>285</v>
      </c>
      <c r="O347" s="124">
        <f t="shared" si="26"/>
        <v>14275450.89285212</v>
      </c>
      <c r="P347" s="124">
        <f t="shared" si="30"/>
        <v>36561.995049900259</v>
      </c>
      <c r="Q347" s="124">
        <f t="shared" si="27"/>
        <v>30596.853922907219</v>
      </c>
      <c r="R347" s="124">
        <f t="shared" si="28"/>
        <v>14342609.741824927</v>
      </c>
      <c r="Z347" s="2"/>
    </row>
    <row r="348" spans="13:26" x14ac:dyDescent="0.25">
      <c r="M348" s="2"/>
      <c r="N348" s="1">
        <f t="shared" si="29"/>
        <v>286</v>
      </c>
      <c r="O348" s="124">
        <f t="shared" si="26"/>
        <v>14342609.741824927</v>
      </c>
      <c r="P348" s="124">
        <f t="shared" si="30"/>
        <v>36561.995049900259</v>
      </c>
      <c r="Q348" s="124">
        <f t="shared" si="27"/>
        <v>30740.796801284563</v>
      </c>
      <c r="R348" s="124">
        <f t="shared" si="28"/>
        <v>14409912.53367611</v>
      </c>
      <c r="Z348" s="2"/>
    </row>
    <row r="349" spans="13:26" x14ac:dyDescent="0.25">
      <c r="M349" s="2"/>
      <c r="N349" s="1">
        <f t="shared" si="29"/>
        <v>287</v>
      </c>
      <c r="O349" s="124">
        <f t="shared" si="26"/>
        <v>14409912.53367611</v>
      </c>
      <c r="P349" s="124">
        <f t="shared" si="30"/>
        <v>36561.995049900259</v>
      </c>
      <c r="Q349" s="124">
        <f t="shared" si="27"/>
        <v>30885.048195256684</v>
      </c>
      <c r="R349" s="124">
        <f t="shared" si="28"/>
        <v>14477359.576921266</v>
      </c>
      <c r="Z349" s="2"/>
    </row>
    <row r="350" spans="13:26" x14ac:dyDescent="0.25">
      <c r="M350" s="2"/>
      <c r="N350" s="1">
        <f t="shared" si="29"/>
        <v>288</v>
      </c>
      <c r="O350" s="124">
        <f t="shared" si="26"/>
        <v>14477359.576921266</v>
      </c>
      <c r="P350" s="124">
        <f t="shared" si="30"/>
        <v>36561.995049900259</v>
      </c>
      <c r="Q350" s="124">
        <f t="shared" si="27"/>
        <v>31029.608766071113</v>
      </c>
      <c r="R350" s="124">
        <f t="shared" si="28"/>
        <v>14544951.180737237</v>
      </c>
      <c r="Z350" s="2"/>
    </row>
    <row r="351" spans="13:26" x14ac:dyDescent="0.25">
      <c r="M351" s="2"/>
      <c r="N351" s="1">
        <f t="shared" si="29"/>
        <v>289</v>
      </c>
      <c r="O351" s="124">
        <f t="shared" si="26"/>
        <v>14544951.180737237</v>
      </c>
      <c r="P351" s="124">
        <f t="shared" si="30"/>
        <v>36561.995049900259</v>
      </c>
      <c r="Q351" s="124">
        <f t="shared" si="27"/>
        <v>31174.479176392637</v>
      </c>
      <c r="R351" s="124">
        <f t="shared" si="28"/>
        <v>14612687.654963529</v>
      </c>
      <c r="Z351" s="2"/>
    </row>
    <row r="352" spans="13:26" x14ac:dyDescent="0.25">
      <c r="M352" s="2"/>
      <c r="N352" s="1">
        <f t="shared" si="29"/>
        <v>290</v>
      </c>
      <c r="O352" s="124">
        <f t="shared" si="26"/>
        <v>14612687.654963529</v>
      </c>
      <c r="P352" s="124">
        <f t="shared" si="30"/>
        <v>36561.995049900259</v>
      </c>
      <c r="Q352" s="124">
        <f t="shared" si="27"/>
        <v>31319.660090306352</v>
      </c>
      <c r="R352" s="124">
        <f t="shared" si="28"/>
        <v>14680569.310103735</v>
      </c>
      <c r="Z352" s="2"/>
    </row>
    <row r="353" spans="13:26" x14ac:dyDescent="0.25">
      <c r="M353" s="2"/>
      <c r="N353" s="1">
        <f t="shared" si="29"/>
        <v>291</v>
      </c>
      <c r="O353" s="124">
        <f t="shared" si="26"/>
        <v>14680569.310103735</v>
      </c>
      <c r="P353" s="124">
        <f t="shared" si="30"/>
        <v>36561.995049900259</v>
      </c>
      <c r="Q353" s="124">
        <f t="shared" si="27"/>
        <v>31465.152173320697</v>
      </c>
      <c r="R353" s="124">
        <f t="shared" si="28"/>
        <v>14748596.457326954</v>
      </c>
      <c r="Z353" s="2"/>
    </row>
    <row r="354" spans="13:26" x14ac:dyDescent="0.25">
      <c r="M354" s="2"/>
      <c r="N354" s="1">
        <f t="shared" si="29"/>
        <v>292</v>
      </c>
      <c r="O354" s="124">
        <f t="shared" si="26"/>
        <v>14748596.457326954</v>
      </c>
      <c r="P354" s="124">
        <f t="shared" si="30"/>
        <v>36561.995049900259</v>
      </c>
      <c r="Q354" s="124">
        <f t="shared" si="27"/>
        <v>31610.95609237051</v>
      </c>
      <c r="R354" s="124">
        <f t="shared" si="28"/>
        <v>14816769.408469224</v>
      </c>
      <c r="Z354" s="2"/>
    </row>
    <row r="355" spans="13:26" x14ac:dyDescent="0.25">
      <c r="M355" s="2"/>
      <c r="N355" s="1">
        <f t="shared" si="29"/>
        <v>293</v>
      </c>
      <c r="O355" s="124">
        <f t="shared" si="26"/>
        <v>14816769.408469224</v>
      </c>
      <c r="P355" s="124">
        <f t="shared" si="30"/>
        <v>36561.995049900259</v>
      </c>
      <c r="Q355" s="124">
        <f t="shared" si="27"/>
        <v>31757.07251582008</v>
      </c>
      <c r="R355" s="124">
        <f t="shared" si="28"/>
        <v>14885088.476034943</v>
      </c>
      <c r="Z355" s="2"/>
    </row>
    <row r="356" spans="13:26" x14ac:dyDescent="0.25">
      <c r="M356" s="2"/>
      <c r="N356" s="1">
        <f t="shared" si="29"/>
        <v>294</v>
      </c>
      <c r="O356" s="124">
        <f t="shared" si="26"/>
        <v>14885088.476034943</v>
      </c>
      <c r="P356" s="124">
        <f t="shared" si="30"/>
        <v>36561.995049900259</v>
      </c>
      <c r="Q356" s="124">
        <f t="shared" si="27"/>
        <v>31903.502113466217</v>
      </c>
      <c r="R356" s="124">
        <f t="shared" si="28"/>
        <v>14953553.97319831</v>
      </c>
      <c r="Z356" s="2"/>
    </row>
    <row r="357" spans="13:26" x14ac:dyDescent="0.25">
      <c r="M357" s="2"/>
      <c r="N357" s="1">
        <f t="shared" si="29"/>
        <v>295</v>
      </c>
      <c r="O357" s="124">
        <f t="shared" si="26"/>
        <v>14953553.97319831</v>
      </c>
      <c r="P357" s="124">
        <f t="shared" si="30"/>
        <v>36561.995049900259</v>
      </c>
      <c r="Q357" s="124">
        <f t="shared" si="27"/>
        <v>32050.245556541326</v>
      </c>
      <c r="R357" s="124">
        <f t="shared" si="28"/>
        <v>15022166.21380475</v>
      </c>
      <c r="Z357" s="2"/>
    </row>
    <row r="358" spans="13:26" x14ac:dyDescent="0.25">
      <c r="M358" s="2"/>
      <c r="N358" s="1">
        <f t="shared" si="29"/>
        <v>296</v>
      </c>
      <c r="O358" s="124">
        <f t="shared" si="26"/>
        <v>15022166.21380475</v>
      </c>
      <c r="P358" s="124">
        <f t="shared" si="30"/>
        <v>36561.995049900259</v>
      </c>
      <c r="Q358" s="124">
        <f t="shared" si="27"/>
        <v>32197.30351771646</v>
      </c>
      <c r="R358" s="124">
        <f t="shared" si="28"/>
        <v>15090925.512372365</v>
      </c>
      <c r="Z358" s="2"/>
    </row>
    <row r="359" spans="13:26" x14ac:dyDescent="0.25">
      <c r="M359" s="2"/>
      <c r="N359" s="1">
        <f t="shared" si="29"/>
        <v>297</v>
      </c>
      <c r="O359" s="124">
        <f t="shared" si="26"/>
        <v>15090925.512372365</v>
      </c>
      <c r="P359" s="124">
        <f t="shared" si="30"/>
        <v>36561.995049900259</v>
      </c>
      <c r="Q359" s="124">
        <f t="shared" si="27"/>
        <v>32344.676671104444</v>
      </c>
      <c r="R359" s="124">
        <f t="shared" si="28"/>
        <v>15159832.184093369</v>
      </c>
      <c r="Z359" s="2"/>
    </row>
    <row r="360" spans="13:26" x14ac:dyDescent="0.25">
      <c r="M360" s="2"/>
      <c r="N360" s="1">
        <f t="shared" si="29"/>
        <v>298</v>
      </c>
      <c r="O360" s="124">
        <f t="shared" ref="O360:O423" si="31">R359</f>
        <v>15159832.184093369</v>
      </c>
      <c r="P360" s="124">
        <f t="shared" si="30"/>
        <v>36561.995049900259</v>
      </c>
      <c r="Q360" s="124">
        <f t="shared" ref="Q360:Q423" si="32">O360*$P$57</f>
        <v>32492.365692262923</v>
      </c>
      <c r="R360" s="124">
        <f t="shared" ref="R360:R423" si="33">O360+P360+Q360</f>
        <v>15228886.544835532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15228886.544835532</v>
      </c>
      <c r="P361" s="124">
        <f t="shared" si="30"/>
        <v>36561.995049900259</v>
      </c>
      <c r="Q361" s="124">
        <f t="shared" si="32"/>
        <v>32640.371258197491</v>
      </c>
      <c r="R361" s="124">
        <f t="shared" si="33"/>
        <v>15298088.911143629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15298088.911143629</v>
      </c>
      <c r="P362" s="124">
        <f t="shared" si="30"/>
        <v>36561.995049900259</v>
      </c>
      <c r="Q362" s="124">
        <f t="shared" si="32"/>
        <v>32788.69404736477</v>
      </c>
      <c r="R362" s="124">
        <f t="shared" si="33"/>
        <v>15367439.600240894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15367439.600240894</v>
      </c>
      <c r="P363" s="124">
        <f t="shared" si="30"/>
        <v>36561.995049900259</v>
      </c>
      <c r="Q363" s="124">
        <f t="shared" si="32"/>
        <v>32937.334739675542</v>
      </c>
      <c r="R363" s="124">
        <f t="shared" si="33"/>
        <v>15436938.930030469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15436938.930030469</v>
      </c>
      <c r="P364" s="124">
        <f t="shared" si="30"/>
        <v>36561.995049900259</v>
      </c>
      <c r="Q364" s="124">
        <f t="shared" si="32"/>
        <v>33086.294016497843</v>
      </c>
      <c r="R364" s="124">
        <f t="shared" si="33"/>
        <v>15506587.219096866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15506587.219096866</v>
      </c>
      <c r="P365" s="124">
        <f t="shared" si="30"/>
        <v>36561.995049900259</v>
      </c>
      <c r="Q365" s="124">
        <f t="shared" si="32"/>
        <v>33235.572560660119</v>
      </c>
      <c r="R365" s="124">
        <f t="shared" si="33"/>
        <v>15576384.786707425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15576384.786707425</v>
      </c>
      <c r="P366" s="124">
        <f t="shared" si="30"/>
        <v>36561.995049900259</v>
      </c>
      <c r="Q366" s="124">
        <f t="shared" si="32"/>
        <v>33385.17105645431</v>
      </c>
      <c r="R366" s="124">
        <f t="shared" si="33"/>
        <v>15646331.95281378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15646331.95281378</v>
      </c>
      <c r="P367" s="124">
        <f t="shared" si="30"/>
        <v>36561.995049900259</v>
      </c>
      <c r="Q367" s="124">
        <f t="shared" si="32"/>
        <v>33535.090189639028</v>
      </c>
      <c r="R367" s="124">
        <f t="shared" si="33"/>
        <v>15716429.038053319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15716429.038053319</v>
      </c>
      <c r="P368" s="124">
        <f t="shared" si="30"/>
        <v>36561.995049900259</v>
      </c>
      <c r="Q368" s="124">
        <f t="shared" si="32"/>
        <v>33685.330647442686</v>
      </c>
      <c r="R368" s="124">
        <f t="shared" si="33"/>
        <v>15786676.363750661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15786676.363750661</v>
      </c>
      <c r="P369" s="124">
        <f t="shared" si="30"/>
        <v>36561.995049900259</v>
      </c>
      <c r="Q369" s="124">
        <f t="shared" si="32"/>
        <v>33835.893118566644</v>
      </c>
      <c r="R369" s="124">
        <f t="shared" si="33"/>
        <v>15857074.251919126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15857074.251919126</v>
      </c>
      <c r="P370" s="124">
        <f t="shared" si="30"/>
        <v>36561.995049900259</v>
      </c>
      <c r="Q370" s="124">
        <f t="shared" si="32"/>
        <v>33986.778293188356</v>
      </c>
      <c r="R370" s="124">
        <f t="shared" si="33"/>
        <v>15927623.025262214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15927623.025262214</v>
      </c>
      <c r="P371" s="124">
        <f t="shared" si="30"/>
        <v>36561.995049900259</v>
      </c>
      <c r="Q371" s="124">
        <f t="shared" si="32"/>
        <v>34137.986862964572</v>
      </c>
      <c r="R371" s="124">
        <f t="shared" si="33"/>
        <v>15998323.007175079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15998323.007175079</v>
      </c>
      <c r="P372" s="124">
        <f t="shared" si="30"/>
        <v>36561.995049900259</v>
      </c>
      <c r="Q372" s="124">
        <f t="shared" si="32"/>
        <v>34289.519521034461</v>
      </c>
      <c r="R372" s="124">
        <f t="shared" si="33"/>
        <v>16069174.521746013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16069174.521746013</v>
      </c>
      <c r="P373" s="124">
        <f t="shared" si="30"/>
        <v>36561.995049900259</v>
      </c>
      <c r="Q373" s="124">
        <f t="shared" si="32"/>
        <v>34441.376962022827</v>
      </c>
      <c r="R373" s="124">
        <f t="shared" si="33"/>
        <v>16140177.893757936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16140177.893757936</v>
      </c>
      <c r="P374" s="124">
        <f t="shared" si="30"/>
        <v>36561.995049900259</v>
      </c>
      <c r="Q374" s="124">
        <f t="shared" si="32"/>
        <v>34593.559882043272</v>
      </c>
      <c r="R374" s="124">
        <f t="shared" si="33"/>
        <v>16211333.448689878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16211333.448689878</v>
      </c>
      <c r="P375" s="124">
        <f t="shared" si="30"/>
        <v>36561.995049900259</v>
      </c>
      <c r="Q375" s="124">
        <f t="shared" si="32"/>
        <v>34746.068978701376</v>
      </c>
      <c r="R375" s="124">
        <f t="shared" si="33"/>
        <v>16282641.512718478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16282641.512718478</v>
      </c>
      <c r="P376" s="124">
        <f t="shared" si="30"/>
        <v>36561.995049900259</v>
      </c>
      <c r="Q376" s="124">
        <f t="shared" si="32"/>
        <v>34898.904951097938</v>
      </c>
      <c r="R376" s="124">
        <f t="shared" si="33"/>
        <v>16354102.412719475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16354102.412719475</v>
      </c>
      <c r="P377" s="124">
        <f t="shared" si="30"/>
        <v>36561.995049900259</v>
      </c>
      <c r="Q377" s="124">
        <f t="shared" si="32"/>
        <v>35052.06849983213</v>
      </c>
      <c r="R377" s="124">
        <f t="shared" si="33"/>
        <v>16425716.476269206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16425716.476269206</v>
      </c>
      <c r="P378" s="124">
        <f t="shared" si="30"/>
        <v>36561.995049900259</v>
      </c>
      <c r="Q378" s="124">
        <f t="shared" si="32"/>
        <v>35205.560327004758</v>
      </c>
      <c r="R378" s="124">
        <f t="shared" si="33"/>
        <v>16497484.03164611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16497484.03164611</v>
      </c>
      <c r="P379" s="124">
        <f t="shared" si="30"/>
        <v>36561.995049900259</v>
      </c>
      <c r="Q379" s="124">
        <f t="shared" si="32"/>
        <v>35359.381136221418</v>
      </c>
      <c r="R379" s="124">
        <f t="shared" si="33"/>
        <v>16569405.407832231</v>
      </c>
      <c r="Z379" s="2"/>
    </row>
    <row r="380" spans="13:26" x14ac:dyDescent="0.25">
      <c r="M380" s="2"/>
      <c r="N380" s="1">
        <f t="shared" ref="N380:N443" si="34">N379+1</f>
        <v>318</v>
      </c>
      <c r="O380" s="124">
        <f t="shared" si="31"/>
        <v>16569405.407832231</v>
      </c>
      <c r="P380" s="124">
        <f t="shared" ref="P380:P443" si="35">P379</f>
        <v>36561.995049900259</v>
      </c>
      <c r="Q380" s="124">
        <f t="shared" si="32"/>
        <v>35513.531632595797</v>
      </c>
      <c r="R380" s="124">
        <f t="shared" si="33"/>
        <v>16641480.934514727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16641480.934514727</v>
      </c>
      <c r="P381" s="124">
        <f t="shared" si="35"/>
        <v>36561.995049900259</v>
      </c>
      <c r="Q381" s="124">
        <f t="shared" si="32"/>
        <v>35668.012522752841</v>
      </c>
      <c r="R381" s="124">
        <f t="shared" si="33"/>
        <v>16713710.94208738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16713710.94208738</v>
      </c>
      <c r="P382" s="124">
        <f t="shared" si="35"/>
        <v>36561.995049900259</v>
      </c>
      <c r="Q382" s="124">
        <f t="shared" si="32"/>
        <v>35822.82451483202</v>
      </c>
      <c r="R382" s="124">
        <f t="shared" si="33"/>
        <v>16786095.761652112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16786095.761652112</v>
      </c>
      <c r="P383" s="124">
        <f t="shared" si="35"/>
        <v>36561.995049900259</v>
      </c>
      <c r="Q383" s="124">
        <f t="shared" si="32"/>
        <v>35977.968318490581</v>
      </c>
      <c r="R383" s="124">
        <f t="shared" si="33"/>
        <v>16858635.725020505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16858635.725020505</v>
      </c>
      <c r="P384" s="124">
        <f t="shared" si="35"/>
        <v>36561.995049900259</v>
      </c>
      <c r="Q384" s="124">
        <f t="shared" si="32"/>
        <v>36133.444644906798</v>
      </c>
      <c r="R384" s="124">
        <f t="shared" si="33"/>
        <v>16931331.164715312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16931331.164715312</v>
      </c>
      <c r="P385" s="124">
        <f t="shared" si="35"/>
        <v>36561.995049900259</v>
      </c>
      <c r="Q385" s="124">
        <f t="shared" si="32"/>
        <v>36289.254206783211</v>
      </c>
      <c r="R385" s="124">
        <f t="shared" si="33"/>
        <v>17004182.413971998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17004182.413971998</v>
      </c>
      <c r="P386" s="124">
        <f t="shared" si="35"/>
        <v>36561.995049900259</v>
      </c>
      <c r="Q386" s="124">
        <f t="shared" si="32"/>
        <v>36445.397718349923</v>
      </c>
      <c r="R386" s="124">
        <f t="shared" si="33"/>
        <v>17077189.80674025</v>
      </c>
      <c r="Z386" s="2"/>
    </row>
    <row r="387" spans="13:26" x14ac:dyDescent="0.25">
      <c r="M387" s="2"/>
      <c r="N387" s="1">
        <f t="shared" si="34"/>
        <v>325</v>
      </c>
      <c r="O387" s="124">
        <f t="shared" si="31"/>
        <v>17077189.80674025</v>
      </c>
      <c r="P387" s="124">
        <f t="shared" si="35"/>
        <v>36561.995049900259</v>
      </c>
      <c r="Q387" s="124">
        <f t="shared" si="32"/>
        <v>36601.875895367863</v>
      </c>
      <c r="R387" s="124">
        <f t="shared" si="33"/>
        <v>17150353.677685518</v>
      </c>
      <c r="Z387" s="2"/>
    </row>
    <row r="388" spans="13:26" x14ac:dyDescent="0.25">
      <c r="M388" s="2"/>
      <c r="N388" s="1">
        <f t="shared" si="34"/>
        <v>326</v>
      </c>
      <c r="O388" s="124">
        <f t="shared" si="31"/>
        <v>17150353.677685518</v>
      </c>
      <c r="P388" s="124">
        <f t="shared" si="35"/>
        <v>36561.995049900259</v>
      </c>
      <c r="Q388" s="124">
        <f t="shared" si="32"/>
        <v>36758.689455132037</v>
      </c>
      <c r="R388" s="124">
        <f t="shared" si="33"/>
        <v>17223674.362190552</v>
      </c>
      <c r="Z388" s="2"/>
    </row>
    <row r="389" spans="13:26" x14ac:dyDescent="0.25">
      <c r="M389" s="2"/>
      <c r="N389" s="1">
        <f t="shared" si="34"/>
        <v>327</v>
      </c>
      <c r="O389" s="124">
        <f t="shared" si="31"/>
        <v>17223674.362190552</v>
      </c>
      <c r="P389" s="124">
        <f t="shared" si="35"/>
        <v>36561.995049900259</v>
      </c>
      <c r="Q389" s="124">
        <f t="shared" si="32"/>
        <v>36915.839116474875</v>
      </c>
      <c r="R389" s="124">
        <f t="shared" si="33"/>
        <v>17297152.19635693</v>
      </c>
      <c r="Z389" s="2"/>
    </row>
    <row r="390" spans="13:26" x14ac:dyDescent="0.25">
      <c r="M390" s="2"/>
      <c r="N390" s="1">
        <f t="shared" si="34"/>
        <v>328</v>
      </c>
      <c r="O390" s="124">
        <f t="shared" si="31"/>
        <v>17297152.19635693</v>
      </c>
      <c r="P390" s="124">
        <f t="shared" si="35"/>
        <v>36561.995049900259</v>
      </c>
      <c r="Q390" s="124">
        <f t="shared" si="32"/>
        <v>37073.325599769494</v>
      </c>
      <c r="R390" s="124">
        <f t="shared" si="33"/>
        <v>17370787.517006602</v>
      </c>
      <c r="Z390" s="2"/>
    </row>
    <row r="391" spans="13:26" x14ac:dyDescent="0.25">
      <c r="M391" s="2"/>
      <c r="N391" s="1">
        <f t="shared" si="34"/>
        <v>329</v>
      </c>
      <c r="O391" s="124">
        <f t="shared" si="31"/>
        <v>17370787.517006602</v>
      </c>
      <c r="P391" s="124">
        <f t="shared" si="35"/>
        <v>36561.995049900259</v>
      </c>
      <c r="Q391" s="124">
        <f t="shared" si="32"/>
        <v>37231.149626932973</v>
      </c>
      <c r="R391" s="124">
        <f t="shared" si="33"/>
        <v>17444580.661683436</v>
      </c>
      <c r="Z391" s="2"/>
    </row>
    <row r="392" spans="13:26" x14ac:dyDescent="0.25">
      <c r="M392" s="2"/>
      <c r="N392" s="1">
        <f t="shared" si="34"/>
        <v>330</v>
      </c>
      <c r="O392" s="124">
        <f t="shared" si="31"/>
        <v>17444580.661683436</v>
      </c>
      <c r="P392" s="124">
        <f t="shared" si="35"/>
        <v>36561.995049900259</v>
      </c>
      <c r="Q392" s="124">
        <f t="shared" si="32"/>
        <v>37389.311921429718</v>
      </c>
      <c r="R392" s="124">
        <f t="shared" si="33"/>
        <v>17518531.968654767</v>
      </c>
      <c r="Z392" s="2"/>
    </row>
    <row r="393" spans="13:26" x14ac:dyDescent="0.25">
      <c r="M393" s="2"/>
      <c r="N393" s="1">
        <f t="shared" si="34"/>
        <v>331</v>
      </c>
      <c r="O393" s="124">
        <f t="shared" si="31"/>
        <v>17518531.968654767</v>
      </c>
      <c r="P393" s="124">
        <f t="shared" si="35"/>
        <v>36561.995049900259</v>
      </c>
      <c r="Q393" s="124">
        <f t="shared" si="32"/>
        <v>37547.813208274732</v>
      </c>
      <c r="R393" s="124">
        <f t="shared" si="33"/>
        <v>17592641.776912943</v>
      </c>
      <c r="Z393" s="2"/>
    </row>
    <row r="394" spans="13:26" x14ac:dyDescent="0.25">
      <c r="M394" s="2"/>
      <c r="N394" s="1">
        <f t="shared" si="34"/>
        <v>332</v>
      </c>
      <c r="O394" s="124">
        <f t="shared" si="31"/>
        <v>17592641.776912943</v>
      </c>
      <c r="P394" s="124">
        <f t="shared" si="35"/>
        <v>36561.995049900259</v>
      </c>
      <c r="Q394" s="124">
        <f t="shared" si="32"/>
        <v>37706.654214036971</v>
      </c>
      <c r="R394" s="124">
        <f t="shared" si="33"/>
        <v>17666910.42617688</v>
      </c>
      <c r="Z394" s="2"/>
    </row>
    <row r="395" spans="13:26" x14ac:dyDescent="0.25">
      <c r="M395" s="2"/>
      <c r="N395" s="1">
        <f t="shared" si="34"/>
        <v>333</v>
      </c>
      <c r="O395" s="124">
        <f t="shared" si="31"/>
        <v>17666910.42617688</v>
      </c>
      <c r="P395" s="124">
        <f t="shared" si="35"/>
        <v>36561.995049900259</v>
      </c>
      <c r="Q395" s="124">
        <f t="shared" si="32"/>
        <v>37865.83566684265</v>
      </c>
      <c r="R395" s="124">
        <f t="shared" si="33"/>
        <v>17741338.256893624</v>
      </c>
      <c r="Z395" s="2"/>
    </row>
    <row r="396" spans="13:26" x14ac:dyDescent="0.25">
      <c r="M396" s="2"/>
      <c r="N396" s="1">
        <f t="shared" si="34"/>
        <v>334</v>
      </c>
      <c r="O396" s="124">
        <f t="shared" si="31"/>
        <v>17741338.256893624</v>
      </c>
      <c r="P396" s="124">
        <f t="shared" si="35"/>
        <v>36561.995049900259</v>
      </c>
      <c r="Q396" s="124">
        <f t="shared" si="32"/>
        <v>38025.358296378596</v>
      </c>
      <c r="R396" s="124">
        <f t="shared" si="33"/>
        <v>17815925.610239904</v>
      </c>
      <c r="Z396" s="2"/>
    </row>
    <row r="397" spans="13:26" x14ac:dyDescent="0.25">
      <c r="M397" s="2"/>
      <c r="N397" s="1">
        <f t="shared" si="34"/>
        <v>335</v>
      </c>
      <c r="O397" s="124">
        <f t="shared" si="31"/>
        <v>17815925.610239904</v>
      </c>
      <c r="P397" s="124">
        <f t="shared" si="35"/>
        <v>36561.995049900259</v>
      </c>
      <c r="Q397" s="124">
        <f t="shared" si="32"/>
        <v>38185.222833895597</v>
      </c>
      <c r="R397" s="124">
        <f t="shared" si="33"/>
        <v>17890672.8281237</v>
      </c>
      <c r="Z397" s="2"/>
    </row>
    <row r="398" spans="13:26" x14ac:dyDescent="0.25">
      <c r="M398" s="2"/>
      <c r="N398" s="1">
        <f t="shared" si="34"/>
        <v>336</v>
      </c>
      <c r="O398" s="124">
        <f t="shared" si="31"/>
        <v>17890672.8281237</v>
      </c>
      <c r="P398" s="124">
        <f t="shared" si="35"/>
        <v>36561.995049900259</v>
      </c>
      <c r="Q398" s="124">
        <f t="shared" si="32"/>
        <v>38345.430012211713</v>
      </c>
      <c r="R398" s="124">
        <f t="shared" si="33"/>
        <v>17965580.253185812</v>
      </c>
      <c r="Z398" s="2"/>
    </row>
    <row r="399" spans="13:26" x14ac:dyDescent="0.25">
      <c r="M399" s="2"/>
      <c r="N399" s="1">
        <f t="shared" si="34"/>
        <v>337</v>
      </c>
      <c r="O399" s="124">
        <f t="shared" si="31"/>
        <v>17965580.253185812</v>
      </c>
      <c r="P399" s="124">
        <f t="shared" si="35"/>
        <v>36561.995049900259</v>
      </c>
      <c r="Q399" s="124">
        <f t="shared" si="32"/>
        <v>38505.980565715719</v>
      </c>
      <c r="R399" s="124">
        <f t="shared" si="33"/>
        <v>18040648.228801429</v>
      </c>
      <c r="Z399" s="2"/>
    </row>
    <row r="400" spans="13:26" x14ac:dyDescent="0.25">
      <c r="M400" s="2"/>
      <c r="N400" s="1">
        <f t="shared" si="34"/>
        <v>338</v>
      </c>
      <c r="O400" s="124">
        <f t="shared" si="31"/>
        <v>18040648.228801429</v>
      </c>
      <c r="P400" s="124">
        <f t="shared" si="35"/>
        <v>36561.995049900259</v>
      </c>
      <c r="Q400" s="124">
        <f t="shared" si="32"/>
        <v>38666.875230370366</v>
      </c>
      <c r="R400" s="124">
        <f t="shared" si="33"/>
        <v>18115877.099081703</v>
      </c>
      <c r="Z400" s="2"/>
    </row>
    <row r="401" spans="13:26" x14ac:dyDescent="0.25">
      <c r="M401" s="2"/>
      <c r="N401" s="1">
        <f t="shared" si="34"/>
        <v>339</v>
      </c>
      <c r="O401" s="124">
        <f t="shared" si="31"/>
        <v>18115877.099081703</v>
      </c>
      <c r="P401" s="124">
        <f t="shared" si="35"/>
        <v>36561.995049900259</v>
      </c>
      <c r="Q401" s="124">
        <f t="shared" si="32"/>
        <v>38828.114743715851</v>
      </c>
      <c r="R401" s="124">
        <f t="shared" si="33"/>
        <v>18191267.208875321</v>
      </c>
      <c r="Z401" s="2"/>
    </row>
    <row r="402" spans="13:26" x14ac:dyDescent="0.25">
      <c r="M402" s="2"/>
      <c r="N402" s="1">
        <f t="shared" si="34"/>
        <v>340</v>
      </c>
      <c r="O402" s="124">
        <f t="shared" si="31"/>
        <v>18191267.208875321</v>
      </c>
      <c r="P402" s="124">
        <f t="shared" si="35"/>
        <v>36561.995049900259</v>
      </c>
      <c r="Q402" s="124">
        <f t="shared" si="32"/>
        <v>38989.699844873132</v>
      </c>
      <c r="R402" s="124">
        <f t="shared" si="33"/>
        <v>18266818.903770097</v>
      </c>
      <c r="Z402" s="2"/>
    </row>
    <row r="403" spans="13:26" x14ac:dyDescent="0.25">
      <c r="M403" s="2"/>
      <c r="N403" s="1">
        <f t="shared" si="34"/>
        <v>341</v>
      </c>
      <c r="O403" s="124">
        <f t="shared" si="31"/>
        <v>18266818.903770097</v>
      </c>
      <c r="P403" s="124">
        <f t="shared" si="35"/>
        <v>36561.995049900259</v>
      </c>
      <c r="Q403" s="124">
        <f t="shared" si="32"/>
        <v>39151.631274547341</v>
      </c>
      <c r="R403" s="124">
        <f t="shared" si="33"/>
        <v>18342532.530094545</v>
      </c>
      <c r="Z403" s="2"/>
    </row>
    <row r="404" spans="13:26" x14ac:dyDescent="0.25">
      <c r="M404" s="2"/>
      <c r="N404" s="1">
        <f t="shared" si="34"/>
        <v>342</v>
      </c>
      <c r="O404" s="124">
        <f t="shared" si="31"/>
        <v>18342532.530094545</v>
      </c>
      <c r="P404" s="124">
        <f t="shared" si="35"/>
        <v>36561.995049900259</v>
      </c>
      <c r="Q404" s="124">
        <f t="shared" si="32"/>
        <v>39313.909775031185</v>
      </c>
      <c r="R404" s="124">
        <f t="shared" si="33"/>
        <v>18418408.434919477</v>
      </c>
      <c r="Z404" s="2"/>
    </row>
    <row r="405" spans="13:26" x14ac:dyDescent="0.25">
      <c r="M405" s="2"/>
      <c r="N405" s="1">
        <f t="shared" si="34"/>
        <v>343</v>
      </c>
      <c r="O405" s="124">
        <f t="shared" si="31"/>
        <v>18418408.434919477</v>
      </c>
      <c r="P405" s="124">
        <f t="shared" si="35"/>
        <v>36561.995049900259</v>
      </c>
      <c r="Q405" s="124">
        <f t="shared" si="32"/>
        <v>39476.536090208327</v>
      </c>
      <c r="R405" s="124">
        <f t="shared" si="33"/>
        <v>18494446.966059588</v>
      </c>
      <c r="Z405" s="2"/>
    </row>
    <row r="406" spans="13:26" x14ac:dyDescent="0.25">
      <c r="M406" s="2"/>
      <c r="N406" s="1">
        <f t="shared" si="34"/>
        <v>344</v>
      </c>
      <c r="O406" s="124">
        <f t="shared" si="31"/>
        <v>18494446.966059588</v>
      </c>
      <c r="P406" s="124">
        <f t="shared" si="35"/>
        <v>36561.995049900259</v>
      </c>
      <c r="Q406" s="124">
        <f t="shared" si="32"/>
        <v>39639.510965556845</v>
      </c>
      <c r="R406" s="124">
        <f t="shared" si="33"/>
        <v>18570648.472075045</v>
      </c>
      <c r="Z406" s="2"/>
    </row>
    <row r="407" spans="13:26" x14ac:dyDescent="0.25">
      <c r="M407" s="2"/>
      <c r="N407" s="1">
        <f t="shared" si="34"/>
        <v>345</v>
      </c>
      <c r="O407" s="124">
        <f t="shared" si="31"/>
        <v>18570648.472075045</v>
      </c>
      <c r="P407" s="124">
        <f t="shared" si="35"/>
        <v>36561.995049900259</v>
      </c>
      <c r="Q407" s="124">
        <f t="shared" si="32"/>
        <v>39802.835148152568</v>
      </c>
      <c r="R407" s="124">
        <f t="shared" si="33"/>
        <v>18647013.302273098</v>
      </c>
      <c r="Z407" s="2"/>
    </row>
    <row r="408" spans="13:26" x14ac:dyDescent="0.25">
      <c r="M408" s="2"/>
      <c r="N408" s="1">
        <f t="shared" si="34"/>
        <v>346</v>
      </c>
      <c r="O408" s="124">
        <f t="shared" si="31"/>
        <v>18647013.302273098</v>
      </c>
      <c r="P408" s="124">
        <f t="shared" si="35"/>
        <v>36561.995049900259</v>
      </c>
      <c r="Q408" s="124">
        <f t="shared" si="32"/>
        <v>39966.50938667258</v>
      </c>
      <c r="R408" s="124">
        <f t="shared" si="33"/>
        <v>18723541.806709673</v>
      </c>
      <c r="Z408" s="2"/>
    </row>
    <row r="409" spans="13:26" x14ac:dyDescent="0.25">
      <c r="M409" s="2"/>
      <c r="N409" s="1">
        <f t="shared" si="34"/>
        <v>347</v>
      </c>
      <c r="O409" s="124">
        <f t="shared" si="31"/>
        <v>18723541.806709673</v>
      </c>
      <c r="P409" s="124">
        <f t="shared" si="35"/>
        <v>36561.995049900259</v>
      </c>
      <c r="Q409" s="124">
        <f t="shared" si="32"/>
        <v>40130.534431398621</v>
      </c>
      <c r="R409" s="124">
        <f t="shared" si="33"/>
        <v>18800234.336190972</v>
      </c>
      <c r="Z409" s="2"/>
    </row>
    <row r="410" spans="13:26" x14ac:dyDescent="0.25">
      <c r="M410" s="2"/>
      <c r="N410" s="1">
        <f t="shared" si="34"/>
        <v>348</v>
      </c>
      <c r="O410" s="124">
        <f t="shared" si="31"/>
        <v>18800234.336190972</v>
      </c>
      <c r="P410" s="124">
        <f t="shared" si="35"/>
        <v>36561.995049900259</v>
      </c>
      <c r="Q410" s="124">
        <f t="shared" si="32"/>
        <v>40294.911034220502</v>
      </c>
      <c r="R410" s="124">
        <f t="shared" si="33"/>
        <v>18877091.242275093</v>
      </c>
      <c r="Z410" s="2"/>
    </row>
    <row r="411" spans="13:26" x14ac:dyDescent="0.25">
      <c r="M411" s="2"/>
      <c r="N411" s="1">
        <f t="shared" si="34"/>
        <v>349</v>
      </c>
      <c r="O411" s="124">
        <f t="shared" si="31"/>
        <v>18877091.242275093</v>
      </c>
      <c r="P411" s="124">
        <f t="shared" si="35"/>
        <v>36561.995049900259</v>
      </c>
      <c r="Q411" s="124">
        <f t="shared" si="32"/>
        <v>40459.639948639582</v>
      </c>
      <c r="R411" s="124">
        <f t="shared" si="33"/>
        <v>18954112.877273634</v>
      </c>
      <c r="Z411" s="2"/>
    </row>
    <row r="412" spans="13:26" x14ac:dyDescent="0.25">
      <c r="M412" s="2"/>
      <c r="N412" s="1">
        <f t="shared" si="34"/>
        <v>350</v>
      </c>
      <c r="O412" s="124">
        <f t="shared" si="31"/>
        <v>18954112.877273634</v>
      </c>
      <c r="P412" s="124">
        <f t="shared" si="35"/>
        <v>36561.995049900259</v>
      </c>
      <c r="Q412" s="124">
        <f t="shared" si="32"/>
        <v>40624.721929772226</v>
      </c>
      <c r="R412" s="124">
        <f t="shared" si="33"/>
        <v>19031299.594253309</v>
      </c>
      <c r="Z412" s="2"/>
    </row>
    <row r="413" spans="13:26" x14ac:dyDescent="0.25">
      <c r="M413" s="2"/>
      <c r="N413" s="1">
        <f t="shared" si="34"/>
        <v>351</v>
      </c>
      <c r="O413" s="124">
        <f t="shared" si="31"/>
        <v>19031299.594253309</v>
      </c>
      <c r="P413" s="124">
        <f t="shared" si="35"/>
        <v>36561.995049900259</v>
      </c>
      <c r="Q413" s="124">
        <f t="shared" si="32"/>
        <v>40790.157734353248</v>
      </c>
      <c r="R413" s="124">
        <f t="shared" si="33"/>
        <v>19108651.747037563</v>
      </c>
      <c r="Z413" s="2"/>
    </row>
    <row r="414" spans="13:26" x14ac:dyDescent="0.25">
      <c r="M414" s="2"/>
      <c r="N414" s="1">
        <f t="shared" si="34"/>
        <v>352</v>
      </c>
      <c r="O414" s="124">
        <f t="shared" si="31"/>
        <v>19108651.747037563</v>
      </c>
      <c r="P414" s="124">
        <f t="shared" si="35"/>
        <v>36561.995049900259</v>
      </c>
      <c r="Q414" s="124">
        <f t="shared" si="32"/>
        <v>40955.948120739384</v>
      </c>
      <c r="R414" s="124">
        <f t="shared" si="33"/>
        <v>19186169.690208204</v>
      </c>
      <c r="Z414" s="2"/>
    </row>
    <row r="415" spans="13:26" x14ac:dyDescent="0.25">
      <c r="M415" s="2"/>
      <c r="N415" s="1">
        <f t="shared" si="34"/>
        <v>353</v>
      </c>
      <c r="O415" s="124">
        <f t="shared" si="31"/>
        <v>19186169.690208204</v>
      </c>
      <c r="P415" s="124">
        <f t="shared" si="35"/>
        <v>36561.995049900259</v>
      </c>
      <c r="Q415" s="124">
        <f t="shared" si="32"/>
        <v>41122.093848912773</v>
      </c>
      <c r="R415" s="124">
        <f t="shared" si="33"/>
        <v>19263853.779107019</v>
      </c>
      <c r="Z415" s="2"/>
    </row>
    <row r="416" spans="13:26" x14ac:dyDescent="0.25">
      <c r="M416" s="2"/>
      <c r="N416" s="1">
        <f t="shared" si="34"/>
        <v>354</v>
      </c>
      <c r="O416" s="124">
        <f t="shared" si="31"/>
        <v>19263853.779107019</v>
      </c>
      <c r="P416" s="124">
        <f t="shared" si="35"/>
        <v>36561.995049900259</v>
      </c>
      <c r="Q416" s="124">
        <f t="shared" si="32"/>
        <v>41288.595680484432</v>
      </c>
      <c r="R416" s="124">
        <f t="shared" si="33"/>
        <v>19341704.369837403</v>
      </c>
      <c r="Z416" s="2"/>
    </row>
    <row r="417" spans="13:26" x14ac:dyDescent="0.25">
      <c r="M417" s="2"/>
      <c r="N417" s="1">
        <f t="shared" si="34"/>
        <v>355</v>
      </c>
      <c r="O417" s="124">
        <f t="shared" si="31"/>
        <v>19341704.369837403</v>
      </c>
      <c r="P417" s="124">
        <f t="shared" si="35"/>
        <v>36561.995049900259</v>
      </c>
      <c r="Q417" s="124">
        <f t="shared" si="32"/>
        <v>41455.454378697759</v>
      </c>
      <c r="R417" s="124">
        <f t="shared" si="33"/>
        <v>19419721.819266003</v>
      </c>
      <c r="Z417" s="2"/>
    </row>
    <row r="418" spans="13:26" x14ac:dyDescent="0.25">
      <c r="M418" s="2"/>
      <c r="N418" s="1">
        <f t="shared" si="34"/>
        <v>356</v>
      </c>
      <c r="O418" s="124">
        <f t="shared" si="31"/>
        <v>19419721.819266003</v>
      </c>
      <c r="P418" s="124">
        <f t="shared" si="35"/>
        <v>36561.995049900259</v>
      </c>
      <c r="Q418" s="124">
        <f t="shared" si="32"/>
        <v>41622.670708432037</v>
      </c>
      <c r="R418" s="124">
        <f t="shared" si="33"/>
        <v>19497906.485024337</v>
      </c>
      <c r="Z418" s="2"/>
    </row>
    <row r="419" spans="13:26" x14ac:dyDescent="0.25">
      <c r="M419" s="2"/>
      <c r="N419" s="1">
        <f t="shared" si="34"/>
        <v>357</v>
      </c>
      <c r="O419" s="124">
        <f t="shared" si="31"/>
        <v>19497906.485024337</v>
      </c>
      <c r="P419" s="124">
        <f t="shared" si="35"/>
        <v>36561.995049900259</v>
      </c>
      <c r="Q419" s="124">
        <f t="shared" si="32"/>
        <v>41790.245436205914</v>
      </c>
      <c r="R419" s="124">
        <f t="shared" si="33"/>
        <v>19576258.725510444</v>
      </c>
      <c r="Z419" s="2"/>
    </row>
    <row r="420" spans="13:26" x14ac:dyDescent="0.25">
      <c r="M420" s="2"/>
      <c r="N420" s="1">
        <f t="shared" si="34"/>
        <v>358</v>
      </c>
      <c r="O420" s="124">
        <f t="shared" si="31"/>
        <v>19576258.725510444</v>
      </c>
      <c r="P420" s="124">
        <f t="shared" si="35"/>
        <v>36561.995049900259</v>
      </c>
      <c r="Q420" s="124">
        <f t="shared" si="32"/>
        <v>41958.179330180945</v>
      </c>
      <c r="R420" s="124">
        <f t="shared" si="33"/>
        <v>19654778.899890527</v>
      </c>
      <c r="Z420" s="2"/>
    </row>
    <row r="421" spans="13:26" x14ac:dyDescent="0.25">
      <c r="M421" s="2"/>
      <c r="N421" s="1">
        <f t="shared" si="34"/>
        <v>359</v>
      </c>
      <c r="O421" s="124">
        <f t="shared" si="31"/>
        <v>19654778.899890527</v>
      </c>
      <c r="P421" s="124">
        <f t="shared" si="35"/>
        <v>36561.995049900259</v>
      </c>
      <c r="Q421" s="124">
        <f t="shared" si="32"/>
        <v>42126.473160165086</v>
      </c>
      <c r="R421" s="124">
        <f t="shared" si="33"/>
        <v>19733467.368100595</v>
      </c>
      <c r="Z421" s="2"/>
    </row>
    <row r="422" spans="13:26" x14ac:dyDescent="0.25">
      <c r="M422" s="2"/>
      <c r="N422" s="1">
        <f t="shared" si="34"/>
        <v>360</v>
      </c>
      <c r="O422" s="124">
        <f t="shared" si="31"/>
        <v>19733467.368100595</v>
      </c>
      <c r="P422" s="124">
        <f t="shared" si="35"/>
        <v>36561.995049900259</v>
      </c>
      <c r="Q422" s="124">
        <f t="shared" si="32"/>
        <v>42295.127697616248</v>
      </c>
      <c r="R422" s="124">
        <f t="shared" si="33"/>
        <v>19812324.490848113</v>
      </c>
      <c r="Z422" s="2"/>
    </row>
    <row r="423" spans="13:26" x14ac:dyDescent="0.25">
      <c r="M423" s="2"/>
      <c r="N423" s="1">
        <f t="shared" si="34"/>
        <v>361</v>
      </c>
      <c r="O423" s="124">
        <f t="shared" si="31"/>
        <v>19812324.490848113</v>
      </c>
      <c r="P423" s="124">
        <f t="shared" si="35"/>
        <v>36561.995049900259</v>
      </c>
      <c r="Q423" s="124">
        <f t="shared" si="32"/>
        <v>42464.14371564582</v>
      </c>
      <c r="R423" s="124">
        <f t="shared" si="33"/>
        <v>19891350.62961366</v>
      </c>
      <c r="Z423" s="2"/>
    </row>
    <row r="424" spans="13:26" x14ac:dyDescent="0.25">
      <c r="M424" s="2"/>
      <c r="N424" s="1">
        <f t="shared" si="34"/>
        <v>362</v>
      </c>
      <c r="O424" s="124">
        <f t="shared" ref="O424:O482" si="36">R423</f>
        <v>19891350.62961366</v>
      </c>
      <c r="P424" s="124">
        <f t="shared" si="35"/>
        <v>36561.995049900259</v>
      </c>
      <c r="Q424" s="124">
        <f t="shared" ref="Q424:Q482" si="37">O424*$P$57</f>
        <v>42633.521989022214</v>
      </c>
      <c r="R424" s="124">
        <f t="shared" ref="R424:R482" si="38">O424+P424+Q424</f>
        <v>19970546.146652583</v>
      </c>
      <c r="Z424" s="2"/>
    </row>
    <row r="425" spans="13:26" x14ac:dyDescent="0.25">
      <c r="M425" s="2"/>
      <c r="N425" s="1">
        <f t="shared" si="34"/>
        <v>363</v>
      </c>
      <c r="O425" s="124">
        <f t="shared" si="36"/>
        <v>19970546.146652583</v>
      </c>
      <c r="P425" s="124">
        <f t="shared" si="35"/>
        <v>36561.995049900259</v>
      </c>
      <c r="Q425" s="124">
        <f t="shared" si="37"/>
        <v>42803.26329417443</v>
      </c>
      <c r="R425" s="124">
        <f t="shared" si="38"/>
        <v>20049911.40499666</v>
      </c>
      <c r="Z425" s="2"/>
    </row>
    <row r="426" spans="13:26" x14ac:dyDescent="0.25">
      <c r="M426" s="2"/>
      <c r="N426" s="1">
        <f t="shared" si="34"/>
        <v>364</v>
      </c>
      <c r="O426" s="124">
        <f t="shared" si="36"/>
        <v>20049911.40499666</v>
      </c>
      <c r="P426" s="124">
        <f t="shared" si="35"/>
        <v>36561.995049900259</v>
      </c>
      <c r="Q426" s="124">
        <f t="shared" si="37"/>
        <v>42973.368409195587</v>
      </c>
      <c r="R426" s="124">
        <f t="shared" si="38"/>
        <v>20129446.768455755</v>
      </c>
      <c r="Z426" s="2"/>
    </row>
    <row r="427" spans="13:26" x14ac:dyDescent="0.25">
      <c r="M427" s="2"/>
      <c r="N427" s="1">
        <f t="shared" si="34"/>
        <v>365</v>
      </c>
      <c r="O427" s="124">
        <f t="shared" si="36"/>
        <v>20129446.768455755</v>
      </c>
      <c r="P427" s="124">
        <f t="shared" si="35"/>
        <v>36561.995049900259</v>
      </c>
      <c r="Q427" s="124">
        <f t="shared" si="37"/>
        <v>43143.838113846512</v>
      </c>
      <c r="R427" s="124">
        <f t="shared" si="38"/>
        <v>20209152.601619504</v>
      </c>
      <c r="Z427" s="2"/>
    </row>
    <row r="428" spans="13:26" x14ac:dyDescent="0.25">
      <c r="M428" s="2"/>
      <c r="N428" s="1">
        <f t="shared" si="34"/>
        <v>366</v>
      </c>
      <c r="O428" s="124">
        <f t="shared" si="36"/>
        <v>20209152.601619504</v>
      </c>
      <c r="P428" s="124">
        <f t="shared" si="35"/>
        <v>36561.995049900259</v>
      </c>
      <c r="Q428" s="124">
        <f t="shared" si="37"/>
        <v>43314.673189559318</v>
      </c>
      <c r="R428" s="124">
        <f t="shared" si="38"/>
        <v>20289029.269858964</v>
      </c>
      <c r="Z428" s="2"/>
    </row>
    <row r="429" spans="13:26" x14ac:dyDescent="0.25">
      <c r="M429" s="2"/>
      <c r="N429" s="1">
        <f t="shared" si="34"/>
        <v>367</v>
      </c>
      <c r="O429" s="124">
        <f t="shared" si="36"/>
        <v>20289029.269858964</v>
      </c>
      <c r="P429" s="124">
        <f t="shared" si="35"/>
        <v>36561.995049900259</v>
      </c>
      <c r="Q429" s="124">
        <f t="shared" si="37"/>
        <v>43485.874419440959</v>
      </c>
      <c r="R429" s="124">
        <f t="shared" si="38"/>
        <v>20369077.139328305</v>
      </c>
      <c r="Z429" s="2"/>
    </row>
    <row r="430" spans="13:26" x14ac:dyDescent="0.25">
      <c r="M430" s="2"/>
      <c r="N430" s="1">
        <f t="shared" si="34"/>
        <v>368</v>
      </c>
      <c r="O430" s="124">
        <f t="shared" si="36"/>
        <v>20369077.139328305</v>
      </c>
      <c r="P430" s="124">
        <f t="shared" si="35"/>
        <v>36561.995049900259</v>
      </c>
      <c r="Q430" s="124">
        <f t="shared" si="37"/>
        <v>43657.442588276856</v>
      </c>
      <c r="R430" s="124">
        <f t="shared" si="38"/>
        <v>20449296.576966483</v>
      </c>
      <c r="Z430" s="2"/>
    </row>
    <row r="431" spans="13:26" x14ac:dyDescent="0.25">
      <c r="M431" s="2"/>
      <c r="N431" s="1">
        <f t="shared" si="34"/>
        <v>369</v>
      </c>
      <c r="O431" s="124">
        <f t="shared" si="36"/>
        <v>20449296.576966483</v>
      </c>
      <c r="P431" s="124">
        <f t="shared" si="35"/>
        <v>36561.995049900259</v>
      </c>
      <c r="Q431" s="124">
        <f t="shared" si="37"/>
        <v>43829.378482534463</v>
      </c>
      <c r="R431" s="124">
        <f t="shared" si="38"/>
        <v>20529687.95049892</v>
      </c>
      <c r="Z431" s="2"/>
    </row>
    <row r="432" spans="13:26" x14ac:dyDescent="0.25">
      <c r="M432" s="2"/>
      <c r="N432" s="1">
        <f t="shared" si="34"/>
        <v>370</v>
      </c>
      <c r="O432" s="124">
        <f t="shared" si="36"/>
        <v>20529687.95049892</v>
      </c>
      <c r="P432" s="124">
        <f t="shared" si="35"/>
        <v>36561.995049900259</v>
      </c>
      <c r="Q432" s="124">
        <f t="shared" si="37"/>
        <v>44001.682890366894</v>
      </c>
      <c r="R432" s="124">
        <f t="shared" si="38"/>
        <v>20610251.628439188</v>
      </c>
      <c r="Z432" s="2"/>
    </row>
    <row r="433" spans="13:26" x14ac:dyDescent="0.25">
      <c r="M433" s="2"/>
      <c r="N433" s="1">
        <f t="shared" si="34"/>
        <v>371</v>
      </c>
      <c r="O433" s="124">
        <f t="shared" si="36"/>
        <v>20610251.628439188</v>
      </c>
      <c r="P433" s="124">
        <f t="shared" si="35"/>
        <v>36561.995049900259</v>
      </c>
      <c r="Q433" s="124">
        <f t="shared" si="37"/>
        <v>44174.35660161652</v>
      </c>
      <c r="R433" s="124">
        <f t="shared" si="38"/>
        <v>20690987.980090708</v>
      </c>
      <c r="Z433" s="2"/>
    </row>
    <row r="434" spans="13:26" x14ac:dyDescent="0.25">
      <c r="M434" s="2"/>
      <c r="N434" s="1">
        <f t="shared" si="34"/>
        <v>372</v>
      </c>
      <c r="O434" s="124">
        <f t="shared" si="36"/>
        <v>20690987.980090708</v>
      </c>
      <c r="P434" s="124">
        <f t="shared" si="35"/>
        <v>36561.995049900259</v>
      </c>
      <c r="Q434" s="124">
        <f t="shared" si="37"/>
        <v>44347.400407818597</v>
      </c>
      <c r="R434" s="124">
        <f t="shared" si="38"/>
        <v>20771897.375548426</v>
      </c>
      <c r="Z434" s="2"/>
    </row>
    <row r="435" spans="13:26" x14ac:dyDescent="0.25">
      <c r="M435" s="2"/>
      <c r="N435" s="1">
        <f t="shared" si="34"/>
        <v>373</v>
      </c>
      <c r="O435" s="124">
        <f t="shared" si="36"/>
        <v>20771897.375548426</v>
      </c>
      <c r="P435" s="124">
        <f t="shared" si="35"/>
        <v>36561.995049900259</v>
      </c>
      <c r="Q435" s="124">
        <f t="shared" si="37"/>
        <v>44520.815102204899</v>
      </c>
      <c r="R435" s="124">
        <f t="shared" si="38"/>
        <v>20852980.185700532</v>
      </c>
      <c r="Z435" s="2"/>
    </row>
    <row r="436" spans="13:26" x14ac:dyDescent="0.25">
      <c r="M436" s="2"/>
      <c r="N436" s="1">
        <f t="shared" si="34"/>
        <v>374</v>
      </c>
      <c r="O436" s="124">
        <f t="shared" si="36"/>
        <v>20852980.185700532</v>
      </c>
      <c r="P436" s="124">
        <f t="shared" si="35"/>
        <v>36561.995049900259</v>
      </c>
      <c r="Q436" s="124">
        <f t="shared" si="37"/>
        <v>44694.601479707344</v>
      </c>
      <c r="R436" s="124">
        <f t="shared" si="38"/>
        <v>20934236.782230143</v>
      </c>
      <c r="Z436" s="2"/>
    </row>
    <row r="437" spans="13:26" x14ac:dyDescent="0.25">
      <c r="M437" s="2"/>
      <c r="N437" s="1">
        <f t="shared" si="34"/>
        <v>375</v>
      </c>
      <c r="O437" s="124">
        <f t="shared" si="36"/>
        <v>20934236.782230143</v>
      </c>
      <c r="P437" s="124">
        <f t="shared" si="35"/>
        <v>36561.995049900259</v>
      </c>
      <c r="Q437" s="124">
        <f t="shared" si="37"/>
        <v>44868.760336961648</v>
      </c>
      <c r="R437" s="124">
        <f t="shared" si="38"/>
        <v>21015667.537617005</v>
      </c>
      <c r="Z437" s="2"/>
    </row>
    <row r="438" spans="13:26" x14ac:dyDescent="0.25">
      <c r="M438" s="2"/>
      <c r="N438" s="1">
        <f t="shared" si="34"/>
        <v>376</v>
      </c>
      <c r="O438" s="124">
        <f t="shared" si="36"/>
        <v>21015667.537617005</v>
      </c>
      <c r="P438" s="124">
        <f t="shared" si="35"/>
        <v>36561.995049900259</v>
      </c>
      <c r="Q438" s="124">
        <f t="shared" si="37"/>
        <v>45043.292472310968</v>
      </c>
      <c r="R438" s="124">
        <f t="shared" si="38"/>
        <v>21097272.825139217</v>
      </c>
      <c r="Z438" s="2"/>
    </row>
    <row r="439" spans="13:26" x14ac:dyDescent="0.25">
      <c r="M439" s="2"/>
      <c r="N439" s="1">
        <f t="shared" si="34"/>
        <v>377</v>
      </c>
      <c r="O439" s="124">
        <f t="shared" si="36"/>
        <v>21097272.825139217</v>
      </c>
      <c r="P439" s="124">
        <f t="shared" si="35"/>
        <v>36561.995049900259</v>
      </c>
      <c r="Q439" s="124">
        <f t="shared" si="37"/>
        <v>45218.19868580957</v>
      </c>
      <c r="R439" s="124">
        <f t="shared" si="38"/>
        <v>21179053.018874928</v>
      </c>
      <c r="Z439" s="2"/>
    </row>
    <row r="440" spans="13:26" x14ac:dyDescent="0.25">
      <c r="M440" s="2"/>
      <c r="N440" s="1">
        <f t="shared" si="34"/>
        <v>378</v>
      </c>
      <c r="O440" s="124">
        <f t="shared" si="36"/>
        <v>21179053.018874928</v>
      </c>
      <c r="P440" s="124">
        <f t="shared" si="35"/>
        <v>36561.995049900259</v>
      </c>
      <c r="Q440" s="124">
        <f t="shared" si="37"/>
        <v>45393.47977922648</v>
      </c>
      <c r="R440" s="124">
        <f t="shared" si="38"/>
        <v>21261008.493704055</v>
      </c>
      <c r="Z440" s="2"/>
    </row>
    <row r="441" spans="13:26" x14ac:dyDescent="0.25">
      <c r="M441" s="2"/>
      <c r="N441" s="1">
        <f t="shared" si="34"/>
        <v>379</v>
      </c>
      <c r="O441" s="124">
        <f t="shared" si="36"/>
        <v>21261008.493704055</v>
      </c>
      <c r="P441" s="124">
        <f t="shared" si="35"/>
        <v>36561.995049900259</v>
      </c>
      <c r="Q441" s="124">
        <f t="shared" si="37"/>
        <v>45569.13655604919</v>
      </c>
      <c r="R441" s="124">
        <f t="shared" si="38"/>
        <v>21343139.625310004</v>
      </c>
      <c r="Z441" s="2"/>
    </row>
    <row r="442" spans="13:26" x14ac:dyDescent="0.25">
      <c r="M442" s="2"/>
      <c r="N442" s="1">
        <f t="shared" si="34"/>
        <v>380</v>
      </c>
      <c r="O442" s="124">
        <f t="shared" si="36"/>
        <v>21343139.625310004</v>
      </c>
      <c r="P442" s="124">
        <f t="shared" si="35"/>
        <v>36561.995049900259</v>
      </c>
      <c r="Q442" s="124">
        <f t="shared" si="37"/>
        <v>45745.16982148731</v>
      </c>
      <c r="R442" s="124">
        <f t="shared" si="38"/>
        <v>21425446.790181391</v>
      </c>
      <c r="Z442" s="2"/>
    </row>
    <row r="443" spans="13:26" x14ac:dyDescent="0.25">
      <c r="M443" s="2"/>
      <c r="N443" s="1">
        <f t="shared" si="34"/>
        <v>381</v>
      </c>
      <c r="O443" s="124">
        <f t="shared" si="36"/>
        <v>21425446.790181391</v>
      </c>
      <c r="P443" s="124">
        <f t="shared" si="35"/>
        <v>36561.995049900259</v>
      </c>
      <c r="Q443" s="124">
        <f t="shared" si="37"/>
        <v>45921.580382476277</v>
      </c>
      <c r="R443" s="124">
        <f t="shared" si="38"/>
        <v>21507930.36561377</v>
      </c>
      <c r="Z443" s="2"/>
    </row>
    <row r="444" spans="13:26" x14ac:dyDescent="0.25">
      <c r="M444" s="2"/>
      <c r="N444" s="1">
        <f t="shared" ref="N444:N482" si="39">N443+1</f>
        <v>382</v>
      </c>
      <c r="O444" s="124">
        <f t="shared" si="36"/>
        <v>21507930.36561377</v>
      </c>
      <c r="P444" s="124">
        <f t="shared" ref="P444:P482" si="40">P443</f>
        <v>36561.995049900259</v>
      </c>
      <c r="Q444" s="124">
        <f t="shared" si="37"/>
        <v>46098.369047681052</v>
      </c>
      <c r="R444" s="124">
        <f t="shared" si="38"/>
        <v>21590590.729711354</v>
      </c>
      <c r="Z444" s="2"/>
    </row>
    <row r="445" spans="13:26" x14ac:dyDescent="0.25">
      <c r="M445" s="2"/>
      <c r="N445" s="1">
        <f t="shared" si="39"/>
        <v>383</v>
      </c>
      <c r="O445" s="124">
        <f t="shared" si="36"/>
        <v>21590590.729711354</v>
      </c>
      <c r="P445" s="124">
        <f t="shared" si="40"/>
        <v>36561.995049900259</v>
      </c>
      <c r="Q445" s="124">
        <f t="shared" si="37"/>
        <v>46275.536627499809</v>
      </c>
      <c r="R445" s="124">
        <f t="shared" si="38"/>
        <v>21673428.261388756</v>
      </c>
      <c r="Z445" s="2"/>
    </row>
    <row r="446" spans="13:26" x14ac:dyDescent="0.25">
      <c r="M446" s="2"/>
      <c r="N446" s="1">
        <f t="shared" si="39"/>
        <v>384</v>
      </c>
      <c r="O446" s="124">
        <f t="shared" si="36"/>
        <v>21673428.261388756</v>
      </c>
      <c r="P446" s="124">
        <f t="shared" si="40"/>
        <v>36561.995049900259</v>
      </c>
      <c r="Q446" s="124">
        <f t="shared" si="37"/>
        <v>46453.083934067668</v>
      </c>
      <c r="R446" s="124">
        <f t="shared" si="38"/>
        <v>21756443.340372726</v>
      </c>
      <c r="Z446" s="2"/>
    </row>
    <row r="447" spans="13:26" x14ac:dyDescent="0.25">
      <c r="M447" s="2"/>
      <c r="N447" s="1">
        <f t="shared" si="39"/>
        <v>385</v>
      </c>
      <c r="O447" s="124">
        <f t="shared" si="36"/>
        <v>21756443.340372726</v>
      </c>
      <c r="P447" s="124">
        <f t="shared" si="40"/>
        <v>36561.995049900259</v>
      </c>
      <c r="Q447" s="124">
        <f t="shared" si="37"/>
        <v>46631.011781260429</v>
      </c>
      <c r="R447" s="124">
        <f t="shared" si="38"/>
        <v>21839636.347203888</v>
      </c>
      <c r="Z447" s="2"/>
    </row>
    <row r="448" spans="13:26" x14ac:dyDescent="0.25">
      <c r="M448" s="2"/>
      <c r="N448" s="1">
        <f t="shared" si="39"/>
        <v>386</v>
      </c>
      <c r="O448" s="124">
        <f t="shared" si="36"/>
        <v>21839636.347203888</v>
      </c>
      <c r="P448" s="124">
        <f t="shared" si="40"/>
        <v>36561.995049900259</v>
      </c>
      <c r="Q448" s="124">
        <f t="shared" si="37"/>
        <v>46809.320984698272</v>
      </c>
      <c r="R448" s="124">
        <f t="shared" si="38"/>
        <v>21923007.663238488</v>
      </c>
      <c r="Z448" s="2"/>
    </row>
    <row r="449" spans="13:26" x14ac:dyDescent="0.25">
      <c r="M449" s="2"/>
      <c r="N449" s="1">
        <f t="shared" si="39"/>
        <v>387</v>
      </c>
      <c r="O449" s="124">
        <f t="shared" si="36"/>
        <v>21923007.663238488</v>
      </c>
      <c r="P449" s="124">
        <f t="shared" si="40"/>
        <v>36561.995049900259</v>
      </c>
      <c r="Q449" s="124">
        <f t="shared" si="37"/>
        <v>46988.012361749512</v>
      </c>
      <c r="R449" s="124">
        <f t="shared" si="38"/>
        <v>22006557.670650139</v>
      </c>
      <c r="Z449" s="2"/>
    </row>
    <row r="450" spans="13:26" x14ac:dyDescent="0.25">
      <c r="M450" s="2"/>
      <c r="N450" s="1">
        <f t="shared" si="39"/>
        <v>388</v>
      </c>
      <c r="O450" s="124">
        <f t="shared" si="36"/>
        <v>22006557.670650139</v>
      </c>
      <c r="P450" s="124">
        <f t="shared" si="40"/>
        <v>36561.995049900259</v>
      </c>
      <c r="Q450" s="124">
        <f t="shared" si="37"/>
        <v>47167.086731534371</v>
      </c>
      <c r="R450" s="124">
        <f t="shared" si="38"/>
        <v>22090286.752431575</v>
      </c>
      <c r="Z450" s="2"/>
    </row>
    <row r="451" spans="13:26" x14ac:dyDescent="0.25">
      <c r="M451" s="2"/>
      <c r="N451" s="1">
        <f t="shared" si="39"/>
        <v>389</v>
      </c>
      <c r="O451" s="124">
        <f t="shared" si="36"/>
        <v>22090286.752431575</v>
      </c>
      <c r="P451" s="124">
        <f t="shared" si="40"/>
        <v>36561.995049900259</v>
      </c>
      <c r="Q451" s="124">
        <f t="shared" si="37"/>
        <v>47346.544914928665</v>
      </c>
      <c r="R451" s="124">
        <f t="shared" si="38"/>
        <v>22174195.292396404</v>
      </c>
      <c r="Z451" s="2"/>
    </row>
    <row r="452" spans="13:26" x14ac:dyDescent="0.25">
      <c r="M452" s="2"/>
      <c r="N452" s="1">
        <f t="shared" si="39"/>
        <v>390</v>
      </c>
      <c r="O452" s="124">
        <f t="shared" si="36"/>
        <v>22174195.292396404</v>
      </c>
      <c r="P452" s="124">
        <f t="shared" si="40"/>
        <v>36561.995049900259</v>
      </c>
      <c r="Q452" s="124">
        <f t="shared" si="37"/>
        <v>47526.387734567645</v>
      </c>
      <c r="R452" s="124">
        <f t="shared" si="38"/>
        <v>22258283.675180871</v>
      </c>
      <c r="Z452" s="2"/>
    </row>
    <row r="453" spans="13:26" x14ac:dyDescent="0.25">
      <c r="M453" s="2"/>
      <c r="N453" s="1">
        <f t="shared" si="39"/>
        <v>391</v>
      </c>
      <c r="O453" s="124">
        <f t="shared" si="36"/>
        <v>22258283.675180871</v>
      </c>
      <c r="P453" s="124">
        <f t="shared" si="40"/>
        <v>36561.995049900259</v>
      </c>
      <c r="Q453" s="124">
        <f t="shared" si="37"/>
        <v>47706.616014849715</v>
      </c>
      <c r="R453" s="124">
        <f t="shared" si="38"/>
        <v>22342552.286245622</v>
      </c>
      <c r="Z453" s="2"/>
    </row>
    <row r="454" spans="13:26" x14ac:dyDescent="0.25">
      <c r="M454" s="2"/>
      <c r="N454" s="1">
        <f t="shared" si="39"/>
        <v>392</v>
      </c>
      <c r="O454" s="124">
        <f t="shared" si="36"/>
        <v>22342552.286245622</v>
      </c>
      <c r="P454" s="124">
        <f t="shared" si="40"/>
        <v>36561.995049900259</v>
      </c>
      <c r="Q454" s="124">
        <f t="shared" si="37"/>
        <v>47887.230581940232</v>
      </c>
      <c r="R454" s="124">
        <f t="shared" si="38"/>
        <v>22427001.511877462</v>
      </c>
      <c r="Z454" s="2"/>
    </row>
    <row r="455" spans="13:26" x14ac:dyDescent="0.25">
      <c r="M455" s="2"/>
      <c r="N455" s="1">
        <f t="shared" si="39"/>
        <v>393</v>
      </c>
      <c r="O455" s="124">
        <f t="shared" si="36"/>
        <v>22427001.511877462</v>
      </c>
      <c r="P455" s="124">
        <f t="shared" si="40"/>
        <v>36561.995049900259</v>
      </c>
      <c r="Q455" s="124">
        <f t="shared" si="37"/>
        <v>48068.232263775295</v>
      </c>
      <c r="R455" s="124">
        <f t="shared" si="38"/>
        <v>22511631.739191137</v>
      </c>
      <c r="Z455" s="2"/>
    </row>
    <row r="456" spans="13:26" x14ac:dyDescent="0.25">
      <c r="M456" s="2"/>
      <c r="N456" s="1">
        <f t="shared" si="39"/>
        <v>394</v>
      </c>
      <c r="O456" s="124">
        <f t="shared" si="36"/>
        <v>22511631.739191137</v>
      </c>
      <c r="P456" s="124">
        <f t="shared" si="40"/>
        <v>36561.995049900259</v>
      </c>
      <c r="Q456" s="124">
        <f t="shared" si="37"/>
        <v>48249.621890065522</v>
      </c>
      <c r="R456" s="124">
        <f t="shared" si="38"/>
        <v>22596443.356131103</v>
      </c>
      <c r="Z456" s="2"/>
    </row>
    <row r="457" spans="13:26" x14ac:dyDescent="0.25">
      <c r="M457" s="2"/>
      <c r="N457" s="1">
        <f t="shared" si="39"/>
        <v>395</v>
      </c>
      <c r="O457" s="124">
        <f t="shared" si="36"/>
        <v>22596443.356131103</v>
      </c>
      <c r="P457" s="124">
        <f t="shared" si="40"/>
        <v>36561.995049900259</v>
      </c>
      <c r="Q457" s="124">
        <f t="shared" si="37"/>
        <v>48431.400292299877</v>
      </c>
      <c r="R457" s="124">
        <f t="shared" si="38"/>
        <v>22681436.751473304</v>
      </c>
      <c r="Z457" s="2"/>
    </row>
    <row r="458" spans="13:26" x14ac:dyDescent="0.25">
      <c r="M458" s="2"/>
      <c r="N458" s="1">
        <f t="shared" si="39"/>
        <v>396</v>
      </c>
      <c r="O458" s="124">
        <f t="shared" si="36"/>
        <v>22681436.751473304</v>
      </c>
      <c r="P458" s="124">
        <f t="shared" si="40"/>
        <v>36561.995049900259</v>
      </c>
      <c r="Q458" s="124">
        <f t="shared" si="37"/>
        <v>48613.568303749475</v>
      </c>
      <c r="R458" s="124">
        <f t="shared" si="38"/>
        <v>22766612.314826954</v>
      </c>
      <c r="Z458" s="2"/>
    </row>
    <row r="459" spans="13:26" x14ac:dyDescent="0.25">
      <c r="M459" s="2"/>
      <c r="N459" s="1">
        <f t="shared" si="39"/>
        <v>397</v>
      </c>
      <c r="O459" s="124">
        <f t="shared" si="36"/>
        <v>22766612.314826954</v>
      </c>
      <c r="P459" s="124">
        <f t="shared" si="40"/>
        <v>36561.995049900259</v>
      </c>
      <c r="Q459" s="124">
        <f t="shared" si="37"/>
        <v>48796.126759471379</v>
      </c>
      <c r="R459" s="124">
        <f t="shared" si="38"/>
        <v>22851970.436636329</v>
      </c>
      <c r="Z459" s="2"/>
    </row>
    <row r="460" spans="13:26" x14ac:dyDescent="0.25">
      <c r="M460" s="2"/>
      <c r="N460" s="1">
        <f t="shared" si="39"/>
        <v>398</v>
      </c>
      <c r="O460" s="124">
        <f t="shared" si="36"/>
        <v>22851970.436636329</v>
      </c>
      <c r="P460" s="124">
        <f t="shared" si="40"/>
        <v>36561.995049900259</v>
      </c>
      <c r="Q460" s="124">
        <f t="shared" si="37"/>
        <v>48979.076496312467</v>
      </c>
      <c r="R460" s="124">
        <f t="shared" si="38"/>
        <v>22937511.508182544</v>
      </c>
      <c r="Z460" s="2"/>
    </row>
    <row r="461" spans="13:26" x14ac:dyDescent="0.25">
      <c r="M461" s="2"/>
      <c r="N461" s="1">
        <f t="shared" si="39"/>
        <v>399</v>
      </c>
      <c r="O461" s="124">
        <f t="shared" si="36"/>
        <v>22937511.508182544</v>
      </c>
      <c r="P461" s="124">
        <f t="shared" si="40"/>
        <v>36561.995049900259</v>
      </c>
      <c r="Q461" s="124">
        <f t="shared" si="37"/>
        <v>49162.418352913228</v>
      </c>
      <c r="R461" s="124">
        <f t="shared" si="38"/>
        <v>23023235.921585359</v>
      </c>
      <c r="Z461" s="2"/>
    </row>
    <row r="462" spans="13:26" x14ac:dyDescent="0.25">
      <c r="M462" s="2"/>
      <c r="N462" s="1">
        <f t="shared" si="39"/>
        <v>400</v>
      </c>
      <c r="O462" s="124">
        <f t="shared" si="36"/>
        <v>23023235.921585359</v>
      </c>
      <c r="P462" s="124">
        <f t="shared" si="40"/>
        <v>36561.995049900259</v>
      </c>
      <c r="Q462" s="124">
        <f t="shared" si="37"/>
        <v>49346.15316971163</v>
      </c>
      <c r="R462" s="124">
        <f t="shared" si="38"/>
        <v>23109144.06980497</v>
      </c>
      <c r="Z462" s="2"/>
    </row>
    <row r="463" spans="13:26" x14ac:dyDescent="0.25">
      <c r="M463" s="2"/>
      <c r="N463" s="1">
        <f t="shared" si="39"/>
        <v>401</v>
      </c>
      <c r="O463" s="124">
        <f t="shared" si="36"/>
        <v>23109144.06980497</v>
      </c>
      <c r="P463" s="124">
        <f t="shared" si="40"/>
        <v>36561.995049900259</v>
      </c>
      <c r="Q463" s="124">
        <f t="shared" si="37"/>
        <v>49530.281788946981</v>
      </c>
      <c r="R463" s="124">
        <f t="shared" si="38"/>
        <v>23195236.346643817</v>
      </c>
      <c r="Z463" s="2"/>
    </row>
    <row r="464" spans="13:26" x14ac:dyDescent="0.25">
      <c r="M464" s="2"/>
      <c r="N464" s="1">
        <f t="shared" si="39"/>
        <v>402</v>
      </c>
      <c r="O464" s="124">
        <f t="shared" si="36"/>
        <v>23195236.346643817</v>
      </c>
      <c r="P464" s="124">
        <f t="shared" si="40"/>
        <v>36561.995049900259</v>
      </c>
      <c r="Q464" s="124">
        <f t="shared" si="37"/>
        <v>49714.805054663768</v>
      </c>
      <c r="R464" s="124">
        <f t="shared" si="38"/>
        <v>23281513.146748383</v>
      </c>
      <c r="Z464" s="2"/>
    </row>
    <row r="465" spans="13:26" x14ac:dyDescent="0.25">
      <c r="M465" s="2"/>
      <c r="N465" s="1">
        <f t="shared" si="39"/>
        <v>403</v>
      </c>
      <c r="O465" s="124">
        <f t="shared" si="36"/>
        <v>23281513.146748383</v>
      </c>
      <c r="P465" s="124">
        <f t="shared" si="40"/>
        <v>36561.995049900259</v>
      </c>
      <c r="Q465" s="124">
        <f t="shared" si="37"/>
        <v>49899.723812715543</v>
      </c>
      <c r="R465" s="124">
        <f t="shared" si="38"/>
        <v>23367974.865610998</v>
      </c>
      <c r="Z465" s="2"/>
    </row>
    <row r="466" spans="13:26" x14ac:dyDescent="0.25">
      <c r="M466" s="2"/>
      <c r="N466" s="1">
        <f t="shared" si="39"/>
        <v>404</v>
      </c>
      <c r="O466" s="124">
        <f t="shared" si="36"/>
        <v>23367974.865610998</v>
      </c>
      <c r="P466" s="124">
        <f t="shared" si="40"/>
        <v>36561.995049900259</v>
      </c>
      <c r="Q466" s="124">
        <f t="shared" si="37"/>
        <v>50085.038910768766</v>
      </c>
      <c r="R466" s="124">
        <f t="shared" si="38"/>
        <v>23454621.899571668</v>
      </c>
      <c r="Z466" s="2"/>
    </row>
    <row r="467" spans="13:26" x14ac:dyDescent="0.25">
      <c r="M467" s="2"/>
      <c r="N467" s="1">
        <f t="shared" si="39"/>
        <v>405</v>
      </c>
      <c r="O467" s="124">
        <f t="shared" si="36"/>
        <v>23454621.899571668</v>
      </c>
      <c r="P467" s="124">
        <f t="shared" si="40"/>
        <v>36561.995049900259</v>
      </c>
      <c r="Q467" s="124">
        <f t="shared" si="37"/>
        <v>50270.75119830676</v>
      </c>
      <c r="R467" s="124">
        <f t="shared" si="38"/>
        <v>23541454.645819876</v>
      </c>
      <c r="Z467" s="2"/>
    </row>
    <row r="468" spans="13:26" x14ac:dyDescent="0.25">
      <c r="M468" s="2"/>
      <c r="N468" s="1">
        <f t="shared" si="39"/>
        <v>406</v>
      </c>
      <c r="O468" s="124">
        <f t="shared" si="36"/>
        <v>23541454.645819876</v>
      </c>
      <c r="P468" s="124">
        <f t="shared" si="40"/>
        <v>36561.995049900259</v>
      </c>
      <c r="Q468" s="124">
        <f t="shared" si="37"/>
        <v>50456.861526633518</v>
      </c>
      <c r="R468" s="124">
        <f t="shared" si="38"/>
        <v>23628473.502396412</v>
      </c>
      <c r="Z468" s="2"/>
    </row>
    <row r="469" spans="13:26" x14ac:dyDescent="0.25">
      <c r="M469" s="2"/>
      <c r="N469" s="1">
        <f t="shared" si="39"/>
        <v>407</v>
      </c>
      <c r="O469" s="124">
        <f t="shared" si="36"/>
        <v>23628473.502396412</v>
      </c>
      <c r="P469" s="124">
        <f t="shared" si="40"/>
        <v>36561.995049900259</v>
      </c>
      <c r="Q469" s="124">
        <f t="shared" si="37"/>
        <v>50643.370748877693</v>
      </c>
      <c r="R469" s="124">
        <f t="shared" si="38"/>
        <v>23715678.868195191</v>
      </c>
      <c r="Z469" s="2"/>
    </row>
    <row r="470" spans="13:26" x14ac:dyDescent="0.25">
      <c r="M470" s="2"/>
      <c r="N470" s="1">
        <f t="shared" si="39"/>
        <v>408</v>
      </c>
      <c r="O470" s="124">
        <f t="shared" si="36"/>
        <v>23715678.868195191</v>
      </c>
      <c r="P470" s="124">
        <f t="shared" si="40"/>
        <v>36561.995049900259</v>
      </c>
      <c r="Q470" s="124">
        <f t="shared" si="37"/>
        <v>50830.279719996419</v>
      </c>
      <c r="R470" s="124">
        <f t="shared" si="38"/>
        <v>23803071.14296509</v>
      </c>
      <c r="Z470" s="2"/>
    </row>
    <row r="471" spans="13:26" x14ac:dyDescent="0.25">
      <c r="M471" s="2"/>
      <c r="N471" s="1">
        <f t="shared" si="39"/>
        <v>409</v>
      </c>
      <c r="O471" s="124">
        <f t="shared" si="36"/>
        <v>23803071.14296509</v>
      </c>
      <c r="P471" s="124">
        <f t="shared" si="40"/>
        <v>36561.995049900259</v>
      </c>
      <c r="Q471" s="124">
        <f t="shared" si="37"/>
        <v>51017.589296779312</v>
      </c>
      <c r="R471" s="124">
        <f t="shared" si="38"/>
        <v>23890650.727311771</v>
      </c>
      <c r="Z471" s="2"/>
    </row>
    <row r="472" spans="13:26" x14ac:dyDescent="0.25">
      <c r="M472" s="2"/>
      <c r="N472" s="1">
        <f t="shared" si="39"/>
        <v>410</v>
      </c>
      <c r="O472" s="124">
        <f t="shared" si="36"/>
        <v>23890650.727311771</v>
      </c>
      <c r="P472" s="124">
        <f t="shared" si="40"/>
        <v>36561.995049900259</v>
      </c>
      <c r="Q472" s="124">
        <f t="shared" si="37"/>
        <v>51205.300337852357</v>
      </c>
      <c r="R472" s="124">
        <f t="shared" si="38"/>
        <v>23978418.022699524</v>
      </c>
      <c r="Z472" s="2"/>
    </row>
    <row r="473" spans="13:26" x14ac:dyDescent="0.25">
      <c r="M473" s="2"/>
      <c r="N473" s="1">
        <f t="shared" si="39"/>
        <v>411</v>
      </c>
      <c r="O473" s="124">
        <f t="shared" si="36"/>
        <v>23978418.022699524</v>
      </c>
      <c r="P473" s="124">
        <f t="shared" si="40"/>
        <v>36561.995049900259</v>
      </c>
      <c r="Q473" s="124">
        <f t="shared" si="37"/>
        <v>51393.413703681828</v>
      </c>
      <c r="R473" s="124">
        <f t="shared" si="38"/>
        <v>24066373.431453105</v>
      </c>
      <c r="Z473" s="2"/>
    </row>
    <row r="474" spans="13:26" x14ac:dyDescent="0.25">
      <c r="M474" s="2"/>
      <c r="N474" s="1">
        <f t="shared" si="39"/>
        <v>412</v>
      </c>
      <c r="O474" s="124">
        <f t="shared" si="36"/>
        <v>24066373.431453105</v>
      </c>
      <c r="P474" s="124">
        <f t="shared" si="40"/>
        <v>36561.995049900259</v>
      </c>
      <c r="Q474" s="124">
        <f t="shared" si="37"/>
        <v>51581.930256578271</v>
      </c>
      <c r="R474" s="124">
        <f t="shared" si="38"/>
        <v>24154517.356759585</v>
      </c>
      <c r="Z474" s="2"/>
    </row>
    <row r="475" spans="13:26" x14ac:dyDescent="0.25">
      <c r="M475" s="2"/>
      <c r="N475" s="1">
        <f t="shared" si="39"/>
        <v>413</v>
      </c>
      <c r="O475" s="124">
        <f t="shared" si="36"/>
        <v>24154517.356759585</v>
      </c>
      <c r="P475" s="124">
        <f t="shared" si="40"/>
        <v>36561.995049900259</v>
      </c>
      <c r="Q475" s="124">
        <f t="shared" si="37"/>
        <v>51770.850860700441</v>
      </c>
      <c r="R475" s="124">
        <f t="shared" si="38"/>
        <v>24242850.202670187</v>
      </c>
      <c r="Z475" s="2"/>
    </row>
    <row r="476" spans="13:26" x14ac:dyDescent="0.25">
      <c r="M476" s="2"/>
      <c r="N476" s="1">
        <f t="shared" si="39"/>
        <v>414</v>
      </c>
      <c r="O476" s="124">
        <f t="shared" si="36"/>
        <v>24242850.202670187</v>
      </c>
      <c r="P476" s="124">
        <f t="shared" si="40"/>
        <v>36561.995049900259</v>
      </c>
      <c r="Q476" s="124">
        <f t="shared" si="37"/>
        <v>51960.176382059253</v>
      </c>
      <c r="R476" s="124">
        <f t="shared" si="38"/>
        <v>24331372.374102149</v>
      </c>
      <c r="Z476" s="2"/>
    </row>
    <row r="477" spans="13:26" x14ac:dyDescent="0.25">
      <c r="M477" s="2"/>
      <c r="N477" s="1">
        <f t="shared" si="39"/>
        <v>415</v>
      </c>
      <c r="O477" s="124">
        <f t="shared" si="36"/>
        <v>24331372.374102149</v>
      </c>
      <c r="P477" s="124">
        <f t="shared" si="40"/>
        <v>36561.995049900259</v>
      </c>
      <c r="Q477" s="124">
        <f t="shared" si="37"/>
        <v>52149.907688521766</v>
      </c>
      <c r="R477" s="124">
        <f t="shared" si="38"/>
        <v>24420084.276840571</v>
      </c>
      <c r="Z477" s="2"/>
    </row>
    <row r="478" spans="13:26" x14ac:dyDescent="0.25">
      <c r="M478" s="2"/>
      <c r="N478" s="1">
        <f t="shared" si="39"/>
        <v>416</v>
      </c>
      <c r="O478" s="124">
        <f t="shared" si="36"/>
        <v>24420084.276840571</v>
      </c>
      <c r="P478" s="124">
        <f t="shared" si="40"/>
        <v>36561.995049900259</v>
      </c>
      <c r="Q478" s="124">
        <f t="shared" si="37"/>
        <v>52340.045649815147</v>
      </c>
      <c r="R478" s="124">
        <f t="shared" si="38"/>
        <v>24508986.317540288</v>
      </c>
      <c r="Z478" s="2"/>
    </row>
    <row r="479" spans="13:26" x14ac:dyDescent="0.25">
      <c r="M479" s="2"/>
      <c r="N479" s="1">
        <f t="shared" si="39"/>
        <v>417</v>
      </c>
      <c r="O479" s="124">
        <f t="shared" si="36"/>
        <v>24508986.317540288</v>
      </c>
      <c r="P479" s="124">
        <f t="shared" si="40"/>
        <v>36561.995049900259</v>
      </c>
      <c r="Q479" s="124">
        <f t="shared" si="37"/>
        <v>52530.591137530675</v>
      </c>
      <c r="R479" s="124">
        <f t="shared" si="38"/>
        <v>24598078.903727721</v>
      </c>
      <c r="Z479" s="2"/>
    </row>
    <row r="480" spans="13:26" x14ac:dyDescent="0.25">
      <c r="M480" s="2"/>
      <c r="N480" s="1">
        <f t="shared" si="39"/>
        <v>418</v>
      </c>
      <c r="O480" s="124">
        <f t="shared" si="36"/>
        <v>24598078.903727721</v>
      </c>
      <c r="P480" s="124">
        <f t="shared" si="40"/>
        <v>36561.995049900259</v>
      </c>
      <c r="Q480" s="124">
        <f t="shared" si="37"/>
        <v>52721.545025127729</v>
      </c>
      <c r="R480" s="124">
        <f t="shared" si="38"/>
        <v>24687362.443802752</v>
      </c>
      <c r="Z480" s="2"/>
    </row>
    <row r="481" spans="13:26" x14ac:dyDescent="0.25">
      <c r="M481" s="2"/>
      <c r="N481" s="1">
        <f t="shared" si="39"/>
        <v>419</v>
      </c>
      <c r="O481" s="124">
        <f t="shared" si="36"/>
        <v>24687362.443802752</v>
      </c>
      <c r="P481" s="124">
        <f t="shared" si="40"/>
        <v>36561.995049900259</v>
      </c>
      <c r="Q481" s="124">
        <f t="shared" si="37"/>
        <v>52912.908187937777</v>
      </c>
      <c r="R481" s="124">
        <f t="shared" si="38"/>
        <v>24776837.34704059</v>
      </c>
      <c r="Z481" s="2"/>
    </row>
    <row r="482" spans="13:26" x14ac:dyDescent="0.25">
      <c r="M482" s="2"/>
      <c r="N482" s="1">
        <f t="shared" si="39"/>
        <v>420</v>
      </c>
      <c r="O482" s="124">
        <f t="shared" si="36"/>
        <v>24776837.34704059</v>
      </c>
      <c r="P482" s="124">
        <f t="shared" si="40"/>
        <v>36561.995049900259</v>
      </c>
      <c r="Q482" s="124">
        <f t="shared" si="37"/>
        <v>53104.681503168409</v>
      </c>
      <c r="R482" s="124">
        <f t="shared" si="38"/>
        <v>24866504.02359366</v>
      </c>
      <c r="Z482" s="2"/>
    </row>
    <row r="483" spans="13:26" x14ac:dyDescent="0.25">
      <c r="M483" s="2"/>
      <c r="N483" s="163" t="s">
        <v>216</v>
      </c>
      <c r="O483" s="163" t="s">
        <v>216</v>
      </c>
      <c r="P483" s="163" t="s">
        <v>216</v>
      </c>
      <c r="Q483" s="163" t="s">
        <v>216</v>
      </c>
      <c r="R483" s="163" t="s">
        <v>216</v>
      </c>
      <c r="Z483" s="2"/>
    </row>
    <row r="484" spans="13:26" x14ac:dyDescent="0.25">
      <c r="M484" s="2"/>
      <c r="N484" s="134"/>
      <c r="O484" s="134" t="s">
        <v>231</v>
      </c>
      <c r="P484" s="196">
        <f>SUM(P63:P482)</f>
        <v>15356037.920957977</v>
      </c>
      <c r="Q484" s="196">
        <f>SUM(Q63:Q482)</f>
        <v>9510466.1026355475</v>
      </c>
      <c r="R484" s="196">
        <f>P484+Q484</f>
        <v>24866504.023593523</v>
      </c>
      <c r="S484" s="124">
        <f>R484-P58</f>
        <v>-1.8253922462463379E-7</v>
      </c>
      <c r="Z484" s="2"/>
    </row>
    <row r="485" spans="13:26" x14ac:dyDescent="0.25"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53C0D-2CB5-4000-8492-48736B91D716}">
  <sheetPr>
    <tabColor indexed="12"/>
    <pageSetUpPr fitToPage="1"/>
  </sheetPr>
  <dimension ref="A1:M61"/>
  <sheetViews>
    <sheetView zoomScaleNormal="100" workbookViewId="0">
      <pane ySplit="6" topLeftCell="A7" activePane="bottomLeft" state="frozen"/>
      <selection activeCell="D6" sqref="D6"/>
      <selection pane="bottomLeft" activeCell="C5" sqref="C5"/>
    </sheetView>
  </sheetViews>
  <sheetFormatPr defaultColWidth="9.109375" defaultRowHeight="13.2" x14ac:dyDescent="0.25"/>
  <cols>
    <col min="1" max="1" width="35.109375" style="1" bestFit="1" customWidth="1"/>
    <col min="2" max="2" width="9.44140625" style="1" customWidth="1"/>
    <col min="3" max="3" width="36.33203125" style="1" bestFit="1" customWidth="1"/>
    <col min="4" max="4" width="12.33203125" style="1" bestFit="1" customWidth="1"/>
    <col min="5" max="5" width="12.44140625" style="1" bestFit="1" customWidth="1"/>
    <col min="6" max="6" width="11.33203125" style="1" bestFit="1" customWidth="1"/>
    <col min="7" max="7" width="14.5546875" style="1" bestFit="1" customWidth="1"/>
    <col min="8" max="8" width="12.33203125" style="1" bestFit="1" customWidth="1"/>
    <col min="9" max="9" width="12.88671875" style="1" bestFit="1" customWidth="1"/>
    <col min="10" max="10" width="12.33203125" style="1" bestFit="1" customWidth="1"/>
    <col min="11" max="11" width="9.109375" style="1"/>
    <col min="12" max="12" width="12.88671875" style="1" bestFit="1" customWidth="1"/>
    <col min="13" max="16384" width="9.109375" style="1"/>
  </cols>
  <sheetData>
    <row r="1" spans="1:10" x14ac:dyDescent="0.25">
      <c r="A1" s="137"/>
      <c r="B1" s="126" t="s">
        <v>162</v>
      </c>
    </row>
    <row r="2" spans="1:10" x14ac:dyDescent="0.25">
      <c r="A2" s="137"/>
      <c r="B2" s="126" t="s">
        <v>161</v>
      </c>
    </row>
    <row r="3" spans="1:10" x14ac:dyDescent="0.25">
      <c r="A3" s="137"/>
      <c r="B3" s="126" t="s">
        <v>160</v>
      </c>
    </row>
    <row r="4" spans="1:10" x14ac:dyDescent="0.25">
      <c r="A4" s="137"/>
      <c r="B4" s="126"/>
    </row>
    <row r="5" spans="1:10" x14ac:dyDescent="0.25">
      <c r="A5" s="137"/>
      <c r="D5" s="2"/>
      <c r="E5" s="10" t="s">
        <v>159</v>
      </c>
      <c r="F5" s="2"/>
      <c r="G5" s="2"/>
      <c r="H5" s="2"/>
      <c r="I5" s="2"/>
      <c r="J5" s="2"/>
    </row>
    <row r="6" spans="1:10" x14ac:dyDescent="0.25">
      <c r="A6" s="127" t="s">
        <v>158</v>
      </c>
      <c r="B6" s="19" t="s">
        <v>157</v>
      </c>
      <c r="C6" s="138" t="s">
        <v>156</v>
      </c>
      <c r="D6" s="19" t="s">
        <v>155</v>
      </c>
      <c r="E6" s="19" t="s">
        <v>154</v>
      </c>
      <c r="F6" s="19" t="s">
        <v>153</v>
      </c>
      <c r="G6" s="19" t="s">
        <v>152</v>
      </c>
      <c r="H6" s="19" t="s">
        <v>151</v>
      </c>
      <c r="I6" s="19" t="s">
        <v>150</v>
      </c>
      <c r="J6" s="19" t="s">
        <v>149</v>
      </c>
    </row>
    <row r="7" spans="1:10" x14ac:dyDescent="0.25">
      <c r="A7" s="128" t="s">
        <v>41</v>
      </c>
      <c r="B7" s="10" t="s">
        <v>148</v>
      </c>
      <c r="C7" s="136" t="s">
        <v>41</v>
      </c>
      <c r="D7" s="125">
        <v>46800</v>
      </c>
      <c r="E7" s="125">
        <v>48600</v>
      </c>
      <c r="F7" s="125">
        <v>5200</v>
      </c>
      <c r="G7" s="125">
        <v>26000</v>
      </c>
      <c r="H7" s="129">
        <f t="shared" ref="H7:H38" si="0">SUM(D7:G7)</f>
        <v>126600</v>
      </c>
      <c r="I7" s="125">
        <v>-38800</v>
      </c>
      <c r="J7" s="129">
        <f t="shared" ref="J7:J38" si="1">SUM(H7:I7)</f>
        <v>87800</v>
      </c>
    </row>
    <row r="8" spans="1:10" x14ac:dyDescent="0.25">
      <c r="A8" s="128" t="s">
        <v>40</v>
      </c>
      <c r="B8" s="10" t="s">
        <v>147</v>
      </c>
      <c r="C8" s="136" t="s">
        <v>40</v>
      </c>
      <c r="D8" s="125">
        <v>2788100</v>
      </c>
      <c r="E8" s="125">
        <v>2904100</v>
      </c>
      <c r="F8" s="125">
        <v>452400</v>
      </c>
      <c r="G8" s="125">
        <v>2605600</v>
      </c>
      <c r="H8" s="129">
        <f t="shared" si="0"/>
        <v>8750200</v>
      </c>
      <c r="I8" s="125">
        <v>-2115700</v>
      </c>
      <c r="J8" s="129">
        <f t="shared" si="1"/>
        <v>6634500</v>
      </c>
    </row>
    <row r="9" spans="1:10" x14ac:dyDescent="0.25">
      <c r="A9" s="128" t="s">
        <v>50</v>
      </c>
      <c r="B9" s="10" t="s">
        <v>146</v>
      </c>
      <c r="C9" s="136" t="s">
        <v>50</v>
      </c>
      <c r="D9" s="125">
        <v>7869600</v>
      </c>
      <c r="E9" s="125">
        <v>8197300</v>
      </c>
      <c r="F9" s="125">
        <v>13000</v>
      </c>
      <c r="G9" s="125">
        <v>2032200</v>
      </c>
      <c r="H9" s="129">
        <f t="shared" si="0"/>
        <v>18112100</v>
      </c>
      <c r="I9" s="125">
        <v>-7390700</v>
      </c>
      <c r="J9" s="129">
        <f t="shared" si="1"/>
        <v>10721400</v>
      </c>
    </row>
    <row r="10" spans="1:10" x14ac:dyDescent="0.25">
      <c r="A10" s="130" t="s">
        <v>76</v>
      </c>
      <c r="B10" s="10" t="s">
        <v>142</v>
      </c>
      <c r="C10" s="136" t="s">
        <v>145</v>
      </c>
      <c r="D10" s="125">
        <v>3629000</v>
      </c>
      <c r="E10" s="125">
        <v>5833000</v>
      </c>
      <c r="F10" s="125">
        <v>81000</v>
      </c>
      <c r="G10" s="125">
        <v>0</v>
      </c>
      <c r="H10" s="129">
        <f t="shared" si="0"/>
        <v>9543000</v>
      </c>
      <c r="I10" s="125">
        <v>-6200000</v>
      </c>
      <c r="J10" s="129">
        <f t="shared" si="1"/>
        <v>3343000</v>
      </c>
    </row>
    <row r="11" spans="1:10" x14ac:dyDescent="0.25">
      <c r="A11" s="130" t="s">
        <v>75</v>
      </c>
      <c r="B11" s="10" t="s">
        <v>142</v>
      </c>
      <c r="C11" s="136" t="s">
        <v>144</v>
      </c>
      <c r="D11" s="125">
        <v>4712000</v>
      </c>
      <c r="E11" s="125">
        <v>7577000</v>
      </c>
      <c r="F11" s="125">
        <v>76000</v>
      </c>
      <c r="G11" s="125">
        <v>0</v>
      </c>
      <c r="H11" s="129">
        <f t="shared" si="0"/>
        <v>12365000</v>
      </c>
      <c r="I11" s="125">
        <v>-7954000</v>
      </c>
      <c r="J11" s="129">
        <f t="shared" si="1"/>
        <v>4411000</v>
      </c>
    </row>
    <row r="12" spans="1:10" x14ac:dyDescent="0.25">
      <c r="A12" s="128" t="s">
        <v>74</v>
      </c>
      <c r="B12" s="10" t="s">
        <v>142</v>
      </c>
      <c r="C12" s="136" t="s">
        <v>143</v>
      </c>
      <c r="D12" s="125">
        <v>688000</v>
      </c>
      <c r="E12" s="125">
        <v>1106000</v>
      </c>
      <c r="F12" s="125">
        <v>9000</v>
      </c>
      <c r="G12" s="125">
        <v>0</v>
      </c>
      <c r="H12" s="129">
        <f t="shared" si="0"/>
        <v>1803000</v>
      </c>
      <c r="I12" s="125">
        <v>-1837000</v>
      </c>
      <c r="J12" s="129">
        <f t="shared" si="1"/>
        <v>-34000</v>
      </c>
    </row>
    <row r="13" spans="1:10" x14ac:dyDescent="0.25">
      <c r="A13" s="131" t="s">
        <v>77</v>
      </c>
      <c r="B13" s="10" t="s">
        <v>142</v>
      </c>
      <c r="C13" s="136" t="s">
        <v>77</v>
      </c>
      <c r="D13" s="125">
        <v>1519000</v>
      </c>
      <c r="E13" s="125">
        <v>2439000</v>
      </c>
      <c r="F13" s="125">
        <v>73000</v>
      </c>
      <c r="G13" s="125">
        <v>5303000</v>
      </c>
      <c r="H13" s="129">
        <f t="shared" si="0"/>
        <v>9334000</v>
      </c>
      <c r="I13" s="125">
        <v>-592000</v>
      </c>
      <c r="J13" s="129">
        <f t="shared" si="1"/>
        <v>8742000</v>
      </c>
    </row>
    <row r="14" spans="1:10" x14ac:dyDescent="0.25">
      <c r="A14" s="128" t="s">
        <v>69</v>
      </c>
      <c r="B14" s="10" t="s">
        <v>137</v>
      </c>
      <c r="C14" s="136" t="s">
        <v>141</v>
      </c>
      <c r="D14" s="125">
        <v>922000</v>
      </c>
      <c r="E14" s="125">
        <v>1483000</v>
      </c>
      <c r="F14" s="125">
        <v>39000</v>
      </c>
      <c r="G14" s="125">
        <v>569000</v>
      </c>
      <c r="H14" s="129">
        <f t="shared" si="0"/>
        <v>3013000</v>
      </c>
      <c r="I14" s="125">
        <v>-1571000</v>
      </c>
      <c r="J14" s="129">
        <f t="shared" si="1"/>
        <v>1442000</v>
      </c>
    </row>
    <row r="15" spans="1:10" x14ac:dyDescent="0.25">
      <c r="A15" s="128" t="s">
        <v>71</v>
      </c>
      <c r="B15" s="10" t="s">
        <v>137</v>
      </c>
      <c r="C15" s="136" t="s">
        <v>140</v>
      </c>
      <c r="D15" s="125">
        <v>4125000</v>
      </c>
      <c r="E15" s="125">
        <v>6630000</v>
      </c>
      <c r="F15" s="125">
        <v>560000</v>
      </c>
      <c r="G15" s="125">
        <v>1002000</v>
      </c>
      <c r="H15" s="129">
        <f t="shared" si="0"/>
        <v>12317000</v>
      </c>
      <c r="I15" s="125">
        <v>-4283000</v>
      </c>
      <c r="J15" s="129">
        <f t="shared" si="1"/>
        <v>8034000</v>
      </c>
    </row>
    <row r="16" spans="1:10" x14ac:dyDescent="0.25">
      <c r="A16" s="128" t="s">
        <v>70</v>
      </c>
      <c r="B16" s="10" t="s">
        <v>137</v>
      </c>
      <c r="C16" s="136" t="s">
        <v>70</v>
      </c>
      <c r="D16" s="125">
        <v>167000</v>
      </c>
      <c r="E16" s="125">
        <v>268000</v>
      </c>
      <c r="F16" s="125">
        <v>7000</v>
      </c>
      <c r="G16" s="125">
        <v>0</v>
      </c>
      <c r="H16" s="129">
        <f t="shared" si="0"/>
        <v>442000</v>
      </c>
      <c r="I16" s="125">
        <v>-358000</v>
      </c>
      <c r="J16" s="129">
        <f t="shared" si="1"/>
        <v>84000</v>
      </c>
    </row>
    <row r="17" spans="1:10" x14ac:dyDescent="0.25">
      <c r="A17" s="128" t="s">
        <v>69</v>
      </c>
      <c r="B17" s="10" t="s">
        <v>137</v>
      </c>
      <c r="C17" s="136" t="s">
        <v>139</v>
      </c>
      <c r="D17" s="125">
        <v>4084000</v>
      </c>
      <c r="E17" s="125">
        <v>6563000</v>
      </c>
      <c r="F17" s="125">
        <v>89000</v>
      </c>
      <c r="G17" s="125">
        <v>0</v>
      </c>
      <c r="H17" s="129">
        <f t="shared" si="0"/>
        <v>10736000</v>
      </c>
      <c r="I17" s="125">
        <v>-6079000</v>
      </c>
      <c r="J17" s="129">
        <f t="shared" si="1"/>
        <v>4657000</v>
      </c>
    </row>
    <row r="18" spans="1:10" x14ac:dyDescent="0.25">
      <c r="A18" s="128" t="s">
        <v>72</v>
      </c>
      <c r="B18" s="10" t="s">
        <v>137</v>
      </c>
      <c r="C18" s="136" t="s">
        <v>138</v>
      </c>
      <c r="D18" s="125">
        <v>417000</v>
      </c>
      <c r="E18" s="125">
        <v>670000</v>
      </c>
      <c r="F18" s="125">
        <v>46000</v>
      </c>
      <c r="G18" s="125">
        <v>7958000</v>
      </c>
      <c r="H18" s="129">
        <f t="shared" si="0"/>
        <v>9091000</v>
      </c>
      <c r="I18" s="125">
        <v>-267000</v>
      </c>
      <c r="J18" s="129">
        <f t="shared" si="1"/>
        <v>8824000</v>
      </c>
    </row>
    <row r="19" spans="1:10" x14ac:dyDescent="0.25">
      <c r="A19" s="128" t="s">
        <v>72</v>
      </c>
      <c r="B19" s="10" t="s">
        <v>137</v>
      </c>
      <c r="C19" s="136" t="s">
        <v>136</v>
      </c>
      <c r="D19" s="125">
        <v>1746000</v>
      </c>
      <c r="E19" s="125">
        <v>2809000</v>
      </c>
      <c r="F19" s="125">
        <v>106000</v>
      </c>
      <c r="G19" s="125">
        <v>46590000</v>
      </c>
      <c r="H19" s="129">
        <f t="shared" si="0"/>
        <v>51251000</v>
      </c>
      <c r="I19" s="125">
        <v>-460000</v>
      </c>
      <c r="J19" s="129">
        <f t="shared" si="1"/>
        <v>50791000</v>
      </c>
    </row>
    <row r="20" spans="1:10" x14ac:dyDescent="0.25">
      <c r="A20" s="128" t="s">
        <v>39</v>
      </c>
      <c r="B20" s="10" t="s">
        <v>135</v>
      </c>
      <c r="C20" s="136" t="s">
        <v>39</v>
      </c>
      <c r="D20" s="125">
        <v>43700</v>
      </c>
      <c r="E20" s="125">
        <v>45500</v>
      </c>
      <c r="F20" s="125">
        <v>10200</v>
      </c>
      <c r="G20" s="125">
        <v>100</v>
      </c>
      <c r="H20" s="129">
        <f t="shared" si="0"/>
        <v>99500</v>
      </c>
      <c r="I20" s="125">
        <v>-76100</v>
      </c>
      <c r="J20" s="129">
        <f t="shared" si="1"/>
        <v>23400</v>
      </c>
    </row>
    <row r="21" spans="1:10" x14ac:dyDescent="0.25">
      <c r="A21" s="128" t="s">
        <v>52</v>
      </c>
      <c r="B21" s="10" t="s">
        <v>134</v>
      </c>
      <c r="C21" s="136" t="s">
        <v>52</v>
      </c>
      <c r="D21" s="125">
        <v>1628500</v>
      </c>
      <c r="E21" s="125">
        <v>1688300</v>
      </c>
      <c r="F21" s="125">
        <v>372400</v>
      </c>
      <c r="G21" s="125">
        <v>632100</v>
      </c>
      <c r="H21" s="129">
        <f t="shared" si="0"/>
        <v>4321300</v>
      </c>
      <c r="I21" s="125">
        <v>-969700</v>
      </c>
      <c r="J21" s="129">
        <f t="shared" si="1"/>
        <v>3351600</v>
      </c>
    </row>
    <row r="22" spans="1:10" x14ac:dyDescent="0.25">
      <c r="A22" s="128" t="s">
        <v>38</v>
      </c>
      <c r="B22" s="10" t="s">
        <v>133</v>
      </c>
      <c r="C22" s="136" t="s">
        <v>38</v>
      </c>
      <c r="D22" s="125">
        <v>712600</v>
      </c>
      <c r="E22" s="125">
        <v>742300</v>
      </c>
      <c r="F22" s="125">
        <v>7800</v>
      </c>
      <c r="G22" s="125">
        <v>142500</v>
      </c>
      <c r="H22" s="129">
        <f t="shared" si="0"/>
        <v>1605200</v>
      </c>
      <c r="I22" s="125">
        <v>-537900</v>
      </c>
      <c r="J22" s="129">
        <f t="shared" si="1"/>
        <v>1067300</v>
      </c>
    </row>
    <row r="23" spans="1:10" x14ac:dyDescent="0.25">
      <c r="A23" s="128" t="s">
        <v>49</v>
      </c>
      <c r="B23" s="10" t="s">
        <v>132</v>
      </c>
      <c r="C23" s="136" t="s">
        <v>49</v>
      </c>
      <c r="D23" s="125">
        <v>2545900</v>
      </c>
      <c r="E23" s="125">
        <v>2651900</v>
      </c>
      <c r="F23" s="125">
        <v>314100</v>
      </c>
      <c r="G23" s="125">
        <v>1753100</v>
      </c>
      <c r="H23" s="129">
        <f t="shared" si="0"/>
        <v>7265000</v>
      </c>
      <c r="I23" s="125">
        <v>-2211400</v>
      </c>
      <c r="J23" s="129">
        <f t="shared" si="1"/>
        <v>5053600</v>
      </c>
    </row>
    <row r="24" spans="1:10" x14ac:dyDescent="0.25">
      <c r="A24" s="128" t="s">
        <v>37</v>
      </c>
      <c r="B24" s="10" t="s">
        <v>131</v>
      </c>
      <c r="C24" s="136" t="s">
        <v>37</v>
      </c>
      <c r="D24" s="125">
        <v>1972800</v>
      </c>
      <c r="E24" s="125">
        <v>2054800</v>
      </c>
      <c r="F24" s="125">
        <v>289600</v>
      </c>
      <c r="G24" s="125">
        <v>1277300</v>
      </c>
      <c r="H24" s="129">
        <f t="shared" si="0"/>
        <v>5594500</v>
      </c>
      <c r="I24" s="125">
        <v>-1591800</v>
      </c>
      <c r="J24" s="129">
        <f t="shared" si="1"/>
        <v>4002700</v>
      </c>
    </row>
    <row r="25" spans="1:10" x14ac:dyDescent="0.25">
      <c r="A25" s="128" t="s">
        <v>36</v>
      </c>
      <c r="B25" s="10" t="s">
        <v>130</v>
      </c>
      <c r="C25" s="136" t="s">
        <v>36</v>
      </c>
      <c r="D25" s="125">
        <v>3552100</v>
      </c>
      <c r="E25" s="125">
        <v>3700000</v>
      </c>
      <c r="F25" s="125">
        <v>424800</v>
      </c>
      <c r="G25" s="125">
        <v>2400100</v>
      </c>
      <c r="H25" s="129">
        <f t="shared" si="0"/>
        <v>10077000</v>
      </c>
      <c r="I25" s="125">
        <v>-2567900</v>
      </c>
      <c r="J25" s="129">
        <f t="shared" si="1"/>
        <v>7509100</v>
      </c>
    </row>
    <row r="26" spans="1:10" x14ac:dyDescent="0.25">
      <c r="A26" s="128" t="s">
        <v>35</v>
      </c>
      <c r="B26" s="10" t="s">
        <v>129</v>
      </c>
      <c r="C26" s="136" t="s">
        <v>35</v>
      </c>
      <c r="D26" s="125">
        <v>3586800</v>
      </c>
      <c r="E26" s="125">
        <v>3736300</v>
      </c>
      <c r="F26" s="125">
        <v>661400</v>
      </c>
      <c r="G26" s="125">
        <v>2423600</v>
      </c>
      <c r="H26" s="129">
        <f t="shared" si="0"/>
        <v>10408100</v>
      </c>
      <c r="I26" s="125">
        <v>-2550600</v>
      </c>
      <c r="J26" s="129">
        <f t="shared" si="1"/>
        <v>7857500</v>
      </c>
    </row>
    <row r="27" spans="1:10" x14ac:dyDescent="0.25">
      <c r="A27" s="128" t="s">
        <v>34</v>
      </c>
      <c r="B27" s="10" t="s">
        <v>128</v>
      </c>
      <c r="C27" s="136" t="s">
        <v>34</v>
      </c>
      <c r="D27" s="125">
        <v>4990000</v>
      </c>
      <c r="E27" s="125">
        <v>5197600</v>
      </c>
      <c r="F27" s="125">
        <v>611500</v>
      </c>
      <c r="G27" s="125">
        <v>1369900</v>
      </c>
      <c r="H27" s="129">
        <f t="shared" si="0"/>
        <v>12169000</v>
      </c>
      <c r="I27" s="125">
        <v>-4340200</v>
      </c>
      <c r="J27" s="129">
        <f t="shared" si="1"/>
        <v>7828800</v>
      </c>
    </row>
    <row r="28" spans="1:10" x14ac:dyDescent="0.25">
      <c r="A28" s="128" t="s">
        <v>33</v>
      </c>
      <c r="B28" s="10" t="s">
        <v>127</v>
      </c>
      <c r="C28" s="136" t="s">
        <v>33</v>
      </c>
      <c r="D28" s="125">
        <v>31500</v>
      </c>
      <c r="E28" s="125">
        <v>32700</v>
      </c>
      <c r="F28" s="125">
        <v>21200</v>
      </c>
      <c r="G28" s="125">
        <v>19900</v>
      </c>
      <c r="H28" s="129">
        <f t="shared" si="0"/>
        <v>105300</v>
      </c>
      <c r="I28" s="125">
        <v>-33700</v>
      </c>
      <c r="J28" s="129">
        <f t="shared" si="1"/>
        <v>71600</v>
      </c>
    </row>
    <row r="29" spans="1:10" x14ac:dyDescent="0.25">
      <c r="A29" s="128" t="s">
        <v>32</v>
      </c>
      <c r="B29" s="10" t="s">
        <v>126</v>
      </c>
      <c r="C29" s="136" t="s">
        <v>32</v>
      </c>
      <c r="D29" s="125">
        <v>3592600</v>
      </c>
      <c r="E29" s="125">
        <v>3742100</v>
      </c>
      <c r="F29" s="125">
        <v>511300</v>
      </c>
      <c r="G29" s="125">
        <v>1578300</v>
      </c>
      <c r="H29" s="129">
        <f t="shared" si="0"/>
        <v>9424300</v>
      </c>
      <c r="I29" s="125">
        <v>-2546600</v>
      </c>
      <c r="J29" s="129">
        <f t="shared" si="1"/>
        <v>6877700</v>
      </c>
    </row>
    <row r="30" spans="1:10" x14ac:dyDescent="0.25">
      <c r="A30" s="128" t="s">
        <v>31</v>
      </c>
      <c r="B30" s="10" t="s">
        <v>125</v>
      </c>
      <c r="C30" s="136" t="s">
        <v>124</v>
      </c>
      <c r="D30" s="125">
        <v>4300</v>
      </c>
      <c r="E30" s="125">
        <v>4400</v>
      </c>
      <c r="F30" s="125">
        <v>1200</v>
      </c>
      <c r="G30" s="125">
        <v>2800</v>
      </c>
      <c r="H30" s="129">
        <f t="shared" si="0"/>
        <v>12700</v>
      </c>
      <c r="I30" s="125">
        <v>-5000</v>
      </c>
      <c r="J30" s="129">
        <f t="shared" si="1"/>
        <v>7700</v>
      </c>
    </row>
    <row r="31" spans="1:10" x14ac:dyDescent="0.25">
      <c r="A31" s="128" t="s">
        <v>30</v>
      </c>
      <c r="B31" s="10" t="s">
        <v>123</v>
      </c>
      <c r="C31" s="136" t="s">
        <v>30</v>
      </c>
      <c r="D31" s="125">
        <v>3353100</v>
      </c>
      <c r="E31" s="125">
        <v>3492600</v>
      </c>
      <c r="F31" s="125">
        <v>500600</v>
      </c>
      <c r="G31" s="125">
        <v>3155300</v>
      </c>
      <c r="H31" s="129">
        <f t="shared" si="0"/>
        <v>10501600</v>
      </c>
      <c r="I31" s="125">
        <v>-2367300</v>
      </c>
      <c r="J31" s="129">
        <f t="shared" si="1"/>
        <v>8134300</v>
      </c>
    </row>
    <row r="32" spans="1:10" x14ac:dyDescent="0.25">
      <c r="A32" s="128" t="s">
        <v>29</v>
      </c>
      <c r="B32" s="10" t="s">
        <v>122</v>
      </c>
      <c r="C32" s="136" t="s">
        <v>29</v>
      </c>
      <c r="D32" s="125">
        <v>3353100</v>
      </c>
      <c r="E32" s="125">
        <v>3492600</v>
      </c>
      <c r="F32" s="125">
        <v>500600</v>
      </c>
      <c r="G32" s="125">
        <v>3155300</v>
      </c>
      <c r="H32" s="129">
        <f t="shared" si="0"/>
        <v>10501600</v>
      </c>
      <c r="I32" s="125">
        <v>-2367300</v>
      </c>
      <c r="J32" s="129">
        <f t="shared" si="1"/>
        <v>8134300</v>
      </c>
    </row>
    <row r="33" spans="1:13" x14ac:dyDescent="0.25">
      <c r="A33" s="128" t="s">
        <v>48</v>
      </c>
      <c r="B33" s="10" t="s">
        <v>121</v>
      </c>
      <c r="C33" s="136" t="s">
        <v>48</v>
      </c>
      <c r="D33" s="125">
        <v>4407500</v>
      </c>
      <c r="E33" s="125">
        <v>4591100</v>
      </c>
      <c r="F33" s="125">
        <v>612000</v>
      </c>
      <c r="G33" s="125">
        <v>1475500</v>
      </c>
      <c r="H33" s="129">
        <f t="shared" si="0"/>
        <v>11086100</v>
      </c>
      <c r="I33" s="125">
        <v>-3628000</v>
      </c>
      <c r="J33" s="129">
        <f t="shared" si="1"/>
        <v>7458100</v>
      </c>
    </row>
    <row r="34" spans="1:13" x14ac:dyDescent="0.25">
      <c r="A34" s="128" t="s">
        <v>28</v>
      </c>
      <c r="B34" s="10" t="s">
        <v>120</v>
      </c>
      <c r="C34" s="136" t="s">
        <v>28</v>
      </c>
      <c r="D34" s="125">
        <v>3660500</v>
      </c>
      <c r="E34" s="125">
        <v>3813000</v>
      </c>
      <c r="F34" s="125">
        <v>577800</v>
      </c>
      <c r="G34" s="125">
        <v>3124300</v>
      </c>
      <c r="H34" s="129">
        <f t="shared" si="0"/>
        <v>11175600</v>
      </c>
      <c r="I34" s="125">
        <v>-3500400</v>
      </c>
      <c r="J34" s="129">
        <f t="shared" si="1"/>
        <v>7675200</v>
      </c>
    </row>
    <row r="35" spans="1:13" x14ac:dyDescent="0.25">
      <c r="A35" s="128" t="s">
        <v>27</v>
      </c>
      <c r="B35" s="10" t="s">
        <v>119</v>
      </c>
      <c r="C35" s="136" t="s">
        <v>27</v>
      </c>
      <c r="D35" s="125">
        <v>3331800</v>
      </c>
      <c r="E35" s="125">
        <v>3470500</v>
      </c>
      <c r="F35" s="125">
        <v>526400</v>
      </c>
      <c r="G35" s="125">
        <v>3499700</v>
      </c>
      <c r="H35" s="129">
        <f t="shared" si="0"/>
        <v>10828400</v>
      </c>
      <c r="I35" s="125">
        <v>-2332300</v>
      </c>
      <c r="J35" s="129">
        <f t="shared" si="1"/>
        <v>8496100</v>
      </c>
    </row>
    <row r="36" spans="1:13" x14ac:dyDescent="0.25">
      <c r="A36" s="132" t="s">
        <v>47</v>
      </c>
      <c r="B36" s="10" t="s">
        <v>118</v>
      </c>
      <c r="C36" s="136" t="s">
        <v>47</v>
      </c>
      <c r="D36" s="125">
        <v>3428200</v>
      </c>
      <c r="E36" s="125">
        <v>3571100</v>
      </c>
      <c r="F36" s="125">
        <v>420600</v>
      </c>
      <c r="G36" s="125">
        <v>1341100</v>
      </c>
      <c r="H36" s="129">
        <f t="shared" si="0"/>
        <v>8761000</v>
      </c>
      <c r="I36" s="125">
        <v>-2889500</v>
      </c>
      <c r="J36" s="129">
        <f t="shared" si="1"/>
        <v>5871500</v>
      </c>
    </row>
    <row r="37" spans="1:13" x14ac:dyDescent="0.25">
      <c r="A37" s="128" t="s">
        <v>26</v>
      </c>
      <c r="B37" s="10" t="s">
        <v>117</v>
      </c>
      <c r="C37" s="136" t="s">
        <v>26</v>
      </c>
      <c r="D37" s="125">
        <v>3740300</v>
      </c>
      <c r="E37" s="125">
        <v>3848500</v>
      </c>
      <c r="F37" s="125">
        <v>717800</v>
      </c>
      <c r="G37" s="125">
        <v>2963300</v>
      </c>
      <c r="H37" s="129">
        <f t="shared" si="0"/>
        <v>11269900</v>
      </c>
      <c r="I37" s="125">
        <v>-3121600</v>
      </c>
      <c r="J37" s="129">
        <f t="shared" si="1"/>
        <v>8148300</v>
      </c>
    </row>
    <row r="38" spans="1:13" x14ac:dyDescent="0.25">
      <c r="A38" s="128" t="s">
        <v>25</v>
      </c>
      <c r="B38" s="10" t="s">
        <v>116</v>
      </c>
      <c r="C38" s="136" t="s">
        <v>25</v>
      </c>
      <c r="D38" s="125">
        <v>2906200</v>
      </c>
      <c r="E38" s="125">
        <v>3027100</v>
      </c>
      <c r="F38" s="125">
        <v>440900</v>
      </c>
      <c r="G38" s="125">
        <v>1931700</v>
      </c>
      <c r="H38" s="129">
        <f t="shared" si="0"/>
        <v>8305900</v>
      </c>
      <c r="I38" s="125">
        <v>-2217600</v>
      </c>
      <c r="J38" s="129">
        <f t="shared" si="1"/>
        <v>6088300</v>
      </c>
    </row>
    <row r="39" spans="1:13" x14ac:dyDescent="0.25">
      <c r="A39" s="128" t="s">
        <v>51</v>
      </c>
      <c r="B39" s="10" t="s">
        <v>115</v>
      </c>
      <c r="C39" s="136" t="s">
        <v>51</v>
      </c>
      <c r="D39" s="125">
        <v>66600</v>
      </c>
      <c r="E39" s="125">
        <v>69300</v>
      </c>
      <c r="F39" s="125">
        <v>11600</v>
      </c>
      <c r="G39" s="125">
        <v>24600</v>
      </c>
      <c r="H39" s="129">
        <f t="shared" ref="H39:H56" si="2">SUM(D39:G39)</f>
        <v>172100</v>
      </c>
      <c r="I39" s="125">
        <v>-31100</v>
      </c>
      <c r="J39" s="129">
        <f t="shared" ref="J39:J56" si="3">SUM(H39:I39)</f>
        <v>141000</v>
      </c>
    </row>
    <row r="40" spans="1:13" x14ac:dyDescent="0.25">
      <c r="A40" s="132" t="s">
        <v>46</v>
      </c>
      <c r="B40" s="10" t="s">
        <v>114</v>
      </c>
      <c r="C40" s="136" t="s">
        <v>46</v>
      </c>
      <c r="D40" s="125">
        <v>4971100</v>
      </c>
      <c r="E40" s="125">
        <v>5178000</v>
      </c>
      <c r="F40" s="125">
        <v>754500</v>
      </c>
      <c r="G40" s="125">
        <v>2632900</v>
      </c>
      <c r="H40" s="129">
        <f t="shared" si="2"/>
        <v>13536500</v>
      </c>
      <c r="I40" s="125">
        <v>-4272200</v>
      </c>
      <c r="J40" s="129">
        <f t="shared" si="3"/>
        <v>9264300</v>
      </c>
    </row>
    <row r="41" spans="1:13" x14ac:dyDescent="0.25">
      <c r="A41" s="133" t="s">
        <v>45</v>
      </c>
      <c r="B41" s="10" t="s">
        <v>113</v>
      </c>
      <c r="C41" s="136" t="s">
        <v>112</v>
      </c>
      <c r="D41" s="125">
        <v>5271000</v>
      </c>
      <c r="E41" s="125">
        <v>5490600</v>
      </c>
      <c r="F41" s="125">
        <v>743300</v>
      </c>
      <c r="G41" s="125">
        <v>2662500</v>
      </c>
      <c r="H41" s="129">
        <f t="shared" si="2"/>
        <v>14167400</v>
      </c>
      <c r="I41" s="125">
        <v>-4602400</v>
      </c>
      <c r="J41" s="129">
        <f t="shared" si="3"/>
        <v>9565000</v>
      </c>
    </row>
    <row r="42" spans="1:13" x14ac:dyDescent="0.25">
      <c r="A42" s="128" t="s">
        <v>58</v>
      </c>
      <c r="B42" s="10" t="s">
        <v>111</v>
      </c>
      <c r="C42" s="136" t="s">
        <v>58</v>
      </c>
      <c r="D42" s="125">
        <v>192000</v>
      </c>
      <c r="E42" s="125">
        <v>309000</v>
      </c>
      <c r="F42" s="125">
        <v>33000</v>
      </c>
      <c r="G42" s="125">
        <v>0</v>
      </c>
      <c r="H42" s="129">
        <f t="shared" si="2"/>
        <v>534000</v>
      </c>
      <c r="I42" s="125">
        <v>-287000</v>
      </c>
      <c r="J42" s="129">
        <f t="shared" si="3"/>
        <v>247000</v>
      </c>
    </row>
    <row r="43" spans="1:13" x14ac:dyDescent="0.25">
      <c r="A43" s="128" t="s">
        <v>57</v>
      </c>
      <c r="B43" s="10" t="s">
        <v>111</v>
      </c>
      <c r="C43" s="136" t="s">
        <v>57</v>
      </c>
      <c r="D43" s="125">
        <v>192000</v>
      </c>
      <c r="E43" s="125">
        <v>309000</v>
      </c>
      <c r="F43" s="125">
        <v>33000</v>
      </c>
      <c r="G43" s="125">
        <v>0</v>
      </c>
      <c r="H43" s="129">
        <f t="shared" si="2"/>
        <v>534000</v>
      </c>
      <c r="I43" s="125">
        <v>-287000</v>
      </c>
      <c r="J43" s="129">
        <f t="shared" si="3"/>
        <v>247000</v>
      </c>
    </row>
    <row r="44" spans="1:13" x14ac:dyDescent="0.25">
      <c r="A44" s="128" t="s">
        <v>56</v>
      </c>
      <c r="B44" s="10" t="s">
        <v>111</v>
      </c>
      <c r="C44" s="136" t="s">
        <v>56</v>
      </c>
      <c r="D44" s="125">
        <v>301000</v>
      </c>
      <c r="E44" s="125">
        <v>247000</v>
      </c>
      <c r="F44" s="125">
        <v>9000</v>
      </c>
      <c r="G44" s="125">
        <v>12000</v>
      </c>
      <c r="H44" s="129">
        <f t="shared" si="2"/>
        <v>569000</v>
      </c>
      <c r="I44" s="125">
        <v>-318000</v>
      </c>
      <c r="J44" s="129">
        <f t="shared" si="3"/>
        <v>251000</v>
      </c>
    </row>
    <row r="45" spans="1:13" x14ac:dyDescent="0.25">
      <c r="A45" s="128" t="s">
        <v>59</v>
      </c>
      <c r="B45" s="10" t="s">
        <v>111</v>
      </c>
      <c r="C45" s="136" t="s">
        <v>59</v>
      </c>
      <c r="D45" s="125">
        <v>99000</v>
      </c>
      <c r="E45" s="125">
        <v>160000</v>
      </c>
      <c r="F45" s="125">
        <v>2000</v>
      </c>
      <c r="G45" s="125">
        <v>127000</v>
      </c>
      <c r="H45" s="129">
        <f t="shared" si="2"/>
        <v>388000</v>
      </c>
      <c r="I45" s="125">
        <v>-375000</v>
      </c>
      <c r="J45" s="129">
        <f t="shared" si="3"/>
        <v>13000</v>
      </c>
    </row>
    <row r="46" spans="1:13" x14ac:dyDescent="0.25">
      <c r="A46" s="128" t="s">
        <v>24</v>
      </c>
      <c r="B46" s="10" t="s">
        <v>110</v>
      </c>
      <c r="C46" s="136" t="s">
        <v>24</v>
      </c>
      <c r="D46" s="125">
        <v>3559600</v>
      </c>
      <c r="E46" s="125">
        <v>3707700</v>
      </c>
      <c r="F46" s="125">
        <v>533500</v>
      </c>
      <c r="G46" s="125">
        <v>4350500</v>
      </c>
      <c r="H46" s="129">
        <f t="shared" si="2"/>
        <v>12151300</v>
      </c>
      <c r="I46" s="125">
        <v>-2631500</v>
      </c>
      <c r="J46" s="129">
        <f t="shared" si="3"/>
        <v>9519800</v>
      </c>
      <c r="L46" s="129"/>
      <c r="M46" s="139"/>
    </row>
    <row r="47" spans="1:13" x14ac:dyDescent="0.25">
      <c r="A47" s="128" t="s">
        <v>23</v>
      </c>
      <c r="B47" s="10" t="s">
        <v>109</v>
      </c>
      <c r="C47" s="136" t="s">
        <v>23</v>
      </c>
      <c r="D47" s="125">
        <v>2533400</v>
      </c>
      <c r="E47" s="125">
        <v>2638900</v>
      </c>
      <c r="F47" s="125">
        <v>448400</v>
      </c>
      <c r="G47" s="125">
        <v>1581300</v>
      </c>
      <c r="H47" s="129">
        <f t="shared" si="2"/>
        <v>7202000</v>
      </c>
      <c r="I47" s="125">
        <v>-1793600</v>
      </c>
      <c r="J47" s="129">
        <f t="shared" si="3"/>
        <v>5408400</v>
      </c>
    </row>
    <row r="48" spans="1:13" x14ac:dyDescent="0.25">
      <c r="A48" s="132" t="s">
        <v>44</v>
      </c>
      <c r="B48" s="10" t="s">
        <v>108</v>
      </c>
      <c r="C48" s="136" t="s">
        <v>44</v>
      </c>
      <c r="D48" s="125">
        <v>5011100</v>
      </c>
      <c r="E48" s="125">
        <v>5219900</v>
      </c>
      <c r="F48" s="125">
        <v>782100</v>
      </c>
      <c r="G48" s="125">
        <v>2457400</v>
      </c>
      <c r="H48" s="129">
        <f t="shared" si="2"/>
        <v>13470500</v>
      </c>
      <c r="I48" s="125">
        <v>-4240600</v>
      </c>
      <c r="J48" s="129">
        <f t="shared" si="3"/>
        <v>9229900</v>
      </c>
    </row>
    <row r="49" spans="1:10" x14ac:dyDescent="0.25">
      <c r="A49" s="132" t="s">
        <v>43</v>
      </c>
      <c r="B49" s="10" t="s">
        <v>107</v>
      </c>
      <c r="C49" s="136" t="s">
        <v>43</v>
      </c>
      <c r="D49" s="125">
        <v>3811000</v>
      </c>
      <c r="E49" s="125">
        <v>3969600</v>
      </c>
      <c r="F49" s="125">
        <v>496000</v>
      </c>
      <c r="G49" s="125">
        <v>1436800</v>
      </c>
      <c r="H49" s="129">
        <f t="shared" si="2"/>
        <v>9713400</v>
      </c>
      <c r="I49" s="125">
        <v>-3300700</v>
      </c>
      <c r="J49" s="129">
        <f t="shared" si="3"/>
        <v>6412700</v>
      </c>
    </row>
    <row r="50" spans="1:10" x14ac:dyDescent="0.25">
      <c r="A50" s="128" t="s">
        <v>66</v>
      </c>
      <c r="B50" s="10" t="s">
        <v>103</v>
      </c>
      <c r="C50" s="136" t="s">
        <v>106</v>
      </c>
      <c r="D50" s="125">
        <v>2606000</v>
      </c>
      <c r="E50" s="125">
        <v>4192000</v>
      </c>
      <c r="F50" s="125">
        <v>54000</v>
      </c>
      <c r="G50" s="125">
        <v>0</v>
      </c>
      <c r="H50" s="129">
        <f t="shared" si="2"/>
        <v>6852000</v>
      </c>
      <c r="I50" s="125">
        <v>-5422000</v>
      </c>
      <c r="J50" s="129">
        <f t="shared" si="3"/>
        <v>1430000</v>
      </c>
    </row>
    <row r="51" spans="1:10" x14ac:dyDescent="0.25">
      <c r="A51" s="128" t="s">
        <v>61</v>
      </c>
      <c r="B51" s="10" t="s">
        <v>103</v>
      </c>
      <c r="C51" s="136" t="s">
        <v>105</v>
      </c>
      <c r="D51" s="125">
        <v>3913000</v>
      </c>
      <c r="E51" s="125">
        <v>6289000</v>
      </c>
      <c r="F51" s="125">
        <v>4000</v>
      </c>
      <c r="G51" s="125">
        <v>0</v>
      </c>
      <c r="H51" s="129">
        <f t="shared" si="2"/>
        <v>10206000</v>
      </c>
      <c r="I51" s="125">
        <v>-7979000</v>
      </c>
      <c r="J51" s="129">
        <f t="shared" si="3"/>
        <v>2227000</v>
      </c>
    </row>
    <row r="52" spans="1:10" x14ac:dyDescent="0.25">
      <c r="A52" s="128" t="s">
        <v>67</v>
      </c>
      <c r="B52" s="10" t="s">
        <v>103</v>
      </c>
      <c r="C52" s="136" t="s">
        <v>104</v>
      </c>
      <c r="D52" s="125">
        <v>370000</v>
      </c>
      <c r="E52" s="125">
        <v>594000</v>
      </c>
      <c r="F52" s="125">
        <v>58000</v>
      </c>
      <c r="G52" s="125">
        <v>0</v>
      </c>
      <c r="H52" s="129">
        <f t="shared" si="2"/>
        <v>1022000</v>
      </c>
      <c r="I52" s="125">
        <v>-173000</v>
      </c>
      <c r="J52" s="129">
        <f t="shared" si="3"/>
        <v>849000</v>
      </c>
    </row>
    <row r="53" spans="1:10" x14ac:dyDescent="0.25">
      <c r="A53" s="128" t="s">
        <v>67</v>
      </c>
      <c r="B53" s="10" t="s">
        <v>103</v>
      </c>
      <c r="C53" s="136" t="s">
        <v>102</v>
      </c>
      <c r="D53" s="125">
        <v>1288000</v>
      </c>
      <c r="E53" s="125">
        <v>2037000</v>
      </c>
      <c r="F53" s="125">
        <v>889000</v>
      </c>
      <c r="G53" s="125">
        <v>7258000</v>
      </c>
      <c r="H53" s="129">
        <f t="shared" si="2"/>
        <v>11472000</v>
      </c>
      <c r="I53" s="125">
        <v>-295000</v>
      </c>
      <c r="J53" s="129">
        <f t="shared" si="3"/>
        <v>11177000</v>
      </c>
    </row>
    <row r="54" spans="1:10" x14ac:dyDescent="0.25">
      <c r="A54" s="128" t="s">
        <v>22</v>
      </c>
      <c r="B54" s="10" t="s">
        <v>101</v>
      </c>
      <c r="C54" s="136" t="s">
        <v>22</v>
      </c>
      <c r="D54" s="125">
        <v>2942400</v>
      </c>
      <c r="E54" s="125">
        <v>3065000</v>
      </c>
      <c r="F54" s="125">
        <v>465000</v>
      </c>
      <c r="G54" s="125">
        <v>2296400</v>
      </c>
      <c r="H54" s="129">
        <f t="shared" si="2"/>
        <v>8768800</v>
      </c>
      <c r="I54" s="125">
        <v>-2092100</v>
      </c>
      <c r="J54" s="129">
        <f t="shared" si="3"/>
        <v>6676700</v>
      </c>
    </row>
    <row r="55" spans="1:10" x14ac:dyDescent="0.25">
      <c r="A55" s="128" t="s">
        <v>53</v>
      </c>
      <c r="B55" s="10" t="s">
        <v>100</v>
      </c>
      <c r="C55" s="136" t="s">
        <v>99</v>
      </c>
      <c r="D55" s="125">
        <v>366100</v>
      </c>
      <c r="E55" s="125">
        <v>381400</v>
      </c>
      <c r="F55" s="125">
        <v>32500</v>
      </c>
      <c r="G55" s="125">
        <v>35900</v>
      </c>
      <c r="H55" s="129">
        <f t="shared" si="2"/>
        <v>815900</v>
      </c>
      <c r="I55" s="125">
        <v>-296100</v>
      </c>
      <c r="J55" s="129">
        <f t="shared" si="3"/>
        <v>519800</v>
      </c>
    </row>
    <row r="56" spans="1:10" x14ac:dyDescent="0.25">
      <c r="A56" s="132" t="s">
        <v>42</v>
      </c>
      <c r="B56" s="10" t="s">
        <v>98</v>
      </c>
      <c r="C56" s="136" t="s">
        <v>42</v>
      </c>
      <c r="D56" s="125">
        <v>5330600</v>
      </c>
      <c r="E56" s="125">
        <v>5515900</v>
      </c>
      <c r="F56" s="125">
        <v>854700</v>
      </c>
      <c r="G56" s="125">
        <v>3712900</v>
      </c>
      <c r="H56" s="129">
        <f t="shared" si="2"/>
        <v>15414100</v>
      </c>
      <c r="I56" s="125">
        <v>-4267300</v>
      </c>
      <c r="J56" s="129">
        <f t="shared" si="3"/>
        <v>11146800</v>
      </c>
    </row>
    <row r="58" spans="1:10" ht="13.8" thickBot="1" x14ac:dyDescent="0.3">
      <c r="C58" s="134" t="s">
        <v>97</v>
      </c>
      <c r="D58" s="135">
        <f>SUM(D7:D57)</f>
        <v>126378900</v>
      </c>
      <c r="E58" s="135">
        <f>SUM(E7:E57)</f>
        <v>148803700</v>
      </c>
      <c r="F58" s="135">
        <f>SUM(F7:F57)</f>
        <v>15282400</v>
      </c>
      <c r="G58" s="135">
        <f>SUM(G7:G57)</f>
        <v>126919900</v>
      </c>
      <c r="H58" s="109">
        <f>SUM(D58:G58)</f>
        <v>417384900</v>
      </c>
      <c r="I58" s="135">
        <f>SUM(I7:I57)</f>
        <v>-121664700</v>
      </c>
      <c r="J58" s="109">
        <f>SUM(H58:I58)</f>
        <v>295720200</v>
      </c>
    </row>
    <row r="59" spans="1:10" ht="13.8" thickTop="1" x14ac:dyDescent="0.25">
      <c r="H59" s="136"/>
      <c r="I59" s="136"/>
      <c r="J59" s="136"/>
    </row>
    <row r="60" spans="1:10" x14ac:dyDescent="0.25">
      <c r="G60" s="134"/>
      <c r="H60" s="129"/>
      <c r="I60" s="129"/>
      <c r="J60" s="129"/>
    </row>
    <row r="61" spans="1:10" x14ac:dyDescent="0.25">
      <c r="H61" s="139"/>
      <c r="I61" s="139"/>
      <c r="J61" s="139"/>
    </row>
  </sheetData>
  <printOptions horizontalCentered="1"/>
  <pageMargins left="1" right="1" top="1" bottom="1" header="0.3" footer="0.3"/>
  <pageSetup scale="64" orientation="landscape" blackAndWhite="1" r:id="rId1"/>
  <customProperties>
    <customPr name="EpmWorksheetKeyString_GUID" r:id="rId2"/>
  </customProperties>
  <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70AA4-2F5C-4A0F-BCA9-A3FE3680615A}">
  <sheetPr>
    <tabColor theme="2" tint="-0.499984740745262"/>
    <pageSetUpPr fitToPage="1"/>
  </sheetPr>
  <dimension ref="A1:AH485"/>
  <sheetViews>
    <sheetView zoomScaleNormal="100" workbookViewId="0">
      <pane ySplit="15" topLeftCell="A16" activePane="bottomLeft" state="frozen"/>
      <selection activeCell="D37" sqref="D37"/>
      <selection pane="bottomLeft" activeCell="A16" sqref="A16"/>
    </sheetView>
  </sheetViews>
  <sheetFormatPr defaultColWidth="9.109375" defaultRowHeight="13.2" x14ac:dyDescent="0.25"/>
  <cols>
    <col min="1" max="1" width="23.66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Future Property 2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2060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10117744.51528669</v>
      </c>
      <c r="Q8" s="184">
        <f>G10</f>
        <v>4066265.4092713166</v>
      </c>
      <c r="R8" s="184">
        <f>G11</f>
        <v>4071936.7081089593</v>
      </c>
      <c r="S8" s="184">
        <f>G12</f>
        <v>4379522.4225314818</v>
      </c>
      <c r="T8" s="184">
        <f>G13</f>
        <v>-2399980.0246250681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24866504.023593705</v>
      </c>
      <c r="Q9" s="184">
        <f>L10</f>
        <v>11080340.70528307</v>
      </c>
      <c r="R9" s="184">
        <f>L11</f>
        <v>11188477.337849952</v>
      </c>
      <c r="S9" s="184">
        <f>L12</f>
        <v>9192121.0224730372</v>
      </c>
      <c r="T9" s="184">
        <f>L13</f>
        <v>-6594435.0420123525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29</v>
      </c>
      <c r="B10" s="170">
        <f>'Escalation Factors'!$A$10</f>
        <v>2023</v>
      </c>
      <c r="C10" s="201">
        <f>C17+5*1</f>
        <v>2060</v>
      </c>
      <c r="D10" s="10" t="s">
        <v>155</v>
      </c>
      <c r="E10" s="184">
        <f>VLOOKUP($A$10,'Cost Estimates in 2023'!$A:$F,2,FALSE)</f>
        <v>3856065</v>
      </c>
      <c r="F10" s="164">
        <f>VLOOKUP(G$7,Multiplier_Labor,3,FALSE)</f>
        <v>1.0545116353773385</v>
      </c>
      <c r="G10" s="185">
        <f>E10*F10</f>
        <v>4066265.4092713166</v>
      </c>
      <c r="H10" s="137"/>
      <c r="J10" s="165">
        <f>C10+1</f>
        <v>2061</v>
      </c>
      <c r="K10" s="164">
        <f>VLOOKUP(J$10,Multiplier_Labor,4,FALSE)</f>
        <v>2.7249428136243301</v>
      </c>
      <c r="L10" s="185">
        <f>G10*K10</f>
        <v>11080340.70528307</v>
      </c>
      <c r="M10" s="2"/>
      <c r="O10" s="134" t="s">
        <v>235</v>
      </c>
      <c r="P10" s="184">
        <f>SUM(Q10:T10)</f>
        <v>24866504.023593705</v>
      </c>
      <c r="Q10" s="184">
        <f>Q9-Q16</f>
        <v>11080340.70528307</v>
      </c>
      <c r="R10" s="184">
        <f>R9-R16</f>
        <v>11188477.337849952</v>
      </c>
      <c r="S10" s="184">
        <f>S9-S16</f>
        <v>9192121.0224730372</v>
      </c>
      <c r="T10" s="184">
        <f>T9-T16</f>
        <v>-6594435.0420123525</v>
      </c>
      <c r="Z10" s="2"/>
      <c r="AA10" s="186" t="str">
        <f>A10</f>
        <v>Future Property 2 Solar</v>
      </c>
      <c r="AB10" s="182">
        <f>P12</f>
        <v>35</v>
      </c>
      <c r="AC10" s="187">
        <f>G7</f>
        <v>2025</v>
      </c>
      <c r="AD10" s="187">
        <f>C10</f>
        <v>2060</v>
      </c>
      <c r="AE10" s="182">
        <f>G15</f>
        <v>10117744.51528669</v>
      </c>
      <c r="AF10" s="182">
        <f>P16</f>
        <v>0</v>
      </c>
      <c r="AG10" s="182">
        <f>L15</f>
        <v>24866504.023593705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4016490</v>
      </c>
      <c r="F11" s="164">
        <f>VLOOKUP(G$7,Multiplier_Materials,3,FALSE)</f>
        <v>1.0138047668757943</v>
      </c>
      <c r="G11" s="185">
        <f>E11*F11</f>
        <v>4071936.7081089593</v>
      </c>
      <c r="H11" s="137"/>
      <c r="K11" s="164">
        <f>VLOOKUP(J$10,Multiplier_Materials,4,FALSE)</f>
        <v>2.7477041368469535</v>
      </c>
      <c r="L11" s="185">
        <f>G11*K11</f>
        <v>11188477.337849952</v>
      </c>
      <c r="M11" s="2"/>
      <c r="O11" s="134" t="s">
        <v>234</v>
      </c>
      <c r="P11" s="184">
        <f>SUM(Q11:T11)</f>
        <v>10117744.515286658</v>
      </c>
      <c r="Q11" s="184">
        <f>Q10/((1+Q13)^(P12))</f>
        <v>4066265.4092713059</v>
      </c>
      <c r="R11" s="184">
        <f>R10/((1+R13)^(P12))</f>
        <v>4071936.708108962</v>
      </c>
      <c r="S11" s="184">
        <f>S10/((1+S13)^(P12))</f>
        <v>4379522.4225314613</v>
      </c>
      <c r="T11" s="184">
        <f>T10/((1+T13)^(P12))</f>
        <v>-2399980.0246250699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4204285</v>
      </c>
      <c r="F12" s="164">
        <f>VLOOKUP(G$7,Multiplier_GDP,3,FALSE)</f>
        <v>1.0416806716317952</v>
      </c>
      <c r="G12" s="185">
        <f>E12*F12</f>
        <v>4379522.4225314818</v>
      </c>
      <c r="H12" s="137"/>
      <c r="K12" s="164">
        <f>VLOOKUP(J$10,Multiplier_GDP,4,FALSE)</f>
        <v>2.0988866217882598</v>
      </c>
      <c r="L12" s="185">
        <f>G12*K12</f>
        <v>9192121.0224730372</v>
      </c>
      <c r="M12" s="2"/>
      <c r="O12" s="134" t="s">
        <v>244</v>
      </c>
      <c r="P12" s="184">
        <f>(P7-P6)</f>
        <v>35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-2367300</v>
      </c>
      <c r="F13" s="164">
        <f>F11</f>
        <v>1.0138047668757943</v>
      </c>
      <c r="G13" s="185">
        <f>E13*F13</f>
        <v>-2399980.0246250681</v>
      </c>
      <c r="H13" s="137"/>
      <c r="K13" s="164">
        <f>K11</f>
        <v>2.7477041368469535</v>
      </c>
      <c r="L13" s="185">
        <f>G13*K13</f>
        <v>-6594435.0420123525</v>
      </c>
      <c r="M13" s="2"/>
      <c r="O13" s="180" t="s">
        <v>237</v>
      </c>
      <c r="P13" s="189">
        <f>IF(P8=0,0,((P9/P8)^(1/($P7-$P6))-1))</f>
        <v>2.6025204048761852E-2</v>
      </c>
      <c r="Q13" s="189">
        <f>IF(Q8=0,0,((Q9/Q8)^(1/($P7-$P6))-1))</f>
        <v>2.9055463190894359E-2</v>
      </c>
      <c r="R13" s="189">
        <f>IF(R8=0,0,((R9/R8)^(1/($P7-$P6))-1))</f>
        <v>2.9300062328462939E-2</v>
      </c>
      <c r="S13" s="189">
        <f>IF(S8=0,0,((S9/S8)^(1/($P7-$P6))-1))</f>
        <v>2.1409011441470671E-2</v>
      </c>
      <c r="T13" s="189">
        <f>IF(T8=0,0,((T9/T8)^(1/($P7-$P6))-1))</f>
        <v>2.9300062328462939E-2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442744.34360488696</v>
      </c>
      <c r="Q14" s="185">
        <f>PMT(Q13,$P12,-Q11)</f>
        <v>186640.64046765253</v>
      </c>
      <c r="R14" s="185">
        <f>PMT(R13,$P12,-R11)</f>
        <v>187573.55804571547</v>
      </c>
      <c r="S14" s="185">
        <f>PMT(S13,$P12,-S11)</f>
        <v>179085.10326684677</v>
      </c>
      <c r="T14" s="185">
        <f>PMT(T13,$P12,-T11)</f>
        <v>-110554.95817532779</v>
      </c>
      <c r="U14" s="190"/>
      <c r="Z14" s="2"/>
    </row>
    <row r="15" spans="1:34" x14ac:dyDescent="0.25">
      <c r="E15" s="185">
        <f>SUM(E10:E13)</f>
        <v>9709540</v>
      </c>
      <c r="F15" s="124"/>
      <c r="G15" s="185">
        <f>SUM(G10:G13)</f>
        <v>10117744.51528669</v>
      </c>
      <c r="H15" s="137"/>
      <c r="L15" s="185">
        <f>SUM(L10:L13)</f>
        <v>24866504.023593705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3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2055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442744.34360488696</v>
      </c>
      <c r="Q17" s="124">
        <f>IF($N17&lt;=TRUNC($P$12),Q14*(1+0),0)</f>
        <v>186640.64046765253</v>
      </c>
      <c r="R17" s="124">
        <f>IF($N17&lt;=TRUNC($P$12),R14*(1+0),0)</f>
        <v>187573.55804571547</v>
      </c>
      <c r="S17" s="124">
        <f>IF($N17&lt;=TRUNC($P$12),S14*(1+0),0)</f>
        <v>179085.10326684677</v>
      </c>
      <c r="T17" s="124">
        <f>IF($N17&lt;=TRUNC($P$12),T14*(1+0),0)</f>
        <v>-110554.95817532779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454257.95866541</v>
      </c>
      <c r="Q18" s="124">
        <f t="shared" ref="Q18:Q52" si="3">IF($N18&lt;=TRUNC($P$12),Q17*(1+Q$13),0)</f>
        <v>192063.57072668534</v>
      </c>
      <c r="R18" s="124">
        <f t="shared" ref="R18:R52" si="4">IF($N18&lt;=TRUNC($P$12),R17*(1+R$13),0)</f>
        <v>193069.47498762648</v>
      </c>
      <c r="S18" s="124">
        <f t="shared" ref="S18:S52" si="5">IF($N18&lt;=TRUNC($P$12),S17*(1+S$13),0)</f>
        <v>182919.13829168366</v>
      </c>
      <c r="T18" s="124">
        <f t="shared" ref="T18:T52" si="6">IF($N18&lt;=TRUNC($P$12),T17*(1+T$13),0)</f>
        <v>-113794.2253405855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466077.34235528437</v>
      </c>
      <c r="Q19" s="124">
        <f t="shared" si="3"/>
        <v>197644.06673624628</v>
      </c>
      <c r="R19" s="124">
        <f t="shared" si="4"/>
        <v>198726.42263848757</v>
      </c>
      <c r="S19" s="124">
        <f t="shared" si="5"/>
        <v>186835.25621623427</v>
      </c>
      <c r="T19" s="124">
        <f t="shared" si="6"/>
        <v>-117128.40323568381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478210.76745362277</v>
      </c>
      <c r="Q20" s="124">
        <f t="shared" si="3"/>
        <v>203386.70664219995</v>
      </c>
      <c r="R20" s="124">
        <f t="shared" si="4"/>
        <v>204549.11920810773</v>
      </c>
      <c r="S20" s="124">
        <f t="shared" si="5"/>
        <v>190835.21435423772</v>
      </c>
      <c r="T20" s="124">
        <f t="shared" si="6"/>
        <v>-120560.2727509227</v>
      </c>
      <c r="U20" s="196">
        <f>SUM(Q17:T20)/4</f>
        <v>460322.60301980103</v>
      </c>
      <c r="V20" s="124">
        <f>SUM(Q17:Q20)/4</f>
        <v>194933.74614319601</v>
      </c>
      <c r="W20" s="124">
        <f>SUM(R17:R20)/4</f>
        <v>195979.64371998431</v>
      </c>
      <c r="X20" s="124">
        <f>SUM(S17:S20)/4</f>
        <v>184918.67803225061</v>
      </c>
      <c r="Y20" s="124">
        <f>SUM(T17:T20)/4</f>
        <v>-115509.46487562996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490666.73414561909</v>
      </c>
      <c r="Q21" s="124">
        <f t="shared" si="3"/>
        <v>209296.20161055963</v>
      </c>
      <c r="R21" s="124">
        <f t="shared" si="4"/>
        <v>210542.4211501375</v>
      </c>
      <c r="S21" s="124">
        <f t="shared" si="5"/>
        <v>194920.80764178309</v>
      </c>
      <c r="T21" s="124">
        <f t="shared" si="6"/>
        <v>-124092.69625686122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503453.97635614377</v>
      </c>
      <c r="Q22" s="124">
        <f t="shared" si="3"/>
        <v>215377.39969244925</v>
      </c>
      <c r="R22" s="124">
        <f t="shared" si="4"/>
        <v>216711.32721262201</v>
      </c>
      <c r="S22" s="124">
        <f t="shared" si="5"/>
        <v>199093.86944276674</v>
      </c>
      <c r="T22" s="124">
        <f t="shared" si="6"/>
        <v>-127728.61999169427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516581.46826161363</v>
      </c>
      <c r="Q23" s="124">
        <f t="shared" si="3"/>
        <v>221635.28980136375</v>
      </c>
      <c r="R23" s="124">
        <f t="shared" si="4"/>
        <v>223060.98260723575</v>
      </c>
      <c r="S23" s="124">
        <f t="shared" si="5"/>
        <v>203356.2723715936</v>
      </c>
      <c r="T23" s="124">
        <f t="shared" si="6"/>
        <v>-131471.07651857947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530058.4309851944</v>
      </c>
      <c r="Q24" s="124">
        <f t="shared" si="3"/>
        <v>228075.00580599048</v>
      </c>
      <c r="R24" s="124">
        <f t="shared" si="4"/>
        <v>229596.68330067594</v>
      </c>
      <c r="S24" s="124">
        <f t="shared" si="5"/>
        <v>207709.92913349188</v>
      </c>
      <c r="T24" s="124">
        <f t="shared" si="6"/>
        <v>-135323.18725496397</v>
      </c>
      <c r="U24" s="196">
        <f>SUM(Q21:T24)/4</f>
        <v>510190.15243714279</v>
      </c>
      <c r="V24" s="124">
        <f>SUM(Q21:Q24)/4</f>
        <v>218595.97422759078</v>
      </c>
      <c r="W24" s="124">
        <f>SUM(R21:R24)/4</f>
        <v>219977.8535676678</v>
      </c>
      <c r="X24" s="124">
        <f>SUM(S21:S24)/4</f>
        <v>201270.21964740881</v>
      </c>
      <c r="Y24" s="124">
        <f>SUM(T21:T24)/4</f>
        <v>-129653.89500552473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543894.33948054083</v>
      </c>
      <c r="Q25" s="124">
        <f t="shared" si="3"/>
        <v>234701.83074194947</v>
      </c>
      <c r="R25" s="124">
        <f t="shared" si="4"/>
        <v>236323.88043179412</v>
      </c>
      <c r="S25" s="124">
        <f t="shared" si="5"/>
        <v>212156.79338281788</v>
      </c>
      <c r="T25" s="124">
        <f t="shared" si="6"/>
        <v>-139288.16507602067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558098.92960942863</v>
      </c>
      <c r="Q26" s="124">
        <f t="shared" si="3"/>
        <v>241521.20114590769</v>
      </c>
      <c r="R26" s="124">
        <f t="shared" si="4"/>
        <v>243248.18485814991</v>
      </c>
      <c r="S26" s="124">
        <f t="shared" si="5"/>
        <v>216698.86059973636</v>
      </c>
      <c r="T26" s="124">
        <f t="shared" si="6"/>
        <v>-143369.3169943653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572682.20541878277</v>
      </c>
      <c r="Q27" s="124">
        <f t="shared" si="3"/>
        <v>248538.7115156232</v>
      </c>
      <c r="R27" s="124">
        <f t="shared" si="4"/>
        <v>250375.37183577917</v>
      </c>
      <c r="S27" s="124">
        <f t="shared" si="5"/>
        <v>221338.16898566976</v>
      </c>
      <c r="T27" s="124">
        <f t="shared" si="6"/>
        <v>-147570.04691828936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587654.44662276597</v>
      </c>
      <c r="Q28" s="124">
        <f t="shared" si="3"/>
        <v>255760.1188995777</v>
      </c>
      <c r="R28" s="124">
        <f t="shared" si="4"/>
        <v>257711.38583607957</v>
      </c>
      <c r="S28" s="124">
        <f t="shared" si="5"/>
        <v>226076.80037791815</v>
      </c>
      <c r="T28" s="124">
        <f t="shared" si="6"/>
        <v>-151893.85849080945</v>
      </c>
      <c r="U28" s="196">
        <f>SUM(Q25:T28)/4</f>
        <v>565582.48028287955</v>
      </c>
      <c r="V28" s="124">
        <f>SUM(Q25:Q28)/4</f>
        <v>245130.46557576454</v>
      </c>
      <c r="W28" s="124">
        <f>SUM(R25:R28)/4</f>
        <v>246914.70574045071</v>
      </c>
      <c r="X28" s="124">
        <f>SUM(S25:S28)/4</f>
        <v>219067.65583653553</v>
      </c>
      <c r="Y28" s="124">
        <f>SUM(T25:T28)/4</f>
        <v>-145530.34686987119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603026.21629575361</v>
      </c>
      <c r="Q29" s="124">
        <f t="shared" si="3"/>
        <v>263191.34761996317</v>
      </c>
      <c r="R29" s="124">
        <f t="shared" si="4"/>
        <v>265262.34550383128</v>
      </c>
      <c r="S29" s="124">
        <f t="shared" si="5"/>
        <v>230916.88118386007</v>
      </c>
      <c r="T29" s="124">
        <f t="shared" si="6"/>
        <v>-156344.35801190088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618808.36878218572</v>
      </c>
      <c r="Q30" s="124">
        <f t="shared" si="3"/>
        <v>270838.49413289689</v>
      </c>
      <c r="R30" s="124">
        <f t="shared" si="4"/>
        <v>273034.54876048781</v>
      </c>
      <c r="S30" s="124">
        <f t="shared" si="5"/>
        <v>235860.58333515405</v>
      </c>
      <c r="T30" s="124">
        <f t="shared" si="6"/>
        <v>-160925.25744635309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635012.05782945943</v>
      </c>
      <c r="Q31" s="124">
        <f t="shared" si="3"/>
        <v>278707.83202985255</v>
      </c>
      <c r="R31" s="124">
        <f t="shared" si="4"/>
        <v>281034.47805699386</v>
      </c>
      <c r="S31" s="124">
        <f t="shared" si="5"/>
        <v>240910.1252623683</v>
      </c>
      <c r="T31" s="124">
        <f t="shared" si="6"/>
        <v>-165640.37751975519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651648.74495020311</v>
      </c>
      <c r="Q32" s="124">
        <f t="shared" si="3"/>
        <v>286805.81718440988</v>
      </c>
      <c r="R32" s="124">
        <f t="shared" si="4"/>
        <v>289268.80578051083</v>
      </c>
      <c r="S32" s="124">
        <f t="shared" si="5"/>
        <v>246067.77289047648</v>
      </c>
      <c r="T32" s="124">
        <f t="shared" si="6"/>
        <v>-170493.65090519414</v>
      </c>
      <c r="U32" s="196">
        <f>SUM(Q29:T32)/4</f>
        <v>627123.84696440038</v>
      </c>
      <c r="V32" s="124">
        <f>SUM(Q29:Q32)/4</f>
        <v>274885.87274178059</v>
      </c>
      <c r="W32" s="124">
        <f>SUM(R29:R32)/4</f>
        <v>277150.04452545597</v>
      </c>
      <c r="X32" s="124">
        <f>SUM(S29:S32)/4</f>
        <v>238438.84066796472</v>
      </c>
      <c r="Y32" s="124">
        <f>SUM(T29:T32)/4</f>
        <v>-163350.91097080082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668730.20802044799</v>
      </c>
      <c r="Q33" s="124">
        <f t="shared" si="3"/>
        <v>295139.09304854588</v>
      </c>
      <c r="R33" s="124">
        <f t="shared" si="4"/>
        <v>297744.39981955983</v>
      </c>
      <c r="S33" s="124">
        <f t="shared" si="5"/>
        <v>251335.8406556659</v>
      </c>
      <c r="T33" s="124">
        <f t="shared" si="6"/>
        <v>-175489.12550332354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686268.55012041191</v>
      </c>
      <c r="Q34" s="124">
        <f t="shared" si="3"/>
        <v>303714.49610281183</v>
      </c>
      <c r="R34" s="124">
        <f t="shared" si="4"/>
        <v>306468.32929222373</v>
      </c>
      <c r="S34" s="124">
        <f t="shared" si="5"/>
        <v>256716.69254391472</v>
      </c>
      <c r="T34" s="124">
        <f t="shared" si="6"/>
        <v>-180630.96781853837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704276.20862478565</v>
      </c>
      <c r="Q35" s="124">
        <f t="shared" si="3"/>
        <v>312539.06146486808</v>
      </c>
      <c r="R35" s="124">
        <f t="shared" si="4"/>
        <v>315447.87044218578</v>
      </c>
      <c r="S35" s="124">
        <f t="shared" si="5"/>
        <v>262212.74315180391</v>
      </c>
      <c r="T35" s="124">
        <f t="shared" si="6"/>
        <v>-185923.46643407212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722765.96454962587</v>
      </c>
      <c r="Q36" s="124">
        <f t="shared" si="3"/>
        <v>321620.0286609772</v>
      </c>
      <c r="R36" s="124">
        <f t="shared" si="4"/>
        <v>324690.51270752272</v>
      </c>
      <c r="S36" s="124">
        <f t="shared" si="5"/>
        <v>267826.45877004031</v>
      </c>
      <c r="T36" s="124">
        <f t="shared" si="6"/>
        <v>-191371.03558891432</v>
      </c>
      <c r="U36" s="196">
        <f>SUM(Q33:T36)/4</f>
        <v>695510.2328288178</v>
      </c>
      <c r="V36" s="124">
        <f>SUM(Q33:Q36)/4</f>
        <v>308253.16981930076</v>
      </c>
      <c r="W36" s="124">
        <f>SUM(R33:R36)/4</f>
        <v>311087.77806537302</v>
      </c>
      <c r="X36" s="124">
        <f>SUM(S33:S36)/4</f>
        <v>259522.93378035622</v>
      </c>
      <c r="Y36" s="124">
        <f>SUM(T33:T36)/4</f>
        <v>-183353.64883621209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741750.95216314902</v>
      </c>
      <c r="Q37" s="124">
        <f t="shared" si="3"/>
        <v>330964.84756519063</v>
      </c>
      <c r="R37" s="124">
        <f t="shared" si="4"/>
        <v>334203.96496731375</v>
      </c>
      <c r="S37" s="124">
        <f t="shared" si="5"/>
        <v>273560.35849017667</v>
      </c>
      <c r="T37" s="124">
        <f t="shared" si="6"/>
        <v>-196978.218859532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761244.66886793613</v>
      </c>
      <c r="Q38" s="124">
        <f t="shared" si="3"/>
        <v>340581.18451110099</v>
      </c>
      <c r="R38" s="124">
        <f t="shared" si="4"/>
        <v>343996.16197127546</v>
      </c>
      <c r="S38" s="124">
        <f t="shared" si="5"/>
        <v>279417.01533502567</v>
      </c>
      <c r="T38" s="124">
        <f t="shared" si="6"/>
        <v>-202749.69294946591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781260.98536227329</v>
      </c>
      <c r="Q39" s="124">
        <f t="shared" si="3"/>
        <v>350476.92858117446</v>
      </c>
      <c r="R39" s="124">
        <f t="shared" si="4"/>
        <v>354075.27095778589</v>
      </c>
      <c r="S39" s="124">
        <f t="shared" si="5"/>
        <v>285399.05741327483</v>
      </c>
      <c r="T39" s="124">
        <f t="shared" si="6"/>
        <v>-208690.27158996198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801814.1560885678</v>
      </c>
      <c r="Q40" s="124">
        <f t="shared" si="3"/>
        <v>360660.19807882246</v>
      </c>
      <c r="R40" s="124">
        <f t="shared" si="4"/>
        <v>364449.69846581644</v>
      </c>
      <c r="S40" s="124">
        <f t="shared" si="5"/>
        <v>291509.1690988206</v>
      </c>
      <c r="T40" s="124">
        <f t="shared" si="6"/>
        <v>-214804.90955489172</v>
      </c>
      <c r="U40" s="196">
        <f>SUM(Q37:T40)/4</f>
        <v>771517.69062048162</v>
      </c>
      <c r="V40" s="124">
        <f>SUM(Q37:Q40)/4</f>
        <v>345670.78968407214</v>
      </c>
      <c r="W40" s="124">
        <f>SUM(R37:R40)/4</f>
        <v>349181.27409054787</v>
      </c>
      <c r="X40" s="124">
        <f>SUM(S37:S40)/4</f>
        <v>282471.40008432441</v>
      </c>
      <c r="Y40" s="124">
        <f>SUM(T37:T40)/4</f>
        <v>-205805.77323846292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822918.82997701771</v>
      </c>
      <c r="Q41" s="124">
        <f t="shared" si="3"/>
        <v>371139.34718852234</v>
      </c>
      <c r="R41" s="124">
        <f t="shared" si="4"/>
        <v>375128.09734645439</v>
      </c>
      <c r="S41" s="124">
        <f t="shared" si="5"/>
        <v>297750.09223535086</v>
      </c>
      <c r="T41" s="124">
        <f t="shared" si="6"/>
        <v>-221098.70679330989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844590.06149293436</v>
      </c>
      <c r="Q42" s="124">
        <f t="shared" si="3"/>
        <v>381922.97282945103</v>
      </c>
      <c r="R42" s="124">
        <f t="shared" si="4"/>
        <v>386119.37397986325</v>
      </c>
      <c r="S42" s="124">
        <f t="shared" si="5"/>
        <v>304124.62736671645</v>
      </c>
      <c r="T42" s="124">
        <f t="shared" si="6"/>
        <v>-227576.91268309642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866843.32199636754</v>
      </c>
      <c r="Q43" s="124">
        <f t="shared" si="3"/>
        <v>393019.92170825409</v>
      </c>
      <c r="R43" s="124">
        <f t="shared" si="4"/>
        <v>397432.6957037003</v>
      </c>
      <c r="S43" s="124">
        <f t="shared" si="5"/>
        <v>310635.6349936435</v>
      </c>
      <c r="T43" s="124">
        <f t="shared" si="6"/>
        <v>-234244.93040923032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ref="P44:P52" si="7">SUM(Q44:T44)</f>
        <v>889694.51142292796</v>
      </c>
      <c r="Q44" s="124">
        <f t="shared" si="3"/>
        <v>404439.29757673643</v>
      </c>
      <c r="R44" s="124">
        <f t="shared" si="4"/>
        <v>409077.49845918774</v>
      </c>
      <c r="S44" s="124">
        <f t="shared" si="5"/>
        <v>317286.0368573509</v>
      </c>
      <c r="T44" s="124">
        <f t="shared" si="6"/>
        <v>-241108.32147034723</v>
      </c>
      <c r="U44" s="196">
        <f>SUM(Q41:T44)/4</f>
        <v>856011.6812223118</v>
      </c>
      <c r="V44" s="124">
        <f>SUM(Q41:Q44)/4</f>
        <v>387630.384825741</v>
      </c>
      <c r="W44" s="124">
        <f>SUM(R41:R44)/4</f>
        <v>391939.41637230141</v>
      </c>
      <c r="X44" s="124">
        <f>SUM(S41:S44)/4</f>
        <v>307449.09786326543</v>
      </c>
      <c r="Y44" s="124">
        <f>SUM(T41:T44)/4</f>
        <v>-231007.21783899597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913159.97029495134</v>
      </c>
      <c r="Q45" s="124">
        <f t="shared" si="3"/>
        <v>416190.46870042844</v>
      </c>
      <c r="R45" s="124">
        <f t="shared" si="4"/>
        <v>421063.49466121366</v>
      </c>
      <c r="S45" s="124">
        <f t="shared" si="5"/>
        <v>324078.8172506488</v>
      </c>
      <c r="T45" s="124">
        <f t="shared" si="6"/>
        <v>-248172.81031733949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937256.49207242148</v>
      </c>
      <c r="Q46" s="124">
        <f t="shared" si="3"/>
        <v>428283.0755441548</v>
      </c>
      <c r="R46" s="124">
        <f t="shared" si="4"/>
        <v>433400.68129902764</v>
      </c>
      <c r="S46" s="124">
        <f t="shared" si="5"/>
        <v>331017.02435710625</v>
      </c>
      <c r="T46" s="124">
        <f t="shared" si="6"/>
        <v>-255444.28912786735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962001.33585332381</v>
      </c>
      <c r="Q47" s="124">
        <f t="shared" si="3"/>
        <v>440727.03868091101</v>
      </c>
      <c r="R47" s="124">
        <f t="shared" si="4"/>
        <v>446099.34827428748</v>
      </c>
      <c r="S47" s="124">
        <f t="shared" si="5"/>
        <v>338103.77161888912</v>
      </c>
      <c r="T47" s="124">
        <f t="shared" si="6"/>
        <v>-262928.8227207638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987412.23943339754</v>
      </c>
      <c r="Q48" s="124">
        <f t="shared" si="3"/>
        <v>453532.56693053606</v>
      </c>
      <c r="R48" s="124">
        <f t="shared" si="4"/>
        <v>459170.08698341082</v>
      </c>
      <c r="S48" s="124">
        <f t="shared" si="5"/>
        <v>345342.23913388228</v>
      </c>
      <c r="T48" s="124">
        <f t="shared" si="6"/>
        <v>-270632.65361443156</v>
      </c>
      <c r="U48" s="196">
        <f>SUM(Q45:T48)/4</f>
        <v>949957.50941352337</v>
      </c>
      <c r="V48" s="124">
        <f>SUM(Q45:Q48)/4</f>
        <v>434683.28746400762</v>
      </c>
      <c r="W48" s="124">
        <f>SUM(R45:R48)/4</f>
        <v>439933.40280448494</v>
      </c>
      <c r="X48" s="124">
        <f>SUM(S45:S48)/4</f>
        <v>334635.46309013164</v>
      </c>
      <c r="Y48" s="124">
        <f>SUM(T45:T48)/4</f>
        <v>-259294.64394510054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1013507.4327355195</v>
      </c>
      <c r="Q49" s="124">
        <f t="shared" si="3"/>
        <v>466710.16573485808</v>
      </c>
      <c r="R49" s="124">
        <f t="shared" si="4"/>
        <v>472623.7991513905</v>
      </c>
      <c r="S49" s="124">
        <f t="shared" si="5"/>
        <v>352735.67508272268</v>
      </c>
      <c r="T49" s="124">
        <f t="shared" si="6"/>
        <v>-278562.20723345171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1040305.6516192623</v>
      </c>
      <c r="Q50" s="124">
        <f t="shared" si="3"/>
        <v>480270.64577618346</v>
      </c>
      <c r="R50" s="124">
        <f t="shared" si="4"/>
        <v>486471.70592444116</v>
      </c>
      <c r="S50" s="124">
        <f t="shared" si="5"/>
        <v>360287.39718638355</v>
      </c>
      <c r="T50" s="124">
        <f t="shared" si="6"/>
        <v>-286724.09726774605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1067826.1520814626</v>
      </c>
      <c r="Q51" s="124">
        <f t="shared" si="3"/>
        <v>494225.13184620044</v>
      </c>
      <c r="R51" s="124">
        <f t="shared" si="4"/>
        <v>500725.35722906096</v>
      </c>
      <c r="S51" s="124">
        <f t="shared" si="5"/>
        <v>368000.79419496452</v>
      </c>
      <c r="T51" s="124">
        <f t="shared" si="6"/>
        <v>-295125.13118876331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780409.80910906114</v>
      </c>
      <c r="V52" s="124">
        <f>SUM(Q49:Q52)/4</f>
        <v>360301.48583931051</v>
      </c>
      <c r="W52" s="124">
        <f>SUM(R49:R52)/4</f>
        <v>364955.21557622316</v>
      </c>
      <c r="X52" s="124">
        <f>SUM(S49:S52)/4</f>
        <v>270255.96661601769</v>
      </c>
      <c r="Y52" s="124">
        <f>SUM(T49:T52)/4</f>
        <v>-215102.85892249027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24866504.023593679</v>
      </c>
      <c r="Q54" s="196">
        <f>SUM(Q$17:Q$52)</f>
        <v>11080340.705283057</v>
      </c>
      <c r="R54" s="196">
        <f>SUM(R$17:R$52)</f>
        <v>11188477.337849956</v>
      </c>
      <c r="S54" s="196">
        <f>SUM(S$17:S$52)</f>
        <v>9192121.0224730186</v>
      </c>
      <c r="T54" s="196">
        <f>SUM(T$17:T$52)</f>
        <v>-6594435.0420123544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0</v>
      </c>
      <c r="R55" s="188">
        <f>R54-R$10</f>
        <v>0</v>
      </c>
      <c r="S55" s="188">
        <f>S54-S$10</f>
        <v>-1.862645149230957E-8</v>
      </c>
      <c r="T55" s="188">
        <f>T54-T$10</f>
        <v>0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2.6025204048761852E-2</v>
      </c>
      <c r="Z56" s="2"/>
    </row>
    <row r="57" spans="13:26" x14ac:dyDescent="0.25">
      <c r="M57" s="2"/>
      <c r="O57" s="134" t="s">
        <v>236</v>
      </c>
      <c r="P57" s="197">
        <f>((1+P56)^(1/12))-1</f>
        <v>2.1433196157907286E-3</v>
      </c>
      <c r="Z57" s="2"/>
    </row>
    <row r="58" spans="13:26" x14ac:dyDescent="0.25">
      <c r="M58" s="2"/>
      <c r="O58" s="134" t="s">
        <v>235</v>
      </c>
      <c r="P58" s="196">
        <f>P10</f>
        <v>24866504.023593705</v>
      </c>
      <c r="Z58" s="2"/>
    </row>
    <row r="59" spans="13:26" x14ac:dyDescent="0.25">
      <c r="M59" s="2"/>
      <c r="O59" s="134" t="s">
        <v>234</v>
      </c>
      <c r="P59" s="196">
        <f>P58/(1+P57)^P60</f>
        <v>10117744.515286889</v>
      </c>
      <c r="Z59" s="2"/>
    </row>
    <row r="60" spans="13:26" x14ac:dyDescent="0.25">
      <c r="M60" s="2"/>
      <c r="O60" s="134" t="s">
        <v>233</v>
      </c>
      <c r="P60" s="124">
        <f>$P$12*12</f>
        <v>420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36561.995049900259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36561.995049900259</v>
      </c>
      <c r="Q63" s="124">
        <f t="shared" ref="Q63:Q76" si="8">O63*$P$57</f>
        <v>0</v>
      </c>
      <c r="R63" s="124">
        <f t="shared" ref="R63:R76" si="9">O63+P63+Q63</f>
        <v>36561.995049900259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76" si="11">R63</f>
        <v>36561.995049900259</v>
      </c>
      <c r="P64" s="124">
        <f t="shared" ref="P64:P187" si="12">P63</f>
        <v>36561.995049900259</v>
      </c>
      <c r="Q64" s="124">
        <f t="shared" si="8"/>
        <v>78.364041182894738</v>
      </c>
      <c r="R64" s="124">
        <f t="shared" si="9"/>
        <v>73202.354140983414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73202.354140983414</v>
      </c>
      <c r="P65" s="124">
        <f t="shared" si="12"/>
        <v>36561.995049900259</v>
      </c>
      <c r="Q65" s="124">
        <f t="shared" si="8"/>
        <v>156.89604155242941</v>
      </c>
      <c r="R65" s="124">
        <f t="shared" si="9"/>
        <v>109921.24523243611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109921.24523243611</v>
      </c>
      <c r="P66" s="124">
        <f t="shared" si="12"/>
        <v>36561.995049900259</v>
      </c>
      <c r="Q66" s="124">
        <f t="shared" si="8"/>
        <v>235.59636109882342</v>
      </c>
      <c r="R66" s="124">
        <f t="shared" si="9"/>
        <v>146718.83664343518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146718.83664343518</v>
      </c>
      <c r="P67" s="124">
        <f t="shared" si="12"/>
        <v>36561.995049900259</v>
      </c>
      <c r="Q67" s="124">
        <f t="shared" si="8"/>
        <v>314.46536058387017</v>
      </c>
      <c r="R67" s="124">
        <f t="shared" si="9"/>
        <v>183595.29705391932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183595.29705391932</v>
      </c>
      <c r="P68" s="124">
        <f t="shared" si="12"/>
        <v>36561.995049900259</v>
      </c>
      <c r="Q68" s="124">
        <f t="shared" si="8"/>
        <v>393.50340154259106</v>
      </c>
      <c r="R68" s="124">
        <f t="shared" si="9"/>
        <v>220550.79550536216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220550.79550536216</v>
      </c>
      <c r="P69" s="124">
        <f t="shared" si="12"/>
        <v>36561.995049900259</v>
      </c>
      <c r="Q69" s="124">
        <f t="shared" si="8"/>
        <v>472.71084628489234</v>
      </c>
      <c r="R69" s="124">
        <f t="shared" si="9"/>
        <v>257585.50140154731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257585.50140154731</v>
      </c>
      <c r="P70" s="124">
        <f t="shared" si="12"/>
        <v>36561.995049900259</v>
      </c>
      <c r="Q70" s="124">
        <f t="shared" si="8"/>
        <v>552.08805789722658</v>
      </c>
      <c r="R70" s="124">
        <f t="shared" si="9"/>
        <v>294699.58450934483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294699.58450934483</v>
      </c>
      <c r="P71" s="124">
        <f t="shared" si="12"/>
        <v>36561.995049900259</v>
      </c>
      <c r="Q71" s="124">
        <f t="shared" si="8"/>
        <v>631.63540024425629</v>
      </c>
      <c r="R71" s="124">
        <f t="shared" si="9"/>
        <v>331893.21495948936</v>
      </c>
      <c r="Z71" s="2"/>
    </row>
    <row r="72" spans="13:26" x14ac:dyDescent="0.25">
      <c r="M72" s="2"/>
      <c r="N72" s="1">
        <f t="shared" si="10"/>
        <v>10</v>
      </c>
      <c r="O72" s="124">
        <f t="shared" si="11"/>
        <v>331893.21495948936</v>
      </c>
      <c r="P72" s="124">
        <f t="shared" si="12"/>
        <v>36561.995049900259</v>
      </c>
      <c r="Q72" s="124">
        <f t="shared" si="8"/>
        <v>711.3532379705224</v>
      </c>
      <c r="R72" s="124">
        <f t="shared" si="9"/>
        <v>369166.56324736011</v>
      </c>
      <c r="Z72" s="2"/>
    </row>
    <row r="73" spans="13:26" x14ac:dyDescent="0.25">
      <c r="M73" s="2"/>
      <c r="N73" s="1">
        <f t="shared" si="10"/>
        <v>11</v>
      </c>
      <c r="O73" s="124">
        <f t="shared" si="11"/>
        <v>369166.56324736011</v>
      </c>
      <c r="P73" s="124">
        <f t="shared" si="12"/>
        <v>36561.995049900259</v>
      </c>
      <c r="Q73" s="124">
        <f t="shared" si="8"/>
        <v>791.24193650211555</v>
      </c>
      <c r="R73" s="124">
        <f t="shared" si="9"/>
        <v>406519.80023376248</v>
      </c>
      <c r="Z73" s="2"/>
    </row>
    <row r="74" spans="13:26" x14ac:dyDescent="0.25">
      <c r="M74" s="2"/>
      <c r="N74" s="1">
        <f t="shared" si="10"/>
        <v>12</v>
      </c>
      <c r="O74" s="124">
        <f t="shared" si="11"/>
        <v>406519.80023376248</v>
      </c>
      <c r="P74" s="124">
        <f t="shared" si="12"/>
        <v>36561.995049900259</v>
      </c>
      <c r="Q74" s="124">
        <f t="shared" si="8"/>
        <v>871.3018620483515</v>
      </c>
      <c r="R74" s="124">
        <f t="shared" si="9"/>
        <v>443953.09714571107</v>
      </c>
      <c r="Z74" s="2"/>
    </row>
    <row r="75" spans="13:26" x14ac:dyDescent="0.25">
      <c r="M75" s="2"/>
      <c r="N75" s="1">
        <f t="shared" si="10"/>
        <v>13</v>
      </c>
      <c r="O75" s="124">
        <f t="shared" si="11"/>
        <v>443953.09714571107</v>
      </c>
      <c r="P75" s="124">
        <f t="shared" si="12"/>
        <v>36561.995049900259</v>
      </c>
      <c r="Q75" s="124">
        <f t="shared" si="8"/>
        <v>951.53338160344947</v>
      </c>
      <c r="R75" s="124">
        <f t="shared" si="9"/>
        <v>481466.62557721476</v>
      </c>
      <c r="Z75" s="2"/>
    </row>
    <row r="76" spans="13:26" x14ac:dyDescent="0.25">
      <c r="M76" s="2"/>
      <c r="N76" s="1">
        <f t="shared" si="10"/>
        <v>14</v>
      </c>
      <c r="O76" s="124">
        <f t="shared" si="11"/>
        <v>481466.62557721476</v>
      </c>
      <c r="P76" s="124">
        <f t="shared" si="12"/>
        <v>36561.995049900259</v>
      </c>
      <c r="Q76" s="124">
        <f t="shared" si="8"/>
        <v>1031.9368629482144</v>
      </c>
      <c r="R76" s="124">
        <f t="shared" si="9"/>
        <v>519060.55749006325</v>
      </c>
      <c r="Z76" s="2"/>
    </row>
    <row r="77" spans="13:26" x14ac:dyDescent="0.25">
      <c r="M77" s="2"/>
      <c r="N77" s="1">
        <f t="shared" si="10"/>
        <v>15</v>
      </c>
      <c r="O77" s="124">
        <f t="shared" ref="O77:O140" si="13">R76</f>
        <v>519060.55749006325</v>
      </c>
      <c r="P77" s="124">
        <f t="shared" si="12"/>
        <v>36561.995049900259</v>
      </c>
      <c r="Q77" s="124">
        <f t="shared" ref="Q77:Q140" si="14">O77*$P$57</f>
        <v>1112.5126746517237</v>
      </c>
      <c r="R77" s="124">
        <f t="shared" ref="R77:R140" si="15">O77+P77+Q77</f>
        <v>556735.0652146152</v>
      </c>
      <c r="Z77" s="2"/>
    </row>
    <row r="78" spans="13:26" x14ac:dyDescent="0.25">
      <c r="M78" s="2"/>
      <c r="N78" s="1">
        <f t="shared" si="10"/>
        <v>16</v>
      </c>
      <c r="O78" s="124">
        <f t="shared" si="13"/>
        <v>556735.0652146152</v>
      </c>
      <c r="P78" s="124">
        <f t="shared" si="12"/>
        <v>36561.995049900259</v>
      </c>
      <c r="Q78" s="124">
        <f t="shared" si="14"/>
        <v>1193.2611860730153</v>
      </c>
      <c r="R78" s="124">
        <f t="shared" si="15"/>
        <v>594490.32145058853</v>
      </c>
      <c r="Z78" s="2"/>
    </row>
    <row r="79" spans="13:26" x14ac:dyDescent="0.25">
      <c r="M79" s="2"/>
      <c r="N79" s="1">
        <f t="shared" si="10"/>
        <v>17</v>
      </c>
      <c r="O79" s="124">
        <f t="shared" si="13"/>
        <v>594490.32145058853</v>
      </c>
      <c r="P79" s="124">
        <f t="shared" si="12"/>
        <v>36561.995049900259</v>
      </c>
      <c r="Q79" s="124">
        <f t="shared" si="14"/>
        <v>1274.1827673627822</v>
      </c>
      <c r="R79" s="124">
        <f t="shared" si="15"/>
        <v>632326.49926785158</v>
      </c>
      <c r="Z79" s="2"/>
    </row>
    <row r="80" spans="13:26" x14ac:dyDescent="0.25">
      <c r="M80" s="2"/>
      <c r="N80" s="1">
        <f t="shared" si="10"/>
        <v>18</v>
      </c>
      <c r="O80" s="124">
        <f t="shared" si="13"/>
        <v>632326.49926785158</v>
      </c>
      <c r="P80" s="124">
        <f t="shared" si="12"/>
        <v>36561.995049900259</v>
      </c>
      <c r="Q80" s="124">
        <f t="shared" si="14"/>
        <v>1355.2777894650681</v>
      </c>
      <c r="R80" s="124">
        <f t="shared" si="15"/>
        <v>670243.77210721688</v>
      </c>
      <c r="Z80" s="2"/>
    </row>
    <row r="81" spans="13:26" x14ac:dyDescent="0.25">
      <c r="M81" s="2"/>
      <c r="N81" s="1">
        <f t="shared" si="10"/>
        <v>19</v>
      </c>
      <c r="O81" s="124">
        <f t="shared" si="13"/>
        <v>670243.77210721688</v>
      </c>
      <c r="P81" s="124">
        <f t="shared" si="12"/>
        <v>36561.995049900259</v>
      </c>
      <c r="Q81" s="124">
        <f t="shared" si="14"/>
        <v>1436.5466241189688</v>
      </c>
      <c r="R81" s="124">
        <f t="shared" si="15"/>
        <v>708242.31378123607</v>
      </c>
      <c r="Z81" s="2"/>
    </row>
    <row r="82" spans="13:26" x14ac:dyDescent="0.25">
      <c r="M82" s="2"/>
      <c r="N82" s="1">
        <f t="shared" si="10"/>
        <v>20</v>
      </c>
      <c r="O82" s="124">
        <f t="shared" si="13"/>
        <v>708242.31378123607</v>
      </c>
      <c r="P82" s="124">
        <f t="shared" si="12"/>
        <v>36561.995049900259</v>
      </c>
      <c r="Q82" s="124">
        <f t="shared" si="14"/>
        <v>1517.9896438603355</v>
      </c>
      <c r="R82" s="124">
        <f t="shared" si="15"/>
        <v>746322.2984749967</v>
      </c>
      <c r="Z82" s="2"/>
    </row>
    <row r="83" spans="13:26" x14ac:dyDescent="0.25">
      <c r="M83" s="2"/>
      <c r="N83" s="1">
        <f t="shared" si="10"/>
        <v>21</v>
      </c>
      <c r="O83" s="124">
        <f t="shared" si="13"/>
        <v>746322.2984749967</v>
      </c>
      <c r="P83" s="124">
        <f t="shared" si="12"/>
        <v>36561.995049900259</v>
      </c>
      <c r="Q83" s="124">
        <f t="shared" si="14"/>
        <v>1599.6072220234835</v>
      </c>
      <c r="R83" s="124">
        <f t="shared" si="15"/>
        <v>784483.9007469205</v>
      </c>
      <c r="Z83" s="2"/>
    </row>
    <row r="84" spans="13:26" x14ac:dyDescent="0.25">
      <c r="M84" s="2"/>
      <c r="N84" s="1">
        <f t="shared" si="10"/>
        <v>22</v>
      </c>
      <c r="O84" s="124">
        <f t="shared" si="13"/>
        <v>784483.9007469205</v>
      </c>
      <c r="P84" s="124">
        <f t="shared" si="12"/>
        <v>36561.995049900259</v>
      </c>
      <c r="Q84" s="124">
        <f t="shared" si="14"/>
        <v>1681.3997327429017</v>
      </c>
      <c r="R84" s="124">
        <f t="shared" si="15"/>
        <v>822727.29552956368</v>
      </c>
      <c r="Z84" s="2"/>
    </row>
    <row r="85" spans="13:26" x14ac:dyDescent="0.25">
      <c r="M85" s="2"/>
      <c r="N85" s="1">
        <f t="shared" si="10"/>
        <v>23</v>
      </c>
      <c r="O85" s="124">
        <f t="shared" si="13"/>
        <v>822727.29552956368</v>
      </c>
      <c r="P85" s="124">
        <f t="shared" si="12"/>
        <v>36561.995049900259</v>
      </c>
      <c r="Q85" s="124">
        <f t="shared" si="14"/>
        <v>1763.3675509549696</v>
      </c>
      <c r="R85" s="124">
        <f t="shared" si="15"/>
        <v>861052.65813041886</v>
      </c>
      <c r="Z85" s="2"/>
    </row>
    <row r="86" spans="13:26" x14ac:dyDescent="0.25">
      <c r="M86" s="2"/>
      <c r="N86" s="1">
        <f t="shared" si="10"/>
        <v>24</v>
      </c>
      <c r="O86" s="124">
        <f t="shared" si="13"/>
        <v>861052.65813041886</v>
      </c>
      <c r="P86" s="124">
        <f t="shared" si="12"/>
        <v>36561.995049900259</v>
      </c>
      <c r="Q86" s="124">
        <f t="shared" si="14"/>
        <v>1845.511052399675</v>
      </c>
      <c r="R86" s="124">
        <f t="shared" si="15"/>
        <v>899460.16423271876</v>
      </c>
      <c r="Z86" s="2"/>
    </row>
    <row r="87" spans="13:26" x14ac:dyDescent="0.25">
      <c r="M87" s="2"/>
      <c r="N87" s="1">
        <f t="shared" si="10"/>
        <v>25</v>
      </c>
      <c r="O87" s="124">
        <f t="shared" si="13"/>
        <v>899460.16423271876</v>
      </c>
      <c r="P87" s="124">
        <f t="shared" si="12"/>
        <v>36561.995049900259</v>
      </c>
      <c r="Q87" s="124">
        <f t="shared" si="14"/>
        <v>1927.8306136223364</v>
      </c>
      <c r="R87" s="124">
        <f t="shared" si="15"/>
        <v>937949.98989624134</v>
      </c>
      <c r="Z87" s="2"/>
    </row>
    <row r="88" spans="13:26" x14ac:dyDescent="0.25">
      <c r="M88" s="2"/>
      <c r="N88" s="1">
        <f t="shared" si="10"/>
        <v>26</v>
      </c>
      <c r="O88" s="124">
        <f t="shared" si="13"/>
        <v>937949.98989624134</v>
      </c>
      <c r="P88" s="124">
        <f t="shared" si="12"/>
        <v>36561.995049900259</v>
      </c>
      <c r="Q88" s="124">
        <f t="shared" si="14"/>
        <v>2010.3266119753298</v>
      </c>
      <c r="R88" s="124">
        <f t="shared" si="15"/>
        <v>976522.31155811693</v>
      </c>
      <c r="Z88" s="2"/>
    </row>
    <row r="89" spans="13:26" x14ac:dyDescent="0.25">
      <c r="M89" s="2"/>
      <c r="N89" s="1">
        <f t="shared" si="10"/>
        <v>27</v>
      </c>
      <c r="O89" s="124">
        <f t="shared" si="13"/>
        <v>976522.31155811693</v>
      </c>
      <c r="P89" s="124">
        <f t="shared" si="12"/>
        <v>36561.995049900259</v>
      </c>
      <c r="Q89" s="124">
        <f t="shared" si="14"/>
        <v>2092.9994256198174</v>
      </c>
      <c r="R89" s="124">
        <f t="shared" si="15"/>
        <v>1015177.306033637</v>
      </c>
      <c r="Z89" s="2"/>
    </row>
    <row r="90" spans="13:26" x14ac:dyDescent="0.25">
      <c r="M90" s="2"/>
      <c r="N90" s="1">
        <f t="shared" si="10"/>
        <v>28</v>
      </c>
      <c r="O90" s="124">
        <f t="shared" si="13"/>
        <v>1015177.306033637</v>
      </c>
      <c r="P90" s="124">
        <f t="shared" si="12"/>
        <v>36561.995049900259</v>
      </c>
      <c r="Q90" s="124">
        <f t="shared" si="14"/>
        <v>2175.8494335274818</v>
      </c>
      <c r="R90" s="124">
        <f t="shared" si="15"/>
        <v>1053915.1505170648</v>
      </c>
      <c r="Z90" s="2"/>
    </row>
    <row r="91" spans="13:26" x14ac:dyDescent="0.25">
      <c r="M91" s="2"/>
      <c r="N91" s="1">
        <f t="shared" si="10"/>
        <v>29</v>
      </c>
      <c r="O91" s="124">
        <f t="shared" si="13"/>
        <v>1053915.1505170648</v>
      </c>
      <c r="P91" s="124">
        <f t="shared" si="12"/>
        <v>36561.995049900259</v>
      </c>
      <c r="Q91" s="124">
        <f t="shared" si="14"/>
        <v>2258.8770154822632</v>
      </c>
      <c r="R91" s="124">
        <f t="shared" si="15"/>
        <v>1092736.0225824472</v>
      </c>
      <c r="Z91" s="2"/>
    </row>
    <row r="92" spans="13:26" x14ac:dyDescent="0.25">
      <c r="M92" s="2"/>
      <c r="N92" s="1">
        <f t="shared" si="10"/>
        <v>30</v>
      </c>
      <c r="O92" s="124">
        <f t="shared" si="13"/>
        <v>1092736.0225824472</v>
      </c>
      <c r="P92" s="124">
        <f t="shared" si="12"/>
        <v>36561.995049900259</v>
      </c>
      <c r="Q92" s="124">
        <f t="shared" si="14"/>
        <v>2342.0825520820995</v>
      </c>
      <c r="R92" s="124">
        <f t="shared" si="15"/>
        <v>1131640.1001844297</v>
      </c>
      <c r="Z92" s="2"/>
    </row>
    <row r="93" spans="13:26" x14ac:dyDescent="0.25">
      <c r="M93" s="2"/>
      <c r="N93" s="1">
        <f t="shared" si="10"/>
        <v>31</v>
      </c>
      <c r="O93" s="124">
        <f t="shared" si="13"/>
        <v>1131640.1001844297</v>
      </c>
      <c r="P93" s="124">
        <f t="shared" si="12"/>
        <v>36561.995049900259</v>
      </c>
      <c r="Q93" s="124">
        <f t="shared" si="14"/>
        <v>2425.4664247406736</v>
      </c>
      <c r="R93" s="124">
        <f t="shared" si="15"/>
        <v>1170627.5616590704</v>
      </c>
      <c r="Z93" s="2"/>
    </row>
    <row r="94" spans="13:26" x14ac:dyDescent="0.25">
      <c r="M94" s="2"/>
      <c r="N94" s="1">
        <f t="shared" si="10"/>
        <v>32</v>
      </c>
      <c r="O94" s="124">
        <f t="shared" si="13"/>
        <v>1170627.5616590704</v>
      </c>
      <c r="P94" s="124">
        <f t="shared" si="12"/>
        <v>36561.995049900259</v>
      </c>
      <c r="Q94" s="124">
        <f t="shared" si="14"/>
        <v>2509.0290156891565</v>
      </c>
      <c r="R94" s="124">
        <f t="shared" si="15"/>
        <v>1209698.5857246597</v>
      </c>
      <c r="Z94" s="2"/>
    </row>
    <row r="95" spans="13:26" x14ac:dyDescent="0.25">
      <c r="M95" s="2"/>
      <c r="N95" s="1">
        <f t="shared" si="10"/>
        <v>33</v>
      </c>
      <c r="O95" s="124">
        <f t="shared" si="13"/>
        <v>1209698.5857246597</v>
      </c>
      <c r="P95" s="124">
        <f t="shared" si="12"/>
        <v>36561.995049900259</v>
      </c>
      <c r="Q95" s="124">
        <f t="shared" si="14"/>
        <v>2592.7707079779657</v>
      </c>
      <c r="R95" s="124">
        <f t="shared" si="15"/>
        <v>1248853.351482538</v>
      </c>
      <c r="Z95" s="2"/>
    </row>
    <row r="96" spans="13:26" x14ac:dyDescent="0.25">
      <c r="M96" s="2"/>
      <c r="N96" s="1">
        <f t="shared" si="10"/>
        <v>34</v>
      </c>
      <c r="O96" s="124">
        <f t="shared" si="13"/>
        <v>1248853.351482538</v>
      </c>
      <c r="P96" s="124">
        <f t="shared" si="12"/>
        <v>36561.995049900259</v>
      </c>
      <c r="Q96" s="124">
        <f t="shared" si="14"/>
        <v>2676.6918854785172</v>
      </c>
      <c r="R96" s="124">
        <f t="shared" si="15"/>
        <v>1288092.038417917</v>
      </c>
      <c r="Z96" s="2"/>
    </row>
    <row r="97" spans="13:26" x14ac:dyDescent="0.25">
      <c r="M97" s="2"/>
      <c r="N97" s="1">
        <f t="shared" si="10"/>
        <v>35</v>
      </c>
      <c r="O97" s="124">
        <f t="shared" si="13"/>
        <v>1288092.038417917</v>
      </c>
      <c r="P97" s="124">
        <f t="shared" si="12"/>
        <v>36561.995049900259</v>
      </c>
      <c r="Q97" s="124">
        <f t="shared" si="14"/>
        <v>2760.7929328849864</v>
      </c>
      <c r="R97" s="124">
        <f t="shared" si="15"/>
        <v>1327414.8264007021</v>
      </c>
      <c r="Z97" s="2"/>
    </row>
    <row r="98" spans="13:26" x14ac:dyDescent="0.25">
      <c r="M98" s="2"/>
      <c r="N98" s="1">
        <f t="shared" si="10"/>
        <v>36</v>
      </c>
      <c r="O98" s="124">
        <f t="shared" si="13"/>
        <v>1327414.8264007021</v>
      </c>
      <c r="P98" s="124">
        <f t="shared" si="12"/>
        <v>36561.995049900259</v>
      </c>
      <c r="Q98" s="124">
        <f t="shared" si="14"/>
        <v>2845.0742357160698</v>
      </c>
      <c r="R98" s="124">
        <f t="shared" si="15"/>
        <v>1366821.8956863184</v>
      </c>
      <c r="Z98" s="2"/>
    </row>
    <row r="99" spans="13:26" x14ac:dyDescent="0.25">
      <c r="M99" s="2"/>
      <c r="N99" s="1">
        <f t="shared" si="10"/>
        <v>37</v>
      </c>
      <c r="O99" s="124">
        <f t="shared" si="13"/>
        <v>1366821.8956863184</v>
      </c>
      <c r="P99" s="124">
        <f t="shared" si="12"/>
        <v>36561.995049900259</v>
      </c>
      <c r="Q99" s="124">
        <f t="shared" si="14"/>
        <v>2929.5361803167552</v>
      </c>
      <c r="R99" s="124">
        <f t="shared" si="15"/>
        <v>1406313.4269165352</v>
      </c>
      <c r="Z99" s="2"/>
    </row>
    <row r="100" spans="13:26" x14ac:dyDescent="0.25">
      <c r="M100" s="2"/>
      <c r="N100" s="1">
        <f t="shared" si="10"/>
        <v>38</v>
      </c>
      <c r="O100" s="124">
        <f t="shared" si="13"/>
        <v>1406313.4269165352</v>
      </c>
      <c r="P100" s="124">
        <f t="shared" si="12"/>
        <v>36561.995049900259</v>
      </c>
      <c r="Q100" s="124">
        <f t="shared" si="14"/>
        <v>3014.179153860091</v>
      </c>
      <c r="R100" s="124">
        <f t="shared" si="15"/>
        <v>1445889.6011202955</v>
      </c>
      <c r="Z100" s="2"/>
    </row>
    <row r="101" spans="13:26" x14ac:dyDescent="0.25">
      <c r="M101" s="2"/>
      <c r="N101" s="1">
        <f t="shared" si="10"/>
        <v>39</v>
      </c>
      <c r="O101" s="124">
        <f t="shared" si="13"/>
        <v>1445889.6011202955</v>
      </c>
      <c r="P101" s="124">
        <f t="shared" si="12"/>
        <v>36561.995049900259</v>
      </c>
      <c r="Q101" s="124">
        <f t="shared" si="14"/>
        <v>3099.0035443489614</v>
      </c>
      <c r="R101" s="124">
        <f t="shared" si="15"/>
        <v>1485550.5997145448</v>
      </c>
      <c r="Z101" s="2"/>
    </row>
    <row r="102" spans="13:26" x14ac:dyDescent="0.25">
      <c r="M102" s="2"/>
      <c r="N102" s="1">
        <f t="shared" si="10"/>
        <v>40</v>
      </c>
      <c r="O102" s="124">
        <f t="shared" si="13"/>
        <v>1485550.5997145448</v>
      </c>
      <c r="P102" s="124">
        <f t="shared" si="12"/>
        <v>36561.995049900259</v>
      </c>
      <c r="Q102" s="124">
        <f t="shared" si="14"/>
        <v>3184.0097406178647</v>
      </c>
      <c r="R102" s="124">
        <f t="shared" si="15"/>
        <v>1525296.6045050628</v>
      </c>
      <c r="Z102" s="2"/>
    </row>
    <row r="103" spans="13:26" x14ac:dyDescent="0.25">
      <c r="M103" s="2"/>
      <c r="N103" s="1">
        <f t="shared" si="10"/>
        <v>41</v>
      </c>
      <c r="O103" s="124">
        <f t="shared" si="13"/>
        <v>1525296.6045050628</v>
      </c>
      <c r="P103" s="124">
        <f t="shared" si="12"/>
        <v>36561.995049900259</v>
      </c>
      <c r="Q103" s="124">
        <f t="shared" si="14"/>
        <v>3269.198132334694</v>
      </c>
      <c r="R103" s="124">
        <f t="shared" si="15"/>
        <v>1565127.7976872977</v>
      </c>
      <c r="Z103" s="2"/>
    </row>
    <row r="104" spans="13:26" x14ac:dyDescent="0.25">
      <c r="M104" s="2"/>
      <c r="N104" s="1">
        <f t="shared" si="10"/>
        <v>42</v>
      </c>
      <c r="O104" s="124">
        <f t="shared" si="13"/>
        <v>1565127.7976872977</v>
      </c>
      <c r="P104" s="124">
        <f t="shared" si="12"/>
        <v>36561.995049900259</v>
      </c>
      <c r="Q104" s="124">
        <f t="shared" si="14"/>
        <v>3354.5691100025283</v>
      </c>
      <c r="R104" s="124">
        <f t="shared" si="15"/>
        <v>1605044.3618472007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1605044.3618472007</v>
      </c>
      <c r="P105" s="124">
        <f t="shared" si="12"/>
        <v>36561.995049900259</v>
      </c>
      <c r="Q105" s="124">
        <f t="shared" si="14"/>
        <v>3440.1230649614172</v>
      </c>
      <c r="R105" s="124">
        <f t="shared" si="15"/>
        <v>1645046.4799620623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1645046.4799620623</v>
      </c>
      <c r="P106" s="124">
        <f t="shared" si="12"/>
        <v>36561.995049900259</v>
      </c>
      <c r="Q106" s="124">
        <f t="shared" si="14"/>
        <v>3525.8603893901777</v>
      </c>
      <c r="R106" s="124">
        <f t="shared" si="15"/>
        <v>1685134.3354013527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1685134.3354013527</v>
      </c>
      <c r="P107" s="124">
        <f t="shared" si="12"/>
        <v>36561.995049900259</v>
      </c>
      <c r="Q107" s="124">
        <f t="shared" si="14"/>
        <v>3611.7814763081919</v>
      </c>
      <c r="R107" s="124">
        <f t="shared" si="15"/>
        <v>1725308.111927561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1725308.111927561</v>
      </c>
      <c r="P108" s="124">
        <f t="shared" si="12"/>
        <v>36561.995049900259</v>
      </c>
      <c r="Q108" s="124">
        <f t="shared" si="14"/>
        <v>3697.8867195772073</v>
      </c>
      <c r="R108" s="124">
        <f t="shared" si="15"/>
        <v>1765567.9936970386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1765567.9936970386</v>
      </c>
      <c r="P109" s="124">
        <f t="shared" si="12"/>
        <v>36561.995049900259</v>
      </c>
      <c r="Q109" s="124">
        <f t="shared" si="14"/>
        <v>3784.1765139031445</v>
      </c>
      <c r="R109" s="124">
        <f t="shared" si="15"/>
        <v>1805914.1652608418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1805914.1652608418</v>
      </c>
      <c r="P110" s="124">
        <f t="shared" si="12"/>
        <v>36561.995049900259</v>
      </c>
      <c r="Q110" s="124">
        <f t="shared" si="14"/>
        <v>3870.6512548379019</v>
      </c>
      <c r="R110" s="124">
        <f t="shared" si="15"/>
        <v>1846346.8115655798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1846346.8115655798</v>
      </c>
      <c r="P111" s="124">
        <f t="shared" si="12"/>
        <v>36561.995049900259</v>
      </c>
      <c r="Q111" s="124">
        <f t="shared" si="14"/>
        <v>3957.3113387811754</v>
      </c>
      <c r="R111" s="124">
        <f t="shared" si="15"/>
        <v>1886866.1179542614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1886866.1179542614</v>
      </c>
      <c r="P112" s="124">
        <f t="shared" si="12"/>
        <v>36561.995049900259</v>
      </c>
      <c r="Q112" s="124">
        <f t="shared" si="14"/>
        <v>4044.1571629822711</v>
      </c>
      <c r="R112" s="124">
        <f t="shared" si="15"/>
        <v>1927472.2701671438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1927472.2701671438</v>
      </c>
      <c r="P113" s="124">
        <f t="shared" si="12"/>
        <v>36561.995049900259</v>
      </c>
      <c r="Q113" s="124">
        <f t="shared" si="14"/>
        <v>4131.1891255419259</v>
      </c>
      <c r="R113" s="124">
        <f t="shared" si="15"/>
        <v>1968165.4543425858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1968165.4543425858</v>
      </c>
      <c r="P114" s="124">
        <f t="shared" si="12"/>
        <v>36561.995049900259</v>
      </c>
      <c r="Q114" s="124">
        <f t="shared" si="14"/>
        <v>4218.4076254141355</v>
      </c>
      <c r="R114" s="124">
        <f t="shared" si="15"/>
        <v>2008945.8570179001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2008945.8570179001</v>
      </c>
      <c r="P115" s="124">
        <f t="shared" si="12"/>
        <v>36561.995049900259</v>
      </c>
      <c r="Q115" s="124">
        <f t="shared" si="14"/>
        <v>4305.8130624079813</v>
      </c>
      <c r="R115" s="124">
        <f t="shared" si="15"/>
        <v>2049813.6651302082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2049813.6651302082</v>
      </c>
      <c r="P116" s="124">
        <f t="shared" si="12"/>
        <v>36561.995049900259</v>
      </c>
      <c r="Q116" s="124">
        <f t="shared" si="14"/>
        <v>4393.4058371894635</v>
      </c>
      <c r="R116" s="124">
        <f t="shared" si="15"/>
        <v>2090769.066017298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2090769.066017298</v>
      </c>
      <c r="P117" s="124">
        <f t="shared" si="12"/>
        <v>36561.995049900259</v>
      </c>
      <c r="Q117" s="124">
        <f t="shared" si="14"/>
        <v>4481.1863512833361</v>
      </c>
      <c r="R117" s="124">
        <f t="shared" si="15"/>
        <v>2131812.2474184819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2131812.2474184819</v>
      </c>
      <c r="P118" s="124">
        <f t="shared" si="12"/>
        <v>36561.995049900259</v>
      </c>
      <c r="Q118" s="124">
        <f t="shared" si="14"/>
        <v>4569.1550070749499</v>
      </c>
      <c r="R118" s="124">
        <f t="shared" si="15"/>
        <v>2172943.3974754573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2172943.3974754573</v>
      </c>
      <c r="P119" s="124">
        <f t="shared" si="12"/>
        <v>36561.995049900259</v>
      </c>
      <c r="Q119" s="124">
        <f t="shared" si="14"/>
        <v>4657.3122078120978</v>
      </c>
      <c r="R119" s="124">
        <f t="shared" si="15"/>
        <v>2214162.7047331696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2214162.7047331696</v>
      </c>
      <c r="P120" s="124">
        <f t="shared" si="12"/>
        <v>36561.995049900259</v>
      </c>
      <c r="Q120" s="124">
        <f t="shared" si="14"/>
        <v>4745.6583576068579</v>
      </c>
      <c r="R120" s="124">
        <f t="shared" si="15"/>
        <v>2255470.3581406767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2255470.3581406767</v>
      </c>
      <c r="P121" s="124">
        <f t="shared" si="12"/>
        <v>36561.995049900259</v>
      </c>
      <c r="Q121" s="124">
        <f t="shared" si="14"/>
        <v>4834.1938614374521</v>
      </c>
      <c r="R121" s="124">
        <f t="shared" si="15"/>
        <v>2296866.5470520146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2296866.5470520146</v>
      </c>
      <c r="P122" s="124">
        <f t="shared" si="12"/>
        <v>36561.995049900259</v>
      </c>
      <c r="Q122" s="124">
        <f t="shared" si="14"/>
        <v>4922.9191251501015</v>
      </c>
      <c r="R122" s="124">
        <f t="shared" si="15"/>
        <v>2338351.461227065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2338351.461227065</v>
      </c>
      <c r="P123" s="124">
        <f t="shared" si="12"/>
        <v>36561.995049900259</v>
      </c>
      <c r="Q123" s="124">
        <f t="shared" si="14"/>
        <v>5011.8345554608813</v>
      </c>
      <c r="R123" s="124">
        <f t="shared" si="15"/>
        <v>2379925.2908324264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2379925.2908324264</v>
      </c>
      <c r="P124" s="124">
        <f t="shared" si="12"/>
        <v>36561.995049900259</v>
      </c>
      <c r="Q124" s="124">
        <f t="shared" si="14"/>
        <v>5100.9405599575939</v>
      </c>
      <c r="R124" s="124">
        <f t="shared" si="15"/>
        <v>2421588.2264422844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2421588.2264422844</v>
      </c>
      <c r="P125" s="124">
        <f t="shared" si="12"/>
        <v>36561.995049900259</v>
      </c>
      <c r="Q125" s="124">
        <f t="shared" si="14"/>
        <v>5190.2375471016294</v>
      </c>
      <c r="R125" s="124">
        <f t="shared" si="15"/>
        <v>2463340.4590392862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2463340.4590392862</v>
      </c>
      <c r="P126" s="124">
        <f t="shared" si="12"/>
        <v>36561.995049900259</v>
      </c>
      <c r="Q126" s="124">
        <f t="shared" si="14"/>
        <v>5279.7259262298403</v>
      </c>
      <c r="R126" s="124">
        <f t="shared" si="15"/>
        <v>2505182.1800154164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2505182.1800154164</v>
      </c>
      <c r="P127" s="124">
        <f t="shared" si="12"/>
        <v>36561.995049900259</v>
      </c>
      <c r="Q127" s="124">
        <f t="shared" si="14"/>
        <v>5369.4061075564223</v>
      </c>
      <c r="R127" s="124">
        <f t="shared" si="15"/>
        <v>2547113.5811728733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2547113.5811728733</v>
      </c>
      <c r="P128" s="124">
        <f t="shared" si="12"/>
        <v>36561.995049900259</v>
      </c>
      <c r="Q128" s="124">
        <f t="shared" si="14"/>
        <v>5459.2785021747895</v>
      </c>
      <c r="R128" s="124">
        <f t="shared" si="15"/>
        <v>2589134.8547249483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2589134.8547249483</v>
      </c>
      <c r="P129" s="124">
        <f t="shared" si="12"/>
        <v>36561.995049900259</v>
      </c>
      <c r="Q129" s="124">
        <f t="shared" si="14"/>
        <v>5549.3435220594602</v>
      </c>
      <c r="R129" s="124">
        <f t="shared" si="15"/>
        <v>2631246.1932969079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2631246.1932969079</v>
      </c>
      <c r="P130" s="124">
        <f t="shared" si="12"/>
        <v>36561.995049900259</v>
      </c>
      <c r="Q130" s="124">
        <f t="shared" si="14"/>
        <v>5639.6015800679461</v>
      </c>
      <c r="R130" s="124">
        <f t="shared" si="15"/>
        <v>2673447.7899268763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2673447.7899268763</v>
      </c>
      <c r="P131" s="124">
        <f t="shared" si="12"/>
        <v>36561.995049900259</v>
      </c>
      <c r="Q131" s="124">
        <f t="shared" si="14"/>
        <v>5730.0530899426449</v>
      </c>
      <c r="R131" s="124">
        <f t="shared" si="15"/>
        <v>2715739.8380667195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2715739.8380667195</v>
      </c>
      <c r="P132" s="124">
        <f t="shared" si="12"/>
        <v>36561.995049900259</v>
      </c>
      <c r="Q132" s="124">
        <f t="shared" si="14"/>
        <v>5820.6984663127369</v>
      </c>
      <c r="R132" s="124">
        <f t="shared" si="15"/>
        <v>2758122.5315829325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2758122.5315829325</v>
      </c>
      <c r="P133" s="124">
        <f t="shared" si="12"/>
        <v>36561.995049900259</v>
      </c>
      <c r="Q133" s="124">
        <f t="shared" si="14"/>
        <v>5911.5381246960824</v>
      </c>
      <c r="R133" s="124">
        <f t="shared" si="15"/>
        <v>2800596.0647575287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2800596.0647575287</v>
      </c>
      <c r="P134" s="124">
        <f t="shared" si="12"/>
        <v>36561.995049900259</v>
      </c>
      <c r="Q134" s="124">
        <f t="shared" si="14"/>
        <v>6002.5724815011326</v>
      </c>
      <c r="R134" s="124">
        <f t="shared" si="15"/>
        <v>2843160.63228893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2843160.63228893</v>
      </c>
      <c r="P135" s="124">
        <f t="shared" si="12"/>
        <v>36561.995049900259</v>
      </c>
      <c r="Q135" s="124">
        <f t="shared" si="14"/>
        <v>6093.8019540288342</v>
      </c>
      <c r="R135" s="124">
        <f t="shared" si="15"/>
        <v>2885816.429292859</v>
      </c>
      <c r="Z135" s="2"/>
    </row>
    <row r="136" spans="13:26" x14ac:dyDescent="0.25">
      <c r="M136" s="2"/>
      <c r="N136" s="1">
        <f t="shared" si="10"/>
        <v>74</v>
      </c>
      <c r="O136" s="124">
        <f t="shared" si="13"/>
        <v>2885816.429292859</v>
      </c>
      <c r="P136" s="124">
        <f t="shared" si="12"/>
        <v>36561.995049900259</v>
      </c>
      <c r="Q136" s="124">
        <f t="shared" si="14"/>
        <v>6185.2269604745434</v>
      </c>
      <c r="R136" s="124">
        <f t="shared" si="15"/>
        <v>2928563.651303234</v>
      </c>
      <c r="Z136" s="2"/>
    </row>
    <row r="137" spans="13:26" x14ac:dyDescent="0.25">
      <c r="M137" s="2"/>
      <c r="N137" s="1">
        <f t="shared" si="10"/>
        <v>75</v>
      </c>
      <c r="O137" s="124">
        <f t="shared" si="13"/>
        <v>2928563.651303234</v>
      </c>
      <c r="P137" s="124">
        <f t="shared" si="12"/>
        <v>36561.995049900259</v>
      </c>
      <c r="Q137" s="124">
        <f t="shared" si="14"/>
        <v>6276.8479199299409</v>
      </c>
      <c r="R137" s="124">
        <f t="shared" si="15"/>
        <v>2971402.4942730642</v>
      </c>
      <c r="Z137" s="2"/>
    </row>
    <row r="138" spans="13:26" x14ac:dyDescent="0.25">
      <c r="M138" s="2"/>
      <c r="N138" s="1">
        <f t="shared" si="10"/>
        <v>76</v>
      </c>
      <c r="O138" s="124">
        <f t="shared" si="13"/>
        <v>2971402.4942730642</v>
      </c>
      <c r="P138" s="124">
        <f t="shared" si="12"/>
        <v>36561.995049900259</v>
      </c>
      <c r="Q138" s="124">
        <f t="shared" si="14"/>
        <v>6368.6652523849561</v>
      </c>
      <c r="R138" s="124">
        <f t="shared" si="15"/>
        <v>3014333.1545753493</v>
      </c>
      <c r="Z138" s="2"/>
    </row>
    <row r="139" spans="13:26" x14ac:dyDescent="0.25">
      <c r="M139" s="2"/>
      <c r="N139" s="1">
        <f t="shared" si="10"/>
        <v>77</v>
      </c>
      <c r="O139" s="124">
        <f t="shared" si="13"/>
        <v>3014333.1545753493</v>
      </c>
      <c r="P139" s="124">
        <f t="shared" si="12"/>
        <v>36561.995049900259</v>
      </c>
      <c r="Q139" s="124">
        <f t="shared" si="14"/>
        <v>6460.6793787296929</v>
      </c>
      <c r="R139" s="124">
        <f t="shared" si="15"/>
        <v>3057355.8290039795</v>
      </c>
      <c r="Z139" s="2"/>
    </row>
    <row r="140" spans="13:26" x14ac:dyDescent="0.25">
      <c r="M140" s="2"/>
      <c r="N140" s="1">
        <f t="shared" si="10"/>
        <v>78</v>
      </c>
      <c r="O140" s="124">
        <f t="shared" si="13"/>
        <v>3057355.8290039795</v>
      </c>
      <c r="P140" s="124">
        <f t="shared" si="12"/>
        <v>36561.995049900259</v>
      </c>
      <c r="Q140" s="124">
        <f t="shared" si="14"/>
        <v>6552.8907207563534</v>
      </c>
      <c r="R140" s="124">
        <f t="shared" si="15"/>
        <v>3100470.7147746361</v>
      </c>
      <c r="Z140" s="2"/>
    </row>
    <row r="141" spans="13:26" x14ac:dyDescent="0.25">
      <c r="M141" s="2"/>
      <c r="N141" s="1">
        <f t="shared" si="10"/>
        <v>79</v>
      </c>
      <c r="O141" s="124">
        <f t="shared" ref="O141:O204" si="16">R140</f>
        <v>3100470.7147746361</v>
      </c>
      <c r="P141" s="124">
        <f t="shared" si="12"/>
        <v>36561.995049900259</v>
      </c>
      <c r="Q141" s="124">
        <f t="shared" ref="Q141:Q204" si="17">O141*$P$57</f>
        <v>6645.2997011611787</v>
      </c>
      <c r="R141" s="124">
        <f t="shared" ref="R141:R204" si="18">O141+P141+Q141</f>
        <v>3143678.0095256977</v>
      </c>
      <c r="Z141" s="2"/>
    </row>
    <row r="142" spans="13:26" x14ac:dyDescent="0.25">
      <c r="M142" s="2"/>
      <c r="N142" s="1">
        <f t="shared" si="10"/>
        <v>80</v>
      </c>
      <c r="O142" s="124">
        <f t="shared" si="16"/>
        <v>3143678.0095256977</v>
      </c>
      <c r="P142" s="124">
        <f t="shared" si="12"/>
        <v>36561.995049900259</v>
      </c>
      <c r="Q142" s="124">
        <f t="shared" si="17"/>
        <v>6737.9067435463812</v>
      </c>
      <c r="R142" s="124">
        <f t="shared" si="18"/>
        <v>3186977.9113191445</v>
      </c>
      <c r="Z142" s="2"/>
    </row>
    <row r="143" spans="13:26" x14ac:dyDescent="0.25">
      <c r="M143" s="2"/>
      <c r="N143" s="1">
        <f t="shared" si="10"/>
        <v>81</v>
      </c>
      <c r="O143" s="124">
        <f t="shared" si="16"/>
        <v>3186977.9113191445</v>
      </c>
      <c r="P143" s="124">
        <f t="shared" si="12"/>
        <v>36561.995049900259</v>
      </c>
      <c r="Q143" s="124">
        <f t="shared" si="17"/>
        <v>6830.7122724220872</v>
      </c>
      <c r="R143" s="124">
        <f t="shared" si="18"/>
        <v>3230370.6186414668</v>
      </c>
      <c r="Z143" s="2"/>
    </row>
    <row r="144" spans="13:26" x14ac:dyDescent="0.25">
      <c r="M144" s="2"/>
      <c r="N144" s="1">
        <f t="shared" si="10"/>
        <v>82</v>
      </c>
      <c r="O144" s="124">
        <f t="shared" si="16"/>
        <v>3230370.6186414668</v>
      </c>
      <c r="P144" s="124">
        <f t="shared" si="12"/>
        <v>36561.995049900259</v>
      </c>
      <c r="Q144" s="124">
        <f t="shared" si="17"/>
        <v>6923.7167132082868</v>
      </c>
      <c r="R144" s="124">
        <f t="shared" si="18"/>
        <v>3273856.3304045754</v>
      </c>
      <c r="Z144" s="2"/>
    </row>
    <row r="145" spans="13:26" x14ac:dyDescent="0.25">
      <c r="M145" s="2"/>
      <c r="N145" s="1">
        <f t="shared" si="10"/>
        <v>83</v>
      </c>
      <c r="O145" s="124">
        <f t="shared" si="16"/>
        <v>3273856.3304045754</v>
      </c>
      <c r="P145" s="124">
        <f t="shared" si="12"/>
        <v>36561.995049900259</v>
      </c>
      <c r="Q145" s="124">
        <f t="shared" si="17"/>
        <v>7016.920492236779</v>
      </c>
      <c r="R145" s="124">
        <f t="shared" si="18"/>
        <v>3317435.2459467128</v>
      </c>
      <c r="Z145" s="2"/>
    </row>
    <row r="146" spans="13:26" x14ac:dyDescent="0.25">
      <c r="M146" s="2"/>
      <c r="N146" s="1">
        <f t="shared" si="10"/>
        <v>84</v>
      </c>
      <c r="O146" s="124">
        <f t="shared" si="16"/>
        <v>3317435.2459467128</v>
      </c>
      <c r="P146" s="124">
        <f t="shared" si="12"/>
        <v>36561.995049900259</v>
      </c>
      <c r="Q146" s="124">
        <f t="shared" si="17"/>
        <v>7110.3240367531298</v>
      </c>
      <c r="R146" s="124">
        <f t="shared" si="18"/>
        <v>3361107.5650333664</v>
      </c>
      <c r="Z146" s="2"/>
    </row>
    <row r="147" spans="13:26" x14ac:dyDescent="0.25">
      <c r="M147" s="2"/>
      <c r="N147" s="1">
        <f t="shared" si="10"/>
        <v>85</v>
      </c>
      <c r="O147" s="124">
        <f t="shared" si="16"/>
        <v>3361107.5650333664</v>
      </c>
      <c r="P147" s="124">
        <f t="shared" si="12"/>
        <v>36561.995049900259</v>
      </c>
      <c r="Q147" s="124">
        <f t="shared" si="17"/>
        <v>7203.9277749186267</v>
      </c>
      <c r="R147" s="124">
        <f t="shared" si="18"/>
        <v>3404873.4878581855</v>
      </c>
      <c r="Z147" s="2"/>
    </row>
    <row r="148" spans="13:26" x14ac:dyDescent="0.25">
      <c r="M148" s="2"/>
      <c r="N148" s="1">
        <f t="shared" si="10"/>
        <v>86</v>
      </c>
      <c r="O148" s="124">
        <f t="shared" si="16"/>
        <v>3404873.4878581855</v>
      </c>
      <c r="P148" s="124">
        <f t="shared" si="12"/>
        <v>36561.995049900259</v>
      </c>
      <c r="Q148" s="124">
        <f t="shared" si="17"/>
        <v>7297.7321358122445</v>
      </c>
      <c r="R148" s="124">
        <f t="shared" si="18"/>
        <v>3448733.2150438982</v>
      </c>
      <c r="Z148" s="2"/>
    </row>
    <row r="149" spans="13:26" x14ac:dyDescent="0.25">
      <c r="M149" s="2"/>
      <c r="N149" s="1">
        <f t="shared" si="10"/>
        <v>87</v>
      </c>
      <c r="O149" s="124">
        <f t="shared" si="16"/>
        <v>3448733.2150438982</v>
      </c>
      <c r="P149" s="124">
        <f t="shared" si="12"/>
        <v>36561.995049900259</v>
      </c>
      <c r="Q149" s="124">
        <f t="shared" si="17"/>
        <v>7391.7375494326125</v>
      </c>
      <c r="R149" s="124">
        <f t="shared" si="18"/>
        <v>3492686.9476432311</v>
      </c>
      <c r="Z149" s="2"/>
    </row>
    <row r="150" spans="13:26" x14ac:dyDescent="0.25">
      <c r="M150" s="2"/>
      <c r="N150" s="1">
        <f t="shared" si="10"/>
        <v>88</v>
      </c>
      <c r="O150" s="124">
        <f t="shared" si="16"/>
        <v>3492686.9476432311</v>
      </c>
      <c r="P150" s="124">
        <f t="shared" si="12"/>
        <v>36561.995049900259</v>
      </c>
      <c r="Q150" s="124">
        <f t="shared" si="17"/>
        <v>7485.944446699983</v>
      </c>
      <c r="R150" s="124">
        <f t="shared" si="18"/>
        <v>3536734.8871398317</v>
      </c>
      <c r="Z150" s="2"/>
    </row>
    <row r="151" spans="13:26" x14ac:dyDescent="0.25">
      <c r="M151" s="2"/>
      <c r="N151" s="1">
        <f t="shared" si="10"/>
        <v>89</v>
      </c>
      <c r="O151" s="124">
        <f t="shared" si="16"/>
        <v>3536734.8871398317</v>
      </c>
      <c r="P151" s="124">
        <f t="shared" si="12"/>
        <v>36561.995049900259</v>
      </c>
      <c r="Q151" s="124">
        <f t="shared" si="17"/>
        <v>7580.3532594582102</v>
      </c>
      <c r="R151" s="124">
        <f t="shared" si="18"/>
        <v>3580877.2354491903</v>
      </c>
      <c r="Z151" s="2"/>
    </row>
    <row r="152" spans="13:26" x14ac:dyDescent="0.25">
      <c r="M152" s="2"/>
      <c r="N152" s="1">
        <f t="shared" si="10"/>
        <v>90</v>
      </c>
      <c r="O152" s="124">
        <f t="shared" si="16"/>
        <v>3580877.2354491903</v>
      </c>
      <c r="P152" s="124">
        <f t="shared" si="12"/>
        <v>36561.995049900259</v>
      </c>
      <c r="Q152" s="124">
        <f t="shared" si="17"/>
        <v>7674.9644204767246</v>
      </c>
      <c r="R152" s="124">
        <f t="shared" si="18"/>
        <v>3625114.1949195676</v>
      </c>
      <c r="Z152" s="2"/>
    </row>
    <row r="153" spans="13:26" x14ac:dyDescent="0.25">
      <c r="M153" s="2"/>
      <c r="N153" s="1">
        <f t="shared" si="10"/>
        <v>91</v>
      </c>
      <c r="O153" s="124">
        <f t="shared" si="16"/>
        <v>3625114.1949195676</v>
      </c>
      <c r="P153" s="124">
        <f t="shared" si="12"/>
        <v>36561.995049900259</v>
      </c>
      <c r="Q153" s="124">
        <f t="shared" si="17"/>
        <v>7769.778363452524</v>
      </c>
      <c r="R153" s="124">
        <f t="shared" si="18"/>
        <v>3669445.9683329202</v>
      </c>
      <c r="Z153" s="2"/>
    </row>
    <row r="154" spans="13:26" x14ac:dyDescent="0.25">
      <c r="M154" s="2"/>
      <c r="N154" s="1">
        <f t="shared" si="10"/>
        <v>92</v>
      </c>
      <c r="O154" s="124">
        <f t="shared" si="16"/>
        <v>3669445.9683329202</v>
      </c>
      <c r="P154" s="124">
        <f t="shared" si="12"/>
        <v>36561.995049900259</v>
      </c>
      <c r="Q154" s="124">
        <f t="shared" si="17"/>
        <v>7864.7955230121524</v>
      </c>
      <c r="R154" s="124">
        <f t="shared" si="18"/>
        <v>3713872.7589058327</v>
      </c>
      <c r="Z154" s="2"/>
    </row>
    <row r="155" spans="13:26" x14ac:dyDescent="0.25">
      <c r="M155" s="2"/>
      <c r="N155" s="1">
        <f t="shared" si="10"/>
        <v>93</v>
      </c>
      <c r="O155" s="124">
        <f t="shared" si="16"/>
        <v>3713872.7589058327</v>
      </c>
      <c r="P155" s="124">
        <f t="shared" si="12"/>
        <v>36561.995049900259</v>
      </c>
      <c r="Q155" s="124">
        <f t="shared" si="17"/>
        <v>7960.0163347137022</v>
      </c>
      <c r="R155" s="124">
        <f t="shared" si="18"/>
        <v>3758394.7702904469</v>
      </c>
      <c r="Z155" s="2"/>
    </row>
    <row r="156" spans="13:26" x14ac:dyDescent="0.25">
      <c r="M156" s="2"/>
      <c r="N156" s="1">
        <f t="shared" si="10"/>
        <v>94</v>
      </c>
      <c r="O156" s="124">
        <f t="shared" si="16"/>
        <v>3758394.7702904469</v>
      </c>
      <c r="P156" s="124">
        <f t="shared" si="12"/>
        <v>36561.995049900259</v>
      </c>
      <c r="Q156" s="124">
        <f t="shared" si="17"/>
        <v>8055.4412350488046</v>
      </c>
      <c r="R156" s="124">
        <f t="shared" si="18"/>
        <v>3803012.206575396</v>
      </c>
      <c r="Z156" s="2"/>
    </row>
    <row r="157" spans="13:26" x14ac:dyDescent="0.25">
      <c r="M157" s="2"/>
      <c r="N157" s="1">
        <f t="shared" si="10"/>
        <v>95</v>
      </c>
      <c r="O157" s="124">
        <f t="shared" si="16"/>
        <v>3803012.206575396</v>
      </c>
      <c r="P157" s="124">
        <f t="shared" si="12"/>
        <v>36561.995049900259</v>
      </c>
      <c r="Q157" s="124">
        <f t="shared" si="17"/>
        <v>8151.070661444629</v>
      </c>
      <c r="R157" s="124">
        <f t="shared" si="18"/>
        <v>3847725.2722867411</v>
      </c>
      <c r="Z157" s="2"/>
    </row>
    <row r="158" spans="13:26" x14ac:dyDescent="0.25">
      <c r="M158" s="2"/>
      <c r="N158" s="1">
        <f t="shared" si="10"/>
        <v>96</v>
      </c>
      <c r="O158" s="124">
        <f t="shared" si="16"/>
        <v>3847725.2722867411</v>
      </c>
      <c r="P158" s="124">
        <f t="shared" si="12"/>
        <v>36561.995049900259</v>
      </c>
      <c r="Q158" s="124">
        <f t="shared" si="17"/>
        <v>8246.9050522658945</v>
      </c>
      <c r="R158" s="124">
        <f t="shared" si="18"/>
        <v>3892534.1723889075</v>
      </c>
      <c r="Z158" s="2"/>
    </row>
    <row r="159" spans="13:26" x14ac:dyDescent="0.25">
      <c r="M159" s="2"/>
      <c r="N159" s="1">
        <f t="shared" si="10"/>
        <v>97</v>
      </c>
      <c r="O159" s="124">
        <f t="shared" si="16"/>
        <v>3892534.1723889075</v>
      </c>
      <c r="P159" s="124">
        <f t="shared" si="12"/>
        <v>36561.995049900259</v>
      </c>
      <c r="Q159" s="124">
        <f t="shared" si="17"/>
        <v>8342.9448468168757</v>
      </c>
      <c r="R159" s="124">
        <f t="shared" si="18"/>
        <v>3937439.1122856247</v>
      </c>
      <c r="Z159" s="2"/>
    </row>
    <row r="160" spans="13:26" x14ac:dyDescent="0.25">
      <c r="M160" s="2"/>
      <c r="N160" s="1">
        <f t="shared" si="10"/>
        <v>98</v>
      </c>
      <c r="O160" s="124">
        <f t="shared" si="16"/>
        <v>3937439.1122856247</v>
      </c>
      <c r="P160" s="124">
        <f t="shared" si="12"/>
        <v>36561.995049900259</v>
      </c>
      <c r="Q160" s="124">
        <f t="shared" si="17"/>
        <v>8439.1904853434135</v>
      </c>
      <c r="R160" s="124">
        <f t="shared" si="18"/>
        <v>3982440.2978208684</v>
      </c>
      <c r="Z160" s="2"/>
    </row>
    <row r="161" spans="13:26" x14ac:dyDescent="0.25">
      <c r="M161" s="2"/>
      <c r="N161" s="1">
        <f t="shared" si="10"/>
        <v>99</v>
      </c>
      <c r="O161" s="124">
        <f t="shared" si="16"/>
        <v>3982440.2978208684</v>
      </c>
      <c r="P161" s="124">
        <f t="shared" si="12"/>
        <v>36561.995049900259</v>
      </c>
      <c r="Q161" s="124">
        <f t="shared" si="17"/>
        <v>8535.6424090349392</v>
      </c>
      <c r="R161" s="124">
        <f t="shared" si="18"/>
        <v>4027537.9352798038</v>
      </c>
      <c r="Z161" s="2"/>
    </row>
    <row r="162" spans="13:26" x14ac:dyDescent="0.25">
      <c r="M162" s="2"/>
      <c r="N162" s="1">
        <f t="shared" si="10"/>
        <v>100</v>
      </c>
      <c r="O162" s="124">
        <f t="shared" si="16"/>
        <v>4027537.9352798038</v>
      </c>
      <c r="P162" s="124">
        <f t="shared" si="12"/>
        <v>36561.995049900259</v>
      </c>
      <c r="Q162" s="124">
        <f t="shared" si="17"/>
        <v>8632.3010600264934</v>
      </c>
      <c r="R162" s="124">
        <f t="shared" si="18"/>
        <v>4072732.2313897307</v>
      </c>
      <c r="Z162" s="2"/>
    </row>
    <row r="163" spans="13:26" x14ac:dyDescent="0.25">
      <c r="M163" s="2"/>
      <c r="N163" s="1">
        <f t="shared" si="10"/>
        <v>101</v>
      </c>
      <c r="O163" s="124">
        <f t="shared" si="16"/>
        <v>4072732.2313897307</v>
      </c>
      <c r="P163" s="124">
        <f t="shared" si="12"/>
        <v>36561.995049900259</v>
      </c>
      <c r="Q163" s="124">
        <f t="shared" si="17"/>
        <v>8729.1668814007553</v>
      </c>
      <c r="R163" s="124">
        <f t="shared" si="18"/>
        <v>4118023.3933210317</v>
      </c>
      <c r="Z163" s="2"/>
    </row>
    <row r="164" spans="13:26" x14ac:dyDescent="0.25">
      <c r="M164" s="2"/>
      <c r="N164" s="1">
        <f t="shared" si="10"/>
        <v>102</v>
      </c>
      <c r="O164" s="124">
        <f t="shared" si="16"/>
        <v>4118023.3933210317</v>
      </c>
      <c r="P164" s="124">
        <f t="shared" si="12"/>
        <v>36561.995049900259</v>
      </c>
      <c r="Q164" s="124">
        <f t="shared" si="17"/>
        <v>8826.240317190066</v>
      </c>
      <c r="R164" s="124">
        <f t="shared" si="18"/>
        <v>4163411.6286881221</v>
      </c>
      <c r="Z164" s="2"/>
    </row>
    <row r="165" spans="13:26" x14ac:dyDescent="0.25">
      <c r="M165" s="2"/>
      <c r="N165" s="1">
        <f t="shared" si="10"/>
        <v>103</v>
      </c>
      <c r="O165" s="124">
        <f t="shared" si="16"/>
        <v>4163411.6286881221</v>
      </c>
      <c r="P165" s="124">
        <f t="shared" si="12"/>
        <v>36561.995049900259</v>
      </c>
      <c r="Q165" s="124">
        <f t="shared" si="17"/>
        <v>8923.521812378478</v>
      </c>
      <c r="R165" s="124">
        <f t="shared" si="18"/>
        <v>4208897.145550401</v>
      </c>
      <c r="Z165" s="2"/>
    </row>
    <row r="166" spans="13:26" x14ac:dyDescent="0.25">
      <c r="M166" s="2"/>
      <c r="N166" s="1">
        <f t="shared" si="10"/>
        <v>104</v>
      </c>
      <c r="O166" s="124">
        <f t="shared" si="16"/>
        <v>4208897.145550401</v>
      </c>
      <c r="P166" s="124">
        <f t="shared" si="12"/>
        <v>36561.995049900259</v>
      </c>
      <c r="Q166" s="124">
        <f t="shared" si="17"/>
        <v>9021.0118129037801</v>
      </c>
      <c r="R166" s="124">
        <f t="shared" si="18"/>
        <v>4254480.1524132052</v>
      </c>
      <c r="Z166" s="2"/>
    </row>
    <row r="167" spans="13:26" x14ac:dyDescent="0.25">
      <c r="M167" s="2"/>
      <c r="N167" s="1">
        <f t="shared" si="10"/>
        <v>105</v>
      </c>
      <c r="O167" s="124">
        <f t="shared" si="16"/>
        <v>4254480.1524132052</v>
      </c>
      <c r="P167" s="124">
        <f t="shared" si="12"/>
        <v>36561.995049900259</v>
      </c>
      <c r="Q167" s="124">
        <f t="shared" si="17"/>
        <v>9118.7107656595508</v>
      </c>
      <c r="R167" s="124">
        <f t="shared" si="18"/>
        <v>4300160.8582287654</v>
      </c>
      <c r="Z167" s="2"/>
    </row>
    <row r="168" spans="13:26" x14ac:dyDescent="0.25">
      <c r="M168" s="2"/>
      <c r="N168" s="1">
        <f t="shared" si="10"/>
        <v>106</v>
      </c>
      <c r="O168" s="124">
        <f t="shared" si="16"/>
        <v>4300160.8582287654</v>
      </c>
      <c r="P168" s="124">
        <f t="shared" si="12"/>
        <v>36561.995049900259</v>
      </c>
      <c r="Q168" s="124">
        <f t="shared" si="17"/>
        <v>9216.6191184972067</v>
      </c>
      <c r="R168" s="124">
        <f t="shared" si="18"/>
        <v>4345939.4723971626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4345939.4723971626</v>
      </c>
      <c r="P169" s="124">
        <f t="shared" si="12"/>
        <v>36561.995049900259</v>
      </c>
      <c r="Q169" s="124">
        <f t="shared" si="17"/>
        <v>9314.7373202280487</v>
      </c>
      <c r="R169" s="124">
        <f t="shared" si="18"/>
        <v>4391816.2047672914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4391816.2047672914</v>
      </c>
      <c r="P170" s="124">
        <f t="shared" si="12"/>
        <v>36561.995049900259</v>
      </c>
      <c r="Q170" s="124">
        <f t="shared" si="17"/>
        <v>9413.0658206253265</v>
      </c>
      <c r="R170" s="124">
        <f t="shared" si="18"/>
        <v>4437791.2656378169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4437791.2656378169</v>
      </c>
      <c r="P171" s="124">
        <f t="shared" si="12"/>
        <v>36561.995049900259</v>
      </c>
      <c r="Q171" s="124">
        <f t="shared" si="17"/>
        <v>9511.6050704262962</v>
      </c>
      <c r="R171" s="124">
        <f t="shared" si="18"/>
        <v>4483864.8657581434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4483864.8657581434</v>
      </c>
      <c r="P172" s="124">
        <f t="shared" si="12"/>
        <v>36561.995049900259</v>
      </c>
      <c r="Q172" s="124">
        <f t="shared" si="17"/>
        <v>9610.3555213342916</v>
      </c>
      <c r="R172" s="124">
        <f t="shared" si="18"/>
        <v>4530037.2163293781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4530037.2163293781</v>
      </c>
      <c r="P173" s="124">
        <f t="shared" si="12"/>
        <v>36561.995049900259</v>
      </c>
      <c r="Q173" s="124">
        <f t="shared" si="17"/>
        <v>9709.3176260207838</v>
      </c>
      <c r="R173" s="124">
        <f t="shared" si="18"/>
        <v>4576308.5290052993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4576308.5290052993</v>
      </c>
      <c r="P174" s="124">
        <f t="shared" si="12"/>
        <v>36561.995049900259</v>
      </c>
      <c r="Q174" s="124">
        <f t="shared" si="17"/>
        <v>9808.4918381274729</v>
      </c>
      <c r="R174" s="124">
        <f t="shared" si="18"/>
        <v>4622679.0158933271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4622679.0158933271</v>
      </c>
      <c r="P175" s="124">
        <f t="shared" si="12"/>
        <v>36561.995049900259</v>
      </c>
      <c r="Q175" s="124">
        <f t="shared" si="17"/>
        <v>9907.8786122683487</v>
      </c>
      <c r="R175" s="124">
        <f t="shared" si="18"/>
        <v>4669148.8895554962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4669148.8895554962</v>
      </c>
      <c r="P176" s="124">
        <f t="shared" si="12"/>
        <v>36561.995049900259</v>
      </c>
      <c r="Q176" s="124">
        <f t="shared" si="17"/>
        <v>10007.478404031794</v>
      </c>
      <c r="R176" s="124">
        <f t="shared" si="18"/>
        <v>4715718.3630094286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4715718.3630094286</v>
      </c>
      <c r="P177" s="124">
        <f t="shared" si="12"/>
        <v>36561.995049900259</v>
      </c>
      <c r="Q177" s="124">
        <f t="shared" si="17"/>
        <v>10107.291669982653</v>
      </c>
      <c r="R177" s="124">
        <f t="shared" si="18"/>
        <v>4762387.6497293115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4762387.6497293115</v>
      </c>
      <c r="P178" s="124">
        <f t="shared" si="12"/>
        <v>36561.995049900259</v>
      </c>
      <c r="Q178" s="124">
        <f t="shared" si="17"/>
        <v>10207.318867664339</v>
      </c>
      <c r="R178" s="124">
        <f t="shared" si="18"/>
        <v>4809156.9636468766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4809156.9636468766</v>
      </c>
      <c r="P179" s="124">
        <f t="shared" si="12"/>
        <v>36561.995049900259</v>
      </c>
      <c r="Q179" s="124">
        <f t="shared" si="17"/>
        <v>10307.560455600931</v>
      </c>
      <c r="R179" s="124">
        <f t="shared" si="18"/>
        <v>4856026.5191523777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4856026.5191523777</v>
      </c>
      <c r="P180" s="124">
        <f t="shared" si="12"/>
        <v>36561.995049900259</v>
      </c>
      <c r="Q180" s="124">
        <f t="shared" si="17"/>
        <v>10408.016893299264</v>
      </c>
      <c r="R180" s="124">
        <f t="shared" si="18"/>
        <v>4902996.5310955774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4902996.5310955774</v>
      </c>
      <c r="P181" s="124">
        <f t="shared" si="12"/>
        <v>36561.995049900259</v>
      </c>
      <c r="Q181" s="124">
        <f t="shared" si="17"/>
        <v>10508.688641251048</v>
      </c>
      <c r="R181" s="124">
        <f t="shared" si="18"/>
        <v>4950067.2147867288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4950067.2147867288</v>
      </c>
      <c r="P182" s="124">
        <f t="shared" si="12"/>
        <v>36561.995049900259</v>
      </c>
      <c r="Q182" s="124">
        <f t="shared" si="17"/>
        <v>10609.576160934974</v>
      </c>
      <c r="R182" s="124">
        <f t="shared" si="18"/>
        <v>4997238.785997564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4997238.785997564</v>
      </c>
      <c r="P183" s="124">
        <f t="shared" si="12"/>
        <v>36561.995049900259</v>
      </c>
      <c r="Q183" s="124">
        <f t="shared" si="17"/>
        <v>10710.679914818826</v>
      </c>
      <c r="R183" s="124">
        <f t="shared" si="18"/>
        <v>5044511.4609622834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5044511.4609622834</v>
      </c>
      <c r="P184" s="124">
        <f t="shared" si="12"/>
        <v>36561.995049900259</v>
      </c>
      <c r="Q184" s="124">
        <f t="shared" si="17"/>
        <v>10812.000366361608</v>
      </c>
      <c r="R184" s="124">
        <f t="shared" si="18"/>
        <v>5091885.4563785456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5091885.4563785456</v>
      </c>
      <c r="P185" s="124">
        <f t="shared" si="12"/>
        <v>36561.995049900259</v>
      </c>
      <c r="Q185" s="124">
        <f t="shared" si="17"/>
        <v>10913.537980015662</v>
      </c>
      <c r="R185" s="124">
        <f t="shared" si="18"/>
        <v>5139360.9894084614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5139360.9894084614</v>
      </c>
      <c r="P186" s="124">
        <f t="shared" si="12"/>
        <v>36561.995049900259</v>
      </c>
      <c r="Q186" s="124">
        <f t="shared" si="17"/>
        <v>11015.293221228801</v>
      </c>
      <c r="R186" s="124">
        <f t="shared" si="18"/>
        <v>5186938.2776795905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5186938.2776795905</v>
      </c>
      <c r="P187" s="124">
        <f t="shared" si="12"/>
        <v>36561.995049900259</v>
      </c>
      <c r="Q187" s="124">
        <f t="shared" si="17"/>
        <v>11117.266556446444</v>
      </c>
      <c r="R187" s="124">
        <f t="shared" si="18"/>
        <v>5234617.5392859373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5234617.5392859373</v>
      </c>
      <c r="P188" s="124">
        <f t="shared" ref="P188:P251" si="20">P187</f>
        <v>36561.995049900259</v>
      </c>
      <c r="Q188" s="124">
        <f t="shared" si="17"/>
        <v>11219.458453113744</v>
      </c>
      <c r="R188" s="124">
        <f t="shared" si="18"/>
        <v>5282398.9927889518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5282398.9927889518</v>
      </c>
      <c r="P189" s="124">
        <f t="shared" si="20"/>
        <v>36561.995049900259</v>
      </c>
      <c r="Q189" s="124">
        <f t="shared" si="17"/>
        <v>11321.869379677748</v>
      </c>
      <c r="R189" s="124">
        <f t="shared" si="18"/>
        <v>5330282.85721853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5330282.85721853</v>
      </c>
      <c r="P190" s="124">
        <f t="shared" si="20"/>
        <v>36561.995049900259</v>
      </c>
      <c r="Q190" s="124">
        <f t="shared" si="17"/>
        <v>11424.499805589527</v>
      </c>
      <c r="R190" s="124">
        <f t="shared" si="18"/>
        <v>5378269.3520740196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5378269.3520740196</v>
      </c>
      <c r="P191" s="124">
        <f t="shared" si="20"/>
        <v>36561.995049900259</v>
      </c>
      <c r="Q191" s="124">
        <f t="shared" si="17"/>
        <v>11527.350201306339</v>
      </c>
      <c r="R191" s="124">
        <f t="shared" si="18"/>
        <v>5426358.6973252259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5426358.6973252259</v>
      </c>
      <c r="P192" s="124">
        <f t="shared" si="20"/>
        <v>36561.995049900259</v>
      </c>
      <c r="Q192" s="124">
        <f t="shared" si="17"/>
        <v>11630.421038293782</v>
      </c>
      <c r="R192" s="124">
        <f t="shared" si="18"/>
        <v>5474551.1134134205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5474551.1134134205</v>
      </c>
      <c r="P193" s="124">
        <f t="shared" si="20"/>
        <v>36561.995049900259</v>
      </c>
      <c r="Q193" s="124">
        <f t="shared" si="17"/>
        <v>11733.712789027957</v>
      </c>
      <c r="R193" s="124">
        <f t="shared" si="18"/>
        <v>5522846.8212523488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5522846.8212523488</v>
      </c>
      <c r="P194" s="124">
        <f t="shared" si="20"/>
        <v>36561.995049900259</v>
      </c>
      <c r="Q194" s="124">
        <f t="shared" si="17"/>
        <v>11837.225926997631</v>
      </c>
      <c r="R194" s="124">
        <f t="shared" si="18"/>
        <v>5571246.0422292473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5571246.0422292473</v>
      </c>
      <c r="P195" s="124">
        <f t="shared" si="20"/>
        <v>36561.995049900259</v>
      </c>
      <c r="Q195" s="124">
        <f t="shared" si="17"/>
        <v>11940.960926706408</v>
      </c>
      <c r="R195" s="124">
        <f t="shared" si="18"/>
        <v>5619748.9982058536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5619748.9982058536</v>
      </c>
      <c r="P196" s="124">
        <f t="shared" si="20"/>
        <v>36561.995049900259</v>
      </c>
      <c r="Q196" s="124">
        <f t="shared" si="17"/>
        <v>12044.918263674903</v>
      </c>
      <c r="R196" s="124">
        <f t="shared" si="18"/>
        <v>5668355.9115194287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5668355.9115194287</v>
      </c>
      <c r="P197" s="124">
        <f t="shared" si="20"/>
        <v>36561.995049900259</v>
      </c>
      <c r="Q197" s="124">
        <f t="shared" si="17"/>
        <v>12149.098414442928</v>
      </c>
      <c r="R197" s="124">
        <f t="shared" si="18"/>
        <v>5717067.0049837716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5717067.0049837716</v>
      </c>
      <c r="P198" s="124">
        <f t="shared" si="20"/>
        <v>36561.995049900259</v>
      </c>
      <c r="Q198" s="124">
        <f t="shared" si="17"/>
        <v>12253.501856571669</v>
      </c>
      <c r="R198" s="124">
        <f t="shared" si="18"/>
        <v>5765882.501890244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5765882.501890244</v>
      </c>
      <c r="P199" s="124">
        <f t="shared" si="20"/>
        <v>36561.995049900259</v>
      </c>
      <c r="Q199" s="124">
        <f t="shared" si="17"/>
        <v>12358.129068645883</v>
      </c>
      <c r="R199" s="124">
        <f t="shared" si="18"/>
        <v>5814802.62600879</v>
      </c>
      <c r="Z199" s="2"/>
    </row>
    <row r="200" spans="13:26" x14ac:dyDescent="0.25">
      <c r="M200" s="2"/>
      <c r="N200" s="1">
        <f t="shared" si="19"/>
        <v>138</v>
      </c>
      <c r="O200" s="124">
        <f t="shared" si="16"/>
        <v>5814802.62600879</v>
      </c>
      <c r="P200" s="124">
        <f t="shared" si="20"/>
        <v>36561.995049900259</v>
      </c>
      <c r="Q200" s="124">
        <f t="shared" si="17"/>
        <v>12462.98053027608</v>
      </c>
      <c r="R200" s="124">
        <f t="shared" si="18"/>
        <v>5863827.6015889663</v>
      </c>
      <c r="Z200" s="2"/>
    </row>
    <row r="201" spans="13:26" x14ac:dyDescent="0.25">
      <c r="M201" s="2"/>
      <c r="N201" s="1">
        <f t="shared" si="19"/>
        <v>139</v>
      </c>
      <c r="O201" s="124">
        <f t="shared" si="16"/>
        <v>5863827.6015889663</v>
      </c>
      <c r="P201" s="124">
        <f t="shared" si="20"/>
        <v>36561.995049900259</v>
      </c>
      <c r="Q201" s="124">
        <f t="shared" si="17"/>
        <v>12568.056722100733</v>
      </c>
      <c r="R201" s="124">
        <f t="shared" si="18"/>
        <v>5912957.6533609675</v>
      </c>
      <c r="Z201" s="2"/>
    </row>
    <row r="202" spans="13:26" x14ac:dyDescent="0.25">
      <c r="M202" s="2"/>
      <c r="N202" s="1">
        <f t="shared" si="19"/>
        <v>140</v>
      </c>
      <c r="O202" s="124">
        <f t="shared" si="16"/>
        <v>5912957.6533609675</v>
      </c>
      <c r="P202" s="124">
        <f t="shared" si="20"/>
        <v>36561.995049900259</v>
      </c>
      <c r="Q202" s="124">
        <f t="shared" si="17"/>
        <v>12673.358125788478</v>
      </c>
      <c r="R202" s="124">
        <f t="shared" si="18"/>
        <v>5962193.0065366561</v>
      </c>
      <c r="Z202" s="2"/>
    </row>
    <row r="203" spans="13:26" x14ac:dyDescent="0.25">
      <c r="M203" s="2"/>
      <c r="N203" s="1">
        <f t="shared" si="19"/>
        <v>141</v>
      </c>
      <c r="O203" s="124">
        <f t="shared" si="16"/>
        <v>5962193.0065366561</v>
      </c>
      <c r="P203" s="124">
        <f t="shared" si="20"/>
        <v>36561.995049900259</v>
      </c>
      <c r="Q203" s="124">
        <f t="shared" si="17"/>
        <v>12778.885224040314</v>
      </c>
      <c r="R203" s="124">
        <f t="shared" si="18"/>
        <v>6011533.886810597</v>
      </c>
      <c r="Z203" s="2"/>
    </row>
    <row r="204" spans="13:26" x14ac:dyDescent="0.25">
      <c r="M204" s="2"/>
      <c r="N204" s="1">
        <f t="shared" si="19"/>
        <v>142</v>
      </c>
      <c r="O204" s="124">
        <f t="shared" si="16"/>
        <v>6011533.886810597</v>
      </c>
      <c r="P204" s="124">
        <f t="shared" si="20"/>
        <v>36561.995049900259</v>
      </c>
      <c r="Q204" s="124">
        <f t="shared" si="17"/>
        <v>12884.638500591835</v>
      </c>
      <c r="R204" s="124">
        <f t="shared" si="18"/>
        <v>6060980.5203610891</v>
      </c>
      <c r="Z204" s="2"/>
    </row>
    <row r="205" spans="13:26" x14ac:dyDescent="0.25">
      <c r="M205" s="2"/>
      <c r="N205" s="1">
        <f t="shared" si="19"/>
        <v>143</v>
      </c>
      <c r="O205" s="124">
        <f t="shared" ref="O205:O268" si="21">R204</f>
        <v>6060980.5203610891</v>
      </c>
      <c r="P205" s="124">
        <f t="shared" si="20"/>
        <v>36561.995049900259</v>
      </c>
      <c r="Q205" s="124">
        <f t="shared" ref="Q205:Q268" si="22">O205*$P$57</f>
        <v>12990.618440215419</v>
      </c>
      <c r="R205" s="124">
        <f t="shared" ref="R205:R268" si="23">O205+P205+Q205</f>
        <v>6110533.133851205</v>
      </c>
      <c r="Z205" s="2"/>
    </row>
    <row r="206" spans="13:26" x14ac:dyDescent="0.25">
      <c r="M206" s="2"/>
      <c r="N206" s="1">
        <f t="shared" si="19"/>
        <v>144</v>
      </c>
      <c r="O206" s="124">
        <f t="shared" si="21"/>
        <v>6110533.133851205</v>
      </c>
      <c r="P206" s="124">
        <f t="shared" si="20"/>
        <v>36561.995049900259</v>
      </c>
      <c r="Q206" s="124">
        <f t="shared" si="22"/>
        <v>13096.825528722482</v>
      </c>
      <c r="R206" s="124">
        <f t="shared" si="23"/>
        <v>6160191.9544298276</v>
      </c>
      <c r="Z206" s="2"/>
    </row>
    <row r="207" spans="13:26" x14ac:dyDescent="0.25">
      <c r="M207" s="2"/>
      <c r="N207" s="1">
        <f t="shared" si="19"/>
        <v>145</v>
      </c>
      <c r="O207" s="124">
        <f t="shared" si="21"/>
        <v>6160191.9544298276</v>
      </c>
      <c r="P207" s="124">
        <f t="shared" si="20"/>
        <v>36561.995049900259</v>
      </c>
      <c r="Q207" s="124">
        <f t="shared" si="22"/>
        <v>13203.260252965676</v>
      </c>
      <c r="R207" s="124">
        <f t="shared" si="23"/>
        <v>6209957.2097326936</v>
      </c>
      <c r="Z207" s="2"/>
    </row>
    <row r="208" spans="13:26" x14ac:dyDescent="0.25">
      <c r="M208" s="2"/>
      <c r="N208" s="1">
        <f t="shared" si="19"/>
        <v>146</v>
      </c>
      <c r="O208" s="124">
        <f t="shared" si="21"/>
        <v>6209957.2097326936</v>
      </c>
      <c r="P208" s="124">
        <f t="shared" si="20"/>
        <v>36561.995049900259</v>
      </c>
      <c r="Q208" s="124">
        <f t="shared" si="22"/>
        <v>13309.923100841143</v>
      </c>
      <c r="R208" s="124">
        <f t="shared" si="23"/>
        <v>6259829.1278834352</v>
      </c>
      <c r="Z208" s="2"/>
    </row>
    <row r="209" spans="13:26" x14ac:dyDescent="0.25">
      <c r="M209" s="2"/>
      <c r="N209" s="1">
        <f t="shared" si="19"/>
        <v>147</v>
      </c>
      <c r="O209" s="124">
        <f t="shared" si="21"/>
        <v>6259829.1278834352</v>
      </c>
      <c r="P209" s="124">
        <f t="shared" si="20"/>
        <v>36561.995049900259</v>
      </c>
      <c r="Q209" s="124">
        <f t="shared" si="22"/>
        <v>13416.814561290736</v>
      </c>
      <c r="R209" s="124">
        <f t="shared" si="23"/>
        <v>6309807.9374946263</v>
      </c>
      <c r="Z209" s="2"/>
    </row>
    <row r="210" spans="13:26" x14ac:dyDescent="0.25">
      <c r="M210" s="2"/>
      <c r="N210" s="1">
        <f t="shared" si="19"/>
        <v>148</v>
      </c>
      <c r="O210" s="124">
        <f t="shared" si="21"/>
        <v>6309807.9374946263</v>
      </c>
      <c r="P210" s="124">
        <f t="shared" si="20"/>
        <v>36561.995049900259</v>
      </c>
      <c r="Q210" s="124">
        <f t="shared" si="22"/>
        <v>13523.935124304273</v>
      </c>
      <c r="R210" s="124">
        <f t="shared" si="23"/>
        <v>6359893.8676688308</v>
      </c>
      <c r="Z210" s="2"/>
    </row>
    <row r="211" spans="13:26" x14ac:dyDescent="0.25">
      <c r="M211" s="2"/>
      <c r="N211" s="1">
        <f t="shared" si="19"/>
        <v>149</v>
      </c>
      <c r="O211" s="124">
        <f t="shared" si="21"/>
        <v>6359893.8676688308</v>
      </c>
      <c r="P211" s="124">
        <f t="shared" si="20"/>
        <v>36561.995049900259</v>
      </c>
      <c r="Q211" s="124">
        <f t="shared" si="22"/>
        <v>13631.285280921769</v>
      </c>
      <c r="R211" s="124">
        <f t="shared" si="23"/>
        <v>6410087.1479996527</v>
      </c>
      <c r="Z211" s="2"/>
    </row>
    <row r="212" spans="13:26" x14ac:dyDescent="0.25">
      <c r="M212" s="2"/>
      <c r="N212" s="1">
        <f t="shared" si="19"/>
        <v>150</v>
      </c>
      <c r="O212" s="124">
        <f t="shared" si="21"/>
        <v>6410087.1479996527</v>
      </c>
      <c r="P212" s="124">
        <f t="shared" si="20"/>
        <v>36561.995049900259</v>
      </c>
      <c r="Q212" s="124">
        <f t="shared" si="22"/>
        <v>13738.865523235703</v>
      </c>
      <c r="R212" s="124">
        <f t="shared" si="23"/>
        <v>6460388.0085727889</v>
      </c>
      <c r="Z212" s="2"/>
    </row>
    <row r="213" spans="13:26" x14ac:dyDescent="0.25">
      <c r="M213" s="2"/>
      <c r="N213" s="1">
        <f t="shared" si="19"/>
        <v>151</v>
      </c>
      <c r="O213" s="124">
        <f t="shared" si="21"/>
        <v>6460388.0085727889</v>
      </c>
      <c r="P213" s="124">
        <f t="shared" si="20"/>
        <v>36561.995049900259</v>
      </c>
      <c r="Q213" s="124">
        <f t="shared" si="22"/>
        <v>13846.67634439326</v>
      </c>
      <c r="R213" s="124">
        <f t="shared" si="23"/>
        <v>6510796.6799670821</v>
      </c>
      <c r="Z213" s="2"/>
    </row>
    <row r="214" spans="13:26" x14ac:dyDescent="0.25">
      <c r="M214" s="2"/>
      <c r="N214" s="1">
        <f t="shared" si="19"/>
        <v>152</v>
      </c>
      <c r="O214" s="124">
        <f t="shared" si="21"/>
        <v>6510796.6799670821</v>
      </c>
      <c r="P214" s="124">
        <f t="shared" si="20"/>
        <v>36561.995049900259</v>
      </c>
      <c r="Q214" s="124">
        <f t="shared" si="22"/>
        <v>13954.718238598598</v>
      </c>
      <c r="R214" s="124">
        <f t="shared" si="23"/>
        <v>6561313.3932555811</v>
      </c>
      <c r="Z214" s="2"/>
    </row>
    <row r="215" spans="13:26" x14ac:dyDescent="0.25">
      <c r="M215" s="2"/>
      <c r="N215" s="1">
        <f t="shared" si="19"/>
        <v>153</v>
      </c>
      <c r="O215" s="124">
        <f t="shared" si="21"/>
        <v>6561313.3932555811</v>
      </c>
      <c r="P215" s="124">
        <f t="shared" si="20"/>
        <v>36561.995049900259</v>
      </c>
      <c r="Q215" s="124">
        <f t="shared" si="22"/>
        <v>14062.991701115114</v>
      </c>
      <c r="R215" s="124">
        <f t="shared" si="23"/>
        <v>6611938.3800065964</v>
      </c>
      <c r="Z215" s="2"/>
    </row>
    <row r="216" spans="13:26" x14ac:dyDescent="0.25">
      <c r="M216" s="2"/>
      <c r="N216" s="1">
        <f t="shared" si="19"/>
        <v>154</v>
      </c>
      <c r="O216" s="124">
        <f t="shared" si="21"/>
        <v>6611938.3800065964</v>
      </c>
      <c r="P216" s="124">
        <f t="shared" si="20"/>
        <v>36561.995049900259</v>
      </c>
      <c r="Q216" s="124">
        <f t="shared" si="22"/>
        <v>14171.49722826771</v>
      </c>
      <c r="R216" s="124">
        <f t="shared" si="23"/>
        <v>6662671.8722847644</v>
      </c>
      <c r="Z216" s="2"/>
    </row>
    <row r="217" spans="13:26" x14ac:dyDescent="0.25">
      <c r="M217" s="2"/>
      <c r="N217" s="1">
        <f t="shared" si="19"/>
        <v>155</v>
      </c>
      <c r="O217" s="124">
        <f t="shared" si="21"/>
        <v>6662671.8722847644</v>
      </c>
      <c r="P217" s="124">
        <f t="shared" si="20"/>
        <v>36561.995049900259</v>
      </c>
      <c r="Q217" s="124">
        <f t="shared" si="22"/>
        <v>14280.235317445076</v>
      </c>
      <c r="R217" s="124">
        <f t="shared" si="23"/>
        <v>6713514.1026521102</v>
      </c>
      <c r="Z217" s="2"/>
    </row>
    <row r="218" spans="13:26" x14ac:dyDescent="0.25">
      <c r="M218" s="2"/>
      <c r="N218" s="1">
        <f t="shared" si="19"/>
        <v>156</v>
      </c>
      <c r="O218" s="124">
        <f t="shared" si="21"/>
        <v>6713514.1026521102</v>
      </c>
      <c r="P218" s="124">
        <f t="shared" si="20"/>
        <v>36561.995049900259</v>
      </c>
      <c r="Q218" s="124">
        <f t="shared" si="22"/>
        <v>14389.206467101958</v>
      </c>
      <c r="R218" s="124">
        <f t="shared" si="23"/>
        <v>6764465.3041691128</v>
      </c>
      <c r="Z218" s="2"/>
    </row>
    <row r="219" spans="13:26" x14ac:dyDescent="0.25">
      <c r="M219" s="2"/>
      <c r="N219" s="1">
        <f t="shared" si="19"/>
        <v>157</v>
      </c>
      <c r="O219" s="124">
        <f t="shared" si="21"/>
        <v>6764465.3041691128</v>
      </c>
      <c r="P219" s="124">
        <f t="shared" si="20"/>
        <v>36561.995049900259</v>
      </c>
      <c r="Q219" s="124">
        <f t="shared" si="22"/>
        <v>14498.411176761458</v>
      </c>
      <c r="R219" s="124">
        <f t="shared" si="23"/>
        <v>6815525.7103957748</v>
      </c>
      <c r="Z219" s="2"/>
    </row>
    <row r="220" spans="13:26" x14ac:dyDescent="0.25">
      <c r="M220" s="2"/>
      <c r="N220" s="1">
        <f t="shared" si="19"/>
        <v>158</v>
      </c>
      <c r="O220" s="124">
        <f t="shared" si="21"/>
        <v>6815525.7103957748</v>
      </c>
      <c r="P220" s="124">
        <f t="shared" si="20"/>
        <v>36561.995049900259</v>
      </c>
      <c r="Q220" s="124">
        <f t="shared" si="22"/>
        <v>14607.849947017305</v>
      </c>
      <c r="R220" s="124">
        <f t="shared" si="23"/>
        <v>6866695.5553926928</v>
      </c>
      <c r="Z220" s="2"/>
    </row>
    <row r="221" spans="13:26" x14ac:dyDescent="0.25">
      <c r="M221" s="2"/>
      <c r="N221" s="1">
        <f t="shared" si="19"/>
        <v>159</v>
      </c>
      <c r="O221" s="124">
        <f t="shared" si="21"/>
        <v>6866695.5553926928</v>
      </c>
      <c r="P221" s="124">
        <f t="shared" si="20"/>
        <v>36561.995049900259</v>
      </c>
      <c r="Q221" s="124">
        <f t="shared" si="22"/>
        <v>14717.52327953617</v>
      </c>
      <c r="R221" s="124">
        <f t="shared" si="23"/>
        <v>6917975.0737221297</v>
      </c>
      <c r="Z221" s="2"/>
    </row>
    <row r="222" spans="13:26" x14ac:dyDescent="0.25">
      <c r="M222" s="2"/>
      <c r="N222" s="1">
        <f t="shared" si="19"/>
        <v>160</v>
      </c>
      <c r="O222" s="124">
        <f t="shared" si="21"/>
        <v>6917975.0737221297</v>
      </c>
      <c r="P222" s="124">
        <f t="shared" si="20"/>
        <v>36561.995049900259</v>
      </c>
      <c r="Q222" s="124">
        <f t="shared" si="22"/>
        <v>14827.431677059953</v>
      </c>
      <c r="R222" s="124">
        <f t="shared" si="23"/>
        <v>6969364.5004490903</v>
      </c>
      <c r="Z222" s="2"/>
    </row>
    <row r="223" spans="13:26" x14ac:dyDescent="0.25">
      <c r="M223" s="2"/>
      <c r="N223" s="1">
        <f t="shared" si="19"/>
        <v>161</v>
      </c>
      <c r="O223" s="124">
        <f t="shared" si="21"/>
        <v>6969364.5004490903</v>
      </c>
      <c r="P223" s="124">
        <f t="shared" si="20"/>
        <v>36561.995049900259</v>
      </c>
      <c r="Q223" s="124">
        <f t="shared" si="22"/>
        <v>14937.575643408087</v>
      </c>
      <c r="R223" s="124">
        <f t="shared" si="23"/>
        <v>7020864.0711423988</v>
      </c>
      <c r="Z223" s="2"/>
    </row>
    <row r="224" spans="13:26" x14ac:dyDescent="0.25">
      <c r="M224" s="2"/>
      <c r="N224" s="1">
        <f t="shared" si="19"/>
        <v>162</v>
      </c>
      <c r="O224" s="124">
        <f t="shared" si="21"/>
        <v>7020864.0711423988</v>
      </c>
      <c r="P224" s="124">
        <f t="shared" si="20"/>
        <v>36561.995049900259</v>
      </c>
      <c r="Q224" s="124">
        <f t="shared" si="22"/>
        <v>15047.955683479857</v>
      </c>
      <c r="R224" s="124">
        <f t="shared" si="23"/>
        <v>7072474.0218757791</v>
      </c>
      <c r="Z224" s="2"/>
    </row>
    <row r="225" spans="13:26" x14ac:dyDescent="0.25">
      <c r="M225" s="2"/>
      <c r="N225" s="1">
        <f t="shared" si="19"/>
        <v>163</v>
      </c>
      <c r="O225" s="124">
        <f t="shared" si="21"/>
        <v>7072474.0218757791</v>
      </c>
      <c r="P225" s="124">
        <f t="shared" si="20"/>
        <v>36561.995049900259</v>
      </c>
      <c r="Q225" s="124">
        <f t="shared" si="22"/>
        <v>15158.572303256704</v>
      </c>
      <c r="R225" s="124">
        <f t="shared" si="23"/>
        <v>7124194.5892289365</v>
      </c>
      <c r="Z225" s="2"/>
    </row>
    <row r="226" spans="13:26" x14ac:dyDescent="0.25">
      <c r="M226" s="2"/>
      <c r="N226" s="1">
        <f t="shared" si="19"/>
        <v>164</v>
      </c>
      <c r="O226" s="124">
        <f t="shared" si="21"/>
        <v>7124194.5892289365</v>
      </c>
      <c r="P226" s="124">
        <f t="shared" si="20"/>
        <v>36561.995049900259</v>
      </c>
      <c r="Q226" s="124">
        <f t="shared" si="22"/>
        <v>15269.426009804552</v>
      </c>
      <c r="R226" s="124">
        <f t="shared" si="23"/>
        <v>7176026.0102886418</v>
      </c>
      <c r="Z226" s="2"/>
    </row>
    <row r="227" spans="13:26" x14ac:dyDescent="0.25">
      <c r="M227" s="2"/>
      <c r="N227" s="1">
        <f t="shared" si="19"/>
        <v>165</v>
      </c>
      <c r="O227" s="124">
        <f t="shared" si="21"/>
        <v>7176026.0102886418</v>
      </c>
      <c r="P227" s="124">
        <f t="shared" si="20"/>
        <v>36561.995049900259</v>
      </c>
      <c r="Q227" s="124">
        <f t="shared" si="22"/>
        <v>15380.517311276128</v>
      </c>
      <c r="R227" s="124">
        <f t="shared" si="23"/>
        <v>7227968.5226498181</v>
      </c>
      <c r="Z227" s="2"/>
    </row>
    <row r="228" spans="13:26" x14ac:dyDescent="0.25">
      <c r="M228" s="2"/>
      <c r="N228" s="1">
        <f t="shared" si="19"/>
        <v>166</v>
      </c>
      <c r="O228" s="124">
        <f t="shared" si="21"/>
        <v>7227968.5226498181</v>
      </c>
      <c r="P228" s="124">
        <f t="shared" si="20"/>
        <v>36561.995049900259</v>
      </c>
      <c r="Q228" s="124">
        <f t="shared" si="22"/>
        <v>15491.846716913289</v>
      </c>
      <c r="R228" s="124">
        <f t="shared" si="23"/>
        <v>7280022.3644166319</v>
      </c>
      <c r="Z228" s="2"/>
    </row>
    <row r="229" spans="13:26" x14ac:dyDescent="0.25">
      <c r="M229" s="2"/>
      <c r="N229" s="1">
        <f t="shared" si="19"/>
        <v>167</v>
      </c>
      <c r="O229" s="124">
        <f t="shared" si="21"/>
        <v>7280022.3644166319</v>
      </c>
      <c r="P229" s="124">
        <f t="shared" si="20"/>
        <v>36561.995049900259</v>
      </c>
      <c r="Q229" s="124">
        <f t="shared" si="22"/>
        <v>15603.414737049367</v>
      </c>
      <c r="R229" s="124">
        <f t="shared" si="23"/>
        <v>7332187.7742035817</v>
      </c>
      <c r="Z229" s="2"/>
    </row>
    <row r="230" spans="13:26" x14ac:dyDescent="0.25">
      <c r="M230" s="2"/>
      <c r="N230" s="1">
        <f t="shared" si="19"/>
        <v>168</v>
      </c>
      <c r="O230" s="124">
        <f t="shared" si="21"/>
        <v>7332187.7742035817</v>
      </c>
      <c r="P230" s="124">
        <f t="shared" si="20"/>
        <v>36561.995049900259</v>
      </c>
      <c r="Q230" s="124">
        <f t="shared" si="22"/>
        <v>15715.221883111499</v>
      </c>
      <c r="R230" s="124">
        <f t="shared" si="23"/>
        <v>7384464.9911365937</v>
      </c>
      <c r="Z230" s="2"/>
    </row>
    <row r="231" spans="13:26" x14ac:dyDescent="0.25">
      <c r="M231" s="2"/>
      <c r="N231" s="1">
        <f t="shared" si="19"/>
        <v>169</v>
      </c>
      <c r="O231" s="124">
        <f t="shared" si="21"/>
        <v>7384464.9911365937</v>
      </c>
      <c r="P231" s="124">
        <f t="shared" si="20"/>
        <v>36561.995049900259</v>
      </c>
      <c r="Q231" s="124">
        <f t="shared" si="22"/>
        <v>15827.26866762297</v>
      </c>
      <c r="R231" s="124">
        <f t="shared" si="23"/>
        <v>7436854.2548541175</v>
      </c>
      <c r="Z231" s="2"/>
    </row>
    <row r="232" spans="13:26" x14ac:dyDescent="0.25">
      <c r="M232" s="2"/>
      <c r="N232" s="1">
        <f t="shared" si="19"/>
        <v>170</v>
      </c>
      <c r="O232" s="124">
        <f t="shared" si="21"/>
        <v>7436854.2548541175</v>
      </c>
      <c r="P232" s="124">
        <f t="shared" si="20"/>
        <v>36561.995049900259</v>
      </c>
      <c r="Q232" s="124">
        <f t="shared" si="22"/>
        <v>15939.555604205572</v>
      </c>
      <c r="R232" s="124">
        <f t="shared" si="23"/>
        <v>7489355.8055082234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7489355.8055082234</v>
      </c>
      <c r="P233" s="124">
        <f t="shared" si="20"/>
        <v>36561.995049900259</v>
      </c>
      <c r="Q233" s="124">
        <f t="shared" si="22"/>
        <v>16052.083207581949</v>
      </c>
      <c r="R233" s="124">
        <f t="shared" si="23"/>
        <v>7541969.8837657059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7541969.8837657059</v>
      </c>
      <c r="P234" s="124">
        <f t="shared" si="20"/>
        <v>36561.995049900259</v>
      </c>
      <c r="Q234" s="124">
        <f t="shared" si="22"/>
        <v>16164.851993577959</v>
      </c>
      <c r="R234" s="124">
        <f t="shared" si="23"/>
        <v>7594696.7308091838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7594696.7308091838</v>
      </c>
      <c r="P235" s="124">
        <f t="shared" si="20"/>
        <v>36561.995049900259</v>
      </c>
      <c r="Q235" s="124">
        <f t="shared" si="22"/>
        <v>16277.862479125042</v>
      </c>
      <c r="R235" s="124">
        <f t="shared" si="23"/>
        <v>7647536.5883382093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7647536.5883382093</v>
      </c>
      <c r="P236" s="124">
        <f t="shared" si="20"/>
        <v>36561.995049900259</v>
      </c>
      <c r="Q236" s="124">
        <f t="shared" si="22"/>
        <v>16391.115182262591</v>
      </c>
      <c r="R236" s="124">
        <f t="shared" si="23"/>
        <v>7700489.6985703725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7700489.6985703725</v>
      </c>
      <c r="P237" s="124">
        <f t="shared" si="20"/>
        <v>36561.995049900259</v>
      </c>
      <c r="Q237" s="124">
        <f t="shared" si="22"/>
        <v>16504.610622140313</v>
      </c>
      <c r="R237" s="124">
        <f t="shared" si="23"/>
        <v>7753556.3042424135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7753556.3042424135</v>
      </c>
      <c r="P238" s="124">
        <f t="shared" si="20"/>
        <v>36561.995049900259</v>
      </c>
      <c r="Q238" s="124">
        <f t="shared" si="22"/>
        <v>16618.349319020632</v>
      </c>
      <c r="R238" s="124">
        <f t="shared" si="23"/>
        <v>7806736.6486113342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7806736.6486113342</v>
      </c>
      <c r="P239" s="124">
        <f t="shared" si="20"/>
        <v>36561.995049900259</v>
      </c>
      <c r="Q239" s="124">
        <f t="shared" si="22"/>
        <v>16732.331794281046</v>
      </c>
      <c r="R239" s="124">
        <f t="shared" si="23"/>
        <v>7860030.975455516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7860030.975455516</v>
      </c>
      <c r="P240" s="124">
        <f t="shared" si="20"/>
        <v>36561.995049900259</v>
      </c>
      <c r="Q240" s="124">
        <f t="shared" si="22"/>
        <v>16846.558570416542</v>
      </c>
      <c r="R240" s="124">
        <f t="shared" si="23"/>
        <v>7913439.529075833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7913439.529075833</v>
      </c>
      <c r="P241" s="124">
        <f t="shared" si="20"/>
        <v>36561.995049900259</v>
      </c>
      <c r="Q241" s="124">
        <f t="shared" si="22"/>
        <v>16961.030171041977</v>
      </c>
      <c r="R241" s="124">
        <f t="shared" si="23"/>
        <v>7966962.5542967757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7966962.5542967757</v>
      </c>
      <c r="P242" s="124">
        <f t="shared" si="20"/>
        <v>36561.995049900259</v>
      </c>
      <c r="Q242" s="124">
        <f t="shared" si="22"/>
        <v>17075.747120894488</v>
      </c>
      <c r="R242" s="124">
        <f t="shared" si="23"/>
        <v>8020600.2964675706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8020600.2964675706</v>
      </c>
      <c r="P243" s="124">
        <f t="shared" si="20"/>
        <v>36561.995049900259</v>
      </c>
      <c r="Q243" s="124">
        <f t="shared" si="22"/>
        <v>17190.709945835879</v>
      </c>
      <c r="R243" s="124">
        <f t="shared" si="23"/>
        <v>8074353.0014633071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8074353.0014633071</v>
      </c>
      <c r="P244" s="124">
        <f t="shared" si="20"/>
        <v>36561.995049900259</v>
      </c>
      <c r="Q244" s="124">
        <f t="shared" si="22"/>
        <v>17305.91917285505</v>
      </c>
      <c r="R244" s="124">
        <f t="shared" si="23"/>
        <v>8128220.9156860625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8128220.9156860625</v>
      </c>
      <c r="P245" s="124">
        <f t="shared" si="20"/>
        <v>36561.995049900259</v>
      </c>
      <c r="Q245" s="124">
        <f t="shared" si="22"/>
        <v>17421.375330070416</v>
      </c>
      <c r="R245" s="124">
        <f t="shared" si="23"/>
        <v>8182204.2860660329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8182204.2860660329</v>
      </c>
      <c r="P246" s="124">
        <f t="shared" si="20"/>
        <v>36561.995049900259</v>
      </c>
      <c r="Q246" s="124">
        <f t="shared" si="22"/>
        <v>17537.078946732301</v>
      </c>
      <c r="R246" s="124">
        <f t="shared" si="23"/>
        <v>8236303.3600626653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8236303.3600626653</v>
      </c>
      <c r="P247" s="124">
        <f t="shared" si="20"/>
        <v>36561.995049900259</v>
      </c>
      <c r="Q247" s="124">
        <f t="shared" si="22"/>
        <v>17653.030553225399</v>
      </c>
      <c r="R247" s="124">
        <f t="shared" si="23"/>
        <v>8290518.3856657911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8290518.3856657911</v>
      </c>
      <c r="P248" s="124">
        <f t="shared" si="20"/>
        <v>36561.995049900259</v>
      </c>
      <c r="Q248" s="124">
        <f t="shared" si="22"/>
        <v>17769.230681071174</v>
      </c>
      <c r="R248" s="124">
        <f t="shared" si="23"/>
        <v>8344849.6113967625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8344849.6113967625</v>
      </c>
      <c r="P249" s="124">
        <f t="shared" si="20"/>
        <v>36561.995049900259</v>
      </c>
      <c r="Q249" s="124">
        <f t="shared" si="22"/>
        <v>17885.679862930319</v>
      </c>
      <c r="R249" s="124">
        <f t="shared" si="23"/>
        <v>8399297.2863095924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8399297.2863095924</v>
      </c>
      <c r="P250" s="124">
        <f t="shared" si="20"/>
        <v>36561.995049900259</v>
      </c>
      <c r="Q250" s="124">
        <f t="shared" si="22"/>
        <v>18002.378632605185</v>
      </c>
      <c r="R250" s="124">
        <f t="shared" si="23"/>
        <v>8453861.6599920969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8453861.6599920969</v>
      </c>
      <c r="P251" s="124">
        <f t="shared" si="20"/>
        <v>36561.995049900259</v>
      </c>
      <c r="Q251" s="124">
        <f t="shared" si="22"/>
        <v>18119.327525042234</v>
      </c>
      <c r="R251" s="124">
        <f t="shared" si="23"/>
        <v>8508542.9825670384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8508542.9825670384</v>
      </c>
      <c r="P252" s="124">
        <f t="shared" ref="P252:P315" si="25">P251</f>
        <v>36561.995049900259</v>
      </c>
      <c r="Q252" s="124">
        <f t="shared" si="22"/>
        <v>18236.527076334485</v>
      </c>
      <c r="R252" s="124">
        <f t="shared" si="23"/>
        <v>8563341.5046932716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8563341.5046932716</v>
      </c>
      <c r="P253" s="124">
        <f t="shared" si="25"/>
        <v>36561.995049900259</v>
      </c>
      <c r="Q253" s="124">
        <f t="shared" si="22"/>
        <v>18353.977823723984</v>
      </c>
      <c r="R253" s="124">
        <f t="shared" si="23"/>
        <v>8618257.4775668941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8618257.4775668941</v>
      </c>
      <c r="P254" s="124">
        <f t="shared" si="25"/>
        <v>36561.995049900259</v>
      </c>
      <c r="Q254" s="124">
        <f t="shared" si="22"/>
        <v>18471.680305604248</v>
      </c>
      <c r="R254" s="124">
        <f t="shared" si="23"/>
        <v>8673291.1529223975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8673291.1529223975</v>
      </c>
      <c r="P255" s="124">
        <f t="shared" si="25"/>
        <v>36561.995049900259</v>
      </c>
      <c r="Q255" s="124">
        <f t="shared" si="22"/>
        <v>18589.63506152276</v>
      </c>
      <c r="R255" s="124">
        <f t="shared" si="23"/>
        <v>8728442.7830338199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8728442.7830338199</v>
      </c>
      <c r="P256" s="124">
        <f t="shared" si="25"/>
        <v>36561.995049900259</v>
      </c>
      <c r="Q256" s="124">
        <f t="shared" si="22"/>
        <v>18707.842632183405</v>
      </c>
      <c r="R256" s="124">
        <f t="shared" si="23"/>
        <v>8783712.6207159031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8783712.6207159031</v>
      </c>
      <c r="P257" s="124">
        <f t="shared" si="25"/>
        <v>36561.995049900259</v>
      </c>
      <c r="Q257" s="124">
        <f t="shared" si="22"/>
        <v>18826.303559448985</v>
      </c>
      <c r="R257" s="124">
        <f t="shared" si="23"/>
        <v>8839100.9193252511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8839100.9193252511</v>
      </c>
      <c r="P258" s="124">
        <f t="shared" si="25"/>
        <v>36561.995049900259</v>
      </c>
      <c r="Q258" s="124">
        <f t="shared" si="22"/>
        <v>18945.018386343672</v>
      </c>
      <c r="R258" s="124">
        <f t="shared" si="23"/>
        <v>8894607.9327614941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8894607.9327614941</v>
      </c>
      <c r="P259" s="124">
        <f t="shared" si="25"/>
        <v>36561.995049900259</v>
      </c>
      <c r="Q259" s="124">
        <f t="shared" si="22"/>
        <v>19063.987657055532</v>
      </c>
      <c r="R259" s="124">
        <f t="shared" si="23"/>
        <v>8950233.9154684488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8950233.9154684488</v>
      </c>
      <c r="P260" s="124">
        <f t="shared" si="25"/>
        <v>36561.995049900259</v>
      </c>
      <c r="Q260" s="124">
        <f t="shared" si="22"/>
        <v>19183.211916938984</v>
      </c>
      <c r="R260" s="124">
        <f t="shared" si="23"/>
        <v>9005979.1224352866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9005979.1224352866</v>
      </c>
      <c r="P261" s="124">
        <f t="shared" si="25"/>
        <v>36561.995049900259</v>
      </c>
      <c r="Q261" s="124">
        <f t="shared" si="22"/>
        <v>19302.69171251732</v>
      </c>
      <c r="R261" s="124">
        <f t="shared" si="23"/>
        <v>9061843.8091977034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9061843.8091977034</v>
      </c>
      <c r="P262" s="124">
        <f t="shared" si="25"/>
        <v>36561.995049900259</v>
      </c>
      <c r="Q262" s="124">
        <f t="shared" si="22"/>
        <v>19422.427591485215</v>
      </c>
      <c r="R262" s="124">
        <f t="shared" si="23"/>
        <v>9117828.2318390887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9117828.2318390887</v>
      </c>
      <c r="P263" s="124">
        <f t="shared" si="25"/>
        <v>36561.995049900259</v>
      </c>
      <c r="Q263" s="124">
        <f t="shared" si="22"/>
        <v>19542.420102711214</v>
      </c>
      <c r="R263" s="124">
        <f t="shared" si="23"/>
        <v>9173932.6469916999</v>
      </c>
      <c r="Z263" s="2"/>
    </row>
    <row r="264" spans="13:26" x14ac:dyDescent="0.25">
      <c r="M264" s="2"/>
      <c r="N264" s="1">
        <f t="shared" si="24"/>
        <v>202</v>
      </c>
      <c r="O264" s="124">
        <f t="shared" si="21"/>
        <v>9173932.6469916999</v>
      </c>
      <c r="P264" s="124">
        <f t="shared" si="25"/>
        <v>36561.995049900259</v>
      </c>
      <c r="Q264" s="124">
        <f t="shared" si="22"/>
        <v>19662.669796240272</v>
      </c>
      <c r="R264" s="124">
        <f t="shared" si="23"/>
        <v>9230157.311837839</v>
      </c>
      <c r="Z264" s="2"/>
    </row>
    <row r="265" spans="13:26" x14ac:dyDescent="0.25">
      <c r="M265" s="2"/>
      <c r="N265" s="1">
        <f t="shared" si="24"/>
        <v>203</v>
      </c>
      <c r="O265" s="124">
        <f t="shared" si="21"/>
        <v>9230157.311837839</v>
      </c>
      <c r="P265" s="124">
        <f t="shared" si="25"/>
        <v>36561.995049900259</v>
      </c>
      <c r="Q265" s="124">
        <f t="shared" si="22"/>
        <v>19783.177223296261</v>
      </c>
      <c r="R265" s="124">
        <f t="shared" si="23"/>
        <v>9286502.4841110352</v>
      </c>
      <c r="Z265" s="2"/>
    </row>
    <row r="266" spans="13:26" x14ac:dyDescent="0.25">
      <c r="M266" s="2"/>
      <c r="N266" s="1">
        <f t="shared" si="24"/>
        <v>204</v>
      </c>
      <c r="O266" s="124">
        <f t="shared" si="21"/>
        <v>9286502.4841110352</v>
      </c>
      <c r="P266" s="124">
        <f t="shared" si="25"/>
        <v>36561.995049900259</v>
      </c>
      <c r="Q266" s="124">
        <f t="shared" si="22"/>
        <v>19903.942936284511</v>
      </c>
      <c r="R266" s="124">
        <f t="shared" si="23"/>
        <v>9342968.4220972192</v>
      </c>
      <c r="Z266" s="2"/>
    </row>
    <row r="267" spans="13:26" x14ac:dyDescent="0.25">
      <c r="M267" s="2"/>
      <c r="N267" s="1">
        <f t="shared" si="24"/>
        <v>205</v>
      </c>
      <c r="O267" s="124">
        <f t="shared" si="21"/>
        <v>9342968.4220972192</v>
      </c>
      <c r="P267" s="124">
        <f t="shared" si="25"/>
        <v>36561.995049900259</v>
      </c>
      <c r="Q267" s="124">
        <f t="shared" si="22"/>
        <v>20024.967488794322</v>
      </c>
      <c r="R267" s="124">
        <f t="shared" si="23"/>
        <v>9399555.3846359123</v>
      </c>
      <c r="Z267" s="2"/>
    </row>
    <row r="268" spans="13:26" x14ac:dyDescent="0.25">
      <c r="M268" s="2"/>
      <c r="N268" s="1">
        <f t="shared" si="24"/>
        <v>206</v>
      </c>
      <c r="O268" s="124">
        <f t="shared" si="21"/>
        <v>9399555.3846359123</v>
      </c>
      <c r="P268" s="124">
        <f t="shared" si="25"/>
        <v>36561.995049900259</v>
      </c>
      <c r="Q268" s="124">
        <f t="shared" si="22"/>
        <v>20146.251435601516</v>
      </c>
      <c r="R268" s="124">
        <f t="shared" si="23"/>
        <v>9456263.6311214138</v>
      </c>
      <c r="Z268" s="2"/>
    </row>
    <row r="269" spans="13:26" x14ac:dyDescent="0.25">
      <c r="M269" s="2"/>
      <c r="N269" s="1">
        <f t="shared" si="24"/>
        <v>207</v>
      </c>
      <c r="O269" s="124">
        <f t="shared" ref="O269:O332" si="26">R268</f>
        <v>9456263.6311214138</v>
      </c>
      <c r="P269" s="124">
        <f t="shared" si="25"/>
        <v>36561.995049900259</v>
      </c>
      <c r="Q269" s="124">
        <f t="shared" ref="Q269:Q332" si="27">O269*$P$57</f>
        <v>20267.79533267099</v>
      </c>
      <c r="R269" s="124">
        <f t="shared" ref="R269:R332" si="28">O269+P269+Q269</f>
        <v>9513093.4215039834</v>
      </c>
      <c r="Z269" s="2"/>
    </row>
    <row r="270" spans="13:26" x14ac:dyDescent="0.25">
      <c r="M270" s="2"/>
      <c r="N270" s="1">
        <f t="shared" si="24"/>
        <v>208</v>
      </c>
      <c r="O270" s="124">
        <f t="shared" si="26"/>
        <v>9513093.4215039834</v>
      </c>
      <c r="P270" s="124">
        <f t="shared" si="25"/>
        <v>36561.995049900259</v>
      </c>
      <c r="Q270" s="124">
        <f t="shared" si="27"/>
        <v>20389.599737159224</v>
      </c>
      <c r="R270" s="124">
        <f t="shared" si="28"/>
        <v>9570045.0162910428</v>
      </c>
      <c r="Z270" s="2"/>
    </row>
    <row r="271" spans="13:26" x14ac:dyDescent="0.25">
      <c r="M271" s="2"/>
      <c r="N271" s="1">
        <f t="shared" si="24"/>
        <v>209</v>
      </c>
      <c r="O271" s="124">
        <f t="shared" si="26"/>
        <v>9570045.0162910428</v>
      </c>
      <c r="P271" s="124">
        <f t="shared" si="25"/>
        <v>36561.995049900259</v>
      </c>
      <c r="Q271" s="124">
        <f t="shared" si="27"/>
        <v>20511.665207416896</v>
      </c>
      <c r="R271" s="124">
        <f t="shared" si="28"/>
        <v>9627118.6765483599</v>
      </c>
      <c r="Z271" s="2"/>
    </row>
    <row r="272" spans="13:26" x14ac:dyDescent="0.25">
      <c r="M272" s="2"/>
      <c r="N272" s="1">
        <f t="shared" si="24"/>
        <v>210</v>
      </c>
      <c r="O272" s="124">
        <f t="shared" si="26"/>
        <v>9627118.6765483599</v>
      </c>
      <c r="P272" s="124">
        <f t="shared" si="25"/>
        <v>36561.995049900259</v>
      </c>
      <c r="Q272" s="124">
        <f t="shared" si="27"/>
        <v>20633.992302991377</v>
      </c>
      <c r="R272" s="124">
        <f t="shared" si="28"/>
        <v>9684314.6639012508</v>
      </c>
      <c r="Z272" s="2"/>
    </row>
    <row r="273" spans="13:26" x14ac:dyDescent="0.25">
      <c r="M273" s="2"/>
      <c r="N273" s="1">
        <f t="shared" si="24"/>
        <v>211</v>
      </c>
      <c r="O273" s="124">
        <f t="shared" si="26"/>
        <v>9684314.6639012508</v>
      </c>
      <c r="P273" s="124">
        <f t="shared" si="25"/>
        <v>36561.995049900259</v>
      </c>
      <c r="Q273" s="124">
        <f t="shared" si="27"/>
        <v>20756.581584629348</v>
      </c>
      <c r="R273" s="124">
        <f t="shared" si="28"/>
        <v>9741633.2405357789</v>
      </c>
      <c r="Z273" s="2"/>
    </row>
    <row r="274" spans="13:26" x14ac:dyDescent="0.25">
      <c r="M274" s="2"/>
      <c r="N274" s="1">
        <f t="shared" si="24"/>
        <v>212</v>
      </c>
      <c r="O274" s="124">
        <f t="shared" si="26"/>
        <v>9741633.2405357789</v>
      </c>
      <c r="P274" s="124">
        <f t="shared" si="25"/>
        <v>36561.995049900259</v>
      </c>
      <c r="Q274" s="124">
        <f t="shared" si="27"/>
        <v>20879.433614279336</v>
      </c>
      <c r="R274" s="124">
        <f t="shared" si="28"/>
        <v>9799074.6691999584</v>
      </c>
      <c r="Z274" s="2"/>
    </row>
    <row r="275" spans="13:26" x14ac:dyDescent="0.25">
      <c r="M275" s="2"/>
      <c r="N275" s="1">
        <f t="shared" si="24"/>
        <v>213</v>
      </c>
      <c r="O275" s="124">
        <f t="shared" si="26"/>
        <v>9799074.6691999584</v>
      </c>
      <c r="P275" s="124">
        <f t="shared" si="25"/>
        <v>36561.995049900259</v>
      </c>
      <c r="Q275" s="124">
        <f t="shared" si="27"/>
        <v>21002.548955094317</v>
      </c>
      <c r="R275" s="124">
        <f t="shared" si="28"/>
        <v>9856639.213204952</v>
      </c>
      <c r="Z275" s="2"/>
    </row>
    <row r="276" spans="13:26" x14ac:dyDescent="0.25">
      <c r="M276" s="2"/>
      <c r="N276" s="1">
        <f t="shared" si="24"/>
        <v>214</v>
      </c>
      <c r="O276" s="124">
        <f t="shared" si="26"/>
        <v>9856639.213204952</v>
      </c>
      <c r="P276" s="124">
        <f t="shared" si="25"/>
        <v>36561.995049900259</v>
      </c>
      <c r="Q276" s="124">
        <f t="shared" si="27"/>
        <v>21125.928171434269</v>
      </c>
      <c r="R276" s="124">
        <f t="shared" si="28"/>
        <v>9914327.1364262849</v>
      </c>
      <c r="Z276" s="2"/>
    </row>
    <row r="277" spans="13:26" x14ac:dyDescent="0.25">
      <c r="M277" s="2"/>
      <c r="N277" s="1">
        <f t="shared" si="24"/>
        <v>215</v>
      </c>
      <c r="O277" s="124">
        <f t="shared" si="26"/>
        <v>9914327.1364262849</v>
      </c>
      <c r="P277" s="124">
        <f t="shared" si="25"/>
        <v>36561.995049900259</v>
      </c>
      <c r="Q277" s="124">
        <f t="shared" si="27"/>
        <v>21249.571828868779</v>
      </c>
      <c r="R277" s="124">
        <f t="shared" si="28"/>
        <v>9972138.7033050526</v>
      </c>
      <c r="Z277" s="2"/>
    </row>
    <row r="278" spans="13:26" x14ac:dyDescent="0.25">
      <c r="M278" s="2"/>
      <c r="N278" s="1">
        <f t="shared" si="24"/>
        <v>216</v>
      </c>
      <c r="O278" s="124">
        <f t="shared" si="26"/>
        <v>9972138.7033050526</v>
      </c>
      <c r="P278" s="124">
        <f t="shared" si="25"/>
        <v>36561.995049900259</v>
      </c>
      <c r="Q278" s="124">
        <f t="shared" si="27"/>
        <v>21373.480494179639</v>
      </c>
      <c r="R278" s="124">
        <f t="shared" si="28"/>
        <v>10030074.178849131</v>
      </c>
      <c r="Z278" s="2"/>
    </row>
    <row r="279" spans="13:26" x14ac:dyDescent="0.25">
      <c r="M279" s="2"/>
      <c r="N279" s="1">
        <f t="shared" si="24"/>
        <v>217</v>
      </c>
      <c r="O279" s="124">
        <f t="shared" si="26"/>
        <v>10030074.178849131</v>
      </c>
      <c r="P279" s="124">
        <f t="shared" si="25"/>
        <v>36561.995049900259</v>
      </c>
      <c r="Q279" s="124">
        <f t="shared" si="27"/>
        <v>21497.654735363427</v>
      </c>
      <c r="R279" s="124">
        <f t="shared" si="28"/>
        <v>10088133.828634394</v>
      </c>
      <c r="Z279" s="2"/>
    </row>
    <row r="280" spans="13:26" x14ac:dyDescent="0.25">
      <c r="M280" s="2"/>
      <c r="N280" s="1">
        <f t="shared" si="24"/>
        <v>218</v>
      </c>
      <c r="O280" s="124">
        <f t="shared" si="26"/>
        <v>10088133.828634394</v>
      </c>
      <c r="P280" s="124">
        <f t="shared" si="25"/>
        <v>36561.995049900259</v>
      </c>
      <c r="Q280" s="124">
        <f t="shared" si="27"/>
        <v>21622.095121634124</v>
      </c>
      <c r="R280" s="124">
        <f t="shared" si="28"/>
        <v>10146317.918805927</v>
      </c>
      <c r="Z280" s="2"/>
    </row>
    <row r="281" spans="13:26" x14ac:dyDescent="0.25">
      <c r="M281" s="2"/>
      <c r="N281" s="1">
        <f t="shared" si="24"/>
        <v>219</v>
      </c>
      <c r="O281" s="124">
        <f t="shared" si="26"/>
        <v>10146317.918805927</v>
      </c>
      <c r="P281" s="124">
        <f t="shared" si="25"/>
        <v>36561.995049900259</v>
      </c>
      <c r="Q281" s="124">
        <f t="shared" si="27"/>
        <v>21746.802223425704</v>
      </c>
      <c r="R281" s="124">
        <f t="shared" si="28"/>
        <v>10204626.716079252</v>
      </c>
      <c r="Z281" s="2"/>
    </row>
    <row r="282" spans="13:26" x14ac:dyDescent="0.25">
      <c r="M282" s="2"/>
      <c r="N282" s="1">
        <f t="shared" si="24"/>
        <v>220</v>
      </c>
      <c r="O282" s="124">
        <f t="shared" si="26"/>
        <v>10204626.716079252</v>
      </c>
      <c r="P282" s="124">
        <f t="shared" si="25"/>
        <v>36561.995049900259</v>
      </c>
      <c r="Q282" s="124">
        <f t="shared" si="27"/>
        <v>21871.776612394788</v>
      </c>
      <c r="R282" s="124">
        <f t="shared" si="28"/>
        <v>10263060.487741547</v>
      </c>
      <c r="Z282" s="2"/>
    </row>
    <row r="283" spans="13:26" x14ac:dyDescent="0.25">
      <c r="M283" s="2"/>
      <c r="N283" s="1">
        <f t="shared" si="24"/>
        <v>221</v>
      </c>
      <c r="O283" s="124">
        <f t="shared" si="26"/>
        <v>10263060.487741547</v>
      </c>
      <c r="P283" s="124">
        <f t="shared" si="25"/>
        <v>36561.995049900259</v>
      </c>
      <c r="Q283" s="124">
        <f t="shared" si="27"/>
        <v>21997.018861423221</v>
      </c>
      <c r="R283" s="124">
        <f t="shared" si="28"/>
        <v>10321619.501652868</v>
      </c>
      <c r="Z283" s="2"/>
    </row>
    <row r="284" spans="13:26" x14ac:dyDescent="0.25">
      <c r="M284" s="2"/>
      <c r="N284" s="1">
        <f t="shared" si="24"/>
        <v>222</v>
      </c>
      <c r="O284" s="124">
        <f t="shared" si="26"/>
        <v>10321619.501652868</v>
      </c>
      <c r="P284" s="124">
        <f t="shared" si="25"/>
        <v>36561.995049900259</v>
      </c>
      <c r="Q284" s="124">
        <f t="shared" si="27"/>
        <v>22122.529544620716</v>
      </c>
      <c r="R284" s="124">
        <f t="shared" si="28"/>
        <v>10380304.026247388</v>
      </c>
      <c r="Z284" s="2"/>
    </row>
    <row r="285" spans="13:26" x14ac:dyDescent="0.25">
      <c r="M285" s="2"/>
      <c r="N285" s="1">
        <f t="shared" si="24"/>
        <v>223</v>
      </c>
      <c r="O285" s="124">
        <f t="shared" si="26"/>
        <v>10380304.026247388</v>
      </c>
      <c r="P285" s="124">
        <f t="shared" si="25"/>
        <v>36561.995049900259</v>
      </c>
      <c r="Q285" s="124">
        <f t="shared" si="27"/>
        <v>22248.309237327503</v>
      </c>
      <c r="R285" s="124">
        <f t="shared" si="28"/>
        <v>10439114.330534615</v>
      </c>
      <c r="Z285" s="2"/>
    </row>
    <row r="286" spans="13:26" x14ac:dyDescent="0.25">
      <c r="M286" s="2"/>
      <c r="N286" s="1">
        <f t="shared" si="24"/>
        <v>224</v>
      </c>
      <c r="O286" s="124">
        <f t="shared" si="26"/>
        <v>10439114.330534615</v>
      </c>
      <c r="P286" s="124">
        <f t="shared" si="25"/>
        <v>36561.995049900259</v>
      </c>
      <c r="Q286" s="124">
        <f t="shared" si="27"/>
        <v>22374.358516116939</v>
      </c>
      <c r="R286" s="124">
        <f t="shared" si="28"/>
        <v>10498050.684100632</v>
      </c>
      <c r="Z286" s="2"/>
    </row>
    <row r="287" spans="13:26" x14ac:dyDescent="0.25">
      <c r="M287" s="2"/>
      <c r="N287" s="1">
        <f t="shared" si="24"/>
        <v>225</v>
      </c>
      <c r="O287" s="124">
        <f t="shared" si="26"/>
        <v>10498050.684100632</v>
      </c>
      <c r="P287" s="124">
        <f t="shared" si="25"/>
        <v>36561.995049900259</v>
      </c>
      <c r="Q287" s="124">
        <f t="shared" si="27"/>
        <v>22500.677958798162</v>
      </c>
      <c r="R287" s="124">
        <f t="shared" si="28"/>
        <v>10557113.357109329</v>
      </c>
      <c r="Z287" s="2"/>
    </row>
    <row r="288" spans="13:26" x14ac:dyDescent="0.25">
      <c r="M288" s="2"/>
      <c r="N288" s="1">
        <f t="shared" si="24"/>
        <v>226</v>
      </c>
      <c r="O288" s="124">
        <f t="shared" si="26"/>
        <v>10557113.357109329</v>
      </c>
      <c r="P288" s="124">
        <f t="shared" si="25"/>
        <v>36561.995049900259</v>
      </c>
      <c r="Q288" s="124">
        <f t="shared" si="27"/>
        <v>22627.268144418736</v>
      </c>
      <c r="R288" s="124">
        <f t="shared" si="28"/>
        <v>10616302.620303648</v>
      </c>
      <c r="Z288" s="2"/>
    </row>
    <row r="289" spans="13:26" x14ac:dyDescent="0.25">
      <c r="M289" s="2"/>
      <c r="N289" s="1">
        <f t="shared" si="24"/>
        <v>227</v>
      </c>
      <c r="O289" s="124">
        <f t="shared" si="26"/>
        <v>10616302.620303648</v>
      </c>
      <c r="P289" s="124">
        <f t="shared" si="25"/>
        <v>36561.995049900259</v>
      </c>
      <c r="Q289" s="124">
        <f t="shared" si="27"/>
        <v>22754.129653267319</v>
      </c>
      <c r="R289" s="124">
        <f t="shared" si="28"/>
        <v>10675618.745006815</v>
      </c>
      <c r="Z289" s="2"/>
    </row>
    <row r="290" spans="13:26" x14ac:dyDescent="0.25">
      <c r="M290" s="2"/>
      <c r="N290" s="1">
        <f t="shared" si="24"/>
        <v>228</v>
      </c>
      <c r="O290" s="124">
        <f t="shared" si="26"/>
        <v>10675618.745006815</v>
      </c>
      <c r="P290" s="124">
        <f t="shared" si="25"/>
        <v>36561.995049900259</v>
      </c>
      <c r="Q290" s="124">
        <f t="shared" si="27"/>
        <v>22881.263066876305</v>
      </c>
      <c r="R290" s="124">
        <f t="shared" si="28"/>
        <v>10735062.003123591</v>
      </c>
      <c r="Z290" s="2"/>
    </row>
    <row r="291" spans="13:26" x14ac:dyDescent="0.25">
      <c r="M291" s="2"/>
      <c r="N291" s="1">
        <f t="shared" si="24"/>
        <v>229</v>
      </c>
      <c r="O291" s="124">
        <f t="shared" si="26"/>
        <v>10735062.003123591</v>
      </c>
      <c r="P291" s="124">
        <f t="shared" si="25"/>
        <v>36561.995049900259</v>
      </c>
      <c r="Q291" s="124">
        <f t="shared" si="27"/>
        <v>23008.668968024504</v>
      </c>
      <c r="R291" s="124">
        <f t="shared" si="28"/>
        <v>10794632.667141514</v>
      </c>
      <c r="Z291" s="2"/>
    </row>
    <row r="292" spans="13:26" x14ac:dyDescent="0.25">
      <c r="M292" s="2"/>
      <c r="N292" s="1">
        <f t="shared" si="24"/>
        <v>230</v>
      </c>
      <c r="O292" s="124">
        <f t="shared" si="26"/>
        <v>10794632.667141514</v>
      </c>
      <c r="P292" s="124">
        <f t="shared" si="25"/>
        <v>36561.995049900259</v>
      </c>
      <c r="Q292" s="124">
        <f t="shared" si="27"/>
        <v>23136.347940739797</v>
      </c>
      <c r="R292" s="124">
        <f t="shared" si="28"/>
        <v>10854331.010132153</v>
      </c>
      <c r="Z292" s="2"/>
    </row>
    <row r="293" spans="13:26" x14ac:dyDescent="0.25">
      <c r="M293" s="2"/>
      <c r="N293" s="1">
        <f t="shared" si="24"/>
        <v>231</v>
      </c>
      <c r="O293" s="124">
        <f t="shared" si="26"/>
        <v>10854331.010132153</v>
      </c>
      <c r="P293" s="124">
        <f t="shared" si="25"/>
        <v>36561.995049900259</v>
      </c>
      <c r="Q293" s="124">
        <f t="shared" si="27"/>
        <v>23264.300570301835</v>
      </c>
      <c r="R293" s="124">
        <f t="shared" si="28"/>
        <v>10914157.305752354</v>
      </c>
      <c r="Z293" s="2"/>
    </row>
    <row r="294" spans="13:26" x14ac:dyDescent="0.25">
      <c r="M294" s="2"/>
      <c r="N294" s="1">
        <f t="shared" si="24"/>
        <v>232</v>
      </c>
      <c r="O294" s="124">
        <f t="shared" si="26"/>
        <v>10914157.305752354</v>
      </c>
      <c r="P294" s="124">
        <f t="shared" si="25"/>
        <v>36561.995049900259</v>
      </c>
      <c r="Q294" s="124">
        <f t="shared" si="27"/>
        <v>23392.527443244708</v>
      </c>
      <c r="R294" s="124">
        <f t="shared" si="28"/>
        <v>10974111.828245498</v>
      </c>
      <c r="Z294" s="2"/>
    </row>
    <row r="295" spans="13:26" x14ac:dyDescent="0.25">
      <c r="M295" s="2"/>
      <c r="N295" s="1">
        <f t="shared" si="24"/>
        <v>233</v>
      </c>
      <c r="O295" s="124">
        <f t="shared" si="26"/>
        <v>10974111.828245498</v>
      </c>
      <c r="P295" s="124">
        <f t="shared" si="25"/>
        <v>36561.995049900259</v>
      </c>
      <c r="Q295" s="124">
        <f t="shared" si="27"/>
        <v>23521.02914735963</v>
      </c>
      <c r="R295" s="124">
        <f t="shared" si="28"/>
        <v>11034194.852442758</v>
      </c>
      <c r="Z295" s="2"/>
    </row>
    <row r="296" spans="13:26" x14ac:dyDescent="0.25">
      <c r="M296" s="2"/>
      <c r="N296" s="1">
        <f t="shared" si="24"/>
        <v>234</v>
      </c>
      <c r="O296" s="124">
        <f t="shared" si="26"/>
        <v>11034194.852442758</v>
      </c>
      <c r="P296" s="124">
        <f t="shared" si="25"/>
        <v>36561.995049900259</v>
      </c>
      <c r="Q296" s="124">
        <f t="shared" si="27"/>
        <v>23649.806271697649</v>
      </c>
      <c r="R296" s="124">
        <f t="shared" si="28"/>
        <v>11094406.653764356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11094406.653764356</v>
      </c>
      <c r="P297" s="124">
        <f t="shared" si="25"/>
        <v>36561.995049900259</v>
      </c>
      <c r="Q297" s="124">
        <f t="shared" si="27"/>
        <v>23778.859406572323</v>
      </c>
      <c r="R297" s="124">
        <f t="shared" si="28"/>
        <v>11154747.508220827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11154747.508220827</v>
      </c>
      <c r="P298" s="124">
        <f t="shared" si="25"/>
        <v>36561.995049900259</v>
      </c>
      <c r="Q298" s="124">
        <f t="shared" si="27"/>
        <v>23908.189143562449</v>
      </c>
      <c r="R298" s="124">
        <f t="shared" si="28"/>
        <v>11215217.692414289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11215217.692414289</v>
      </c>
      <c r="P299" s="124">
        <f t="shared" si="25"/>
        <v>36561.995049900259</v>
      </c>
      <c r="Q299" s="124">
        <f t="shared" si="27"/>
        <v>24037.796075514776</v>
      </c>
      <c r="R299" s="124">
        <f t="shared" si="28"/>
        <v>11275817.483539704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11275817.483539704</v>
      </c>
      <c r="P300" s="124">
        <f t="shared" si="25"/>
        <v>36561.995049900259</v>
      </c>
      <c r="Q300" s="124">
        <f t="shared" si="27"/>
        <v>24167.680796546698</v>
      </c>
      <c r="R300" s="124">
        <f t="shared" si="28"/>
        <v>11336547.159386151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11336547.159386151</v>
      </c>
      <c r="P301" s="124">
        <f t="shared" si="25"/>
        <v>36561.995049900259</v>
      </c>
      <c r="Q301" s="124">
        <f t="shared" si="27"/>
        <v>24297.843902049</v>
      </c>
      <c r="R301" s="124">
        <f t="shared" si="28"/>
        <v>11397406.9983381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11397406.9983381</v>
      </c>
      <c r="P302" s="124">
        <f t="shared" si="25"/>
        <v>36561.995049900259</v>
      </c>
      <c r="Q302" s="124">
        <f t="shared" si="27"/>
        <v>24428.285988688578</v>
      </c>
      <c r="R302" s="124">
        <f t="shared" si="28"/>
        <v>11458397.279376687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11458397.279376687</v>
      </c>
      <c r="P303" s="124">
        <f t="shared" si="25"/>
        <v>36561.995049900259</v>
      </c>
      <c r="Q303" s="124">
        <f t="shared" si="27"/>
        <v>24559.007654411173</v>
      </c>
      <c r="R303" s="124">
        <f t="shared" si="28"/>
        <v>11519518.282080999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11519518.282080999</v>
      </c>
      <c r="P304" s="124">
        <f t="shared" si="25"/>
        <v>36561.995049900259</v>
      </c>
      <c r="Q304" s="124">
        <f t="shared" si="27"/>
        <v>24690.00949844412</v>
      </c>
      <c r="R304" s="124">
        <f t="shared" si="28"/>
        <v>11580770.286629342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11580770.286629342</v>
      </c>
      <c r="P305" s="124">
        <f t="shared" si="25"/>
        <v>36561.995049900259</v>
      </c>
      <c r="Q305" s="124">
        <f t="shared" si="27"/>
        <v>24821.292121299088</v>
      </c>
      <c r="R305" s="124">
        <f t="shared" si="28"/>
        <v>11642153.57380054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11642153.57380054</v>
      </c>
      <c r="P306" s="124">
        <f t="shared" si="25"/>
        <v>36561.995049900259</v>
      </c>
      <c r="Q306" s="124">
        <f t="shared" si="27"/>
        <v>24952.856124774829</v>
      </c>
      <c r="R306" s="124">
        <f t="shared" si="28"/>
        <v>11703668.424975215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11703668.424975215</v>
      </c>
      <c r="P307" s="124">
        <f t="shared" si="25"/>
        <v>36561.995049900259</v>
      </c>
      <c r="Q307" s="124">
        <f t="shared" si="27"/>
        <v>25084.702111959959</v>
      </c>
      <c r="R307" s="124">
        <f t="shared" si="28"/>
        <v>11765315.122137073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11765315.122137073</v>
      </c>
      <c r="P308" s="124">
        <f t="shared" si="25"/>
        <v>36561.995049900259</v>
      </c>
      <c r="Q308" s="124">
        <f t="shared" si="27"/>
        <v>25216.830687235681</v>
      </c>
      <c r="R308" s="124">
        <f t="shared" si="28"/>
        <v>11827093.947874209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11827093.947874209</v>
      </c>
      <c r="P309" s="124">
        <f t="shared" si="25"/>
        <v>36561.995049900259</v>
      </c>
      <c r="Q309" s="124">
        <f t="shared" si="27"/>
        <v>25349.2424562786</v>
      </c>
      <c r="R309" s="124">
        <f t="shared" si="28"/>
        <v>11889005.185380386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11889005.185380386</v>
      </c>
      <c r="P310" s="124">
        <f t="shared" si="25"/>
        <v>36561.995049900259</v>
      </c>
      <c r="Q310" s="124">
        <f t="shared" si="27"/>
        <v>25481.938026063468</v>
      </c>
      <c r="R310" s="124">
        <f t="shared" si="28"/>
        <v>11951049.118456349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11951049.118456349</v>
      </c>
      <c r="P311" s="124">
        <f t="shared" si="25"/>
        <v>36561.995049900259</v>
      </c>
      <c r="Q311" s="124">
        <f t="shared" si="27"/>
        <v>25614.918004865987</v>
      </c>
      <c r="R311" s="124">
        <f t="shared" si="28"/>
        <v>12013226.031511115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12013226.031511115</v>
      </c>
      <c r="P312" s="124">
        <f t="shared" si="25"/>
        <v>36561.995049900259</v>
      </c>
      <c r="Q312" s="124">
        <f t="shared" si="27"/>
        <v>25748.183002265581</v>
      </c>
      <c r="R312" s="124">
        <f t="shared" si="28"/>
        <v>12075536.20956328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12075536.20956328</v>
      </c>
      <c r="P313" s="124">
        <f t="shared" si="25"/>
        <v>36561.995049900259</v>
      </c>
      <c r="Q313" s="124">
        <f t="shared" si="27"/>
        <v>25881.733629148199</v>
      </c>
      <c r="R313" s="124">
        <f t="shared" si="28"/>
        <v>12137979.938242327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12137979.938242327</v>
      </c>
      <c r="P314" s="124">
        <f t="shared" si="25"/>
        <v>36561.995049900259</v>
      </c>
      <c r="Q314" s="124">
        <f t="shared" si="27"/>
        <v>26015.570497709115</v>
      </c>
      <c r="R314" s="124">
        <f t="shared" si="28"/>
        <v>12200557.503789935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12200557.503789935</v>
      </c>
      <c r="P315" s="124">
        <f t="shared" si="25"/>
        <v>36561.995049900259</v>
      </c>
      <c r="Q315" s="124">
        <f t="shared" si="27"/>
        <v>26149.694221455735</v>
      </c>
      <c r="R315" s="124">
        <f t="shared" si="28"/>
        <v>12263269.19306129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12263269.19306129</v>
      </c>
      <c r="P316" s="124">
        <f t="shared" ref="P316:P379" si="30">P315</f>
        <v>36561.995049900259</v>
      </c>
      <c r="Q316" s="124">
        <f t="shared" si="27"/>
        <v>26284.105415210404</v>
      </c>
      <c r="R316" s="124">
        <f t="shared" si="28"/>
        <v>12326115.2935264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12326115.2935264</v>
      </c>
      <c r="P317" s="124">
        <f t="shared" si="30"/>
        <v>36561.995049900259</v>
      </c>
      <c r="Q317" s="124">
        <f t="shared" si="27"/>
        <v>26418.804695113227</v>
      </c>
      <c r="R317" s="124">
        <f t="shared" si="28"/>
        <v>12389096.093271412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12389096.093271412</v>
      </c>
      <c r="P318" s="124">
        <f t="shared" si="30"/>
        <v>36561.995049900259</v>
      </c>
      <c r="Q318" s="124">
        <f t="shared" si="27"/>
        <v>26553.792678624901</v>
      </c>
      <c r="R318" s="124">
        <f t="shared" si="28"/>
        <v>12452211.880999936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12452211.880999936</v>
      </c>
      <c r="P319" s="124">
        <f t="shared" si="30"/>
        <v>36561.995049900259</v>
      </c>
      <c r="Q319" s="124">
        <f t="shared" si="27"/>
        <v>26689.069984529528</v>
      </c>
      <c r="R319" s="124">
        <f t="shared" si="28"/>
        <v>12515462.946034364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12515462.946034364</v>
      </c>
      <c r="P320" s="124">
        <f t="shared" si="30"/>
        <v>36561.995049900259</v>
      </c>
      <c r="Q320" s="124">
        <f t="shared" si="27"/>
        <v>26824.637232937475</v>
      </c>
      <c r="R320" s="124">
        <f t="shared" si="28"/>
        <v>12578849.578317201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12578849.578317201</v>
      </c>
      <c r="P321" s="124">
        <f t="shared" si="30"/>
        <v>36561.995049900259</v>
      </c>
      <c r="Q321" s="124">
        <f t="shared" si="27"/>
        <v>26960.495045288193</v>
      </c>
      <c r="R321" s="124">
        <f t="shared" si="28"/>
        <v>12642372.068412388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12642372.068412388</v>
      </c>
      <c r="P322" s="124">
        <f t="shared" si="30"/>
        <v>36561.995049900259</v>
      </c>
      <c r="Q322" s="124">
        <f t="shared" si="27"/>
        <v>27096.644044353077</v>
      </c>
      <c r="R322" s="124">
        <f t="shared" si="28"/>
        <v>12706030.70750664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12706030.70750664</v>
      </c>
      <c r="P323" s="124">
        <f t="shared" si="30"/>
        <v>36561.995049900259</v>
      </c>
      <c r="Q323" s="124">
        <f t="shared" si="27"/>
        <v>27233.084854238332</v>
      </c>
      <c r="R323" s="124">
        <f t="shared" si="28"/>
        <v>12769825.787410777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12769825.787410777</v>
      </c>
      <c r="P324" s="124">
        <f t="shared" si="30"/>
        <v>36561.995049900259</v>
      </c>
      <c r="Q324" s="124">
        <f t="shared" si="27"/>
        <v>27369.818100387805</v>
      </c>
      <c r="R324" s="124">
        <f t="shared" si="28"/>
        <v>12833757.600561064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12833757.600561064</v>
      </c>
      <c r="P325" s="124">
        <f t="shared" si="30"/>
        <v>36561.995049900259</v>
      </c>
      <c r="Q325" s="124">
        <f t="shared" si="27"/>
        <v>27506.844409585883</v>
      </c>
      <c r="R325" s="124">
        <f t="shared" si="28"/>
        <v>12897826.440020548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12897826.440020548</v>
      </c>
      <c r="P326" s="124">
        <f t="shared" si="30"/>
        <v>36561.995049900259</v>
      </c>
      <c r="Q326" s="124">
        <f t="shared" si="27"/>
        <v>27644.164409960344</v>
      </c>
      <c r="R326" s="124">
        <f t="shared" si="28"/>
        <v>12962032.599480407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12962032.599480407</v>
      </c>
      <c r="P327" s="124">
        <f t="shared" si="30"/>
        <v>36561.995049900259</v>
      </c>
      <c r="Q327" s="124">
        <f t="shared" si="27"/>
        <v>27781.778730985247</v>
      </c>
      <c r="R327" s="124">
        <f t="shared" si="28"/>
        <v>13026376.373261292</v>
      </c>
      <c r="Z327" s="2"/>
    </row>
    <row r="328" spans="13:26" x14ac:dyDescent="0.25">
      <c r="M328" s="2"/>
      <c r="N328" s="1">
        <f t="shared" si="29"/>
        <v>266</v>
      </c>
      <c r="O328" s="124">
        <f t="shared" si="26"/>
        <v>13026376.373261292</v>
      </c>
      <c r="P328" s="124">
        <f t="shared" si="30"/>
        <v>36561.995049900259</v>
      </c>
      <c r="Q328" s="124">
        <f t="shared" si="27"/>
        <v>27919.688003483818</v>
      </c>
      <c r="R328" s="124">
        <f t="shared" si="28"/>
        <v>13090858.056314675</v>
      </c>
      <c r="Z328" s="2"/>
    </row>
    <row r="329" spans="13:26" x14ac:dyDescent="0.25">
      <c r="M329" s="2"/>
      <c r="N329" s="1">
        <f t="shared" si="29"/>
        <v>267</v>
      </c>
      <c r="O329" s="124">
        <f t="shared" si="26"/>
        <v>13090858.056314675</v>
      </c>
      <c r="P329" s="124">
        <f t="shared" si="30"/>
        <v>36561.995049900259</v>
      </c>
      <c r="Q329" s="124">
        <f t="shared" si="27"/>
        <v>28057.892859631334</v>
      </c>
      <c r="R329" s="124">
        <f t="shared" si="28"/>
        <v>13155477.944224207</v>
      </c>
      <c r="Z329" s="2"/>
    </row>
    <row r="330" spans="13:26" x14ac:dyDescent="0.25">
      <c r="M330" s="2"/>
      <c r="N330" s="1">
        <f t="shared" si="29"/>
        <v>268</v>
      </c>
      <c r="O330" s="124">
        <f t="shared" si="26"/>
        <v>13155477.944224207</v>
      </c>
      <c r="P330" s="124">
        <f t="shared" si="30"/>
        <v>36561.995049900259</v>
      </c>
      <c r="Q330" s="124">
        <f t="shared" si="27"/>
        <v>28196.393932958032</v>
      </c>
      <c r="R330" s="124">
        <f t="shared" si="28"/>
        <v>13220236.333207063</v>
      </c>
      <c r="Z330" s="2"/>
    </row>
    <row r="331" spans="13:26" x14ac:dyDescent="0.25">
      <c r="M331" s="2"/>
      <c r="N331" s="1">
        <f t="shared" si="29"/>
        <v>269</v>
      </c>
      <c r="O331" s="124">
        <f t="shared" si="26"/>
        <v>13220236.333207063</v>
      </c>
      <c r="P331" s="124">
        <f t="shared" si="30"/>
        <v>36561.995049900259</v>
      </c>
      <c r="Q331" s="124">
        <f t="shared" si="27"/>
        <v>28335.191858351995</v>
      </c>
      <c r="R331" s="124">
        <f t="shared" si="28"/>
        <v>13285133.520115314</v>
      </c>
      <c r="Z331" s="2"/>
    </row>
    <row r="332" spans="13:26" x14ac:dyDescent="0.25">
      <c r="M332" s="2"/>
      <c r="N332" s="1">
        <f t="shared" si="29"/>
        <v>270</v>
      </c>
      <c r="O332" s="124">
        <f t="shared" si="26"/>
        <v>13285133.520115314</v>
      </c>
      <c r="P332" s="124">
        <f t="shared" si="30"/>
        <v>36561.995049900259</v>
      </c>
      <c r="Q332" s="124">
        <f t="shared" si="27"/>
        <v>28474.287272062084</v>
      </c>
      <c r="R332" s="124">
        <f t="shared" si="28"/>
        <v>13350169.802437276</v>
      </c>
      <c r="Z332" s="2"/>
    </row>
    <row r="333" spans="13:26" x14ac:dyDescent="0.25">
      <c r="M333" s="2"/>
      <c r="N333" s="1">
        <f t="shared" si="29"/>
        <v>271</v>
      </c>
      <c r="O333" s="124">
        <f t="shared" ref="O333:O396" si="31">R332</f>
        <v>13350169.802437276</v>
      </c>
      <c r="P333" s="124">
        <f t="shared" si="30"/>
        <v>36561.995049900259</v>
      </c>
      <c r="Q333" s="124">
        <f t="shared" ref="Q333:Q396" si="32">O333*$P$57</f>
        <v>28613.680811700848</v>
      </c>
      <c r="R333" s="124">
        <f t="shared" ref="R333:R396" si="33">O333+P333+Q333</f>
        <v>13415345.478298876</v>
      </c>
      <c r="Z333" s="2"/>
    </row>
    <row r="334" spans="13:26" x14ac:dyDescent="0.25">
      <c r="M334" s="2"/>
      <c r="N334" s="1">
        <f t="shared" si="29"/>
        <v>272</v>
      </c>
      <c r="O334" s="124">
        <f t="shared" si="31"/>
        <v>13415345.478298876</v>
      </c>
      <c r="P334" s="124">
        <f t="shared" si="30"/>
        <v>36561.995049900259</v>
      </c>
      <c r="Q334" s="124">
        <f t="shared" si="32"/>
        <v>28753.373116247436</v>
      </c>
      <c r="R334" s="124">
        <f t="shared" si="33"/>
        <v>13480660.846465023</v>
      </c>
      <c r="Z334" s="2"/>
    </row>
    <row r="335" spans="13:26" x14ac:dyDescent="0.25">
      <c r="M335" s="2"/>
      <c r="N335" s="1">
        <f t="shared" si="29"/>
        <v>273</v>
      </c>
      <c r="O335" s="124">
        <f t="shared" si="31"/>
        <v>13480660.846465023</v>
      </c>
      <c r="P335" s="124">
        <f t="shared" si="30"/>
        <v>36561.995049900259</v>
      </c>
      <c r="Q335" s="124">
        <f t="shared" si="32"/>
        <v>28893.364826050532</v>
      </c>
      <c r="R335" s="124">
        <f t="shared" si="33"/>
        <v>13546116.206340972</v>
      </c>
      <c r="Z335" s="2"/>
    </row>
    <row r="336" spans="13:26" x14ac:dyDescent="0.25">
      <c r="M336" s="2"/>
      <c r="N336" s="1">
        <f t="shared" si="29"/>
        <v>274</v>
      </c>
      <c r="O336" s="124">
        <f t="shared" si="31"/>
        <v>13546116.206340972</v>
      </c>
      <c r="P336" s="124">
        <f t="shared" si="30"/>
        <v>36561.995049900259</v>
      </c>
      <c r="Q336" s="124">
        <f t="shared" si="32"/>
        <v>29033.656582831296</v>
      </c>
      <c r="R336" s="124">
        <f t="shared" si="33"/>
        <v>13611711.857973702</v>
      </c>
      <c r="Z336" s="2"/>
    </row>
    <row r="337" spans="13:26" x14ac:dyDescent="0.25">
      <c r="M337" s="2"/>
      <c r="N337" s="1">
        <f t="shared" si="29"/>
        <v>275</v>
      </c>
      <c r="O337" s="124">
        <f t="shared" si="31"/>
        <v>13611711.857973702</v>
      </c>
      <c r="P337" s="124">
        <f t="shared" si="30"/>
        <v>36561.995049900259</v>
      </c>
      <c r="Q337" s="124">
        <f t="shared" si="32"/>
        <v>29174.2490296863</v>
      </c>
      <c r="R337" s="124">
        <f t="shared" si="33"/>
        <v>13677448.102053288</v>
      </c>
      <c r="Z337" s="2"/>
    </row>
    <row r="338" spans="13:26" x14ac:dyDescent="0.25">
      <c r="M338" s="2"/>
      <c r="N338" s="1">
        <f t="shared" si="29"/>
        <v>276</v>
      </c>
      <c r="O338" s="124">
        <f t="shared" si="31"/>
        <v>13677448.102053288</v>
      </c>
      <c r="P338" s="124">
        <f t="shared" si="30"/>
        <v>36561.995049900259</v>
      </c>
      <c r="Q338" s="124">
        <f t="shared" si="32"/>
        <v>29315.142811090485</v>
      </c>
      <c r="R338" s="124">
        <f t="shared" si="33"/>
        <v>13743325.239914278</v>
      </c>
      <c r="Z338" s="2"/>
    </row>
    <row r="339" spans="13:26" x14ac:dyDescent="0.25">
      <c r="M339" s="2"/>
      <c r="N339" s="1">
        <f t="shared" si="29"/>
        <v>277</v>
      </c>
      <c r="O339" s="124">
        <f t="shared" si="31"/>
        <v>13743325.239914278</v>
      </c>
      <c r="P339" s="124">
        <f t="shared" si="30"/>
        <v>36561.995049900259</v>
      </c>
      <c r="Q339" s="124">
        <f t="shared" si="32"/>
        <v>29456.338572900091</v>
      </c>
      <c r="R339" s="124">
        <f t="shared" si="33"/>
        <v>13809343.573537078</v>
      </c>
      <c r="Z339" s="2"/>
    </row>
    <row r="340" spans="13:26" x14ac:dyDescent="0.25">
      <c r="M340" s="2"/>
      <c r="N340" s="1">
        <f t="shared" si="29"/>
        <v>278</v>
      </c>
      <c r="O340" s="124">
        <f t="shared" si="31"/>
        <v>13809343.573537078</v>
      </c>
      <c r="P340" s="124">
        <f t="shared" si="30"/>
        <v>36561.995049900259</v>
      </c>
      <c r="Q340" s="124">
        <f t="shared" si="32"/>
        <v>29597.836962355657</v>
      </c>
      <c r="R340" s="124">
        <f t="shared" si="33"/>
        <v>13875503.405549332</v>
      </c>
      <c r="Z340" s="2"/>
    </row>
    <row r="341" spans="13:26" x14ac:dyDescent="0.25">
      <c r="M341" s="2"/>
      <c r="N341" s="1">
        <f t="shared" si="29"/>
        <v>279</v>
      </c>
      <c r="O341" s="124">
        <f t="shared" si="31"/>
        <v>13875503.405549332</v>
      </c>
      <c r="P341" s="124">
        <f t="shared" si="30"/>
        <v>36561.995049900259</v>
      </c>
      <c r="Q341" s="124">
        <f t="shared" si="32"/>
        <v>29739.63862808494</v>
      </c>
      <c r="R341" s="124">
        <f t="shared" si="33"/>
        <v>13941805.039227316</v>
      </c>
      <c r="Z341" s="2"/>
    </row>
    <row r="342" spans="13:26" x14ac:dyDescent="0.25">
      <c r="M342" s="2"/>
      <c r="N342" s="1">
        <f t="shared" si="29"/>
        <v>280</v>
      </c>
      <c r="O342" s="124">
        <f t="shared" si="31"/>
        <v>13941805.039227316</v>
      </c>
      <c r="P342" s="124">
        <f t="shared" si="30"/>
        <v>36561.995049900259</v>
      </c>
      <c r="Q342" s="124">
        <f t="shared" si="32"/>
        <v>29881.744220105935</v>
      </c>
      <c r="R342" s="124">
        <f t="shared" si="33"/>
        <v>14008248.778497322</v>
      </c>
      <c r="Z342" s="2"/>
    </row>
    <row r="343" spans="13:26" x14ac:dyDescent="0.25">
      <c r="M343" s="2"/>
      <c r="N343" s="1">
        <f t="shared" si="29"/>
        <v>281</v>
      </c>
      <c r="O343" s="124">
        <f t="shared" si="31"/>
        <v>14008248.778497322</v>
      </c>
      <c r="P343" s="124">
        <f t="shared" si="30"/>
        <v>36561.995049900259</v>
      </c>
      <c r="Q343" s="124">
        <f t="shared" si="32"/>
        <v>30024.154389829822</v>
      </c>
      <c r="R343" s="124">
        <f t="shared" si="33"/>
        <v>14074834.927937051</v>
      </c>
      <c r="Z343" s="2"/>
    </row>
    <row r="344" spans="13:26" x14ac:dyDescent="0.25">
      <c r="M344" s="2"/>
      <c r="N344" s="1">
        <f t="shared" si="29"/>
        <v>282</v>
      </c>
      <c r="O344" s="124">
        <f t="shared" si="31"/>
        <v>14074834.927937051</v>
      </c>
      <c r="P344" s="124">
        <f t="shared" si="30"/>
        <v>36561.995049900259</v>
      </c>
      <c r="Q344" s="124">
        <f t="shared" si="32"/>
        <v>30166.869790063967</v>
      </c>
      <c r="R344" s="124">
        <f t="shared" si="33"/>
        <v>14141563.792777015</v>
      </c>
      <c r="Z344" s="2"/>
    </row>
    <row r="345" spans="13:26" x14ac:dyDescent="0.25">
      <c r="M345" s="2"/>
      <c r="N345" s="1">
        <f t="shared" si="29"/>
        <v>283</v>
      </c>
      <c r="O345" s="124">
        <f t="shared" si="31"/>
        <v>14141563.792777015</v>
      </c>
      <c r="P345" s="124">
        <f t="shared" si="30"/>
        <v>36561.995049900259</v>
      </c>
      <c r="Q345" s="124">
        <f t="shared" si="32"/>
        <v>30309.891075014912</v>
      </c>
      <c r="R345" s="124">
        <f t="shared" si="33"/>
        <v>14208435.678901929</v>
      </c>
      <c r="Z345" s="2"/>
    </row>
    <row r="346" spans="13:26" x14ac:dyDescent="0.25">
      <c r="M346" s="2"/>
      <c r="N346" s="1">
        <f t="shared" si="29"/>
        <v>284</v>
      </c>
      <c r="O346" s="124">
        <f t="shared" si="31"/>
        <v>14208435.678901929</v>
      </c>
      <c r="P346" s="124">
        <f t="shared" si="30"/>
        <v>36561.995049900259</v>
      </c>
      <c r="Q346" s="124">
        <f t="shared" si="32"/>
        <v>30453.218900291362</v>
      </c>
      <c r="R346" s="124">
        <f t="shared" si="33"/>
        <v>14275450.89285212</v>
      </c>
      <c r="Z346" s="2"/>
    </row>
    <row r="347" spans="13:26" x14ac:dyDescent="0.25">
      <c r="M347" s="2"/>
      <c r="N347" s="1">
        <f t="shared" si="29"/>
        <v>285</v>
      </c>
      <c r="O347" s="124">
        <f t="shared" si="31"/>
        <v>14275450.89285212</v>
      </c>
      <c r="P347" s="124">
        <f t="shared" si="30"/>
        <v>36561.995049900259</v>
      </c>
      <c r="Q347" s="124">
        <f t="shared" si="32"/>
        <v>30596.853922907219</v>
      </c>
      <c r="R347" s="124">
        <f t="shared" si="33"/>
        <v>14342609.741824927</v>
      </c>
      <c r="Z347" s="2"/>
    </row>
    <row r="348" spans="13:26" x14ac:dyDescent="0.25">
      <c r="M348" s="2"/>
      <c r="N348" s="1">
        <f t="shared" si="29"/>
        <v>286</v>
      </c>
      <c r="O348" s="124">
        <f t="shared" si="31"/>
        <v>14342609.741824927</v>
      </c>
      <c r="P348" s="124">
        <f t="shared" si="30"/>
        <v>36561.995049900259</v>
      </c>
      <c r="Q348" s="124">
        <f t="shared" si="32"/>
        <v>30740.796801284563</v>
      </c>
      <c r="R348" s="124">
        <f t="shared" si="33"/>
        <v>14409912.53367611</v>
      </c>
      <c r="Z348" s="2"/>
    </row>
    <row r="349" spans="13:26" x14ac:dyDescent="0.25">
      <c r="M349" s="2"/>
      <c r="N349" s="1">
        <f t="shared" si="29"/>
        <v>287</v>
      </c>
      <c r="O349" s="124">
        <f t="shared" si="31"/>
        <v>14409912.53367611</v>
      </c>
      <c r="P349" s="124">
        <f t="shared" si="30"/>
        <v>36561.995049900259</v>
      </c>
      <c r="Q349" s="124">
        <f t="shared" si="32"/>
        <v>30885.048195256684</v>
      </c>
      <c r="R349" s="124">
        <f t="shared" si="33"/>
        <v>14477359.576921266</v>
      </c>
      <c r="Z349" s="2"/>
    </row>
    <row r="350" spans="13:26" x14ac:dyDescent="0.25">
      <c r="M350" s="2"/>
      <c r="N350" s="1">
        <f t="shared" si="29"/>
        <v>288</v>
      </c>
      <c r="O350" s="124">
        <f t="shared" si="31"/>
        <v>14477359.576921266</v>
      </c>
      <c r="P350" s="124">
        <f t="shared" si="30"/>
        <v>36561.995049900259</v>
      </c>
      <c r="Q350" s="124">
        <f t="shared" si="32"/>
        <v>31029.608766071113</v>
      </c>
      <c r="R350" s="124">
        <f t="shared" si="33"/>
        <v>14544951.180737237</v>
      </c>
      <c r="Z350" s="2"/>
    </row>
    <row r="351" spans="13:26" x14ac:dyDescent="0.25">
      <c r="M351" s="2"/>
      <c r="N351" s="1">
        <f t="shared" si="29"/>
        <v>289</v>
      </c>
      <c r="O351" s="124">
        <f t="shared" si="31"/>
        <v>14544951.180737237</v>
      </c>
      <c r="P351" s="124">
        <f t="shared" si="30"/>
        <v>36561.995049900259</v>
      </c>
      <c r="Q351" s="124">
        <f t="shared" si="32"/>
        <v>31174.479176392637</v>
      </c>
      <c r="R351" s="124">
        <f t="shared" si="33"/>
        <v>14612687.654963529</v>
      </c>
      <c r="Z351" s="2"/>
    </row>
    <row r="352" spans="13:26" x14ac:dyDescent="0.25">
      <c r="M352" s="2"/>
      <c r="N352" s="1">
        <f t="shared" si="29"/>
        <v>290</v>
      </c>
      <c r="O352" s="124">
        <f t="shared" si="31"/>
        <v>14612687.654963529</v>
      </c>
      <c r="P352" s="124">
        <f t="shared" si="30"/>
        <v>36561.995049900259</v>
      </c>
      <c r="Q352" s="124">
        <f t="shared" si="32"/>
        <v>31319.660090306352</v>
      </c>
      <c r="R352" s="124">
        <f t="shared" si="33"/>
        <v>14680569.310103735</v>
      </c>
      <c r="Z352" s="2"/>
    </row>
    <row r="353" spans="13:26" x14ac:dyDescent="0.25">
      <c r="M353" s="2"/>
      <c r="N353" s="1">
        <f t="shared" si="29"/>
        <v>291</v>
      </c>
      <c r="O353" s="124">
        <f t="shared" si="31"/>
        <v>14680569.310103735</v>
      </c>
      <c r="P353" s="124">
        <f t="shared" si="30"/>
        <v>36561.995049900259</v>
      </c>
      <c r="Q353" s="124">
        <f t="shared" si="32"/>
        <v>31465.152173320697</v>
      </c>
      <c r="R353" s="124">
        <f t="shared" si="33"/>
        <v>14748596.457326954</v>
      </c>
      <c r="Z353" s="2"/>
    </row>
    <row r="354" spans="13:26" x14ac:dyDescent="0.25">
      <c r="M354" s="2"/>
      <c r="N354" s="1">
        <f t="shared" si="29"/>
        <v>292</v>
      </c>
      <c r="O354" s="124">
        <f t="shared" si="31"/>
        <v>14748596.457326954</v>
      </c>
      <c r="P354" s="124">
        <f t="shared" si="30"/>
        <v>36561.995049900259</v>
      </c>
      <c r="Q354" s="124">
        <f t="shared" si="32"/>
        <v>31610.95609237051</v>
      </c>
      <c r="R354" s="124">
        <f t="shared" si="33"/>
        <v>14816769.408469224</v>
      </c>
      <c r="Z354" s="2"/>
    </row>
    <row r="355" spans="13:26" x14ac:dyDescent="0.25">
      <c r="M355" s="2"/>
      <c r="N355" s="1">
        <f t="shared" si="29"/>
        <v>293</v>
      </c>
      <c r="O355" s="124">
        <f t="shared" si="31"/>
        <v>14816769.408469224</v>
      </c>
      <c r="P355" s="124">
        <f t="shared" si="30"/>
        <v>36561.995049900259</v>
      </c>
      <c r="Q355" s="124">
        <f t="shared" si="32"/>
        <v>31757.07251582008</v>
      </c>
      <c r="R355" s="124">
        <f t="shared" si="33"/>
        <v>14885088.476034943</v>
      </c>
      <c r="Z355" s="2"/>
    </row>
    <row r="356" spans="13:26" x14ac:dyDescent="0.25">
      <c r="M356" s="2"/>
      <c r="N356" s="1">
        <f t="shared" si="29"/>
        <v>294</v>
      </c>
      <c r="O356" s="124">
        <f t="shared" si="31"/>
        <v>14885088.476034943</v>
      </c>
      <c r="P356" s="124">
        <f t="shared" si="30"/>
        <v>36561.995049900259</v>
      </c>
      <c r="Q356" s="124">
        <f t="shared" si="32"/>
        <v>31903.502113466217</v>
      </c>
      <c r="R356" s="124">
        <f t="shared" si="33"/>
        <v>14953553.97319831</v>
      </c>
      <c r="Z356" s="2"/>
    </row>
    <row r="357" spans="13:26" x14ac:dyDescent="0.25">
      <c r="M357" s="2"/>
      <c r="N357" s="1">
        <f t="shared" si="29"/>
        <v>295</v>
      </c>
      <c r="O357" s="124">
        <f t="shared" si="31"/>
        <v>14953553.97319831</v>
      </c>
      <c r="P357" s="124">
        <f t="shared" si="30"/>
        <v>36561.995049900259</v>
      </c>
      <c r="Q357" s="124">
        <f t="shared" si="32"/>
        <v>32050.245556541326</v>
      </c>
      <c r="R357" s="124">
        <f t="shared" si="33"/>
        <v>15022166.21380475</v>
      </c>
      <c r="Z357" s="2"/>
    </row>
    <row r="358" spans="13:26" x14ac:dyDescent="0.25">
      <c r="M358" s="2"/>
      <c r="N358" s="1">
        <f t="shared" si="29"/>
        <v>296</v>
      </c>
      <c r="O358" s="124">
        <f t="shared" si="31"/>
        <v>15022166.21380475</v>
      </c>
      <c r="P358" s="124">
        <f t="shared" si="30"/>
        <v>36561.995049900259</v>
      </c>
      <c r="Q358" s="124">
        <f t="shared" si="32"/>
        <v>32197.30351771646</v>
      </c>
      <c r="R358" s="124">
        <f t="shared" si="33"/>
        <v>15090925.512372365</v>
      </c>
      <c r="Z358" s="2"/>
    </row>
    <row r="359" spans="13:26" x14ac:dyDescent="0.25">
      <c r="M359" s="2"/>
      <c r="N359" s="1">
        <f t="shared" si="29"/>
        <v>297</v>
      </c>
      <c r="O359" s="124">
        <f t="shared" si="31"/>
        <v>15090925.512372365</v>
      </c>
      <c r="P359" s="124">
        <f t="shared" si="30"/>
        <v>36561.995049900259</v>
      </c>
      <c r="Q359" s="124">
        <f t="shared" si="32"/>
        <v>32344.676671104444</v>
      </c>
      <c r="R359" s="124">
        <f t="shared" si="33"/>
        <v>15159832.184093369</v>
      </c>
      <c r="Z359" s="2"/>
    </row>
    <row r="360" spans="13:26" x14ac:dyDescent="0.25">
      <c r="M360" s="2"/>
      <c r="N360" s="1">
        <f t="shared" si="29"/>
        <v>298</v>
      </c>
      <c r="O360" s="124">
        <f t="shared" si="31"/>
        <v>15159832.184093369</v>
      </c>
      <c r="P360" s="124">
        <f t="shared" si="30"/>
        <v>36561.995049900259</v>
      </c>
      <c r="Q360" s="124">
        <f t="shared" si="32"/>
        <v>32492.365692262923</v>
      </c>
      <c r="R360" s="124">
        <f t="shared" si="33"/>
        <v>15228886.544835532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15228886.544835532</v>
      </c>
      <c r="P361" s="124">
        <f t="shared" si="30"/>
        <v>36561.995049900259</v>
      </c>
      <c r="Q361" s="124">
        <f t="shared" si="32"/>
        <v>32640.371258197491</v>
      </c>
      <c r="R361" s="124">
        <f t="shared" si="33"/>
        <v>15298088.911143629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15298088.911143629</v>
      </c>
      <c r="P362" s="124">
        <f t="shared" si="30"/>
        <v>36561.995049900259</v>
      </c>
      <c r="Q362" s="124">
        <f t="shared" si="32"/>
        <v>32788.69404736477</v>
      </c>
      <c r="R362" s="124">
        <f t="shared" si="33"/>
        <v>15367439.600240894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15367439.600240894</v>
      </c>
      <c r="P363" s="124">
        <f t="shared" si="30"/>
        <v>36561.995049900259</v>
      </c>
      <c r="Q363" s="124">
        <f t="shared" si="32"/>
        <v>32937.334739675542</v>
      </c>
      <c r="R363" s="124">
        <f t="shared" si="33"/>
        <v>15436938.930030469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15436938.930030469</v>
      </c>
      <c r="P364" s="124">
        <f t="shared" si="30"/>
        <v>36561.995049900259</v>
      </c>
      <c r="Q364" s="124">
        <f t="shared" si="32"/>
        <v>33086.294016497843</v>
      </c>
      <c r="R364" s="124">
        <f t="shared" si="33"/>
        <v>15506587.219096866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15506587.219096866</v>
      </c>
      <c r="P365" s="124">
        <f t="shared" si="30"/>
        <v>36561.995049900259</v>
      </c>
      <c r="Q365" s="124">
        <f t="shared" si="32"/>
        <v>33235.572560660119</v>
      </c>
      <c r="R365" s="124">
        <f t="shared" si="33"/>
        <v>15576384.786707425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15576384.786707425</v>
      </c>
      <c r="P366" s="124">
        <f t="shared" si="30"/>
        <v>36561.995049900259</v>
      </c>
      <c r="Q366" s="124">
        <f t="shared" si="32"/>
        <v>33385.17105645431</v>
      </c>
      <c r="R366" s="124">
        <f t="shared" si="33"/>
        <v>15646331.95281378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15646331.95281378</v>
      </c>
      <c r="P367" s="124">
        <f t="shared" si="30"/>
        <v>36561.995049900259</v>
      </c>
      <c r="Q367" s="124">
        <f t="shared" si="32"/>
        <v>33535.090189639028</v>
      </c>
      <c r="R367" s="124">
        <f t="shared" si="33"/>
        <v>15716429.038053319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15716429.038053319</v>
      </c>
      <c r="P368" s="124">
        <f t="shared" si="30"/>
        <v>36561.995049900259</v>
      </c>
      <c r="Q368" s="124">
        <f t="shared" si="32"/>
        <v>33685.330647442686</v>
      </c>
      <c r="R368" s="124">
        <f t="shared" si="33"/>
        <v>15786676.363750661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15786676.363750661</v>
      </c>
      <c r="P369" s="124">
        <f t="shared" si="30"/>
        <v>36561.995049900259</v>
      </c>
      <c r="Q369" s="124">
        <f t="shared" si="32"/>
        <v>33835.893118566644</v>
      </c>
      <c r="R369" s="124">
        <f t="shared" si="33"/>
        <v>15857074.251919126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15857074.251919126</v>
      </c>
      <c r="P370" s="124">
        <f t="shared" si="30"/>
        <v>36561.995049900259</v>
      </c>
      <c r="Q370" s="124">
        <f t="shared" si="32"/>
        <v>33986.778293188356</v>
      </c>
      <c r="R370" s="124">
        <f t="shared" si="33"/>
        <v>15927623.025262214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15927623.025262214</v>
      </c>
      <c r="P371" s="124">
        <f t="shared" si="30"/>
        <v>36561.995049900259</v>
      </c>
      <c r="Q371" s="124">
        <f t="shared" si="32"/>
        <v>34137.986862964572</v>
      </c>
      <c r="R371" s="124">
        <f t="shared" si="33"/>
        <v>15998323.007175079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15998323.007175079</v>
      </c>
      <c r="P372" s="124">
        <f t="shared" si="30"/>
        <v>36561.995049900259</v>
      </c>
      <c r="Q372" s="124">
        <f t="shared" si="32"/>
        <v>34289.519521034461</v>
      </c>
      <c r="R372" s="124">
        <f t="shared" si="33"/>
        <v>16069174.521746013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16069174.521746013</v>
      </c>
      <c r="P373" s="124">
        <f t="shared" si="30"/>
        <v>36561.995049900259</v>
      </c>
      <c r="Q373" s="124">
        <f t="shared" si="32"/>
        <v>34441.376962022827</v>
      </c>
      <c r="R373" s="124">
        <f t="shared" si="33"/>
        <v>16140177.893757936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16140177.893757936</v>
      </c>
      <c r="P374" s="124">
        <f t="shared" si="30"/>
        <v>36561.995049900259</v>
      </c>
      <c r="Q374" s="124">
        <f t="shared" si="32"/>
        <v>34593.559882043272</v>
      </c>
      <c r="R374" s="124">
        <f t="shared" si="33"/>
        <v>16211333.448689878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16211333.448689878</v>
      </c>
      <c r="P375" s="124">
        <f t="shared" si="30"/>
        <v>36561.995049900259</v>
      </c>
      <c r="Q375" s="124">
        <f t="shared" si="32"/>
        <v>34746.068978701376</v>
      </c>
      <c r="R375" s="124">
        <f t="shared" si="33"/>
        <v>16282641.512718478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16282641.512718478</v>
      </c>
      <c r="P376" s="124">
        <f t="shared" si="30"/>
        <v>36561.995049900259</v>
      </c>
      <c r="Q376" s="124">
        <f t="shared" si="32"/>
        <v>34898.904951097938</v>
      </c>
      <c r="R376" s="124">
        <f t="shared" si="33"/>
        <v>16354102.412719475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16354102.412719475</v>
      </c>
      <c r="P377" s="124">
        <f t="shared" si="30"/>
        <v>36561.995049900259</v>
      </c>
      <c r="Q377" s="124">
        <f t="shared" si="32"/>
        <v>35052.06849983213</v>
      </c>
      <c r="R377" s="124">
        <f t="shared" si="33"/>
        <v>16425716.476269206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16425716.476269206</v>
      </c>
      <c r="P378" s="124">
        <f t="shared" si="30"/>
        <v>36561.995049900259</v>
      </c>
      <c r="Q378" s="124">
        <f t="shared" si="32"/>
        <v>35205.560327004758</v>
      </c>
      <c r="R378" s="124">
        <f t="shared" si="33"/>
        <v>16497484.03164611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16497484.03164611</v>
      </c>
      <c r="P379" s="124">
        <f t="shared" si="30"/>
        <v>36561.995049900259</v>
      </c>
      <c r="Q379" s="124">
        <f t="shared" si="32"/>
        <v>35359.381136221418</v>
      </c>
      <c r="R379" s="124">
        <f t="shared" si="33"/>
        <v>16569405.407832231</v>
      </c>
      <c r="Z379" s="2"/>
    </row>
    <row r="380" spans="13:26" x14ac:dyDescent="0.25">
      <c r="M380" s="2"/>
      <c r="N380" s="1">
        <f t="shared" ref="N380:N443" si="34">N379+1</f>
        <v>318</v>
      </c>
      <c r="O380" s="124">
        <f t="shared" si="31"/>
        <v>16569405.407832231</v>
      </c>
      <c r="P380" s="124">
        <f t="shared" ref="P380:P443" si="35">P379</f>
        <v>36561.995049900259</v>
      </c>
      <c r="Q380" s="124">
        <f t="shared" si="32"/>
        <v>35513.531632595797</v>
      </c>
      <c r="R380" s="124">
        <f t="shared" si="33"/>
        <v>16641480.934514727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16641480.934514727</v>
      </c>
      <c r="P381" s="124">
        <f t="shared" si="35"/>
        <v>36561.995049900259</v>
      </c>
      <c r="Q381" s="124">
        <f t="shared" si="32"/>
        <v>35668.012522752841</v>
      </c>
      <c r="R381" s="124">
        <f t="shared" si="33"/>
        <v>16713710.94208738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16713710.94208738</v>
      </c>
      <c r="P382" s="124">
        <f t="shared" si="35"/>
        <v>36561.995049900259</v>
      </c>
      <c r="Q382" s="124">
        <f t="shared" si="32"/>
        <v>35822.82451483202</v>
      </c>
      <c r="R382" s="124">
        <f t="shared" si="33"/>
        <v>16786095.761652112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16786095.761652112</v>
      </c>
      <c r="P383" s="124">
        <f t="shared" si="35"/>
        <v>36561.995049900259</v>
      </c>
      <c r="Q383" s="124">
        <f t="shared" si="32"/>
        <v>35977.968318490581</v>
      </c>
      <c r="R383" s="124">
        <f t="shared" si="33"/>
        <v>16858635.725020505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16858635.725020505</v>
      </c>
      <c r="P384" s="124">
        <f t="shared" si="35"/>
        <v>36561.995049900259</v>
      </c>
      <c r="Q384" s="124">
        <f t="shared" si="32"/>
        <v>36133.444644906798</v>
      </c>
      <c r="R384" s="124">
        <f t="shared" si="33"/>
        <v>16931331.164715312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16931331.164715312</v>
      </c>
      <c r="P385" s="124">
        <f t="shared" si="35"/>
        <v>36561.995049900259</v>
      </c>
      <c r="Q385" s="124">
        <f t="shared" si="32"/>
        <v>36289.254206783211</v>
      </c>
      <c r="R385" s="124">
        <f t="shared" si="33"/>
        <v>17004182.413971998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17004182.413971998</v>
      </c>
      <c r="P386" s="124">
        <f t="shared" si="35"/>
        <v>36561.995049900259</v>
      </c>
      <c r="Q386" s="124">
        <f t="shared" si="32"/>
        <v>36445.397718349923</v>
      </c>
      <c r="R386" s="124">
        <f t="shared" si="33"/>
        <v>17077189.80674025</v>
      </c>
      <c r="Z386" s="2"/>
    </row>
    <row r="387" spans="13:26" x14ac:dyDescent="0.25">
      <c r="M387" s="2"/>
      <c r="N387" s="1">
        <f t="shared" si="34"/>
        <v>325</v>
      </c>
      <c r="O387" s="124">
        <f t="shared" si="31"/>
        <v>17077189.80674025</v>
      </c>
      <c r="P387" s="124">
        <f t="shared" si="35"/>
        <v>36561.995049900259</v>
      </c>
      <c r="Q387" s="124">
        <f t="shared" si="32"/>
        <v>36601.875895367863</v>
      </c>
      <c r="R387" s="124">
        <f t="shared" si="33"/>
        <v>17150353.677685518</v>
      </c>
      <c r="Z387" s="2"/>
    </row>
    <row r="388" spans="13:26" x14ac:dyDescent="0.25">
      <c r="M388" s="2"/>
      <c r="N388" s="1">
        <f t="shared" si="34"/>
        <v>326</v>
      </c>
      <c r="O388" s="124">
        <f t="shared" si="31"/>
        <v>17150353.677685518</v>
      </c>
      <c r="P388" s="124">
        <f t="shared" si="35"/>
        <v>36561.995049900259</v>
      </c>
      <c r="Q388" s="124">
        <f t="shared" si="32"/>
        <v>36758.689455132037</v>
      </c>
      <c r="R388" s="124">
        <f t="shared" si="33"/>
        <v>17223674.362190552</v>
      </c>
      <c r="Z388" s="2"/>
    </row>
    <row r="389" spans="13:26" x14ac:dyDescent="0.25">
      <c r="M389" s="2"/>
      <c r="N389" s="1">
        <f t="shared" si="34"/>
        <v>327</v>
      </c>
      <c r="O389" s="124">
        <f t="shared" si="31"/>
        <v>17223674.362190552</v>
      </c>
      <c r="P389" s="124">
        <f t="shared" si="35"/>
        <v>36561.995049900259</v>
      </c>
      <c r="Q389" s="124">
        <f t="shared" si="32"/>
        <v>36915.839116474875</v>
      </c>
      <c r="R389" s="124">
        <f t="shared" si="33"/>
        <v>17297152.19635693</v>
      </c>
      <c r="Z389" s="2"/>
    </row>
    <row r="390" spans="13:26" x14ac:dyDescent="0.25">
      <c r="M390" s="2"/>
      <c r="N390" s="1">
        <f t="shared" si="34"/>
        <v>328</v>
      </c>
      <c r="O390" s="124">
        <f t="shared" si="31"/>
        <v>17297152.19635693</v>
      </c>
      <c r="P390" s="124">
        <f t="shared" si="35"/>
        <v>36561.995049900259</v>
      </c>
      <c r="Q390" s="124">
        <f t="shared" si="32"/>
        <v>37073.325599769494</v>
      </c>
      <c r="R390" s="124">
        <f t="shared" si="33"/>
        <v>17370787.517006602</v>
      </c>
      <c r="Z390" s="2"/>
    </row>
    <row r="391" spans="13:26" x14ac:dyDescent="0.25">
      <c r="M391" s="2"/>
      <c r="N391" s="1">
        <f t="shared" si="34"/>
        <v>329</v>
      </c>
      <c r="O391" s="124">
        <f t="shared" si="31"/>
        <v>17370787.517006602</v>
      </c>
      <c r="P391" s="124">
        <f t="shared" si="35"/>
        <v>36561.995049900259</v>
      </c>
      <c r="Q391" s="124">
        <f t="shared" si="32"/>
        <v>37231.149626932973</v>
      </c>
      <c r="R391" s="124">
        <f t="shared" si="33"/>
        <v>17444580.661683436</v>
      </c>
      <c r="Z391" s="2"/>
    </row>
    <row r="392" spans="13:26" x14ac:dyDescent="0.25">
      <c r="M392" s="2"/>
      <c r="N392" s="1">
        <f t="shared" si="34"/>
        <v>330</v>
      </c>
      <c r="O392" s="124">
        <f t="shared" si="31"/>
        <v>17444580.661683436</v>
      </c>
      <c r="P392" s="124">
        <f t="shared" si="35"/>
        <v>36561.995049900259</v>
      </c>
      <c r="Q392" s="124">
        <f t="shared" si="32"/>
        <v>37389.311921429718</v>
      </c>
      <c r="R392" s="124">
        <f t="shared" si="33"/>
        <v>17518531.968654767</v>
      </c>
      <c r="Z392" s="2"/>
    </row>
    <row r="393" spans="13:26" x14ac:dyDescent="0.25">
      <c r="M393" s="2"/>
      <c r="N393" s="1">
        <f t="shared" si="34"/>
        <v>331</v>
      </c>
      <c r="O393" s="124">
        <f t="shared" si="31"/>
        <v>17518531.968654767</v>
      </c>
      <c r="P393" s="124">
        <f t="shared" si="35"/>
        <v>36561.995049900259</v>
      </c>
      <c r="Q393" s="124">
        <f t="shared" si="32"/>
        <v>37547.813208274732</v>
      </c>
      <c r="R393" s="124">
        <f t="shared" si="33"/>
        <v>17592641.776912943</v>
      </c>
      <c r="Z393" s="2"/>
    </row>
    <row r="394" spans="13:26" x14ac:dyDescent="0.25">
      <c r="M394" s="2"/>
      <c r="N394" s="1">
        <f t="shared" si="34"/>
        <v>332</v>
      </c>
      <c r="O394" s="124">
        <f t="shared" si="31"/>
        <v>17592641.776912943</v>
      </c>
      <c r="P394" s="124">
        <f t="shared" si="35"/>
        <v>36561.995049900259</v>
      </c>
      <c r="Q394" s="124">
        <f t="shared" si="32"/>
        <v>37706.654214036971</v>
      </c>
      <c r="R394" s="124">
        <f t="shared" si="33"/>
        <v>17666910.42617688</v>
      </c>
      <c r="Z394" s="2"/>
    </row>
    <row r="395" spans="13:26" x14ac:dyDescent="0.25">
      <c r="M395" s="2"/>
      <c r="N395" s="1">
        <f t="shared" si="34"/>
        <v>333</v>
      </c>
      <c r="O395" s="124">
        <f t="shared" si="31"/>
        <v>17666910.42617688</v>
      </c>
      <c r="P395" s="124">
        <f t="shared" si="35"/>
        <v>36561.995049900259</v>
      </c>
      <c r="Q395" s="124">
        <f t="shared" si="32"/>
        <v>37865.83566684265</v>
      </c>
      <c r="R395" s="124">
        <f t="shared" si="33"/>
        <v>17741338.256893624</v>
      </c>
      <c r="Z395" s="2"/>
    </row>
    <row r="396" spans="13:26" x14ac:dyDescent="0.25">
      <c r="M396" s="2"/>
      <c r="N396" s="1">
        <f t="shared" si="34"/>
        <v>334</v>
      </c>
      <c r="O396" s="124">
        <f t="shared" si="31"/>
        <v>17741338.256893624</v>
      </c>
      <c r="P396" s="124">
        <f t="shared" si="35"/>
        <v>36561.995049900259</v>
      </c>
      <c r="Q396" s="124">
        <f t="shared" si="32"/>
        <v>38025.358296378596</v>
      </c>
      <c r="R396" s="124">
        <f t="shared" si="33"/>
        <v>17815925.610239904</v>
      </c>
      <c r="Z396" s="2"/>
    </row>
    <row r="397" spans="13:26" x14ac:dyDescent="0.25">
      <c r="M397" s="2"/>
      <c r="N397" s="1">
        <f t="shared" si="34"/>
        <v>335</v>
      </c>
      <c r="O397" s="124">
        <f t="shared" ref="O397:O460" si="36">R396</f>
        <v>17815925.610239904</v>
      </c>
      <c r="P397" s="124">
        <f t="shared" si="35"/>
        <v>36561.995049900259</v>
      </c>
      <c r="Q397" s="124">
        <f t="shared" ref="Q397:Q460" si="37">O397*$P$57</f>
        <v>38185.222833895597</v>
      </c>
      <c r="R397" s="124">
        <f t="shared" ref="R397:R460" si="38">O397+P397+Q397</f>
        <v>17890672.8281237</v>
      </c>
      <c r="Z397" s="2"/>
    </row>
    <row r="398" spans="13:26" x14ac:dyDescent="0.25">
      <c r="M398" s="2"/>
      <c r="N398" s="1">
        <f t="shared" si="34"/>
        <v>336</v>
      </c>
      <c r="O398" s="124">
        <f t="shared" si="36"/>
        <v>17890672.8281237</v>
      </c>
      <c r="P398" s="124">
        <f t="shared" si="35"/>
        <v>36561.995049900259</v>
      </c>
      <c r="Q398" s="124">
        <f t="shared" si="37"/>
        <v>38345.430012211713</v>
      </c>
      <c r="R398" s="124">
        <f t="shared" si="38"/>
        <v>17965580.253185812</v>
      </c>
      <c r="Z398" s="2"/>
    </row>
    <row r="399" spans="13:26" x14ac:dyDescent="0.25">
      <c r="M399" s="2"/>
      <c r="N399" s="1">
        <f t="shared" si="34"/>
        <v>337</v>
      </c>
      <c r="O399" s="124">
        <f t="shared" si="36"/>
        <v>17965580.253185812</v>
      </c>
      <c r="P399" s="124">
        <f t="shared" si="35"/>
        <v>36561.995049900259</v>
      </c>
      <c r="Q399" s="124">
        <f t="shared" si="37"/>
        <v>38505.980565715719</v>
      </c>
      <c r="R399" s="124">
        <f t="shared" si="38"/>
        <v>18040648.228801429</v>
      </c>
      <c r="Z399" s="2"/>
    </row>
    <row r="400" spans="13:26" x14ac:dyDescent="0.25">
      <c r="M400" s="2"/>
      <c r="N400" s="1">
        <f t="shared" si="34"/>
        <v>338</v>
      </c>
      <c r="O400" s="124">
        <f t="shared" si="36"/>
        <v>18040648.228801429</v>
      </c>
      <c r="P400" s="124">
        <f t="shared" si="35"/>
        <v>36561.995049900259</v>
      </c>
      <c r="Q400" s="124">
        <f t="shared" si="37"/>
        <v>38666.875230370366</v>
      </c>
      <c r="R400" s="124">
        <f t="shared" si="38"/>
        <v>18115877.099081703</v>
      </c>
      <c r="Z400" s="2"/>
    </row>
    <row r="401" spans="13:26" x14ac:dyDescent="0.25">
      <c r="M401" s="2"/>
      <c r="N401" s="1">
        <f t="shared" si="34"/>
        <v>339</v>
      </c>
      <c r="O401" s="124">
        <f t="shared" si="36"/>
        <v>18115877.099081703</v>
      </c>
      <c r="P401" s="124">
        <f t="shared" si="35"/>
        <v>36561.995049900259</v>
      </c>
      <c r="Q401" s="124">
        <f t="shared" si="37"/>
        <v>38828.114743715851</v>
      </c>
      <c r="R401" s="124">
        <f t="shared" si="38"/>
        <v>18191267.208875321</v>
      </c>
      <c r="Z401" s="2"/>
    </row>
    <row r="402" spans="13:26" x14ac:dyDescent="0.25">
      <c r="M402" s="2"/>
      <c r="N402" s="1">
        <f t="shared" si="34"/>
        <v>340</v>
      </c>
      <c r="O402" s="124">
        <f t="shared" si="36"/>
        <v>18191267.208875321</v>
      </c>
      <c r="P402" s="124">
        <f t="shared" si="35"/>
        <v>36561.995049900259</v>
      </c>
      <c r="Q402" s="124">
        <f t="shared" si="37"/>
        <v>38989.699844873132</v>
      </c>
      <c r="R402" s="124">
        <f t="shared" si="38"/>
        <v>18266818.903770097</v>
      </c>
      <c r="Z402" s="2"/>
    </row>
    <row r="403" spans="13:26" x14ac:dyDescent="0.25">
      <c r="M403" s="2"/>
      <c r="N403" s="1">
        <f t="shared" si="34"/>
        <v>341</v>
      </c>
      <c r="O403" s="124">
        <f t="shared" si="36"/>
        <v>18266818.903770097</v>
      </c>
      <c r="P403" s="124">
        <f t="shared" si="35"/>
        <v>36561.995049900259</v>
      </c>
      <c r="Q403" s="124">
        <f t="shared" si="37"/>
        <v>39151.631274547341</v>
      </c>
      <c r="R403" s="124">
        <f t="shared" si="38"/>
        <v>18342532.530094545</v>
      </c>
      <c r="Z403" s="2"/>
    </row>
    <row r="404" spans="13:26" x14ac:dyDescent="0.25">
      <c r="M404" s="2"/>
      <c r="N404" s="1">
        <f t="shared" si="34"/>
        <v>342</v>
      </c>
      <c r="O404" s="124">
        <f t="shared" si="36"/>
        <v>18342532.530094545</v>
      </c>
      <c r="P404" s="124">
        <f t="shared" si="35"/>
        <v>36561.995049900259</v>
      </c>
      <c r="Q404" s="124">
        <f t="shared" si="37"/>
        <v>39313.909775031185</v>
      </c>
      <c r="R404" s="124">
        <f t="shared" si="38"/>
        <v>18418408.434919477</v>
      </c>
      <c r="Z404" s="2"/>
    </row>
    <row r="405" spans="13:26" x14ac:dyDescent="0.25">
      <c r="M405" s="2"/>
      <c r="N405" s="1">
        <f t="shared" si="34"/>
        <v>343</v>
      </c>
      <c r="O405" s="124">
        <f t="shared" si="36"/>
        <v>18418408.434919477</v>
      </c>
      <c r="P405" s="124">
        <f t="shared" si="35"/>
        <v>36561.995049900259</v>
      </c>
      <c r="Q405" s="124">
        <f t="shared" si="37"/>
        <v>39476.536090208327</v>
      </c>
      <c r="R405" s="124">
        <f t="shared" si="38"/>
        <v>18494446.966059588</v>
      </c>
      <c r="Z405" s="2"/>
    </row>
    <row r="406" spans="13:26" x14ac:dyDescent="0.25">
      <c r="M406" s="2"/>
      <c r="N406" s="1">
        <f t="shared" si="34"/>
        <v>344</v>
      </c>
      <c r="O406" s="124">
        <f t="shared" si="36"/>
        <v>18494446.966059588</v>
      </c>
      <c r="P406" s="124">
        <f t="shared" si="35"/>
        <v>36561.995049900259</v>
      </c>
      <c r="Q406" s="124">
        <f t="shared" si="37"/>
        <v>39639.510965556845</v>
      </c>
      <c r="R406" s="124">
        <f t="shared" si="38"/>
        <v>18570648.472075045</v>
      </c>
      <c r="Z406" s="2"/>
    </row>
    <row r="407" spans="13:26" x14ac:dyDescent="0.25">
      <c r="M407" s="2"/>
      <c r="N407" s="1">
        <f t="shared" si="34"/>
        <v>345</v>
      </c>
      <c r="O407" s="124">
        <f t="shared" si="36"/>
        <v>18570648.472075045</v>
      </c>
      <c r="P407" s="124">
        <f t="shared" si="35"/>
        <v>36561.995049900259</v>
      </c>
      <c r="Q407" s="124">
        <f t="shared" si="37"/>
        <v>39802.835148152568</v>
      </c>
      <c r="R407" s="124">
        <f t="shared" si="38"/>
        <v>18647013.302273098</v>
      </c>
      <c r="Z407" s="2"/>
    </row>
    <row r="408" spans="13:26" x14ac:dyDescent="0.25">
      <c r="M408" s="2"/>
      <c r="N408" s="1">
        <f t="shared" si="34"/>
        <v>346</v>
      </c>
      <c r="O408" s="124">
        <f t="shared" si="36"/>
        <v>18647013.302273098</v>
      </c>
      <c r="P408" s="124">
        <f t="shared" si="35"/>
        <v>36561.995049900259</v>
      </c>
      <c r="Q408" s="124">
        <f t="shared" si="37"/>
        <v>39966.50938667258</v>
      </c>
      <c r="R408" s="124">
        <f t="shared" si="38"/>
        <v>18723541.806709673</v>
      </c>
      <c r="Z408" s="2"/>
    </row>
    <row r="409" spans="13:26" x14ac:dyDescent="0.25">
      <c r="M409" s="2"/>
      <c r="N409" s="1">
        <f t="shared" si="34"/>
        <v>347</v>
      </c>
      <c r="O409" s="124">
        <f t="shared" si="36"/>
        <v>18723541.806709673</v>
      </c>
      <c r="P409" s="124">
        <f t="shared" si="35"/>
        <v>36561.995049900259</v>
      </c>
      <c r="Q409" s="124">
        <f t="shared" si="37"/>
        <v>40130.534431398621</v>
      </c>
      <c r="R409" s="124">
        <f t="shared" si="38"/>
        <v>18800234.336190972</v>
      </c>
      <c r="Z409" s="2"/>
    </row>
    <row r="410" spans="13:26" x14ac:dyDescent="0.25">
      <c r="M410" s="2"/>
      <c r="N410" s="1">
        <f t="shared" si="34"/>
        <v>348</v>
      </c>
      <c r="O410" s="124">
        <f t="shared" si="36"/>
        <v>18800234.336190972</v>
      </c>
      <c r="P410" s="124">
        <f t="shared" si="35"/>
        <v>36561.995049900259</v>
      </c>
      <c r="Q410" s="124">
        <f t="shared" si="37"/>
        <v>40294.911034220502</v>
      </c>
      <c r="R410" s="124">
        <f t="shared" si="38"/>
        <v>18877091.242275093</v>
      </c>
      <c r="Z410" s="2"/>
    </row>
    <row r="411" spans="13:26" x14ac:dyDescent="0.25">
      <c r="M411" s="2"/>
      <c r="N411" s="1">
        <f t="shared" si="34"/>
        <v>349</v>
      </c>
      <c r="O411" s="124">
        <f t="shared" si="36"/>
        <v>18877091.242275093</v>
      </c>
      <c r="P411" s="124">
        <f t="shared" si="35"/>
        <v>36561.995049900259</v>
      </c>
      <c r="Q411" s="124">
        <f t="shared" si="37"/>
        <v>40459.639948639582</v>
      </c>
      <c r="R411" s="124">
        <f t="shared" si="38"/>
        <v>18954112.877273634</v>
      </c>
      <c r="Z411" s="2"/>
    </row>
    <row r="412" spans="13:26" x14ac:dyDescent="0.25">
      <c r="M412" s="2"/>
      <c r="N412" s="1">
        <f t="shared" si="34"/>
        <v>350</v>
      </c>
      <c r="O412" s="124">
        <f t="shared" si="36"/>
        <v>18954112.877273634</v>
      </c>
      <c r="P412" s="124">
        <f t="shared" si="35"/>
        <v>36561.995049900259</v>
      </c>
      <c r="Q412" s="124">
        <f t="shared" si="37"/>
        <v>40624.721929772226</v>
      </c>
      <c r="R412" s="124">
        <f t="shared" si="38"/>
        <v>19031299.594253309</v>
      </c>
      <c r="Z412" s="2"/>
    </row>
    <row r="413" spans="13:26" x14ac:dyDescent="0.25">
      <c r="M413" s="2"/>
      <c r="N413" s="1">
        <f t="shared" si="34"/>
        <v>351</v>
      </c>
      <c r="O413" s="124">
        <f t="shared" si="36"/>
        <v>19031299.594253309</v>
      </c>
      <c r="P413" s="124">
        <f t="shared" si="35"/>
        <v>36561.995049900259</v>
      </c>
      <c r="Q413" s="124">
        <f t="shared" si="37"/>
        <v>40790.157734353248</v>
      </c>
      <c r="R413" s="124">
        <f t="shared" si="38"/>
        <v>19108651.747037563</v>
      </c>
      <c r="Z413" s="2"/>
    </row>
    <row r="414" spans="13:26" x14ac:dyDescent="0.25">
      <c r="M414" s="2"/>
      <c r="N414" s="1">
        <f t="shared" si="34"/>
        <v>352</v>
      </c>
      <c r="O414" s="124">
        <f t="shared" si="36"/>
        <v>19108651.747037563</v>
      </c>
      <c r="P414" s="124">
        <f t="shared" si="35"/>
        <v>36561.995049900259</v>
      </c>
      <c r="Q414" s="124">
        <f t="shared" si="37"/>
        <v>40955.948120739384</v>
      </c>
      <c r="R414" s="124">
        <f t="shared" si="38"/>
        <v>19186169.690208204</v>
      </c>
      <c r="Z414" s="2"/>
    </row>
    <row r="415" spans="13:26" x14ac:dyDescent="0.25">
      <c r="M415" s="2"/>
      <c r="N415" s="1">
        <f t="shared" si="34"/>
        <v>353</v>
      </c>
      <c r="O415" s="124">
        <f t="shared" si="36"/>
        <v>19186169.690208204</v>
      </c>
      <c r="P415" s="124">
        <f t="shared" si="35"/>
        <v>36561.995049900259</v>
      </c>
      <c r="Q415" s="124">
        <f t="shared" si="37"/>
        <v>41122.093848912773</v>
      </c>
      <c r="R415" s="124">
        <f t="shared" si="38"/>
        <v>19263853.779107019</v>
      </c>
      <c r="Z415" s="2"/>
    </row>
    <row r="416" spans="13:26" x14ac:dyDescent="0.25">
      <c r="M416" s="2"/>
      <c r="N416" s="1">
        <f t="shared" si="34"/>
        <v>354</v>
      </c>
      <c r="O416" s="124">
        <f t="shared" si="36"/>
        <v>19263853.779107019</v>
      </c>
      <c r="P416" s="124">
        <f t="shared" si="35"/>
        <v>36561.995049900259</v>
      </c>
      <c r="Q416" s="124">
        <f t="shared" si="37"/>
        <v>41288.595680484432</v>
      </c>
      <c r="R416" s="124">
        <f t="shared" si="38"/>
        <v>19341704.369837403</v>
      </c>
      <c r="Z416" s="2"/>
    </row>
    <row r="417" spans="13:26" x14ac:dyDescent="0.25">
      <c r="M417" s="2"/>
      <c r="N417" s="1">
        <f t="shared" si="34"/>
        <v>355</v>
      </c>
      <c r="O417" s="124">
        <f t="shared" si="36"/>
        <v>19341704.369837403</v>
      </c>
      <c r="P417" s="124">
        <f t="shared" si="35"/>
        <v>36561.995049900259</v>
      </c>
      <c r="Q417" s="124">
        <f t="shared" si="37"/>
        <v>41455.454378697759</v>
      </c>
      <c r="R417" s="124">
        <f t="shared" si="38"/>
        <v>19419721.819266003</v>
      </c>
      <c r="Z417" s="2"/>
    </row>
    <row r="418" spans="13:26" x14ac:dyDescent="0.25">
      <c r="M418" s="2"/>
      <c r="N418" s="1">
        <f t="shared" si="34"/>
        <v>356</v>
      </c>
      <c r="O418" s="124">
        <f t="shared" si="36"/>
        <v>19419721.819266003</v>
      </c>
      <c r="P418" s="124">
        <f t="shared" si="35"/>
        <v>36561.995049900259</v>
      </c>
      <c r="Q418" s="124">
        <f t="shared" si="37"/>
        <v>41622.670708432037</v>
      </c>
      <c r="R418" s="124">
        <f t="shared" si="38"/>
        <v>19497906.485024337</v>
      </c>
      <c r="Z418" s="2"/>
    </row>
    <row r="419" spans="13:26" x14ac:dyDescent="0.25">
      <c r="M419" s="2"/>
      <c r="N419" s="1">
        <f t="shared" si="34"/>
        <v>357</v>
      </c>
      <c r="O419" s="124">
        <f t="shared" si="36"/>
        <v>19497906.485024337</v>
      </c>
      <c r="P419" s="124">
        <f t="shared" si="35"/>
        <v>36561.995049900259</v>
      </c>
      <c r="Q419" s="124">
        <f t="shared" si="37"/>
        <v>41790.245436205914</v>
      </c>
      <c r="R419" s="124">
        <f t="shared" si="38"/>
        <v>19576258.725510444</v>
      </c>
      <c r="Z419" s="2"/>
    </row>
    <row r="420" spans="13:26" x14ac:dyDescent="0.25">
      <c r="M420" s="2"/>
      <c r="N420" s="1">
        <f t="shared" si="34"/>
        <v>358</v>
      </c>
      <c r="O420" s="124">
        <f t="shared" si="36"/>
        <v>19576258.725510444</v>
      </c>
      <c r="P420" s="124">
        <f t="shared" si="35"/>
        <v>36561.995049900259</v>
      </c>
      <c r="Q420" s="124">
        <f t="shared" si="37"/>
        <v>41958.179330180945</v>
      </c>
      <c r="R420" s="124">
        <f t="shared" si="38"/>
        <v>19654778.899890527</v>
      </c>
      <c r="Z420" s="2"/>
    </row>
    <row r="421" spans="13:26" x14ac:dyDescent="0.25">
      <c r="M421" s="2"/>
      <c r="N421" s="1">
        <f t="shared" si="34"/>
        <v>359</v>
      </c>
      <c r="O421" s="124">
        <f t="shared" si="36"/>
        <v>19654778.899890527</v>
      </c>
      <c r="P421" s="124">
        <f t="shared" si="35"/>
        <v>36561.995049900259</v>
      </c>
      <c r="Q421" s="124">
        <f t="shared" si="37"/>
        <v>42126.473160165086</v>
      </c>
      <c r="R421" s="124">
        <f t="shared" si="38"/>
        <v>19733467.368100595</v>
      </c>
      <c r="Z421" s="2"/>
    </row>
    <row r="422" spans="13:26" x14ac:dyDescent="0.25">
      <c r="M422" s="2"/>
      <c r="N422" s="1">
        <f t="shared" si="34"/>
        <v>360</v>
      </c>
      <c r="O422" s="124">
        <f t="shared" si="36"/>
        <v>19733467.368100595</v>
      </c>
      <c r="P422" s="124">
        <f t="shared" si="35"/>
        <v>36561.995049900259</v>
      </c>
      <c r="Q422" s="124">
        <f t="shared" si="37"/>
        <v>42295.127697616248</v>
      </c>
      <c r="R422" s="124">
        <f t="shared" si="38"/>
        <v>19812324.490848113</v>
      </c>
      <c r="Z422" s="2"/>
    </row>
    <row r="423" spans="13:26" x14ac:dyDescent="0.25">
      <c r="M423" s="2"/>
      <c r="N423" s="1">
        <f t="shared" si="34"/>
        <v>361</v>
      </c>
      <c r="O423" s="124">
        <f t="shared" si="36"/>
        <v>19812324.490848113</v>
      </c>
      <c r="P423" s="124">
        <f t="shared" si="35"/>
        <v>36561.995049900259</v>
      </c>
      <c r="Q423" s="124">
        <f t="shared" si="37"/>
        <v>42464.14371564582</v>
      </c>
      <c r="R423" s="124">
        <f t="shared" si="38"/>
        <v>19891350.62961366</v>
      </c>
      <c r="Z423" s="2"/>
    </row>
    <row r="424" spans="13:26" x14ac:dyDescent="0.25">
      <c r="M424" s="2"/>
      <c r="N424" s="1">
        <f t="shared" si="34"/>
        <v>362</v>
      </c>
      <c r="O424" s="124">
        <f t="shared" si="36"/>
        <v>19891350.62961366</v>
      </c>
      <c r="P424" s="124">
        <f t="shared" si="35"/>
        <v>36561.995049900259</v>
      </c>
      <c r="Q424" s="124">
        <f t="shared" si="37"/>
        <v>42633.521989022214</v>
      </c>
      <c r="R424" s="124">
        <f t="shared" si="38"/>
        <v>19970546.146652583</v>
      </c>
      <c r="Z424" s="2"/>
    </row>
    <row r="425" spans="13:26" x14ac:dyDescent="0.25">
      <c r="M425" s="2"/>
      <c r="N425" s="1">
        <f t="shared" si="34"/>
        <v>363</v>
      </c>
      <c r="O425" s="124">
        <f t="shared" si="36"/>
        <v>19970546.146652583</v>
      </c>
      <c r="P425" s="124">
        <f t="shared" si="35"/>
        <v>36561.995049900259</v>
      </c>
      <c r="Q425" s="124">
        <f t="shared" si="37"/>
        <v>42803.26329417443</v>
      </c>
      <c r="R425" s="124">
        <f t="shared" si="38"/>
        <v>20049911.40499666</v>
      </c>
      <c r="Z425" s="2"/>
    </row>
    <row r="426" spans="13:26" x14ac:dyDescent="0.25">
      <c r="M426" s="2"/>
      <c r="N426" s="1">
        <f t="shared" si="34"/>
        <v>364</v>
      </c>
      <c r="O426" s="124">
        <f t="shared" si="36"/>
        <v>20049911.40499666</v>
      </c>
      <c r="P426" s="124">
        <f t="shared" si="35"/>
        <v>36561.995049900259</v>
      </c>
      <c r="Q426" s="124">
        <f t="shared" si="37"/>
        <v>42973.368409195587</v>
      </c>
      <c r="R426" s="124">
        <f t="shared" si="38"/>
        <v>20129446.768455755</v>
      </c>
      <c r="Z426" s="2"/>
    </row>
    <row r="427" spans="13:26" x14ac:dyDescent="0.25">
      <c r="M427" s="2"/>
      <c r="N427" s="1">
        <f t="shared" si="34"/>
        <v>365</v>
      </c>
      <c r="O427" s="124">
        <f t="shared" si="36"/>
        <v>20129446.768455755</v>
      </c>
      <c r="P427" s="124">
        <f t="shared" si="35"/>
        <v>36561.995049900259</v>
      </c>
      <c r="Q427" s="124">
        <f t="shared" si="37"/>
        <v>43143.838113846512</v>
      </c>
      <c r="R427" s="124">
        <f t="shared" si="38"/>
        <v>20209152.601619504</v>
      </c>
      <c r="Z427" s="2"/>
    </row>
    <row r="428" spans="13:26" x14ac:dyDescent="0.25">
      <c r="M428" s="2"/>
      <c r="N428" s="1">
        <f t="shared" si="34"/>
        <v>366</v>
      </c>
      <c r="O428" s="124">
        <f t="shared" si="36"/>
        <v>20209152.601619504</v>
      </c>
      <c r="P428" s="124">
        <f t="shared" si="35"/>
        <v>36561.995049900259</v>
      </c>
      <c r="Q428" s="124">
        <f t="shared" si="37"/>
        <v>43314.673189559318</v>
      </c>
      <c r="R428" s="124">
        <f t="shared" si="38"/>
        <v>20289029.269858964</v>
      </c>
      <c r="Z428" s="2"/>
    </row>
    <row r="429" spans="13:26" x14ac:dyDescent="0.25">
      <c r="M429" s="2"/>
      <c r="N429" s="1">
        <f t="shared" si="34"/>
        <v>367</v>
      </c>
      <c r="O429" s="124">
        <f t="shared" si="36"/>
        <v>20289029.269858964</v>
      </c>
      <c r="P429" s="124">
        <f t="shared" si="35"/>
        <v>36561.995049900259</v>
      </c>
      <c r="Q429" s="124">
        <f t="shared" si="37"/>
        <v>43485.874419440959</v>
      </c>
      <c r="R429" s="124">
        <f t="shared" si="38"/>
        <v>20369077.139328305</v>
      </c>
      <c r="Z429" s="2"/>
    </row>
    <row r="430" spans="13:26" x14ac:dyDescent="0.25">
      <c r="M430" s="2"/>
      <c r="N430" s="1">
        <f t="shared" si="34"/>
        <v>368</v>
      </c>
      <c r="O430" s="124">
        <f t="shared" si="36"/>
        <v>20369077.139328305</v>
      </c>
      <c r="P430" s="124">
        <f t="shared" si="35"/>
        <v>36561.995049900259</v>
      </c>
      <c r="Q430" s="124">
        <f t="shared" si="37"/>
        <v>43657.442588276856</v>
      </c>
      <c r="R430" s="124">
        <f t="shared" si="38"/>
        <v>20449296.576966483</v>
      </c>
      <c r="Z430" s="2"/>
    </row>
    <row r="431" spans="13:26" x14ac:dyDescent="0.25">
      <c r="M431" s="2"/>
      <c r="N431" s="1">
        <f t="shared" si="34"/>
        <v>369</v>
      </c>
      <c r="O431" s="124">
        <f t="shared" si="36"/>
        <v>20449296.576966483</v>
      </c>
      <c r="P431" s="124">
        <f t="shared" si="35"/>
        <v>36561.995049900259</v>
      </c>
      <c r="Q431" s="124">
        <f t="shared" si="37"/>
        <v>43829.378482534463</v>
      </c>
      <c r="R431" s="124">
        <f t="shared" si="38"/>
        <v>20529687.95049892</v>
      </c>
      <c r="Z431" s="2"/>
    </row>
    <row r="432" spans="13:26" x14ac:dyDescent="0.25">
      <c r="M432" s="2"/>
      <c r="N432" s="1">
        <f t="shared" si="34"/>
        <v>370</v>
      </c>
      <c r="O432" s="124">
        <f t="shared" si="36"/>
        <v>20529687.95049892</v>
      </c>
      <c r="P432" s="124">
        <f t="shared" si="35"/>
        <v>36561.995049900259</v>
      </c>
      <c r="Q432" s="124">
        <f t="shared" si="37"/>
        <v>44001.682890366894</v>
      </c>
      <c r="R432" s="124">
        <f t="shared" si="38"/>
        <v>20610251.628439188</v>
      </c>
      <c r="Z432" s="2"/>
    </row>
    <row r="433" spans="13:26" x14ac:dyDescent="0.25">
      <c r="M433" s="2"/>
      <c r="N433" s="1">
        <f t="shared" si="34"/>
        <v>371</v>
      </c>
      <c r="O433" s="124">
        <f t="shared" si="36"/>
        <v>20610251.628439188</v>
      </c>
      <c r="P433" s="124">
        <f t="shared" si="35"/>
        <v>36561.995049900259</v>
      </c>
      <c r="Q433" s="124">
        <f t="shared" si="37"/>
        <v>44174.35660161652</v>
      </c>
      <c r="R433" s="124">
        <f t="shared" si="38"/>
        <v>20690987.980090708</v>
      </c>
      <c r="Z433" s="2"/>
    </row>
    <row r="434" spans="13:26" x14ac:dyDescent="0.25">
      <c r="M434" s="2"/>
      <c r="N434" s="1">
        <f t="shared" si="34"/>
        <v>372</v>
      </c>
      <c r="O434" s="124">
        <f t="shared" si="36"/>
        <v>20690987.980090708</v>
      </c>
      <c r="P434" s="124">
        <f t="shared" si="35"/>
        <v>36561.995049900259</v>
      </c>
      <c r="Q434" s="124">
        <f t="shared" si="37"/>
        <v>44347.400407818597</v>
      </c>
      <c r="R434" s="124">
        <f t="shared" si="38"/>
        <v>20771897.375548426</v>
      </c>
      <c r="Z434" s="2"/>
    </row>
    <row r="435" spans="13:26" x14ac:dyDescent="0.25">
      <c r="M435" s="2"/>
      <c r="N435" s="1">
        <f t="shared" si="34"/>
        <v>373</v>
      </c>
      <c r="O435" s="124">
        <f t="shared" si="36"/>
        <v>20771897.375548426</v>
      </c>
      <c r="P435" s="124">
        <f t="shared" si="35"/>
        <v>36561.995049900259</v>
      </c>
      <c r="Q435" s="124">
        <f t="shared" si="37"/>
        <v>44520.815102204899</v>
      </c>
      <c r="R435" s="124">
        <f t="shared" si="38"/>
        <v>20852980.185700532</v>
      </c>
      <c r="Z435" s="2"/>
    </row>
    <row r="436" spans="13:26" x14ac:dyDescent="0.25">
      <c r="M436" s="2"/>
      <c r="N436" s="1">
        <f t="shared" si="34"/>
        <v>374</v>
      </c>
      <c r="O436" s="124">
        <f t="shared" si="36"/>
        <v>20852980.185700532</v>
      </c>
      <c r="P436" s="124">
        <f t="shared" si="35"/>
        <v>36561.995049900259</v>
      </c>
      <c r="Q436" s="124">
        <f t="shared" si="37"/>
        <v>44694.601479707344</v>
      </c>
      <c r="R436" s="124">
        <f t="shared" si="38"/>
        <v>20934236.782230143</v>
      </c>
      <c r="Z436" s="2"/>
    </row>
    <row r="437" spans="13:26" x14ac:dyDescent="0.25">
      <c r="M437" s="2"/>
      <c r="N437" s="1">
        <f t="shared" si="34"/>
        <v>375</v>
      </c>
      <c r="O437" s="124">
        <f t="shared" si="36"/>
        <v>20934236.782230143</v>
      </c>
      <c r="P437" s="124">
        <f t="shared" si="35"/>
        <v>36561.995049900259</v>
      </c>
      <c r="Q437" s="124">
        <f t="shared" si="37"/>
        <v>44868.760336961648</v>
      </c>
      <c r="R437" s="124">
        <f t="shared" si="38"/>
        <v>21015667.537617005</v>
      </c>
      <c r="Z437" s="2"/>
    </row>
    <row r="438" spans="13:26" x14ac:dyDescent="0.25">
      <c r="M438" s="2"/>
      <c r="N438" s="1">
        <f t="shared" si="34"/>
        <v>376</v>
      </c>
      <c r="O438" s="124">
        <f t="shared" si="36"/>
        <v>21015667.537617005</v>
      </c>
      <c r="P438" s="124">
        <f t="shared" si="35"/>
        <v>36561.995049900259</v>
      </c>
      <c r="Q438" s="124">
        <f t="shared" si="37"/>
        <v>45043.292472310968</v>
      </c>
      <c r="R438" s="124">
        <f t="shared" si="38"/>
        <v>21097272.825139217</v>
      </c>
      <c r="Z438" s="2"/>
    </row>
    <row r="439" spans="13:26" x14ac:dyDescent="0.25">
      <c r="M439" s="2"/>
      <c r="N439" s="1">
        <f t="shared" si="34"/>
        <v>377</v>
      </c>
      <c r="O439" s="124">
        <f t="shared" si="36"/>
        <v>21097272.825139217</v>
      </c>
      <c r="P439" s="124">
        <f t="shared" si="35"/>
        <v>36561.995049900259</v>
      </c>
      <c r="Q439" s="124">
        <f t="shared" si="37"/>
        <v>45218.19868580957</v>
      </c>
      <c r="R439" s="124">
        <f t="shared" si="38"/>
        <v>21179053.018874928</v>
      </c>
      <c r="Z439" s="2"/>
    </row>
    <row r="440" spans="13:26" x14ac:dyDescent="0.25">
      <c r="M440" s="2"/>
      <c r="N440" s="1">
        <f t="shared" si="34"/>
        <v>378</v>
      </c>
      <c r="O440" s="124">
        <f t="shared" si="36"/>
        <v>21179053.018874928</v>
      </c>
      <c r="P440" s="124">
        <f t="shared" si="35"/>
        <v>36561.995049900259</v>
      </c>
      <c r="Q440" s="124">
        <f t="shared" si="37"/>
        <v>45393.47977922648</v>
      </c>
      <c r="R440" s="124">
        <f t="shared" si="38"/>
        <v>21261008.493704055</v>
      </c>
      <c r="Z440" s="2"/>
    </row>
    <row r="441" spans="13:26" x14ac:dyDescent="0.25">
      <c r="M441" s="2"/>
      <c r="N441" s="1">
        <f t="shared" si="34"/>
        <v>379</v>
      </c>
      <c r="O441" s="124">
        <f t="shared" si="36"/>
        <v>21261008.493704055</v>
      </c>
      <c r="P441" s="124">
        <f t="shared" si="35"/>
        <v>36561.995049900259</v>
      </c>
      <c r="Q441" s="124">
        <f t="shared" si="37"/>
        <v>45569.13655604919</v>
      </c>
      <c r="R441" s="124">
        <f t="shared" si="38"/>
        <v>21343139.625310004</v>
      </c>
      <c r="Z441" s="2"/>
    </row>
    <row r="442" spans="13:26" x14ac:dyDescent="0.25">
      <c r="M442" s="2"/>
      <c r="N442" s="1">
        <f t="shared" si="34"/>
        <v>380</v>
      </c>
      <c r="O442" s="124">
        <f t="shared" si="36"/>
        <v>21343139.625310004</v>
      </c>
      <c r="P442" s="124">
        <f t="shared" si="35"/>
        <v>36561.995049900259</v>
      </c>
      <c r="Q442" s="124">
        <f t="shared" si="37"/>
        <v>45745.16982148731</v>
      </c>
      <c r="R442" s="124">
        <f t="shared" si="38"/>
        <v>21425446.790181391</v>
      </c>
      <c r="Z442" s="2"/>
    </row>
    <row r="443" spans="13:26" x14ac:dyDescent="0.25">
      <c r="M443" s="2"/>
      <c r="N443" s="1">
        <f t="shared" si="34"/>
        <v>381</v>
      </c>
      <c r="O443" s="124">
        <f t="shared" si="36"/>
        <v>21425446.790181391</v>
      </c>
      <c r="P443" s="124">
        <f t="shared" si="35"/>
        <v>36561.995049900259</v>
      </c>
      <c r="Q443" s="124">
        <f t="shared" si="37"/>
        <v>45921.580382476277</v>
      </c>
      <c r="R443" s="124">
        <f t="shared" si="38"/>
        <v>21507930.36561377</v>
      </c>
      <c r="Z443" s="2"/>
    </row>
    <row r="444" spans="13:26" x14ac:dyDescent="0.25">
      <c r="M444" s="2"/>
      <c r="N444" s="1">
        <f t="shared" ref="N444:N482" si="39">N443+1</f>
        <v>382</v>
      </c>
      <c r="O444" s="124">
        <f t="shared" si="36"/>
        <v>21507930.36561377</v>
      </c>
      <c r="P444" s="124">
        <f t="shared" ref="P444:P482" si="40">P443</f>
        <v>36561.995049900259</v>
      </c>
      <c r="Q444" s="124">
        <f t="shared" si="37"/>
        <v>46098.369047681052</v>
      </c>
      <c r="R444" s="124">
        <f t="shared" si="38"/>
        <v>21590590.729711354</v>
      </c>
      <c r="Z444" s="2"/>
    </row>
    <row r="445" spans="13:26" x14ac:dyDescent="0.25">
      <c r="M445" s="2"/>
      <c r="N445" s="1">
        <f t="shared" si="39"/>
        <v>383</v>
      </c>
      <c r="O445" s="124">
        <f t="shared" si="36"/>
        <v>21590590.729711354</v>
      </c>
      <c r="P445" s="124">
        <f t="shared" si="40"/>
        <v>36561.995049900259</v>
      </c>
      <c r="Q445" s="124">
        <f t="shared" si="37"/>
        <v>46275.536627499809</v>
      </c>
      <c r="R445" s="124">
        <f t="shared" si="38"/>
        <v>21673428.261388756</v>
      </c>
      <c r="Z445" s="2"/>
    </row>
    <row r="446" spans="13:26" x14ac:dyDescent="0.25">
      <c r="M446" s="2"/>
      <c r="N446" s="1">
        <f t="shared" si="39"/>
        <v>384</v>
      </c>
      <c r="O446" s="124">
        <f t="shared" si="36"/>
        <v>21673428.261388756</v>
      </c>
      <c r="P446" s="124">
        <f t="shared" si="40"/>
        <v>36561.995049900259</v>
      </c>
      <c r="Q446" s="124">
        <f t="shared" si="37"/>
        <v>46453.083934067668</v>
      </c>
      <c r="R446" s="124">
        <f t="shared" si="38"/>
        <v>21756443.340372726</v>
      </c>
      <c r="Z446" s="2"/>
    </row>
    <row r="447" spans="13:26" x14ac:dyDescent="0.25">
      <c r="M447" s="2"/>
      <c r="N447" s="1">
        <f t="shared" si="39"/>
        <v>385</v>
      </c>
      <c r="O447" s="124">
        <f t="shared" si="36"/>
        <v>21756443.340372726</v>
      </c>
      <c r="P447" s="124">
        <f t="shared" si="40"/>
        <v>36561.995049900259</v>
      </c>
      <c r="Q447" s="124">
        <f t="shared" si="37"/>
        <v>46631.011781260429</v>
      </c>
      <c r="R447" s="124">
        <f t="shared" si="38"/>
        <v>21839636.347203888</v>
      </c>
      <c r="Z447" s="2"/>
    </row>
    <row r="448" spans="13:26" x14ac:dyDescent="0.25">
      <c r="M448" s="2"/>
      <c r="N448" s="1">
        <f t="shared" si="39"/>
        <v>386</v>
      </c>
      <c r="O448" s="124">
        <f t="shared" si="36"/>
        <v>21839636.347203888</v>
      </c>
      <c r="P448" s="124">
        <f t="shared" si="40"/>
        <v>36561.995049900259</v>
      </c>
      <c r="Q448" s="124">
        <f t="shared" si="37"/>
        <v>46809.320984698272</v>
      </c>
      <c r="R448" s="124">
        <f t="shared" si="38"/>
        <v>21923007.663238488</v>
      </c>
      <c r="Z448" s="2"/>
    </row>
    <row r="449" spans="13:26" x14ac:dyDescent="0.25">
      <c r="M449" s="2"/>
      <c r="N449" s="1">
        <f t="shared" si="39"/>
        <v>387</v>
      </c>
      <c r="O449" s="124">
        <f t="shared" si="36"/>
        <v>21923007.663238488</v>
      </c>
      <c r="P449" s="124">
        <f t="shared" si="40"/>
        <v>36561.995049900259</v>
      </c>
      <c r="Q449" s="124">
        <f t="shared" si="37"/>
        <v>46988.012361749512</v>
      </c>
      <c r="R449" s="124">
        <f t="shared" si="38"/>
        <v>22006557.670650139</v>
      </c>
      <c r="Z449" s="2"/>
    </row>
    <row r="450" spans="13:26" x14ac:dyDescent="0.25">
      <c r="M450" s="2"/>
      <c r="N450" s="1">
        <f t="shared" si="39"/>
        <v>388</v>
      </c>
      <c r="O450" s="124">
        <f t="shared" si="36"/>
        <v>22006557.670650139</v>
      </c>
      <c r="P450" s="124">
        <f t="shared" si="40"/>
        <v>36561.995049900259</v>
      </c>
      <c r="Q450" s="124">
        <f t="shared" si="37"/>
        <v>47167.086731534371</v>
      </c>
      <c r="R450" s="124">
        <f t="shared" si="38"/>
        <v>22090286.752431575</v>
      </c>
      <c r="Z450" s="2"/>
    </row>
    <row r="451" spans="13:26" x14ac:dyDescent="0.25">
      <c r="M451" s="2"/>
      <c r="N451" s="1">
        <f t="shared" si="39"/>
        <v>389</v>
      </c>
      <c r="O451" s="124">
        <f t="shared" si="36"/>
        <v>22090286.752431575</v>
      </c>
      <c r="P451" s="124">
        <f t="shared" si="40"/>
        <v>36561.995049900259</v>
      </c>
      <c r="Q451" s="124">
        <f t="shared" si="37"/>
        <v>47346.544914928665</v>
      </c>
      <c r="R451" s="124">
        <f t="shared" si="38"/>
        <v>22174195.292396404</v>
      </c>
      <c r="Z451" s="2"/>
    </row>
    <row r="452" spans="13:26" x14ac:dyDescent="0.25">
      <c r="M452" s="2"/>
      <c r="N452" s="1">
        <f t="shared" si="39"/>
        <v>390</v>
      </c>
      <c r="O452" s="124">
        <f t="shared" si="36"/>
        <v>22174195.292396404</v>
      </c>
      <c r="P452" s="124">
        <f t="shared" si="40"/>
        <v>36561.995049900259</v>
      </c>
      <c r="Q452" s="124">
        <f t="shared" si="37"/>
        <v>47526.387734567645</v>
      </c>
      <c r="R452" s="124">
        <f t="shared" si="38"/>
        <v>22258283.675180871</v>
      </c>
      <c r="Z452" s="2"/>
    </row>
    <row r="453" spans="13:26" x14ac:dyDescent="0.25">
      <c r="M453" s="2"/>
      <c r="N453" s="1">
        <f t="shared" si="39"/>
        <v>391</v>
      </c>
      <c r="O453" s="124">
        <f t="shared" si="36"/>
        <v>22258283.675180871</v>
      </c>
      <c r="P453" s="124">
        <f t="shared" si="40"/>
        <v>36561.995049900259</v>
      </c>
      <c r="Q453" s="124">
        <f t="shared" si="37"/>
        <v>47706.616014849715</v>
      </c>
      <c r="R453" s="124">
        <f t="shared" si="38"/>
        <v>22342552.286245622</v>
      </c>
      <c r="Z453" s="2"/>
    </row>
    <row r="454" spans="13:26" x14ac:dyDescent="0.25">
      <c r="M454" s="2"/>
      <c r="N454" s="1">
        <f t="shared" si="39"/>
        <v>392</v>
      </c>
      <c r="O454" s="124">
        <f t="shared" si="36"/>
        <v>22342552.286245622</v>
      </c>
      <c r="P454" s="124">
        <f t="shared" si="40"/>
        <v>36561.995049900259</v>
      </c>
      <c r="Q454" s="124">
        <f t="shared" si="37"/>
        <v>47887.230581940232</v>
      </c>
      <c r="R454" s="124">
        <f t="shared" si="38"/>
        <v>22427001.511877462</v>
      </c>
      <c r="Z454" s="2"/>
    </row>
    <row r="455" spans="13:26" x14ac:dyDescent="0.25">
      <c r="M455" s="2"/>
      <c r="N455" s="1">
        <f t="shared" si="39"/>
        <v>393</v>
      </c>
      <c r="O455" s="124">
        <f t="shared" si="36"/>
        <v>22427001.511877462</v>
      </c>
      <c r="P455" s="124">
        <f t="shared" si="40"/>
        <v>36561.995049900259</v>
      </c>
      <c r="Q455" s="124">
        <f t="shared" si="37"/>
        <v>48068.232263775295</v>
      </c>
      <c r="R455" s="124">
        <f t="shared" si="38"/>
        <v>22511631.739191137</v>
      </c>
      <c r="Z455" s="2"/>
    </row>
    <row r="456" spans="13:26" x14ac:dyDescent="0.25">
      <c r="M456" s="2"/>
      <c r="N456" s="1">
        <f t="shared" si="39"/>
        <v>394</v>
      </c>
      <c r="O456" s="124">
        <f t="shared" si="36"/>
        <v>22511631.739191137</v>
      </c>
      <c r="P456" s="124">
        <f t="shared" si="40"/>
        <v>36561.995049900259</v>
      </c>
      <c r="Q456" s="124">
        <f t="shared" si="37"/>
        <v>48249.621890065522</v>
      </c>
      <c r="R456" s="124">
        <f t="shared" si="38"/>
        <v>22596443.356131103</v>
      </c>
      <c r="Z456" s="2"/>
    </row>
    <row r="457" spans="13:26" x14ac:dyDescent="0.25">
      <c r="M457" s="2"/>
      <c r="N457" s="1">
        <f t="shared" si="39"/>
        <v>395</v>
      </c>
      <c r="O457" s="124">
        <f t="shared" si="36"/>
        <v>22596443.356131103</v>
      </c>
      <c r="P457" s="124">
        <f t="shared" si="40"/>
        <v>36561.995049900259</v>
      </c>
      <c r="Q457" s="124">
        <f t="shared" si="37"/>
        <v>48431.400292299877</v>
      </c>
      <c r="R457" s="124">
        <f t="shared" si="38"/>
        <v>22681436.751473304</v>
      </c>
      <c r="Z457" s="2"/>
    </row>
    <row r="458" spans="13:26" x14ac:dyDescent="0.25">
      <c r="M458" s="2"/>
      <c r="N458" s="1">
        <f t="shared" si="39"/>
        <v>396</v>
      </c>
      <c r="O458" s="124">
        <f t="shared" si="36"/>
        <v>22681436.751473304</v>
      </c>
      <c r="P458" s="124">
        <f t="shared" si="40"/>
        <v>36561.995049900259</v>
      </c>
      <c r="Q458" s="124">
        <f t="shared" si="37"/>
        <v>48613.568303749475</v>
      </c>
      <c r="R458" s="124">
        <f t="shared" si="38"/>
        <v>22766612.314826954</v>
      </c>
      <c r="Z458" s="2"/>
    </row>
    <row r="459" spans="13:26" x14ac:dyDescent="0.25">
      <c r="M459" s="2"/>
      <c r="N459" s="1">
        <f t="shared" si="39"/>
        <v>397</v>
      </c>
      <c r="O459" s="124">
        <f t="shared" si="36"/>
        <v>22766612.314826954</v>
      </c>
      <c r="P459" s="124">
        <f t="shared" si="40"/>
        <v>36561.995049900259</v>
      </c>
      <c r="Q459" s="124">
        <f t="shared" si="37"/>
        <v>48796.126759471379</v>
      </c>
      <c r="R459" s="124">
        <f t="shared" si="38"/>
        <v>22851970.436636329</v>
      </c>
      <c r="Z459" s="2"/>
    </row>
    <row r="460" spans="13:26" x14ac:dyDescent="0.25">
      <c r="M460" s="2"/>
      <c r="N460" s="1">
        <f t="shared" si="39"/>
        <v>398</v>
      </c>
      <c r="O460" s="124">
        <f t="shared" si="36"/>
        <v>22851970.436636329</v>
      </c>
      <c r="P460" s="124">
        <f t="shared" si="40"/>
        <v>36561.995049900259</v>
      </c>
      <c r="Q460" s="124">
        <f t="shared" si="37"/>
        <v>48979.076496312467</v>
      </c>
      <c r="R460" s="124">
        <f t="shared" si="38"/>
        <v>22937511.508182544</v>
      </c>
      <c r="Z460" s="2"/>
    </row>
    <row r="461" spans="13:26" x14ac:dyDescent="0.25">
      <c r="M461" s="2"/>
      <c r="N461" s="1">
        <f t="shared" si="39"/>
        <v>399</v>
      </c>
      <c r="O461" s="124">
        <f t="shared" ref="O461:O482" si="41">R460</f>
        <v>22937511.508182544</v>
      </c>
      <c r="P461" s="124">
        <f t="shared" si="40"/>
        <v>36561.995049900259</v>
      </c>
      <c r="Q461" s="124">
        <f t="shared" ref="Q461:Q482" si="42">O461*$P$57</f>
        <v>49162.418352913228</v>
      </c>
      <c r="R461" s="124">
        <f t="shared" ref="R461:R482" si="43">O461+P461+Q461</f>
        <v>23023235.921585359</v>
      </c>
      <c r="Z461" s="2"/>
    </row>
    <row r="462" spans="13:26" x14ac:dyDescent="0.25">
      <c r="M462" s="2"/>
      <c r="N462" s="1">
        <f t="shared" si="39"/>
        <v>400</v>
      </c>
      <c r="O462" s="124">
        <f t="shared" si="41"/>
        <v>23023235.921585359</v>
      </c>
      <c r="P462" s="124">
        <f t="shared" si="40"/>
        <v>36561.995049900259</v>
      </c>
      <c r="Q462" s="124">
        <f t="shared" si="42"/>
        <v>49346.15316971163</v>
      </c>
      <c r="R462" s="124">
        <f t="shared" si="43"/>
        <v>23109144.06980497</v>
      </c>
      <c r="Z462" s="2"/>
    </row>
    <row r="463" spans="13:26" x14ac:dyDescent="0.25">
      <c r="M463" s="2"/>
      <c r="N463" s="1">
        <f t="shared" si="39"/>
        <v>401</v>
      </c>
      <c r="O463" s="124">
        <f t="shared" si="41"/>
        <v>23109144.06980497</v>
      </c>
      <c r="P463" s="124">
        <f t="shared" si="40"/>
        <v>36561.995049900259</v>
      </c>
      <c r="Q463" s="124">
        <f t="shared" si="42"/>
        <v>49530.281788946981</v>
      </c>
      <c r="R463" s="124">
        <f t="shared" si="43"/>
        <v>23195236.346643817</v>
      </c>
      <c r="Z463" s="2"/>
    </row>
    <row r="464" spans="13:26" x14ac:dyDescent="0.25">
      <c r="M464" s="2"/>
      <c r="N464" s="1">
        <f t="shared" si="39"/>
        <v>402</v>
      </c>
      <c r="O464" s="124">
        <f t="shared" si="41"/>
        <v>23195236.346643817</v>
      </c>
      <c r="P464" s="124">
        <f t="shared" si="40"/>
        <v>36561.995049900259</v>
      </c>
      <c r="Q464" s="124">
        <f t="shared" si="42"/>
        <v>49714.805054663768</v>
      </c>
      <c r="R464" s="124">
        <f t="shared" si="43"/>
        <v>23281513.146748383</v>
      </c>
      <c r="Z464" s="2"/>
    </row>
    <row r="465" spans="13:26" x14ac:dyDescent="0.25">
      <c r="M465" s="2"/>
      <c r="N465" s="1">
        <f t="shared" si="39"/>
        <v>403</v>
      </c>
      <c r="O465" s="124">
        <f t="shared" si="41"/>
        <v>23281513.146748383</v>
      </c>
      <c r="P465" s="124">
        <f t="shared" si="40"/>
        <v>36561.995049900259</v>
      </c>
      <c r="Q465" s="124">
        <f t="shared" si="42"/>
        <v>49899.723812715543</v>
      </c>
      <c r="R465" s="124">
        <f t="shared" si="43"/>
        <v>23367974.865610998</v>
      </c>
      <c r="Z465" s="2"/>
    </row>
    <row r="466" spans="13:26" x14ac:dyDescent="0.25">
      <c r="M466" s="2"/>
      <c r="N466" s="1">
        <f t="shared" si="39"/>
        <v>404</v>
      </c>
      <c r="O466" s="124">
        <f t="shared" si="41"/>
        <v>23367974.865610998</v>
      </c>
      <c r="P466" s="124">
        <f t="shared" si="40"/>
        <v>36561.995049900259</v>
      </c>
      <c r="Q466" s="124">
        <f t="shared" si="42"/>
        <v>50085.038910768766</v>
      </c>
      <c r="R466" s="124">
        <f t="shared" si="43"/>
        <v>23454621.899571668</v>
      </c>
      <c r="Z466" s="2"/>
    </row>
    <row r="467" spans="13:26" x14ac:dyDescent="0.25">
      <c r="M467" s="2"/>
      <c r="N467" s="1">
        <f t="shared" si="39"/>
        <v>405</v>
      </c>
      <c r="O467" s="124">
        <f t="shared" si="41"/>
        <v>23454621.899571668</v>
      </c>
      <c r="P467" s="124">
        <f t="shared" si="40"/>
        <v>36561.995049900259</v>
      </c>
      <c r="Q467" s="124">
        <f t="shared" si="42"/>
        <v>50270.75119830676</v>
      </c>
      <c r="R467" s="124">
        <f t="shared" si="43"/>
        <v>23541454.645819876</v>
      </c>
      <c r="Z467" s="2"/>
    </row>
    <row r="468" spans="13:26" x14ac:dyDescent="0.25">
      <c r="M468" s="2"/>
      <c r="N468" s="1">
        <f t="shared" si="39"/>
        <v>406</v>
      </c>
      <c r="O468" s="124">
        <f t="shared" si="41"/>
        <v>23541454.645819876</v>
      </c>
      <c r="P468" s="124">
        <f t="shared" si="40"/>
        <v>36561.995049900259</v>
      </c>
      <c r="Q468" s="124">
        <f t="shared" si="42"/>
        <v>50456.861526633518</v>
      </c>
      <c r="R468" s="124">
        <f t="shared" si="43"/>
        <v>23628473.502396412</v>
      </c>
      <c r="Z468" s="2"/>
    </row>
    <row r="469" spans="13:26" x14ac:dyDescent="0.25">
      <c r="M469" s="2"/>
      <c r="N469" s="1">
        <f t="shared" si="39"/>
        <v>407</v>
      </c>
      <c r="O469" s="124">
        <f t="shared" si="41"/>
        <v>23628473.502396412</v>
      </c>
      <c r="P469" s="124">
        <f t="shared" si="40"/>
        <v>36561.995049900259</v>
      </c>
      <c r="Q469" s="124">
        <f t="shared" si="42"/>
        <v>50643.370748877693</v>
      </c>
      <c r="R469" s="124">
        <f t="shared" si="43"/>
        <v>23715678.868195191</v>
      </c>
      <c r="Z469" s="2"/>
    </row>
    <row r="470" spans="13:26" x14ac:dyDescent="0.25">
      <c r="M470" s="2"/>
      <c r="N470" s="1">
        <f t="shared" si="39"/>
        <v>408</v>
      </c>
      <c r="O470" s="124">
        <f t="shared" si="41"/>
        <v>23715678.868195191</v>
      </c>
      <c r="P470" s="124">
        <f t="shared" si="40"/>
        <v>36561.995049900259</v>
      </c>
      <c r="Q470" s="124">
        <f t="shared" si="42"/>
        <v>50830.279719996419</v>
      </c>
      <c r="R470" s="124">
        <f t="shared" si="43"/>
        <v>23803071.14296509</v>
      </c>
      <c r="Z470" s="2"/>
    </row>
    <row r="471" spans="13:26" x14ac:dyDescent="0.25">
      <c r="M471" s="2"/>
      <c r="N471" s="1">
        <f t="shared" si="39"/>
        <v>409</v>
      </c>
      <c r="O471" s="124">
        <f t="shared" si="41"/>
        <v>23803071.14296509</v>
      </c>
      <c r="P471" s="124">
        <f t="shared" si="40"/>
        <v>36561.995049900259</v>
      </c>
      <c r="Q471" s="124">
        <f t="shared" si="42"/>
        <v>51017.589296779312</v>
      </c>
      <c r="R471" s="124">
        <f t="shared" si="43"/>
        <v>23890650.727311771</v>
      </c>
      <c r="Z471" s="2"/>
    </row>
    <row r="472" spans="13:26" x14ac:dyDescent="0.25">
      <c r="M472" s="2"/>
      <c r="N472" s="1">
        <f t="shared" si="39"/>
        <v>410</v>
      </c>
      <c r="O472" s="124">
        <f t="shared" si="41"/>
        <v>23890650.727311771</v>
      </c>
      <c r="P472" s="124">
        <f t="shared" si="40"/>
        <v>36561.995049900259</v>
      </c>
      <c r="Q472" s="124">
        <f t="shared" si="42"/>
        <v>51205.300337852357</v>
      </c>
      <c r="R472" s="124">
        <f t="shared" si="43"/>
        <v>23978418.022699524</v>
      </c>
      <c r="Z472" s="2"/>
    </row>
    <row r="473" spans="13:26" x14ac:dyDescent="0.25">
      <c r="M473" s="2"/>
      <c r="N473" s="1">
        <f t="shared" si="39"/>
        <v>411</v>
      </c>
      <c r="O473" s="124">
        <f t="shared" si="41"/>
        <v>23978418.022699524</v>
      </c>
      <c r="P473" s="124">
        <f t="shared" si="40"/>
        <v>36561.995049900259</v>
      </c>
      <c r="Q473" s="124">
        <f t="shared" si="42"/>
        <v>51393.413703681828</v>
      </c>
      <c r="R473" s="124">
        <f t="shared" si="43"/>
        <v>24066373.431453105</v>
      </c>
      <c r="Z473" s="2"/>
    </row>
    <row r="474" spans="13:26" x14ac:dyDescent="0.25">
      <c r="M474" s="2"/>
      <c r="N474" s="1">
        <f t="shared" si="39"/>
        <v>412</v>
      </c>
      <c r="O474" s="124">
        <f t="shared" si="41"/>
        <v>24066373.431453105</v>
      </c>
      <c r="P474" s="124">
        <f t="shared" si="40"/>
        <v>36561.995049900259</v>
      </c>
      <c r="Q474" s="124">
        <f t="shared" si="42"/>
        <v>51581.930256578271</v>
      </c>
      <c r="R474" s="124">
        <f t="shared" si="43"/>
        <v>24154517.356759585</v>
      </c>
      <c r="Z474" s="2"/>
    </row>
    <row r="475" spans="13:26" x14ac:dyDescent="0.25">
      <c r="M475" s="2"/>
      <c r="N475" s="1">
        <f t="shared" si="39"/>
        <v>413</v>
      </c>
      <c r="O475" s="124">
        <f t="shared" si="41"/>
        <v>24154517.356759585</v>
      </c>
      <c r="P475" s="124">
        <f t="shared" si="40"/>
        <v>36561.995049900259</v>
      </c>
      <c r="Q475" s="124">
        <f t="shared" si="42"/>
        <v>51770.850860700441</v>
      </c>
      <c r="R475" s="124">
        <f t="shared" si="43"/>
        <v>24242850.202670187</v>
      </c>
      <c r="Z475" s="2"/>
    </row>
    <row r="476" spans="13:26" x14ac:dyDescent="0.25">
      <c r="M476" s="2"/>
      <c r="N476" s="1">
        <f t="shared" si="39"/>
        <v>414</v>
      </c>
      <c r="O476" s="124">
        <f t="shared" si="41"/>
        <v>24242850.202670187</v>
      </c>
      <c r="P476" s="124">
        <f t="shared" si="40"/>
        <v>36561.995049900259</v>
      </c>
      <c r="Q476" s="124">
        <f t="shared" si="42"/>
        <v>51960.176382059253</v>
      </c>
      <c r="R476" s="124">
        <f t="shared" si="43"/>
        <v>24331372.374102149</v>
      </c>
      <c r="Z476" s="2"/>
    </row>
    <row r="477" spans="13:26" x14ac:dyDescent="0.25">
      <c r="M477" s="2"/>
      <c r="N477" s="1">
        <f t="shared" si="39"/>
        <v>415</v>
      </c>
      <c r="O477" s="124">
        <f t="shared" si="41"/>
        <v>24331372.374102149</v>
      </c>
      <c r="P477" s="124">
        <f t="shared" si="40"/>
        <v>36561.995049900259</v>
      </c>
      <c r="Q477" s="124">
        <f t="shared" si="42"/>
        <v>52149.907688521766</v>
      </c>
      <c r="R477" s="124">
        <f t="shared" si="43"/>
        <v>24420084.276840571</v>
      </c>
      <c r="Z477" s="2"/>
    </row>
    <row r="478" spans="13:26" x14ac:dyDescent="0.25">
      <c r="M478" s="2"/>
      <c r="N478" s="1">
        <f t="shared" si="39"/>
        <v>416</v>
      </c>
      <c r="O478" s="124">
        <f t="shared" si="41"/>
        <v>24420084.276840571</v>
      </c>
      <c r="P478" s="124">
        <f t="shared" si="40"/>
        <v>36561.995049900259</v>
      </c>
      <c r="Q478" s="124">
        <f t="shared" si="42"/>
        <v>52340.045649815147</v>
      </c>
      <c r="R478" s="124">
        <f t="shared" si="43"/>
        <v>24508986.317540288</v>
      </c>
      <c r="Z478" s="2"/>
    </row>
    <row r="479" spans="13:26" x14ac:dyDescent="0.25">
      <c r="M479" s="2"/>
      <c r="N479" s="1">
        <f t="shared" si="39"/>
        <v>417</v>
      </c>
      <c r="O479" s="124">
        <f t="shared" si="41"/>
        <v>24508986.317540288</v>
      </c>
      <c r="P479" s="124">
        <f t="shared" si="40"/>
        <v>36561.995049900259</v>
      </c>
      <c r="Q479" s="124">
        <f t="shared" si="42"/>
        <v>52530.591137530675</v>
      </c>
      <c r="R479" s="124">
        <f t="shared" si="43"/>
        <v>24598078.903727721</v>
      </c>
      <c r="Z479" s="2"/>
    </row>
    <row r="480" spans="13:26" x14ac:dyDescent="0.25">
      <c r="M480" s="2"/>
      <c r="N480" s="1">
        <f t="shared" si="39"/>
        <v>418</v>
      </c>
      <c r="O480" s="124">
        <f t="shared" si="41"/>
        <v>24598078.903727721</v>
      </c>
      <c r="P480" s="124">
        <f t="shared" si="40"/>
        <v>36561.995049900259</v>
      </c>
      <c r="Q480" s="124">
        <f t="shared" si="42"/>
        <v>52721.545025127729</v>
      </c>
      <c r="R480" s="124">
        <f t="shared" si="43"/>
        <v>24687362.443802752</v>
      </c>
      <c r="Z480" s="2"/>
    </row>
    <row r="481" spans="13:26" x14ac:dyDescent="0.25">
      <c r="M481" s="2"/>
      <c r="N481" s="1">
        <f t="shared" si="39"/>
        <v>419</v>
      </c>
      <c r="O481" s="124">
        <f t="shared" si="41"/>
        <v>24687362.443802752</v>
      </c>
      <c r="P481" s="124">
        <f t="shared" si="40"/>
        <v>36561.995049900259</v>
      </c>
      <c r="Q481" s="124">
        <f t="shared" si="42"/>
        <v>52912.908187937777</v>
      </c>
      <c r="R481" s="124">
        <f t="shared" si="43"/>
        <v>24776837.34704059</v>
      </c>
      <c r="Z481" s="2"/>
    </row>
    <row r="482" spans="13:26" x14ac:dyDescent="0.25">
      <c r="M482" s="2"/>
      <c r="N482" s="1">
        <f t="shared" si="39"/>
        <v>420</v>
      </c>
      <c r="O482" s="124">
        <f t="shared" si="41"/>
        <v>24776837.34704059</v>
      </c>
      <c r="P482" s="124">
        <f t="shared" si="40"/>
        <v>36561.995049900259</v>
      </c>
      <c r="Q482" s="124">
        <f t="shared" si="42"/>
        <v>53104.681503168409</v>
      </c>
      <c r="R482" s="124">
        <f t="shared" si="43"/>
        <v>24866504.02359366</v>
      </c>
      <c r="Z482" s="2"/>
    </row>
    <row r="483" spans="13:26" x14ac:dyDescent="0.25">
      <c r="M483" s="2"/>
      <c r="N483" s="163" t="s">
        <v>216</v>
      </c>
      <c r="O483" s="163" t="s">
        <v>216</v>
      </c>
      <c r="P483" s="163" t="s">
        <v>216</v>
      </c>
      <c r="Q483" s="163" t="s">
        <v>216</v>
      </c>
      <c r="R483" s="163" t="s">
        <v>216</v>
      </c>
      <c r="Z483" s="2"/>
    </row>
    <row r="484" spans="13:26" x14ac:dyDescent="0.25">
      <c r="M484" s="2"/>
      <c r="N484" s="134"/>
      <c r="O484" s="134" t="s">
        <v>231</v>
      </c>
      <c r="P484" s="196">
        <f>SUM(P63:P482)</f>
        <v>15356037.920957977</v>
      </c>
      <c r="Q484" s="196">
        <f>SUM(Q63:Q482)</f>
        <v>9510466.1026355475</v>
      </c>
      <c r="R484" s="196">
        <f>P484+Q484</f>
        <v>24866504.023593523</v>
      </c>
      <c r="S484" s="124">
        <f>R484-P58</f>
        <v>-1.8253922462463379E-7</v>
      </c>
      <c r="Z484" s="2"/>
    </row>
    <row r="485" spans="13:26" x14ac:dyDescent="0.25"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  <customProperties>
    <customPr name="EpmWorksheetKeyString_GUID" r:id="rId2"/>
  </customPropertie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4DBCC-DA8A-4B9F-A36D-FB20824C456E}">
  <sheetPr>
    <tabColor theme="2" tint="-0.499984740745262"/>
    <pageSetUpPr fitToPage="1"/>
  </sheetPr>
  <dimension ref="A1:AH449"/>
  <sheetViews>
    <sheetView zoomScaleNormal="100" workbookViewId="0">
      <pane ySplit="15" topLeftCell="A16" activePane="bottomLeft" state="frozen"/>
      <selection activeCell="D37" sqref="D37"/>
      <selection pane="bottomLeft" activeCell="A16" sqref="A16"/>
    </sheetView>
  </sheetViews>
  <sheetFormatPr defaultColWidth="9.109375" defaultRowHeight="13.2" x14ac:dyDescent="0.25"/>
  <cols>
    <col min="1" max="1" width="24.332031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Jamison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2057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9770673.7406488229</v>
      </c>
      <c r="Q8" s="184">
        <f>G10</f>
        <v>4439045.8174935598</v>
      </c>
      <c r="R8" s="184">
        <f>G11</f>
        <v>4445483.2125120144</v>
      </c>
      <c r="S8" s="184">
        <f>G12</f>
        <v>4434866.9166152794</v>
      </c>
      <c r="T8" s="184">
        <f>G13</f>
        <v>-3548722.2059720308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21960341.322915554</v>
      </c>
      <c r="Q9" s="184">
        <f>L10</f>
        <v>10990539.392751601</v>
      </c>
      <c r="R9" s="184">
        <f>L11</f>
        <v>11131103.844411027</v>
      </c>
      <c r="S9" s="184">
        <f>L12</f>
        <v>8724390.2594325263</v>
      </c>
      <c r="T9" s="184">
        <f>L13</f>
        <v>-8885692.1736795995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28</v>
      </c>
      <c r="B10" s="170">
        <f>'Escalation Factors'!$A$10</f>
        <v>2023</v>
      </c>
      <c r="C10" s="201">
        <f>C17+5*1</f>
        <v>2057</v>
      </c>
      <c r="D10" s="10" t="s">
        <v>155</v>
      </c>
      <c r="E10" s="184">
        <f>VLOOKUP($A$10,'Cost Estimates in 2023'!$A:$F,2,FALSE)</f>
        <v>4209575</v>
      </c>
      <c r="F10" s="164">
        <f>VLOOKUP(G$7,Multiplier_Labor,3,FALSE)</f>
        <v>1.0545116353773385</v>
      </c>
      <c r="G10" s="185">
        <f>E10*F10</f>
        <v>4439045.8174935598</v>
      </c>
      <c r="H10" s="137"/>
      <c r="J10" s="165">
        <f>C10+1</f>
        <v>2058</v>
      </c>
      <c r="K10" s="164">
        <f>VLOOKUP(J$10,Multiplier_Labor,4,FALSE)</f>
        <v>2.4758787912122164</v>
      </c>
      <c r="L10" s="185">
        <f>G10*K10</f>
        <v>10990539.392751601</v>
      </c>
      <c r="M10" s="2"/>
      <c r="O10" s="134" t="s">
        <v>235</v>
      </c>
      <c r="P10" s="184">
        <f>SUM(Q10:T10)</f>
        <v>21960341.322915554</v>
      </c>
      <c r="Q10" s="184">
        <f>Q9-Q16</f>
        <v>10990539.392751601</v>
      </c>
      <c r="R10" s="184">
        <f>R9-R16</f>
        <v>11131103.844411027</v>
      </c>
      <c r="S10" s="184">
        <f>S9-S16</f>
        <v>8724390.2594325263</v>
      </c>
      <c r="T10" s="184">
        <f>T9-T16</f>
        <v>-8885692.1736795995</v>
      </c>
      <c r="Z10" s="2"/>
      <c r="AA10" s="186" t="str">
        <f>A10</f>
        <v>Jamison Solar</v>
      </c>
      <c r="AB10" s="182">
        <f>P12</f>
        <v>32</v>
      </c>
      <c r="AC10" s="187">
        <f>G7</f>
        <v>2025</v>
      </c>
      <c r="AD10" s="187">
        <f>C10</f>
        <v>2057</v>
      </c>
      <c r="AE10" s="182">
        <f>G15</f>
        <v>9770673.7406488229</v>
      </c>
      <c r="AF10" s="182">
        <f>P16</f>
        <v>0</v>
      </c>
      <c r="AG10" s="182">
        <f>L15</f>
        <v>21960341.322915554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4384950</v>
      </c>
      <c r="F11" s="164">
        <f>VLOOKUP(G$7,Multiplier_Materials,3,FALSE)</f>
        <v>1.0138047668757943</v>
      </c>
      <c r="G11" s="185">
        <f>E11*F11</f>
        <v>4445483.2125120144</v>
      </c>
      <c r="H11" s="137"/>
      <c r="K11" s="164">
        <f>VLOOKUP(J$10,Multiplier_Materials,4,FALSE)</f>
        <v>2.5039131433635897</v>
      </c>
      <c r="L11" s="185">
        <f>G11*K11</f>
        <v>11131103.844411027</v>
      </c>
      <c r="M11" s="2"/>
      <c r="O11" s="134" t="s">
        <v>234</v>
      </c>
      <c r="P11" s="184">
        <f>SUM(Q11:T11)</f>
        <v>9770673.7406488247</v>
      </c>
      <c r="Q11" s="184">
        <f>Q10/((1+Q13)^(P12))</f>
        <v>4439045.8174935719</v>
      </c>
      <c r="R11" s="184">
        <f>R10/((1+R13)^(P12))</f>
        <v>4445483.2125120042</v>
      </c>
      <c r="S11" s="184">
        <f>S10/((1+S13)^(P12))</f>
        <v>4434866.916615271</v>
      </c>
      <c r="T11" s="184">
        <f>T10/((1+T13)^(P12))</f>
        <v>-3548722.2059720224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4257415</v>
      </c>
      <c r="F12" s="164">
        <f>VLOOKUP(G$7,Multiplier_GDP,3,FALSE)</f>
        <v>1.0416806716317952</v>
      </c>
      <c r="G12" s="185">
        <f>E12*F12</f>
        <v>4434866.9166152794</v>
      </c>
      <c r="H12" s="137"/>
      <c r="K12" s="164">
        <f>VLOOKUP(J$10,Multiplier_GDP,4,FALSE)</f>
        <v>1.9672270720788709</v>
      </c>
      <c r="L12" s="185">
        <f>G12*K12</f>
        <v>8724390.2594325263</v>
      </c>
      <c r="M12" s="2"/>
      <c r="O12" s="134" t="s">
        <v>244</v>
      </c>
      <c r="P12" s="184">
        <f>(P7-P6)</f>
        <v>32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-3500400</v>
      </c>
      <c r="F13" s="164">
        <f>F11</f>
        <v>1.0138047668757943</v>
      </c>
      <c r="G13" s="185">
        <f>E13*F13</f>
        <v>-3548722.2059720308</v>
      </c>
      <c r="H13" s="137"/>
      <c r="K13" s="164">
        <f>K11</f>
        <v>2.5039131433635897</v>
      </c>
      <c r="L13" s="185">
        <f>G13*K13</f>
        <v>-8885692.1736795995</v>
      </c>
      <c r="M13" s="2"/>
      <c r="O13" s="180" t="s">
        <v>237</v>
      </c>
      <c r="P13" s="189">
        <f>IF(P8=0,0,((P9/P8)^(1/($P7-$P6))-1))</f>
        <v>2.5630861593176624E-2</v>
      </c>
      <c r="Q13" s="189">
        <f>IF(Q8=0,0,((Q9/Q8)^(1/($P7-$P6))-1))</f>
        <v>2.8736249043439965E-2</v>
      </c>
      <c r="R13" s="189">
        <f>IF(R8=0,0,((R9/R8)^(1/($P7-$P6))-1))</f>
        <v>2.9098278894851504E-2</v>
      </c>
      <c r="S13" s="189">
        <f>IF(S8=0,0,((S9/S8)^(1/($P7-$P6))-1))</f>
        <v>2.1369659959988407E-2</v>
      </c>
      <c r="T13" s="189">
        <f>IF(T8=0,0,((T9/T8)^(1/($P7-$P6))-1))</f>
        <v>2.9098278894851504E-2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450191.87271381821</v>
      </c>
      <c r="Q14" s="185">
        <f>PMT(Q13,$P12,-Q11)</f>
        <v>213992.42200129695</v>
      </c>
      <c r="R14" s="185">
        <f>PMT(R13,$P12,-R11)</f>
        <v>215368.7967297181</v>
      </c>
      <c r="S14" s="185">
        <f>PMT(S13,$P12,-S11)</f>
        <v>192754.37855724644</v>
      </c>
      <c r="T14" s="185">
        <f>PMT(T13,$P12,-T11)</f>
        <v>-171923.72457444333</v>
      </c>
      <c r="U14" s="190"/>
      <c r="Z14" s="2"/>
    </row>
    <row r="15" spans="1:34" x14ac:dyDescent="0.25">
      <c r="E15" s="185">
        <f>SUM(E10:E13)</f>
        <v>9351540</v>
      </c>
      <c r="F15" s="124"/>
      <c r="G15" s="185">
        <f>SUM(G10:G13)</f>
        <v>9770673.7406488229</v>
      </c>
      <c r="H15" s="137"/>
      <c r="L15" s="185">
        <f>SUM(L10:L13)</f>
        <v>21960341.322915554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3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2052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450191.87271381821</v>
      </c>
      <c r="Q17" s="124">
        <f>IF($N17&lt;=TRUNC($P$12),Q14*(1+0),0)</f>
        <v>213992.42200129695</v>
      </c>
      <c r="R17" s="124">
        <f>IF($N17&lt;=TRUNC($P$12),R14*(1+0),0)</f>
        <v>215368.7967297181</v>
      </c>
      <c r="S17" s="124">
        <f>IF($N17&lt;=TRUNC($P$12),S14*(1+0),0)</f>
        <v>192754.37855724644</v>
      </c>
      <c r="T17" s="124">
        <f>IF($N17&lt;=TRUNC($P$12),T14*(1+0),0)</f>
        <v>-171923.72457444333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461724.48459760472</v>
      </c>
      <c r="Q18" s="124">
        <f t="shared" ref="Q18:Q52" si="3">IF($N18&lt;=TRUNC($P$12),Q17*(1+Q$13),0)</f>
        <v>220141.76153333511</v>
      </c>
      <c r="R18" s="124">
        <f t="shared" ref="R18:R52" si="4">IF($N18&lt;=TRUNC($P$12),R17*(1+R$13),0)</f>
        <v>221635.65804220803</v>
      </c>
      <c r="S18" s="124">
        <f t="shared" ref="S18:S52" si="5">IF($N18&lt;=TRUNC($P$12),S17*(1+S$13),0)</f>
        <v>196873.47408281369</v>
      </c>
      <c r="T18" s="124">
        <f t="shared" ref="T18:T52" si="6">IF($N18&lt;=TRUNC($P$12),T17*(1+T$13),0)</f>
        <v>-176926.40906075211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473558.61447422125</v>
      </c>
      <c r="Q19" s="124">
        <f t="shared" si="3"/>
        <v>226467.81001761861</v>
      </c>
      <c r="R19" s="124">
        <f t="shared" si="4"/>
        <v>228084.87423296412</v>
      </c>
      <c r="S19" s="124">
        <f t="shared" si="5"/>
        <v>201080.593279105</v>
      </c>
      <c r="T19" s="124">
        <f t="shared" si="6"/>
        <v>-182074.66305546646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485702.29172299104</v>
      </c>
      <c r="Q20" s="124">
        <f t="shared" si="3"/>
        <v>232975.64540660733</v>
      </c>
      <c r="R20" s="124">
        <f t="shared" si="4"/>
        <v>234721.75151509204</v>
      </c>
      <c r="S20" s="124">
        <f t="shared" si="5"/>
        <v>205377.61718203221</v>
      </c>
      <c r="T20" s="124">
        <f t="shared" si="6"/>
        <v>-187372.72238074054</v>
      </c>
      <c r="U20" s="196">
        <f>SUM(Q17:T20)/4</f>
        <v>467794.31587715878</v>
      </c>
      <c r="V20" s="124">
        <f>SUM(Q17:Q20)/4</f>
        <v>223394.40973971449</v>
      </c>
      <c r="W20" s="124">
        <f>SUM(R17:R20)/4</f>
        <v>224952.7701299956</v>
      </c>
      <c r="X20" s="124">
        <f>SUM(S17:S20)/4</f>
        <v>199021.51577529934</v>
      </c>
      <c r="Y20" s="124">
        <f>SUM(T17:T20)/4</f>
        <v>-179574.37976785062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498163.76298817596</v>
      </c>
      <c r="Q21" s="124">
        <f t="shared" si="3"/>
        <v>239670.49157406777</v>
      </c>
      <c r="R21" s="124">
        <f t="shared" si="4"/>
        <v>241551.75050336623</v>
      </c>
      <c r="S21" s="124">
        <f t="shared" si="5"/>
        <v>209766.46702460491</v>
      </c>
      <c r="T21" s="124">
        <f t="shared" si="6"/>
        <v>-192824.94611386291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510951.49813751667</v>
      </c>
      <c r="Q22" s="124">
        <f t="shared" si="3"/>
        <v>246557.72250830385</v>
      </c>
      <c r="R22" s="124">
        <f t="shared" si="4"/>
        <v>248580.49070705276</v>
      </c>
      <c r="S22" s="124">
        <f t="shared" si="5"/>
        <v>214249.10509592883</v>
      </c>
      <c r="T22" s="124">
        <f t="shared" si="6"/>
        <v>-198435.82017376882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524074.1963859984</v>
      </c>
      <c r="Q23" s="124">
        <f t="shared" si="3"/>
        <v>253642.86662588583</v>
      </c>
      <c r="R23" s="124">
        <f t="shared" si="4"/>
        <v>255813.75515346561</v>
      </c>
      <c r="S23" s="124">
        <f t="shared" si="5"/>
        <v>218827.53561856065</v>
      </c>
      <c r="T23" s="124">
        <f t="shared" si="6"/>
        <v>-204209.96101191375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537540.79258946609</v>
      </c>
      <c r="Q24" s="124">
        <f t="shared" si="3"/>
        <v>260931.61120933932</v>
      </c>
      <c r="R24" s="124">
        <f t="shared" si="4"/>
        <v>263257.49514606042</v>
      </c>
      <c r="S24" s="124">
        <f t="shared" si="5"/>
        <v>223503.80564461154</v>
      </c>
      <c r="T24" s="124">
        <f t="shared" si="6"/>
        <v>-210152.11941054516</v>
      </c>
      <c r="U24" s="196">
        <f>SUM(Q21:T24)/4</f>
        <v>517682.56252528925</v>
      </c>
      <c r="V24" s="124">
        <f>SUM(Q21:Q24)/4</f>
        <v>250200.67297939918</v>
      </c>
      <c r="W24" s="124">
        <f>SUM(R21:R24)/4</f>
        <v>252300.87287748622</v>
      </c>
      <c r="X24" s="124">
        <f>SUM(S21:S24)/4</f>
        <v>216586.7283459265</v>
      </c>
      <c r="Y24" s="124">
        <f>SUM(T21:T24)/4</f>
        <v>-201405.71167752263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551360.46371284034</v>
      </c>
      <c r="Q25" s="124">
        <f t="shared" si="3"/>
        <v>268429.80697235692</v>
      </c>
      <c r="R25" s="124">
        <f t="shared" si="4"/>
        <v>270917.83516098052</v>
      </c>
      <c r="S25" s="124">
        <f t="shared" si="5"/>
        <v>228280.00597100021</v>
      </c>
      <c r="T25" s="124">
        <f t="shared" si="6"/>
        <v>-216267.18439149734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565542.63547782053</v>
      </c>
      <c r="Q26" s="124">
        <f t="shared" si="3"/>
        <v>276143.47275619709</v>
      </c>
      <c r="R26" s="124">
        <f t="shared" si="4"/>
        <v>278801.07788608415</v>
      </c>
      <c r="S26" s="124">
        <f t="shared" si="5"/>
        <v>233158.27207426462</v>
      </c>
      <c r="T26" s="124">
        <f t="shared" si="6"/>
        <v>-222560.1872387254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580096.98919510003</v>
      </c>
      <c r="Q27" s="124">
        <f t="shared" si="3"/>
        <v>284078.80036103952</v>
      </c>
      <c r="R27" s="124">
        <f t="shared" si="4"/>
        <v>286913.70940659865</v>
      </c>
      <c r="S27" s="124">
        <f t="shared" si="5"/>
        <v>238140.78506535012</v>
      </c>
      <c r="T27" s="124">
        <f t="shared" si="6"/>
        <v>-229036.3056378882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595033.46878625965</v>
      </c>
      <c r="Q28" s="124">
        <f t="shared" si="3"/>
        <v>292242.15951617603</v>
      </c>
      <c r="R28" s="124">
        <f t="shared" si="4"/>
        <v>295262.40454166825</v>
      </c>
      <c r="S28" s="124">
        <f t="shared" si="5"/>
        <v>243229.77266480133</v>
      </c>
      <c r="T28" s="124">
        <f t="shared" si="6"/>
        <v>-235700.86793638591</v>
      </c>
      <c r="U28" s="196">
        <f>SUM(Q25:T28)/4</f>
        <v>573008.38929300522</v>
      </c>
      <c r="V28" s="124">
        <f>SUM(Q25:Q28)/4</f>
        <v>280223.55990144238</v>
      </c>
      <c r="W28" s="124">
        <f>SUM(R25:R28)/4</f>
        <v>282973.75674883288</v>
      </c>
      <c r="X28" s="124">
        <f>SUM(S25:S28)/4</f>
        <v>235702.20894385406</v>
      </c>
      <c r="Y28" s="124">
        <f>SUM(T25:T28)/4</f>
        <v>-225891.13630112421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610362.28800064779</v>
      </c>
      <c r="Q29" s="124">
        <f t="shared" si="3"/>
        <v>300640.10299302556</v>
      </c>
      <c r="R29" s="124">
        <f t="shared" si="4"/>
        <v>303854.03233618621</v>
      </c>
      <c r="S29" s="124">
        <f t="shared" si="5"/>
        <v>248427.51019879343</v>
      </c>
      <c r="T29" s="124">
        <f t="shared" si="6"/>
        <v>-242559.35752735744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626093.93783271208</v>
      </c>
      <c r="Q30" s="124">
        <f t="shared" si="3"/>
        <v>309279.37186507857</v>
      </c>
      <c r="R30" s="124">
        <f t="shared" si="4"/>
        <v>312695.66171242978</v>
      </c>
      <c r="S30" s="124">
        <f t="shared" si="5"/>
        <v>253736.3216164482</v>
      </c>
      <c r="T30" s="124">
        <f t="shared" si="6"/>
        <v>-249617.41736124447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642239.19414539589</v>
      </c>
      <c r="Q31" s="124">
        <f t="shared" si="3"/>
        <v>318166.90091899218</v>
      </c>
      <c r="R31" s="124">
        <f t="shared" si="4"/>
        <v>321794.5672861482</v>
      </c>
      <c r="S31" s="124">
        <f t="shared" si="5"/>
        <v>259158.58052888996</v>
      </c>
      <c r="T31" s="124">
        <f t="shared" si="6"/>
        <v>-256880.85458863451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658809.12550537172</v>
      </c>
      <c r="Q32" s="124">
        <f t="shared" si="3"/>
        <v>327309.82422117982</v>
      </c>
      <c r="R32" s="124">
        <f t="shared" si="4"/>
        <v>331158.23535188858</v>
      </c>
      <c r="S32" s="124">
        <f t="shared" si="5"/>
        <v>264696.71127050562</v>
      </c>
      <c r="T32" s="124">
        <f t="shared" si="6"/>
        <v>-264355.64533820242</v>
      </c>
      <c r="U32" s="196">
        <f>SUM(Q29:T32)/4</f>
        <v>634376.13637103175</v>
      </c>
      <c r="V32" s="124">
        <f>SUM(Q29:Q32)/4</f>
        <v>313849.04999956902</v>
      </c>
      <c r="W32" s="124">
        <f>SUM(R29:R32)/4</f>
        <v>317375.62417166319</v>
      </c>
      <c r="X32" s="124">
        <f>SUM(S29:S32)/4</f>
        <v>256504.7809036593</v>
      </c>
      <c r="Y32" s="124">
        <f>SUM(T29:T32)/4</f>
        <v>-253353.3187038597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675815.10123605072</v>
      </c>
      <c r="Q33" s="124">
        <f t="shared" si="3"/>
        <v>336715.48084436421</v>
      </c>
      <c r="R33" s="124">
        <f t="shared" si="4"/>
        <v>340794.37004248472</v>
      </c>
      <c r="S33" s="124">
        <f t="shared" si="5"/>
        <v>270353.18998288357</v>
      </c>
      <c r="T33" s="124">
        <f t="shared" si="6"/>
        <v>-272047.9396336819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693268.7996944692</v>
      </c>
      <c r="Q34" s="124">
        <f t="shared" si="3"/>
        <v>346391.42075868952</v>
      </c>
      <c r="R34" s="124">
        <f t="shared" si="4"/>
        <v>350710.89966777619</v>
      </c>
      <c r="S34" s="124">
        <f t="shared" si="5"/>
        <v>276130.54572191596</v>
      </c>
      <c r="T34" s="124">
        <f t="shared" si="6"/>
        <v>-279964.06645391253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711182.21677832981</v>
      </c>
      <c r="Q35" s="124">
        <f t="shared" si="3"/>
        <v>356345.41089212225</v>
      </c>
      <c r="R35" s="124">
        <f t="shared" si="4"/>
        <v>360915.98323777341</v>
      </c>
      <c r="S35" s="124">
        <f t="shared" si="5"/>
        <v>282031.36158855935</v>
      </c>
      <c r="T35" s="124">
        <f t="shared" si="6"/>
        <v>-288110.5389401252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729567.67466964934</v>
      </c>
      <c r="Q36" s="124">
        <f t="shared" si="3"/>
        <v>366585.44136500522</v>
      </c>
      <c r="R36" s="124">
        <f t="shared" si="4"/>
        <v>371418.01717563567</v>
      </c>
      <c r="S36" s="124">
        <f t="shared" si="5"/>
        <v>288058.27588375937</v>
      </c>
      <c r="T36" s="124">
        <f t="shared" si="6"/>
        <v>-296494.05975475092</v>
      </c>
      <c r="U36" s="196">
        <f>SUM(Q33:T36)/4</f>
        <v>702458.44809462479</v>
      </c>
      <c r="V36" s="124">
        <f>SUM(Q33:Q36)/4</f>
        <v>351509.4384650453</v>
      </c>
      <c r="W36" s="124">
        <f>SUM(R33:R36)/4</f>
        <v>355959.81753091747</v>
      </c>
      <c r="X36" s="124">
        <f>SUM(S33:S36)/4</f>
        <v>279143.34329427953</v>
      </c>
      <c r="Y36" s="124">
        <f>SUM(T33:T36)/4</f>
        <v>-284154.15119561763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748437.83082164882</v>
      </c>
      <c r="Q37" s="124">
        <f t="shared" si="3"/>
        <v>377119.73190376937</v>
      </c>
      <c r="R37" s="124">
        <f t="shared" si="4"/>
        <v>382225.64222598507</v>
      </c>
      <c r="S37" s="124">
        <f t="shared" si="5"/>
        <v>294213.98328805587</v>
      </c>
      <c r="T37" s="124">
        <f t="shared" si="6"/>
        <v>-305121.52659616142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767805.68719570804</v>
      </c>
      <c r="Q38" s="124">
        <f t="shared" si="3"/>
        <v>387956.73843895138</v>
      </c>
      <c r="R38" s="124">
        <f t="shared" si="4"/>
        <v>393347.7505642405</v>
      </c>
      <c r="S38" s="124">
        <f t="shared" si="5"/>
        <v>300501.23606639536</v>
      </c>
      <c r="T38" s="124">
        <f t="shared" si="6"/>
        <v>-314000.03787387937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787684.599755398</v>
      </c>
      <c r="Q39" s="124">
        <f t="shared" si="3"/>
        <v>399105.15989281377</v>
      </c>
      <c r="R39" s="124">
        <f t="shared" si="4"/>
        <v>404793.49311282125</v>
      </c>
      <c r="S39" s="124">
        <f t="shared" si="5"/>
        <v>306922.84529869043</v>
      </c>
      <c r="T39" s="124">
        <f t="shared" si="6"/>
        <v>-323136.89854892745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808088.2882248091</v>
      </c>
      <c r="Q40" s="124">
        <f t="shared" si="3"/>
        <v>410573.94516201562</v>
      </c>
      <c r="R40" s="124">
        <f t="shared" si="4"/>
        <v>416572.28707023925</v>
      </c>
      <c r="S40" s="124">
        <f t="shared" si="5"/>
        <v>313481.68213667558</v>
      </c>
      <c r="T40" s="124">
        <f t="shared" si="6"/>
        <v>-332539.62614412146</v>
      </c>
      <c r="U40" s="196">
        <f>SUM(Q37:T40)/4</f>
        <v>778004.10149939102</v>
      </c>
      <c r="V40" s="124">
        <f>SUM(Q37:Q40)/4</f>
        <v>393688.89384938753</v>
      </c>
      <c r="W40" s="124">
        <f>SUM(R37:R40)/4</f>
        <v>399234.79324332153</v>
      </c>
      <c r="X40" s="124">
        <f>SUM(S37:S40)/4</f>
        <v>303779.93669745431</v>
      </c>
      <c r="Y40" s="124">
        <f>SUM(T37:T40)/4</f>
        <v>-318699.52229077241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829030.84611858311</v>
      </c>
      <c r="Q41" s="124">
        <f t="shared" si="3"/>
        <v>422372.30030093895</v>
      </c>
      <c r="R41" s="124">
        <f t="shared" si="4"/>
        <v>428693.82365927519</v>
      </c>
      <c r="S41" s="124">
        <f t="shared" si="5"/>
        <v>320180.67908762151</v>
      </c>
      <c r="T41" s="124">
        <f t="shared" si="6"/>
        <v>-342215.95692925277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850526.75105128391</v>
      </c>
      <c r="Q42" s="124">
        <f t="shared" si="3"/>
        <v>434509.69591143733</v>
      </c>
      <c r="R42" s="124">
        <f t="shared" si="4"/>
        <v>441168.07610061305</v>
      </c>
      <c r="S42" s="124">
        <f t="shared" si="5"/>
        <v>327022.83132548217</v>
      </c>
      <c r="T42" s="124">
        <f t="shared" si="6"/>
        <v>-352173.85228624864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872590.87533394387</v>
      </c>
      <c r="Q43" s="124">
        <f t="shared" si="3"/>
        <v>446995.87474493776</v>
      </c>
      <c r="R43" s="124">
        <f t="shared" si="4"/>
        <v>454005.30781849375</v>
      </c>
      <c r="S43" s="124">
        <f t="shared" si="5"/>
        <v>334011.19803006039</v>
      </c>
      <c r="T43" s="124">
        <f t="shared" si="6"/>
        <v>-362421.50525954814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ref="P44:P52" si="7">SUM(Q44:T44)</f>
        <v>895238.49686584645</v>
      </c>
      <c r="Q44" s="124">
        <f t="shared" si="3"/>
        <v>459840.85952299857</v>
      </c>
      <c r="R44" s="124">
        <f t="shared" si="4"/>
        <v>467216.08088513918</v>
      </c>
      <c r="S44" s="124">
        <f t="shared" si="5"/>
        <v>341148.90375479113</v>
      </c>
      <c r="T44" s="124">
        <f t="shared" si="6"/>
        <v>-372967.34729708236</v>
      </c>
      <c r="U44" s="196">
        <f>SUM(Q41:T44)/4</f>
        <v>861846.74234241422</v>
      </c>
      <c r="V44" s="124">
        <f>SUM(Q41:Q44)/4</f>
        <v>440929.68262007815</v>
      </c>
      <c r="W44" s="124">
        <f>SUM(R41:R44)/4</f>
        <v>447770.82211588032</v>
      </c>
      <c r="X44" s="124">
        <f>SUM(S41:S44)/4</f>
        <v>330590.90304948878</v>
      </c>
      <c r="Y44" s="124">
        <f>SUM(T41:T44)/4</f>
        <v>-357444.66544303298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918485.31032984355</v>
      </c>
      <c r="Q45" s="124">
        <f t="shared" si="3"/>
        <v>473054.96098260093</v>
      </c>
      <c r="R45" s="124">
        <f t="shared" si="4"/>
        <v>480811.26471089444</v>
      </c>
      <c r="S45" s="124">
        <f t="shared" si="5"/>
        <v>348439.13982375385</v>
      </c>
      <c r="T45" s="124">
        <f t="shared" si="6"/>
        <v>-383820.05518740579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942347.43869972206</v>
      </c>
      <c r="Q46" s="124">
        <f t="shared" si="3"/>
        <v>486648.78615263174</v>
      </c>
      <c r="R46" s="124">
        <f t="shared" si="4"/>
        <v>494802.0449872383</v>
      </c>
      <c r="S46" s="124">
        <f t="shared" si="5"/>
        <v>355885.16575853835</v>
      </c>
      <c r="T46" s="124">
        <f t="shared" si="6"/>
        <v>-394988.55819868622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966841.44506839686</v>
      </c>
      <c r="Q47" s="124">
        <f t="shared" si="3"/>
        <v>500633.24686820153</v>
      </c>
      <c r="R47" s="124">
        <f t="shared" si="4"/>
        <v>509199.93289001985</v>
      </c>
      <c r="S47" s="124">
        <f t="shared" si="5"/>
        <v>363490.3107356024</v>
      </c>
      <c r="T47" s="124">
        <f t="shared" si="6"/>
        <v>-406482.04542542686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991984.34480593237</v>
      </c>
      <c r="Q48" s="124">
        <f t="shared" si="3"/>
        <v>515019.56852963212</v>
      </c>
      <c r="R48" s="124">
        <f t="shared" si="4"/>
        <v>524016.77455049328</v>
      </c>
      <c r="S48" s="124">
        <f t="shared" si="5"/>
        <v>371257.97507477272</v>
      </c>
      <c r="T48" s="124">
        <f t="shared" si="6"/>
        <v>-418309.97334896564</v>
      </c>
      <c r="U48" s="196">
        <f>SUM(Q45:T48)/4</f>
        <v>954914.63472597371</v>
      </c>
      <c r="V48" s="124">
        <f>SUM(Q45:Q48)/4</f>
        <v>493839.14063326659</v>
      </c>
      <c r="W48" s="124">
        <f>SUM(R45:R48)/4</f>
        <v>502207.5042846615</v>
      </c>
      <c r="X48" s="124">
        <f>SUM(S45:S48)/4</f>
        <v>359768.14784816682</v>
      </c>
      <c r="Y48" s="124">
        <f>SUM(T45:T48)/4</f>
        <v>-400900.15804012114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21960341.322915558</v>
      </c>
      <c r="Q54" s="196">
        <f>SUM(Q$17:Q$52)</f>
        <v>10990539.392751612</v>
      </c>
      <c r="R54" s="196">
        <f>SUM(R$17:R$52)</f>
        <v>11131103.844411036</v>
      </c>
      <c r="S54" s="196">
        <f>SUM(S$17:S$52)</f>
        <v>8724390.2594325133</v>
      </c>
      <c r="T54" s="196">
        <f>SUM(T$17:T$52)</f>
        <v>-8885692.1736796051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0</v>
      </c>
      <c r="R55" s="188">
        <f>R54-R$10</f>
        <v>0</v>
      </c>
      <c r="S55" s="188">
        <f>S54-S$10</f>
        <v>0</v>
      </c>
      <c r="T55" s="188">
        <f>T54-T$10</f>
        <v>0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2.5630861593176624E-2</v>
      </c>
      <c r="Z56" s="2"/>
    </row>
    <row r="57" spans="13:26" x14ac:dyDescent="0.25">
      <c r="M57" s="2"/>
      <c r="O57" s="134" t="s">
        <v>236</v>
      </c>
      <c r="P57" s="197">
        <f>((1+P56)^(1/12))-1</f>
        <v>2.111216985851927E-3</v>
      </c>
      <c r="Z57" s="2"/>
    </row>
    <row r="58" spans="13:26" x14ac:dyDescent="0.25">
      <c r="M58" s="2"/>
      <c r="O58" s="134" t="s">
        <v>235</v>
      </c>
      <c r="P58" s="196">
        <f>P10</f>
        <v>21960341.322915554</v>
      </c>
      <c r="Z58" s="2"/>
    </row>
    <row r="59" spans="13:26" x14ac:dyDescent="0.25">
      <c r="M59" s="2"/>
      <c r="O59" s="134" t="s">
        <v>234</v>
      </c>
      <c r="P59" s="196">
        <f>P58/(1+P57)^P60</f>
        <v>9770673.7406485584</v>
      </c>
      <c r="Z59" s="2"/>
    </row>
    <row r="60" spans="13:26" x14ac:dyDescent="0.25">
      <c r="M60" s="2"/>
      <c r="O60" s="134" t="s">
        <v>233</v>
      </c>
      <c r="P60" s="124">
        <f>$P$12*12</f>
        <v>384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37162.472994439173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37162.472994439173</v>
      </c>
      <c r="Q63" s="124">
        <f t="shared" ref="Q63:Q103" si="8">O63*$P$57</f>
        <v>0</v>
      </c>
      <c r="R63" s="124">
        <f t="shared" ref="R63:R103" si="9">O63+P63+Q63</f>
        <v>37162.472994439173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103" si="11">R63</f>
        <v>37162.472994439173</v>
      </c>
      <c r="P64" s="124">
        <f t="shared" ref="P64:P187" si="12">P63</f>
        <v>37162.472994439173</v>
      </c>
      <c r="Q64" s="124">
        <f t="shared" si="8"/>
        <v>78.458044222123505</v>
      </c>
      <c r="R64" s="124">
        <f t="shared" si="9"/>
        <v>74403.404033100465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74403.404033100465</v>
      </c>
      <c r="P65" s="124">
        <f t="shared" si="12"/>
        <v>37162.472994439173</v>
      </c>
      <c r="Q65" s="124">
        <f t="shared" si="8"/>
        <v>157.08173039988546</v>
      </c>
      <c r="R65" s="124">
        <f t="shared" si="9"/>
        <v>111722.95875793953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111722.95875793953</v>
      </c>
      <c r="P66" s="124">
        <f t="shared" si="12"/>
        <v>37162.472994439173</v>
      </c>
      <c r="Q66" s="124">
        <f t="shared" si="8"/>
        <v>235.87140823939623</v>
      </c>
      <c r="R66" s="124">
        <f t="shared" si="9"/>
        <v>149121.30316061809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149121.30316061809</v>
      </c>
      <c r="P67" s="124">
        <f t="shared" si="12"/>
        <v>37162.472994439173</v>
      </c>
      <c r="Q67" s="124">
        <f t="shared" si="8"/>
        <v>314.82742818507154</v>
      </c>
      <c r="R67" s="124">
        <f t="shared" si="9"/>
        <v>186598.60358324231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186598.60358324231</v>
      </c>
      <c r="P68" s="124">
        <f t="shared" si="12"/>
        <v>37162.472994439173</v>
      </c>
      <c r="Q68" s="124">
        <f t="shared" si="8"/>
        <v>393.9501414211914</v>
      </c>
      <c r="R68" s="124">
        <f t="shared" si="9"/>
        <v>224155.02671910267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224155.02671910267</v>
      </c>
      <c r="P69" s="124">
        <f t="shared" si="12"/>
        <v>37162.472994439173</v>
      </c>
      <c r="Q69" s="124">
        <f t="shared" si="8"/>
        <v>473.23989987346209</v>
      </c>
      <c r="R69" s="124">
        <f t="shared" si="9"/>
        <v>261790.7396134153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261790.7396134153</v>
      </c>
      <c r="P70" s="124">
        <f t="shared" si="12"/>
        <v>37162.472994439173</v>
      </c>
      <c r="Q70" s="124">
        <f t="shared" si="8"/>
        <v>552.69705621058131</v>
      </c>
      <c r="R70" s="124">
        <f t="shared" si="9"/>
        <v>299505.90966406505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299505.90966406505</v>
      </c>
      <c r="P71" s="124">
        <f t="shared" si="12"/>
        <v>37162.472994439173</v>
      </c>
      <c r="Q71" s="124">
        <f t="shared" si="8"/>
        <v>632.32196384580698</v>
      </c>
      <c r="R71" s="124">
        <f t="shared" si="9"/>
        <v>337300.70462235005</v>
      </c>
      <c r="Z71" s="2"/>
    </row>
    <row r="72" spans="13:26" x14ac:dyDescent="0.25">
      <c r="M72" s="2"/>
      <c r="N72" s="1">
        <f t="shared" si="10"/>
        <v>10</v>
      </c>
      <c r="O72" s="124">
        <f t="shared" si="11"/>
        <v>337300.70462235005</v>
      </c>
      <c r="P72" s="124">
        <f t="shared" si="12"/>
        <v>37162.472994439173</v>
      </c>
      <c r="Q72" s="124">
        <f t="shared" si="8"/>
        <v>712.11497693852903</v>
      </c>
      <c r="R72" s="124">
        <f t="shared" si="9"/>
        <v>375175.29259372776</v>
      </c>
      <c r="Z72" s="2"/>
    </row>
    <row r="73" spans="13:26" x14ac:dyDescent="0.25">
      <c r="M73" s="2"/>
      <c r="N73" s="1">
        <f t="shared" si="10"/>
        <v>11</v>
      </c>
      <c r="O73" s="124">
        <f t="shared" si="11"/>
        <v>375175.29259372776</v>
      </c>
      <c r="P73" s="124">
        <f t="shared" si="12"/>
        <v>37162.472994439173</v>
      </c>
      <c r="Q73" s="124">
        <f t="shared" si="8"/>
        <v>792.07645039584474</v>
      </c>
      <c r="R73" s="124">
        <f t="shared" si="9"/>
        <v>413129.84203856281</v>
      </c>
      <c r="Z73" s="2"/>
    </row>
    <row r="74" spans="13:26" x14ac:dyDescent="0.25">
      <c r="M74" s="2"/>
      <c r="N74" s="1">
        <f t="shared" si="10"/>
        <v>12</v>
      </c>
      <c r="O74" s="124">
        <f t="shared" si="11"/>
        <v>413129.84203856281</v>
      </c>
      <c r="P74" s="124">
        <f t="shared" si="12"/>
        <v>37162.472994439173</v>
      </c>
      <c r="Q74" s="124">
        <f t="shared" si="8"/>
        <v>872.20673987413727</v>
      </c>
      <c r="R74" s="124">
        <f t="shared" si="9"/>
        <v>451164.52177287615</v>
      </c>
      <c r="Z74" s="2"/>
    </row>
    <row r="75" spans="13:26" x14ac:dyDescent="0.25">
      <c r="M75" s="2"/>
      <c r="N75" s="1">
        <f t="shared" si="10"/>
        <v>13</v>
      </c>
      <c r="O75" s="124">
        <f t="shared" si="11"/>
        <v>451164.52177287615</v>
      </c>
      <c r="P75" s="124">
        <f t="shared" si="12"/>
        <v>37162.472994439173</v>
      </c>
      <c r="Q75" s="124">
        <f t="shared" si="8"/>
        <v>952.50620178065765</v>
      </c>
      <c r="R75" s="124">
        <f t="shared" si="9"/>
        <v>489279.50096909597</v>
      </c>
      <c r="Z75" s="2"/>
    </row>
    <row r="76" spans="13:26" x14ac:dyDescent="0.25">
      <c r="M76" s="2"/>
      <c r="N76" s="1">
        <f t="shared" si="10"/>
        <v>14</v>
      </c>
      <c r="O76" s="124">
        <f t="shared" si="11"/>
        <v>489279.50096909597</v>
      </c>
      <c r="P76" s="124">
        <f t="shared" si="12"/>
        <v>37162.472994439173</v>
      </c>
      <c r="Q76" s="124">
        <f t="shared" si="8"/>
        <v>1032.9751932751099</v>
      </c>
      <c r="R76" s="124">
        <f t="shared" si="9"/>
        <v>527474.9491568103</v>
      </c>
      <c r="Z76" s="2"/>
    </row>
    <row r="77" spans="13:26" x14ac:dyDescent="0.25">
      <c r="M77" s="2"/>
      <c r="N77" s="1">
        <f t="shared" si="10"/>
        <v>15</v>
      </c>
      <c r="O77" s="124">
        <f t="shared" si="11"/>
        <v>527474.9491568103</v>
      </c>
      <c r="P77" s="124">
        <f t="shared" si="12"/>
        <v>37162.472994439173</v>
      </c>
      <c r="Q77" s="124">
        <f t="shared" si="8"/>
        <v>1113.6140722712394</v>
      </c>
      <c r="R77" s="124">
        <f t="shared" si="9"/>
        <v>565751.03622352076</v>
      </c>
      <c r="Z77" s="2"/>
    </row>
    <row r="78" spans="13:26" x14ac:dyDescent="0.25">
      <c r="M78" s="2"/>
      <c r="N78" s="1">
        <f t="shared" si="10"/>
        <v>16</v>
      </c>
      <c r="O78" s="124">
        <f t="shared" si="11"/>
        <v>565751.03622352076</v>
      </c>
      <c r="P78" s="124">
        <f t="shared" si="12"/>
        <v>37162.472994439173</v>
      </c>
      <c r="Q78" s="124">
        <f t="shared" si="8"/>
        <v>1194.4231974384259</v>
      </c>
      <c r="R78" s="124">
        <f t="shared" si="9"/>
        <v>604107.93241539842</v>
      </c>
      <c r="Z78" s="2"/>
    </row>
    <row r="79" spans="13:26" x14ac:dyDescent="0.25">
      <c r="M79" s="2"/>
      <c r="N79" s="1">
        <f t="shared" si="10"/>
        <v>17</v>
      </c>
      <c r="O79" s="124">
        <f t="shared" si="11"/>
        <v>604107.93241539842</v>
      </c>
      <c r="P79" s="124">
        <f t="shared" si="12"/>
        <v>37162.472994439173</v>
      </c>
      <c r="Q79" s="124">
        <f t="shared" si="8"/>
        <v>1275.402928203277</v>
      </c>
      <c r="R79" s="124">
        <f t="shared" si="9"/>
        <v>642545.80833804084</v>
      </c>
      <c r="Z79" s="2"/>
    </row>
    <row r="80" spans="13:26" x14ac:dyDescent="0.25">
      <c r="M80" s="2"/>
      <c r="N80" s="1">
        <f t="shared" si="10"/>
        <v>18</v>
      </c>
      <c r="O80" s="124">
        <f t="shared" si="11"/>
        <v>642545.80833804084</v>
      </c>
      <c r="P80" s="124">
        <f t="shared" si="12"/>
        <v>37162.472994439173</v>
      </c>
      <c r="Q80" s="124">
        <f t="shared" si="8"/>
        <v>1356.5536247512284</v>
      </c>
      <c r="R80" s="124">
        <f t="shared" si="9"/>
        <v>681064.8349572313</v>
      </c>
      <c r="Z80" s="2"/>
    </row>
    <row r="81" spans="13:26" x14ac:dyDescent="0.25">
      <c r="M81" s="2"/>
      <c r="N81" s="1">
        <f t="shared" si="10"/>
        <v>19</v>
      </c>
      <c r="O81" s="124">
        <f t="shared" si="11"/>
        <v>681064.8349572313</v>
      </c>
      <c r="P81" s="124">
        <f t="shared" si="12"/>
        <v>37162.472994439173</v>
      </c>
      <c r="Q81" s="124">
        <f t="shared" si="8"/>
        <v>1437.8756480281459</v>
      </c>
      <c r="R81" s="124">
        <f t="shared" si="9"/>
        <v>719665.18359969859</v>
      </c>
      <c r="Z81" s="2"/>
    </row>
    <row r="82" spans="13:26" x14ac:dyDescent="0.25">
      <c r="M82" s="2"/>
      <c r="N82" s="1">
        <f t="shared" si="10"/>
        <v>20</v>
      </c>
      <c r="O82" s="124">
        <f t="shared" si="11"/>
        <v>719665.18359969859</v>
      </c>
      <c r="P82" s="124">
        <f t="shared" si="12"/>
        <v>37162.472994439173</v>
      </c>
      <c r="Q82" s="124">
        <f t="shared" si="8"/>
        <v>1519.3693597419292</v>
      </c>
      <c r="R82" s="124">
        <f t="shared" si="9"/>
        <v>758347.0259538797</v>
      </c>
      <c r="Z82" s="2"/>
    </row>
    <row r="83" spans="13:26" x14ac:dyDescent="0.25">
      <c r="M83" s="2"/>
      <c r="N83" s="1">
        <f t="shared" si="10"/>
        <v>21</v>
      </c>
      <c r="O83" s="124">
        <f t="shared" si="11"/>
        <v>758347.0259538797</v>
      </c>
      <c r="P83" s="124">
        <f t="shared" si="12"/>
        <v>37162.472994439173</v>
      </c>
      <c r="Q83" s="124">
        <f t="shared" si="8"/>
        <v>1601.035122364123</v>
      </c>
      <c r="R83" s="124">
        <f t="shared" si="9"/>
        <v>797110.53407068306</v>
      </c>
      <c r="Z83" s="2"/>
    </row>
    <row r="84" spans="13:26" x14ac:dyDescent="0.25">
      <c r="M84" s="2"/>
      <c r="N84" s="1">
        <f t="shared" si="10"/>
        <v>22</v>
      </c>
      <c r="O84" s="124">
        <f t="shared" si="11"/>
        <v>797110.53407068306</v>
      </c>
      <c r="P84" s="124">
        <f t="shared" si="12"/>
        <v>37162.472994439173</v>
      </c>
      <c r="Q84" s="124">
        <f t="shared" si="8"/>
        <v>1682.8732991315271</v>
      </c>
      <c r="R84" s="124">
        <f t="shared" si="9"/>
        <v>835955.88036425377</v>
      </c>
      <c r="Z84" s="2"/>
    </row>
    <row r="85" spans="13:26" x14ac:dyDescent="0.25">
      <c r="M85" s="2"/>
      <c r="N85" s="1">
        <f t="shared" si="10"/>
        <v>23</v>
      </c>
      <c r="O85" s="124">
        <f t="shared" si="11"/>
        <v>835955.88036425377</v>
      </c>
      <c r="P85" s="124">
        <f t="shared" si="12"/>
        <v>37162.472994439173</v>
      </c>
      <c r="Q85" s="124">
        <f t="shared" si="8"/>
        <v>1764.8842540478138</v>
      </c>
      <c r="R85" s="124">
        <f t="shared" si="9"/>
        <v>874883.23761274072</v>
      </c>
      <c r="Z85" s="2"/>
    </row>
    <row r="86" spans="13:26" x14ac:dyDescent="0.25">
      <c r="M86" s="2"/>
      <c r="N86" s="1">
        <f t="shared" si="10"/>
        <v>24</v>
      </c>
      <c r="O86" s="124">
        <f t="shared" si="11"/>
        <v>874883.23761274072</v>
      </c>
      <c r="P86" s="124">
        <f t="shared" si="12"/>
        <v>37162.472994439173</v>
      </c>
      <c r="Q86" s="124">
        <f t="shared" si="8"/>
        <v>1847.0683518851456</v>
      </c>
      <c r="R86" s="124">
        <f t="shared" si="9"/>
        <v>913892.77895906509</v>
      </c>
      <c r="Z86" s="2"/>
    </row>
    <row r="87" spans="13:26" x14ac:dyDescent="0.25">
      <c r="M87" s="2"/>
      <c r="N87" s="1">
        <f t="shared" si="10"/>
        <v>25</v>
      </c>
      <c r="O87" s="124">
        <f t="shared" si="11"/>
        <v>913892.77895906509</v>
      </c>
      <c r="P87" s="124">
        <f t="shared" si="12"/>
        <v>37162.472994439173</v>
      </c>
      <c r="Q87" s="124">
        <f t="shared" si="8"/>
        <v>1929.4259581857987</v>
      </c>
      <c r="R87" s="124">
        <f t="shared" si="9"/>
        <v>952984.67791169009</v>
      </c>
      <c r="Z87" s="2"/>
    </row>
    <row r="88" spans="13:26" x14ac:dyDescent="0.25">
      <c r="M88" s="2"/>
      <c r="N88" s="1">
        <f t="shared" si="10"/>
        <v>26</v>
      </c>
      <c r="O88" s="124">
        <f t="shared" si="11"/>
        <v>952984.67791169009</v>
      </c>
      <c r="P88" s="124">
        <f t="shared" si="12"/>
        <v>37162.472994439173</v>
      </c>
      <c r="Q88" s="124">
        <f t="shared" si="8"/>
        <v>2011.9574392637878</v>
      </c>
      <c r="R88" s="124">
        <f t="shared" si="9"/>
        <v>992159.10834539309</v>
      </c>
      <c r="Z88" s="2"/>
    </row>
    <row r="89" spans="13:26" x14ac:dyDescent="0.25">
      <c r="M89" s="2"/>
      <c r="N89" s="1">
        <f t="shared" si="10"/>
        <v>27</v>
      </c>
      <c r="O89" s="124">
        <f t="shared" si="11"/>
        <v>992159.10834539309</v>
      </c>
      <c r="P89" s="124">
        <f t="shared" si="12"/>
        <v>37162.472994439173</v>
      </c>
      <c r="Q89" s="124">
        <f t="shared" si="8"/>
        <v>2094.6631622064961</v>
      </c>
      <c r="R89" s="124">
        <f t="shared" si="9"/>
        <v>1031416.2445020388</v>
      </c>
      <c r="Z89" s="2"/>
    </row>
    <row r="90" spans="13:26" x14ac:dyDescent="0.25">
      <c r="M90" s="2"/>
      <c r="N90" s="1">
        <f t="shared" si="10"/>
        <v>28</v>
      </c>
      <c r="O90" s="124">
        <f t="shared" si="11"/>
        <v>1031416.2445020388</v>
      </c>
      <c r="P90" s="124">
        <f t="shared" si="12"/>
        <v>37162.472994439173</v>
      </c>
      <c r="Q90" s="124">
        <f t="shared" si="8"/>
        <v>2177.5434948763086</v>
      </c>
      <c r="R90" s="124">
        <f t="shared" si="9"/>
        <v>1070756.2609913542</v>
      </c>
      <c r="Z90" s="2"/>
    </row>
    <row r="91" spans="13:26" x14ac:dyDescent="0.25">
      <c r="M91" s="2"/>
      <c r="N91" s="1">
        <f t="shared" si="10"/>
        <v>29</v>
      </c>
      <c r="O91" s="124">
        <f t="shared" si="11"/>
        <v>1070756.2609913542</v>
      </c>
      <c r="P91" s="124">
        <f t="shared" si="12"/>
        <v>37162.472994439173</v>
      </c>
      <c r="Q91" s="124">
        <f t="shared" si="8"/>
        <v>2260.598805912246</v>
      </c>
      <c r="R91" s="124">
        <f t="shared" si="9"/>
        <v>1110179.3327917056</v>
      </c>
      <c r="Z91" s="2"/>
    </row>
    <row r="92" spans="13:26" x14ac:dyDescent="0.25">
      <c r="M92" s="2"/>
      <c r="N92" s="1">
        <f t="shared" si="10"/>
        <v>30</v>
      </c>
      <c r="O92" s="124">
        <f t="shared" si="11"/>
        <v>1110179.3327917056</v>
      </c>
      <c r="P92" s="124">
        <f t="shared" si="12"/>
        <v>37162.472994439173</v>
      </c>
      <c r="Q92" s="124">
        <f t="shared" si="8"/>
        <v>2343.8294647316079</v>
      </c>
      <c r="R92" s="124">
        <f t="shared" si="9"/>
        <v>1149685.6352508762</v>
      </c>
      <c r="Z92" s="2"/>
    </row>
    <row r="93" spans="13:26" x14ac:dyDescent="0.25">
      <c r="M93" s="2"/>
      <c r="N93" s="1">
        <f t="shared" si="10"/>
        <v>31</v>
      </c>
      <c r="O93" s="124">
        <f t="shared" si="11"/>
        <v>1149685.6352508762</v>
      </c>
      <c r="P93" s="124">
        <f t="shared" si="12"/>
        <v>37162.472994439173</v>
      </c>
      <c r="Q93" s="124">
        <f t="shared" si="8"/>
        <v>2427.2358415316126</v>
      </c>
      <c r="R93" s="124">
        <f t="shared" si="9"/>
        <v>1189275.3440868468</v>
      </c>
      <c r="Z93" s="2"/>
    </row>
    <row r="94" spans="13:26" x14ac:dyDescent="0.25">
      <c r="M94" s="2"/>
      <c r="N94" s="1">
        <f t="shared" si="10"/>
        <v>32</v>
      </c>
      <c r="O94" s="124">
        <f t="shared" si="11"/>
        <v>1189275.3440868468</v>
      </c>
      <c r="P94" s="124">
        <f t="shared" si="12"/>
        <v>37162.472994439173</v>
      </c>
      <c r="Q94" s="124">
        <f t="shared" si="8"/>
        <v>2510.818307291046</v>
      </c>
      <c r="R94" s="124">
        <f t="shared" si="9"/>
        <v>1228948.6353885769</v>
      </c>
      <c r="Z94" s="2"/>
    </row>
    <row r="95" spans="13:26" x14ac:dyDescent="0.25">
      <c r="M95" s="2"/>
      <c r="N95" s="1">
        <f t="shared" si="10"/>
        <v>33</v>
      </c>
      <c r="O95" s="124">
        <f t="shared" si="11"/>
        <v>1228948.6353885769</v>
      </c>
      <c r="P95" s="124">
        <f t="shared" si="12"/>
        <v>37162.472994439173</v>
      </c>
      <c r="Q95" s="124">
        <f t="shared" si="8"/>
        <v>2594.57723377191</v>
      </c>
      <c r="R95" s="124">
        <f t="shared" si="9"/>
        <v>1268705.685616788</v>
      </c>
      <c r="Z95" s="2"/>
    </row>
    <row r="96" spans="13:26" x14ac:dyDescent="0.25">
      <c r="M96" s="2"/>
      <c r="N96" s="1">
        <f t="shared" si="10"/>
        <v>34</v>
      </c>
      <c r="O96" s="124">
        <f t="shared" si="11"/>
        <v>1268705.685616788</v>
      </c>
      <c r="P96" s="124">
        <f t="shared" si="12"/>
        <v>37162.472994439173</v>
      </c>
      <c r="Q96" s="124">
        <f t="shared" si="8"/>
        <v>2678.5129935210775</v>
      </c>
      <c r="R96" s="124">
        <f t="shared" si="9"/>
        <v>1308546.6716047481</v>
      </c>
      <c r="Z96" s="2"/>
    </row>
    <row r="97" spans="13:26" x14ac:dyDescent="0.25">
      <c r="M97" s="2"/>
      <c r="N97" s="1">
        <f t="shared" si="10"/>
        <v>35</v>
      </c>
      <c r="O97" s="124">
        <f t="shared" si="11"/>
        <v>1308546.6716047481</v>
      </c>
      <c r="P97" s="124">
        <f t="shared" si="12"/>
        <v>37162.472994439173</v>
      </c>
      <c r="Q97" s="124">
        <f t="shared" si="8"/>
        <v>2762.6259598719475</v>
      </c>
      <c r="R97" s="124">
        <f t="shared" si="9"/>
        <v>1348471.7705590592</v>
      </c>
      <c r="Z97" s="2"/>
    </row>
    <row r="98" spans="13:26" x14ac:dyDescent="0.25">
      <c r="M98" s="2"/>
      <c r="N98" s="1">
        <f t="shared" si="10"/>
        <v>36</v>
      </c>
      <c r="O98" s="124">
        <f t="shared" si="11"/>
        <v>1348471.7705590592</v>
      </c>
      <c r="P98" s="124">
        <f t="shared" si="12"/>
        <v>37162.472994439173</v>
      </c>
      <c r="Q98" s="124">
        <f t="shared" si="8"/>
        <v>2846.9165069461083</v>
      </c>
      <c r="R98" s="124">
        <f t="shared" si="9"/>
        <v>1388481.1600604444</v>
      </c>
      <c r="Z98" s="2"/>
    </row>
    <row r="99" spans="13:26" x14ac:dyDescent="0.25">
      <c r="M99" s="2"/>
      <c r="N99" s="1">
        <f t="shared" si="10"/>
        <v>37</v>
      </c>
      <c r="O99" s="124">
        <f t="shared" si="11"/>
        <v>1388481.1600604444</v>
      </c>
      <c r="P99" s="124">
        <f t="shared" si="12"/>
        <v>37162.472994439173</v>
      </c>
      <c r="Q99" s="124">
        <f t="shared" si="8"/>
        <v>2931.3850096549982</v>
      </c>
      <c r="R99" s="124">
        <f t="shared" si="9"/>
        <v>1428575.0180645385</v>
      </c>
      <c r="Z99" s="2"/>
    </row>
    <row r="100" spans="13:26" x14ac:dyDescent="0.25">
      <c r="M100" s="2"/>
      <c r="N100" s="1">
        <f t="shared" si="10"/>
        <v>38</v>
      </c>
      <c r="O100" s="124">
        <f t="shared" si="11"/>
        <v>1428575.0180645385</v>
      </c>
      <c r="P100" s="124">
        <f t="shared" si="12"/>
        <v>37162.472994439173</v>
      </c>
      <c r="Q100" s="124">
        <f t="shared" si="8"/>
        <v>3016.0318437015771</v>
      </c>
      <c r="R100" s="124">
        <f t="shared" si="9"/>
        <v>1468753.5229026792</v>
      </c>
      <c r="Z100" s="2"/>
    </row>
    <row r="101" spans="13:26" x14ac:dyDescent="0.25">
      <c r="M101" s="2"/>
      <c r="N101" s="1">
        <f t="shared" si="10"/>
        <v>39</v>
      </c>
      <c r="O101" s="124">
        <f t="shared" si="11"/>
        <v>1468753.5229026792</v>
      </c>
      <c r="P101" s="124">
        <f t="shared" si="12"/>
        <v>37162.472994439173</v>
      </c>
      <c r="Q101" s="124">
        <f t="shared" si="8"/>
        <v>3100.8573855819936</v>
      </c>
      <c r="R101" s="124">
        <f t="shared" si="9"/>
        <v>1509016.8532827003</v>
      </c>
      <c r="Z101" s="2"/>
    </row>
    <row r="102" spans="13:26" x14ac:dyDescent="0.25">
      <c r="M102" s="2"/>
      <c r="N102" s="1">
        <f t="shared" si="10"/>
        <v>40</v>
      </c>
      <c r="O102" s="124">
        <f t="shared" si="11"/>
        <v>1509016.8532827003</v>
      </c>
      <c r="P102" s="124">
        <f t="shared" si="12"/>
        <v>37162.472994439173</v>
      </c>
      <c r="Q102" s="124">
        <f t="shared" si="8"/>
        <v>3185.8620125872621</v>
      </c>
      <c r="R102" s="124">
        <f t="shared" si="9"/>
        <v>1549365.1882897266</v>
      </c>
      <c r="Z102" s="2"/>
    </row>
    <row r="103" spans="13:26" x14ac:dyDescent="0.25">
      <c r="M103" s="2"/>
      <c r="N103" s="1">
        <f t="shared" si="10"/>
        <v>41</v>
      </c>
      <c r="O103" s="124">
        <f t="shared" si="11"/>
        <v>1549365.1882897266</v>
      </c>
      <c r="P103" s="124">
        <f t="shared" si="12"/>
        <v>37162.472994439173</v>
      </c>
      <c r="Q103" s="124">
        <f t="shared" si="8"/>
        <v>3271.0461028049399</v>
      </c>
      <c r="R103" s="124">
        <f t="shared" si="9"/>
        <v>1589798.7073869705</v>
      </c>
      <c r="Z103" s="2"/>
    </row>
    <row r="104" spans="13:26" x14ac:dyDescent="0.25">
      <c r="M104" s="2"/>
      <c r="N104" s="1">
        <f t="shared" si="10"/>
        <v>42</v>
      </c>
      <c r="O104" s="124">
        <f t="shared" ref="O104:O167" si="13">R103</f>
        <v>1589798.7073869705</v>
      </c>
      <c r="P104" s="124">
        <f t="shared" si="12"/>
        <v>37162.472994439173</v>
      </c>
      <c r="Q104" s="124">
        <f t="shared" ref="Q104:Q167" si="14">O104*$P$57</f>
        <v>3356.4100351208094</v>
      </c>
      <c r="R104" s="124">
        <f t="shared" ref="R104:R167" si="15">O104+P104+Q104</f>
        <v>1630317.5904165304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1630317.5904165304</v>
      </c>
      <c r="P105" s="124">
        <f t="shared" si="12"/>
        <v>37162.472994439173</v>
      </c>
      <c r="Q105" s="124">
        <f t="shared" si="14"/>
        <v>3441.9541892205639</v>
      </c>
      <c r="R105" s="124">
        <f t="shared" si="15"/>
        <v>1670922.0176001901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1670922.0176001901</v>
      </c>
      <c r="P106" s="124">
        <f t="shared" si="12"/>
        <v>37162.472994439173</v>
      </c>
      <c r="Q106" s="124">
        <f t="shared" si="14"/>
        <v>3527.6789455914941</v>
      </c>
      <c r="R106" s="124">
        <f t="shared" si="15"/>
        <v>1711612.1695402206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1711612.1695402206</v>
      </c>
      <c r="P107" s="124">
        <f t="shared" si="12"/>
        <v>37162.472994439173</v>
      </c>
      <c r="Q107" s="124">
        <f t="shared" si="14"/>
        <v>3613.5846855241821</v>
      </c>
      <c r="R107" s="124">
        <f t="shared" si="15"/>
        <v>1752388.2272201839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1752388.2272201839</v>
      </c>
      <c r="P108" s="124">
        <f t="shared" si="12"/>
        <v>37162.472994439173</v>
      </c>
      <c r="Q108" s="124">
        <f t="shared" si="14"/>
        <v>3699.6717911141986</v>
      </c>
      <c r="R108" s="124">
        <f t="shared" si="15"/>
        <v>1793250.3720057372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1793250.3720057372</v>
      </c>
      <c r="P109" s="124">
        <f t="shared" si="12"/>
        <v>37162.472994439173</v>
      </c>
      <c r="Q109" s="124">
        <f t="shared" si="14"/>
        <v>3785.9406452637991</v>
      </c>
      <c r="R109" s="124">
        <f t="shared" si="15"/>
        <v>1834198.78564544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1834198.78564544</v>
      </c>
      <c r="P110" s="124">
        <f t="shared" si="12"/>
        <v>37162.472994439173</v>
      </c>
      <c r="Q110" s="124">
        <f t="shared" si="14"/>
        <v>3872.3916316836303</v>
      </c>
      <c r="R110" s="124">
        <f t="shared" si="15"/>
        <v>1875233.6502715626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1875233.6502715626</v>
      </c>
      <c r="P111" s="124">
        <f t="shared" si="12"/>
        <v>37162.472994439173</v>
      </c>
      <c r="Q111" s="124">
        <f t="shared" si="14"/>
        <v>3959.0251348944348</v>
      </c>
      <c r="R111" s="124">
        <f t="shared" si="15"/>
        <v>1916355.1484008962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1916355.1484008962</v>
      </c>
      <c r="P112" s="124">
        <f t="shared" si="12"/>
        <v>37162.472994439173</v>
      </c>
      <c r="Q112" s="124">
        <f t="shared" si="14"/>
        <v>4045.8415402287624</v>
      </c>
      <c r="R112" s="124">
        <f t="shared" si="15"/>
        <v>1957563.4629355641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1957563.4629355641</v>
      </c>
      <c r="P113" s="124">
        <f t="shared" si="12"/>
        <v>37162.472994439173</v>
      </c>
      <c r="Q113" s="124">
        <f t="shared" si="14"/>
        <v>4132.8412338326816</v>
      </c>
      <c r="R113" s="124">
        <f t="shared" si="15"/>
        <v>1998858.7771638359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1998858.7771638359</v>
      </c>
      <c r="P114" s="124">
        <f t="shared" si="12"/>
        <v>37162.472994439173</v>
      </c>
      <c r="Q114" s="124">
        <f t="shared" si="14"/>
        <v>4220.0246026675022</v>
      </c>
      <c r="R114" s="124">
        <f t="shared" si="15"/>
        <v>2040241.2747609424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2040241.2747609424</v>
      </c>
      <c r="P115" s="124">
        <f t="shared" si="12"/>
        <v>37162.472994439173</v>
      </c>
      <c r="Q115" s="124">
        <f t="shared" si="14"/>
        <v>4307.3920345114902</v>
      </c>
      <c r="R115" s="124">
        <f t="shared" si="15"/>
        <v>2081711.1397898931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2081711.1397898931</v>
      </c>
      <c r="P116" s="124">
        <f t="shared" si="12"/>
        <v>37162.472994439173</v>
      </c>
      <c r="Q116" s="124">
        <f t="shared" si="14"/>
        <v>4394.9439179615974</v>
      </c>
      <c r="R116" s="124">
        <f t="shared" si="15"/>
        <v>2123268.5567022939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2123268.5567022939</v>
      </c>
      <c r="P117" s="124">
        <f t="shared" si="12"/>
        <v>37162.472994439173</v>
      </c>
      <c r="Q117" s="124">
        <f t="shared" si="14"/>
        <v>4482.680642435188</v>
      </c>
      <c r="R117" s="124">
        <f t="shared" si="15"/>
        <v>2164913.7103391686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2164913.7103391686</v>
      </c>
      <c r="P118" s="124">
        <f t="shared" si="12"/>
        <v>37162.472994439173</v>
      </c>
      <c r="Q118" s="124">
        <f t="shared" si="14"/>
        <v>4570.6025981717712</v>
      </c>
      <c r="R118" s="124">
        <f t="shared" si="15"/>
        <v>2206646.7859317795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2206646.7859317795</v>
      </c>
      <c r="P119" s="124">
        <f t="shared" si="12"/>
        <v>37162.472994439173</v>
      </c>
      <c r="Q119" s="124">
        <f t="shared" si="14"/>
        <v>4658.7101762347338</v>
      </c>
      <c r="R119" s="124">
        <f t="shared" si="15"/>
        <v>2248467.9691024534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2248467.9691024534</v>
      </c>
      <c r="P120" s="124">
        <f t="shared" si="12"/>
        <v>37162.472994439173</v>
      </c>
      <c r="Q120" s="124">
        <f t="shared" si="14"/>
        <v>4747.0037685130856</v>
      </c>
      <c r="R120" s="124">
        <f t="shared" si="15"/>
        <v>2290377.4458654057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2290377.4458654057</v>
      </c>
      <c r="P121" s="124">
        <f t="shared" si="12"/>
        <v>37162.472994439173</v>
      </c>
      <c r="Q121" s="124">
        <f t="shared" si="14"/>
        <v>4835.4837677231972</v>
      </c>
      <c r="R121" s="124">
        <f t="shared" si="15"/>
        <v>2332375.4026275682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2332375.4026275682</v>
      </c>
      <c r="P122" s="124">
        <f t="shared" si="12"/>
        <v>37162.472994439173</v>
      </c>
      <c r="Q122" s="124">
        <f t="shared" si="14"/>
        <v>4924.1505674105492</v>
      </c>
      <c r="R122" s="124">
        <f t="shared" si="15"/>
        <v>2374462.026189418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2374462.026189418</v>
      </c>
      <c r="P123" s="124">
        <f t="shared" si="12"/>
        <v>37162.472994439173</v>
      </c>
      <c r="Q123" s="124">
        <f t="shared" si="14"/>
        <v>5013.0045619514822</v>
      </c>
      <c r="R123" s="124">
        <f t="shared" si="15"/>
        <v>2416637.5037458087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2416637.5037458087</v>
      </c>
      <c r="P124" s="124">
        <f t="shared" si="12"/>
        <v>37162.472994439173</v>
      </c>
      <c r="Q124" s="124">
        <f t="shared" si="14"/>
        <v>5102.0461465549515</v>
      </c>
      <c r="R124" s="124">
        <f t="shared" si="15"/>
        <v>2458902.0228868029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2458902.0228868029</v>
      </c>
      <c r="P125" s="124">
        <f t="shared" si="12"/>
        <v>37162.472994439173</v>
      </c>
      <c r="Q125" s="124">
        <f t="shared" si="14"/>
        <v>5191.2757172642823</v>
      </c>
      <c r="R125" s="124">
        <f t="shared" si="15"/>
        <v>2501255.7715985067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2501255.7715985067</v>
      </c>
      <c r="P126" s="124">
        <f t="shared" si="12"/>
        <v>37162.472994439173</v>
      </c>
      <c r="Q126" s="124">
        <f t="shared" si="14"/>
        <v>5280.6936709589354</v>
      </c>
      <c r="R126" s="124">
        <f t="shared" si="15"/>
        <v>2543698.9382639048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2543698.9382639048</v>
      </c>
      <c r="P127" s="124">
        <f t="shared" si="12"/>
        <v>37162.472994439173</v>
      </c>
      <c r="Q127" s="124">
        <f t="shared" si="14"/>
        <v>5370.3004053562681</v>
      </c>
      <c r="R127" s="124">
        <f t="shared" si="15"/>
        <v>2586231.7116637002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2586231.7116637002</v>
      </c>
      <c r="P128" s="124">
        <f t="shared" si="12"/>
        <v>37162.472994439173</v>
      </c>
      <c r="Q128" s="124">
        <f t="shared" si="14"/>
        <v>5460.096319013307</v>
      </c>
      <c r="R128" s="124">
        <f t="shared" si="15"/>
        <v>2628854.2809771528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2628854.2809771528</v>
      </c>
      <c r="P129" s="124">
        <f t="shared" si="12"/>
        <v>37162.472994439173</v>
      </c>
      <c r="Q129" s="124">
        <f t="shared" si="14"/>
        <v>5550.0818113285195</v>
      </c>
      <c r="R129" s="124">
        <f t="shared" si="15"/>
        <v>2671566.8357829205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2671566.8357829205</v>
      </c>
      <c r="P130" s="124">
        <f t="shared" si="12"/>
        <v>37162.472994439173</v>
      </c>
      <c r="Q130" s="124">
        <f t="shared" si="14"/>
        <v>5640.2572825435873</v>
      </c>
      <c r="R130" s="124">
        <f t="shared" si="15"/>
        <v>2714369.5660599032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2714369.5660599032</v>
      </c>
      <c r="P131" s="124">
        <f t="shared" si="12"/>
        <v>37162.472994439173</v>
      </c>
      <c r="Q131" s="124">
        <f t="shared" si="14"/>
        <v>5730.6231337451918</v>
      </c>
      <c r="R131" s="124">
        <f t="shared" si="15"/>
        <v>2757262.6621880876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2757262.6621880876</v>
      </c>
      <c r="P132" s="124">
        <f t="shared" si="12"/>
        <v>37162.472994439173</v>
      </c>
      <c r="Q132" s="124">
        <f t="shared" si="14"/>
        <v>5821.1797668667941</v>
      </c>
      <c r="R132" s="124">
        <f t="shared" si="15"/>
        <v>2800246.3149493937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2800246.3149493937</v>
      </c>
      <c r="P133" s="124">
        <f t="shared" si="12"/>
        <v>37162.472994439173</v>
      </c>
      <c r="Q133" s="124">
        <f t="shared" si="14"/>
        <v>5911.9275846904247</v>
      </c>
      <c r="R133" s="124">
        <f t="shared" si="15"/>
        <v>2843320.7155285235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2843320.7155285235</v>
      </c>
      <c r="P134" s="124">
        <f t="shared" si="12"/>
        <v>37162.472994439173</v>
      </c>
      <c r="Q134" s="124">
        <f t="shared" si="14"/>
        <v>6002.8669908484735</v>
      </c>
      <c r="R134" s="124">
        <f t="shared" si="15"/>
        <v>2886486.0555138113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2886486.0555138113</v>
      </c>
      <c r="P135" s="124">
        <f t="shared" si="12"/>
        <v>37162.472994439173</v>
      </c>
      <c r="Q135" s="124">
        <f t="shared" si="14"/>
        <v>6093.9983898254868</v>
      </c>
      <c r="R135" s="124">
        <f t="shared" si="15"/>
        <v>2929742.5268980763</v>
      </c>
      <c r="Z135" s="2"/>
    </row>
    <row r="136" spans="13:26" x14ac:dyDescent="0.25">
      <c r="M136" s="2"/>
      <c r="N136" s="1">
        <f t="shared" si="10"/>
        <v>74</v>
      </c>
      <c r="O136" s="124">
        <f t="shared" si="13"/>
        <v>2929742.5268980763</v>
      </c>
      <c r="P136" s="124">
        <f t="shared" si="12"/>
        <v>37162.472994439173</v>
      </c>
      <c r="Q136" s="124">
        <f t="shared" si="14"/>
        <v>6185.3221869599647</v>
      </c>
      <c r="R136" s="124">
        <f t="shared" si="15"/>
        <v>2973090.3220794755</v>
      </c>
      <c r="Z136" s="2"/>
    </row>
    <row r="137" spans="13:26" x14ac:dyDescent="0.25">
      <c r="M137" s="2"/>
      <c r="N137" s="1">
        <f t="shared" si="10"/>
        <v>75</v>
      </c>
      <c r="O137" s="124">
        <f t="shared" si="13"/>
        <v>2973090.3220794755</v>
      </c>
      <c r="P137" s="124">
        <f t="shared" si="12"/>
        <v>37162.472994439173</v>
      </c>
      <c r="Q137" s="124">
        <f t="shared" si="14"/>
        <v>6276.8387884461654</v>
      </c>
      <c r="R137" s="124">
        <f t="shared" si="15"/>
        <v>3016529.6338623608</v>
      </c>
      <c r="Z137" s="2"/>
    </row>
    <row r="138" spans="13:26" x14ac:dyDescent="0.25">
      <c r="M138" s="2"/>
      <c r="N138" s="1">
        <f t="shared" si="10"/>
        <v>76</v>
      </c>
      <c r="O138" s="124">
        <f t="shared" si="13"/>
        <v>3016529.6338623608</v>
      </c>
      <c r="P138" s="124">
        <f t="shared" si="12"/>
        <v>37162.472994439173</v>
      </c>
      <c r="Q138" s="124">
        <f t="shared" si="14"/>
        <v>6368.5486013359105</v>
      </c>
      <c r="R138" s="124">
        <f t="shared" si="15"/>
        <v>3060060.655458136</v>
      </c>
      <c r="Z138" s="2"/>
    </row>
    <row r="139" spans="13:26" x14ac:dyDescent="0.25">
      <c r="M139" s="2"/>
      <c r="N139" s="1">
        <f t="shared" si="10"/>
        <v>77</v>
      </c>
      <c r="O139" s="124">
        <f t="shared" si="13"/>
        <v>3060060.655458136</v>
      </c>
      <c r="P139" s="124">
        <f t="shared" si="12"/>
        <v>37162.472994439173</v>
      </c>
      <c r="Q139" s="124">
        <f t="shared" si="14"/>
        <v>6460.4520335403977</v>
      </c>
      <c r="R139" s="124">
        <f t="shared" si="15"/>
        <v>3103683.5804861155</v>
      </c>
      <c r="Z139" s="2"/>
    </row>
    <row r="140" spans="13:26" x14ac:dyDescent="0.25">
      <c r="M140" s="2"/>
      <c r="N140" s="1">
        <f t="shared" si="10"/>
        <v>78</v>
      </c>
      <c r="O140" s="124">
        <f t="shared" si="13"/>
        <v>3103683.5804861155</v>
      </c>
      <c r="P140" s="124">
        <f t="shared" si="12"/>
        <v>37162.472994439173</v>
      </c>
      <c r="Q140" s="124">
        <f t="shared" si="14"/>
        <v>6552.5494938320135</v>
      </c>
      <c r="R140" s="124">
        <f t="shared" si="15"/>
        <v>3147398.6029743869</v>
      </c>
      <c r="Z140" s="2"/>
    </row>
    <row r="141" spans="13:26" x14ac:dyDescent="0.25">
      <c r="M141" s="2"/>
      <c r="N141" s="1">
        <f t="shared" si="10"/>
        <v>79</v>
      </c>
      <c r="O141" s="124">
        <f t="shared" si="13"/>
        <v>3147398.6029743869</v>
      </c>
      <c r="P141" s="124">
        <f t="shared" si="12"/>
        <v>37162.472994439173</v>
      </c>
      <c r="Q141" s="124">
        <f t="shared" si="14"/>
        <v>6644.8413918461511</v>
      </c>
      <c r="R141" s="124">
        <f t="shared" si="15"/>
        <v>3191205.9173606723</v>
      </c>
      <c r="Z141" s="2"/>
    </row>
    <row r="142" spans="13:26" x14ac:dyDescent="0.25">
      <c r="M142" s="2"/>
      <c r="N142" s="1">
        <f t="shared" si="10"/>
        <v>80</v>
      </c>
      <c r="O142" s="124">
        <f t="shared" si="13"/>
        <v>3191205.9173606723</v>
      </c>
      <c r="P142" s="124">
        <f t="shared" si="12"/>
        <v>37162.472994439173</v>
      </c>
      <c r="Q142" s="124">
        <f t="shared" si="14"/>
        <v>6737.3281380830322</v>
      </c>
      <c r="R142" s="124">
        <f t="shared" si="15"/>
        <v>3235105.7184931948</v>
      </c>
      <c r="Z142" s="2"/>
    </row>
    <row r="143" spans="13:26" x14ac:dyDescent="0.25">
      <c r="M143" s="2"/>
      <c r="N143" s="1">
        <f t="shared" si="10"/>
        <v>81</v>
      </c>
      <c r="O143" s="124">
        <f t="shared" si="13"/>
        <v>3235105.7184931948</v>
      </c>
      <c r="P143" s="124">
        <f t="shared" si="12"/>
        <v>37162.472994439173</v>
      </c>
      <c r="Q143" s="124">
        <f t="shared" si="14"/>
        <v>6830.0101439095351</v>
      </c>
      <c r="R143" s="124">
        <f t="shared" si="15"/>
        <v>3279098.2016315437</v>
      </c>
      <c r="Z143" s="2"/>
    </row>
    <row r="144" spans="13:26" x14ac:dyDescent="0.25">
      <c r="M144" s="2"/>
      <c r="N144" s="1">
        <f t="shared" si="10"/>
        <v>82</v>
      </c>
      <c r="O144" s="124">
        <f t="shared" si="13"/>
        <v>3279098.2016315437</v>
      </c>
      <c r="P144" s="124">
        <f t="shared" si="12"/>
        <v>37162.472994439173</v>
      </c>
      <c r="Q144" s="124">
        <f t="shared" si="14"/>
        <v>6922.8878215610221</v>
      </c>
      <c r="R144" s="124">
        <f t="shared" si="15"/>
        <v>3323183.5624475442</v>
      </c>
      <c r="Z144" s="2"/>
    </row>
    <row r="145" spans="13:26" x14ac:dyDescent="0.25">
      <c r="M145" s="2"/>
      <c r="N145" s="1">
        <f t="shared" si="10"/>
        <v>83</v>
      </c>
      <c r="O145" s="124">
        <f t="shared" si="13"/>
        <v>3323183.5624475442</v>
      </c>
      <c r="P145" s="124">
        <f t="shared" si="12"/>
        <v>37162.472994439173</v>
      </c>
      <c r="Q145" s="124">
        <f t="shared" si="14"/>
        <v>7015.9615841431732</v>
      </c>
      <c r="R145" s="124">
        <f t="shared" si="15"/>
        <v>3367361.9970261268</v>
      </c>
      <c r="Z145" s="2"/>
    </row>
    <row r="146" spans="13:26" x14ac:dyDescent="0.25">
      <c r="M146" s="2"/>
      <c r="N146" s="1">
        <f t="shared" si="10"/>
        <v>84</v>
      </c>
      <c r="O146" s="124">
        <f t="shared" si="13"/>
        <v>3367361.9970261268</v>
      </c>
      <c r="P146" s="124">
        <f t="shared" si="12"/>
        <v>37162.472994439173</v>
      </c>
      <c r="Q146" s="124">
        <f t="shared" si="14"/>
        <v>7109.2318456338253</v>
      </c>
      <c r="R146" s="124">
        <f t="shared" si="15"/>
        <v>3411633.7018662002</v>
      </c>
      <c r="Z146" s="2"/>
    </row>
    <row r="147" spans="13:26" x14ac:dyDescent="0.25">
      <c r="M147" s="2"/>
      <c r="N147" s="1">
        <f t="shared" si="10"/>
        <v>85</v>
      </c>
      <c r="O147" s="124">
        <f t="shared" si="13"/>
        <v>3411633.7018662002</v>
      </c>
      <c r="P147" s="124">
        <f t="shared" si="12"/>
        <v>37162.472994439173</v>
      </c>
      <c r="Q147" s="124">
        <f t="shared" si="14"/>
        <v>7202.699020884811</v>
      </c>
      <c r="R147" s="124">
        <f t="shared" si="15"/>
        <v>3455998.8738815244</v>
      </c>
      <c r="Z147" s="2"/>
    </row>
    <row r="148" spans="13:26" x14ac:dyDescent="0.25">
      <c r="M148" s="2"/>
      <c r="N148" s="1">
        <f t="shared" si="10"/>
        <v>86</v>
      </c>
      <c r="O148" s="124">
        <f t="shared" si="13"/>
        <v>3455998.8738815244</v>
      </c>
      <c r="P148" s="124">
        <f t="shared" si="12"/>
        <v>37162.472994439173</v>
      </c>
      <c r="Q148" s="124">
        <f t="shared" si="14"/>
        <v>7296.3635256238058</v>
      </c>
      <c r="R148" s="124">
        <f t="shared" si="15"/>
        <v>3500457.7104015877</v>
      </c>
      <c r="Z148" s="2"/>
    </row>
    <row r="149" spans="13:26" x14ac:dyDescent="0.25">
      <c r="M149" s="2"/>
      <c r="N149" s="1">
        <f t="shared" si="10"/>
        <v>87</v>
      </c>
      <c r="O149" s="124">
        <f t="shared" si="13"/>
        <v>3500457.7104015877</v>
      </c>
      <c r="P149" s="124">
        <f t="shared" si="12"/>
        <v>37162.472994439173</v>
      </c>
      <c r="Q149" s="124">
        <f t="shared" si="14"/>
        <v>7390.2257764561773</v>
      </c>
      <c r="R149" s="124">
        <f t="shared" si="15"/>
        <v>3545010.4091724833</v>
      </c>
      <c r="Z149" s="2"/>
    </row>
    <row r="150" spans="13:26" x14ac:dyDescent="0.25">
      <c r="M150" s="2"/>
      <c r="N150" s="1">
        <f t="shared" si="10"/>
        <v>88</v>
      </c>
      <c r="O150" s="124">
        <f t="shared" si="13"/>
        <v>3545010.4091724833</v>
      </c>
      <c r="P150" s="124">
        <f t="shared" si="12"/>
        <v>37162.472994439173</v>
      </c>
      <c r="Q150" s="124">
        <f t="shared" si="14"/>
        <v>7484.2861908668365</v>
      </c>
      <c r="R150" s="124">
        <f t="shared" si="15"/>
        <v>3589657.1683577895</v>
      </c>
      <c r="Z150" s="2"/>
    </row>
    <row r="151" spans="13:26" x14ac:dyDescent="0.25">
      <c r="M151" s="2"/>
      <c r="N151" s="1">
        <f t="shared" si="10"/>
        <v>89</v>
      </c>
      <c r="O151" s="124">
        <f t="shared" si="13"/>
        <v>3589657.1683577895</v>
      </c>
      <c r="P151" s="124">
        <f t="shared" si="12"/>
        <v>37162.472994439173</v>
      </c>
      <c r="Q151" s="124">
        <f t="shared" si="14"/>
        <v>7578.5451872220956</v>
      </c>
      <c r="R151" s="124">
        <f t="shared" si="15"/>
        <v>3634398.1865394511</v>
      </c>
      <c r="Z151" s="2"/>
    </row>
    <row r="152" spans="13:26" x14ac:dyDescent="0.25">
      <c r="M152" s="2"/>
      <c r="N152" s="1">
        <f t="shared" si="10"/>
        <v>90</v>
      </c>
      <c r="O152" s="124">
        <f t="shared" si="13"/>
        <v>3634398.1865394511</v>
      </c>
      <c r="P152" s="124">
        <f t="shared" si="12"/>
        <v>37162.472994439173</v>
      </c>
      <c r="Q152" s="124">
        <f t="shared" si="14"/>
        <v>7673.003184771529</v>
      </c>
      <c r="R152" s="124">
        <f t="shared" si="15"/>
        <v>3679233.6627186621</v>
      </c>
      <c r="Z152" s="2"/>
    </row>
    <row r="153" spans="13:26" x14ac:dyDescent="0.25">
      <c r="M153" s="2"/>
      <c r="N153" s="1">
        <f t="shared" si="10"/>
        <v>91</v>
      </c>
      <c r="O153" s="124">
        <f t="shared" si="13"/>
        <v>3679233.6627186621</v>
      </c>
      <c r="P153" s="124">
        <f t="shared" si="12"/>
        <v>37162.472994439173</v>
      </c>
      <c r="Q153" s="124">
        <f t="shared" si="14"/>
        <v>7767.6606036498388</v>
      </c>
      <c r="R153" s="124">
        <f t="shared" si="15"/>
        <v>3724163.7963167513</v>
      </c>
      <c r="Z153" s="2"/>
    </row>
    <row r="154" spans="13:26" x14ac:dyDescent="0.25">
      <c r="M154" s="2"/>
      <c r="N154" s="1">
        <f t="shared" si="10"/>
        <v>92</v>
      </c>
      <c r="O154" s="124">
        <f t="shared" si="13"/>
        <v>3724163.7963167513</v>
      </c>
      <c r="P154" s="124">
        <f t="shared" si="12"/>
        <v>37162.472994439173</v>
      </c>
      <c r="Q154" s="124">
        <f t="shared" si="14"/>
        <v>7862.5178648787214</v>
      </c>
      <c r="R154" s="124">
        <f t="shared" si="15"/>
        <v>3769188.7871760693</v>
      </c>
      <c r="Z154" s="2"/>
    </row>
    <row r="155" spans="13:26" x14ac:dyDescent="0.25">
      <c r="M155" s="2"/>
      <c r="N155" s="1">
        <f t="shared" si="10"/>
        <v>93</v>
      </c>
      <c r="O155" s="124">
        <f t="shared" si="13"/>
        <v>3769188.7871760693</v>
      </c>
      <c r="P155" s="124">
        <f t="shared" si="12"/>
        <v>37162.472994439173</v>
      </c>
      <c r="Q155" s="124">
        <f t="shared" si="14"/>
        <v>7957.575390368741</v>
      </c>
      <c r="R155" s="124">
        <f t="shared" si="15"/>
        <v>3814308.8355608773</v>
      </c>
      <c r="Z155" s="2"/>
    </row>
    <row r="156" spans="13:26" x14ac:dyDescent="0.25">
      <c r="M156" s="2"/>
      <c r="N156" s="1">
        <f t="shared" si="10"/>
        <v>94</v>
      </c>
      <c r="O156" s="124">
        <f t="shared" si="13"/>
        <v>3814308.8355608773</v>
      </c>
      <c r="P156" s="124">
        <f t="shared" si="12"/>
        <v>37162.472994439173</v>
      </c>
      <c r="Q156" s="124">
        <f t="shared" si="14"/>
        <v>8052.8336029212087</v>
      </c>
      <c r="R156" s="124">
        <f t="shared" si="15"/>
        <v>3859524.1421582378</v>
      </c>
      <c r="Z156" s="2"/>
    </row>
    <row r="157" spans="13:26" x14ac:dyDescent="0.25">
      <c r="M157" s="2"/>
      <c r="N157" s="1">
        <f t="shared" si="10"/>
        <v>95</v>
      </c>
      <c r="O157" s="124">
        <f t="shared" si="13"/>
        <v>3859524.1421582378</v>
      </c>
      <c r="P157" s="124">
        <f t="shared" si="12"/>
        <v>37162.472994439173</v>
      </c>
      <c r="Q157" s="124">
        <f t="shared" si="14"/>
        <v>8148.2929262300586</v>
      </c>
      <c r="R157" s="124">
        <f t="shared" si="15"/>
        <v>3904834.9080789071</v>
      </c>
      <c r="Z157" s="2"/>
    </row>
    <row r="158" spans="13:26" x14ac:dyDescent="0.25">
      <c r="M158" s="2"/>
      <c r="N158" s="1">
        <f t="shared" si="10"/>
        <v>96</v>
      </c>
      <c r="O158" s="124">
        <f t="shared" si="13"/>
        <v>3904834.9080789071</v>
      </c>
      <c r="P158" s="124">
        <f t="shared" si="12"/>
        <v>37162.472994439173</v>
      </c>
      <c r="Q158" s="124">
        <f t="shared" si="14"/>
        <v>8243.9537848837372</v>
      </c>
      <c r="R158" s="124">
        <f t="shared" si="15"/>
        <v>3950241.3348582303</v>
      </c>
      <c r="Z158" s="2"/>
    </row>
    <row r="159" spans="13:26" x14ac:dyDescent="0.25">
      <c r="M159" s="2"/>
      <c r="N159" s="1">
        <f t="shared" si="10"/>
        <v>97</v>
      </c>
      <c r="O159" s="124">
        <f t="shared" si="13"/>
        <v>3950241.3348582303</v>
      </c>
      <c r="P159" s="124">
        <f t="shared" si="12"/>
        <v>37162.472994439173</v>
      </c>
      <c r="Q159" s="124">
        <f t="shared" si="14"/>
        <v>8339.8166043670863</v>
      </c>
      <c r="R159" s="124">
        <f t="shared" si="15"/>
        <v>3995743.6244570366</v>
      </c>
      <c r="Z159" s="2"/>
    </row>
    <row r="160" spans="13:26" x14ac:dyDescent="0.25">
      <c r="M160" s="2"/>
      <c r="N160" s="1">
        <f t="shared" si="10"/>
        <v>98</v>
      </c>
      <c r="O160" s="124">
        <f t="shared" si="13"/>
        <v>3995743.6244570366</v>
      </c>
      <c r="P160" s="124">
        <f t="shared" si="12"/>
        <v>37162.472994439173</v>
      </c>
      <c r="Q160" s="124">
        <f t="shared" si="14"/>
        <v>8435.8818110632383</v>
      </c>
      <c r="R160" s="124">
        <f t="shared" si="15"/>
        <v>4041341.9792625392</v>
      </c>
      <c r="Z160" s="2"/>
    </row>
    <row r="161" spans="13:26" x14ac:dyDescent="0.25">
      <c r="M161" s="2"/>
      <c r="N161" s="1">
        <f t="shared" si="10"/>
        <v>99</v>
      </c>
      <c r="O161" s="124">
        <f t="shared" si="13"/>
        <v>4041341.9792625392</v>
      </c>
      <c r="P161" s="124">
        <f t="shared" si="12"/>
        <v>37162.472994439173</v>
      </c>
      <c r="Q161" s="124">
        <f t="shared" si="14"/>
        <v>8532.149832255518</v>
      </c>
      <c r="R161" s="124">
        <f t="shared" si="15"/>
        <v>4087036.6020892342</v>
      </c>
      <c r="Z161" s="2"/>
    </row>
    <row r="162" spans="13:26" x14ac:dyDescent="0.25">
      <c r="M162" s="2"/>
      <c r="N162" s="1">
        <f t="shared" si="10"/>
        <v>100</v>
      </c>
      <c r="O162" s="124">
        <f t="shared" si="13"/>
        <v>4087036.6020892342</v>
      </c>
      <c r="P162" s="124">
        <f t="shared" si="12"/>
        <v>37162.472994439173</v>
      </c>
      <c r="Q162" s="124">
        <f t="shared" si="14"/>
        <v>8628.6210961293345</v>
      </c>
      <c r="R162" s="124">
        <f t="shared" si="15"/>
        <v>4132827.696179803</v>
      </c>
      <c r="Z162" s="2"/>
    </row>
    <row r="163" spans="13:26" x14ac:dyDescent="0.25">
      <c r="M163" s="2"/>
      <c r="N163" s="1">
        <f t="shared" si="10"/>
        <v>101</v>
      </c>
      <c r="O163" s="124">
        <f t="shared" si="13"/>
        <v>4132827.696179803</v>
      </c>
      <c r="P163" s="124">
        <f t="shared" si="12"/>
        <v>37162.472994439173</v>
      </c>
      <c r="Q163" s="124">
        <f t="shared" si="14"/>
        <v>8725.2960317740872</v>
      </c>
      <c r="R163" s="124">
        <f t="shared" si="15"/>
        <v>4178715.4652060163</v>
      </c>
      <c r="Z163" s="2"/>
    </row>
    <row r="164" spans="13:26" x14ac:dyDescent="0.25">
      <c r="M164" s="2"/>
      <c r="N164" s="1">
        <f t="shared" si="10"/>
        <v>102</v>
      </c>
      <c r="O164" s="124">
        <f t="shared" si="13"/>
        <v>4178715.4652060163</v>
      </c>
      <c r="P164" s="124">
        <f t="shared" si="12"/>
        <v>37162.472994439173</v>
      </c>
      <c r="Q164" s="124">
        <f t="shared" si="14"/>
        <v>8822.1750691850793</v>
      </c>
      <c r="R164" s="124">
        <f t="shared" si="15"/>
        <v>4224700.1132696401</v>
      </c>
      <c r="Z164" s="2"/>
    </row>
    <row r="165" spans="13:26" x14ac:dyDescent="0.25">
      <c r="M165" s="2"/>
      <c r="N165" s="1">
        <f t="shared" si="10"/>
        <v>103</v>
      </c>
      <c r="O165" s="124">
        <f t="shared" si="13"/>
        <v>4224700.1132696401</v>
      </c>
      <c r="P165" s="124">
        <f t="shared" si="12"/>
        <v>37162.472994439173</v>
      </c>
      <c r="Q165" s="124">
        <f t="shared" si="14"/>
        <v>8919.2586392654248</v>
      </c>
      <c r="R165" s="124">
        <f t="shared" si="15"/>
        <v>4270781.8449033452</v>
      </c>
      <c r="Z165" s="2"/>
    </row>
    <row r="166" spans="13:26" x14ac:dyDescent="0.25">
      <c r="M166" s="2"/>
      <c r="N166" s="1">
        <f t="shared" si="10"/>
        <v>104</v>
      </c>
      <c r="O166" s="124">
        <f t="shared" si="13"/>
        <v>4270781.8449033452</v>
      </c>
      <c r="P166" s="124">
        <f t="shared" si="12"/>
        <v>37162.472994439173</v>
      </c>
      <c r="Q166" s="124">
        <f t="shared" si="14"/>
        <v>9016.5471738279721</v>
      </c>
      <c r="R166" s="124">
        <f t="shared" si="15"/>
        <v>4316960.8650716124</v>
      </c>
      <c r="Z166" s="2"/>
    </row>
    <row r="167" spans="13:26" x14ac:dyDescent="0.25">
      <c r="M167" s="2"/>
      <c r="N167" s="1">
        <f t="shared" si="10"/>
        <v>105</v>
      </c>
      <c r="O167" s="124">
        <f t="shared" si="13"/>
        <v>4316960.8650716124</v>
      </c>
      <c r="P167" s="124">
        <f t="shared" si="12"/>
        <v>37162.472994439173</v>
      </c>
      <c r="Q167" s="124">
        <f t="shared" si="14"/>
        <v>9114.0411055972163</v>
      </c>
      <c r="R167" s="124">
        <f t="shared" si="15"/>
        <v>4363237.379171649</v>
      </c>
      <c r="Z167" s="2"/>
    </row>
    <row r="168" spans="13:26" x14ac:dyDescent="0.25">
      <c r="M168" s="2"/>
      <c r="N168" s="1">
        <f t="shared" si="10"/>
        <v>106</v>
      </c>
      <c r="O168" s="124">
        <f t="shared" ref="O168:O231" si="16">R167</f>
        <v>4363237.379171649</v>
      </c>
      <c r="P168" s="124">
        <f t="shared" si="12"/>
        <v>37162.472994439173</v>
      </c>
      <c r="Q168" s="124">
        <f t="shared" ref="Q168:Q231" si="17">O168*$P$57</f>
        <v>9211.7408682112309</v>
      </c>
      <c r="R168" s="124">
        <f t="shared" ref="R168:R231" si="18">O168+P168+Q168</f>
        <v>4409611.5930342991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4409611.5930342991</v>
      </c>
      <c r="P169" s="124">
        <f t="shared" si="12"/>
        <v>37162.472994439173</v>
      </c>
      <c r="Q169" s="124">
        <f t="shared" si="17"/>
        <v>9309.6468962235867</v>
      </c>
      <c r="R169" s="124">
        <f t="shared" si="18"/>
        <v>4456083.7129249619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4456083.7129249619</v>
      </c>
      <c r="P170" s="124">
        <f t="shared" si="12"/>
        <v>37162.472994439173</v>
      </c>
      <c r="Q170" s="124">
        <f t="shared" si="17"/>
        <v>9407.7596251053019</v>
      </c>
      <c r="R170" s="124">
        <f t="shared" si="18"/>
        <v>4502653.9455445064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4502653.9455445064</v>
      </c>
      <c r="P171" s="124">
        <f t="shared" si="12"/>
        <v>37162.472994439173</v>
      </c>
      <c r="Q171" s="124">
        <f t="shared" si="17"/>
        <v>9506.0794912467591</v>
      </c>
      <c r="R171" s="124">
        <f t="shared" si="18"/>
        <v>4549322.4980301922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4549322.4980301922</v>
      </c>
      <c r="P172" s="124">
        <f t="shared" si="12"/>
        <v>37162.472994439173</v>
      </c>
      <c r="Q172" s="124">
        <f t="shared" si="17"/>
        <v>9604.6069319596609</v>
      </c>
      <c r="R172" s="124">
        <f t="shared" si="18"/>
        <v>4596089.5779565908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4596089.5779565908</v>
      </c>
      <c r="P173" s="124">
        <f t="shared" si="12"/>
        <v>37162.472994439173</v>
      </c>
      <c r="Q173" s="124">
        <f t="shared" si="17"/>
        <v>9703.3423854789689</v>
      </c>
      <c r="R173" s="124">
        <f t="shared" si="18"/>
        <v>4642955.3933365094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4642955.3933365094</v>
      </c>
      <c r="P174" s="124">
        <f t="shared" si="12"/>
        <v>37162.472994439173</v>
      </c>
      <c r="Q174" s="124">
        <f t="shared" si="17"/>
        <v>9802.2862909648538</v>
      </c>
      <c r="R174" s="124">
        <f t="shared" si="18"/>
        <v>4689920.1526219137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4689920.1526219137</v>
      </c>
      <c r="P175" s="124">
        <f t="shared" si="12"/>
        <v>37162.472994439173</v>
      </c>
      <c r="Q175" s="124">
        <f t="shared" si="17"/>
        <v>9901.439088504645</v>
      </c>
      <c r="R175" s="124">
        <f t="shared" si="18"/>
        <v>4736984.0647048578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4736984.0647048578</v>
      </c>
      <c r="P176" s="124">
        <f t="shared" si="12"/>
        <v>37162.472994439173</v>
      </c>
      <c r="Q176" s="124">
        <f t="shared" si="17"/>
        <v>10000.801219114799</v>
      </c>
      <c r="R176" s="124">
        <f t="shared" si="18"/>
        <v>4784147.3389184121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4784147.3389184121</v>
      </c>
      <c r="P177" s="124">
        <f t="shared" si="12"/>
        <v>37162.472994439173</v>
      </c>
      <c r="Q177" s="124">
        <f t="shared" si="17"/>
        <v>10100.373124742848</v>
      </c>
      <c r="R177" s="124">
        <f t="shared" si="18"/>
        <v>4831410.1850375943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4831410.1850375943</v>
      </c>
      <c r="P178" s="124">
        <f t="shared" si="12"/>
        <v>37162.472994439173</v>
      </c>
      <c r="Q178" s="124">
        <f t="shared" si="17"/>
        <v>10200.155248269371</v>
      </c>
      <c r="R178" s="124">
        <f t="shared" si="18"/>
        <v>4878772.813280303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4878772.813280303</v>
      </c>
      <c r="P179" s="124">
        <f t="shared" si="12"/>
        <v>37162.472994439173</v>
      </c>
      <c r="Q179" s="124">
        <f t="shared" si="17"/>
        <v>10300.148033509968</v>
      </c>
      <c r="R179" s="124">
        <f t="shared" si="18"/>
        <v>4926235.4343082523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4926235.4343082523</v>
      </c>
      <c r="P180" s="124">
        <f t="shared" si="12"/>
        <v>37162.472994439173</v>
      </c>
      <c r="Q180" s="124">
        <f t="shared" si="17"/>
        <v>10400.351925217226</v>
      </c>
      <c r="R180" s="124">
        <f t="shared" si="18"/>
        <v>4973798.2592279091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4973798.2592279091</v>
      </c>
      <c r="P181" s="124">
        <f t="shared" si="12"/>
        <v>37162.472994439173</v>
      </c>
      <c r="Q181" s="124">
        <f t="shared" si="17"/>
        <v>10500.767369082707</v>
      </c>
      <c r="R181" s="124">
        <f t="shared" si="18"/>
        <v>5021461.4995914316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5021461.4995914316</v>
      </c>
      <c r="P182" s="124">
        <f t="shared" si="12"/>
        <v>37162.472994439173</v>
      </c>
      <c r="Q182" s="124">
        <f t="shared" si="17"/>
        <v>10601.394811738919</v>
      </c>
      <c r="R182" s="124">
        <f t="shared" si="18"/>
        <v>5069225.3673976101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5069225.3673976101</v>
      </c>
      <c r="P183" s="124">
        <f t="shared" si="12"/>
        <v>37162.472994439173</v>
      </c>
      <c r="Q183" s="124">
        <f t="shared" si="17"/>
        <v>10702.23470076131</v>
      </c>
      <c r="R183" s="124">
        <f t="shared" si="18"/>
        <v>5117090.0750928111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5117090.0750928111</v>
      </c>
      <c r="P184" s="124">
        <f t="shared" si="12"/>
        <v>37162.472994439173</v>
      </c>
      <c r="Q184" s="124">
        <f t="shared" si="17"/>
        <v>10803.287484670256</v>
      </c>
      <c r="R184" s="124">
        <f t="shared" si="18"/>
        <v>5165055.8355719205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5165055.8355719205</v>
      </c>
      <c r="P185" s="124">
        <f t="shared" si="12"/>
        <v>37162.472994439173</v>
      </c>
      <c r="Q185" s="124">
        <f t="shared" si="17"/>
        <v>10904.553612933056</v>
      </c>
      <c r="R185" s="124">
        <f t="shared" si="18"/>
        <v>5213122.8621792933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5213122.8621792933</v>
      </c>
      <c r="P186" s="124">
        <f t="shared" si="12"/>
        <v>37162.472994439173</v>
      </c>
      <c r="Q186" s="124">
        <f t="shared" si="17"/>
        <v>11006.033535965938</v>
      </c>
      <c r="R186" s="124">
        <f t="shared" si="18"/>
        <v>5261291.3687096983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5261291.3687096983</v>
      </c>
      <c r="P187" s="124">
        <f t="shared" si="12"/>
        <v>37162.472994439173</v>
      </c>
      <c r="Q187" s="124">
        <f t="shared" si="17"/>
        <v>11107.727705136049</v>
      </c>
      <c r="R187" s="124">
        <f t="shared" si="18"/>
        <v>5309561.5694092736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5309561.5694092736</v>
      </c>
      <c r="P188" s="124">
        <f t="shared" ref="P188:P251" si="20">P187</f>
        <v>37162.472994439173</v>
      </c>
      <c r="Q188" s="124">
        <f t="shared" si="17"/>
        <v>11209.636572763473</v>
      </c>
      <c r="R188" s="124">
        <f t="shared" si="18"/>
        <v>5357933.6789764762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5357933.6789764762</v>
      </c>
      <c r="P189" s="124">
        <f t="shared" si="20"/>
        <v>37162.472994439173</v>
      </c>
      <c r="Q189" s="124">
        <f t="shared" si="17"/>
        <v>11311.760592123243</v>
      </c>
      <c r="R189" s="124">
        <f t="shared" si="18"/>
        <v>5406407.912563039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5406407.912563039</v>
      </c>
      <c r="P190" s="124">
        <f t="shared" si="20"/>
        <v>37162.472994439173</v>
      </c>
      <c r="Q190" s="124">
        <f t="shared" si="17"/>
        <v>11414.100217447347</v>
      </c>
      <c r="R190" s="124">
        <f t="shared" si="18"/>
        <v>5454984.4857749259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5454984.4857749259</v>
      </c>
      <c r="P191" s="124">
        <f t="shared" si="20"/>
        <v>37162.472994439173</v>
      </c>
      <c r="Q191" s="124">
        <f t="shared" si="17"/>
        <v>11516.655903926763</v>
      </c>
      <c r="R191" s="124">
        <f t="shared" si="18"/>
        <v>5503663.6146732923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5503663.6146732923</v>
      </c>
      <c r="P192" s="124">
        <f t="shared" si="20"/>
        <v>37162.472994439173</v>
      </c>
      <c r="Q192" s="124">
        <f t="shared" si="17"/>
        <v>11619.428107713469</v>
      </c>
      <c r="R192" s="124">
        <f t="shared" si="18"/>
        <v>5552445.5157754449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5552445.5157754449</v>
      </c>
      <c r="P193" s="124">
        <f t="shared" si="20"/>
        <v>37162.472994439173</v>
      </c>
      <c r="Q193" s="124">
        <f t="shared" si="17"/>
        <v>11722.417285922484</v>
      </c>
      <c r="R193" s="124">
        <f t="shared" si="18"/>
        <v>5601330.4060558071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5601330.4060558071</v>
      </c>
      <c r="P194" s="124">
        <f t="shared" si="20"/>
        <v>37162.472994439173</v>
      </c>
      <c r="Q194" s="124">
        <f t="shared" si="17"/>
        <v>11825.623896633891</v>
      </c>
      <c r="R194" s="124">
        <f t="shared" si="18"/>
        <v>5650318.5029468806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5650318.5029468806</v>
      </c>
      <c r="P195" s="124">
        <f t="shared" si="20"/>
        <v>37162.472994439173</v>
      </c>
      <c r="Q195" s="124">
        <f t="shared" si="17"/>
        <v>11929.048398894885</v>
      </c>
      <c r="R195" s="124">
        <f t="shared" si="18"/>
        <v>5699410.0243402151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5699410.0243402151</v>
      </c>
      <c r="P196" s="124">
        <f t="shared" si="20"/>
        <v>37162.472994439173</v>
      </c>
      <c r="Q196" s="124">
        <f t="shared" si="17"/>
        <v>12032.691252721806</v>
      </c>
      <c r="R196" s="124">
        <f t="shared" si="18"/>
        <v>5748605.1885873759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5748605.1885873759</v>
      </c>
      <c r="P197" s="124">
        <f t="shared" si="20"/>
        <v>37162.472994439173</v>
      </c>
      <c r="Q197" s="124">
        <f t="shared" si="17"/>
        <v>12136.552919102189</v>
      </c>
      <c r="R197" s="124">
        <f t="shared" si="18"/>
        <v>5797904.2145009171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5797904.2145009171</v>
      </c>
      <c r="P198" s="124">
        <f t="shared" si="20"/>
        <v>37162.472994439173</v>
      </c>
      <c r="Q198" s="124">
        <f t="shared" si="17"/>
        <v>12240.633859996811</v>
      </c>
      <c r="R198" s="124">
        <f t="shared" si="18"/>
        <v>5847307.3213553531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5847307.3213553531</v>
      </c>
      <c r="P199" s="124">
        <f t="shared" si="20"/>
        <v>37162.472994439173</v>
      </c>
      <c r="Q199" s="124">
        <f t="shared" si="17"/>
        <v>12344.934538341753</v>
      </c>
      <c r="R199" s="124">
        <f t="shared" si="18"/>
        <v>5896814.7288881345</v>
      </c>
      <c r="Z199" s="2"/>
    </row>
    <row r="200" spans="13:26" x14ac:dyDescent="0.25">
      <c r="M200" s="2"/>
      <c r="N200" s="1">
        <f t="shared" si="19"/>
        <v>138</v>
      </c>
      <c r="O200" s="124">
        <f t="shared" si="16"/>
        <v>5896814.7288881345</v>
      </c>
      <c r="P200" s="124">
        <f t="shared" si="20"/>
        <v>37162.472994439173</v>
      </c>
      <c r="Q200" s="124">
        <f t="shared" si="17"/>
        <v>12449.455418050455</v>
      </c>
      <c r="R200" s="124">
        <f t="shared" si="18"/>
        <v>5946426.6573006241</v>
      </c>
      <c r="Z200" s="2"/>
    </row>
    <row r="201" spans="13:26" x14ac:dyDescent="0.25">
      <c r="M201" s="2"/>
      <c r="N201" s="1">
        <f t="shared" si="19"/>
        <v>139</v>
      </c>
      <c r="O201" s="124">
        <f t="shared" si="16"/>
        <v>5946426.6573006241</v>
      </c>
      <c r="P201" s="124">
        <f t="shared" si="20"/>
        <v>37162.472994439173</v>
      </c>
      <c r="Q201" s="124">
        <f t="shared" si="17"/>
        <v>12554.196964015773</v>
      </c>
      <c r="R201" s="124">
        <f t="shared" si="18"/>
        <v>5996143.3272590796</v>
      </c>
      <c r="Z201" s="2"/>
    </row>
    <row r="202" spans="13:26" x14ac:dyDescent="0.25">
      <c r="M202" s="2"/>
      <c r="N202" s="1">
        <f t="shared" si="19"/>
        <v>140</v>
      </c>
      <c r="O202" s="124">
        <f t="shared" si="16"/>
        <v>5996143.3272590796</v>
      </c>
      <c r="P202" s="124">
        <f t="shared" si="20"/>
        <v>37162.472994439173</v>
      </c>
      <c r="Q202" s="124">
        <f t="shared" si="17"/>
        <v>12659.159642112058</v>
      </c>
      <c r="R202" s="124">
        <f t="shared" si="18"/>
        <v>6045964.9598956313</v>
      </c>
      <c r="Z202" s="2"/>
    </row>
    <row r="203" spans="13:26" x14ac:dyDescent="0.25">
      <c r="M203" s="2"/>
      <c r="N203" s="1">
        <f t="shared" si="19"/>
        <v>141</v>
      </c>
      <c r="O203" s="124">
        <f t="shared" si="16"/>
        <v>6045964.9598956313</v>
      </c>
      <c r="P203" s="124">
        <f t="shared" si="20"/>
        <v>37162.472994439173</v>
      </c>
      <c r="Q203" s="124">
        <f t="shared" si="17"/>
        <v>12764.343919197221</v>
      </c>
      <c r="R203" s="124">
        <f t="shared" si="18"/>
        <v>6095891.7768092677</v>
      </c>
      <c r="Z203" s="2"/>
    </row>
    <row r="204" spans="13:26" x14ac:dyDescent="0.25">
      <c r="M204" s="2"/>
      <c r="N204" s="1">
        <f t="shared" si="19"/>
        <v>142</v>
      </c>
      <c r="O204" s="124">
        <f t="shared" si="16"/>
        <v>6095891.7768092677</v>
      </c>
      <c r="P204" s="124">
        <f t="shared" si="20"/>
        <v>37162.472994439173</v>
      </c>
      <c r="Q204" s="124">
        <f t="shared" si="17"/>
        <v>12869.750263114809</v>
      </c>
      <c r="R204" s="124">
        <f t="shared" si="18"/>
        <v>6145924.0000668215</v>
      </c>
      <c r="Z204" s="2"/>
    </row>
    <row r="205" spans="13:26" x14ac:dyDescent="0.25">
      <c r="M205" s="2"/>
      <c r="N205" s="1">
        <f t="shared" si="19"/>
        <v>143</v>
      </c>
      <c r="O205" s="124">
        <f t="shared" si="16"/>
        <v>6145924.0000668215</v>
      </c>
      <c r="P205" s="124">
        <f t="shared" si="20"/>
        <v>37162.472994439173</v>
      </c>
      <c r="Q205" s="124">
        <f t="shared" si="17"/>
        <v>12975.379142696092</v>
      </c>
      <c r="R205" s="124">
        <f t="shared" si="18"/>
        <v>6196061.8522039568</v>
      </c>
      <c r="Z205" s="2"/>
    </row>
    <row r="206" spans="13:26" x14ac:dyDescent="0.25">
      <c r="M206" s="2"/>
      <c r="N206" s="1">
        <f t="shared" si="19"/>
        <v>144</v>
      </c>
      <c r="O206" s="124">
        <f t="shared" si="16"/>
        <v>6196061.8522039568</v>
      </c>
      <c r="P206" s="124">
        <f t="shared" si="20"/>
        <v>37162.472994439173</v>
      </c>
      <c r="Q206" s="124">
        <f t="shared" si="17"/>
        <v>13081.231027762145</v>
      </c>
      <c r="R206" s="124">
        <f t="shared" si="18"/>
        <v>6246305.5562261585</v>
      </c>
      <c r="Z206" s="2"/>
    </row>
    <row r="207" spans="13:26" x14ac:dyDescent="0.25">
      <c r="M207" s="2"/>
      <c r="N207" s="1">
        <f t="shared" si="19"/>
        <v>145</v>
      </c>
      <c r="O207" s="124">
        <f t="shared" si="16"/>
        <v>6246305.5562261585</v>
      </c>
      <c r="P207" s="124">
        <f t="shared" si="20"/>
        <v>37162.472994439173</v>
      </c>
      <c r="Q207" s="124">
        <f t="shared" si="17"/>
        <v>13187.306389125935</v>
      </c>
      <c r="R207" s="124">
        <f t="shared" si="18"/>
        <v>6296655.3356097238</v>
      </c>
      <c r="Z207" s="2"/>
    </row>
    <row r="208" spans="13:26" x14ac:dyDescent="0.25">
      <c r="M208" s="2"/>
      <c r="N208" s="1">
        <f t="shared" si="19"/>
        <v>146</v>
      </c>
      <c r="O208" s="124">
        <f t="shared" si="16"/>
        <v>6296655.3356097238</v>
      </c>
      <c r="P208" s="124">
        <f t="shared" si="20"/>
        <v>37162.472994439173</v>
      </c>
      <c r="Q208" s="124">
        <f t="shared" si="17"/>
        <v>13293.605698594414</v>
      </c>
      <c r="R208" s="124">
        <f t="shared" si="18"/>
        <v>6347111.4143027579</v>
      </c>
      <c r="Z208" s="2"/>
    </row>
    <row r="209" spans="13:26" x14ac:dyDescent="0.25">
      <c r="M209" s="2"/>
      <c r="N209" s="1">
        <f t="shared" si="19"/>
        <v>147</v>
      </c>
      <c r="O209" s="124">
        <f t="shared" si="16"/>
        <v>6347111.4143027579</v>
      </c>
      <c r="P209" s="124">
        <f t="shared" si="20"/>
        <v>37162.472994439173</v>
      </c>
      <c r="Q209" s="124">
        <f t="shared" si="17"/>
        <v>13400.129428970629</v>
      </c>
      <c r="R209" s="124">
        <f t="shared" si="18"/>
        <v>6397674.0167261679</v>
      </c>
      <c r="Z209" s="2"/>
    </row>
    <row r="210" spans="13:26" x14ac:dyDescent="0.25">
      <c r="M210" s="2"/>
      <c r="N210" s="1">
        <f t="shared" si="19"/>
        <v>148</v>
      </c>
      <c r="O210" s="124">
        <f t="shared" si="16"/>
        <v>6397674.0167261679</v>
      </c>
      <c r="P210" s="124">
        <f t="shared" si="20"/>
        <v>37162.472994439173</v>
      </c>
      <c r="Q210" s="124">
        <f t="shared" si="17"/>
        <v>13506.878054055811</v>
      </c>
      <c r="R210" s="124">
        <f t="shared" si="18"/>
        <v>6448343.3677746626</v>
      </c>
      <c r="Z210" s="2"/>
    </row>
    <row r="211" spans="13:26" x14ac:dyDescent="0.25">
      <c r="M211" s="2"/>
      <c r="N211" s="1">
        <f t="shared" si="19"/>
        <v>149</v>
      </c>
      <c r="O211" s="124">
        <f t="shared" si="16"/>
        <v>6448343.3677746626</v>
      </c>
      <c r="P211" s="124">
        <f t="shared" si="20"/>
        <v>37162.472994439173</v>
      </c>
      <c r="Q211" s="124">
        <f t="shared" si="17"/>
        <v>13613.852048651486</v>
      </c>
      <c r="R211" s="124">
        <f t="shared" si="18"/>
        <v>6499119.6928177532</v>
      </c>
      <c r="Z211" s="2"/>
    </row>
    <row r="212" spans="13:26" x14ac:dyDescent="0.25">
      <c r="M212" s="2"/>
      <c r="N212" s="1">
        <f t="shared" si="19"/>
        <v>150</v>
      </c>
      <c r="O212" s="124">
        <f t="shared" si="16"/>
        <v>6499119.6928177532</v>
      </c>
      <c r="P212" s="124">
        <f t="shared" si="20"/>
        <v>37162.472994439173</v>
      </c>
      <c r="Q212" s="124">
        <f t="shared" si="17"/>
        <v>13721.051888561598</v>
      </c>
      <c r="R212" s="124">
        <f t="shared" si="18"/>
        <v>6550003.2177007543</v>
      </c>
      <c r="Z212" s="2"/>
    </row>
    <row r="213" spans="13:26" x14ac:dyDescent="0.25">
      <c r="M213" s="2"/>
      <c r="N213" s="1">
        <f t="shared" si="19"/>
        <v>151</v>
      </c>
      <c r="O213" s="124">
        <f t="shared" si="16"/>
        <v>6550003.2177007543</v>
      </c>
      <c r="P213" s="124">
        <f t="shared" si="20"/>
        <v>37162.472994439173</v>
      </c>
      <c r="Q213" s="124">
        <f t="shared" si="17"/>
        <v>13828.478050594609</v>
      </c>
      <c r="R213" s="124">
        <f t="shared" si="18"/>
        <v>6600994.1687457878</v>
      </c>
      <c r="Z213" s="2"/>
    </row>
    <row r="214" spans="13:26" x14ac:dyDescent="0.25">
      <c r="M214" s="2"/>
      <c r="N214" s="1">
        <f t="shared" si="19"/>
        <v>152</v>
      </c>
      <c r="O214" s="124">
        <f t="shared" si="16"/>
        <v>6600994.1687457878</v>
      </c>
      <c r="P214" s="124">
        <f t="shared" si="20"/>
        <v>37162.472994439173</v>
      </c>
      <c r="Q214" s="124">
        <f t="shared" si="17"/>
        <v>13936.131012565629</v>
      </c>
      <c r="R214" s="124">
        <f t="shared" si="18"/>
        <v>6652092.7727527926</v>
      </c>
      <c r="Z214" s="2"/>
    </row>
    <row r="215" spans="13:26" x14ac:dyDescent="0.25">
      <c r="M215" s="2"/>
      <c r="N215" s="1">
        <f t="shared" si="19"/>
        <v>153</v>
      </c>
      <c r="O215" s="124">
        <f t="shared" si="16"/>
        <v>6652092.7727527926</v>
      </c>
      <c r="P215" s="124">
        <f t="shared" si="20"/>
        <v>37162.472994439173</v>
      </c>
      <c r="Q215" s="124">
        <f t="shared" si="17"/>
        <v>14044.011253298539</v>
      </c>
      <c r="R215" s="124">
        <f t="shared" si="18"/>
        <v>6703299.2570005301</v>
      </c>
      <c r="Z215" s="2"/>
    </row>
    <row r="216" spans="13:26" x14ac:dyDescent="0.25">
      <c r="M216" s="2"/>
      <c r="N216" s="1">
        <f t="shared" si="19"/>
        <v>154</v>
      </c>
      <c r="O216" s="124">
        <f t="shared" si="16"/>
        <v>6703299.2570005301</v>
      </c>
      <c r="P216" s="124">
        <f t="shared" si="20"/>
        <v>37162.472994439173</v>
      </c>
      <c r="Q216" s="124">
        <f t="shared" si="17"/>
        <v>14152.119252628121</v>
      </c>
      <c r="R216" s="124">
        <f t="shared" si="18"/>
        <v>6754613.8492475972</v>
      </c>
      <c r="Z216" s="2"/>
    </row>
    <row r="217" spans="13:26" x14ac:dyDescent="0.25">
      <c r="M217" s="2"/>
      <c r="N217" s="1">
        <f t="shared" si="19"/>
        <v>155</v>
      </c>
      <c r="O217" s="124">
        <f t="shared" si="16"/>
        <v>6754613.8492475972</v>
      </c>
      <c r="P217" s="124">
        <f t="shared" si="20"/>
        <v>37162.472994439173</v>
      </c>
      <c r="Q217" s="124">
        <f t="shared" si="17"/>
        <v>14260.455491402194</v>
      </c>
      <c r="R217" s="124">
        <f t="shared" si="18"/>
        <v>6806036.7777334386</v>
      </c>
      <c r="Z217" s="2"/>
    </row>
    <row r="218" spans="13:26" x14ac:dyDescent="0.25">
      <c r="M218" s="2"/>
      <c r="N218" s="1">
        <f t="shared" si="19"/>
        <v>156</v>
      </c>
      <c r="O218" s="124">
        <f t="shared" si="16"/>
        <v>6806036.7777334386</v>
      </c>
      <c r="P218" s="124">
        <f t="shared" si="20"/>
        <v>37162.472994439173</v>
      </c>
      <c r="Q218" s="124">
        <f t="shared" si="17"/>
        <v>14369.020451483751</v>
      </c>
      <c r="R218" s="124">
        <f t="shared" si="18"/>
        <v>6857568.2711793613</v>
      </c>
      <c r="Z218" s="2"/>
    </row>
    <row r="219" spans="13:26" x14ac:dyDescent="0.25">
      <c r="M219" s="2"/>
      <c r="N219" s="1">
        <f t="shared" si="19"/>
        <v>157</v>
      </c>
      <c r="O219" s="124">
        <f t="shared" si="16"/>
        <v>6857568.2711793613</v>
      </c>
      <c r="P219" s="124">
        <f t="shared" si="20"/>
        <v>37162.472994439173</v>
      </c>
      <c r="Q219" s="124">
        <f t="shared" si="17"/>
        <v>14477.814615753101</v>
      </c>
      <c r="R219" s="124">
        <f t="shared" si="18"/>
        <v>6909208.5587895541</v>
      </c>
      <c r="Z219" s="2"/>
    </row>
    <row r="220" spans="13:26" x14ac:dyDescent="0.25">
      <c r="M220" s="2"/>
      <c r="N220" s="1">
        <f t="shared" si="19"/>
        <v>158</v>
      </c>
      <c r="O220" s="124">
        <f t="shared" si="16"/>
        <v>6909208.5587895541</v>
      </c>
      <c r="P220" s="124">
        <f t="shared" si="20"/>
        <v>37162.472994439173</v>
      </c>
      <c r="Q220" s="124">
        <f t="shared" si="17"/>
        <v>14586.838468110018</v>
      </c>
      <c r="R220" s="124">
        <f t="shared" si="18"/>
        <v>6960957.8702521035</v>
      </c>
      <c r="Z220" s="2"/>
    </row>
    <row r="221" spans="13:26" x14ac:dyDescent="0.25">
      <c r="M221" s="2"/>
      <c r="N221" s="1">
        <f t="shared" si="19"/>
        <v>159</v>
      </c>
      <c r="O221" s="124">
        <f t="shared" si="16"/>
        <v>6960957.8702521035</v>
      </c>
      <c r="P221" s="124">
        <f t="shared" si="20"/>
        <v>37162.472994439173</v>
      </c>
      <c r="Q221" s="124">
        <f t="shared" si="17"/>
        <v>14696.092493475895</v>
      </c>
      <c r="R221" s="124">
        <f t="shared" si="18"/>
        <v>7012816.4357400192</v>
      </c>
      <c r="Z221" s="2"/>
    </row>
    <row r="222" spans="13:26" x14ac:dyDescent="0.25">
      <c r="M222" s="2"/>
      <c r="N222" s="1">
        <f t="shared" si="19"/>
        <v>160</v>
      </c>
      <c r="O222" s="124">
        <f t="shared" si="16"/>
        <v>7012816.4357400192</v>
      </c>
      <c r="P222" s="124">
        <f t="shared" si="20"/>
        <v>37162.472994439173</v>
      </c>
      <c r="Q222" s="124">
        <f t="shared" si="17"/>
        <v>14805.577177795896</v>
      </c>
      <c r="R222" s="124">
        <f t="shared" si="18"/>
        <v>7064784.4859122541</v>
      </c>
      <c r="Z222" s="2"/>
    </row>
    <row r="223" spans="13:26" x14ac:dyDescent="0.25">
      <c r="M223" s="2"/>
      <c r="N223" s="1">
        <f t="shared" si="19"/>
        <v>161</v>
      </c>
      <c r="O223" s="124">
        <f t="shared" si="16"/>
        <v>7064784.4859122541</v>
      </c>
      <c r="P223" s="124">
        <f t="shared" si="20"/>
        <v>37162.472994439173</v>
      </c>
      <c r="Q223" s="124">
        <f t="shared" si="17"/>
        <v>14915.293008041124</v>
      </c>
      <c r="R223" s="124">
        <f t="shared" si="18"/>
        <v>7116862.251914735</v>
      </c>
      <c r="Z223" s="2"/>
    </row>
    <row r="224" spans="13:26" x14ac:dyDescent="0.25">
      <c r="M224" s="2"/>
      <c r="N224" s="1">
        <f t="shared" si="19"/>
        <v>162</v>
      </c>
      <c r="O224" s="124">
        <f t="shared" si="16"/>
        <v>7116862.251914735</v>
      </c>
      <c r="P224" s="124">
        <f t="shared" si="20"/>
        <v>37162.472994439173</v>
      </c>
      <c r="Q224" s="124">
        <f t="shared" si="17"/>
        <v>15025.240472210784</v>
      </c>
      <c r="R224" s="124">
        <f t="shared" si="18"/>
        <v>7169049.9653813848</v>
      </c>
      <c r="Z224" s="2"/>
    </row>
    <row r="225" spans="13:26" x14ac:dyDescent="0.25">
      <c r="M225" s="2"/>
      <c r="N225" s="1">
        <f t="shared" si="19"/>
        <v>163</v>
      </c>
      <c r="O225" s="124">
        <f t="shared" si="16"/>
        <v>7169049.9653813848</v>
      </c>
      <c r="P225" s="124">
        <f t="shared" si="20"/>
        <v>37162.472994439173</v>
      </c>
      <c r="Q225" s="124">
        <f t="shared" si="17"/>
        <v>15135.420059334348</v>
      </c>
      <c r="R225" s="124">
        <f t="shared" si="18"/>
        <v>7221347.8584351586</v>
      </c>
      <c r="Z225" s="2"/>
    </row>
    <row r="226" spans="13:26" x14ac:dyDescent="0.25">
      <c r="M226" s="2"/>
      <c r="N226" s="1">
        <f t="shared" si="19"/>
        <v>164</v>
      </c>
      <c r="O226" s="124">
        <f t="shared" si="16"/>
        <v>7221347.8584351586</v>
      </c>
      <c r="P226" s="124">
        <f t="shared" si="20"/>
        <v>37162.472994439173</v>
      </c>
      <c r="Q226" s="124">
        <f t="shared" si="17"/>
        <v>15245.832259473744</v>
      </c>
      <c r="R226" s="124">
        <f t="shared" si="18"/>
        <v>7273756.1636890713</v>
      </c>
      <c r="Z226" s="2"/>
    </row>
    <row r="227" spans="13:26" x14ac:dyDescent="0.25">
      <c r="M227" s="2"/>
      <c r="N227" s="1">
        <f t="shared" si="19"/>
        <v>165</v>
      </c>
      <c r="O227" s="124">
        <f t="shared" si="16"/>
        <v>7273756.1636890713</v>
      </c>
      <c r="P227" s="124">
        <f t="shared" si="20"/>
        <v>37162.472994439173</v>
      </c>
      <c r="Q227" s="124">
        <f t="shared" si="17"/>
        <v>15356.477563725517</v>
      </c>
      <c r="R227" s="124">
        <f t="shared" si="18"/>
        <v>7326275.1142472364</v>
      </c>
      <c r="Z227" s="2"/>
    </row>
    <row r="228" spans="13:26" x14ac:dyDescent="0.25">
      <c r="M228" s="2"/>
      <c r="N228" s="1">
        <f t="shared" si="19"/>
        <v>166</v>
      </c>
      <c r="O228" s="124">
        <f t="shared" si="16"/>
        <v>7326275.1142472364</v>
      </c>
      <c r="P228" s="124">
        <f t="shared" si="20"/>
        <v>37162.472994439173</v>
      </c>
      <c r="Q228" s="124">
        <f t="shared" si="17"/>
        <v>15467.356464223032</v>
      </c>
      <c r="R228" s="124">
        <f t="shared" si="18"/>
        <v>7378904.9437058987</v>
      </c>
      <c r="Z228" s="2"/>
    </row>
    <row r="229" spans="13:26" x14ac:dyDescent="0.25">
      <c r="M229" s="2"/>
      <c r="N229" s="1">
        <f t="shared" si="19"/>
        <v>167</v>
      </c>
      <c r="O229" s="124">
        <f t="shared" si="16"/>
        <v>7378904.9437058987</v>
      </c>
      <c r="P229" s="124">
        <f t="shared" si="20"/>
        <v>37162.472994439173</v>
      </c>
      <c r="Q229" s="124">
        <f t="shared" si="17"/>
        <v>15578.469454138651</v>
      </c>
      <c r="R229" s="124">
        <f t="shared" si="18"/>
        <v>7431645.8861544766</v>
      </c>
      <c r="Z229" s="2"/>
    </row>
    <row r="230" spans="13:26" x14ac:dyDescent="0.25">
      <c r="M230" s="2"/>
      <c r="N230" s="1">
        <f t="shared" si="19"/>
        <v>168</v>
      </c>
      <c r="O230" s="124">
        <f t="shared" si="16"/>
        <v>7431645.8861544766</v>
      </c>
      <c r="P230" s="124">
        <f t="shared" si="20"/>
        <v>37162.472994439173</v>
      </c>
      <c r="Q230" s="124">
        <f t="shared" si="17"/>
        <v>15689.817027685927</v>
      </c>
      <c r="R230" s="124">
        <f t="shared" si="18"/>
        <v>7484498.176176602</v>
      </c>
      <c r="Z230" s="2"/>
    </row>
    <row r="231" spans="13:26" x14ac:dyDescent="0.25">
      <c r="M231" s="2"/>
      <c r="N231" s="1">
        <f t="shared" si="19"/>
        <v>169</v>
      </c>
      <c r="O231" s="124">
        <f t="shared" si="16"/>
        <v>7484498.176176602</v>
      </c>
      <c r="P231" s="124">
        <f t="shared" si="20"/>
        <v>37162.472994439173</v>
      </c>
      <c r="Q231" s="124">
        <f t="shared" si="17"/>
        <v>15801.399680121811</v>
      </c>
      <c r="R231" s="124">
        <f t="shared" si="18"/>
        <v>7537462.0488511631</v>
      </c>
      <c r="Z231" s="2"/>
    </row>
    <row r="232" spans="13:26" x14ac:dyDescent="0.25">
      <c r="M232" s="2"/>
      <c r="N232" s="1">
        <f t="shared" si="19"/>
        <v>170</v>
      </c>
      <c r="O232" s="124">
        <f t="shared" ref="O232:O295" si="21">R231</f>
        <v>7537462.0488511631</v>
      </c>
      <c r="P232" s="124">
        <f t="shared" si="20"/>
        <v>37162.472994439173</v>
      </c>
      <c r="Q232" s="124">
        <f t="shared" ref="Q232:Q295" si="22">O232*$P$57</f>
        <v>15913.217907748842</v>
      </c>
      <c r="R232" s="124">
        <f t="shared" ref="R232:R295" si="23">O232+P232+Q232</f>
        <v>7590537.7397533515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7590537.7397533515</v>
      </c>
      <c r="P233" s="124">
        <f t="shared" si="20"/>
        <v>37162.472994439173</v>
      </c>
      <c r="Q233" s="124">
        <f t="shared" si="22"/>
        <v>16025.272207917369</v>
      </c>
      <c r="R233" s="124">
        <f t="shared" si="23"/>
        <v>7643725.4849557085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7643725.4849557085</v>
      </c>
      <c r="P234" s="124">
        <f t="shared" si="20"/>
        <v>37162.472994439173</v>
      </c>
      <c r="Q234" s="124">
        <f t="shared" si="22"/>
        <v>16137.56307902775</v>
      </c>
      <c r="R234" s="124">
        <f t="shared" si="23"/>
        <v>7697025.5210291753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7697025.5210291753</v>
      </c>
      <c r="P235" s="124">
        <f t="shared" si="20"/>
        <v>37162.472994439173</v>
      </c>
      <c r="Q235" s="124">
        <f t="shared" si="22"/>
        <v>16250.091020532573</v>
      </c>
      <c r="R235" s="124">
        <f t="shared" si="23"/>
        <v>7750438.0850441474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7750438.0850441474</v>
      </c>
      <c r="P236" s="124">
        <f t="shared" si="20"/>
        <v>37162.472994439173</v>
      </c>
      <c r="Q236" s="124">
        <f t="shared" si="22"/>
        <v>16362.856532938886</v>
      </c>
      <c r="R236" s="124">
        <f t="shared" si="23"/>
        <v>7803963.4145715255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7803963.4145715255</v>
      </c>
      <c r="P237" s="124">
        <f t="shared" si="20"/>
        <v>37162.472994439173</v>
      </c>
      <c r="Q237" s="124">
        <f t="shared" si="22"/>
        <v>16475.860117810407</v>
      </c>
      <c r="R237" s="124">
        <f t="shared" si="23"/>
        <v>7857601.7476837756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7857601.7476837756</v>
      </c>
      <c r="P238" s="124">
        <f t="shared" si="20"/>
        <v>37162.472994439173</v>
      </c>
      <c r="Q238" s="124">
        <f t="shared" si="22"/>
        <v>16589.102277769773</v>
      </c>
      <c r="R238" s="124">
        <f t="shared" si="23"/>
        <v>7911353.3229559846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7911353.3229559846</v>
      </c>
      <c r="P239" s="124">
        <f t="shared" si="20"/>
        <v>37162.472994439173</v>
      </c>
      <c r="Q239" s="124">
        <f t="shared" si="22"/>
        <v>16702.583516500759</v>
      </c>
      <c r="R239" s="124">
        <f t="shared" si="23"/>
        <v>7965218.3794669248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7965218.3794669248</v>
      </c>
      <c r="P240" s="124">
        <f t="shared" si="20"/>
        <v>37162.472994439173</v>
      </c>
      <c r="Q240" s="124">
        <f t="shared" si="22"/>
        <v>16816.304338750531</v>
      </c>
      <c r="R240" s="124">
        <f t="shared" si="23"/>
        <v>8019197.1568001145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8019197.1568001145</v>
      </c>
      <c r="P241" s="124">
        <f t="shared" si="20"/>
        <v>37162.472994439173</v>
      </c>
      <c r="Q241" s="124">
        <f t="shared" si="22"/>
        <v>16930.265250331879</v>
      </c>
      <c r="R241" s="124">
        <f t="shared" si="23"/>
        <v>8073289.8950448856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8073289.8950448856</v>
      </c>
      <c r="P242" s="124">
        <f t="shared" si="20"/>
        <v>37162.472994439173</v>
      </c>
      <c r="Q242" s="124">
        <f t="shared" si="22"/>
        <v>17044.466758125483</v>
      </c>
      <c r="R242" s="124">
        <f t="shared" si="23"/>
        <v>8127496.8347974503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8127496.8347974503</v>
      </c>
      <c r="P243" s="124">
        <f t="shared" si="20"/>
        <v>37162.472994439173</v>
      </c>
      <c r="Q243" s="124">
        <f t="shared" si="22"/>
        <v>17158.90937008215</v>
      </c>
      <c r="R243" s="124">
        <f t="shared" si="23"/>
        <v>8181818.2171619721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8181818.2171619721</v>
      </c>
      <c r="P244" s="124">
        <f t="shared" si="20"/>
        <v>37162.472994439173</v>
      </c>
      <c r="Q244" s="124">
        <f t="shared" si="22"/>
        <v>17273.593595225084</v>
      </c>
      <c r="R244" s="124">
        <f t="shared" si="23"/>
        <v>8236254.2837516367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8236254.2837516367</v>
      </c>
      <c r="P245" s="124">
        <f t="shared" si="20"/>
        <v>37162.472994439173</v>
      </c>
      <c r="Q245" s="124">
        <f t="shared" si="22"/>
        <v>17388.519943652151</v>
      </c>
      <c r="R245" s="124">
        <f t="shared" si="23"/>
        <v>8290805.2766897278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8290805.2766897278</v>
      </c>
      <c r="P246" s="124">
        <f t="shared" si="20"/>
        <v>37162.472994439173</v>
      </c>
      <c r="Q246" s="124">
        <f t="shared" si="22"/>
        <v>17503.68892653814</v>
      </c>
      <c r="R246" s="124">
        <f t="shared" si="23"/>
        <v>8345471.4386107055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8345471.4386107055</v>
      </c>
      <c r="P247" s="124">
        <f t="shared" si="20"/>
        <v>37162.472994439173</v>
      </c>
      <c r="Q247" s="124">
        <f t="shared" si="22"/>
        <v>17619.101056137039</v>
      </c>
      <c r="R247" s="124">
        <f t="shared" si="23"/>
        <v>8400253.012661282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8400253.012661282</v>
      </c>
      <c r="P248" s="124">
        <f t="shared" si="20"/>
        <v>37162.472994439173</v>
      </c>
      <c r="Q248" s="124">
        <f t="shared" si="22"/>
        <v>17734.756845784319</v>
      </c>
      <c r="R248" s="124">
        <f t="shared" si="23"/>
        <v>8455150.2425015047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8455150.2425015047</v>
      </c>
      <c r="P249" s="124">
        <f t="shared" si="20"/>
        <v>37162.472994439173</v>
      </c>
      <c r="Q249" s="124">
        <f t="shared" si="22"/>
        <v>17850.656809899217</v>
      </c>
      <c r="R249" s="124">
        <f t="shared" si="23"/>
        <v>8510163.372305844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8510163.372305844</v>
      </c>
      <c r="P250" s="124">
        <f t="shared" si="20"/>
        <v>37162.472994439173</v>
      </c>
      <c r="Q250" s="124">
        <f t="shared" si="22"/>
        <v>17966.801463987013</v>
      </c>
      <c r="R250" s="124">
        <f t="shared" si="23"/>
        <v>8565292.646764271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8565292.646764271</v>
      </c>
      <c r="P251" s="124">
        <f t="shared" si="20"/>
        <v>37162.472994439173</v>
      </c>
      <c r="Q251" s="124">
        <f t="shared" si="22"/>
        <v>18083.191324641339</v>
      </c>
      <c r="R251" s="124">
        <f t="shared" si="23"/>
        <v>8620538.3110833522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8620538.3110833522</v>
      </c>
      <c r="P252" s="124">
        <f t="shared" ref="P252:P315" si="25">P251</f>
        <v>37162.472994439173</v>
      </c>
      <c r="Q252" s="124">
        <f t="shared" si="22"/>
        <v>18199.826909546457</v>
      </c>
      <c r="R252" s="124">
        <f t="shared" si="23"/>
        <v>8675900.6109873373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8675900.6109873373</v>
      </c>
      <c r="P253" s="124">
        <f t="shared" si="25"/>
        <v>37162.472994439173</v>
      </c>
      <c r="Q253" s="124">
        <f t="shared" si="22"/>
        <v>18316.708737479577</v>
      </c>
      <c r="R253" s="124">
        <f t="shared" si="23"/>
        <v>8731379.7927192561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8731379.7927192561</v>
      </c>
      <c r="P254" s="124">
        <f t="shared" si="25"/>
        <v>37162.472994439173</v>
      </c>
      <c r="Q254" s="124">
        <f t="shared" si="22"/>
        <v>18433.83732831317</v>
      </c>
      <c r="R254" s="124">
        <f t="shared" si="23"/>
        <v>8786976.1030420084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8786976.1030420084</v>
      </c>
      <c r="P255" s="124">
        <f t="shared" si="25"/>
        <v>37162.472994439173</v>
      </c>
      <c r="Q255" s="124">
        <f t="shared" si="22"/>
        <v>18551.213203017262</v>
      </c>
      <c r="R255" s="124">
        <f t="shared" si="23"/>
        <v>8842689.7892394643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8842689.7892394643</v>
      </c>
      <c r="P256" s="124">
        <f t="shared" si="25"/>
        <v>37162.472994439173</v>
      </c>
      <c r="Q256" s="124">
        <f t="shared" si="22"/>
        <v>18668.836883661752</v>
      </c>
      <c r="R256" s="124">
        <f t="shared" si="23"/>
        <v>8898521.0991175659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8898521.0991175659</v>
      </c>
      <c r="P257" s="124">
        <f t="shared" si="25"/>
        <v>37162.472994439173</v>
      </c>
      <c r="Q257" s="124">
        <f t="shared" si="22"/>
        <v>18786.708893418763</v>
      </c>
      <c r="R257" s="124">
        <f t="shared" si="23"/>
        <v>8954470.2810054235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8954470.2810054235</v>
      </c>
      <c r="P258" s="124">
        <f t="shared" si="25"/>
        <v>37162.472994439173</v>
      </c>
      <c r="Q258" s="124">
        <f t="shared" si="22"/>
        <v>18904.829756564926</v>
      </c>
      <c r="R258" s="124">
        <f t="shared" si="23"/>
        <v>9010537.5837564282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9010537.5837564282</v>
      </c>
      <c r="P259" s="124">
        <f t="shared" si="25"/>
        <v>37162.472994439173</v>
      </c>
      <c r="Q259" s="124">
        <f t="shared" si="22"/>
        <v>19023.199998483753</v>
      </c>
      <c r="R259" s="124">
        <f t="shared" si="23"/>
        <v>9066723.2567493506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9066723.2567493506</v>
      </c>
      <c r="P260" s="124">
        <f t="shared" si="25"/>
        <v>37162.472994439173</v>
      </c>
      <c r="Q260" s="124">
        <f t="shared" si="22"/>
        <v>19141.820145667931</v>
      </c>
      <c r="R260" s="124">
        <f t="shared" si="23"/>
        <v>9123027.5498894583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9123027.5498894583</v>
      </c>
      <c r="P261" s="124">
        <f t="shared" si="25"/>
        <v>37162.472994439173</v>
      </c>
      <c r="Q261" s="124">
        <f t="shared" si="22"/>
        <v>19260.690725721714</v>
      </c>
      <c r="R261" s="124">
        <f t="shared" si="23"/>
        <v>9179450.7136096191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9179450.7136096191</v>
      </c>
      <c r="P262" s="124">
        <f t="shared" si="25"/>
        <v>37162.472994439173</v>
      </c>
      <c r="Q262" s="124">
        <f t="shared" si="22"/>
        <v>19379.812267363221</v>
      </c>
      <c r="R262" s="124">
        <f t="shared" si="23"/>
        <v>9235992.9988714214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9235992.9988714214</v>
      </c>
      <c r="P263" s="124">
        <f t="shared" si="25"/>
        <v>37162.472994439173</v>
      </c>
      <c r="Q263" s="124">
        <f t="shared" si="22"/>
        <v>19499.185300426823</v>
      </c>
      <c r="R263" s="124">
        <f t="shared" si="23"/>
        <v>9292654.6571662873</v>
      </c>
      <c r="Z263" s="2"/>
    </row>
    <row r="264" spans="13:26" x14ac:dyDescent="0.25">
      <c r="M264" s="2"/>
      <c r="N264" s="1">
        <f t="shared" si="24"/>
        <v>202</v>
      </c>
      <c r="O264" s="124">
        <f t="shared" si="21"/>
        <v>9292654.6571662873</v>
      </c>
      <c r="P264" s="124">
        <f t="shared" si="25"/>
        <v>37162.472994439173</v>
      </c>
      <c r="Q264" s="124">
        <f t="shared" si="22"/>
        <v>19618.81035586548</v>
      </c>
      <c r="R264" s="124">
        <f t="shared" si="23"/>
        <v>9349435.9405165929</v>
      </c>
      <c r="Z264" s="2"/>
    </row>
    <row r="265" spans="13:26" x14ac:dyDescent="0.25">
      <c r="M265" s="2"/>
      <c r="N265" s="1">
        <f t="shared" si="24"/>
        <v>203</v>
      </c>
      <c r="O265" s="124">
        <f t="shared" si="21"/>
        <v>9349435.9405165929</v>
      </c>
      <c r="P265" s="124">
        <f t="shared" si="25"/>
        <v>37162.472994439173</v>
      </c>
      <c r="Q265" s="124">
        <f t="shared" si="22"/>
        <v>19738.687965753117</v>
      </c>
      <c r="R265" s="124">
        <f t="shared" si="23"/>
        <v>9406337.1014767848</v>
      </c>
      <c r="Z265" s="2"/>
    </row>
    <row r="266" spans="13:26" x14ac:dyDescent="0.25">
      <c r="M266" s="2"/>
      <c r="N266" s="1">
        <f t="shared" si="24"/>
        <v>204</v>
      </c>
      <c r="O266" s="124">
        <f t="shared" si="21"/>
        <v>9406337.1014767848</v>
      </c>
      <c r="P266" s="124">
        <f t="shared" si="25"/>
        <v>37162.472994439173</v>
      </c>
      <c r="Q266" s="124">
        <f t="shared" si="22"/>
        <v>19858.818663286969</v>
      </c>
      <c r="R266" s="124">
        <f t="shared" si="23"/>
        <v>9463358.3931345101</v>
      </c>
      <c r="Z266" s="2"/>
    </row>
    <row r="267" spans="13:26" x14ac:dyDescent="0.25">
      <c r="M267" s="2"/>
      <c r="N267" s="1">
        <f t="shared" si="24"/>
        <v>205</v>
      </c>
      <c r="O267" s="124">
        <f t="shared" si="21"/>
        <v>9463358.3931345101</v>
      </c>
      <c r="P267" s="124">
        <f t="shared" si="25"/>
        <v>37162.472994439173</v>
      </c>
      <c r="Q267" s="124">
        <f t="shared" si="22"/>
        <v>19979.202982789975</v>
      </c>
      <c r="R267" s="124">
        <f t="shared" si="23"/>
        <v>9520500.0691117402</v>
      </c>
      <c r="Z267" s="2"/>
    </row>
    <row r="268" spans="13:26" x14ac:dyDescent="0.25">
      <c r="M268" s="2"/>
      <c r="N268" s="1">
        <f t="shared" si="24"/>
        <v>206</v>
      </c>
      <c r="O268" s="124">
        <f t="shared" si="21"/>
        <v>9520500.0691117402</v>
      </c>
      <c r="P268" s="124">
        <f t="shared" si="25"/>
        <v>37162.472994439173</v>
      </c>
      <c r="Q268" s="124">
        <f t="shared" si="22"/>
        <v>20099.841459713152</v>
      </c>
      <c r="R268" s="124">
        <f t="shared" si="23"/>
        <v>9577762.3835658934</v>
      </c>
      <c r="Z268" s="2"/>
    </row>
    <row r="269" spans="13:26" x14ac:dyDescent="0.25">
      <c r="M269" s="2"/>
      <c r="N269" s="1">
        <f t="shared" si="24"/>
        <v>207</v>
      </c>
      <c r="O269" s="124">
        <f t="shared" si="21"/>
        <v>9577762.3835658934</v>
      </c>
      <c r="P269" s="124">
        <f t="shared" si="25"/>
        <v>37162.472994439173</v>
      </c>
      <c r="Q269" s="124">
        <f t="shared" si="22"/>
        <v>20220.734630637951</v>
      </c>
      <c r="R269" s="124">
        <f t="shared" si="23"/>
        <v>9635145.5911909714</v>
      </c>
      <c r="Z269" s="2"/>
    </row>
    <row r="270" spans="13:26" x14ac:dyDescent="0.25">
      <c r="M270" s="2"/>
      <c r="N270" s="1">
        <f t="shared" si="24"/>
        <v>208</v>
      </c>
      <c r="O270" s="124">
        <f t="shared" si="21"/>
        <v>9635145.5911909714</v>
      </c>
      <c r="P270" s="124">
        <f t="shared" si="25"/>
        <v>37162.472994439173</v>
      </c>
      <c r="Q270" s="124">
        <f t="shared" si="22"/>
        <v>20341.883033278686</v>
      </c>
      <c r="R270" s="124">
        <f t="shared" si="23"/>
        <v>9692649.9472186901</v>
      </c>
      <c r="Z270" s="2"/>
    </row>
    <row r="271" spans="13:26" x14ac:dyDescent="0.25">
      <c r="M271" s="2"/>
      <c r="N271" s="1">
        <f t="shared" si="24"/>
        <v>209</v>
      </c>
      <c r="O271" s="124">
        <f t="shared" si="21"/>
        <v>9692649.9472186901</v>
      </c>
      <c r="P271" s="124">
        <f t="shared" si="25"/>
        <v>37162.472994439173</v>
      </c>
      <c r="Q271" s="124">
        <f t="shared" si="22"/>
        <v>20463.287206484882</v>
      </c>
      <c r="R271" s="124">
        <f t="shared" si="23"/>
        <v>9750275.7074196134</v>
      </c>
      <c r="Z271" s="2"/>
    </row>
    <row r="272" spans="13:26" x14ac:dyDescent="0.25">
      <c r="M272" s="2"/>
      <c r="N272" s="1">
        <f t="shared" si="24"/>
        <v>210</v>
      </c>
      <c r="O272" s="124">
        <f t="shared" si="21"/>
        <v>9750275.7074196134</v>
      </c>
      <c r="P272" s="124">
        <f t="shared" si="25"/>
        <v>37162.472994439173</v>
      </c>
      <c r="Q272" s="124">
        <f t="shared" si="22"/>
        <v>20584.947690243702</v>
      </c>
      <c r="R272" s="124">
        <f t="shared" si="23"/>
        <v>9808023.1281042956</v>
      </c>
      <c r="Z272" s="2"/>
    </row>
    <row r="273" spans="13:26" x14ac:dyDescent="0.25">
      <c r="M273" s="2"/>
      <c r="N273" s="1">
        <f t="shared" si="24"/>
        <v>211</v>
      </c>
      <c r="O273" s="124">
        <f t="shared" si="21"/>
        <v>9808023.1281042956</v>
      </c>
      <c r="P273" s="124">
        <f t="shared" si="25"/>
        <v>37162.472994439173</v>
      </c>
      <c r="Q273" s="124">
        <f t="shared" si="22"/>
        <v>20706.865025682338</v>
      </c>
      <c r="R273" s="124">
        <f t="shared" si="23"/>
        <v>9865892.4661244173</v>
      </c>
      <c r="Z273" s="2"/>
    </row>
    <row r="274" spans="13:26" x14ac:dyDescent="0.25">
      <c r="M274" s="2"/>
      <c r="N274" s="1">
        <f t="shared" si="24"/>
        <v>212</v>
      </c>
      <c r="O274" s="124">
        <f t="shared" si="21"/>
        <v>9865892.4661244173</v>
      </c>
      <c r="P274" s="124">
        <f t="shared" si="25"/>
        <v>37162.472994439173</v>
      </c>
      <c r="Q274" s="124">
        <f t="shared" si="22"/>
        <v>20829.039755070426</v>
      </c>
      <c r="R274" s="124">
        <f t="shared" si="23"/>
        <v>9923883.9788739271</v>
      </c>
      <c r="Z274" s="2"/>
    </row>
    <row r="275" spans="13:26" x14ac:dyDescent="0.25">
      <c r="M275" s="2"/>
      <c r="N275" s="1">
        <f t="shared" si="24"/>
        <v>213</v>
      </c>
      <c r="O275" s="124">
        <f t="shared" si="21"/>
        <v>9923883.9788739271</v>
      </c>
      <c r="P275" s="124">
        <f t="shared" si="25"/>
        <v>37162.472994439173</v>
      </c>
      <c r="Q275" s="124">
        <f t="shared" si="22"/>
        <v>20951.47242182244</v>
      </c>
      <c r="R275" s="124">
        <f t="shared" si="23"/>
        <v>9981997.9242901895</v>
      </c>
      <c r="Z275" s="2"/>
    </row>
    <row r="276" spans="13:26" x14ac:dyDescent="0.25">
      <c r="M276" s="2"/>
      <c r="N276" s="1">
        <f t="shared" si="24"/>
        <v>214</v>
      </c>
      <c r="O276" s="124">
        <f t="shared" si="21"/>
        <v>9981997.9242901895</v>
      </c>
      <c r="P276" s="124">
        <f t="shared" si="25"/>
        <v>37162.472994439173</v>
      </c>
      <c r="Q276" s="124">
        <f t="shared" si="22"/>
        <v>21074.163570500124</v>
      </c>
      <c r="R276" s="124">
        <f t="shared" si="23"/>
        <v>10040234.56085513</v>
      </c>
      <c r="Z276" s="2"/>
    </row>
    <row r="277" spans="13:26" x14ac:dyDescent="0.25">
      <c r="M277" s="2"/>
      <c r="N277" s="1">
        <f t="shared" si="24"/>
        <v>215</v>
      </c>
      <c r="O277" s="124">
        <f t="shared" si="21"/>
        <v>10040234.56085513</v>
      </c>
      <c r="P277" s="124">
        <f t="shared" si="25"/>
        <v>37162.472994439173</v>
      </c>
      <c r="Q277" s="124">
        <f t="shared" si="22"/>
        <v>21197.113746814914</v>
      </c>
      <c r="R277" s="124">
        <f t="shared" si="23"/>
        <v>10098594.147596383</v>
      </c>
      <c r="Z277" s="2"/>
    </row>
    <row r="278" spans="13:26" x14ac:dyDescent="0.25">
      <c r="M278" s="2"/>
      <c r="N278" s="1">
        <f t="shared" si="24"/>
        <v>216</v>
      </c>
      <c r="O278" s="124">
        <f t="shared" si="21"/>
        <v>10098594.147596383</v>
      </c>
      <c r="P278" s="124">
        <f t="shared" si="25"/>
        <v>37162.472994439173</v>
      </c>
      <c r="Q278" s="124">
        <f t="shared" si="22"/>
        <v>21320.323497630347</v>
      </c>
      <c r="R278" s="124">
        <f t="shared" si="23"/>
        <v>10157076.944088453</v>
      </c>
      <c r="Z278" s="2"/>
    </row>
    <row r="279" spans="13:26" x14ac:dyDescent="0.25">
      <c r="M279" s="2"/>
      <c r="N279" s="1">
        <f t="shared" si="24"/>
        <v>217</v>
      </c>
      <c r="O279" s="124">
        <f t="shared" si="21"/>
        <v>10157076.944088453</v>
      </c>
      <c r="P279" s="124">
        <f t="shared" si="25"/>
        <v>37162.472994439173</v>
      </c>
      <c r="Q279" s="124">
        <f t="shared" si="22"/>
        <v>21443.793370964526</v>
      </c>
      <c r="R279" s="124">
        <f t="shared" si="23"/>
        <v>10215683.210453857</v>
      </c>
      <c r="Z279" s="2"/>
    </row>
    <row r="280" spans="13:26" x14ac:dyDescent="0.25">
      <c r="M280" s="2"/>
      <c r="N280" s="1">
        <f t="shared" si="24"/>
        <v>218</v>
      </c>
      <c r="O280" s="124">
        <f t="shared" si="21"/>
        <v>10215683.210453857</v>
      </c>
      <c r="P280" s="124">
        <f t="shared" si="25"/>
        <v>37162.472994439173</v>
      </c>
      <c r="Q280" s="124">
        <f t="shared" si="22"/>
        <v>21567.52391599253</v>
      </c>
      <c r="R280" s="124">
        <f t="shared" si="23"/>
        <v>10274413.207364289</v>
      </c>
      <c r="Z280" s="2"/>
    </row>
    <row r="281" spans="13:26" x14ac:dyDescent="0.25">
      <c r="M281" s="2"/>
      <c r="N281" s="1">
        <f t="shared" si="24"/>
        <v>219</v>
      </c>
      <c r="O281" s="124">
        <f t="shared" si="21"/>
        <v>10274413.207364289</v>
      </c>
      <c r="P281" s="124">
        <f t="shared" si="25"/>
        <v>37162.472994439173</v>
      </c>
      <c r="Q281" s="124">
        <f t="shared" si="22"/>
        <v>21691.515683048863</v>
      </c>
      <c r="R281" s="124">
        <f t="shared" si="23"/>
        <v>10333267.196041778</v>
      </c>
      <c r="Z281" s="2"/>
    </row>
    <row r="282" spans="13:26" x14ac:dyDescent="0.25">
      <c r="M282" s="2"/>
      <c r="N282" s="1">
        <f t="shared" si="24"/>
        <v>220</v>
      </c>
      <c r="O282" s="124">
        <f t="shared" si="21"/>
        <v>10333267.196041778</v>
      </c>
      <c r="P282" s="124">
        <f t="shared" si="25"/>
        <v>37162.472994439173</v>
      </c>
      <c r="Q282" s="124">
        <f t="shared" si="22"/>
        <v>21815.769223629915</v>
      </c>
      <c r="R282" s="124">
        <f t="shared" si="23"/>
        <v>10392245.438259847</v>
      </c>
      <c r="Z282" s="2"/>
    </row>
    <row r="283" spans="13:26" x14ac:dyDescent="0.25">
      <c r="M283" s="2"/>
      <c r="N283" s="1">
        <f t="shared" si="24"/>
        <v>221</v>
      </c>
      <c r="O283" s="124">
        <f t="shared" si="21"/>
        <v>10392245.438259847</v>
      </c>
      <c r="P283" s="124">
        <f t="shared" si="25"/>
        <v>37162.472994439173</v>
      </c>
      <c r="Q283" s="124">
        <f t="shared" si="22"/>
        <v>21940.285090396392</v>
      </c>
      <c r="R283" s="124">
        <f t="shared" si="23"/>
        <v>10451348.196344683</v>
      </c>
      <c r="Z283" s="2"/>
    </row>
    <row r="284" spans="13:26" x14ac:dyDescent="0.25">
      <c r="M284" s="2"/>
      <c r="N284" s="1">
        <f t="shared" si="24"/>
        <v>222</v>
      </c>
      <c r="O284" s="124">
        <f t="shared" si="21"/>
        <v>10451348.196344683</v>
      </c>
      <c r="P284" s="124">
        <f t="shared" si="25"/>
        <v>37162.472994439173</v>
      </c>
      <c r="Q284" s="124">
        <f t="shared" si="22"/>
        <v>22065.063837175796</v>
      </c>
      <c r="R284" s="124">
        <f t="shared" si="23"/>
        <v>10510575.733176298</v>
      </c>
      <c r="Z284" s="2"/>
    </row>
    <row r="285" spans="13:26" x14ac:dyDescent="0.25">
      <c r="M285" s="2"/>
      <c r="N285" s="1">
        <f t="shared" si="24"/>
        <v>223</v>
      </c>
      <c r="O285" s="124">
        <f t="shared" si="21"/>
        <v>10510575.733176298</v>
      </c>
      <c r="P285" s="124">
        <f t="shared" si="25"/>
        <v>37162.472994439173</v>
      </c>
      <c r="Q285" s="124">
        <f t="shared" si="22"/>
        <v>22190.106018964871</v>
      </c>
      <c r="R285" s="124">
        <f t="shared" si="23"/>
        <v>10569928.312189702</v>
      </c>
      <c r="Z285" s="2"/>
    </row>
    <row r="286" spans="13:26" x14ac:dyDescent="0.25">
      <c r="M286" s="2"/>
      <c r="N286" s="1">
        <f t="shared" si="24"/>
        <v>224</v>
      </c>
      <c r="O286" s="124">
        <f t="shared" si="21"/>
        <v>10569928.312189702</v>
      </c>
      <c r="P286" s="124">
        <f t="shared" si="25"/>
        <v>37162.472994439173</v>
      </c>
      <c r="Q286" s="124">
        <f t="shared" si="22"/>
        <v>22315.41219193209</v>
      </c>
      <c r="R286" s="124">
        <f t="shared" si="23"/>
        <v>10629406.197376072</v>
      </c>
      <c r="Z286" s="2"/>
    </row>
    <row r="287" spans="13:26" x14ac:dyDescent="0.25">
      <c r="M287" s="2"/>
      <c r="N287" s="1">
        <f t="shared" si="24"/>
        <v>225</v>
      </c>
      <c r="O287" s="124">
        <f t="shared" si="21"/>
        <v>10629406.197376072</v>
      </c>
      <c r="P287" s="124">
        <f t="shared" si="25"/>
        <v>37162.472994439173</v>
      </c>
      <c r="Q287" s="124">
        <f t="shared" si="22"/>
        <v>22440.982913420103</v>
      </c>
      <c r="R287" s="124">
        <f t="shared" si="23"/>
        <v>10689009.653283931</v>
      </c>
      <c r="Z287" s="2"/>
    </row>
    <row r="288" spans="13:26" x14ac:dyDescent="0.25">
      <c r="M288" s="2"/>
      <c r="N288" s="1">
        <f t="shared" si="24"/>
        <v>226</v>
      </c>
      <c r="O288" s="124">
        <f t="shared" si="21"/>
        <v>10689009.653283931</v>
      </c>
      <c r="P288" s="124">
        <f t="shared" si="25"/>
        <v>37162.472994439173</v>
      </c>
      <c r="Q288" s="124">
        <f t="shared" si="22"/>
        <v>22566.818741948253</v>
      </c>
      <c r="R288" s="124">
        <f t="shared" si="23"/>
        <v>10748738.945020318</v>
      </c>
      <c r="Z288" s="2"/>
    </row>
    <row r="289" spans="13:26" x14ac:dyDescent="0.25">
      <c r="M289" s="2"/>
      <c r="N289" s="1">
        <f t="shared" si="24"/>
        <v>227</v>
      </c>
      <c r="O289" s="124">
        <f t="shared" si="21"/>
        <v>10748738.945020318</v>
      </c>
      <c r="P289" s="124">
        <f t="shared" si="25"/>
        <v>37162.472994439173</v>
      </c>
      <c r="Q289" s="124">
        <f t="shared" si="22"/>
        <v>22692.920237215018</v>
      </c>
      <c r="R289" s="124">
        <f t="shared" si="23"/>
        <v>10808594.338251973</v>
      </c>
      <c r="Z289" s="2"/>
    </row>
    <row r="290" spans="13:26" x14ac:dyDescent="0.25">
      <c r="M290" s="2"/>
      <c r="N290" s="1">
        <f t="shared" si="24"/>
        <v>228</v>
      </c>
      <c r="O290" s="124">
        <f t="shared" si="21"/>
        <v>10808594.338251973</v>
      </c>
      <c r="P290" s="124">
        <f t="shared" si="25"/>
        <v>37162.472994439173</v>
      </c>
      <c r="Q290" s="124">
        <f t="shared" si="22"/>
        <v>22819.287960100533</v>
      </c>
      <c r="R290" s="124">
        <f t="shared" si="23"/>
        <v>10868576.099206513</v>
      </c>
      <c r="Z290" s="2"/>
    </row>
    <row r="291" spans="13:26" x14ac:dyDescent="0.25">
      <c r="M291" s="2"/>
      <c r="N291" s="1">
        <f t="shared" si="24"/>
        <v>229</v>
      </c>
      <c r="O291" s="124">
        <f t="shared" si="21"/>
        <v>10868576.099206513</v>
      </c>
      <c r="P291" s="124">
        <f t="shared" si="25"/>
        <v>37162.472994439173</v>
      </c>
      <c r="Q291" s="124">
        <f t="shared" si="22"/>
        <v>22945.922472669066</v>
      </c>
      <c r="R291" s="124">
        <f t="shared" si="23"/>
        <v>10928684.494673621</v>
      </c>
      <c r="Z291" s="2"/>
    </row>
    <row r="292" spans="13:26" x14ac:dyDescent="0.25">
      <c r="M292" s="2"/>
      <c r="N292" s="1">
        <f t="shared" si="24"/>
        <v>230</v>
      </c>
      <c r="O292" s="124">
        <f t="shared" si="21"/>
        <v>10928684.494673621</v>
      </c>
      <c r="P292" s="124">
        <f t="shared" si="25"/>
        <v>37162.472994439173</v>
      </c>
      <c r="Q292" s="124">
        <f t="shared" si="22"/>
        <v>23072.824338171533</v>
      </c>
      <c r="R292" s="124">
        <f t="shared" si="23"/>
        <v>10988919.792006232</v>
      </c>
      <c r="Z292" s="2"/>
    </row>
    <row r="293" spans="13:26" x14ac:dyDescent="0.25">
      <c r="M293" s="2"/>
      <c r="N293" s="1">
        <f t="shared" si="24"/>
        <v>231</v>
      </c>
      <c r="O293" s="124">
        <f t="shared" si="21"/>
        <v>10988919.792006232</v>
      </c>
      <c r="P293" s="124">
        <f t="shared" si="25"/>
        <v>37162.472994439173</v>
      </c>
      <c r="Q293" s="124">
        <f t="shared" si="22"/>
        <v>23199.994121047981</v>
      </c>
      <c r="R293" s="124">
        <f t="shared" si="23"/>
        <v>11049282.25912172</v>
      </c>
      <c r="Z293" s="2"/>
    </row>
    <row r="294" spans="13:26" x14ac:dyDescent="0.25">
      <c r="M294" s="2"/>
      <c r="N294" s="1">
        <f t="shared" si="24"/>
        <v>232</v>
      </c>
      <c r="O294" s="124">
        <f t="shared" si="21"/>
        <v>11049282.25912172</v>
      </c>
      <c r="P294" s="124">
        <f t="shared" si="25"/>
        <v>37162.472994439173</v>
      </c>
      <c r="Q294" s="124">
        <f t="shared" si="22"/>
        <v>23327.432386930126</v>
      </c>
      <c r="R294" s="124">
        <f t="shared" si="23"/>
        <v>11109772.16450309</v>
      </c>
      <c r="Z294" s="2"/>
    </row>
    <row r="295" spans="13:26" x14ac:dyDescent="0.25">
      <c r="M295" s="2"/>
      <c r="N295" s="1">
        <f t="shared" si="24"/>
        <v>233</v>
      </c>
      <c r="O295" s="124">
        <f t="shared" si="21"/>
        <v>11109772.16450309</v>
      </c>
      <c r="P295" s="124">
        <f t="shared" si="25"/>
        <v>37162.472994439173</v>
      </c>
      <c r="Q295" s="124">
        <f t="shared" si="22"/>
        <v>23455.139702643854</v>
      </c>
      <c r="R295" s="124">
        <f t="shared" si="23"/>
        <v>11170389.777200174</v>
      </c>
      <c r="Z295" s="2"/>
    </row>
    <row r="296" spans="13:26" x14ac:dyDescent="0.25">
      <c r="M296" s="2"/>
      <c r="N296" s="1">
        <f t="shared" si="24"/>
        <v>234</v>
      </c>
      <c r="O296" s="124">
        <f t="shared" ref="O296:O359" si="26">R295</f>
        <v>11170389.777200174</v>
      </c>
      <c r="P296" s="124">
        <f t="shared" si="25"/>
        <v>37162.472994439173</v>
      </c>
      <c r="Q296" s="124">
        <f t="shared" ref="Q296:Q359" si="27">O296*$P$57</f>
        <v>23583.116636211729</v>
      </c>
      <c r="R296" s="124">
        <f t="shared" ref="R296:R359" si="28">O296+P296+Q296</f>
        <v>11231135.366830824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11231135.366830824</v>
      </c>
      <c r="P297" s="124">
        <f t="shared" si="25"/>
        <v>37162.472994439173</v>
      </c>
      <c r="Q297" s="124">
        <f t="shared" si="27"/>
        <v>23711.36375685555</v>
      </c>
      <c r="R297" s="124">
        <f t="shared" si="28"/>
        <v>11292009.203582119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11292009.203582119</v>
      </c>
      <c r="P298" s="124">
        <f t="shared" si="25"/>
        <v>37162.472994439173</v>
      </c>
      <c r="Q298" s="124">
        <f t="shared" si="27"/>
        <v>23839.881634998859</v>
      </c>
      <c r="R298" s="124">
        <f t="shared" si="28"/>
        <v>11353011.558211558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11353011.558211558</v>
      </c>
      <c r="P299" s="124">
        <f t="shared" si="25"/>
        <v>37162.472994439173</v>
      </c>
      <c r="Q299" s="124">
        <f t="shared" si="27"/>
        <v>23968.670842269494</v>
      </c>
      <c r="R299" s="124">
        <f t="shared" si="28"/>
        <v>11414142.702048266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11414142.702048266</v>
      </c>
      <c r="P300" s="124">
        <f t="shared" si="25"/>
        <v>37162.472994439173</v>
      </c>
      <c r="Q300" s="124">
        <f t="shared" si="27"/>
        <v>24097.731951502112</v>
      </c>
      <c r="R300" s="124">
        <f t="shared" si="28"/>
        <v>11475402.906994207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11475402.906994207</v>
      </c>
      <c r="P301" s="124">
        <f t="shared" si="25"/>
        <v>37162.472994439173</v>
      </c>
      <c r="Q301" s="124">
        <f t="shared" si="27"/>
        <v>24227.065536740749</v>
      </c>
      <c r="R301" s="124">
        <f t="shared" si="28"/>
        <v>11536792.445525387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11536792.445525387</v>
      </c>
      <c r="P302" s="124">
        <f t="shared" si="25"/>
        <v>37162.472994439173</v>
      </c>
      <c r="Q302" s="124">
        <f t="shared" si="27"/>
        <v>24356.67217324139</v>
      </c>
      <c r="R302" s="124">
        <f t="shared" si="28"/>
        <v>11598311.590693068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11598311.590693068</v>
      </c>
      <c r="P303" s="124">
        <f t="shared" si="25"/>
        <v>37162.472994439173</v>
      </c>
      <c r="Q303" s="124">
        <f t="shared" si="27"/>
        <v>24486.552437474485</v>
      </c>
      <c r="R303" s="124">
        <f t="shared" si="28"/>
        <v>11659960.616124982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11659960.616124982</v>
      </c>
      <c r="P304" s="124">
        <f t="shared" si="25"/>
        <v>37162.472994439173</v>
      </c>
      <c r="Q304" s="124">
        <f t="shared" si="27"/>
        <v>24616.706907127562</v>
      </c>
      <c r="R304" s="124">
        <f t="shared" si="28"/>
        <v>11721739.796026548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11721739.796026548</v>
      </c>
      <c r="P305" s="124">
        <f t="shared" si="25"/>
        <v>37162.472994439173</v>
      </c>
      <c r="Q305" s="124">
        <f t="shared" si="27"/>
        <v>24747.136161107752</v>
      </c>
      <c r="R305" s="124">
        <f t="shared" si="28"/>
        <v>11783649.405182095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11783649.405182095</v>
      </c>
      <c r="P306" s="124">
        <f t="shared" si="25"/>
        <v>37162.472994439173</v>
      </c>
      <c r="Q306" s="124">
        <f t="shared" si="27"/>
        <v>24877.840779544396</v>
      </c>
      <c r="R306" s="124">
        <f t="shared" si="28"/>
        <v>11845689.718956079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11845689.718956079</v>
      </c>
      <c r="P307" s="124">
        <f t="shared" si="25"/>
        <v>37162.472994439173</v>
      </c>
      <c r="Q307" s="124">
        <f t="shared" si="27"/>
        <v>25008.821343791613</v>
      </c>
      <c r="R307" s="124">
        <f t="shared" si="28"/>
        <v>11907861.013294309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11907861.013294309</v>
      </c>
      <c r="P308" s="124">
        <f t="shared" si="25"/>
        <v>37162.472994439173</v>
      </c>
      <c r="Q308" s="124">
        <f t="shared" si="27"/>
        <v>25140.078436430886</v>
      </c>
      <c r="R308" s="124">
        <f t="shared" si="28"/>
        <v>11970163.564725179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11970163.564725179</v>
      </c>
      <c r="P309" s="124">
        <f t="shared" si="25"/>
        <v>37162.472994439173</v>
      </c>
      <c r="Q309" s="124">
        <f t="shared" si="27"/>
        <v>25271.612641273652</v>
      </c>
      <c r="R309" s="124">
        <f t="shared" si="28"/>
        <v>12032597.650360892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12032597.650360892</v>
      </c>
      <c r="P310" s="124">
        <f t="shared" si="25"/>
        <v>37162.472994439173</v>
      </c>
      <c r="Q310" s="124">
        <f t="shared" si="27"/>
        <v>25403.424543363901</v>
      </c>
      <c r="R310" s="124">
        <f t="shared" si="28"/>
        <v>12095163.547898695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12095163.547898695</v>
      </c>
      <c r="P311" s="124">
        <f t="shared" si="25"/>
        <v>37162.472994439173</v>
      </c>
      <c r="Q311" s="124">
        <f t="shared" si="27"/>
        <v>25535.514728980783</v>
      </c>
      <c r="R311" s="124">
        <f t="shared" si="28"/>
        <v>12157861.535622114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12157861.535622114</v>
      </c>
      <c r="P312" s="124">
        <f t="shared" si="25"/>
        <v>37162.472994439173</v>
      </c>
      <c r="Q312" s="124">
        <f t="shared" si="27"/>
        <v>25667.883785641199</v>
      </c>
      <c r="R312" s="124">
        <f t="shared" si="28"/>
        <v>12220691.892402194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12220691.892402194</v>
      </c>
      <c r="P313" s="124">
        <f t="shared" si="25"/>
        <v>37162.472994439173</v>
      </c>
      <c r="Q313" s="124">
        <f t="shared" si="27"/>
        <v>25800.532302102441</v>
      </c>
      <c r="R313" s="124">
        <f t="shared" si="28"/>
        <v>12283654.897698736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12283654.897698736</v>
      </c>
      <c r="P314" s="124">
        <f t="shared" si="25"/>
        <v>37162.472994439173</v>
      </c>
      <c r="Q314" s="124">
        <f t="shared" si="27"/>
        <v>25933.460868364786</v>
      </c>
      <c r="R314" s="124">
        <f t="shared" si="28"/>
        <v>12346750.831561539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12346750.831561539</v>
      </c>
      <c r="P315" s="124">
        <f t="shared" si="25"/>
        <v>37162.472994439173</v>
      </c>
      <c r="Q315" s="124">
        <f t="shared" si="27"/>
        <v>26066.670075674127</v>
      </c>
      <c r="R315" s="124">
        <f t="shared" si="28"/>
        <v>12409979.974631652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12409979.974631652</v>
      </c>
      <c r="P316" s="124">
        <f t="shared" ref="P316:P379" si="30">P315</f>
        <v>37162.472994439173</v>
      </c>
      <c r="Q316" s="124">
        <f t="shared" si="27"/>
        <v>26200.160516524611</v>
      </c>
      <c r="R316" s="124">
        <f t="shared" si="28"/>
        <v>12473342.608142616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12473342.608142616</v>
      </c>
      <c r="P317" s="124">
        <f t="shared" si="30"/>
        <v>37162.472994439173</v>
      </c>
      <c r="Q317" s="124">
        <f t="shared" si="27"/>
        <v>26333.932784661269</v>
      </c>
      <c r="R317" s="124">
        <f t="shared" si="28"/>
        <v>12536839.013921717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12536839.013921717</v>
      </c>
      <c r="P318" s="124">
        <f t="shared" si="30"/>
        <v>37162.472994439173</v>
      </c>
      <c r="Q318" s="124">
        <f t="shared" si="27"/>
        <v>26467.987475082653</v>
      </c>
      <c r="R318" s="124">
        <f t="shared" si="28"/>
        <v>12600469.474391239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12600469.474391239</v>
      </c>
      <c r="P319" s="124">
        <f t="shared" si="30"/>
        <v>37162.472994439173</v>
      </c>
      <c r="Q319" s="124">
        <f t="shared" si="27"/>
        <v>26602.325184043486</v>
      </c>
      <c r="R319" s="124">
        <f t="shared" si="28"/>
        <v>12664234.272569722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12664234.272569722</v>
      </c>
      <c r="P320" s="124">
        <f t="shared" si="30"/>
        <v>37162.472994439173</v>
      </c>
      <c r="Q320" s="124">
        <f t="shared" si="27"/>
        <v>26736.946509057318</v>
      </c>
      <c r="R320" s="124">
        <f t="shared" si="28"/>
        <v>12728133.692073219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12728133.692073219</v>
      </c>
      <c r="P321" s="124">
        <f t="shared" si="30"/>
        <v>37162.472994439173</v>
      </c>
      <c r="Q321" s="124">
        <f t="shared" si="27"/>
        <v>26871.852048899178</v>
      </c>
      <c r="R321" s="124">
        <f t="shared" si="28"/>
        <v>12792168.017116558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12792168.017116558</v>
      </c>
      <c r="P322" s="124">
        <f t="shared" si="30"/>
        <v>37162.472994439173</v>
      </c>
      <c r="Q322" s="124">
        <f t="shared" si="27"/>
        <v>27007.04240360824</v>
      </c>
      <c r="R322" s="124">
        <f t="shared" si="28"/>
        <v>12856337.532514606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12856337.532514606</v>
      </c>
      <c r="P323" s="124">
        <f t="shared" si="30"/>
        <v>37162.472994439173</v>
      </c>
      <c r="Q323" s="124">
        <f t="shared" si="27"/>
        <v>27142.518174490488</v>
      </c>
      <c r="R323" s="124">
        <f t="shared" si="28"/>
        <v>12920642.523683535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12920642.523683535</v>
      </c>
      <c r="P324" s="124">
        <f t="shared" si="30"/>
        <v>37162.472994439173</v>
      </c>
      <c r="Q324" s="124">
        <f t="shared" si="27"/>
        <v>27278.279964121386</v>
      </c>
      <c r="R324" s="124">
        <f t="shared" si="28"/>
        <v>12985083.276642095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12985083.276642095</v>
      </c>
      <c r="P325" s="124">
        <f t="shared" si="30"/>
        <v>37162.472994439173</v>
      </c>
      <c r="Q325" s="124">
        <f t="shared" si="27"/>
        <v>27414.328376348589</v>
      </c>
      <c r="R325" s="124">
        <f t="shared" si="28"/>
        <v>13049660.078012884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13049660.078012884</v>
      </c>
      <c r="P326" s="124">
        <f t="shared" si="30"/>
        <v>37162.472994439173</v>
      </c>
      <c r="Q326" s="124">
        <f t="shared" si="27"/>
        <v>27550.664016294584</v>
      </c>
      <c r="R326" s="124">
        <f t="shared" si="28"/>
        <v>13114373.215023618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13114373.215023618</v>
      </c>
      <c r="P327" s="124">
        <f t="shared" si="30"/>
        <v>37162.472994439173</v>
      </c>
      <c r="Q327" s="124">
        <f t="shared" si="27"/>
        <v>27687.287490359409</v>
      </c>
      <c r="R327" s="124">
        <f t="shared" si="28"/>
        <v>13179222.975508416</v>
      </c>
      <c r="Z327" s="2"/>
    </row>
    <row r="328" spans="13:26" x14ac:dyDescent="0.25">
      <c r="M328" s="2"/>
      <c r="N328" s="1">
        <f t="shared" si="29"/>
        <v>266</v>
      </c>
      <c r="O328" s="124">
        <f t="shared" si="26"/>
        <v>13179222.975508416</v>
      </c>
      <c r="P328" s="124">
        <f t="shared" si="30"/>
        <v>37162.472994439173</v>
      </c>
      <c r="Q328" s="124">
        <f t="shared" si="27"/>
        <v>27824.199406223343</v>
      </c>
      <c r="R328" s="124">
        <f t="shared" si="28"/>
        <v>13244209.647909079</v>
      </c>
      <c r="Z328" s="2"/>
    </row>
    <row r="329" spans="13:26" x14ac:dyDescent="0.25">
      <c r="M329" s="2"/>
      <c r="N329" s="1">
        <f t="shared" si="29"/>
        <v>267</v>
      </c>
      <c r="O329" s="124">
        <f t="shared" si="26"/>
        <v>13244209.647909079</v>
      </c>
      <c r="P329" s="124">
        <f t="shared" si="30"/>
        <v>37162.472994439173</v>
      </c>
      <c r="Q329" s="124">
        <f t="shared" si="27"/>
        <v>27961.400372849617</v>
      </c>
      <c r="R329" s="124">
        <f t="shared" si="28"/>
        <v>13309333.521276368</v>
      </c>
      <c r="Z329" s="2"/>
    </row>
    <row r="330" spans="13:26" x14ac:dyDescent="0.25">
      <c r="M330" s="2"/>
      <c r="N330" s="1">
        <f t="shared" si="29"/>
        <v>268</v>
      </c>
      <c r="O330" s="124">
        <f t="shared" si="26"/>
        <v>13309333.521276368</v>
      </c>
      <c r="P330" s="124">
        <f t="shared" si="30"/>
        <v>37162.472994439173</v>
      </c>
      <c r="Q330" s="124">
        <f t="shared" si="27"/>
        <v>28098.891000487107</v>
      </c>
      <c r="R330" s="124">
        <f t="shared" si="28"/>
        <v>13374594.885271294</v>
      </c>
      <c r="Z330" s="2"/>
    </row>
    <row r="331" spans="13:26" x14ac:dyDescent="0.25">
      <c r="M331" s="2"/>
      <c r="N331" s="1">
        <f t="shared" si="29"/>
        <v>269</v>
      </c>
      <c r="O331" s="124">
        <f t="shared" si="26"/>
        <v>13374594.885271294</v>
      </c>
      <c r="P331" s="124">
        <f t="shared" si="30"/>
        <v>37162.472994439173</v>
      </c>
      <c r="Q331" s="124">
        <f t="shared" si="27"/>
        <v>28236.67190067306</v>
      </c>
      <c r="R331" s="124">
        <f t="shared" si="28"/>
        <v>13439994.030166406</v>
      </c>
      <c r="Z331" s="2"/>
    </row>
    <row r="332" spans="13:26" x14ac:dyDescent="0.25">
      <c r="M332" s="2"/>
      <c r="N332" s="1">
        <f t="shared" si="29"/>
        <v>270</v>
      </c>
      <c r="O332" s="124">
        <f t="shared" si="26"/>
        <v>13439994.030166406</v>
      </c>
      <c r="P332" s="124">
        <f t="shared" si="30"/>
        <v>37162.472994439173</v>
      </c>
      <c r="Q332" s="124">
        <f t="shared" si="27"/>
        <v>28374.743686235812</v>
      </c>
      <c r="R332" s="124">
        <f t="shared" si="28"/>
        <v>13505531.246847082</v>
      </c>
      <c r="Z332" s="2"/>
    </row>
    <row r="333" spans="13:26" x14ac:dyDescent="0.25">
      <c r="M333" s="2"/>
      <c r="N333" s="1">
        <f t="shared" si="29"/>
        <v>271</v>
      </c>
      <c r="O333" s="124">
        <f t="shared" si="26"/>
        <v>13505531.246847082</v>
      </c>
      <c r="P333" s="124">
        <f t="shared" si="30"/>
        <v>37162.472994439173</v>
      </c>
      <c r="Q333" s="124">
        <f t="shared" si="27"/>
        <v>28513.106971297515</v>
      </c>
      <c r="R333" s="124">
        <f t="shared" si="28"/>
        <v>13571206.826812819</v>
      </c>
      <c r="Z333" s="2"/>
    </row>
    <row r="334" spans="13:26" x14ac:dyDescent="0.25">
      <c r="M334" s="2"/>
      <c r="N334" s="1">
        <f t="shared" si="29"/>
        <v>272</v>
      </c>
      <c r="O334" s="124">
        <f t="shared" si="26"/>
        <v>13571206.826812819</v>
      </c>
      <c r="P334" s="124">
        <f t="shared" si="30"/>
        <v>37162.472994439173</v>
      </c>
      <c r="Q334" s="124">
        <f t="shared" si="27"/>
        <v>28651.762371276855</v>
      </c>
      <c r="R334" s="124">
        <f t="shared" si="28"/>
        <v>13637021.062178535</v>
      </c>
      <c r="Z334" s="2"/>
    </row>
    <row r="335" spans="13:26" x14ac:dyDescent="0.25">
      <c r="M335" s="2"/>
      <c r="N335" s="1">
        <f t="shared" si="29"/>
        <v>273</v>
      </c>
      <c r="O335" s="124">
        <f t="shared" si="26"/>
        <v>13637021.062178535</v>
      </c>
      <c r="P335" s="124">
        <f t="shared" si="30"/>
        <v>37162.472994439173</v>
      </c>
      <c r="Q335" s="124">
        <f t="shared" si="27"/>
        <v>28790.710502891812</v>
      </c>
      <c r="R335" s="124">
        <f t="shared" si="28"/>
        <v>13702974.245675867</v>
      </c>
      <c r="Z335" s="2"/>
    </row>
    <row r="336" spans="13:26" x14ac:dyDescent="0.25">
      <c r="M336" s="2"/>
      <c r="N336" s="1">
        <f t="shared" si="29"/>
        <v>274</v>
      </c>
      <c r="O336" s="124">
        <f t="shared" si="26"/>
        <v>13702974.245675867</v>
      </c>
      <c r="P336" s="124">
        <f t="shared" si="30"/>
        <v>37162.472994439173</v>
      </c>
      <c r="Q336" s="124">
        <f t="shared" si="27"/>
        <v>28929.951984162388</v>
      </c>
      <c r="R336" s="124">
        <f t="shared" si="28"/>
        <v>13769066.670654468</v>
      </c>
      <c r="Z336" s="2"/>
    </row>
    <row r="337" spans="13:26" x14ac:dyDescent="0.25">
      <c r="M337" s="2"/>
      <c r="N337" s="1">
        <f t="shared" si="29"/>
        <v>275</v>
      </c>
      <c r="O337" s="124">
        <f t="shared" si="26"/>
        <v>13769066.670654468</v>
      </c>
      <c r="P337" s="124">
        <f t="shared" si="30"/>
        <v>37162.472994439173</v>
      </c>
      <c r="Q337" s="124">
        <f t="shared" si="27"/>
        <v>29069.487434413353</v>
      </c>
      <c r="R337" s="124">
        <f t="shared" si="28"/>
        <v>13835298.631083321</v>
      </c>
      <c r="Z337" s="2"/>
    </row>
    <row r="338" spans="13:26" x14ac:dyDescent="0.25">
      <c r="M338" s="2"/>
      <c r="N338" s="1">
        <f t="shared" si="29"/>
        <v>276</v>
      </c>
      <c r="O338" s="124">
        <f t="shared" si="26"/>
        <v>13835298.631083321</v>
      </c>
      <c r="P338" s="124">
        <f t="shared" si="30"/>
        <v>37162.472994439173</v>
      </c>
      <c r="Q338" s="124">
        <f t="shared" si="27"/>
        <v>29209.317474277021</v>
      </c>
      <c r="R338" s="124">
        <f t="shared" si="28"/>
        <v>13901670.421552038</v>
      </c>
      <c r="Z338" s="2"/>
    </row>
    <row r="339" spans="13:26" x14ac:dyDescent="0.25">
      <c r="M339" s="2"/>
      <c r="N339" s="1">
        <f t="shared" si="29"/>
        <v>277</v>
      </c>
      <c r="O339" s="124">
        <f t="shared" si="26"/>
        <v>13901670.421552038</v>
      </c>
      <c r="P339" s="124">
        <f t="shared" si="30"/>
        <v>37162.472994439173</v>
      </c>
      <c r="Q339" s="124">
        <f t="shared" si="27"/>
        <v>29349.442725695979</v>
      </c>
      <c r="R339" s="124">
        <f t="shared" si="28"/>
        <v>13968182.337272173</v>
      </c>
      <c r="Z339" s="2"/>
    </row>
    <row r="340" spans="13:26" x14ac:dyDescent="0.25">
      <c r="M340" s="2"/>
      <c r="N340" s="1">
        <f t="shared" si="29"/>
        <v>278</v>
      </c>
      <c r="O340" s="124">
        <f t="shared" si="26"/>
        <v>13968182.337272173</v>
      </c>
      <c r="P340" s="124">
        <f t="shared" si="30"/>
        <v>37162.472994439173</v>
      </c>
      <c r="Q340" s="124">
        <f t="shared" si="27"/>
        <v>29489.863811925879</v>
      </c>
      <c r="R340" s="124">
        <f t="shared" si="28"/>
        <v>14034834.674078537</v>
      </c>
      <c r="Z340" s="2"/>
    </row>
    <row r="341" spans="13:26" x14ac:dyDescent="0.25">
      <c r="M341" s="2"/>
      <c r="N341" s="1">
        <f t="shared" si="29"/>
        <v>279</v>
      </c>
      <c r="O341" s="124">
        <f t="shared" si="26"/>
        <v>14034834.674078537</v>
      </c>
      <c r="P341" s="124">
        <f t="shared" si="30"/>
        <v>37162.472994439173</v>
      </c>
      <c r="Q341" s="124">
        <f t="shared" si="27"/>
        <v>29630.581357538202</v>
      </c>
      <c r="R341" s="124">
        <f t="shared" si="28"/>
        <v>14101627.728430515</v>
      </c>
      <c r="Z341" s="2"/>
    </row>
    <row r="342" spans="13:26" x14ac:dyDescent="0.25">
      <c r="M342" s="2"/>
      <c r="N342" s="1">
        <f t="shared" si="29"/>
        <v>280</v>
      </c>
      <c r="O342" s="124">
        <f t="shared" si="26"/>
        <v>14101627.728430515</v>
      </c>
      <c r="P342" s="124">
        <f t="shared" si="30"/>
        <v>37162.472994439173</v>
      </c>
      <c r="Q342" s="124">
        <f t="shared" si="27"/>
        <v>29771.595988423029</v>
      </c>
      <c r="R342" s="124">
        <f t="shared" si="28"/>
        <v>14168561.797413377</v>
      </c>
      <c r="Z342" s="2"/>
    </row>
    <row r="343" spans="13:26" x14ac:dyDescent="0.25">
      <c r="M343" s="2"/>
      <c r="N343" s="1">
        <f t="shared" si="29"/>
        <v>281</v>
      </c>
      <c r="O343" s="124">
        <f t="shared" si="26"/>
        <v>14168561.797413377</v>
      </c>
      <c r="P343" s="124">
        <f t="shared" si="30"/>
        <v>37162.472994439173</v>
      </c>
      <c r="Q343" s="124">
        <f t="shared" si="27"/>
        <v>29912.90833179183</v>
      </c>
      <c r="R343" s="124">
        <f t="shared" si="28"/>
        <v>14235637.178739607</v>
      </c>
      <c r="Z343" s="2"/>
    </row>
    <row r="344" spans="13:26" x14ac:dyDescent="0.25">
      <c r="M344" s="2"/>
      <c r="N344" s="1">
        <f t="shared" si="29"/>
        <v>282</v>
      </c>
      <c r="O344" s="124">
        <f t="shared" si="26"/>
        <v>14235637.178739607</v>
      </c>
      <c r="P344" s="124">
        <f t="shared" si="30"/>
        <v>37162.472994439173</v>
      </c>
      <c r="Q344" s="124">
        <f t="shared" si="27"/>
        <v>30054.519016180264</v>
      </c>
      <c r="R344" s="124">
        <f t="shared" si="28"/>
        <v>14302854.170750227</v>
      </c>
      <c r="Z344" s="2"/>
    </row>
    <row r="345" spans="13:26" x14ac:dyDescent="0.25">
      <c r="M345" s="2"/>
      <c r="N345" s="1">
        <f t="shared" si="29"/>
        <v>283</v>
      </c>
      <c r="O345" s="124">
        <f t="shared" si="26"/>
        <v>14302854.170750227</v>
      </c>
      <c r="P345" s="124">
        <f t="shared" si="30"/>
        <v>37162.472994439173</v>
      </c>
      <c r="Q345" s="124">
        <f t="shared" si="27"/>
        <v>30196.428671450954</v>
      </c>
      <c r="R345" s="124">
        <f t="shared" si="28"/>
        <v>14370213.072416117</v>
      </c>
      <c r="Z345" s="2"/>
    </row>
    <row r="346" spans="13:26" x14ac:dyDescent="0.25">
      <c r="M346" s="2"/>
      <c r="N346" s="1">
        <f t="shared" si="29"/>
        <v>284</v>
      </c>
      <c r="O346" s="124">
        <f t="shared" si="26"/>
        <v>14370213.072416117</v>
      </c>
      <c r="P346" s="124">
        <f t="shared" si="30"/>
        <v>37162.472994439173</v>
      </c>
      <c r="Q346" s="124">
        <f t="shared" si="27"/>
        <v>30338.637928796314</v>
      </c>
      <c r="R346" s="124">
        <f t="shared" si="28"/>
        <v>14437714.183339354</v>
      </c>
      <c r="Z346" s="2"/>
    </row>
    <row r="347" spans="13:26" x14ac:dyDescent="0.25">
      <c r="M347" s="2"/>
      <c r="N347" s="1">
        <f t="shared" si="29"/>
        <v>285</v>
      </c>
      <c r="O347" s="124">
        <f t="shared" si="26"/>
        <v>14437714.183339354</v>
      </c>
      <c r="P347" s="124">
        <f t="shared" si="30"/>
        <v>37162.472994439173</v>
      </c>
      <c r="Q347" s="124">
        <f t="shared" si="27"/>
        <v>30481.147420741327</v>
      </c>
      <c r="R347" s="124">
        <f t="shared" si="28"/>
        <v>14505357.803754535</v>
      </c>
      <c r="Z347" s="2"/>
    </row>
    <row r="348" spans="13:26" x14ac:dyDescent="0.25">
      <c r="M348" s="2"/>
      <c r="N348" s="1">
        <f t="shared" si="29"/>
        <v>286</v>
      </c>
      <c r="O348" s="124">
        <f t="shared" si="26"/>
        <v>14505357.803754535</v>
      </c>
      <c r="P348" s="124">
        <f t="shared" si="30"/>
        <v>37162.472994439173</v>
      </c>
      <c r="Q348" s="124">
        <f t="shared" si="27"/>
        <v>30623.957781146375</v>
      </c>
      <c r="R348" s="124">
        <f t="shared" si="28"/>
        <v>14573144.234530121</v>
      </c>
      <c r="Z348" s="2"/>
    </row>
    <row r="349" spans="13:26" x14ac:dyDescent="0.25">
      <c r="M349" s="2"/>
      <c r="N349" s="1">
        <f t="shared" si="29"/>
        <v>287</v>
      </c>
      <c r="O349" s="124">
        <f t="shared" si="26"/>
        <v>14573144.234530121</v>
      </c>
      <c r="P349" s="124">
        <f t="shared" si="30"/>
        <v>37162.472994439173</v>
      </c>
      <c r="Q349" s="124">
        <f t="shared" si="27"/>
        <v>30767.069645210071</v>
      </c>
      <c r="R349" s="124">
        <f t="shared" si="28"/>
        <v>14641073.77716977</v>
      </c>
      <c r="Z349" s="2"/>
    </row>
    <row r="350" spans="13:26" x14ac:dyDescent="0.25">
      <c r="M350" s="2"/>
      <c r="N350" s="1">
        <f t="shared" si="29"/>
        <v>288</v>
      </c>
      <c r="O350" s="124">
        <f t="shared" si="26"/>
        <v>14641073.77716977</v>
      </c>
      <c r="P350" s="124">
        <f t="shared" si="30"/>
        <v>37162.472994439173</v>
      </c>
      <c r="Q350" s="124">
        <f t="shared" si="27"/>
        <v>30910.483649472048</v>
      </c>
      <c r="R350" s="124">
        <f t="shared" si="28"/>
        <v>14709146.733813681</v>
      </c>
      <c r="Z350" s="2"/>
    </row>
    <row r="351" spans="13:26" x14ac:dyDescent="0.25">
      <c r="M351" s="2"/>
      <c r="N351" s="1">
        <f t="shared" si="29"/>
        <v>289</v>
      </c>
      <c r="O351" s="124">
        <f t="shared" si="26"/>
        <v>14709146.733813681</v>
      </c>
      <c r="P351" s="124">
        <f t="shared" si="30"/>
        <v>37162.472994439173</v>
      </c>
      <c r="Q351" s="124">
        <f t="shared" si="27"/>
        <v>31054.200431815836</v>
      </c>
      <c r="R351" s="124">
        <f t="shared" si="28"/>
        <v>14777363.407239936</v>
      </c>
      <c r="Z351" s="2"/>
    </row>
    <row r="352" spans="13:26" x14ac:dyDescent="0.25">
      <c r="M352" s="2"/>
      <c r="N352" s="1">
        <f t="shared" si="29"/>
        <v>290</v>
      </c>
      <c r="O352" s="124">
        <f t="shared" si="26"/>
        <v>14777363.407239936</v>
      </c>
      <c r="P352" s="124">
        <f t="shared" si="30"/>
        <v>37162.472994439173</v>
      </c>
      <c r="Q352" s="124">
        <f t="shared" si="27"/>
        <v>31198.22063147166</v>
      </c>
      <c r="R352" s="124">
        <f t="shared" si="28"/>
        <v>14845724.100865846</v>
      </c>
      <c r="Z352" s="2"/>
    </row>
    <row r="353" spans="13:26" x14ac:dyDescent="0.25">
      <c r="M353" s="2"/>
      <c r="N353" s="1">
        <f t="shared" si="29"/>
        <v>291</v>
      </c>
      <c r="O353" s="124">
        <f t="shared" si="26"/>
        <v>14845724.100865846</v>
      </c>
      <c r="P353" s="124">
        <f t="shared" si="30"/>
        <v>37162.472994439173</v>
      </c>
      <c r="Q353" s="124">
        <f t="shared" si="27"/>
        <v>31342.5448890193</v>
      </c>
      <c r="R353" s="124">
        <f t="shared" si="28"/>
        <v>14914229.118749306</v>
      </c>
      <c r="Z353" s="2"/>
    </row>
    <row r="354" spans="13:26" x14ac:dyDescent="0.25">
      <c r="M354" s="2"/>
      <c r="N354" s="1">
        <f t="shared" si="29"/>
        <v>292</v>
      </c>
      <c r="O354" s="124">
        <f t="shared" si="26"/>
        <v>14914229.118749306</v>
      </c>
      <c r="P354" s="124">
        <f t="shared" si="30"/>
        <v>37162.472994439173</v>
      </c>
      <c r="Q354" s="124">
        <f t="shared" si="27"/>
        <v>31487.17384639095</v>
      </c>
      <c r="R354" s="124">
        <f t="shared" si="28"/>
        <v>14982878.765590135</v>
      </c>
      <c r="Z354" s="2"/>
    </row>
    <row r="355" spans="13:26" x14ac:dyDescent="0.25">
      <c r="M355" s="2"/>
      <c r="N355" s="1">
        <f t="shared" si="29"/>
        <v>293</v>
      </c>
      <c r="O355" s="124">
        <f t="shared" si="26"/>
        <v>14982878.765590135</v>
      </c>
      <c r="P355" s="124">
        <f t="shared" si="30"/>
        <v>37162.472994439173</v>
      </c>
      <c r="Q355" s="124">
        <f t="shared" si="27"/>
        <v>31632.108146874045</v>
      </c>
      <c r="R355" s="124">
        <f t="shared" si="28"/>
        <v>15051673.346731449</v>
      </c>
      <c r="Z355" s="2"/>
    </row>
    <row r="356" spans="13:26" x14ac:dyDescent="0.25">
      <c r="M356" s="2"/>
      <c r="N356" s="1">
        <f t="shared" si="29"/>
        <v>294</v>
      </c>
      <c r="O356" s="124">
        <f t="shared" si="26"/>
        <v>15051673.346731449</v>
      </c>
      <c r="P356" s="124">
        <f t="shared" si="30"/>
        <v>37162.472994439173</v>
      </c>
      <c r="Q356" s="124">
        <f t="shared" si="27"/>
        <v>31777.348435114156</v>
      </c>
      <c r="R356" s="124">
        <f t="shared" si="28"/>
        <v>15120613.168161003</v>
      </c>
      <c r="Z356" s="2"/>
    </row>
    <row r="357" spans="13:26" x14ac:dyDescent="0.25">
      <c r="M357" s="2"/>
      <c r="N357" s="1">
        <f t="shared" si="29"/>
        <v>295</v>
      </c>
      <c r="O357" s="124">
        <f t="shared" si="26"/>
        <v>15120613.168161003</v>
      </c>
      <c r="P357" s="124">
        <f t="shared" si="30"/>
        <v>37162.472994439173</v>
      </c>
      <c r="Q357" s="124">
        <f t="shared" si="27"/>
        <v>31922.895357117828</v>
      </c>
      <c r="R357" s="124">
        <f t="shared" si="28"/>
        <v>15189698.536512559</v>
      </c>
      <c r="Z357" s="2"/>
    </row>
    <row r="358" spans="13:26" x14ac:dyDescent="0.25">
      <c r="M358" s="2"/>
      <c r="N358" s="1">
        <f t="shared" si="29"/>
        <v>296</v>
      </c>
      <c r="O358" s="124">
        <f t="shared" si="26"/>
        <v>15189698.536512559</v>
      </c>
      <c r="P358" s="124">
        <f t="shared" si="30"/>
        <v>37162.472994439173</v>
      </c>
      <c r="Q358" s="124">
        <f t="shared" si="27"/>
        <v>32068.74956025547</v>
      </c>
      <c r="R358" s="124">
        <f t="shared" si="28"/>
        <v>15258929.759067254</v>
      </c>
      <c r="Z358" s="2"/>
    </row>
    <row r="359" spans="13:26" x14ac:dyDescent="0.25">
      <c r="M359" s="2"/>
      <c r="N359" s="1">
        <f t="shared" si="29"/>
        <v>297</v>
      </c>
      <c r="O359" s="124">
        <f t="shared" si="26"/>
        <v>15258929.759067254</v>
      </c>
      <c r="P359" s="124">
        <f t="shared" si="30"/>
        <v>37162.472994439173</v>
      </c>
      <c r="Q359" s="124">
        <f t="shared" si="27"/>
        <v>32214.911693264239</v>
      </c>
      <c r="R359" s="124">
        <f t="shared" si="28"/>
        <v>15328307.143754957</v>
      </c>
      <c r="Z359" s="2"/>
    </row>
    <row r="360" spans="13:26" x14ac:dyDescent="0.25">
      <c r="M360" s="2"/>
      <c r="N360" s="1">
        <f t="shared" si="29"/>
        <v>298</v>
      </c>
      <c r="O360" s="124">
        <f t="shared" ref="O360:O423" si="31">R359</f>
        <v>15328307.143754957</v>
      </c>
      <c r="P360" s="124">
        <f t="shared" si="30"/>
        <v>37162.472994439173</v>
      </c>
      <c r="Q360" s="124">
        <f t="shared" ref="Q360:Q423" si="32">O360*$P$57</f>
        <v>32361.382406250901</v>
      </c>
      <c r="R360" s="124">
        <f t="shared" ref="R360:R423" si="33">O360+P360+Q360</f>
        <v>15397830.999155648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15397830.999155648</v>
      </c>
      <c r="P361" s="124">
        <f t="shared" si="30"/>
        <v>37162.472994439173</v>
      </c>
      <c r="Q361" s="124">
        <f t="shared" si="32"/>
        <v>32508.162350694751</v>
      </c>
      <c r="R361" s="124">
        <f t="shared" si="33"/>
        <v>15467501.634500783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15467501.634500783</v>
      </c>
      <c r="P362" s="124">
        <f t="shared" si="30"/>
        <v>37162.472994439173</v>
      </c>
      <c r="Q362" s="124">
        <f t="shared" si="32"/>
        <v>32655.252179450497</v>
      </c>
      <c r="R362" s="124">
        <f t="shared" si="33"/>
        <v>15537319.359674674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15537319.359674674</v>
      </c>
      <c r="P363" s="124">
        <f t="shared" si="30"/>
        <v>37162.472994439173</v>
      </c>
      <c r="Q363" s="124">
        <f t="shared" si="32"/>
        <v>32802.652546751153</v>
      </c>
      <c r="R363" s="124">
        <f t="shared" si="33"/>
        <v>15607284.485215863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15607284.485215863</v>
      </c>
      <c r="P364" s="124">
        <f t="shared" si="30"/>
        <v>37162.472994439173</v>
      </c>
      <c r="Q364" s="124">
        <f t="shared" si="32"/>
        <v>32950.364108210975</v>
      </c>
      <c r="R364" s="124">
        <f t="shared" si="33"/>
        <v>15677397.322318513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15677397.322318513</v>
      </c>
      <c r="P365" s="124">
        <f t="shared" si="30"/>
        <v>37162.472994439173</v>
      </c>
      <c r="Q365" s="124">
        <f t="shared" si="32"/>
        <v>33098.387520828364</v>
      </c>
      <c r="R365" s="124">
        <f t="shared" si="33"/>
        <v>15747658.182833781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15747658.182833781</v>
      </c>
      <c r="P366" s="124">
        <f t="shared" si="30"/>
        <v>37162.472994439173</v>
      </c>
      <c r="Q366" s="124">
        <f t="shared" si="32"/>
        <v>33246.723442988769</v>
      </c>
      <c r="R366" s="124">
        <f t="shared" si="33"/>
        <v>15818067.379271209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15818067.379271209</v>
      </c>
      <c r="P367" s="124">
        <f t="shared" si="30"/>
        <v>37162.472994439173</v>
      </c>
      <c r="Q367" s="124">
        <f t="shared" si="32"/>
        <v>33395.37253446765</v>
      </c>
      <c r="R367" s="124">
        <f t="shared" si="33"/>
        <v>15888625.224800115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15888625.224800115</v>
      </c>
      <c r="P368" s="124">
        <f t="shared" si="30"/>
        <v>37162.472994439173</v>
      </c>
      <c r="Q368" s="124">
        <f t="shared" si="32"/>
        <v>33544.335456433393</v>
      </c>
      <c r="R368" s="124">
        <f t="shared" si="33"/>
        <v>15959332.033250988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15959332.033250988</v>
      </c>
      <c r="P369" s="124">
        <f t="shared" si="30"/>
        <v>37162.472994439173</v>
      </c>
      <c r="Q369" s="124">
        <f t="shared" si="32"/>
        <v>33693.612871450256</v>
      </c>
      <c r="R369" s="124">
        <f t="shared" si="33"/>
        <v>16030188.119116876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16030188.119116876</v>
      </c>
      <c r="P370" s="124">
        <f t="shared" si="30"/>
        <v>37162.472994439173</v>
      </c>
      <c r="Q370" s="124">
        <f t="shared" si="32"/>
        <v>33843.205443481304</v>
      </c>
      <c r="R370" s="124">
        <f t="shared" si="33"/>
        <v>16101193.797554797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16101193.797554797</v>
      </c>
      <c r="P371" s="124">
        <f t="shared" si="30"/>
        <v>37162.472994439173</v>
      </c>
      <c r="Q371" s="124">
        <f t="shared" si="32"/>
        <v>33993.113837891382</v>
      </c>
      <c r="R371" s="124">
        <f t="shared" si="33"/>
        <v>16172349.384387128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16172349.384387128</v>
      </c>
      <c r="P372" s="124">
        <f t="shared" si="30"/>
        <v>37162.472994439173</v>
      </c>
      <c r="Q372" s="124">
        <f t="shared" si="32"/>
        <v>34143.338721450062</v>
      </c>
      <c r="R372" s="124">
        <f t="shared" si="33"/>
        <v>16243655.196103018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16243655.196103018</v>
      </c>
      <c r="P373" s="124">
        <f t="shared" si="30"/>
        <v>37162.472994439173</v>
      </c>
      <c r="Q373" s="124">
        <f t="shared" si="32"/>
        <v>34293.880762334607</v>
      </c>
      <c r="R373" s="124">
        <f t="shared" si="33"/>
        <v>16315111.549859792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16315111.549859792</v>
      </c>
      <c r="P374" s="124">
        <f t="shared" si="30"/>
        <v>37162.472994439173</v>
      </c>
      <c r="Q374" s="124">
        <f t="shared" si="32"/>
        <v>34444.740630132954</v>
      </c>
      <c r="R374" s="124">
        <f t="shared" si="33"/>
        <v>16386718.763484364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16386718.763484364</v>
      </c>
      <c r="P375" s="124">
        <f t="shared" si="30"/>
        <v>37162.472994439173</v>
      </c>
      <c r="Q375" s="124">
        <f t="shared" si="32"/>
        <v>34595.918995846674</v>
      </c>
      <c r="R375" s="124">
        <f t="shared" si="33"/>
        <v>16458477.15547465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16458477.15547465</v>
      </c>
      <c r="P376" s="124">
        <f t="shared" si="30"/>
        <v>37162.472994439173</v>
      </c>
      <c r="Q376" s="124">
        <f t="shared" si="32"/>
        <v>34747.416531893985</v>
      </c>
      <c r="R376" s="124">
        <f t="shared" si="33"/>
        <v>16530387.045000983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16530387.045000983</v>
      </c>
      <c r="P377" s="124">
        <f t="shared" si="30"/>
        <v>37162.472994439173</v>
      </c>
      <c r="Q377" s="124">
        <f t="shared" si="32"/>
        <v>34899.233912112715</v>
      </c>
      <c r="R377" s="124">
        <f t="shared" si="33"/>
        <v>16602448.751907535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16602448.751907535</v>
      </c>
      <c r="P378" s="124">
        <f t="shared" si="30"/>
        <v>37162.472994439173</v>
      </c>
      <c r="Q378" s="124">
        <f t="shared" si="32"/>
        <v>35051.371811763311</v>
      </c>
      <c r="R378" s="124">
        <f t="shared" si="33"/>
        <v>16674662.596713737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16674662.596713737</v>
      </c>
      <c r="P379" s="124">
        <f t="shared" si="30"/>
        <v>37162.472994439173</v>
      </c>
      <c r="Q379" s="124">
        <f t="shared" si="32"/>
        <v>35203.830907531839</v>
      </c>
      <c r="R379" s="124">
        <f t="shared" si="33"/>
        <v>16747028.900615707</v>
      </c>
      <c r="Z379" s="2"/>
    </row>
    <row r="380" spans="13:26" x14ac:dyDescent="0.25">
      <c r="M380" s="2"/>
      <c r="N380" s="1">
        <f t="shared" ref="N380:N443" si="34">N379+1</f>
        <v>318</v>
      </c>
      <c r="O380" s="124">
        <f t="shared" si="31"/>
        <v>16747028.900615707</v>
      </c>
      <c r="P380" s="124">
        <f t="shared" ref="P380:P443" si="35">P379</f>
        <v>37162.472994439173</v>
      </c>
      <c r="Q380" s="124">
        <f t="shared" si="32"/>
        <v>35356.611877533003</v>
      </c>
      <c r="R380" s="124">
        <f t="shared" si="33"/>
        <v>16819547.985487681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16819547.985487681</v>
      </c>
      <c r="P381" s="124">
        <f t="shared" si="35"/>
        <v>37162.472994439173</v>
      </c>
      <c r="Q381" s="124">
        <f t="shared" si="32"/>
        <v>35509.715401313151</v>
      </c>
      <c r="R381" s="124">
        <f t="shared" si="33"/>
        <v>16892220.173883434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16892220.173883434</v>
      </c>
      <c r="P382" s="124">
        <f t="shared" si="35"/>
        <v>37162.472994439173</v>
      </c>
      <c r="Q382" s="124">
        <f t="shared" si="32"/>
        <v>35663.142159853298</v>
      </c>
      <c r="R382" s="124">
        <f t="shared" si="33"/>
        <v>16965045.789037727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16965045.789037727</v>
      </c>
      <c r="P383" s="124">
        <f t="shared" si="35"/>
        <v>37162.472994439173</v>
      </c>
      <c r="Q383" s="124">
        <f t="shared" si="32"/>
        <v>35816.892835572158</v>
      </c>
      <c r="R383" s="124">
        <f t="shared" si="33"/>
        <v>17038025.154867738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17038025.154867738</v>
      </c>
      <c r="P384" s="124">
        <f t="shared" si="35"/>
        <v>37162.472994439173</v>
      </c>
      <c r="Q384" s="124">
        <f t="shared" si="32"/>
        <v>35970.968112329181</v>
      </c>
      <c r="R384" s="124">
        <f t="shared" si="33"/>
        <v>17111158.595974509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17111158.595974509</v>
      </c>
      <c r="P385" s="124">
        <f t="shared" si="35"/>
        <v>37162.472994439173</v>
      </c>
      <c r="Q385" s="124">
        <f t="shared" si="32"/>
        <v>36125.368675427591</v>
      </c>
      <c r="R385" s="124">
        <f t="shared" si="33"/>
        <v>17184446.437644377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17184446.437644377</v>
      </c>
      <c r="P386" s="124">
        <f t="shared" si="35"/>
        <v>37162.472994439173</v>
      </c>
      <c r="Q386" s="124">
        <f t="shared" si="32"/>
        <v>36280.095211617445</v>
      </c>
      <c r="R386" s="124">
        <f t="shared" si="33"/>
        <v>17257889.005850434</v>
      </c>
      <c r="Z386" s="2"/>
    </row>
    <row r="387" spans="13:26" x14ac:dyDescent="0.25">
      <c r="M387" s="2"/>
      <c r="N387" s="1">
        <f t="shared" si="34"/>
        <v>325</v>
      </c>
      <c r="O387" s="124">
        <f t="shared" si="31"/>
        <v>17257889.005850434</v>
      </c>
      <c r="P387" s="124">
        <f t="shared" si="35"/>
        <v>37162.472994439173</v>
      </c>
      <c r="Q387" s="124">
        <f t="shared" si="32"/>
        <v>36435.148409098663</v>
      </c>
      <c r="R387" s="124">
        <f t="shared" si="33"/>
        <v>17331486.627253972</v>
      </c>
      <c r="Z387" s="2"/>
    </row>
    <row r="388" spans="13:26" x14ac:dyDescent="0.25">
      <c r="M388" s="2"/>
      <c r="N388" s="1">
        <f t="shared" si="34"/>
        <v>326</v>
      </c>
      <c r="O388" s="124">
        <f t="shared" si="31"/>
        <v>17331486.627253972</v>
      </c>
      <c r="P388" s="124">
        <f t="shared" si="35"/>
        <v>37162.472994439173</v>
      </c>
      <c r="Q388" s="124">
        <f t="shared" si="32"/>
        <v>36590.528957524111</v>
      </c>
      <c r="R388" s="124">
        <f t="shared" si="33"/>
        <v>17405239.629205935</v>
      </c>
      <c r="Z388" s="2"/>
    </row>
    <row r="389" spans="13:26" x14ac:dyDescent="0.25">
      <c r="M389" s="2"/>
      <c r="N389" s="1">
        <f t="shared" si="34"/>
        <v>327</v>
      </c>
      <c r="O389" s="124">
        <f t="shared" si="31"/>
        <v>17405239.629205935</v>
      </c>
      <c r="P389" s="124">
        <f t="shared" si="35"/>
        <v>37162.472994439173</v>
      </c>
      <c r="Q389" s="124">
        <f t="shared" si="32"/>
        <v>36746.237548002668</v>
      </c>
      <c r="R389" s="124">
        <f t="shared" si="33"/>
        <v>17479148.339748375</v>
      </c>
      <c r="Z389" s="2"/>
    </row>
    <row r="390" spans="13:26" x14ac:dyDescent="0.25">
      <c r="M390" s="2"/>
      <c r="N390" s="1">
        <f t="shared" si="34"/>
        <v>328</v>
      </c>
      <c r="O390" s="124">
        <f t="shared" si="31"/>
        <v>17479148.339748375</v>
      </c>
      <c r="P390" s="124">
        <f t="shared" si="35"/>
        <v>37162.472994439173</v>
      </c>
      <c r="Q390" s="124">
        <f t="shared" si="32"/>
        <v>36902.27487310228</v>
      </c>
      <c r="R390" s="124">
        <f t="shared" si="33"/>
        <v>17553213.087615918</v>
      </c>
      <c r="Z390" s="2"/>
    </row>
    <row r="391" spans="13:26" x14ac:dyDescent="0.25">
      <c r="M391" s="2"/>
      <c r="N391" s="1">
        <f t="shared" si="34"/>
        <v>329</v>
      </c>
      <c r="O391" s="124">
        <f t="shared" si="31"/>
        <v>17553213.087615918</v>
      </c>
      <c r="P391" s="124">
        <f t="shared" si="35"/>
        <v>37162.472994439173</v>
      </c>
      <c r="Q391" s="124">
        <f t="shared" si="32"/>
        <v>37058.641626853074</v>
      </c>
      <c r="R391" s="124">
        <f t="shared" si="33"/>
        <v>17627434.202237211</v>
      </c>
      <c r="Z391" s="2"/>
    </row>
    <row r="392" spans="13:26" x14ac:dyDescent="0.25">
      <c r="M392" s="2"/>
      <c r="N392" s="1">
        <f t="shared" si="34"/>
        <v>330</v>
      </c>
      <c r="O392" s="124">
        <f t="shared" si="31"/>
        <v>17627434.202237211</v>
      </c>
      <c r="P392" s="124">
        <f t="shared" si="35"/>
        <v>37162.472994439173</v>
      </c>
      <c r="Q392" s="124">
        <f t="shared" si="32"/>
        <v>37215.338504750413</v>
      </c>
      <c r="R392" s="124">
        <f t="shared" si="33"/>
        <v>17701812.013736401</v>
      </c>
      <c r="Z392" s="2"/>
    </row>
    <row r="393" spans="13:26" x14ac:dyDescent="0.25">
      <c r="M393" s="2"/>
      <c r="N393" s="1">
        <f t="shared" si="34"/>
        <v>331</v>
      </c>
      <c r="O393" s="124">
        <f t="shared" si="31"/>
        <v>17701812.013736401</v>
      </c>
      <c r="P393" s="124">
        <f t="shared" si="35"/>
        <v>37162.472994439173</v>
      </c>
      <c r="Q393" s="124">
        <f t="shared" si="32"/>
        <v>37372.366203757992</v>
      </c>
      <c r="R393" s="124">
        <f t="shared" si="33"/>
        <v>17776346.852934599</v>
      </c>
      <c r="Z393" s="2"/>
    </row>
    <row r="394" spans="13:26" x14ac:dyDescent="0.25">
      <c r="M394" s="2"/>
      <c r="N394" s="1">
        <f t="shared" si="34"/>
        <v>332</v>
      </c>
      <c r="O394" s="124">
        <f t="shared" si="31"/>
        <v>17776346.852934599</v>
      </c>
      <c r="P394" s="124">
        <f t="shared" si="35"/>
        <v>37162.472994439173</v>
      </c>
      <c r="Q394" s="124">
        <f t="shared" si="32"/>
        <v>37529.72542231097</v>
      </c>
      <c r="R394" s="124">
        <f t="shared" si="33"/>
        <v>17851039.05135135</v>
      </c>
      <c r="Z394" s="2"/>
    </row>
    <row r="395" spans="13:26" x14ac:dyDescent="0.25">
      <c r="M395" s="2"/>
      <c r="N395" s="1">
        <f t="shared" si="34"/>
        <v>333</v>
      </c>
      <c r="O395" s="124">
        <f t="shared" si="31"/>
        <v>17851039.05135135</v>
      </c>
      <c r="P395" s="124">
        <f t="shared" si="35"/>
        <v>37162.472994439173</v>
      </c>
      <c r="Q395" s="124">
        <f t="shared" si="32"/>
        <v>37687.416860319041</v>
      </c>
      <c r="R395" s="124">
        <f t="shared" si="33"/>
        <v>17925888.941206109</v>
      </c>
      <c r="Z395" s="2"/>
    </row>
    <row r="396" spans="13:26" x14ac:dyDescent="0.25">
      <c r="M396" s="2"/>
      <c r="N396" s="1">
        <f t="shared" si="34"/>
        <v>334</v>
      </c>
      <c r="O396" s="124">
        <f t="shared" si="31"/>
        <v>17925888.941206109</v>
      </c>
      <c r="P396" s="124">
        <f t="shared" si="35"/>
        <v>37162.472994439173</v>
      </c>
      <c r="Q396" s="124">
        <f t="shared" si="32"/>
        <v>37845.441219169552</v>
      </c>
      <c r="R396" s="124">
        <f t="shared" si="33"/>
        <v>18000896.855419718</v>
      </c>
      <c r="Z396" s="2"/>
    </row>
    <row r="397" spans="13:26" x14ac:dyDescent="0.25">
      <c r="M397" s="2"/>
      <c r="N397" s="1">
        <f t="shared" si="34"/>
        <v>335</v>
      </c>
      <c r="O397" s="124">
        <f t="shared" si="31"/>
        <v>18000896.855419718</v>
      </c>
      <c r="P397" s="124">
        <f t="shared" si="35"/>
        <v>37162.472994439173</v>
      </c>
      <c r="Q397" s="124">
        <f t="shared" si="32"/>
        <v>38003.799201730646</v>
      </c>
      <c r="R397" s="124">
        <f t="shared" si="33"/>
        <v>18076063.127615888</v>
      </c>
      <c r="Z397" s="2"/>
    </row>
    <row r="398" spans="13:26" x14ac:dyDescent="0.25">
      <c r="M398" s="2"/>
      <c r="N398" s="1">
        <f t="shared" si="34"/>
        <v>336</v>
      </c>
      <c r="O398" s="124">
        <f t="shared" si="31"/>
        <v>18076063.127615888</v>
      </c>
      <c r="P398" s="124">
        <f t="shared" si="35"/>
        <v>37162.472994439173</v>
      </c>
      <c r="Q398" s="124">
        <f t="shared" si="32"/>
        <v>38162.491512354369</v>
      </c>
      <c r="R398" s="124">
        <f t="shared" si="33"/>
        <v>18151388.092122681</v>
      </c>
      <c r="Z398" s="2"/>
    </row>
    <row r="399" spans="13:26" x14ac:dyDescent="0.25">
      <c r="M399" s="2"/>
      <c r="N399" s="1">
        <f t="shared" si="34"/>
        <v>337</v>
      </c>
      <c r="O399" s="124">
        <f t="shared" si="31"/>
        <v>18151388.092122681</v>
      </c>
      <c r="P399" s="124">
        <f t="shared" si="35"/>
        <v>37162.472994439173</v>
      </c>
      <c r="Q399" s="124">
        <f t="shared" si="32"/>
        <v>38321.518856879804</v>
      </c>
      <c r="R399" s="124">
        <f t="shared" si="33"/>
        <v>18226872.083974</v>
      </c>
      <c r="Z399" s="2"/>
    </row>
    <row r="400" spans="13:26" x14ac:dyDescent="0.25">
      <c r="M400" s="2"/>
      <c r="N400" s="1">
        <f t="shared" si="34"/>
        <v>338</v>
      </c>
      <c r="O400" s="124">
        <f t="shared" si="31"/>
        <v>18226872.083974</v>
      </c>
      <c r="P400" s="124">
        <f t="shared" si="35"/>
        <v>37162.472994439173</v>
      </c>
      <c r="Q400" s="124">
        <f t="shared" si="32"/>
        <v>38480.881942636217</v>
      </c>
      <c r="R400" s="124">
        <f t="shared" si="33"/>
        <v>18302515.438911077</v>
      </c>
      <c r="Z400" s="2"/>
    </row>
    <row r="401" spans="13:26" x14ac:dyDescent="0.25">
      <c r="M401" s="2"/>
      <c r="N401" s="1">
        <f t="shared" si="34"/>
        <v>339</v>
      </c>
      <c r="O401" s="124">
        <f t="shared" si="31"/>
        <v>18302515.438911077</v>
      </c>
      <c r="P401" s="124">
        <f t="shared" si="35"/>
        <v>37162.472994439173</v>
      </c>
      <c r="Q401" s="124">
        <f t="shared" si="32"/>
        <v>38640.581478446198</v>
      </c>
      <c r="R401" s="124">
        <f t="shared" si="33"/>
        <v>18378318.493383963</v>
      </c>
      <c r="Z401" s="2"/>
    </row>
    <row r="402" spans="13:26" x14ac:dyDescent="0.25">
      <c r="M402" s="2"/>
      <c r="N402" s="1">
        <f t="shared" si="34"/>
        <v>340</v>
      </c>
      <c r="O402" s="124">
        <f t="shared" si="31"/>
        <v>18378318.493383963</v>
      </c>
      <c r="P402" s="124">
        <f t="shared" si="35"/>
        <v>37162.472994439173</v>
      </c>
      <c r="Q402" s="124">
        <f t="shared" si="32"/>
        <v>38800.61817462882</v>
      </c>
      <c r="R402" s="124">
        <f t="shared" si="33"/>
        <v>18454281.584553029</v>
      </c>
      <c r="Z402" s="2"/>
    </row>
    <row r="403" spans="13:26" x14ac:dyDescent="0.25">
      <c r="M403" s="2"/>
      <c r="N403" s="1">
        <f t="shared" si="34"/>
        <v>341</v>
      </c>
      <c r="O403" s="124">
        <f t="shared" si="31"/>
        <v>18454281.584553029</v>
      </c>
      <c r="P403" s="124">
        <f t="shared" si="35"/>
        <v>37162.472994439173</v>
      </c>
      <c r="Q403" s="124">
        <f t="shared" si="32"/>
        <v>38960.992743002767</v>
      </c>
      <c r="R403" s="124">
        <f t="shared" si="33"/>
        <v>18530405.050290473</v>
      </c>
      <c r="Z403" s="2"/>
    </row>
    <row r="404" spans="13:26" x14ac:dyDescent="0.25">
      <c r="M404" s="2"/>
      <c r="N404" s="1">
        <f t="shared" si="34"/>
        <v>342</v>
      </c>
      <c r="O404" s="124">
        <f t="shared" si="31"/>
        <v>18530405.050290473</v>
      </c>
      <c r="P404" s="124">
        <f t="shared" si="35"/>
        <v>37162.472994439173</v>
      </c>
      <c r="Q404" s="124">
        <f t="shared" si="32"/>
        <v>39121.70589688958</v>
      </c>
      <c r="R404" s="124">
        <f t="shared" si="33"/>
        <v>18606689.2291818</v>
      </c>
      <c r="Z404" s="2"/>
    </row>
    <row r="405" spans="13:26" x14ac:dyDescent="0.25">
      <c r="M405" s="2"/>
      <c r="N405" s="1">
        <f t="shared" si="34"/>
        <v>343</v>
      </c>
      <c r="O405" s="124">
        <f t="shared" si="31"/>
        <v>18606689.2291818</v>
      </c>
      <c r="P405" s="124">
        <f t="shared" si="35"/>
        <v>37162.472994439173</v>
      </c>
      <c r="Q405" s="124">
        <f t="shared" si="32"/>
        <v>39282.758351116718</v>
      </c>
      <c r="R405" s="124">
        <f t="shared" si="33"/>
        <v>18683134.460527357</v>
      </c>
      <c r="Z405" s="2"/>
    </row>
    <row r="406" spans="13:26" x14ac:dyDescent="0.25">
      <c r="M406" s="2"/>
      <c r="N406" s="1">
        <f t="shared" si="34"/>
        <v>344</v>
      </c>
      <c r="O406" s="124">
        <f t="shared" si="31"/>
        <v>18683134.460527357</v>
      </c>
      <c r="P406" s="124">
        <f t="shared" si="35"/>
        <v>37162.472994439173</v>
      </c>
      <c r="Q406" s="124">
        <f t="shared" si="32"/>
        <v>39444.150822020834</v>
      </c>
      <c r="R406" s="124">
        <f t="shared" si="33"/>
        <v>18759741.084343817</v>
      </c>
      <c r="Z406" s="2"/>
    </row>
    <row r="407" spans="13:26" x14ac:dyDescent="0.25">
      <c r="M407" s="2"/>
      <c r="N407" s="1">
        <f t="shared" si="34"/>
        <v>345</v>
      </c>
      <c r="O407" s="124">
        <f t="shared" si="31"/>
        <v>18759741.084343817</v>
      </c>
      <c r="P407" s="124">
        <f t="shared" si="35"/>
        <v>37162.472994439173</v>
      </c>
      <c r="Q407" s="124">
        <f t="shared" si="32"/>
        <v>39605.884027450913</v>
      </c>
      <c r="R407" s="124">
        <f t="shared" si="33"/>
        <v>18836509.441365708</v>
      </c>
      <c r="Z407" s="2"/>
    </row>
    <row r="408" spans="13:26" x14ac:dyDescent="0.25">
      <c r="M408" s="2"/>
      <c r="N408" s="1">
        <f t="shared" si="34"/>
        <v>346</v>
      </c>
      <c r="O408" s="124">
        <f t="shared" si="31"/>
        <v>18836509.441365708</v>
      </c>
      <c r="P408" s="124">
        <f t="shared" si="35"/>
        <v>37162.472994439173</v>
      </c>
      <c r="Q408" s="124">
        <f t="shared" si="32"/>
        <v>39767.958686771475</v>
      </c>
      <c r="R408" s="124">
        <f t="shared" si="33"/>
        <v>18913439.87304692</v>
      </c>
      <c r="Z408" s="2"/>
    </row>
    <row r="409" spans="13:26" x14ac:dyDescent="0.25">
      <c r="M409" s="2"/>
      <c r="N409" s="1">
        <f t="shared" si="34"/>
        <v>347</v>
      </c>
      <c r="O409" s="124">
        <f t="shared" si="31"/>
        <v>18913439.87304692</v>
      </c>
      <c r="P409" s="124">
        <f t="shared" si="35"/>
        <v>37162.472994439173</v>
      </c>
      <c r="Q409" s="124">
        <f t="shared" si="32"/>
        <v>39930.375520865768</v>
      </c>
      <c r="R409" s="124">
        <f t="shared" si="33"/>
        <v>18990532.721562225</v>
      </c>
      <c r="Z409" s="2"/>
    </row>
    <row r="410" spans="13:26" x14ac:dyDescent="0.25">
      <c r="M410" s="2"/>
      <c r="N410" s="1">
        <f t="shared" si="34"/>
        <v>348</v>
      </c>
      <c r="O410" s="124">
        <f t="shared" si="31"/>
        <v>18990532.721562225</v>
      </c>
      <c r="P410" s="124">
        <f t="shared" si="35"/>
        <v>37162.472994439173</v>
      </c>
      <c r="Q410" s="124">
        <f t="shared" si="32"/>
        <v>40093.135252138993</v>
      </c>
      <c r="R410" s="124">
        <f t="shared" si="33"/>
        <v>19067788.329808805</v>
      </c>
      <c r="Z410" s="2"/>
    </row>
    <row r="411" spans="13:26" x14ac:dyDescent="0.25">
      <c r="M411" s="2"/>
      <c r="N411" s="1">
        <f t="shared" si="34"/>
        <v>349</v>
      </c>
      <c r="O411" s="124">
        <f t="shared" si="31"/>
        <v>19067788.329808805</v>
      </c>
      <c r="P411" s="124">
        <f t="shared" si="35"/>
        <v>37162.472994439173</v>
      </c>
      <c r="Q411" s="124">
        <f t="shared" si="32"/>
        <v>40256.238604521495</v>
      </c>
      <c r="R411" s="124">
        <f t="shared" si="33"/>
        <v>19145207.041407768</v>
      </c>
      <c r="Z411" s="2"/>
    </row>
    <row r="412" spans="13:26" x14ac:dyDescent="0.25">
      <c r="M412" s="2"/>
      <c r="N412" s="1">
        <f t="shared" si="34"/>
        <v>350</v>
      </c>
      <c r="O412" s="124">
        <f t="shared" si="31"/>
        <v>19145207.041407768</v>
      </c>
      <c r="P412" s="124">
        <f t="shared" si="35"/>
        <v>37162.472994439173</v>
      </c>
      <c r="Q412" s="124">
        <f t="shared" si="32"/>
        <v>40419.686303471994</v>
      </c>
      <c r="R412" s="124">
        <f t="shared" si="33"/>
        <v>19222789.200705677</v>
      </c>
      <c r="Z412" s="2"/>
    </row>
    <row r="413" spans="13:26" x14ac:dyDescent="0.25">
      <c r="M413" s="2"/>
      <c r="N413" s="1">
        <f t="shared" si="34"/>
        <v>351</v>
      </c>
      <c r="O413" s="124">
        <f t="shared" si="31"/>
        <v>19222789.200705677</v>
      </c>
      <c r="P413" s="124">
        <f t="shared" si="35"/>
        <v>37162.472994439173</v>
      </c>
      <c r="Q413" s="124">
        <f t="shared" si="32"/>
        <v>40583.479075980809</v>
      </c>
      <c r="R413" s="124">
        <f t="shared" si="33"/>
        <v>19300535.152776096</v>
      </c>
      <c r="Z413" s="2"/>
    </row>
    <row r="414" spans="13:26" x14ac:dyDescent="0.25">
      <c r="M414" s="2"/>
      <c r="N414" s="1">
        <f t="shared" si="34"/>
        <v>352</v>
      </c>
      <c r="O414" s="124">
        <f t="shared" si="31"/>
        <v>19300535.152776096</v>
      </c>
      <c r="P414" s="124">
        <f t="shared" si="35"/>
        <v>37162.472994439173</v>
      </c>
      <c r="Q414" s="124">
        <f t="shared" si="32"/>
        <v>40747.617650573113</v>
      </c>
      <c r="R414" s="124">
        <f t="shared" si="33"/>
        <v>19378445.243421108</v>
      </c>
      <c r="Z414" s="2"/>
    </row>
    <row r="415" spans="13:26" x14ac:dyDescent="0.25">
      <c r="M415" s="2"/>
      <c r="N415" s="1">
        <f t="shared" si="34"/>
        <v>353</v>
      </c>
      <c r="O415" s="124">
        <f t="shared" si="31"/>
        <v>19378445.243421108</v>
      </c>
      <c r="P415" s="124">
        <f t="shared" si="35"/>
        <v>37162.472994439173</v>
      </c>
      <c r="Q415" s="124">
        <f t="shared" si="32"/>
        <v>40912.102757312125</v>
      </c>
      <c r="R415" s="124">
        <f t="shared" si="33"/>
        <v>19456519.819172859</v>
      </c>
      <c r="Z415" s="2"/>
    </row>
    <row r="416" spans="13:26" x14ac:dyDescent="0.25">
      <c r="M416" s="2"/>
      <c r="N416" s="1">
        <f t="shared" si="34"/>
        <v>354</v>
      </c>
      <c r="O416" s="124">
        <f t="shared" si="31"/>
        <v>19456519.819172859</v>
      </c>
      <c r="P416" s="124">
        <f t="shared" si="35"/>
        <v>37162.472994439173</v>
      </c>
      <c r="Q416" s="124">
        <f t="shared" si="32"/>
        <v>41076.935127802404</v>
      </c>
      <c r="R416" s="124">
        <f t="shared" si="33"/>
        <v>19534759.227295101</v>
      </c>
      <c r="Z416" s="2"/>
    </row>
    <row r="417" spans="13:26" x14ac:dyDescent="0.25">
      <c r="M417" s="2"/>
      <c r="N417" s="1">
        <f t="shared" si="34"/>
        <v>355</v>
      </c>
      <c r="O417" s="124">
        <f t="shared" si="31"/>
        <v>19534759.227295101</v>
      </c>
      <c r="P417" s="124">
        <f t="shared" si="35"/>
        <v>37162.472994439173</v>
      </c>
      <c r="Q417" s="124">
        <f t="shared" si="32"/>
        <v>41242.11549519308</v>
      </c>
      <c r="R417" s="124">
        <f t="shared" si="33"/>
        <v>19613163.815784734</v>
      </c>
      <c r="Z417" s="2"/>
    </row>
    <row r="418" spans="13:26" x14ac:dyDescent="0.25">
      <c r="M418" s="2"/>
      <c r="N418" s="1">
        <f t="shared" si="34"/>
        <v>356</v>
      </c>
      <c r="O418" s="124">
        <f t="shared" si="31"/>
        <v>19613163.815784734</v>
      </c>
      <c r="P418" s="124">
        <f t="shared" si="35"/>
        <v>37162.472994439173</v>
      </c>
      <c r="Q418" s="124">
        <f t="shared" si="32"/>
        <v>41407.644594181125</v>
      </c>
      <c r="R418" s="124">
        <f t="shared" si="33"/>
        <v>19691733.933373354</v>
      </c>
      <c r="Z418" s="2"/>
    </row>
    <row r="419" spans="13:26" x14ac:dyDescent="0.25">
      <c r="M419" s="2"/>
      <c r="N419" s="1">
        <f t="shared" si="34"/>
        <v>357</v>
      </c>
      <c r="O419" s="124">
        <f t="shared" si="31"/>
        <v>19691733.933373354</v>
      </c>
      <c r="P419" s="124">
        <f t="shared" si="35"/>
        <v>37162.472994439173</v>
      </c>
      <c r="Q419" s="124">
        <f t="shared" si="32"/>
        <v>41573.5231610146</v>
      </c>
      <c r="R419" s="124">
        <f t="shared" si="33"/>
        <v>19770469.92952881</v>
      </c>
      <c r="Z419" s="2"/>
    </row>
    <row r="420" spans="13:26" x14ac:dyDescent="0.25">
      <c r="M420" s="2"/>
      <c r="N420" s="1">
        <f t="shared" si="34"/>
        <v>358</v>
      </c>
      <c r="O420" s="124">
        <f t="shared" si="31"/>
        <v>19770469.92952881</v>
      </c>
      <c r="P420" s="124">
        <f t="shared" si="35"/>
        <v>37162.472994439173</v>
      </c>
      <c r="Q420" s="124">
        <f t="shared" si="32"/>
        <v>41739.751933495972</v>
      </c>
      <c r="R420" s="124">
        <f t="shared" si="33"/>
        <v>19849372.154456746</v>
      </c>
      <c r="Z420" s="2"/>
    </row>
    <row r="421" spans="13:26" x14ac:dyDescent="0.25">
      <c r="M421" s="2"/>
      <c r="N421" s="1">
        <f t="shared" si="34"/>
        <v>359</v>
      </c>
      <c r="O421" s="124">
        <f t="shared" si="31"/>
        <v>19849372.154456746</v>
      </c>
      <c r="P421" s="124">
        <f t="shared" si="35"/>
        <v>37162.472994439173</v>
      </c>
      <c r="Q421" s="124">
        <f t="shared" si="32"/>
        <v>41906.331650985339</v>
      </c>
      <c r="R421" s="124">
        <f t="shared" si="33"/>
        <v>19928440.959102169</v>
      </c>
      <c r="Z421" s="2"/>
    </row>
    <row r="422" spans="13:26" x14ac:dyDescent="0.25">
      <c r="M422" s="2"/>
      <c r="N422" s="1">
        <f t="shared" si="34"/>
        <v>360</v>
      </c>
      <c r="O422" s="124">
        <f t="shared" si="31"/>
        <v>19928440.959102169</v>
      </c>
      <c r="P422" s="124">
        <f t="shared" si="35"/>
        <v>37162.472994439173</v>
      </c>
      <c r="Q422" s="124">
        <f t="shared" si="32"/>
        <v>42073.263054403767</v>
      </c>
      <c r="R422" s="124">
        <f t="shared" si="33"/>
        <v>20007676.695151012</v>
      </c>
      <c r="Z422" s="2"/>
    </row>
    <row r="423" spans="13:26" x14ac:dyDescent="0.25">
      <c r="M423" s="2"/>
      <c r="N423" s="1">
        <f t="shared" si="34"/>
        <v>361</v>
      </c>
      <c r="O423" s="124">
        <f t="shared" si="31"/>
        <v>20007676.695151012</v>
      </c>
      <c r="P423" s="124">
        <f t="shared" si="35"/>
        <v>37162.472994439173</v>
      </c>
      <c r="Q423" s="124">
        <f t="shared" si="32"/>
        <v>42240.546886236567</v>
      </c>
      <c r="R423" s="124">
        <f t="shared" si="33"/>
        <v>20087079.715031687</v>
      </c>
      <c r="Z423" s="2"/>
    </row>
    <row r="424" spans="13:26" x14ac:dyDescent="0.25">
      <c r="M424" s="2"/>
      <c r="N424" s="1">
        <f t="shared" si="34"/>
        <v>362</v>
      </c>
      <c r="O424" s="124">
        <f t="shared" ref="O424:O446" si="36">R423</f>
        <v>20087079.715031687</v>
      </c>
      <c r="P424" s="124">
        <f t="shared" si="35"/>
        <v>37162.472994439173</v>
      </c>
      <c r="Q424" s="124">
        <f t="shared" ref="Q424:Q446" si="37">O424*$P$57</f>
        <v>42408.18389053658</v>
      </c>
      <c r="R424" s="124">
        <f t="shared" ref="R424:R446" si="38">O424+P424+Q424</f>
        <v>20166650.371916663</v>
      </c>
      <c r="Z424" s="2"/>
    </row>
    <row r="425" spans="13:26" x14ac:dyDescent="0.25">
      <c r="M425" s="2"/>
      <c r="N425" s="1">
        <f t="shared" si="34"/>
        <v>363</v>
      </c>
      <c r="O425" s="124">
        <f t="shared" si="36"/>
        <v>20166650.371916663</v>
      </c>
      <c r="P425" s="124">
        <f t="shared" si="35"/>
        <v>37162.472994439173</v>
      </c>
      <c r="Q425" s="124">
        <f t="shared" si="37"/>
        <v>42576.174812927537</v>
      </c>
      <c r="R425" s="124">
        <f t="shared" si="38"/>
        <v>20246389.01972403</v>
      </c>
      <c r="Z425" s="2"/>
    </row>
    <row r="426" spans="13:26" x14ac:dyDescent="0.25">
      <c r="M426" s="2"/>
      <c r="N426" s="1">
        <f t="shared" si="34"/>
        <v>364</v>
      </c>
      <c r="O426" s="124">
        <f t="shared" si="36"/>
        <v>20246389.01972403</v>
      </c>
      <c r="P426" s="124">
        <f t="shared" si="35"/>
        <v>37162.472994439173</v>
      </c>
      <c r="Q426" s="124">
        <f t="shared" si="37"/>
        <v>42744.520400607318</v>
      </c>
      <c r="R426" s="124">
        <f t="shared" si="38"/>
        <v>20326296.013119075</v>
      </c>
      <c r="Z426" s="2"/>
    </row>
    <row r="427" spans="13:26" x14ac:dyDescent="0.25">
      <c r="M427" s="2"/>
      <c r="N427" s="1">
        <f t="shared" si="34"/>
        <v>365</v>
      </c>
      <c r="O427" s="124">
        <f t="shared" si="36"/>
        <v>20326296.013119075</v>
      </c>
      <c r="P427" s="124">
        <f t="shared" si="35"/>
        <v>37162.472994439173</v>
      </c>
      <c r="Q427" s="124">
        <f t="shared" si="37"/>
        <v>42913.221402351293</v>
      </c>
      <c r="R427" s="124">
        <f t="shared" si="38"/>
        <v>20406371.707515866</v>
      </c>
      <c r="Z427" s="2"/>
    </row>
    <row r="428" spans="13:26" x14ac:dyDescent="0.25">
      <c r="M428" s="2"/>
      <c r="N428" s="1">
        <f t="shared" si="34"/>
        <v>366</v>
      </c>
      <c r="O428" s="124">
        <f t="shared" si="36"/>
        <v>20406371.707515866</v>
      </c>
      <c r="P428" s="124">
        <f t="shared" si="35"/>
        <v>37162.472994439173</v>
      </c>
      <c r="Q428" s="124">
        <f t="shared" si="37"/>
        <v>43082.278568515685</v>
      </c>
      <c r="R428" s="124">
        <f t="shared" si="38"/>
        <v>20486616.459078822</v>
      </c>
      <c r="Z428" s="2"/>
    </row>
    <row r="429" spans="13:26" x14ac:dyDescent="0.25">
      <c r="M429" s="2"/>
      <c r="N429" s="1">
        <f t="shared" si="34"/>
        <v>367</v>
      </c>
      <c r="O429" s="124">
        <f t="shared" si="36"/>
        <v>20486616.459078822</v>
      </c>
      <c r="P429" s="124">
        <f t="shared" si="35"/>
        <v>37162.472994439173</v>
      </c>
      <c r="Q429" s="124">
        <f t="shared" si="37"/>
        <v>43251.692651040867</v>
      </c>
      <c r="R429" s="124">
        <f t="shared" si="38"/>
        <v>20567030.624724302</v>
      </c>
      <c r="Z429" s="2"/>
    </row>
    <row r="430" spans="13:26" x14ac:dyDescent="0.25">
      <c r="M430" s="2"/>
      <c r="N430" s="1">
        <f t="shared" si="34"/>
        <v>368</v>
      </c>
      <c r="O430" s="124">
        <f t="shared" si="36"/>
        <v>20567030.624724302</v>
      </c>
      <c r="P430" s="124">
        <f t="shared" si="35"/>
        <v>37162.472994439173</v>
      </c>
      <c r="Q430" s="124">
        <f t="shared" si="37"/>
        <v>43421.464403454716</v>
      </c>
      <c r="R430" s="124">
        <f t="shared" si="38"/>
        <v>20647614.562122196</v>
      </c>
      <c r="Z430" s="2"/>
    </row>
    <row r="431" spans="13:26" x14ac:dyDescent="0.25">
      <c r="M431" s="2"/>
      <c r="N431" s="1">
        <f t="shared" si="34"/>
        <v>369</v>
      </c>
      <c r="O431" s="124">
        <f t="shared" si="36"/>
        <v>20647614.562122196</v>
      </c>
      <c r="P431" s="124">
        <f t="shared" si="35"/>
        <v>37162.472994439173</v>
      </c>
      <c r="Q431" s="124">
        <f t="shared" si="37"/>
        <v>43591.594580875979</v>
      </c>
      <c r="R431" s="124">
        <f t="shared" si="38"/>
        <v>20728368.629697513</v>
      </c>
      <c r="Z431" s="2"/>
    </row>
    <row r="432" spans="13:26" x14ac:dyDescent="0.25">
      <c r="M432" s="2"/>
      <c r="N432" s="1">
        <f t="shared" si="34"/>
        <v>370</v>
      </c>
      <c r="O432" s="124">
        <f t="shared" si="36"/>
        <v>20728368.629697513</v>
      </c>
      <c r="P432" s="124">
        <f t="shared" si="35"/>
        <v>37162.472994439173</v>
      </c>
      <c r="Q432" s="124">
        <f t="shared" si="37"/>
        <v>43762.083940017619</v>
      </c>
      <c r="R432" s="124">
        <f t="shared" si="38"/>
        <v>20809293.18663197</v>
      </c>
      <c r="Z432" s="2"/>
    </row>
    <row r="433" spans="13:26" x14ac:dyDescent="0.25">
      <c r="M433" s="2"/>
      <c r="N433" s="1">
        <f t="shared" si="34"/>
        <v>371</v>
      </c>
      <c r="O433" s="124">
        <f t="shared" si="36"/>
        <v>20809293.18663197</v>
      </c>
      <c r="P433" s="124">
        <f t="shared" si="35"/>
        <v>37162.472994439173</v>
      </c>
      <c r="Q433" s="124">
        <f t="shared" si="37"/>
        <v>43932.933239190192</v>
      </c>
      <c r="R433" s="124">
        <f t="shared" si="38"/>
        <v>20890388.592865601</v>
      </c>
      <c r="Z433" s="2"/>
    </row>
    <row r="434" spans="13:26" x14ac:dyDescent="0.25">
      <c r="M434" s="2"/>
      <c r="N434" s="1">
        <f t="shared" si="34"/>
        <v>372</v>
      </c>
      <c r="O434" s="124">
        <f t="shared" si="36"/>
        <v>20890388.592865601</v>
      </c>
      <c r="P434" s="124">
        <f t="shared" si="35"/>
        <v>37162.472994439173</v>
      </c>
      <c r="Q434" s="124">
        <f t="shared" si="37"/>
        <v>44104.143238305194</v>
      </c>
      <c r="R434" s="124">
        <f t="shared" si="38"/>
        <v>20971655.209098347</v>
      </c>
      <c r="Z434" s="2"/>
    </row>
    <row r="435" spans="13:26" x14ac:dyDescent="0.25">
      <c r="M435" s="2"/>
      <c r="N435" s="1">
        <f t="shared" si="34"/>
        <v>373</v>
      </c>
      <c r="O435" s="124">
        <f t="shared" si="36"/>
        <v>20971655.209098347</v>
      </c>
      <c r="P435" s="124">
        <f t="shared" si="35"/>
        <v>37162.472994439173</v>
      </c>
      <c r="Q435" s="124">
        <f t="shared" si="37"/>
        <v>44275.714698878473</v>
      </c>
      <c r="R435" s="124">
        <f t="shared" si="38"/>
        <v>21053093.396791663</v>
      </c>
      <c r="Z435" s="2"/>
    </row>
    <row r="436" spans="13:26" x14ac:dyDescent="0.25">
      <c r="M436" s="2"/>
      <c r="N436" s="1">
        <f t="shared" si="34"/>
        <v>374</v>
      </c>
      <c r="O436" s="124">
        <f t="shared" si="36"/>
        <v>21053093.396791663</v>
      </c>
      <c r="P436" s="124">
        <f t="shared" si="35"/>
        <v>37162.472994439173</v>
      </c>
      <c r="Q436" s="124">
        <f t="shared" si="37"/>
        <v>44447.6483840336</v>
      </c>
      <c r="R436" s="124">
        <f t="shared" si="38"/>
        <v>21134703.518170137</v>
      </c>
      <c r="Z436" s="2"/>
    </row>
    <row r="437" spans="13:26" x14ac:dyDescent="0.25">
      <c r="M437" s="2"/>
      <c r="N437" s="1">
        <f t="shared" si="34"/>
        <v>375</v>
      </c>
      <c r="O437" s="124">
        <f t="shared" si="36"/>
        <v>21134703.518170137</v>
      </c>
      <c r="P437" s="124">
        <f t="shared" si="35"/>
        <v>37162.472994439173</v>
      </c>
      <c r="Q437" s="124">
        <f t="shared" si="37"/>
        <v>44619.945058505276</v>
      </c>
      <c r="R437" s="124">
        <f t="shared" si="38"/>
        <v>21216485.936223082</v>
      </c>
      <c r="Z437" s="2"/>
    </row>
    <row r="438" spans="13:26" x14ac:dyDescent="0.25">
      <c r="M438" s="2"/>
      <c r="N438" s="1">
        <f t="shared" si="34"/>
        <v>376</v>
      </c>
      <c r="O438" s="124">
        <f t="shared" si="36"/>
        <v>21216485.936223082</v>
      </c>
      <c r="P438" s="124">
        <f t="shared" si="35"/>
        <v>37162.472994439173</v>
      </c>
      <c r="Q438" s="124">
        <f t="shared" si="37"/>
        <v>44792.605488642694</v>
      </c>
      <c r="R438" s="124">
        <f t="shared" si="38"/>
        <v>21298441.014706165</v>
      </c>
      <c r="Z438" s="2"/>
    </row>
    <row r="439" spans="13:26" x14ac:dyDescent="0.25">
      <c r="M439" s="2"/>
      <c r="N439" s="1">
        <f t="shared" si="34"/>
        <v>377</v>
      </c>
      <c r="O439" s="124">
        <f t="shared" si="36"/>
        <v>21298441.014706165</v>
      </c>
      <c r="P439" s="124">
        <f t="shared" si="35"/>
        <v>37162.472994439173</v>
      </c>
      <c r="Q439" s="124">
        <f t="shared" si="37"/>
        <v>44965.630442413007</v>
      </c>
      <c r="R439" s="124">
        <f t="shared" si="38"/>
        <v>21380569.118143018</v>
      </c>
      <c r="Z439" s="2"/>
    </row>
    <row r="440" spans="13:26" x14ac:dyDescent="0.25">
      <c r="M440" s="2"/>
      <c r="N440" s="1">
        <f t="shared" si="34"/>
        <v>378</v>
      </c>
      <c r="O440" s="124">
        <f t="shared" si="36"/>
        <v>21380569.118143018</v>
      </c>
      <c r="P440" s="124">
        <f t="shared" si="35"/>
        <v>37162.472994439173</v>
      </c>
      <c r="Q440" s="124">
        <f t="shared" si="37"/>
        <v>45139.020689404693</v>
      </c>
      <c r="R440" s="124">
        <f t="shared" si="38"/>
        <v>21462870.611826863</v>
      </c>
      <c r="Z440" s="2"/>
    </row>
    <row r="441" spans="13:26" x14ac:dyDescent="0.25">
      <c r="M441" s="2"/>
      <c r="N441" s="1">
        <f t="shared" si="34"/>
        <v>379</v>
      </c>
      <c r="O441" s="124">
        <f t="shared" si="36"/>
        <v>21462870.611826863</v>
      </c>
      <c r="P441" s="124">
        <f t="shared" si="35"/>
        <v>37162.472994439173</v>
      </c>
      <c r="Q441" s="124">
        <f t="shared" si="37"/>
        <v>45312.777000831011</v>
      </c>
      <c r="R441" s="124">
        <f t="shared" si="38"/>
        <v>21545345.861822132</v>
      </c>
      <c r="Z441" s="2"/>
    </row>
    <row r="442" spans="13:26" x14ac:dyDescent="0.25">
      <c r="M442" s="2"/>
      <c r="N442" s="1">
        <f t="shared" si="34"/>
        <v>380</v>
      </c>
      <c r="O442" s="124">
        <f t="shared" si="36"/>
        <v>21545345.861822132</v>
      </c>
      <c r="P442" s="124">
        <f t="shared" si="35"/>
        <v>37162.472994439173</v>
      </c>
      <c r="Q442" s="124">
        <f t="shared" si="37"/>
        <v>45486.900149533409</v>
      </c>
      <c r="R442" s="124">
        <f t="shared" si="38"/>
        <v>21627995.234966103</v>
      </c>
      <c r="Z442" s="2"/>
    </row>
    <row r="443" spans="13:26" x14ac:dyDescent="0.25">
      <c r="M443" s="2"/>
      <c r="N443" s="1">
        <f t="shared" si="34"/>
        <v>381</v>
      </c>
      <c r="O443" s="124">
        <f t="shared" si="36"/>
        <v>21627995.234966103</v>
      </c>
      <c r="P443" s="124">
        <f t="shared" si="35"/>
        <v>37162.472994439173</v>
      </c>
      <c r="Q443" s="124">
        <f t="shared" si="37"/>
        <v>45661.390909984977</v>
      </c>
      <c r="R443" s="124">
        <f t="shared" si="38"/>
        <v>21710819.098870527</v>
      </c>
      <c r="Z443" s="2"/>
    </row>
    <row r="444" spans="13:26" x14ac:dyDescent="0.25">
      <c r="M444" s="2"/>
      <c r="N444" s="1">
        <f t="shared" ref="N444:N446" si="39">N443+1</f>
        <v>382</v>
      </c>
      <c r="O444" s="124">
        <f t="shared" si="36"/>
        <v>21710819.098870527</v>
      </c>
      <c r="P444" s="124">
        <f t="shared" ref="P444:P446" si="40">P443</f>
        <v>37162.472994439173</v>
      </c>
      <c r="Q444" s="124">
        <f t="shared" si="37"/>
        <v>45836.250058293881</v>
      </c>
      <c r="R444" s="124">
        <f t="shared" si="38"/>
        <v>21793817.82192326</v>
      </c>
      <c r="Z444" s="2"/>
    </row>
    <row r="445" spans="13:26" x14ac:dyDescent="0.25">
      <c r="M445" s="2"/>
      <c r="N445" s="1">
        <f t="shared" si="39"/>
        <v>383</v>
      </c>
      <c r="O445" s="124">
        <f t="shared" si="36"/>
        <v>21793817.82192326</v>
      </c>
      <c r="P445" s="124">
        <f t="shared" si="40"/>
        <v>37162.472994439173</v>
      </c>
      <c r="Q445" s="124">
        <f t="shared" si="37"/>
        <v>46011.478372206831</v>
      </c>
      <c r="R445" s="124">
        <f t="shared" si="38"/>
        <v>21876991.773289904</v>
      </c>
      <c r="Z445" s="2"/>
    </row>
    <row r="446" spans="13:26" x14ac:dyDescent="0.25">
      <c r="M446" s="2"/>
      <c r="N446" s="1">
        <f t="shared" si="39"/>
        <v>384</v>
      </c>
      <c r="O446" s="124">
        <f t="shared" si="36"/>
        <v>21876991.773289904</v>
      </c>
      <c r="P446" s="124">
        <f t="shared" si="40"/>
        <v>37162.472994439173</v>
      </c>
      <c r="Q446" s="124">
        <f t="shared" si="37"/>
        <v>46187.076631112512</v>
      </c>
      <c r="R446" s="124">
        <f t="shared" si="38"/>
        <v>21960341.322915457</v>
      </c>
      <c r="Z446" s="2"/>
    </row>
    <row r="447" spans="13:26" x14ac:dyDescent="0.25">
      <c r="M447" s="2"/>
      <c r="N447" s="163" t="s">
        <v>216</v>
      </c>
      <c r="O447" s="163" t="s">
        <v>216</v>
      </c>
      <c r="P447" s="163" t="s">
        <v>216</v>
      </c>
      <c r="Q447" s="163" t="s">
        <v>216</v>
      </c>
      <c r="R447" s="163" t="s">
        <v>216</v>
      </c>
      <c r="Z447" s="2"/>
    </row>
    <row r="448" spans="13:26" x14ac:dyDescent="0.25">
      <c r="M448" s="2"/>
      <c r="N448" s="134"/>
      <c r="O448" s="134" t="s">
        <v>231</v>
      </c>
      <c r="P448" s="196">
        <f>SUM(P63:P446)</f>
        <v>14270389.629864682</v>
      </c>
      <c r="Q448" s="196">
        <f>SUM(Q63:Q446)</f>
        <v>7689951.6930507626</v>
      </c>
      <c r="R448" s="196">
        <f>P448+Q448</f>
        <v>21960341.322915442</v>
      </c>
      <c r="S448" s="124">
        <f>R448-P58</f>
        <v>-1.1175870895385742E-7</v>
      </c>
      <c r="Z448" s="2"/>
    </row>
    <row r="449" spans="13:26" x14ac:dyDescent="0.25"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  <customProperties>
    <customPr name="EpmWorksheetKeyString_GUID" r:id="rId2"/>
  </customPropertie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6C864-7044-42EA-9661-B731CC8EA376}">
  <sheetPr>
    <tabColor theme="2" tint="-0.499984740745262"/>
    <pageSetUpPr fitToPage="1"/>
  </sheetPr>
  <dimension ref="A1:AH473"/>
  <sheetViews>
    <sheetView zoomScaleNormal="100" workbookViewId="0">
      <pane ySplit="15" topLeftCell="A16" activePane="bottomLeft" state="frozen"/>
      <selection activeCell="D37" sqref="D37"/>
      <selection pane="bottomLeft" activeCell="A16" sqref="A16"/>
    </sheetView>
  </sheetViews>
  <sheetFormatPr defaultColWidth="9.109375" defaultRowHeight="13.2" x14ac:dyDescent="0.25"/>
  <cols>
    <col min="1" max="1" width="22.66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Juniper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2059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10545106.283802433</v>
      </c>
      <c r="Q8" s="184">
        <f>G10</f>
        <v>4040435.1467627487</v>
      </c>
      <c r="R8" s="184">
        <f>G11</f>
        <v>4046170.8599588107</v>
      </c>
      <c r="S8" s="184">
        <f>G12</f>
        <v>4822997.1348652868</v>
      </c>
      <c r="T8" s="184">
        <f>G13</f>
        <v>-2364496.8577844151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25050242.451193709</v>
      </c>
      <c r="Q9" s="184">
        <f>L10</f>
        <v>10663739.527755201</v>
      </c>
      <c r="R9" s="184">
        <f>L11</f>
        <v>10778639.570720084</v>
      </c>
      <c r="S9" s="184">
        <f>L12</f>
        <v>9906672.8390824869</v>
      </c>
      <c r="T9" s="184">
        <f>L13</f>
        <v>-6298809.4863640629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27</v>
      </c>
      <c r="B10" s="170">
        <f>'Escalation Factors'!$A$10</f>
        <v>2023</v>
      </c>
      <c r="C10" s="201">
        <f>C17+5*1</f>
        <v>2059</v>
      </c>
      <c r="D10" s="10" t="s">
        <v>155</v>
      </c>
      <c r="E10" s="184">
        <f>VLOOKUP($A$10,'Cost Estimates in 2023'!$A:$F,2,FALSE)</f>
        <v>3831570</v>
      </c>
      <c r="F10" s="164">
        <f>VLOOKUP(G$7,Multiplier_Labor,3,FALSE)</f>
        <v>1.0545116353773385</v>
      </c>
      <c r="G10" s="185">
        <f>E10*F10</f>
        <v>4040435.1467627487</v>
      </c>
      <c r="H10" s="137"/>
      <c r="J10" s="165">
        <f>C10+1</f>
        <v>2060</v>
      </c>
      <c r="K10" s="164">
        <f>VLOOKUP(J$10,Multiplier_Labor,4,FALSE)</f>
        <v>2.6392552139586085</v>
      </c>
      <c r="L10" s="185">
        <f>G10*K10</f>
        <v>10663739.527755201</v>
      </c>
      <c r="M10" s="2"/>
      <c r="O10" s="134" t="s">
        <v>235</v>
      </c>
      <c r="P10" s="184">
        <f>SUM(Q10:T10)</f>
        <v>25050242.451193709</v>
      </c>
      <c r="Q10" s="184">
        <f>Q9-Q16</f>
        <v>10663739.527755201</v>
      </c>
      <c r="R10" s="184">
        <f>R9-R16</f>
        <v>10778639.570720084</v>
      </c>
      <c r="S10" s="184">
        <f>S9-S16</f>
        <v>9906672.8390824869</v>
      </c>
      <c r="T10" s="184">
        <f>T9-T16</f>
        <v>-6298809.4863640629</v>
      </c>
      <c r="Z10" s="2"/>
      <c r="AA10" s="186" t="str">
        <f>A10</f>
        <v>Juniper Solar</v>
      </c>
      <c r="AB10" s="182">
        <f>P12</f>
        <v>34</v>
      </c>
      <c r="AC10" s="187">
        <f>G7</f>
        <v>2025</v>
      </c>
      <c r="AD10" s="187">
        <f>C10</f>
        <v>2059</v>
      </c>
      <c r="AE10" s="182">
        <f>G15</f>
        <v>10545106.283802433</v>
      </c>
      <c r="AF10" s="182">
        <f>P16</f>
        <v>0</v>
      </c>
      <c r="AG10" s="182">
        <f>L15</f>
        <v>25050242.451193709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3991075</v>
      </c>
      <c r="F11" s="164">
        <f>VLOOKUP(G$7,Multiplier_Materials,3,FALSE)</f>
        <v>1.0138047668757943</v>
      </c>
      <c r="G11" s="185">
        <f>E11*F11</f>
        <v>4046170.8599588107</v>
      </c>
      <c r="H11" s="137"/>
      <c r="K11" s="164">
        <f>VLOOKUP(J$10,Multiplier_Materials,4,FALSE)</f>
        <v>2.6639111257970476</v>
      </c>
      <c r="L11" s="185">
        <f>G11*K11</f>
        <v>10778639.570720084</v>
      </c>
      <c r="M11" s="2"/>
      <c r="O11" s="134" t="s">
        <v>234</v>
      </c>
      <c r="P11" s="184">
        <f>SUM(Q11:T11)</f>
        <v>10545106.283802405</v>
      </c>
      <c r="Q11" s="184">
        <f>Q10/((1+Q13)^(P12))</f>
        <v>4040435.1467627394</v>
      </c>
      <c r="R11" s="184">
        <f>R10/((1+R13)^(P12))</f>
        <v>4046170.8599587996</v>
      </c>
      <c r="S11" s="184">
        <f>S10/((1+S13)^(P12))</f>
        <v>4822997.1348652747</v>
      </c>
      <c r="T11" s="184">
        <f>T10/((1+T13)^(P12))</f>
        <v>-2364496.8577844086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4630015</v>
      </c>
      <c r="F12" s="164">
        <f>VLOOKUP(G$7,Multiplier_GDP,3,FALSE)</f>
        <v>1.0416806716317952</v>
      </c>
      <c r="G12" s="185">
        <f>E12*F12</f>
        <v>4822997.1348652868</v>
      </c>
      <c r="H12" s="137"/>
      <c r="K12" s="164">
        <f>VLOOKUP(J$10,Multiplier_GDP,4,FALSE)</f>
        <v>2.0540490823574156</v>
      </c>
      <c r="L12" s="185">
        <f>G12*K12</f>
        <v>9906672.8390824869</v>
      </c>
      <c r="M12" s="2"/>
      <c r="O12" s="134" t="s">
        <v>244</v>
      </c>
      <c r="P12" s="184">
        <f>(P7-P6)</f>
        <v>34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-2332300</v>
      </c>
      <c r="F13" s="164">
        <f>F11</f>
        <v>1.0138047668757943</v>
      </c>
      <c r="G13" s="185">
        <f>E13*F13</f>
        <v>-2364496.8577844151</v>
      </c>
      <c r="H13" s="137"/>
      <c r="K13" s="164">
        <f>K11</f>
        <v>2.6639111257970476</v>
      </c>
      <c r="L13" s="185">
        <f>G13*K13</f>
        <v>-6298809.4863640629</v>
      </c>
      <c r="M13" s="2"/>
      <c r="O13" s="180" t="s">
        <v>237</v>
      </c>
      <c r="P13" s="189">
        <f>IF(P8=0,0,((P9/P8)^(1/($P7-$P6))-1))</f>
        <v>2.5774251238877444E-2</v>
      </c>
      <c r="Q13" s="189">
        <f>IF(Q8=0,0,((Q9/Q8)^(1/($P7-$P6))-1))</f>
        <v>2.8955306914492551E-2</v>
      </c>
      <c r="R13" s="189">
        <f>IF(R8=0,0,((R9/R8)^(1/($P7-$P6))-1))</f>
        <v>2.9236753462968057E-2</v>
      </c>
      <c r="S13" s="189">
        <f>IF(S8=0,0,((S9/S8)^(1/($P7-$P6))-1))</f>
        <v>2.1396665715441632E-2</v>
      </c>
      <c r="T13" s="189">
        <f>IF(T8=0,0,((T9/T8)^(1/($P7-$P6))-1))</f>
        <v>2.9236753462968057E-2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468177.08687293454</v>
      </c>
      <c r="Q14" s="185">
        <f>PMT(Q13,$P12,-Q11)</f>
        <v>188361.0607140963</v>
      </c>
      <c r="R14" s="185">
        <f>PMT(R13,$P12,-R11)</f>
        <v>189392.58408070265</v>
      </c>
      <c r="S14" s="185">
        <f>PMT(S13,$P12,-S11)</f>
        <v>201100.47116213499</v>
      </c>
      <c r="T14" s="185">
        <f>PMT(T13,$P12,-T11)</f>
        <v>-110677.02908399938</v>
      </c>
      <c r="U14" s="190"/>
      <c r="Z14" s="2"/>
    </row>
    <row r="15" spans="1:34" x14ac:dyDescent="0.25">
      <c r="E15" s="185">
        <f>SUM(E10:E13)</f>
        <v>10120360</v>
      </c>
      <c r="F15" s="124"/>
      <c r="G15" s="185">
        <f>SUM(G10:G13)</f>
        <v>10545106.283802433</v>
      </c>
      <c r="H15" s="137"/>
      <c r="L15" s="185">
        <f>SUM(L10:L13)</f>
        <v>25050242.451193709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3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2054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468177.08687293454</v>
      </c>
      <c r="Q17" s="124">
        <f>IF($N17&lt;=TRUNC($P$12),Q14*(1+0),0)</f>
        <v>188361.0607140963</v>
      </c>
      <c r="R17" s="124">
        <f>IF($N17&lt;=TRUNC($P$12),R14*(1+0),0)</f>
        <v>189392.58408070265</v>
      </c>
      <c r="S17" s="124">
        <f>IF($N17&lt;=TRUNC($P$12),S14*(1+0),0)</f>
        <v>201100.47116213499</v>
      </c>
      <c r="T17" s="124">
        <f>IF($N17&lt;=TRUNC($P$12),T14*(1+0),0)</f>
        <v>-110677.02908399938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480235.40602846397</v>
      </c>
      <c r="Q18" s="124">
        <f t="shared" ref="Q18:Q52" si="3">IF($N18&lt;=TRUNC($P$12),Q17*(1+Q$13),0)</f>
        <v>193815.11303781232</v>
      </c>
      <c r="R18" s="124">
        <f t="shared" ref="R18:R52" si="4">IF($N18&lt;=TRUNC($P$12),R17*(1+R$13),0)</f>
        <v>194929.80836918461</v>
      </c>
      <c r="S18" s="124">
        <f t="shared" ref="S18:S52" si="5">IF($N18&lt;=TRUNC($P$12),S17*(1+S$13),0)</f>
        <v>205403.350718809</v>
      </c>
      <c r="T18" s="124">
        <f t="shared" ref="T18:T52" si="6">IF($N18&lt;=TRUNC($P$12),T17*(1+T$13),0)</f>
        <v>-113912.86609734202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492611.00131082826</v>
      </c>
      <c r="Q19" s="124">
        <f t="shared" si="3"/>
        <v>199427.08912048925</v>
      </c>
      <c r="R19" s="124">
        <f t="shared" si="4"/>
        <v>200628.92311905808</v>
      </c>
      <c r="S19" s="124">
        <f t="shared" si="5"/>
        <v>209798.29755097098</v>
      </c>
      <c r="T19" s="124">
        <f t="shared" si="6"/>
        <v>-117243.30847969009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505312.38258131203</v>
      </c>
      <c r="Q20" s="124">
        <f t="shared" si="3"/>
        <v>205201.56169303687</v>
      </c>
      <c r="R20" s="124">
        <f t="shared" si="4"/>
        <v>206494.66148183076</v>
      </c>
      <c r="S20" s="124">
        <f t="shared" si="5"/>
        <v>214287.28159133787</v>
      </c>
      <c r="T20" s="124">
        <f t="shared" si="6"/>
        <v>-120671.12218489351</v>
      </c>
      <c r="U20" s="196">
        <f>SUM(Q17:T20)/4</f>
        <v>486583.96919838473</v>
      </c>
      <c r="V20" s="124">
        <f>SUM(Q17:Q20)/4</f>
        <v>196701.20614135871</v>
      </c>
      <c r="W20" s="124">
        <f>SUM(R17:R20)/4</f>
        <v>197861.49426269403</v>
      </c>
      <c r="X20" s="124">
        <f>SUM(S17:S20)/4</f>
        <v>207647.35025581322</v>
      </c>
      <c r="Y20" s="124">
        <f>SUM(T17:T20)/4</f>
        <v>-115626.08146148126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518348.29177049152</v>
      </c>
      <c r="Q21" s="124">
        <f t="shared" si="3"/>
        <v>211143.23589119193</v>
      </c>
      <c r="R21" s="124">
        <f t="shared" si="4"/>
        <v>212531.8949909941</v>
      </c>
      <c r="S21" s="124">
        <f t="shared" si="5"/>
        <v>218872.31492261845</v>
      </c>
      <c r="T21" s="124">
        <f t="shared" si="6"/>
        <v>-124199.15403431293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531727.70929546293</v>
      </c>
      <c r="Q22" s="124">
        <f t="shared" si="3"/>
        <v>217256.9530893405</v>
      </c>
      <c r="R22" s="124">
        <f t="shared" si="4"/>
        <v>218745.6376078632</v>
      </c>
      <c r="S22" s="124">
        <f t="shared" si="5"/>
        <v>223555.45267938258</v>
      </c>
      <c r="T22" s="124">
        <f t="shared" si="6"/>
        <v>-127830.33408112334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545459.86065653956</v>
      </c>
      <c r="Q23" s="124">
        <f t="shared" si="3"/>
        <v>223547.69484534988</v>
      </c>
      <c r="R23" s="124">
        <f t="shared" si="4"/>
        <v>225141.04988570407</v>
      </c>
      <c r="S23" s="124">
        <f t="shared" si="5"/>
        <v>228338.79396922755</v>
      </c>
      <c r="T23" s="124">
        <f t="shared" si="6"/>
        <v>-131567.67804374199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559554.22321848269</v>
      </c>
      <c r="Q24" s="124">
        <f t="shared" si="3"/>
        <v>230020.58695962431</v>
      </c>
      <c r="R24" s="124">
        <f t="shared" si="4"/>
        <v>231723.44325560619</v>
      </c>
      <c r="S24" s="124">
        <f t="shared" si="5"/>
        <v>233224.48281365421</v>
      </c>
      <c r="T24" s="124">
        <f t="shared" si="6"/>
        <v>-135414.28981040203</v>
      </c>
      <c r="U24" s="196">
        <f>SUM(Q21:T24)/4</f>
        <v>538772.52123524412</v>
      </c>
      <c r="V24" s="124">
        <f>SUM(Q21:Q24)/4</f>
        <v>220492.11769637666</v>
      </c>
      <c r="W24" s="124">
        <f>SUM(R21:R24)/4</f>
        <v>222035.5064350419</v>
      </c>
      <c r="X24" s="124">
        <f>SUM(S21:S24)/4</f>
        <v>225997.7610962207</v>
      </c>
      <c r="Y24" s="124">
        <f>SUM(T21:T24)/4</f>
        <v>-129752.86399239507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574020.53318147548</v>
      </c>
      <c r="Q25" s="124">
        <f t="shared" si="3"/>
        <v>236680.90365169197</v>
      </c>
      <c r="R25" s="124">
        <f t="shared" si="4"/>
        <v>238498.28443766042</v>
      </c>
      <c r="S25" s="124">
        <f t="shared" si="5"/>
        <v>238214.70910907473</v>
      </c>
      <c r="T25" s="124">
        <f t="shared" si="6"/>
        <v>-139373.36401695167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588868.79274719418</v>
      </c>
      <c r="Q26" s="124">
        <f t="shared" si="3"/>
        <v>243534.07185772614</v>
      </c>
      <c r="R26" s="124">
        <f t="shared" si="4"/>
        <v>245471.19998110514</v>
      </c>
      <c r="S26" s="124">
        <f t="shared" si="5"/>
        <v>243311.70960838278</v>
      </c>
      <c r="T26" s="124">
        <f t="shared" si="6"/>
        <v>-143448.18870001979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604109.27748548868</v>
      </c>
      <c r="Q27" s="124">
        <f t="shared" si="3"/>
        <v>250585.67565250269</v>
      </c>
      <c r="R27" s="124">
        <f t="shared" si="4"/>
        <v>252647.98093721163</v>
      </c>
      <c r="S27" s="124">
        <f t="shared" si="5"/>
        <v>248517.76892352596</v>
      </c>
      <c r="T27" s="124">
        <f t="shared" si="6"/>
        <v>-147642.14802775159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619752.54390733386</v>
      </c>
      <c r="Q28" s="124">
        <f t="shared" si="3"/>
        <v>257841.46079939639</v>
      </c>
      <c r="R28" s="124">
        <f t="shared" si="4"/>
        <v>260034.58766878955</v>
      </c>
      <c r="S28" s="124">
        <f t="shared" si="5"/>
        <v>253835.22054953</v>
      </c>
      <c r="T28" s="124">
        <f t="shared" si="6"/>
        <v>-151958.72511038202</v>
      </c>
      <c r="U28" s="196">
        <f>SUM(Q25:T28)/4</f>
        <v>596687.78683037311</v>
      </c>
      <c r="V28" s="124">
        <f>SUM(Q25:Q28)/4</f>
        <v>247160.52799032928</v>
      </c>
      <c r="W28" s="124">
        <f>SUM(R25:R28)/4</f>
        <v>249163.01325619168</v>
      </c>
      <c r="X28" s="124">
        <f>SUM(S25:S28)/4</f>
        <v>245969.85204762837</v>
      </c>
      <c r="Y28" s="124">
        <f>SUM(T25:T28)/4</f>
        <v>-145605.60646377626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635809.43724988308</v>
      </c>
      <c r="Q29" s="124">
        <f t="shared" si="3"/>
        <v>265307.33943212399</v>
      </c>
      <c r="R29" s="124">
        <f t="shared" si="4"/>
        <v>267637.15480030648</v>
      </c>
      <c r="S29" s="124">
        <f t="shared" si="5"/>
        <v>259266.44791043369</v>
      </c>
      <c r="T29" s="124">
        <f t="shared" si="6"/>
        <v>-156401.50489298117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652291.09947961068</v>
      </c>
      <c r="Q30" s="124">
        <f t="shared" si="3"/>
        <v>272989.39487204858</v>
      </c>
      <c r="R30" s="124">
        <f t="shared" si="4"/>
        <v>275461.99631273327</v>
      </c>
      <c r="S30" s="124">
        <f t="shared" si="5"/>
        <v>264813.88542760321</v>
      </c>
      <c r="T30" s="124">
        <f t="shared" si="6"/>
        <v>-160974.17713277446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669208.97751971125</v>
      </c>
      <c r="Q31" s="124">
        <f t="shared" si="3"/>
        <v>280893.88658497034</v>
      </c>
      <c r="R31" s="124">
        <f t="shared" si="4"/>
        <v>283515.61078734568</v>
      </c>
      <c r="S31" s="124">
        <f t="shared" si="5"/>
        <v>270480.01961090491</v>
      </c>
      <c r="T31" s="124">
        <f t="shared" si="6"/>
        <v>-165680.53946350954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686574.83170809085</v>
      </c>
      <c r="Q32" s="124">
        <f t="shared" si="3"/>
        <v>289027.25528144283</v>
      </c>
      <c r="R32" s="124">
        <f t="shared" si="4"/>
        <v>291804.68680283811</v>
      </c>
      <c r="S32" s="124">
        <f t="shared" si="5"/>
        <v>276267.39017322555</v>
      </c>
      <c r="T32" s="124">
        <f t="shared" si="6"/>
        <v>-170524.50054941571</v>
      </c>
      <c r="U32" s="196">
        <f>SUM(Q29:T32)/4</f>
        <v>660971.08648932411</v>
      </c>
      <c r="V32" s="124">
        <f>SUM(Q29:Q32)/4</f>
        <v>277054.46904264641</v>
      </c>
      <c r="W32" s="124">
        <f>SUM(R29:R32)/4</f>
        <v>279604.8621758059</v>
      </c>
      <c r="X32" s="124">
        <f>SUM(S29:S32)/4</f>
        <v>267706.93578054185</v>
      </c>
      <c r="Y32" s="124">
        <f>SUM(T29:T32)/4</f>
        <v>-163395.18050967023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704400.74449246656</v>
      </c>
      <c r="Q33" s="124">
        <f t="shared" si="3"/>
        <v>297396.12816477037</v>
      </c>
      <c r="R33" s="124">
        <f t="shared" si="4"/>
        <v>300336.10849023127</v>
      </c>
      <c r="S33" s="124">
        <f t="shared" si="5"/>
        <v>282178.59116883954</v>
      </c>
      <c r="T33" s="124">
        <f t="shared" si="6"/>
        <v>-175510.08333137474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722699.12936928472</v>
      </c>
      <c r="Q34" s="124">
        <f t="shared" si="3"/>
        <v>306007.32433096308</v>
      </c>
      <c r="R34" s="124">
        <f t="shared" si="4"/>
        <v>309116.96125018736</v>
      </c>
      <c r="S34" s="124">
        <f t="shared" si="5"/>
        <v>288216.27215613349</v>
      </c>
      <c r="T34" s="124">
        <f t="shared" si="6"/>
        <v>-180641.42836799912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741482.74007334595</v>
      </c>
      <c r="Q35" s="124">
        <f t="shared" si="3"/>
        <v>314867.86032504879</v>
      </c>
      <c r="R35" s="124">
        <f t="shared" si="4"/>
        <v>318154.53763748094</v>
      </c>
      <c r="S35" s="124">
        <f t="shared" si="5"/>
        <v>294383.13938520901</v>
      </c>
      <c r="T35" s="124">
        <f t="shared" si="6"/>
        <v>-185922.79727439271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760764.68002522981</v>
      </c>
      <c r="Q36" s="124">
        <f t="shared" si="3"/>
        <v>323984.95585827017</v>
      </c>
      <c r="R36" s="124">
        <f t="shared" si="4"/>
        <v>327456.34341751254</v>
      </c>
      <c r="S36" s="124">
        <f t="shared" si="5"/>
        <v>300681.95701089659</v>
      </c>
      <c r="T36" s="124">
        <f t="shared" si="6"/>
        <v>-191358.57626144952</v>
      </c>
      <c r="U36" s="196">
        <f>SUM(Q33:T36)/4</f>
        <v>732336.82349008182</v>
      </c>
      <c r="V36" s="124">
        <f>SUM(Q33:Q36)/4</f>
        <v>310564.06716976315</v>
      </c>
      <c r="W36" s="124">
        <f>SUM(R33:R36)/4</f>
        <v>313765.98769885302</v>
      </c>
      <c r="X36" s="124">
        <f>SUM(S33:S36)/4</f>
        <v>291364.98993026966</v>
      </c>
      <c r="Y36" s="124">
        <f>SUM(T33:T36)/4</f>
        <v>-183358.221308804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780558.4120438135</v>
      </c>
      <c r="Q37" s="124">
        <f t="shared" si="3"/>
        <v>333366.03969082469</v>
      </c>
      <c r="R37" s="124">
        <f t="shared" si="4"/>
        <v>337030.10379989538</v>
      </c>
      <c r="S37" s="124">
        <f t="shared" si="5"/>
        <v>307115.54833172355</v>
      </c>
      <c r="T37" s="124">
        <f t="shared" si="6"/>
        <v>-196953.27977863009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800877.76833138405</v>
      </c>
      <c r="Q38" s="124">
        <f t="shared" si="3"/>
        <v>343018.75568494142</v>
      </c>
      <c r="R38" s="124">
        <f t="shared" si="4"/>
        <v>346883.76985429146</v>
      </c>
      <c r="S38" s="124">
        <f t="shared" si="5"/>
        <v>313686.797055392</v>
      </c>
      <c r="T38" s="124">
        <f t="shared" si="6"/>
        <v>-202711.55426324086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821736.960739056</v>
      </c>
      <c r="Q39" s="124">
        <f t="shared" si="3"/>
        <v>352950.96903322625</v>
      </c>
      <c r="R39" s="124">
        <f t="shared" si="4"/>
        <v>357025.52511382633</v>
      </c>
      <c r="S39" s="124">
        <f t="shared" si="5"/>
        <v>320398.64859133383</v>
      </c>
      <c r="T39" s="124">
        <f t="shared" si="6"/>
        <v>-208638.18199933029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843150.59132043214</v>
      </c>
      <c r="Q40" s="124">
        <f t="shared" si="3"/>
        <v>363170.77266735089</v>
      </c>
      <c r="R40" s="124">
        <f t="shared" si="4"/>
        <v>367463.792371566</v>
      </c>
      <c r="S40" s="124">
        <f t="shared" si="5"/>
        <v>327254.11137092183</v>
      </c>
      <c r="T40" s="124">
        <f t="shared" si="6"/>
        <v>-214738.08508940658</v>
      </c>
      <c r="U40" s="196">
        <f>SUM(Q37:T40)/4</f>
        <v>811580.93310867145</v>
      </c>
      <c r="V40" s="124">
        <f>SUM(Q37:Q40)/4</f>
        <v>348126.63426908583</v>
      </c>
      <c r="W40" s="124">
        <f>SUM(R37:R40)/4</f>
        <v>352100.79778489476</v>
      </c>
      <c r="X40" s="124">
        <f>SUM(S37:S40)/4</f>
        <v>317113.7763373428</v>
      </c>
      <c r="Y40" s="124">
        <f>SUM(T37:T40)/4</f>
        <v>-205760.27528265197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865133.66318166221</v>
      </c>
      <c r="Q41" s="124">
        <f t="shared" si="3"/>
        <v>373686.49385230744</v>
      </c>
      <c r="R41" s="124">
        <f t="shared" si="4"/>
        <v>378207.24067570077</v>
      </c>
      <c r="S41" s="124">
        <f t="shared" si="5"/>
        <v>334256.25819592935</v>
      </c>
      <c r="T41" s="124">
        <f t="shared" si="6"/>
        <v>-221016.32954227543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887701.59163629648</v>
      </c>
      <c r="Q42" s="124">
        <f t="shared" si="3"/>
        <v>384506.70097160165</v>
      </c>
      <c r="R42" s="124">
        <f t="shared" si="4"/>
        <v>389264.79252924566</v>
      </c>
      <c r="S42" s="124">
        <f t="shared" si="5"/>
        <v>341408.22761584201</v>
      </c>
      <c r="T42" s="124">
        <f t="shared" si="6"/>
        <v>-227478.12948039305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910870.21567356132</v>
      </c>
      <c r="Q43" s="124">
        <f t="shared" si="3"/>
        <v>395640.21050891338</v>
      </c>
      <c r="R43" s="124">
        <f t="shared" si="4"/>
        <v>400645.63130023662</v>
      </c>
      <c r="S43" s="124">
        <f t="shared" si="5"/>
        <v>348713.2253346396</v>
      </c>
      <c r="T43" s="124">
        <f t="shared" si="6"/>
        <v>-234128.85147022843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ref="P44:P52" si="7">SUM(Q44:T44)</f>
        <v>934655.80974893714</v>
      </c>
      <c r="Q44" s="124">
        <f t="shared" si="3"/>
        <v>407096.09423191339</v>
      </c>
      <c r="R44" s="124">
        <f t="shared" si="4"/>
        <v>412359.20884857682</v>
      </c>
      <c r="S44" s="124">
        <f t="shared" si="5"/>
        <v>356174.52564767835</v>
      </c>
      <c r="T44" s="124">
        <f t="shared" si="6"/>
        <v>-240974.01897923136</v>
      </c>
      <c r="U44" s="196">
        <f>SUM(Q41:T44)/4</f>
        <v>899590.32006011426</v>
      </c>
      <c r="V44" s="124">
        <f>SUM(Q41:Q44)/4</f>
        <v>390232.37489118392</v>
      </c>
      <c r="W44" s="124">
        <f>SUM(R41:R44)/4</f>
        <v>395119.21833843994</v>
      </c>
      <c r="X44" s="124">
        <f>SUM(S41:S44)/4</f>
        <v>345138.05919852236</v>
      </c>
      <c r="Y44" s="124">
        <f>SUM(T41:T44)/4</f>
        <v>-230899.33236803208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959075.09590616683</v>
      </c>
      <c r="Q45" s="124">
        <f t="shared" si="3"/>
        <v>418883.68658408965</v>
      </c>
      <c r="R45" s="124">
        <f t="shared" si="4"/>
        <v>424415.25337586721</v>
      </c>
      <c r="S45" s="124">
        <f t="shared" si="5"/>
        <v>363795.4729093177</v>
      </c>
      <c r="T45" s="124">
        <f t="shared" si="6"/>
        <v>-248019.31696310773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984145.2562400843</v>
      </c>
      <c r="Q46" s="124">
        <f t="shared" si="3"/>
        <v>431012.59229060606</v>
      </c>
      <c r="R46" s="124">
        <f t="shared" si="4"/>
        <v>436823.77750474057</v>
      </c>
      <c r="S46" s="124">
        <f t="shared" si="5"/>
        <v>371579.48303194938</v>
      </c>
      <c r="T46" s="124">
        <f t="shared" si="6"/>
        <v>-255270.59658721185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1009883.9457099242</v>
      </c>
      <c r="Q47" s="124">
        <f t="shared" si="3"/>
        <v>443492.69418439158</v>
      </c>
      <c r="R47" s="124">
        <f t="shared" si="4"/>
        <v>449595.08659440908</v>
      </c>
      <c r="S47" s="124">
        <f t="shared" si="5"/>
        <v>379530.04501710064</v>
      </c>
      <c r="T47" s="124">
        <f t="shared" si="6"/>
        <v>-262733.88008597697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1036309.3053130457</v>
      </c>
      <c r="Q48" s="124">
        <f t="shared" si="3"/>
        <v>456334.16125883581</v>
      </c>
      <c r="R48" s="124">
        <f t="shared" si="4"/>
        <v>462739.78729933157</v>
      </c>
      <c r="S48" s="124">
        <f t="shared" si="5"/>
        <v>387650.72251929803</v>
      </c>
      <c r="T48" s="124">
        <f t="shared" si="6"/>
        <v>-270415.36576441966</v>
      </c>
      <c r="U48" s="196">
        <f>SUM(Q45:T48)/4</f>
        <v>997353.40079230559</v>
      </c>
      <c r="V48" s="124">
        <f>SUM(Q45:Q48)/4</f>
        <v>437430.78357948078</v>
      </c>
      <c r="W48" s="124">
        <f>SUM(R45:R48)/4</f>
        <v>443393.47619358712</v>
      </c>
      <c r="X48" s="124">
        <f>SUM(S45:S48)/4</f>
        <v>375638.93086941645</v>
      </c>
      <c r="Y48" s="124">
        <f>SUM(T45:T48)/4</f>
        <v>-259109.78985017908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1063439.975629282</v>
      </c>
      <c r="Q49" s="124">
        <f t="shared" si="3"/>
        <v>469547.45695365296</v>
      </c>
      <c r="R49" s="124">
        <f t="shared" si="4"/>
        <v>476268.79637810838</v>
      </c>
      <c r="S49" s="124">
        <f t="shared" si="5"/>
        <v>395945.15544339287</v>
      </c>
      <c r="T49" s="124">
        <f t="shared" si="6"/>
        <v>-278321.43314587232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1091295.1107464307</v>
      </c>
      <c r="Q50" s="124">
        <f t="shared" si="3"/>
        <v>483143.34768066544</v>
      </c>
      <c r="R50" s="124">
        <f t="shared" si="4"/>
        <v>490193.34975991969</v>
      </c>
      <c r="S50" s="124">
        <f t="shared" si="5"/>
        <v>404417.06157606374</v>
      </c>
      <c r="T50" s="124">
        <f t="shared" si="6"/>
        <v>-286458.64827021811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538683.7715939281</v>
      </c>
      <c r="V52" s="124">
        <f>SUM(Q49:Q52)/4</f>
        <v>238172.70115857961</v>
      </c>
      <c r="W52" s="124">
        <f>SUM(R49:R52)/4</f>
        <v>241615.536534507</v>
      </c>
      <c r="X52" s="124">
        <f>SUM(S49:S52)/4</f>
        <v>200090.55425486417</v>
      </c>
      <c r="Y52" s="124">
        <f>SUM(T49:T52)/4</f>
        <v>-141195.02035402262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25050242.451193705</v>
      </c>
      <c r="Q54" s="196">
        <f>SUM(Q$17:Q$52)</f>
        <v>10663739.527755216</v>
      </c>
      <c r="R54" s="196">
        <f>SUM(R$17:R$52)</f>
        <v>10778639.57072006</v>
      </c>
      <c r="S54" s="196">
        <f>SUM(S$17:S$52)</f>
        <v>9906672.8390824758</v>
      </c>
      <c r="T54" s="196">
        <f>SUM(T$17:T$52)</f>
        <v>-6298809.486364048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1.4901161193847656E-8</v>
      </c>
      <c r="R55" s="188">
        <f>R54-R$10</f>
        <v>-2.4214386940002441E-8</v>
      </c>
      <c r="S55" s="188">
        <f>S54-S$10</f>
        <v>0</v>
      </c>
      <c r="T55" s="188">
        <f>T54-T$10</f>
        <v>1.4901161193847656E-8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2.5774251238877444E-2</v>
      </c>
      <c r="Z56" s="2"/>
    </row>
    <row r="57" spans="13:26" x14ac:dyDescent="0.25">
      <c r="M57" s="2"/>
      <c r="O57" s="134" t="s">
        <v>236</v>
      </c>
      <c r="P57" s="197">
        <f>((1+P56)^(1/12))-1</f>
        <v>2.1228913587554299E-3</v>
      </c>
      <c r="Z57" s="2"/>
    </row>
    <row r="58" spans="13:26" x14ac:dyDescent="0.25">
      <c r="M58" s="2"/>
      <c r="O58" s="134" t="s">
        <v>235</v>
      </c>
      <c r="P58" s="196">
        <f>P10</f>
        <v>25050242.451193709</v>
      </c>
      <c r="Z58" s="2"/>
    </row>
    <row r="59" spans="13:26" x14ac:dyDescent="0.25">
      <c r="M59" s="2"/>
      <c r="O59" s="134" t="s">
        <v>234</v>
      </c>
      <c r="P59" s="196">
        <f>P58/(1+P57)^P60</f>
        <v>10545106.283802554</v>
      </c>
      <c r="Z59" s="2"/>
    </row>
    <row r="60" spans="13:26" x14ac:dyDescent="0.25">
      <c r="M60" s="2"/>
      <c r="O60" s="134" t="s">
        <v>233</v>
      </c>
      <c r="P60" s="124">
        <f>$P$12*12</f>
        <v>408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38660.623519507863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38660.623519507863</v>
      </c>
      <c r="Q63" s="124">
        <f t="shared" ref="Q63:Q78" si="8">O63*$P$57</f>
        <v>0</v>
      </c>
      <c r="R63" s="124">
        <f t="shared" ref="R63:R78" si="9">O63+P63+Q63</f>
        <v>38660.623519507863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78" si="11">R63</f>
        <v>38660.623519507863</v>
      </c>
      <c r="P64" s="124">
        <f t="shared" ref="P64:P187" si="12">P63</f>
        <v>38660.623519507863</v>
      </c>
      <c r="Q64" s="124">
        <f t="shared" si="8"/>
        <v>82.07230359366018</v>
      </c>
      <c r="R64" s="124">
        <f t="shared" si="9"/>
        <v>77403.319342609379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77403.319342609379</v>
      </c>
      <c r="P65" s="124">
        <f t="shared" si="12"/>
        <v>38660.623519507863</v>
      </c>
      <c r="Q65" s="124">
        <f t="shared" si="8"/>
        <v>164.31883777141246</v>
      </c>
      <c r="R65" s="124">
        <f t="shared" si="9"/>
        <v>116228.26169988865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116228.26169988865</v>
      </c>
      <c r="P66" s="124">
        <f t="shared" si="12"/>
        <v>38660.623519507863</v>
      </c>
      <c r="Q66" s="124">
        <f t="shared" si="8"/>
        <v>246.73997240585831</v>
      </c>
      <c r="R66" s="124">
        <f t="shared" si="9"/>
        <v>155135.62519180236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155135.62519180236</v>
      </c>
      <c r="P67" s="124">
        <f t="shared" si="12"/>
        <v>38660.623519507863</v>
      </c>
      <c r="Q67" s="124">
        <f t="shared" si="8"/>
        <v>329.33607815479843</v>
      </c>
      <c r="R67" s="124">
        <f t="shared" si="9"/>
        <v>194125.58478946501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194125.58478946501</v>
      </c>
      <c r="P68" s="124">
        <f t="shared" si="12"/>
        <v>38660.623519507863</v>
      </c>
      <c r="Q68" s="124">
        <f t="shared" si="8"/>
        <v>412.10752646289978</v>
      </c>
      <c r="R68" s="124">
        <f t="shared" si="9"/>
        <v>233198.31583543579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233198.31583543579</v>
      </c>
      <c r="P69" s="124">
        <f t="shared" si="12"/>
        <v>38660.623519507863</v>
      </c>
      <c r="Q69" s="124">
        <f t="shared" si="8"/>
        <v>495.05468956336614</v>
      </c>
      <c r="R69" s="124">
        <f t="shared" si="9"/>
        <v>272353.99404450698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272353.99404450698</v>
      </c>
      <c r="P70" s="124">
        <f t="shared" si="12"/>
        <v>38660.623519507863</v>
      </c>
      <c r="Q70" s="124">
        <f t="shared" si="8"/>
        <v>578.17794047961172</v>
      </c>
      <c r="R70" s="124">
        <f t="shared" si="9"/>
        <v>311592.79550449445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311592.79550449445</v>
      </c>
      <c r="P71" s="124">
        <f t="shared" si="12"/>
        <v>38660.623519507863</v>
      </c>
      <c r="Q71" s="124">
        <f t="shared" si="8"/>
        <v>661.47765302693904</v>
      </c>
      <c r="R71" s="124">
        <f t="shared" si="9"/>
        <v>350914.89667702926</v>
      </c>
      <c r="Z71" s="2"/>
    </row>
    <row r="72" spans="13:26" x14ac:dyDescent="0.25">
      <c r="M72" s="2"/>
      <c r="N72" s="1">
        <f t="shared" si="10"/>
        <v>10</v>
      </c>
      <c r="O72" s="124">
        <f t="shared" si="11"/>
        <v>350914.89667702926</v>
      </c>
      <c r="P72" s="124">
        <f t="shared" si="12"/>
        <v>38660.623519507863</v>
      </c>
      <c r="Q72" s="124">
        <f t="shared" si="8"/>
        <v>744.95420181421991</v>
      </c>
      <c r="R72" s="124">
        <f t="shared" si="9"/>
        <v>390320.47439835133</v>
      </c>
      <c r="Z72" s="2"/>
    </row>
    <row r="73" spans="13:26" x14ac:dyDescent="0.25">
      <c r="M73" s="2"/>
      <c r="N73" s="1">
        <f t="shared" si="10"/>
        <v>11</v>
      </c>
      <c r="O73" s="124">
        <f t="shared" si="11"/>
        <v>390320.47439835133</v>
      </c>
      <c r="P73" s="124">
        <f t="shared" si="12"/>
        <v>38660.623519507863</v>
      </c>
      <c r="Q73" s="124">
        <f t="shared" si="8"/>
        <v>828.6079622455801</v>
      </c>
      <c r="R73" s="124">
        <f t="shared" si="9"/>
        <v>429809.7058801048</v>
      </c>
      <c r="Z73" s="2"/>
    </row>
    <row r="74" spans="13:26" x14ac:dyDescent="0.25">
      <c r="M74" s="2"/>
      <c r="N74" s="1">
        <f t="shared" si="10"/>
        <v>12</v>
      </c>
      <c r="O74" s="124">
        <f t="shared" si="11"/>
        <v>429809.7058801048</v>
      </c>
      <c r="P74" s="124">
        <f t="shared" si="12"/>
        <v>38660.623519507863</v>
      </c>
      <c r="Q74" s="124">
        <f t="shared" si="8"/>
        <v>912.43931052208734</v>
      </c>
      <c r="R74" s="124">
        <f t="shared" si="9"/>
        <v>469382.76871013478</v>
      </c>
      <c r="Z74" s="2"/>
    </row>
    <row r="75" spans="13:26" x14ac:dyDescent="0.25">
      <c r="M75" s="2"/>
      <c r="N75" s="1">
        <f t="shared" si="10"/>
        <v>13</v>
      </c>
      <c r="O75" s="124">
        <f t="shared" si="11"/>
        <v>469382.76871013478</v>
      </c>
      <c r="P75" s="124">
        <f t="shared" si="12"/>
        <v>38660.623519507863</v>
      </c>
      <c r="Q75" s="124">
        <f t="shared" si="8"/>
        <v>996.44862364344374</v>
      </c>
      <c r="R75" s="124">
        <f t="shared" si="9"/>
        <v>509039.84085328609</v>
      </c>
      <c r="Z75" s="2"/>
    </row>
    <row r="76" spans="13:26" x14ac:dyDescent="0.25">
      <c r="M76" s="2"/>
      <c r="N76" s="1">
        <f t="shared" si="10"/>
        <v>14</v>
      </c>
      <c r="O76" s="124">
        <f t="shared" si="11"/>
        <v>509039.84085328609</v>
      </c>
      <c r="P76" s="124">
        <f t="shared" si="12"/>
        <v>38660.623519507863</v>
      </c>
      <c r="Q76" s="124">
        <f t="shared" si="8"/>
        <v>1080.6362794096804</v>
      </c>
      <c r="R76" s="124">
        <f t="shared" si="9"/>
        <v>548781.10065220355</v>
      </c>
      <c r="Z76" s="2"/>
    </row>
    <row r="77" spans="13:26" x14ac:dyDescent="0.25">
      <c r="M77" s="2"/>
      <c r="N77" s="1">
        <f t="shared" si="10"/>
        <v>15</v>
      </c>
      <c r="O77" s="124">
        <f t="shared" si="11"/>
        <v>548781.10065220355</v>
      </c>
      <c r="P77" s="124">
        <f t="shared" si="12"/>
        <v>38660.623519507863</v>
      </c>
      <c r="Q77" s="124">
        <f t="shared" si="8"/>
        <v>1165.0026564228567</v>
      </c>
      <c r="R77" s="124">
        <f t="shared" si="9"/>
        <v>588606.72682813427</v>
      </c>
      <c r="Z77" s="2"/>
    </row>
    <row r="78" spans="13:26" x14ac:dyDescent="0.25">
      <c r="M78" s="2"/>
      <c r="N78" s="1">
        <f t="shared" si="10"/>
        <v>16</v>
      </c>
      <c r="O78" s="124">
        <f t="shared" si="11"/>
        <v>588606.72682813427</v>
      </c>
      <c r="P78" s="124">
        <f t="shared" si="12"/>
        <v>38660.623519507863</v>
      </c>
      <c r="Q78" s="124">
        <f t="shared" si="8"/>
        <v>1249.5481340887641</v>
      </c>
      <c r="R78" s="124">
        <f t="shared" si="9"/>
        <v>628516.89848173084</v>
      </c>
      <c r="Z78" s="2"/>
    </row>
    <row r="79" spans="13:26" x14ac:dyDescent="0.25">
      <c r="M79" s="2"/>
      <c r="N79" s="1">
        <f t="shared" si="10"/>
        <v>17</v>
      </c>
      <c r="O79" s="124">
        <f t="shared" ref="O79:O142" si="13">R78</f>
        <v>628516.89848173084</v>
      </c>
      <c r="P79" s="124">
        <f t="shared" si="12"/>
        <v>38660.623519507863</v>
      </c>
      <c r="Q79" s="124">
        <f t="shared" ref="Q79:Q142" si="14">O79*$P$57</f>
        <v>1334.2730926186302</v>
      </c>
      <c r="R79" s="124">
        <f t="shared" ref="R79:R142" si="15">O79+P79+Q79</f>
        <v>668511.79509385733</v>
      </c>
      <c r="Z79" s="2"/>
    </row>
    <row r="80" spans="13:26" x14ac:dyDescent="0.25">
      <c r="M80" s="2"/>
      <c r="N80" s="1">
        <f t="shared" si="10"/>
        <v>18</v>
      </c>
      <c r="O80" s="124">
        <f t="shared" si="13"/>
        <v>668511.79509385733</v>
      </c>
      <c r="P80" s="124">
        <f t="shared" si="12"/>
        <v>38660.623519507863</v>
      </c>
      <c r="Q80" s="124">
        <f t="shared" si="14"/>
        <v>1419.1779130308303</v>
      </c>
      <c r="R80" s="124">
        <f t="shared" si="15"/>
        <v>708591.596526396</v>
      </c>
      <c r="Z80" s="2"/>
    </row>
    <row r="81" spans="13:26" x14ac:dyDescent="0.25">
      <c r="M81" s="2"/>
      <c r="N81" s="1">
        <f t="shared" si="10"/>
        <v>19</v>
      </c>
      <c r="O81" s="124">
        <f t="shared" si="13"/>
        <v>708591.596526396</v>
      </c>
      <c r="P81" s="124">
        <f t="shared" si="12"/>
        <v>38660.623519507863</v>
      </c>
      <c r="Q81" s="124">
        <f t="shared" si="14"/>
        <v>1504.2629771526001</v>
      </c>
      <c r="R81" s="124">
        <f t="shared" si="15"/>
        <v>748756.48302305641</v>
      </c>
      <c r="Z81" s="2"/>
    </row>
    <row r="82" spans="13:26" x14ac:dyDescent="0.25">
      <c r="M82" s="2"/>
      <c r="N82" s="1">
        <f t="shared" si="10"/>
        <v>20</v>
      </c>
      <c r="O82" s="124">
        <f t="shared" si="13"/>
        <v>748756.48302305641</v>
      </c>
      <c r="P82" s="124">
        <f t="shared" si="12"/>
        <v>38660.623519507863</v>
      </c>
      <c r="Q82" s="124">
        <f t="shared" si="14"/>
        <v>1589.5286676217531</v>
      </c>
      <c r="R82" s="124">
        <f t="shared" si="15"/>
        <v>789006.63521018601</v>
      </c>
      <c r="Z82" s="2"/>
    </row>
    <row r="83" spans="13:26" x14ac:dyDescent="0.25">
      <c r="M83" s="2"/>
      <c r="N83" s="1">
        <f t="shared" si="10"/>
        <v>21</v>
      </c>
      <c r="O83" s="124">
        <f t="shared" si="13"/>
        <v>789006.63521018601</v>
      </c>
      <c r="P83" s="124">
        <f t="shared" si="12"/>
        <v>38660.623519507863</v>
      </c>
      <c r="Q83" s="124">
        <f t="shared" si="14"/>
        <v>1674.9753678884015</v>
      </c>
      <c r="R83" s="124">
        <f t="shared" si="15"/>
        <v>829342.23409758229</v>
      </c>
      <c r="Z83" s="2"/>
    </row>
    <row r="84" spans="13:26" x14ac:dyDescent="0.25">
      <c r="M84" s="2"/>
      <c r="N84" s="1">
        <f t="shared" si="10"/>
        <v>22</v>
      </c>
      <c r="O84" s="124">
        <f t="shared" si="13"/>
        <v>829342.23409758229</v>
      </c>
      <c r="P84" s="124">
        <f t="shared" si="12"/>
        <v>38660.623519507863</v>
      </c>
      <c r="Q84" s="124">
        <f t="shared" si="14"/>
        <v>1760.6034622166803</v>
      </c>
      <c r="R84" s="124">
        <f t="shared" si="15"/>
        <v>869763.46107930678</v>
      </c>
      <c r="Z84" s="2"/>
    </row>
    <row r="85" spans="13:26" x14ac:dyDescent="0.25">
      <c r="M85" s="2"/>
      <c r="N85" s="1">
        <f t="shared" si="10"/>
        <v>23</v>
      </c>
      <c r="O85" s="124">
        <f t="shared" si="13"/>
        <v>869763.46107930678</v>
      </c>
      <c r="P85" s="124">
        <f t="shared" si="12"/>
        <v>38660.623519507863</v>
      </c>
      <c r="Q85" s="124">
        <f t="shared" si="14"/>
        <v>1846.413335686475</v>
      </c>
      <c r="R85" s="124">
        <f t="shared" si="15"/>
        <v>910270.49793450104</v>
      </c>
      <c r="Z85" s="2"/>
    </row>
    <row r="86" spans="13:26" x14ac:dyDescent="0.25">
      <c r="M86" s="2"/>
      <c r="N86" s="1">
        <f t="shared" si="10"/>
        <v>24</v>
      </c>
      <c r="O86" s="124">
        <f t="shared" si="13"/>
        <v>910270.49793450104</v>
      </c>
      <c r="P86" s="124">
        <f t="shared" si="12"/>
        <v>38660.623519507863</v>
      </c>
      <c r="Q86" s="124">
        <f t="shared" si="14"/>
        <v>1932.4053741951545</v>
      </c>
      <c r="R86" s="124">
        <f t="shared" si="15"/>
        <v>950863.52682820405</v>
      </c>
      <c r="Z86" s="2"/>
    </row>
    <row r="87" spans="13:26" x14ac:dyDescent="0.25">
      <c r="M87" s="2"/>
      <c r="N87" s="1">
        <f t="shared" si="10"/>
        <v>25</v>
      </c>
      <c r="O87" s="124">
        <f t="shared" si="13"/>
        <v>950863.52682820405</v>
      </c>
      <c r="P87" s="124">
        <f t="shared" si="12"/>
        <v>38660.623519507863</v>
      </c>
      <c r="Q87" s="124">
        <f t="shared" si="14"/>
        <v>2018.5799644593062</v>
      </c>
      <c r="R87" s="124">
        <f t="shared" si="15"/>
        <v>991542.73031217116</v>
      </c>
      <c r="Z87" s="2"/>
    </row>
    <row r="88" spans="13:26" x14ac:dyDescent="0.25">
      <c r="M88" s="2"/>
      <c r="N88" s="1">
        <f t="shared" si="10"/>
        <v>26</v>
      </c>
      <c r="O88" s="124">
        <f t="shared" si="13"/>
        <v>991542.73031217116</v>
      </c>
      <c r="P88" s="124">
        <f t="shared" si="12"/>
        <v>38660.623519507863</v>
      </c>
      <c r="Q88" s="124">
        <f t="shared" si="14"/>
        <v>2104.9374940164739</v>
      </c>
      <c r="R88" s="124">
        <f t="shared" si="15"/>
        <v>1032308.2913256955</v>
      </c>
      <c r="Z88" s="2"/>
    </row>
    <row r="89" spans="13:26" x14ac:dyDescent="0.25">
      <c r="M89" s="2"/>
      <c r="N89" s="1">
        <f t="shared" si="10"/>
        <v>27</v>
      </c>
      <c r="O89" s="124">
        <f t="shared" si="13"/>
        <v>1032308.2913256955</v>
      </c>
      <c r="P89" s="124">
        <f t="shared" si="12"/>
        <v>38660.623519507863</v>
      </c>
      <c r="Q89" s="124">
        <f t="shared" si="14"/>
        <v>2191.4783512269019</v>
      </c>
      <c r="R89" s="124">
        <f t="shared" si="15"/>
        <v>1073160.3931964303</v>
      </c>
      <c r="Z89" s="2"/>
    </row>
    <row r="90" spans="13:26" x14ac:dyDescent="0.25">
      <c r="M90" s="2"/>
      <c r="N90" s="1">
        <f t="shared" si="10"/>
        <v>28</v>
      </c>
      <c r="O90" s="124">
        <f t="shared" si="13"/>
        <v>1073160.3931964303</v>
      </c>
      <c r="P90" s="124">
        <f t="shared" si="12"/>
        <v>38660.623519507863</v>
      </c>
      <c r="Q90" s="124">
        <f t="shared" si="14"/>
        <v>2278.2029252752814</v>
      </c>
      <c r="R90" s="124">
        <f t="shared" si="15"/>
        <v>1114099.2196412135</v>
      </c>
      <c r="Z90" s="2"/>
    </row>
    <row r="91" spans="13:26" x14ac:dyDescent="0.25">
      <c r="M91" s="2"/>
      <c r="N91" s="1">
        <f t="shared" si="10"/>
        <v>29</v>
      </c>
      <c r="O91" s="124">
        <f t="shared" si="13"/>
        <v>1114099.2196412135</v>
      </c>
      <c r="P91" s="124">
        <f t="shared" si="12"/>
        <v>38660.623519507863</v>
      </c>
      <c r="Q91" s="124">
        <f t="shared" si="14"/>
        <v>2365.1116061725002</v>
      </c>
      <c r="R91" s="124">
        <f t="shared" si="15"/>
        <v>1155124.954766894</v>
      </c>
      <c r="Z91" s="2"/>
    </row>
    <row r="92" spans="13:26" x14ac:dyDescent="0.25">
      <c r="M92" s="2"/>
      <c r="N92" s="1">
        <f t="shared" si="10"/>
        <v>30</v>
      </c>
      <c r="O92" s="124">
        <f t="shared" si="13"/>
        <v>1155124.954766894</v>
      </c>
      <c r="P92" s="124">
        <f t="shared" si="12"/>
        <v>38660.623519507863</v>
      </c>
      <c r="Q92" s="124">
        <f t="shared" si="14"/>
        <v>2452.2047847573963</v>
      </c>
      <c r="R92" s="124">
        <f t="shared" si="15"/>
        <v>1196237.7830711594</v>
      </c>
      <c r="Z92" s="2"/>
    </row>
    <row r="93" spans="13:26" x14ac:dyDescent="0.25">
      <c r="M93" s="2"/>
      <c r="N93" s="1">
        <f t="shared" si="10"/>
        <v>31</v>
      </c>
      <c r="O93" s="124">
        <f t="shared" si="13"/>
        <v>1196237.7830711594</v>
      </c>
      <c r="P93" s="124">
        <f t="shared" si="12"/>
        <v>38660.623519507863</v>
      </c>
      <c r="Q93" s="124">
        <f t="shared" si="14"/>
        <v>2539.4828526985166</v>
      </c>
      <c r="R93" s="124">
        <f t="shared" si="15"/>
        <v>1237437.8894433659</v>
      </c>
      <c r="Z93" s="2"/>
    </row>
    <row r="94" spans="13:26" x14ac:dyDescent="0.25">
      <c r="M94" s="2"/>
      <c r="N94" s="1">
        <f t="shared" si="10"/>
        <v>32</v>
      </c>
      <c r="O94" s="124">
        <f t="shared" si="13"/>
        <v>1237437.8894433659</v>
      </c>
      <c r="P94" s="124">
        <f t="shared" si="12"/>
        <v>38660.623519507863</v>
      </c>
      <c r="Q94" s="124">
        <f t="shared" si="14"/>
        <v>2626.9462024958784</v>
      </c>
      <c r="R94" s="124">
        <f t="shared" si="15"/>
        <v>1278725.4591653696</v>
      </c>
      <c r="Z94" s="2"/>
    </row>
    <row r="95" spans="13:26" x14ac:dyDescent="0.25">
      <c r="M95" s="2"/>
      <c r="N95" s="1">
        <f t="shared" si="10"/>
        <v>33</v>
      </c>
      <c r="O95" s="124">
        <f t="shared" si="13"/>
        <v>1278725.4591653696</v>
      </c>
      <c r="P95" s="124">
        <f t="shared" si="12"/>
        <v>38660.623519507863</v>
      </c>
      <c r="Q95" s="124">
        <f t="shared" si="14"/>
        <v>2714.5952274827323</v>
      </c>
      <c r="R95" s="124">
        <f t="shared" si="15"/>
        <v>1320100.6779123603</v>
      </c>
      <c r="Z95" s="2"/>
    </row>
    <row r="96" spans="13:26" x14ac:dyDescent="0.25">
      <c r="M96" s="2"/>
      <c r="N96" s="1">
        <f t="shared" si="10"/>
        <v>34</v>
      </c>
      <c r="O96" s="124">
        <f t="shared" si="13"/>
        <v>1320100.6779123603</v>
      </c>
      <c r="P96" s="124">
        <f t="shared" si="12"/>
        <v>38660.623519507863</v>
      </c>
      <c r="Q96" s="124">
        <f t="shared" si="14"/>
        <v>2802.4303218273349</v>
      </c>
      <c r="R96" s="124">
        <f t="shared" si="15"/>
        <v>1361563.7317536955</v>
      </c>
      <c r="Z96" s="2"/>
    </row>
    <row r="97" spans="13:26" x14ac:dyDescent="0.25">
      <c r="M97" s="2"/>
      <c r="N97" s="1">
        <f t="shared" si="10"/>
        <v>35</v>
      </c>
      <c r="O97" s="124">
        <f t="shared" si="13"/>
        <v>1361563.7317536955</v>
      </c>
      <c r="P97" s="124">
        <f t="shared" si="12"/>
        <v>38660.623519507863</v>
      </c>
      <c r="Q97" s="124">
        <f t="shared" si="14"/>
        <v>2890.4518805347166</v>
      </c>
      <c r="R97" s="124">
        <f t="shared" si="15"/>
        <v>1403114.8071537381</v>
      </c>
      <c r="Z97" s="2"/>
    </row>
    <row r="98" spans="13:26" x14ac:dyDescent="0.25">
      <c r="M98" s="2"/>
      <c r="N98" s="1">
        <f t="shared" si="10"/>
        <v>36</v>
      </c>
      <c r="O98" s="124">
        <f t="shared" si="13"/>
        <v>1403114.8071537381</v>
      </c>
      <c r="P98" s="124">
        <f t="shared" si="12"/>
        <v>38660.623519507863</v>
      </c>
      <c r="Q98" s="124">
        <f t="shared" si="14"/>
        <v>2978.660299448462</v>
      </c>
      <c r="R98" s="124">
        <f t="shared" si="15"/>
        <v>1444754.0909726946</v>
      </c>
      <c r="Z98" s="2"/>
    </row>
    <row r="99" spans="13:26" x14ac:dyDescent="0.25">
      <c r="M99" s="2"/>
      <c r="N99" s="1">
        <f t="shared" si="10"/>
        <v>37</v>
      </c>
      <c r="O99" s="124">
        <f t="shared" si="13"/>
        <v>1444754.0909726946</v>
      </c>
      <c r="P99" s="124">
        <f t="shared" si="12"/>
        <v>38660.623519507863</v>
      </c>
      <c r="Q99" s="124">
        <f t="shared" si="14"/>
        <v>3067.0559752524896</v>
      </c>
      <c r="R99" s="124">
        <f t="shared" si="15"/>
        <v>1486481.770467455</v>
      </c>
      <c r="Z99" s="2"/>
    </row>
    <row r="100" spans="13:26" x14ac:dyDescent="0.25">
      <c r="M100" s="2"/>
      <c r="N100" s="1">
        <f t="shared" si="10"/>
        <v>38</v>
      </c>
      <c r="O100" s="124">
        <f t="shared" si="13"/>
        <v>1486481.770467455</v>
      </c>
      <c r="P100" s="124">
        <f t="shared" si="12"/>
        <v>38660.623519507863</v>
      </c>
      <c r="Q100" s="124">
        <f t="shared" si="14"/>
        <v>3155.6393054728328</v>
      </c>
      <c r="R100" s="124">
        <f t="shared" si="15"/>
        <v>1528298.0332924358</v>
      </c>
      <c r="Z100" s="2"/>
    </row>
    <row r="101" spans="13:26" x14ac:dyDescent="0.25">
      <c r="M101" s="2"/>
      <c r="N101" s="1">
        <f t="shared" si="10"/>
        <v>39</v>
      </c>
      <c r="O101" s="124">
        <f t="shared" si="13"/>
        <v>1528298.0332924358</v>
      </c>
      <c r="P101" s="124">
        <f t="shared" si="12"/>
        <v>38660.623519507863</v>
      </c>
      <c r="Q101" s="124">
        <f t="shared" si="14"/>
        <v>3244.4106884794301</v>
      </c>
      <c r="R101" s="124">
        <f t="shared" si="15"/>
        <v>1570203.0675004232</v>
      </c>
      <c r="Z101" s="2"/>
    </row>
    <row r="102" spans="13:26" x14ac:dyDescent="0.25">
      <c r="M102" s="2"/>
      <c r="N102" s="1">
        <f t="shared" si="10"/>
        <v>40</v>
      </c>
      <c r="O102" s="124">
        <f t="shared" si="13"/>
        <v>1570203.0675004232</v>
      </c>
      <c r="P102" s="124">
        <f t="shared" si="12"/>
        <v>38660.623519507863</v>
      </c>
      <c r="Q102" s="124">
        <f t="shared" si="14"/>
        <v>3333.3705234879171</v>
      </c>
      <c r="R102" s="124">
        <f t="shared" si="15"/>
        <v>1612197.061543419</v>
      </c>
      <c r="Z102" s="2"/>
    </row>
    <row r="103" spans="13:26" x14ac:dyDescent="0.25">
      <c r="M103" s="2"/>
      <c r="N103" s="1">
        <f t="shared" si="10"/>
        <v>41</v>
      </c>
      <c r="O103" s="124">
        <f t="shared" si="13"/>
        <v>1612197.061543419</v>
      </c>
      <c r="P103" s="124">
        <f t="shared" si="12"/>
        <v>38660.623519507863</v>
      </c>
      <c r="Q103" s="124">
        <f t="shared" si="14"/>
        <v>3422.5192105614201</v>
      </c>
      <c r="R103" s="124">
        <f t="shared" si="15"/>
        <v>1654280.2042734884</v>
      </c>
      <c r="Z103" s="2"/>
    </row>
    <row r="104" spans="13:26" x14ac:dyDescent="0.25">
      <c r="M104" s="2"/>
      <c r="N104" s="1">
        <f t="shared" si="10"/>
        <v>42</v>
      </c>
      <c r="O104" s="124">
        <f t="shared" si="13"/>
        <v>1654280.2042734884</v>
      </c>
      <c r="P104" s="124">
        <f t="shared" si="12"/>
        <v>38660.623519507863</v>
      </c>
      <c r="Q104" s="124">
        <f t="shared" si="14"/>
        <v>3511.8571506123558</v>
      </c>
      <c r="R104" s="124">
        <f t="shared" si="15"/>
        <v>1696452.6849436087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1696452.6849436087</v>
      </c>
      <c r="P105" s="124">
        <f t="shared" si="12"/>
        <v>38660.623519507863</v>
      </c>
      <c r="Q105" s="124">
        <f t="shared" si="14"/>
        <v>3601.3847454042348</v>
      </c>
      <c r="R105" s="124">
        <f t="shared" si="15"/>
        <v>1738714.6932085208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1738714.6932085208</v>
      </c>
      <c r="P106" s="124">
        <f t="shared" si="12"/>
        <v>38660.623519507863</v>
      </c>
      <c r="Q106" s="124">
        <f t="shared" si="14"/>
        <v>3691.1023975534672</v>
      </c>
      <c r="R106" s="124">
        <f t="shared" si="15"/>
        <v>1781066.4191255821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1781066.4191255821</v>
      </c>
      <c r="P107" s="124">
        <f t="shared" si="12"/>
        <v>38660.623519507863</v>
      </c>
      <c r="Q107" s="124">
        <f t="shared" si="14"/>
        <v>3781.010510531175</v>
      </c>
      <c r="R107" s="124">
        <f t="shared" si="15"/>
        <v>1823508.0531556213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1823508.0531556213</v>
      </c>
      <c r="P108" s="124">
        <f t="shared" si="12"/>
        <v>38660.623519507863</v>
      </c>
      <c r="Q108" s="124">
        <f t="shared" si="14"/>
        <v>3871.1094886650058</v>
      </c>
      <c r="R108" s="124">
        <f t="shared" si="15"/>
        <v>1866039.7861637941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1866039.7861637941</v>
      </c>
      <c r="P109" s="124">
        <f t="shared" si="12"/>
        <v>38660.623519507863</v>
      </c>
      <c r="Q109" s="124">
        <f t="shared" si="14"/>
        <v>3961.3997371409487</v>
      </c>
      <c r="R109" s="124">
        <f t="shared" si="15"/>
        <v>1908661.8094204429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1908661.8094204429</v>
      </c>
      <c r="P110" s="124">
        <f t="shared" si="12"/>
        <v>38660.623519507863</v>
      </c>
      <c r="Q110" s="124">
        <f t="shared" si="14"/>
        <v>4051.8816620051616</v>
      </c>
      <c r="R110" s="124">
        <f t="shared" si="15"/>
        <v>1951374.3146019559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1951374.3146019559</v>
      </c>
      <c r="P111" s="124">
        <f t="shared" si="12"/>
        <v>38660.623519507863</v>
      </c>
      <c r="Q111" s="124">
        <f t="shared" si="14"/>
        <v>4142.5556701657915</v>
      </c>
      <c r="R111" s="124">
        <f t="shared" si="15"/>
        <v>1994177.4937916296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1994177.4937916296</v>
      </c>
      <c r="P112" s="124">
        <f t="shared" si="12"/>
        <v>38660.623519507863</v>
      </c>
      <c r="Q112" s="124">
        <f t="shared" si="14"/>
        <v>4233.4221693948102</v>
      </c>
      <c r="R112" s="124">
        <f t="shared" si="15"/>
        <v>2037071.5394805323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2037071.5394805323</v>
      </c>
      <c r="P113" s="124">
        <f t="shared" si="12"/>
        <v>38660.623519507863</v>
      </c>
      <c r="Q113" s="124">
        <f t="shared" si="14"/>
        <v>4324.481568329843</v>
      </c>
      <c r="R113" s="124">
        <f t="shared" si="15"/>
        <v>2080056.64456837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2080056.64456837</v>
      </c>
      <c r="P114" s="124">
        <f t="shared" si="12"/>
        <v>38660.623519507863</v>
      </c>
      <c r="Q114" s="124">
        <f t="shared" si="14"/>
        <v>4415.7342764760069</v>
      </c>
      <c r="R114" s="124">
        <f t="shared" si="15"/>
        <v>2123133.0023643537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2123133.0023643537</v>
      </c>
      <c r="P115" s="124">
        <f t="shared" si="12"/>
        <v>38660.623519507863</v>
      </c>
      <c r="Q115" s="124">
        <f t="shared" si="14"/>
        <v>4507.180704207758</v>
      </c>
      <c r="R115" s="124">
        <f t="shared" si="15"/>
        <v>2166300.8065880691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2166300.8065880691</v>
      </c>
      <c r="P116" s="124">
        <f t="shared" si="12"/>
        <v>38660.623519507863</v>
      </c>
      <c r="Q116" s="124">
        <f t="shared" si="14"/>
        <v>4598.8212627707298</v>
      </c>
      <c r="R116" s="124">
        <f t="shared" si="15"/>
        <v>2209560.2513703476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2209560.2513703476</v>
      </c>
      <c r="P117" s="124">
        <f t="shared" si="12"/>
        <v>38660.623519507863</v>
      </c>
      <c r="Q117" s="124">
        <f t="shared" si="14"/>
        <v>4690.6563642835863</v>
      </c>
      <c r="R117" s="124">
        <f t="shared" si="15"/>
        <v>2252911.5312541388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2252911.5312541388</v>
      </c>
      <c r="P118" s="124">
        <f t="shared" si="12"/>
        <v>38660.623519507863</v>
      </c>
      <c r="Q118" s="124">
        <f t="shared" si="14"/>
        <v>4782.6864217398752</v>
      </c>
      <c r="R118" s="124">
        <f t="shared" si="15"/>
        <v>2296354.8411953864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2296354.8411953864</v>
      </c>
      <c r="P119" s="124">
        <f t="shared" si="12"/>
        <v>38660.623519507863</v>
      </c>
      <c r="Q119" s="124">
        <f t="shared" si="14"/>
        <v>4874.9118490098836</v>
      </c>
      <c r="R119" s="124">
        <f t="shared" si="15"/>
        <v>2339890.3765639039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2339890.3765639039</v>
      </c>
      <c r="P120" s="124">
        <f t="shared" si="12"/>
        <v>38660.623519507863</v>
      </c>
      <c r="Q120" s="124">
        <f t="shared" si="14"/>
        <v>4967.3330608425003</v>
      </c>
      <c r="R120" s="124">
        <f t="shared" si="15"/>
        <v>2383518.3331442541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2383518.3331442541</v>
      </c>
      <c r="P121" s="124">
        <f t="shared" si="12"/>
        <v>38660.623519507863</v>
      </c>
      <c r="Q121" s="124">
        <f t="shared" si="14"/>
        <v>5059.9504728670827</v>
      </c>
      <c r="R121" s="124">
        <f t="shared" si="15"/>
        <v>2427238.9071366289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2427238.9071366289</v>
      </c>
      <c r="P122" s="124">
        <f t="shared" si="12"/>
        <v>38660.623519507863</v>
      </c>
      <c r="Q122" s="124">
        <f t="shared" si="14"/>
        <v>5152.7645015953231</v>
      </c>
      <c r="R122" s="124">
        <f t="shared" si="15"/>
        <v>2471052.295157732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2471052.295157732</v>
      </c>
      <c r="P123" s="124">
        <f t="shared" si="12"/>
        <v>38660.623519507863</v>
      </c>
      <c r="Q123" s="124">
        <f t="shared" si="14"/>
        <v>5245.7755644231211</v>
      </c>
      <c r="R123" s="124">
        <f t="shared" si="15"/>
        <v>2514958.694241663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2514958.694241663</v>
      </c>
      <c r="P124" s="124">
        <f t="shared" si="12"/>
        <v>38660.623519507863</v>
      </c>
      <c r="Q124" s="124">
        <f t="shared" si="14"/>
        <v>5338.9840796324661</v>
      </c>
      <c r="R124" s="124">
        <f t="shared" si="15"/>
        <v>2558958.3018408031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2558958.3018408031</v>
      </c>
      <c r="P125" s="124">
        <f t="shared" si="12"/>
        <v>38660.623519507863</v>
      </c>
      <c r="Q125" s="124">
        <f t="shared" si="14"/>
        <v>5432.3904663933099</v>
      </c>
      <c r="R125" s="124">
        <f t="shared" si="15"/>
        <v>2603051.3158267043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2603051.3158267043</v>
      </c>
      <c r="P126" s="124">
        <f t="shared" si="12"/>
        <v>38660.623519507863</v>
      </c>
      <c r="Q126" s="124">
        <f t="shared" si="14"/>
        <v>5525.9951447654621</v>
      </c>
      <c r="R126" s="124">
        <f t="shared" si="15"/>
        <v>2647237.9344909773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2647237.9344909773</v>
      </c>
      <c r="P127" s="124">
        <f t="shared" si="12"/>
        <v>38660.623519507863</v>
      </c>
      <c r="Q127" s="124">
        <f t="shared" si="14"/>
        <v>5619.7985357004682</v>
      </c>
      <c r="R127" s="124">
        <f t="shared" si="15"/>
        <v>2691518.3565461854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2691518.3565461854</v>
      </c>
      <c r="P128" s="124">
        <f t="shared" si="12"/>
        <v>38660.623519507863</v>
      </c>
      <c r="Q128" s="124">
        <f t="shared" si="14"/>
        <v>5713.8010610435131</v>
      </c>
      <c r="R128" s="124">
        <f t="shared" si="15"/>
        <v>2735892.7811267367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2735892.7811267367</v>
      </c>
      <c r="P129" s="124">
        <f t="shared" si="12"/>
        <v>38660.623519507863</v>
      </c>
      <c r="Q129" s="124">
        <f t="shared" si="14"/>
        <v>5808.0031435353103</v>
      </c>
      <c r="R129" s="124">
        <f t="shared" si="15"/>
        <v>2780361.4077897798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2780361.4077897798</v>
      </c>
      <c r="P130" s="124">
        <f t="shared" si="12"/>
        <v>38660.623519507863</v>
      </c>
      <c r="Q130" s="124">
        <f t="shared" si="14"/>
        <v>5902.4052068140054</v>
      </c>
      <c r="R130" s="124">
        <f t="shared" si="15"/>
        <v>2824924.4365161015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2824924.4365161015</v>
      </c>
      <c r="P131" s="124">
        <f t="shared" si="12"/>
        <v>38660.623519507863</v>
      </c>
      <c r="Q131" s="124">
        <f t="shared" si="14"/>
        <v>5997.0076754170841</v>
      </c>
      <c r="R131" s="124">
        <f t="shared" si="15"/>
        <v>2869582.0677110264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2869582.0677110264</v>
      </c>
      <c r="P132" s="124">
        <f t="shared" si="12"/>
        <v>38660.623519507863</v>
      </c>
      <c r="Q132" s="124">
        <f t="shared" si="14"/>
        <v>6091.8109747832768</v>
      </c>
      <c r="R132" s="124">
        <f t="shared" si="15"/>
        <v>2914334.5022053174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2914334.5022053174</v>
      </c>
      <c r="P133" s="124">
        <f t="shared" si="12"/>
        <v>38660.623519507863</v>
      </c>
      <c r="Q133" s="124">
        <f t="shared" si="14"/>
        <v>6186.8155312544759</v>
      </c>
      <c r="R133" s="124">
        <f t="shared" si="15"/>
        <v>2959181.9412560794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2959181.9412560794</v>
      </c>
      <c r="P134" s="124">
        <f t="shared" si="12"/>
        <v>38660.623519507863</v>
      </c>
      <c r="Q134" s="124">
        <f t="shared" si="14"/>
        <v>6282.0217720776491</v>
      </c>
      <c r="R134" s="124">
        <f t="shared" si="15"/>
        <v>3004124.5865476648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3004124.5865476648</v>
      </c>
      <c r="P135" s="124">
        <f t="shared" si="12"/>
        <v>38660.623519507863</v>
      </c>
      <c r="Q135" s="124">
        <f t="shared" si="14"/>
        <v>6377.4301254067659</v>
      </c>
      <c r="R135" s="124">
        <f t="shared" si="15"/>
        <v>3049162.6401925795</v>
      </c>
      <c r="Z135" s="2"/>
    </row>
    <row r="136" spans="13:26" x14ac:dyDescent="0.25">
      <c r="M136" s="2"/>
      <c r="N136" s="1">
        <f t="shared" si="10"/>
        <v>74</v>
      </c>
      <c r="O136" s="124">
        <f t="shared" si="13"/>
        <v>3049162.6401925795</v>
      </c>
      <c r="P136" s="124">
        <f t="shared" si="12"/>
        <v>38660.623519507863</v>
      </c>
      <c r="Q136" s="124">
        <f t="shared" si="14"/>
        <v>6473.0410203047186</v>
      </c>
      <c r="R136" s="124">
        <f t="shared" si="15"/>
        <v>3094296.3047323921</v>
      </c>
      <c r="Z136" s="2"/>
    </row>
    <row r="137" spans="13:26" x14ac:dyDescent="0.25">
      <c r="M137" s="2"/>
      <c r="N137" s="1">
        <f t="shared" si="10"/>
        <v>75</v>
      </c>
      <c r="O137" s="124">
        <f t="shared" si="13"/>
        <v>3094296.3047323921</v>
      </c>
      <c r="P137" s="124">
        <f t="shared" si="12"/>
        <v>38660.623519507863</v>
      </c>
      <c r="Q137" s="124">
        <f t="shared" si="14"/>
        <v>6568.8548867452537</v>
      </c>
      <c r="R137" s="124">
        <f t="shared" si="15"/>
        <v>3139525.7831386449</v>
      </c>
      <c r="Z137" s="2"/>
    </row>
    <row r="138" spans="13:26" x14ac:dyDescent="0.25">
      <c r="M138" s="2"/>
      <c r="N138" s="1">
        <f t="shared" si="10"/>
        <v>76</v>
      </c>
      <c r="O138" s="124">
        <f t="shared" si="13"/>
        <v>3139525.7831386449</v>
      </c>
      <c r="P138" s="124">
        <f t="shared" si="12"/>
        <v>38660.623519507863</v>
      </c>
      <c r="Q138" s="124">
        <f t="shared" si="14"/>
        <v>6664.872155614903</v>
      </c>
      <c r="R138" s="124">
        <f t="shared" si="15"/>
        <v>3184851.2788137677</v>
      </c>
      <c r="Z138" s="2"/>
    </row>
    <row r="139" spans="13:26" x14ac:dyDescent="0.25">
      <c r="M139" s="2"/>
      <c r="N139" s="1">
        <f t="shared" si="10"/>
        <v>77</v>
      </c>
      <c r="O139" s="124">
        <f t="shared" si="13"/>
        <v>3184851.2788137677</v>
      </c>
      <c r="P139" s="124">
        <f t="shared" si="12"/>
        <v>38660.623519507863</v>
      </c>
      <c r="Q139" s="124">
        <f t="shared" si="14"/>
        <v>6761.0932587149282</v>
      </c>
      <c r="R139" s="124">
        <f t="shared" si="15"/>
        <v>3230272.9955919902</v>
      </c>
      <c r="Z139" s="2"/>
    </row>
    <row r="140" spans="13:26" x14ac:dyDescent="0.25">
      <c r="M140" s="2"/>
      <c r="N140" s="1">
        <f t="shared" si="10"/>
        <v>78</v>
      </c>
      <c r="O140" s="124">
        <f t="shared" si="13"/>
        <v>3230272.9955919902</v>
      </c>
      <c r="P140" s="124">
        <f t="shared" si="12"/>
        <v>38660.623519507863</v>
      </c>
      <c r="Q140" s="124">
        <f t="shared" si="14"/>
        <v>6857.5186287632532</v>
      </c>
      <c r="R140" s="124">
        <f t="shared" si="15"/>
        <v>3275791.1377402609</v>
      </c>
      <c r="Z140" s="2"/>
    </row>
    <row r="141" spans="13:26" x14ac:dyDescent="0.25">
      <c r="M141" s="2"/>
      <c r="N141" s="1">
        <f t="shared" si="10"/>
        <v>79</v>
      </c>
      <c r="O141" s="124">
        <f t="shared" si="13"/>
        <v>3275791.1377402609</v>
      </c>
      <c r="P141" s="124">
        <f t="shared" si="12"/>
        <v>38660.623519507863</v>
      </c>
      <c r="Q141" s="124">
        <f t="shared" si="14"/>
        <v>6954.1486993964181</v>
      </c>
      <c r="R141" s="124">
        <f t="shared" si="15"/>
        <v>3321405.9099591649</v>
      </c>
      <c r="Z141" s="2"/>
    </row>
    <row r="142" spans="13:26" x14ac:dyDescent="0.25">
      <c r="M142" s="2"/>
      <c r="N142" s="1">
        <f t="shared" si="10"/>
        <v>80</v>
      </c>
      <c r="O142" s="124">
        <f t="shared" si="13"/>
        <v>3321405.9099591649</v>
      </c>
      <c r="P142" s="124">
        <f t="shared" si="12"/>
        <v>38660.623519507863</v>
      </c>
      <c r="Q142" s="124">
        <f t="shared" si="14"/>
        <v>7050.9839051715262</v>
      </c>
      <c r="R142" s="124">
        <f t="shared" si="15"/>
        <v>3367117.5173838441</v>
      </c>
      <c r="Z142" s="2"/>
    </row>
    <row r="143" spans="13:26" x14ac:dyDescent="0.25">
      <c r="M143" s="2"/>
      <c r="N143" s="1">
        <f t="shared" si="10"/>
        <v>81</v>
      </c>
      <c r="O143" s="124">
        <f t="shared" ref="O143:O206" si="16">R142</f>
        <v>3367117.5173838441</v>
      </c>
      <c r="P143" s="124">
        <f t="shared" si="12"/>
        <v>38660.623519507863</v>
      </c>
      <c r="Q143" s="124">
        <f t="shared" ref="Q143:Q206" si="17">O143*$P$57</f>
        <v>7148.0246815681985</v>
      </c>
      <c r="R143" s="124">
        <f t="shared" ref="R143:R206" si="18">O143+P143+Q143</f>
        <v>3412926.16558492</v>
      </c>
      <c r="Z143" s="2"/>
    </row>
    <row r="144" spans="13:26" x14ac:dyDescent="0.25">
      <c r="M144" s="2"/>
      <c r="N144" s="1">
        <f t="shared" si="10"/>
        <v>82</v>
      </c>
      <c r="O144" s="124">
        <f t="shared" si="16"/>
        <v>3412926.16558492</v>
      </c>
      <c r="P144" s="124">
        <f t="shared" si="12"/>
        <v>38660.623519507863</v>
      </c>
      <c r="Q144" s="124">
        <f t="shared" si="17"/>
        <v>7245.2714649905301</v>
      </c>
      <c r="R144" s="124">
        <f t="shared" si="18"/>
        <v>3458832.0605694181</v>
      </c>
      <c r="Z144" s="2"/>
    </row>
    <row r="145" spans="13:26" x14ac:dyDescent="0.25">
      <c r="M145" s="2"/>
      <c r="N145" s="1">
        <f t="shared" si="10"/>
        <v>83</v>
      </c>
      <c r="O145" s="124">
        <f t="shared" si="16"/>
        <v>3458832.0605694181</v>
      </c>
      <c r="P145" s="124">
        <f t="shared" si="12"/>
        <v>38660.623519507863</v>
      </c>
      <c r="Q145" s="124">
        <f t="shared" si="17"/>
        <v>7342.7246927690558</v>
      </c>
      <c r="R145" s="124">
        <f t="shared" si="18"/>
        <v>3504835.4087816947</v>
      </c>
      <c r="Z145" s="2"/>
    </row>
    <row r="146" spans="13:26" x14ac:dyDescent="0.25">
      <c r="M146" s="2"/>
      <c r="N146" s="1">
        <f t="shared" si="10"/>
        <v>84</v>
      </c>
      <c r="O146" s="124">
        <f t="shared" si="16"/>
        <v>3504835.4087816947</v>
      </c>
      <c r="P146" s="124">
        <f t="shared" si="12"/>
        <v>38660.623519507863</v>
      </c>
      <c r="Q146" s="124">
        <f t="shared" si="17"/>
        <v>7440.3848031627149</v>
      </c>
      <c r="R146" s="124">
        <f t="shared" si="18"/>
        <v>3550936.4171043653</v>
      </c>
      <c r="Z146" s="2"/>
    </row>
    <row r="147" spans="13:26" x14ac:dyDescent="0.25">
      <c r="M147" s="2"/>
      <c r="N147" s="1">
        <f t="shared" si="10"/>
        <v>85</v>
      </c>
      <c r="O147" s="124">
        <f t="shared" si="16"/>
        <v>3550936.4171043653</v>
      </c>
      <c r="P147" s="124">
        <f t="shared" si="12"/>
        <v>38660.623519507863</v>
      </c>
      <c r="Q147" s="124">
        <f t="shared" si="17"/>
        <v>7538.2522353608238</v>
      </c>
      <c r="R147" s="124">
        <f t="shared" si="18"/>
        <v>3597135.2928592339</v>
      </c>
      <c r="Z147" s="2"/>
    </row>
    <row r="148" spans="13:26" x14ac:dyDescent="0.25">
      <c r="M148" s="2"/>
      <c r="N148" s="1">
        <f t="shared" si="10"/>
        <v>86</v>
      </c>
      <c r="O148" s="124">
        <f t="shared" si="16"/>
        <v>3597135.2928592339</v>
      </c>
      <c r="P148" s="124">
        <f t="shared" si="12"/>
        <v>38660.623519507863</v>
      </c>
      <c r="Q148" s="124">
        <f t="shared" si="17"/>
        <v>7636.3274294850507</v>
      </c>
      <c r="R148" s="124">
        <f t="shared" si="18"/>
        <v>3643432.2438082267</v>
      </c>
      <c r="Z148" s="2"/>
    </row>
    <row r="149" spans="13:26" x14ac:dyDescent="0.25">
      <c r="M149" s="2"/>
      <c r="N149" s="1">
        <f t="shared" si="10"/>
        <v>87</v>
      </c>
      <c r="O149" s="124">
        <f t="shared" si="16"/>
        <v>3643432.2438082267</v>
      </c>
      <c r="P149" s="124">
        <f t="shared" si="12"/>
        <v>38660.623519507863</v>
      </c>
      <c r="Q149" s="124">
        <f t="shared" si="17"/>
        <v>7734.6108265913908</v>
      </c>
      <c r="R149" s="124">
        <f t="shared" si="18"/>
        <v>3689827.4781543259</v>
      </c>
      <c r="Z149" s="2"/>
    </row>
    <row r="150" spans="13:26" x14ac:dyDescent="0.25">
      <c r="M150" s="2"/>
      <c r="N150" s="1">
        <f t="shared" si="10"/>
        <v>88</v>
      </c>
      <c r="O150" s="124">
        <f t="shared" si="16"/>
        <v>3689827.4781543259</v>
      </c>
      <c r="P150" s="124">
        <f t="shared" si="12"/>
        <v>38660.623519507863</v>
      </c>
      <c r="Q150" s="124">
        <f t="shared" si="17"/>
        <v>7833.1028686721584</v>
      </c>
      <c r="R150" s="124">
        <f t="shared" si="18"/>
        <v>3736321.2045425056</v>
      </c>
      <c r="Z150" s="2"/>
    </row>
    <row r="151" spans="13:26" x14ac:dyDescent="0.25">
      <c r="M151" s="2"/>
      <c r="N151" s="1">
        <f t="shared" si="10"/>
        <v>89</v>
      </c>
      <c r="O151" s="124">
        <f t="shared" si="16"/>
        <v>3736321.2045425056</v>
      </c>
      <c r="P151" s="124">
        <f t="shared" si="12"/>
        <v>38660.623519507863</v>
      </c>
      <c r="Q151" s="124">
        <f t="shared" si="17"/>
        <v>7931.8039986579643</v>
      </c>
      <c r="R151" s="124">
        <f t="shared" si="18"/>
        <v>3782913.6320606712</v>
      </c>
      <c r="Z151" s="2"/>
    </row>
    <row r="152" spans="13:26" x14ac:dyDescent="0.25">
      <c r="M152" s="2"/>
      <c r="N152" s="1">
        <f t="shared" si="10"/>
        <v>90</v>
      </c>
      <c r="O152" s="124">
        <f t="shared" si="16"/>
        <v>3782913.6320606712</v>
      </c>
      <c r="P152" s="124">
        <f t="shared" si="12"/>
        <v>38660.623519507863</v>
      </c>
      <c r="Q152" s="124">
        <f t="shared" si="17"/>
        <v>8030.7146604197169</v>
      </c>
      <c r="R152" s="124">
        <f t="shared" si="18"/>
        <v>3829604.9702405985</v>
      </c>
      <c r="Z152" s="2"/>
    </row>
    <row r="153" spans="13:26" x14ac:dyDescent="0.25">
      <c r="M153" s="2"/>
      <c r="N153" s="1">
        <f t="shared" si="10"/>
        <v>91</v>
      </c>
      <c r="O153" s="124">
        <f t="shared" si="16"/>
        <v>3829604.9702405985</v>
      </c>
      <c r="P153" s="124">
        <f t="shared" si="12"/>
        <v>38660.623519507863</v>
      </c>
      <c r="Q153" s="124">
        <f t="shared" si="17"/>
        <v>8129.8352987706121</v>
      </c>
      <c r="R153" s="124">
        <f t="shared" si="18"/>
        <v>3876395.4290588768</v>
      </c>
      <c r="Z153" s="2"/>
    </row>
    <row r="154" spans="13:26" x14ac:dyDescent="0.25">
      <c r="M154" s="2"/>
      <c r="N154" s="1">
        <f t="shared" si="10"/>
        <v>92</v>
      </c>
      <c r="O154" s="124">
        <f t="shared" si="16"/>
        <v>3876395.4290588768</v>
      </c>
      <c r="P154" s="124">
        <f t="shared" si="12"/>
        <v>38660.623519507863</v>
      </c>
      <c r="Q154" s="124">
        <f t="shared" si="17"/>
        <v>8229.1663594681359</v>
      </c>
      <c r="R154" s="124">
        <f t="shared" si="18"/>
        <v>3923285.2189378529</v>
      </c>
      <c r="Z154" s="2"/>
    </row>
    <row r="155" spans="13:26" x14ac:dyDescent="0.25">
      <c r="M155" s="2"/>
      <c r="N155" s="1">
        <f t="shared" si="10"/>
        <v>93</v>
      </c>
      <c r="O155" s="124">
        <f t="shared" si="16"/>
        <v>3923285.2189378529</v>
      </c>
      <c r="P155" s="124">
        <f t="shared" si="12"/>
        <v>38660.623519507863</v>
      </c>
      <c r="Q155" s="124">
        <f t="shared" si="17"/>
        <v>8328.7082892160724</v>
      </c>
      <c r="R155" s="124">
        <f t="shared" si="18"/>
        <v>3970274.5507465769</v>
      </c>
      <c r="Z155" s="2"/>
    </row>
    <row r="156" spans="13:26" x14ac:dyDescent="0.25">
      <c r="M156" s="2"/>
      <c r="N156" s="1">
        <f t="shared" si="10"/>
        <v>94</v>
      </c>
      <c r="O156" s="124">
        <f t="shared" si="16"/>
        <v>3970274.5507465769</v>
      </c>
      <c r="P156" s="124">
        <f t="shared" si="12"/>
        <v>38660.623519507863</v>
      </c>
      <c r="Q156" s="124">
        <f t="shared" si="17"/>
        <v>8428.4615356665054</v>
      </c>
      <c r="R156" s="124">
        <f t="shared" si="18"/>
        <v>4017363.6358017512</v>
      </c>
      <c r="Z156" s="2"/>
    </row>
    <row r="157" spans="13:26" x14ac:dyDescent="0.25">
      <c r="M157" s="2"/>
      <c r="N157" s="1">
        <f t="shared" si="10"/>
        <v>95</v>
      </c>
      <c r="O157" s="124">
        <f t="shared" si="16"/>
        <v>4017363.6358017512</v>
      </c>
      <c r="P157" s="124">
        <f t="shared" si="12"/>
        <v>38660.623519507863</v>
      </c>
      <c r="Q157" s="124">
        <f t="shared" si="17"/>
        <v>8528.4265474218337</v>
      </c>
      <c r="R157" s="124">
        <f t="shared" si="18"/>
        <v>4064552.6858686805</v>
      </c>
      <c r="Z157" s="2"/>
    </row>
    <row r="158" spans="13:26" x14ac:dyDescent="0.25">
      <c r="M158" s="2"/>
      <c r="N158" s="1">
        <f t="shared" si="10"/>
        <v>96</v>
      </c>
      <c r="O158" s="124">
        <f t="shared" si="16"/>
        <v>4064552.6858686805</v>
      </c>
      <c r="P158" s="124">
        <f t="shared" si="12"/>
        <v>38660.623519507863</v>
      </c>
      <c r="Q158" s="124">
        <f t="shared" si="17"/>
        <v>8628.6037740367956</v>
      </c>
      <c r="R158" s="124">
        <f t="shared" si="18"/>
        <v>4111841.9131622249</v>
      </c>
      <c r="Z158" s="2"/>
    </row>
    <row r="159" spans="13:26" x14ac:dyDescent="0.25">
      <c r="M159" s="2"/>
      <c r="N159" s="1">
        <f t="shared" si="10"/>
        <v>97</v>
      </c>
      <c r="O159" s="124">
        <f t="shared" si="16"/>
        <v>4111841.9131622249</v>
      </c>
      <c r="P159" s="124">
        <f t="shared" si="12"/>
        <v>38660.623519507863</v>
      </c>
      <c r="Q159" s="124">
        <f t="shared" si="17"/>
        <v>8728.9936660204821</v>
      </c>
      <c r="R159" s="124">
        <f t="shared" si="18"/>
        <v>4159231.5303477533</v>
      </c>
      <c r="Z159" s="2"/>
    </row>
    <row r="160" spans="13:26" x14ac:dyDescent="0.25">
      <c r="M160" s="2"/>
      <c r="N160" s="1">
        <f t="shared" si="10"/>
        <v>98</v>
      </c>
      <c r="O160" s="124">
        <f t="shared" si="16"/>
        <v>4159231.5303477533</v>
      </c>
      <c r="P160" s="124">
        <f t="shared" si="12"/>
        <v>38660.623519507863</v>
      </c>
      <c r="Q160" s="124">
        <f t="shared" si="17"/>
        <v>8829.5966748383689</v>
      </c>
      <c r="R160" s="124">
        <f t="shared" si="18"/>
        <v>4206721.7505420996</v>
      </c>
      <c r="Z160" s="2"/>
    </row>
    <row r="161" spans="13:26" x14ac:dyDescent="0.25">
      <c r="M161" s="2"/>
      <c r="N161" s="1">
        <f t="shared" si="10"/>
        <v>99</v>
      </c>
      <c r="O161" s="124">
        <f t="shared" si="16"/>
        <v>4206721.7505420996</v>
      </c>
      <c r="P161" s="124">
        <f t="shared" si="12"/>
        <v>38660.623519507863</v>
      </c>
      <c r="Q161" s="124">
        <f t="shared" si="17"/>
        <v>8930.413252914339</v>
      </c>
      <c r="R161" s="124">
        <f t="shared" si="18"/>
        <v>4254312.7873145221</v>
      </c>
      <c r="Z161" s="2"/>
    </row>
    <row r="162" spans="13:26" x14ac:dyDescent="0.25">
      <c r="M162" s="2"/>
      <c r="N162" s="1">
        <f t="shared" si="10"/>
        <v>100</v>
      </c>
      <c r="O162" s="124">
        <f t="shared" si="16"/>
        <v>4254312.7873145221</v>
      </c>
      <c r="P162" s="124">
        <f t="shared" si="12"/>
        <v>38660.623519507863</v>
      </c>
      <c r="Q162" s="124">
        <f t="shared" si="17"/>
        <v>9031.4438536327252</v>
      </c>
      <c r="R162" s="124">
        <f t="shared" si="18"/>
        <v>4302004.8546876628</v>
      </c>
      <c r="Z162" s="2"/>
    </row>
    <row r="163" spans="13:26" x14ac:dyDescent="0.25">
      <c r="M163" s="2"/>
      <c r="N163" s="1">
        <f t="shared" si="10"/>
        <v>101</v>
      </c>
      <c r="O163" s="124">
        <f t="shared" si="16"/>
        <v>4302004.8546876628</v>
      </c>
      <c r="P163" s="124">
        <f t="shared" si="12"/>
        <v>38660.623519507863</v>
      </c>
      <c r="Q163" s="124">
        <f t="shared" si="17"/>
        <v>9132.6889313403481</v>
      </c>
      <c r="R163" s="124">
        <f t="shared" si="18"/>
        <v>4349798.1671385113</v>
      </c>
      <c r="Z163" s="2"/>
    </row>
    <row r="164" spans="13:26" x14ac:dyDescent="0.25">
      <c r="M164" s="2"/>
      <c r="N164" s="1">
        <f t="shared" si="10"/>
        <v>102</v>
      </c>
      <c r="O164" s="124">
        <f t="shared" si="16"/>
        <v>4349798.1671385113</v>
      </c>
      <c r="P164" s="124">
        <f t="shared" si="12"/>
        <v>38660.623519507863</v>
      </c>
      <c r="Q164" s="124">
        <f t="shared" si="17"/>
        <v>9234.1489413485524</v>
      </c>
      <c r="R164" s="124">
        <f t="shared" si="18"/>
        <v>4397692.9395993678</v>
      </c>
      <c r="Z164" s="2"/>
    </row>
    <row r="165" spans="13:26" x14ac:dyDescent="0.25">
      <c r="M165" s="2"/>
      <c r="N165" s="1">
        <f t="shared" si="10"/>
        <v>103</v>
      </c>
      <c r="O165" s="124">
        <f t="shared" si="16"/>
        <v>4397692.9395993678</v>
      </c>
      <c r="P165" s="124">
        <f t="shared" si="12"/>
        <v>38660.623519507863</v>
      </c>
      <c r="Q165" s="124">
        <f t="shared" si="17"/>
        <v>9335.8243399352632</v>
      </c>
      <c r="R165" s="124">
        <f t="shared" si="18"/>
        <v>4445689.3874588115</v>
      </c>
      <c r="Z165" s="2"/>
    </row>
    <row r="166" spans="13:26" x14ac:dyDescent="0.25">
      <c r="M166" s="2"/>
      <c r="N166" s="1">
        <f t="shared" si="10"/>
        <v>104</v>
      </c>
      <c r="O166" s="124">
        <f t="shared" si="16"/>
        <v>4445689.3874588115</v>
      </c>
      <c r="P166" s="124">
        <f t="shared" si="12"/>
        <v>38660.623519507863</v>
      </c>
      <c r="Q166" s="124">
        <f t="shared" si="17"/>
        <v>9437.7155843470318</v>
      </c>
      <c r="R166" s="124">
        <f t="shared" si="18"/>
        <v>4493787.7265626667</v>
      </c>
      <c r="Z166" s="2"/>
    </row>
    <row r="167" spans="13:26" x14ac:dyDescent="0.25">
      <c r="M167" s="2"/>
      <c r="N167" s="1">
        <f t="shared" si="10"/>
        <v>105</v>
      </c>
      <c r="O167" s="124">
        <f t="shared" si="16"/>
        <v>4493787.7265626667</v>
      </c>
      <c r="P167" s="124">
        <f t="shared" si="12"/>
        <v>38660.623519507863</v>
      </c>
      <c r="Q167" s="124">
        <f t="shared" si="17"/>
        <v>9539.8231328010934</v>
      </c>
      <c r="R167" s="124">
        <f t="shared" si="18"/>
        <v>4541988.1732149757</v>
      </c>
      <c r="Z167" s="2"/>
    </row>
    <row r="168" spans="13:26" x14ac:dyDescent="0.25">
      <c r="M168" s="2"/>
      <c r="N168" s="1">
        <f t="shared" si="10"/>
        <v>106</v>
      </c>
      <c r="O168" s="124">
        <f t="shared" si="16"/>
        <v>4541988.1732149757</v>
      </c>
      <c r="P168" s="124">
        <f t="shared" si="12"/>
        <v>38660.623519507863</v>
      </c>
      <c r="Q168" s="124">
        <f t="shared" si="17"/>
        <v>9642.1474444874329</v>
      </c>
      <c r="R168" s="124">
        <f t="shared" si="18"/>
        <v>4590290.9441789715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4590290.9441789715</v>
      </c>
      <c r="P169" s="124">
        <f t="shared" si="12"/>
        <v>38660.623519507863</v>
      </c>
      <c r="Q169" s="124">
        <f t="shared" si="17"/>
        <v>9744.6889795708412</v>
      </c>
      <c r="R169" s="124">
        <f t="shared" si="18"/>
        <v>4638696.2566780504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4638696.2566780504</v>
      </c>
      <c r="P170" s="124">
        <f t="shared" si="12"/>
        <v>38660.623519507863</v>
      </c>
      <c r="Q170" s="124">
        <f t="shared" si="17"/>
        <v>9847.4481991929933</v>
      </c>
      <c r="R170" s="124">
        <f t="shared" si="18"/>
        <v>4687204.3283967515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4687204.3283967515</v>
      </c>
      <c r="P171" s="124">
        <f t="shared" si="12"/>
        <v>38660.623519507863</v>
      </c>
      <c r="Q171" s="124">
        <f t="shared" si="17"/>
        <v>9950.425565474512</v>
      </c>
      <c r="R171" s="124">
        <f t="shared" si="18"/>
        <v>4735815.3774817344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4735815.3774817344</v>
      </c>
      <c r="P172" s="124">
        <f t="shared" si="12"/>
        <v>38660.623519507863</v>
      </c>
      <c r="Q172" s="124">
        <f t="shared" si="17"/>
        <v>10053.621541517059</v>
      </c>
      <c r="R172" s="124">
        <f t="shared" si="18"/>
        <v>4784529.6225427594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4784529.6225427594</v>
      </c>
      <c r="P173" s="124">
        <f t="shared" si="12"/>
        <v>38660.623519507863</v>
      </c>
      <c r="Q173" s="124">
        <f t="shared" si="17"/>
        <v>10157.036591405402</v>
      </c>
      <c r="R173" s="124">
        <f t="shared" si="18"/>
        <v>4833347.2826536726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4833347.2826536726</v>
      </c>
      <c r="P174" s="124">
        <f t="shared" si="12"/>
        <v>38660.623519507863</v>
      </c>
      <c r="Q174" s="124">
        <f t="shared" si="17"/>
        <v>10260.67118020952</v>
      </c>
      <c r="R174" s="124">
        <f t="shared" si="18"/>
        <v>4882268.5773533899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4882268.5773533899</v>
      </c>
      <c r="P175" s="124">
        <f t="shared" si="12"/>
        <v>38660.623519507863</v>
      </c>
      <c r="Q175" s="124">
        <f t="shared" si="17"/>
        <v>10364.525773986677</v>
      </c>
      <c r="R175" s="124">
        <f t="shared" si="18"/>
        <v>4931293.7266468843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4931293.7266468843</v>
      </c>
      <c r="P176" s="124">
        <f t="shared" si="12"/>
        <v>38660.623519507863</v>
      </c>
      <c r="Q176" s="124">
        <f t="shared" si="17"/>
        <v>10468.600839783532</v>
      </c>
      <c r="R176" s="124">
        <f t="shared" si="18"/>
        <v>4980422.951006176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4980422.951006176</v>
      </c>
      <c r="P177" s="124">
        <f t="shared" si="12"/>
        <v>38660.623519507863</v>
      </c>
      <c r="Q177" s="124">
        <f t="shared" si="17"/>
        <v>10572.896845638228</v>
      </c>
      <c r="R177" s="124">
        <f t="shared" si="18"/>
        <v>5029656.4713713219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5029656.4713713219</v>
      </c>
      <c r="P178" s="124">
        <f t="shared" si="12"/>
        <v>38660.623519507863</v>
      </c>
      <c r="Q178" s="124">
        <f t="shared" si="17"/>
        <v>10677.414260582507</v>
      </c>
      <c r="R178" s="124">
        <f t="shared" si="18"/>
        <v>5078994.5091514122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5078994.5091514122</v>
      </c>
      <c r="P179" s="124">
        <f t="shared" si="12"/>
        <v>38660.623519507863</v>
      </c>
      <c r="Q179" s="124">
        <f t="shared" si="17"/>
        <v>10782.15355464381</v>
      </c>
      <c r="R179" s="124">
        <f t="shared" si="18"/>
        <v>5128437.2862255638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5128437.2862255638</v>
      </c>
      <c r="P180" s="124">
        <f t="shared" si="12"/>
        <v>38660.623519507863</v>
      </c>
      <c r="Q180" s="124">
        <f t="shared" si="17"/>
        <v>10887.115198847398</v>
      </c>
      <c r="R180" s="124">
        <f t="shared" si="18"/>
        <v>5177985.0249439199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5177985.0249439199</v>
      </c>
      <c r="P181" s="124">
        <f t="shared" si="12"/>
        <v>38660.623519507863</v>
      </c>
      <c r="Q181" s="124">
        <f t="shared" si="17"/>
        <v>10992.299665218467</v>
      </c>
      <c r="R181" s="124">
        <f t="shared" si="18"/>
        <v>5227637.9481286462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5227637.9481286462</v>
      </c>
      <c r="P182" s="124">
        <f t="shared" si="12"/>
        <v>38660.623519507863</v>
      </c>
      <c r="Q182" s="124">
        <f t="shared" si="17"/>
        <v>11097.707426784269</v>
      </c>
      <c r="R182" s="124">
        <f t="shared" si="18"/>
        <v>5277396.279074939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5277396.279074939</v>
      </c>
      <c r="P183" s="124">
        <f t="shared" si="12"/>
        <v>38660.623519507863</v>
      </c>
      <c r="Q183" s="124">
        <f t="shared" si="17"/>
        <v>11203.338957576247</v>
      </c>
      <c r="R183" s="124">
        <f t="shared" si="18"/>
        <v>5327260.2415520232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5327260.2415520232</v>
      </c>
      <c r="P184" s="124">
        <f t="shared" si="12"/>
        <v>38660.623519507863</v>
      </c>
      <c r="Q184" s="124">
        <f t="shared" si="17"/>
        <v>11309.194732632153</v>
      </c>
      <c r="R184" s="124">
        <f t="shared" si="18"/>
        <v>5377230.0598041639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5377230.0598041639</v>
      </c>
      <c r="P185" s="124">
        <f t="shared" si="12"/>
        <v>38660.623519507863</v>
      </c>
      <c r="Q185" s="124">
        <f t="shared" si="17"/>
        <v>11415.275227998203</v>
      </c>
      <c r="R185" s="124">
        <f t="shared" si="18"/>
        <v>5427305.9585516704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5427305.9585516704</v>
      </c>
      <c r="P186" s="124">
        <f t="shared" si="12"/>
        <v>38660.623519507863</v>
      </c>
      <c r="Q186" s="124">
        <f t="shared" si="17"/>
        <v>11521.580920731196</v>
      </c>
      <c r="R186" s="124">
        <f t="shared" si="18"/>
        <v>5477488.1629919102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5477488.1629919102</v>
      </c>
      <c r="P187" s="124">
        <f t="shared" si="12"/>
        <v>38660.623519507863</v>
      </c>
      <c r="Q187" s="124">
        <f t="shared" si="17"/>
        <v>11628.11228890068</v>
      </c>
      <c r="R187" s="124">
        <f t="shared" si="18"/>
        <v>5527776.8988003191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5527776.8988003191</v>
      </c>
      <c r="P188" s="124">
        <f t="shared" ref="P188:P251" si="20">P187</f>
        <v>38660.623519507863</v>
      </c>
      <c r="Q188" s="124">
        <f t="shared" si="17"/>
        <v>11734.869811591087</v>
      </c>
      <c r="R188" s="124">
        <f t="shared" si="18"/>
        <v>5578172.392131418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5578172.392131418</v>
      </c>
      <c r="P189" s="124">
        <f t="shared" si="20"/>
        <v>38660.623519507863</v>
      </c>
      <c r="Q189" s="124">
        <f t="shared" si="17"/>
        <v>11841.853968903893</v>
      </c>
      <c r="R189" s="124">
        <f t="shared" si="18"/>
        <v>5628674.8696198305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5628674.8696198305</v>
      </c>
      <c r="P190" s="124">
        <f t="shared" si="20"/>
        <v>38660.623519507863</v>
      </c>
      <c r="Q190" s="124">
        <f t="shared" si="17"/>
        <v>11949.065241959785</v>
      </c>
      <c r="R190" s="124">
        <f t="shared" si="18"/>
        <v>5679284.5583812986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5679284.5583812986</v>
      </c>
      <c r="P191" s="124">
        <f t="shared" si="20"/>
        <v>38660.623519507863</v>
      </c>
      <c r="Q191" s="124">
        <f t="shared" si="17"/>
        <v>12056.504112900806</v>
      </c>
      <c r="R191" s="124">
        <f t="shared" si="18"/>
        <v>5730001.6860137079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5730001.6860137079</v>
      </c>
      <c r="P192" s="124">
        <f t="shared" si="20"/>
        <v>38660.623519507863</v>
      </c>
      <c r="Q192" s="124">
        <f t="shared" si="17"/>
        <v>12164.171064892544</v>
      </c>
      <c r="R192" s="124">
        <f t="shared" si="18"/>
        <v>5780826.4805981088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5780826.4805981088</v>
      </c>
      <c r="P193" s="124">
        <f t="shared" si="20"/>
        <v>38660.623519507863</v>
      </c>
      <c r="Q193" s="124">
        <f t="shared" si="17"/>
        <v>12272.066582126288</v>
      </c>
      <c r="R193" s="124">
        <f t="shared" si="18"/>
        <v>5831759.1706997436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5831759.1706997436</v>
      </c>
      <c r="P194" s="124">
        <f t="shared" si="20"/>
        <v>38660.623519507863</v>
      </c>
      <c r="Q194" s="124">
        <f t="shared" si="17"/>
        <v>12380.191149821218</v>
      </c>
      <c r="R194" s="124">
        <f t="shared" si="18"/>
        <v>5882799.9853690732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5882799.9853690732</v>
      </c>
      <c r="P195" s="124">
        <f t="shared" si="20"/>
        <v>38660.623519507863</v>
      </c>
      <c r="Q195" s="124">
        <f t="shared" si="17"/>
        <v>12488.545254226576</v>
      </c>
      <c r="R195" s="124">
        <f t="shared" si="18"/>
        <v>5933949.1541428082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5933949.1541428082</v>
      </c>
      <c r="P196" s="124">
        <f t="shared" si="20"/>
        <v>38660.623519507863</v>
      </c>
      <c r="Q196" s="124">
        <f t="shared" si="17"/>
        <v>12597.12938262386</v>
      </c>
      <c r="R196" s="124">
        <f t="shared" si="18"/>
        <v>5985206.9070449406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5985206.9070449406</v>
      </c>
      <c r="P197" s="124">
        <f t="shared" si="20"/>
        <v>38660.623519507863</v>
      </c>
      <c r="Q197" s="124">
        <f t="shared" si="17"/>
        <v>12705.944023329019</v>
      </c>
      <c r="R197" s="124">
        <f t="shared" si="18"/>
        <v>6036573.4745877776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6036573.4745877776</v>
      </c>
      <c r="P198" s="124">
        <f t="shared" si="20"/>
        <v>38660.623519507863</v>
      </c>
      <c r="Q198" s="124">
        <f t="shared" si="17"/>
        <v>12814.989665694633</v>
      </c>
      <c r="R198" s="124">
        <f t="shared" si="18"/>
        <v>6088049.0877729803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6088049.0877729803</v>
      </c>
      <c r="P199" s="124">
        <f t="shared" si="20"/>
        <v>38660.623519507863</v>
      </c>
      <c r="Q199" s="124">
        <f t="shared" si="17"/>
        <v>12924.266800112138</v>
      </c>
      <c r="R199" s="124">
        <f t="shared" si="18"/>
        <v>6139633.9780926006</v>
      </c>
      <c r="Z199" s="2"/>
    </row>
    <row r="200" spans="13:26" x14ac:dyDescent="0.25">
      <c r="M200" s="2"/>
      <c r="N200" s="1">
        <f t="shared" si="19"/>
        <v>138</v>
      </c>
      <c r="O200" s="124">
        <f t="shared" si="16"/>
        <v>6139633.9780926006</v>
      </c>
      <c r="P200" s="124">
        <f t="shared" si="20"/>
        <v>38660.623519507863</v>
      </c>
      <c r="Q200" s="124">
        <f t="shared" si="17"/>
        <v>13033.775918014006</v>
      </c>
      <c r="R200" s="124">
        <f t="shared" si="18"/>
        <v>6191328.3775301231</v>
      </c>
      <c r="Z200" s="2"/>
    </row>
    <row r="201" spans="13:26" x14ac:dyDescent="0.25">
      <c r="M201" s="2"/>
      <c r="N201" s="1">
        <f t="shared" si="19"/>
        <v>139</v>
      </c>
      <c r="O201" s="124">
        <f t="shared" si="16"/>
        <v>6191328.3775301231</v>
      </c>
      <c r="P201" s="124">
        <f t="shared" si="20"/>
        <v>38660.623519507863</v>
      </c>
      <c r="Q201" s="124">
        <f t="shared" si="17"/>
        <v>13143.517511875974</v>
      </c>
      <c r="R201" s="124">
        <f t="shared" si="18"/>
        <v>6243132.5185615076</v>
      </c>
      <c r="Z201" s="2"/>
    </row>
    <row r="202" spans="13:26" x14ac:dyDescent="0.25">
      <c r="M202" s="2"/>
      <c r="N202" s="1">
        <f t="shared" si="19"/>
        <v>140</v>
      </c>
      <c r="O202" s="124">
        <f t="shared" si="16"/>
        <v>6243132.5185615076</v>
      </c>
      <c r="P202" s="124">
        <f t="shared" si="20"/>
        <v>38660.623519507863</v>
      </c>
      <c r="Q202" s="124">
        <f t="shared" si="17"/>
        <v>13253.492075219248</v>
      </c>
      <c r="R202" s="124">
        <f t="shared" si="18"/>
        <v>6295046.6341562346</v>
      </c>
      <c r="Z202" s="2"/>
    </row>
    <row r="203" spans="13:26" x14ac:dyDescent="0.25">
      <c r="M203" s="2"/>
      <c r="N203" s="1">
        <f t="shared" si="19"/>
        <v>141</v>
      </c>
      <c r="O203" s="124">
        <f t="shared" si="16"/>
        <v>6295046.6341562346</v>
      </c>
      <c r="P203" s="124">
        <f t="shared" si="20"/>
        <v>38660.623519507863</v>
      </c>
      <c r="Q203" s="124">
        <f t="shared" si="17"/>
        <v>13363.700102612724</v>
      </c>
      <c r="R203" s="124">
        <f t="shared" si="18"/>
        <v>6347070.9577783551</v>
      </c>
      <c r="Z203" s="2"/>
    </row>
    <row r="204" spans="13:26" x14ac:dyDescent="0.25">
      <c r="M204" s="2"/>
      <c r="N204" s="1">
        <f t="shared" si="19"/>
        <v>142</v>
      </c>
      <c r="O204" s="124">
        <f t="shared" si="16"/>
        <v>6347070.9577783551</v>
      </c>
      <c r="P204" s="124">
        <f t="shared" si="20"/>
        <v>38660.623519507863</v>
      </c>
      <c r="Q204" s="124">
        <f t="shared" si="17"/>
        <v>13474.142089675221</v>
      </c>
      <c r="R204" s="124">
        <f t="shared" si="18"/>
        <v>6399205.7233875385</v>
      </c>
      <c r="Z204" s="2"/>
    </row>
    <row r="205" spans="13:26" x14ac:dyDescent="0.25">
      <c r="M205" s="2"/>
      <c r="N205" s="1">
        <f t="shared" si="19"/>
        <v>143</v>
      </c>
      <c r="O205" s="124">
        <f t="shared" si="16"/>
        <v>6399205.7233875385</v>
      </c>
      <c r="P205" s="124">
        <f t="shared" si="20"/>
        <v>38660.623519507863</v>
      </c>
      <c r="Q205" s="124">
        <f t="shared" si="17"/>
        <v>13584.818533077696</v>
      </c>
      <c r="R205" s="124">
        <f t="shared" si="18"/>
        <v>6451451.1654401245</v>
      </c>
      <c r="Z205" s="2"/>
    </row>
    <row r="206" spans="13:26" x14ac:dyDescent="0.25">
      <c r="M206" s="2"/>
      <c r="N206" s="1">
        <f t="shared" si="19"/>
        <v>144</v>
      </c>
      <c r="O206" s="124">
        <f t="shared" si="16"/>
        <v>6451451.1654401245</v>
      </c>
      <c r="P206" s="124">
        <f t="shared" si="20"/>
        <v>38660.623519507863</v>
      </c>
      <c r="Q206" s="124">
        <f t="shared" si="17"/>
        <v>13695.729930545487</v>
      </c>
      <c r="R206" s="124">
        <f t="shared" si="18"/>
        <v>6503807.5188901778</v>
      </c>
      <c r="Z206" s="2"/>
    </row>
    <row r="207" spans="13:26" x14ac:dyDescent="0.25">
      <c r="M207" s="2"/>
      <c r="N207" s="1">
        <f t="shared" si="19"/>
        <v>145</v>
      </c>
      <c r="O207" s="124">
        <f t="shared" ref="O207:O270" si="21">R206</f>
        <v>6503807.5188901778</v>
      </c>
      <c r="P207" s="124">
        <f t="shared" si="20"/>
        <v>38660.623519507863</v>
      </c>
      <c r="Q207" s="124">
        <f t="shared" ref="Q207:Q270" si="22">O207*$P$57</f>
        <v>13806.876780860552</v>
      </c>
      <c r="R207" s="124">
        <f t="shared" ref="R207:R270" si="23">O207+P207+Q207</f>
        <v>6556275.0191905461</v>
      </c>
      <c r="Z207" s="2"/>
    </row>
    <row r="208" spans="13:26" x14ac:dyDescent="0.25">
      <c r="M208" s="2"/>
      <c r="N208" s="1">
        <f t="shared" si="19"/>
        <v>146</v>
      </c>
      <c r="O208" s="124">
        <f t="shared" si="21"/>
        <v>6556275.0191905461</v>
      </c>
      <c r="P208" s="124">
        <f t="shared" si="20"/>
        <v>38660.623519507863</v>
      </c>
      <c r="Q208" s="124">
        <f t="shared" si="22"/>
        <v>13918.259583863701</v>
      </c>
      <c r="R208" s="124">
        <f t="shared" si="23"/>
        <v>6608853.9022939177</v>
      </c>
      <c r="Z208" s="2"/>
    </row>
    <row r="209" spans="13:26" x14ac:dyDescent="0.25">
      <c r="M209" s="2"/>
      <c r="N209" s="1">
        <f t="shared" si="19"/>
        <v>147</v>
      </c>
      <c r="O209" s="124">
        <f t="shared" si="21"/>
        <v>6608853.9022939177</v>
      </c>
      <c r="P209" s="124">
        <f t="shared" si="20"/>
        <v>38660.623519507863</v>
      </c>
      <c r="Q209" s="124">
        <f t="shared" si="22"/>
        <v>14029.87884045686</v>
      </c>
      <c r="R209" s="124">
        <f t="shared" si="23"/>
        <v>6661544.4046538826</v>
      </c>
      <c r="Z209" s="2"/>
    </row>
    <row r="210" spans="13:26" x14ac:dyDescent="0.25">
      <c r="M210" s="2"/>
      <c r="N210" s="1">
        <f t="shared" si="19"/>
        <v>148</v>
      </c>
      <c r="O210" s="124">
        <f t="shared" si="21"/>
        <v>6661544.4046538826</v>
      </c>
      <c r="P210" s="124">
        <f t="shared" si="20"/>
        <v>38660.623519507863</v>
      </c>
      <c r="Q210" s="124">
        <f t="shared" si="22"/>
        <v>14141.735052605312</v>
      </c>
      <c r="R210" s="124">
        <f t="shared" si="23"/>
        <v>6714346.7632259959</v>
      </c>
      <c r="Z210" s="2"/>
    </row>
    <row r="211" spans="13:26" x14ac:dyDescent="0.25">
      <c r="M211" s="2"/>
      <c r="N211" s="1">
        <f t="shared" si="19"/>
        <v>149</v>
      </c>
      <c r="O211" s="124">
        <f t="shared" si="21"/>
        <v>6714346.7632259959</v>
      </c>
      <c r="P211" s="124">
        <f t="shared" si="20"/>
        <v>38660.623519507863</v>
      </c>
      <c r="Q211" s="124">
        <f t="shared" si="22"/>
        <v>14253.828723339957</v>
      </c>
      <c r="R211" s="124">
        <f t="shared" si="23"/>
        <v>6767261.2154688444</v>
      </c>
      <c r="Z211" s="2"/>
    </row>
    <row r="212" spans="13:26" x14ac:dyDescent="0.25">
      <c r="M212" s="2"/>
      <c r="N212" s="1">
        <f t="shared" si="19"/>
        <v>150</v>
      </c>
      <c r="O212" s="124">
        <f t="shared" si="21"/>
        <v>6767261.2154688444</v>
      </c>
      <c r="P212" s="124">
        <f t="shared" si="20"/>
        <v>38660.623519507863</v>
      </c>
      <c r="Q212" s="124">
        <f t="shared" si="22"/>
        <v>14366.160356759578</v>
      </c>
      <c r="R212" s="124">
        <f t="shared" si="23"/>
        <v>6820287.9993451126</v>
      </c>
      <c r="Z212" s="2"/>
    </row>
    <row r="213" spans="13:26" x14ac:dyDescent="0.25">
      <c r="M213" s="2"/>
      <c r="N213" s="1">
        <f t="shared" si="19"/>
        <v>151</v>
      </c>
      <c r="O213" s="124">
        <f t="shared" si="21"/>
        <v>6820287.9993451126</v>
      </c>
      <c r="P213" s="124">
        <f t="shared" si="20"/>
        <v>38660.623519507863</v>
      </c>
      <c r="Q213" s="124">
        <f t="shared" si="22"/>
        <v>14478.730458033098</v>
      </c>
      <c r="R213" s="124">
        <f t="shared" si="23"/>
        <v>6873427.353322654</v>
      </c>
      <c r="Z213" s="2"/>
    </row>
    <row r="214" spans="13:26" x14ac:dyDescent="0.25">
      <c r="M214" s="2"/>
      <c r="N214" s="1">
        <f t="shared" si="19"/>
        <v>152</v>
      </c>
      <c r="O214" s="124">
        <f t="shared" si="21"/>
        <v>6873427.353322654</v>
      </c>
      <c r="P214" s="124">
        <f t="shared" si="20"/>
        <v>38660.623519507863</v>
      </c>
      <c r="Q214" s="124">
        <f t="shared" si="22"/>
        <v>14591.539533401867</v>
      </c>
      <c r="R214" s="124">
        <f t="shared" si="23"/>
        <v>6926679.516375564</v>
      </c>
      <c r="Z214" s="2"/>
    </row>
    <row r="215" spans="13:26" x14ac:dyDescent="0.25">
      <c r="M215" s="2"/>
      <c r="N215" s="1">
        <f t="shared" si="19"/>
        <v>153</v>
      </c>
      <c r="O215" s="124">
        <f t="shared" si="21"/>
        <v>6926679.516375564</v>
      </c>
      <c r="P215" s="124">
        <f t="shared" si="20"/>
        <v>38660.623519507863</v>
      </c>
      <c r="Q215" s="124">
        <f t="shared" si="22"/>
        <v>14704.588090181926</v>
      </c>
      <c r="R215" s="124">
        <f t="shared" si="23"/>
        <v>6980044.7279852545</v>
      </c>
      <c r="Z215" s="2"/>
    </row>
    <row r="216" spans="13:26" x14ac:dyDescent="0.25">
      <c r="M216" s="2"/>
      <c r="N216" s="1">
        <f t="shared" si="19"/>
        <v>154</v>
      </c>
      <c r="O216" s="124">
        <f t="shared" si="21"/>
        <v>6980044.7279852545</v>
      </c>
      <c r="P216" s="124">
        <f t="shared" si="20"/>
        <v>38660.623519507863</v>
      </c>
      <c r="Q216" s="124">
        <f t="shared" si="22"/>
        <v>14817.876636766292</v>
      </c>
      <c r="R216" s="124">
        <f t="shared" si="23"/>
        <v>7033523.2281415286</v>
      </c>
      <c r="Z216" s="2"/>
    </row>
    <row r="217" spans="13:26" x14ac:dyDescent="0.25">
      <c r="M217" s="2"/>
      <c r="N217" s="1">
        <f t="shared" si="19"/>
        <v>155</v>
      </c>
      <c r="O217" s="124">
        <f t="shared" si="21"/>
        <v>7033523.2281415286</v>
      </c>
      <c r="P217" s="124">
        <f t="shared" si="20"/>
        <v>38660.623519507863</v>
      </c>
      <c r="Q217" s="124">
        <f t="shared" si="22"/>
        <v>14931.405682627246</v>
      </c>
      <c r="R217" s="124">
        <f t="shared" si="23"/>
        <v>7087115.2573436638</v>
      </c>
      <c r="Z217" s="2"/>
    </row>
    <row r="218" spans="13:26" x14ac:dyDescent="0.25">
      <c r="M218" s="2"/>
      <c r="N218" s="1">
        <f t="shared" si="19"/>
        <v>156</v>
      </c>
      <c r="O218" s="124">
        <f t="shared" si="21"/>
        <v>7087115.2573436638</v>
      </c>
      <c r="P218" s="124">
        <f t="shared" si="20"/>
        <v>38660.623519507863</v>
      </c>
      <c r="Q218" s="124">
        <f t="shared" si="22"/>
        <v>15045.175738318629</v>
      </c>
      <c r="R218" s="124">
        <f t="shared" si="23"/>
        <v>7140821.0566014908</v>
      </c>
      <c r="Z218" s="2"/>
    </row>
    <row r="219" spans="13:26" x14ac:dyDescent="0.25">
      <c r="M219" s="2"/>
      <c r="N219" s="1">
        <f t="shared" si="19"/>
        <v>157</v>
      </c>
      <c r="O219" s="124">
        <f t="shared" si="21"/>
        <v>7140821.0566014908</v>
      </c>
      <c r="P219" s="124">
        <f t="shared" si="20"/>
        <v>38660.623519507863</v>
      </c>
      <c r="Q219" s="124">
        <f t="shared" si="22"/>
        <v>15159.187315478124</v>
      </c>
      <c r="R219" s="124">
        <f t="shared" si="23"/>
        <v>7194640.867436477</v>
      </c>
      <c r="Z219" s="2"/>
    </row>
    <row r="220" spans="13:26" x14ac:dyDescent="0.25">
      <c r="M220" s="2"/>
      <c r="N220" s="1">
        <f t="shared" si="19"/>
        <v>158</v>
      </c>
      <c r="O220" s="124">
        <f t="shared" si="21"/>
        <v>7194640.867436477</v>
      </c>
      <c r="P220" s="124">
        <f t="shared" si="20"/>
        <v>38660.623519507863</v>
      </c>
      <c r="Q220" s="124">
        <f t="shared" si="22"/>
        <v>15273.440926829568</v>
      </c>
      <c r="R220" s="124">
        <f t="shared" si="23"/>
        <v>7248574.9318828145</v>
      </c>
      <c r="Z220" s="2"/>
    </row>
    <row r="221" spans="13:26" x14ac:dyDescent="0.25">
      <c r="M221" s="2"/>
      <c r="N221" s="1">
        <f t="shared" si="19"/>
        <v>159</v>
      </c>
      <c r="O221" s="124">
        <f t="shared" si="21"/>
        <v>7248574.9318828145</v>
      </c>
      <c r="P221" s="124">
        <f t="shared" si="20"/>
        <v>38660.623519507863</v>
      </c>
      <c r="Q221" s="124">
        <f t="shared" si="22"/>
        <v>15387.937086185255</v>
      </c>
      <c r="R221" s="124">
        <f t="shared" si="23"/>
        <v>7302623.4924885081</v>
      </c>
      <c r="Z221" s="2"/>
    </row>
    <row r="222" spans="13:26" x14ac:dyDescent="0.25">
      <c r="M222" s="2"/>
      <c r="N222" s="1">
        <f t="shared" si="19"/>
        <v>160</v>
      </c>
      <c r="O222" s="124">
        <f t="shared" si="21"/>
        <v>7302623.4924885081</v>
      </c>
      <c r="P222" s="124">
        <f t="shared" si="20"/>
        <v>38660.623519507863</v>
      </c>
      <c r="Q222" s="124">
        <f t="shared" si="22"/>
        <v>15502.676308448252</v>
      </c>
      <c r="R222" s="124">
        <f t="shared" si="23"/>
        <v>7356786.7923164647</v>
      </c>
      <c r="Z222" s="2"/>
    </row>
    <row r="223" spans="13:26" x14ac:dyDescent="0.25">
      <c r="M223" s="2"/>
      <c r="N223" s="1">
        <f t="shared" si="19"/>
        <v>161</v>
      </c>
      <c r="O223" s="124">
        <f t="shared" si="21"/>
        <v>7356786.7923164647</v>
      </c>
      <c r="P223" s="124">
        <f t="shared" si="20"/>
        <v>38660.623519507863</v>
      </c>
      <c r="Q223" s="124">
        <f t="shared" si="22"/>
        <v>15617.6591096147</v>
      </c>
      <c r="R223" s="124">
        <f t="shared" si="23"/>
        <v>7411065.0749455877</v>
      </c>
      <c r="Z223" s="2"/>
    </row>
    <row r="224" spans="13:26" x14ac:dyDescent="0.25">
      <c r="M224" s="2"/>
      <c r="N224" s="1">
        <f t="shared" si="19"/>
        <v>162</v>
      </c>
      <c r="O224" s="124">
        <f t="shared" si="21"/>
        <v>7411065.0749455877</v>
      </c>
      <c r="P224" s="124">
        <f t="shared" si="20"/>
        <v>38660.623519507863</v>
      </c>
      <c r="Q224" s="124">
        <f t="shared" si="22"/>
        <v>15732.886006776151</v>
      </c>
      <c r="R224" s="124">
        <f t="shared" si="23"/>
        <v>7465458.5844718721</v>
      </c>
      <c r="Z224" s="2"/>
    </row>
    <row r="225" spans="13:26" x14ac:dyDescent="0.25">
      <c r="M225" s="2"/>
      <c r="N225" s="1">
        <f t="shared" si="19"/>
        <v>163</v>
      </c>
      <c r="O225" s="124">
        <f t="shared" si="21"/>
        <v>7465458.5844718721</v>
      </c>
      <c r="P225" s="124">
        <f t="shared" si="20"/>
        <v>38660.623519507863</v>
      </c>
      <c r="Q225" s="124">
        <f t="shared" si="22"/>
        <v>15848.35751812188</v>
      </c>
      <c r="R225" s="124">
        <f t="shared" si="23"/>
        <v>7519967.5655095018</v>
      </c>
      <c r="Z225" s="2"/>
    </row>
    <row r="226" spans="13:26" x14ac:dyDescent="0.25">
      <c r="M226" s="2"/>
      <c r="N226" s="1">
        <f t="shared" si="19"/>
        <v>164</v>
      </c>
      <c r="O226" s="124">
        <f t="shared" si="21"/>
        <v>7519967.5655095018</v>
      </c>
      <c r="P226" s="124">
        <f t="shared" si="20"/>
        <v>38660.623519507863</v>
      </c>
      <c r="Q226" s="124">
        <f t="shared" si="22"/>
        <v>15964.074162941228</v>
      </c>
      <c r="R226" s="124">
        <f t="shared" si="23"/>
        <v>7574592.2631919514</v>
      </c>
      <c r="Z226" s="2"/>
    </row>
    <row r="227" spans="13:26" x14ac:dyDescent="0.25">
      <c r="M227" s="2"/>
      <c r="N227" s="1">
        <f t="shared" si="19"/>
        <v>165</v>
      </c>
      <c r="O227" s="124">
        <f t="shared" si="21"/>
        <v>7574592.2631919514</v>
      </c>
      <c r="P227" s="124">
        <f t="shared" si="20"/>
        <v>38660.623519507863</v>
      </c>
      <c r="Q227" s="124">
        <f t="shared" si="22"/>
        <v>16080.036461625928</v>
      </c>
      <c r="R227" s="124">
        <f t="shared" si="23"/>
        <v>7629332.9231730858</v>
      </c>
      <c r="Z227" s="2"/>
    </row>
    <row r="228" spans="13:26" x14ac:dyDescent="0.25">
      <c r="M228" s="2"/>
      <c r="N228" s="1">
        <f t="shared" si="19"/>
        <v>166</v>
      </c>
      <c r="O228" s="124">
        <f t="shared" si="21"/>
        <v>7629332.9231730858</v>
      </c>
      <c r="P228" s="124">
        <f t="shared" si="20"/>
        <v>38660.623519507863</v>
      </c>
      <c r="Q228" s="124">
        <f t="shared" si="22"/>
        <v>16196.244935672448</v>
      </c>
      <c r="R228" s="124">
        <f t="shared" si="23"/>
        <v>7684189.7916282667</v>
      </c>
      <c r="Z228" s="2"/>
    </row>
    <row r="229" spans="13:26" x14ac:dyDescent="0.25">
      <c r="M229" s="2"/>
      <c r="N229" s="1">
        <f t="shared" si="19"/>
        <v>167</v>
      </c>
      <c r="O229" s="124">
        <f t="shared" si="21"/>
        <v>7684189.7916282667</v>
      </c>
      <c r="P229" s="124">
        <f t="shared" si="20"/>
        <v>38660.623519507863</v>
      </c>
      <c r="Q229" s="124">
        <f t="shared" si="22"/>
        <v>16312.700107684335</v>
      </c>
      <c r="R229" s="124">
        <f t="shared" si="23"/>
        <v>7739163.1152554592</v>
      </c>
      <c r="Z229" s="2"/>
    </row>
    <row r="230" spans="13:26" x14ac:dyDescent="0.25">
      <c r="M230" s="2"/>
      <c r="N230" s="1">
        <f t="shared" si="19"/>
        <v>168</v>
      </c>
      <c r="O230" s="124">
        <f t="shared" si="21"/>
        <v>7739163.1152554592</v>
      </c>
      <c r="P230" s="124">
        <f t="shared" si="20"/>
        <v>38660.623519507863</v>
      </c>
      <c r="Q230" s="124">
        <f t="shared" si="22"/>
        <v>16429.402501374567</v>
      </c>
      <c r="R230" s="124">
        <f t="shared" si="23"/>
        <v>7794253.1412763419</v>
      </c>
      <c r="Z230" s="2"/>
    </row>
    <row r="231" spans="13:26" x14ac:dyDescent="0.25">
      <c r="M231" s="2"/>
      <c r="N231" s="1">
        <f t="shared" si="19"/>
        <v>169</v>
      </c>
      <c r="O231" s="124">
        <f t="shared" si="21"/>
        <v>7794253.1412763419</v>
      </c>
      <c r="P231" s="124">
        <f t="shared" si="20"/>
        <v>38660.623519507863</v>
      </c>
      <c r="Q231" s="124">
        <f t="shared" si="22"/>
        <v>16546.352641567912</v>
      </c>
      <c r="R231" s="124">
        <f t="shared" si="23"/>
        <v>7849460.1174374176</v>
      </c>
      <c r="Z231" s="2"/>
    </row>
    <row r="232" spans="13:26" x14ac:dyDescent="0.25">
      <c r="M232" s="2"/>
      <c r="N232" s="1">
        <f t="shared" si="19"/>
        <v>170</v>
      </c>
      <c r="O232" s="124">
        <f t="shared" si="21"/>
        <v>7849460.1174374176</v>
      </c>
      <c r="P232" s="124">
        <f t="shared" si="20"/>
        <v>38660.623519507863</v>
      </c>
      <c r="Q232" s="124">
        <f t="shared" si="22"/>
        <v>16663.551054203275</v>
      </c>
      <c r="R232" s="124">
        <f t="shared" si="23"/>
        <v>7904784.2920111287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7904784.2920111287</v>
      </c>
      <c r="P233" s="124">
        <f t="shared" si="20"/>
        <v>38660.623519507863</v>
      </c>
      <c r="Q233" s="124">
        <f t="shared" si="22"/>
        <v>16780.998266336082</v>
      </c>
      <c r="R233" s="124">
        <f t="shared" si="23"/>
        <v>7960225.9137969734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7960225.9137969734</v>
      </c>
      <c r="P234" s="124">
        <f t="shared" si="20"/>
        <v>38660.623519507863</v>
      </c>
      <c r="Q234" s="124">
        <f t="shared" si="22"/>
        <v>16898.69480614064</v>
      </c>
      <c r="R234" s="124">
        <f t="shared" si="23"/>
        <v>8015785.2321226224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8015785.2321226224</v>
      </c>
      <c r="P235" s="124">
        <f t="shared" si="20"/>
        <v>38660.623519507863</v>
      </c>
      <c r="Q235" s="124">
        <f t="shared" si="22"/>
        <v>17016.641202912502</v>
      </c>
      <c r="R235" s="124">
        <f t="shared" si="23"/>
        <v>8071462.4968450433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8071462.4968450433</v>
      </c>
      <c r="P236" s="124">
        <f t="shared" si="20"/>
        <v>38660.623519507863</v>
      </c>
      <c r="Q236" s="124">
        <f t="shared" si="22"/>
        <v>17134.83798707087</v>
      </c>
      <c r="R236" s="124">
        <f t="shared" si="23"/>
        <v>8127257.9583516223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8127257.9583516223</v>
      </c>
      <c r="P237" s="124">
        <f t="shared" si="20"/>
        <v>38660.623519507863</v>
      </c>
      <c r="Q237" s="124">
        <f t="shared" si="22"/>
        <v>17253.285690160956</v>
      </c>
      <c r="R237" s="124">
        <f t="shared" si="23"/>
        <v>8183171.8675612919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8183171.8675612919</v>
      </c>
      <c r="P238" s="124">
        <f t="shared" si="20"/>
        <v>38660.623519507863</v>
      </c>
      <c r="Q238" s="124">
        <f t="shared" si="22"/>
        <v>17371.984844856401</v>
      </c>
      <c r="R238" s="124">
        <f t="shared" si="23"/>
        <v>8239204.475925656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8239204.475925656</v>
      </c>
      <c r="P239" s="124">
        <f t="shared" si="20"/>
        <v>38660.623519507863</v>
      </c>
      <c r="Q239" s="124">
        <f t="shared" si="22"/>
        <v>17490.935984961634</v>
      </c>
      <c r="R239" s="124">
        <f t="shared" si="23"/>
        <v>8295356.0354301259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8295356.0354301259</v>
      </c>
      <c r="P240" s="124">
        <f t="shared" si="20"/>
        <v>38660.623519507863</v>
      </c>
      <c r="Q240" s="124">
        <f t="shared" si="22"/>
        <v>17610.139645414318</v>
      </c>
      <c r="R240" s="124">
        <f t="shared" si="23"/>
        <v>8351626.7985950485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8351626.7985950485</v>
      </c>
      <c r="P241" s="124">
        <f t="shared" si="20"/>
        <v>38660.623519507863</v>
      </c>
      <c r="Q241" s="124">
        <f t="shared" si="22"/>
        <v>17729.596362287703</v>
      </c>
      <c r="R241" s="124">
        <f t="shared" si="23"/>
        <v>8408017.0184768438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8408017.0184768438</v>
      </c>
      <c r="P242" s="124">
        <f t="shared" si="20"/>
        <v>38660.623519507863</v>
      </c>
      <c r="Q242" s="124">
        <f t="shared" si="22"/>
        <v>17849.306672793085</v>
      </c>
      <c r="R242" s="124">
        <f t="shared" si="23"/>
        <v>8464526.9486691449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8464526.9486691449</v>
      </c>
      <c r="P243" s="124">
        <f t="shared" si="20"/>
        <v>38660.623519507863</v>
      </c>
      <c r="Q243" s="124">
        <f t="shared" si="22"/>
        <v>17969.271115282194</v>
      </c>
      <c r="R243" s="124">
        <f t="shared" si="23"/>
        <v>8521156.8433039356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8521156.8433039356</v>
      </c>
      <c r="P244" s="124">
        <f t="shared" si="20"/>
        <v>38660.623519507863</v>
      </c>
      <c r="Q244" s="124">
        <f t="shared" si="22"/>
        <v>18089.490229249623</v>
      </c>
      <c r="R244" s="124">
        <f t="shared" si="23"/>
        <v>8577906.9570526928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8577906.9570526928</v>
      </c>
      <c r="P245" s="124">
        <f t="shared" si="20"/>
        <v>38660.623519507863</v>
      </c>
      <c r="Q245" s="124">
        <f t="shared" si="22"/>
        <v>18209.964555335246</v>
      </c>
      <c r="R245" s="124">
        <f t="shared" si="23"/>
        <v>8634777.5451275371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8634777.5451275371</v>
      </c>
      <c r="P246" s="124">
        <f t="shared" si="20"/>
        <v>38660.623519507863</v>
      </c>
      <c r="Q246" s="124">
        <f t="shared" si="22"/>
        <v>18330.694635326672</v>
      </c>
      <c r="R246" s="124">
        <f t="shared" si="23"/>
        <v>8691768.8632823713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8691768.8632823713</v>
      </c>
      <c r="P247" s="124">
        <f t="shared" si="20"/>
        <v>38660.623519507863</v>
      </c>
      <c r="Q247" s="124">
        <f t="shared" si="22"/>
        <v>18451.681012161651</v>
      </c>
      <c r="R247" s="124">
        <f t="shared" si="23"/>
        <v>8748881.1678140406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8748881.1678140406</v>
      </c>
      <c r="P248" s="124">
        <f t="shared" si="20"/>
        <v>38660.623519507863</v>
      </c>
      <c r="Q248" s="124">
        <f t="shared" si="22"/>
        <v>18572.924229930541</v>
      </c>
      <c r="R248" s="124">
        <f t="shared" si="23"/>
        <v>8806114.7155634798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8806114.7155634798</v>
      </c>
      <c r="P249" s="124">
        <f t="shared" si="20"/>
        <v>38660.623519507863</v>
      </c>
      <c r="Q249" s="124">
        <f t="shared" si="22"/>
        <v>18694.42483387874</v>
      </c>
      <c r="R249" s="124">
        <f t="shared" si="23"/>
        <v>8863469.7639168669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8863469.7639168669</v>
      </c>
      <c r="P250" s="124">
        <f t="shared" si="20"/>
        <v>38660.623519507863</v>
      </c>
      <c r="Q250" s="124">
        <f t="shared" si="22"/>
        <v>18816.183370409148</v>
      </c>
      <c r="R250" s="124">
        <f t="shared" si="23"/>
        <v>8920946.5708067846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8920946.5708067846</v>
      </c>
      <c r="P251" s="124">
        <f t="shared" si="20"/>
        <v>38660.623519507863</v>
      </c>
      <c r="Q251" s="124">
        <f t="shared" si="22"/>
        <v>18938.200387084609</v>
      </c>
      <c r="R251" s="124">
        <f t="shared" si="23"/>
        <v>8978545.3947133776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8978545.3947133776</v>
      </c>
      <c r="P252" s="124">
        <f t="shared" ref="P252:P315" si="25">P251</f>
        <v>38660.623519507863</v>
      </c>
      <c r="Q252" s="124">
        <f t="shared" si="22"/>
        <v>19060.476432630388</v>
      </c>
      <c r="R252" s="124">
        <f t="shared" si="23"/>
        <v>9036266.4946655165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9036266.4946655165</v>
      </c>
      <c r="P253" s="124">
        <f t="shared" si="25"/>
        <v>38660.623519507863</v>
      </c>
      <c r="Q253" s="124">
        <f t="shared" si="22"/>
        <v>19183.012056936645</v>
      </c>
      <c r="R253" s="124">
        <f t="shared" si="23"/>
        <v>9094110.1302419621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9094110.1302419621</v>
      </c>
      <c r="P254" s="124">
        <f t="shared" si="25"/>
        <v>38660.623519507863</v>
      </c>
      <c r="Q254" s="124">
        <f t="shared" si="22"/>
        <v>19305.80781106088</v>
      </c>
      <c r="R254" s="124">
        <f t="shared" si="23"/>
        <v>9152076.5615725312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9152076.5615725312</v>
      </c>
      <c r="P255" s="124">
        <f t="shared" si="25"/>
        <v>38660.623519507863</v>
      </c>
      <c r="Q255" s="124">
        <f t="shared" si="22"/>
        <v>19428.864247230435</v>
      </c>
      <c r="R255" s="124">
        <f t="shared" si="23"/>
        <v>9210166.0493392702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9210166.0493392702</v>
      </c>
      <c r="P256" s="124">
        <f t="shared" si="25"/>
        <v>38660.623519507863</v>
      </c>
      <c r="Q256" s="124">
        <f t="shared" si="22"/>
        <v>19552.181918844974</v>
      </c>
      <c r="R256" s="124">
        <f t="shared" si="23"/>
        <v>9268378.854777623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9268378.854777623</v>
      </c>
      <c r="P257" s="124">
        <f t="shared" si="25"/>
        <v>38660.623519507863</v>
      </c>
      <c r="Q257" s="124">
        <f t="shared" si="22"/>
        <v>19675.761380478962</v>
      </c>
      <c r="R257" s="124">
        <f t="shared" si="23"/>
        <v>9326715.2396776099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9326715.2396776099</v>
      </c>
      <c r="P258" s="124">
        <f t="shared" si="25"/>
        <v>38660.623519507863</v>
      </c>
      <c r="Q258" s="124">
        <f t="shared" si="22"/>
        <v>19799.603187884175</v>
      </c>
      <c r="R258" s="124">
        <f t="shared" si="23"/>
        <v>9385175.4663850013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9385175.4663850013</v>
      </c>
      <c r="P259" s="124">
        <f t="shared" si="25"/>
        <v>38660.623519507863</v>
      </c>
      <c r="Q259" s="124">
        <f t="shared" si="22"/>
        <v>19923.707897992183</v>
      </c>
      <c r="R259" s="124">
        <f t="shared" si="23"/>
        <v>9443759.7978025023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9443759.7978025023</v>
      </c>
      <c r="P260" s="124">
        <f t="shared" si="25"/>
        <v>38660.623519507863</v>
      </c>
      <c r="Q260" s="124">
        <f t="shared" si="22"/>
        <v>20048.076068916856</v>
      </c>
      <c r="R260" s="124">
        <f t="shared" si="23"/>
        <v>9502468.4973909277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9502468.4973909277</v>
      </c>
      <c r="P261" s="124">
        <f t="shared" si="25"/>
        <v>38660.623519507863</v>
      </c>
      <c r="Q261" s="124">
        <f t="shared" si="22"/>
        <v>20172.708259956893</v>
      </c>
      <c r="R261" s="124">
        <f t="shared" si="23"/>
        <v>9561301.8291703928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9561301.8291703928</v>
      </c>
      <c r="P262" s="124">
        <f t="shared" si="25"/>
        <v>38660.623519507863</v>
      </c>
      <c r="Q262" s="124">
        <f t="shared" si="22"/>
        <v>20297.605031598312</v>
      </c>
      <c r="R262" s="124">
        <f t="shared" si="23"/>
        <v>9620260.0577214994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9620260.0577214994</v>
      </c>
      <c r="P263" s="124">
        <f t="shared" si="25"/>
        <v>38660.623519507863</v>
      </c>
      <c r="Q263" s="124">
        <f t="shared" si="22"/>
        <v>20422.766945516985</v>
      </c>
      <c r="R263" s="124">
        <f t="shared" si="23"/>
        <v>9679343.4481865242</v>
      </c>
      <c r="Z263" s="2"/>
    </row>
    <row r="264" spans="13:26" x14ac:dyDescent="0.25">
      <c r="M264" s="2"/>
      <c r="N264" s="1">
        <f t="shared" si="24"/>
        <v>202</v>
      </c>
      <c r="O264" s="124">
        <f t="shared" si="21"/>
        <v>9679343.4481865242</v>
      </c>
      <c r="P264" s="124">
        <f t="shared" si="25"/>
        <v>38660.623519507863</v>
      </c>
      <c r="Q264" s="124">
        <f t="shared" si="22"/>
        <v>20548.194564581157</v>
      </c>
      <c r="R264" s="124">
        <f t="shared" si="23"/>
        <v>9738552.2662706133</v>
      </c>
      <c r="Z264" s="2"/>
    </row>
    <row r="265" spans="13:26" x14ac:dyDescent="0.25">
      <c r="M265" s="2"/>
      <c r="N265" s="1">
        <f t="shared" si="24"/>
        <v>203</v>
      </c>
      <c r="O265" s="124">
        <f t="shared" si="21"/>
        <v>9738552.2662706133</v>
      </c>
      <c r="P265" s="124">
        <f t="shared" si="25"/>
        <v>38660.623519507863</v>
      </c>
      <c r="Q265" s="124">
        <f t="shared" si="22"/>
        <v>20673.888452853993</v>
      </c>
      <c r="R265" s="124">
        <f t="shared" si="23"/>
        <v>9797886.7782429755</v>
      </c>
      <c r="Z265" s="2"/>
    </row>
    <row r="266" spans="13:26" x14ac:dyDescent="0.25">
      <c r="M266" s="2"/>
      <c r="N266" s="1">
        <f t="shared" si="24"/>
        <v>204</v>
      </c>
      <c r="O266" s="124">
        <f t="shared" si="21"/>
        <v>9797886.7782429755</v>
      </c>
      <c r="P266" s="124">
        <f t="shared" si="25"/>
        <v>38660.623519507863</v>
      </c>
      <c r="Q266" s="124">
        <f t="shared" si="22"/>
        <v>20799.849175596093</v>
      </c>
      <c r="R266" s="124">
        <f t="shared" si="23"/>
        <v>9857347.2509380803</v>
      </c>
      <c r="Z266" s="2"/>
    </row>
    <row r="267" spans="13:26" x14ac:dyDescent="0.25">
      <c r="M267" s="2"/>
      <c r="N267" s="1">
        <f t="shared" si="24"/>
        <v>205</v>
      </c>
      <c r="O267" s="124">
        <f t="shared" si="21"/>
        <v>9857347.2509380803</v>
      </c>
      <c r="P267" s="124">
        <f t="shared" si="25"/>
        <v>38660.623519507863</v>
      </c>
      <c r="Q267" s="124">
        <f t="shared" si="22"/>
        <v>20926.077299268043</v>
      </c>
      <c r="R267" s="124">
        <f t="shared" si="23"/>
        <v>9916933.9517568573</v>
      </c>
      <c r="Z267" s="2"/>
    </row>
    <row r="268" spans="13:26" x14ac:dyDescent="0.25">
      <c r="M268" s="2"/>
      <c r="N268" s="1">
        <f t="shared" si="24"/>
        <v>206</v>
      </c>
      <c r="O268" s="124">
        <f t="shared" si="21"/>
        <v>9916933.9517568573</v>
      </c>
      <c r="P268" s="124">
        <f t="shared" si="25"/>
        <v>38660.623519507863</v>
      </c>
      <c r="Q268" s="124">
        <f t="shared" si="22"/>
        <v>21052.573391532969</v>
      </c>
      <c r="R268" s="124">
        <f t="shared" si="23"/>
        <v>9976647.148667898</v>
      </c>
      <c r="Z268" s="2"/>
    </row>
    <row r="269" spans="13:26" x14ac:dyDescent="0.25">
      <c r="M269" s="2"/>
      <c r="N269" s="1">
        <f t="shared" si="24"/>
        <v>207</v>
      </c>
      <c r="O269" s="124">
        <f t="shared" si="21"/>
        <v>9976647.148667898</v>
      </c>
      <c r="P269" s="124">
        <f t="shared" si="25"/>
        <v>38660.623519507863</v>
      </c>
      <c r="Q269" s="124">
        <f t="shared" si="22"/>
        <v>21179.338021259078</v>
      </c>
      <c r="R269" s="124">
        <f t="shared" si="23"/>
        <v>10036487.110208666</v>
      </c>
      <c r="Z269" s="2"/>
    </row>
    <row r="270" spans="13:26" x14ac:dyDescent="0.25">
      <c r="M270" s="2"/>
      <c r="N270" s="1">
        <f t="shared" si="24"/>
        <v>208</v>
      </c>
      <c r="O270" s="124">
        <f t="shared" si="21"/>
        <v>10036487.110208666</v>
      </c>
      <c r="P270" s="124">
        <f t="shared" si="25"/>
        <v>38660.623519507863</v>
      </c>
      <c r="Q270" s="124">
        <f t="shared" si="22"/>
        <v>21306.371758522233</v>
      </c>
      <c r="R270" s="124">
        <f t="shared" si="23"/>
        <v>10096454.105486697</v>
      </c>
      <c r="Z270" s="2"/>
    </row>
    <row r="271" spans="13:26" x14ac:dyDescent="0.25">
      <c r="M271" s="2"/>
      <c r="N271" s="1">
        <f t="shared" si="24"/>
        <v>209</v>
      </c>
      <c r="O271" s="124">
        <f t="shared" ref="O271:O334" si="26">R270</f>
        <v>10096454.105486697</v>
      </c>
      <c r="P271" s="124">
        <f t="shared" si="25"/>
        <v>38660.623519507863</v>
      </c>
      <c r="Q271" s="124">
        <f t="shared" ref="Q271:Q334" si="27">O271*$P$57</f>
        <v>21433.675174608492</v>
      </c>
      <c r="R271" s="124">
        <f t="shared" ref="R271:R334" si="28">O271+P271+Q271</f>
        <v>10156548.404180814</v>
      </c>
      <c r="Z271" s="2"/>
    </row>
    <row r="272" spans="13:26" x14ac:dyDescent="0.25">
      <c r="M272" s="2"/>
      <c r="N272" s="1">
        <f t="shared" si="24"/>
        <v>210</v>
      </c>
      <c r="O272" s="124">
        <f t="shared" si="26"/>
        <v>10156548.404180814</v>
      </c>
      <c r="P272" s="124">
        <f t="shared" si="25"/>
        <v>38660.623519507863</v>
      </c>
      <c r="Q272" s="124">
        <f t="shared" si="27"/>
        <v>21561.248842016699</v>
      </c>
      <c r="R272" s="124">
        <f t="shared" si="28"/>
        <v>10216770.276542338</v>
      </c>
      <c r="Z272" s="2"/>
    </row>
    <row r="273" spans="13:26" x14ac:dyDescent="0.25">
      <c r="M273" s="2"/>
      <c r="N273" s="1">
        <f t="shared" si="24"/>
        <v>211</v>
      </c>
      <c r="O273" s="124">
        <f t="shared" si="26"/>
        <v>10216770.276542338</v>
      </c>
      <c r="P273" s="124">
        <f t="shared" si="25"/>
        <v>38660.623519507863</v>
      </c>
      <c r="Q273" s="124">
        <f t="shared" si="27"/>
        <v>21689.093334461053</v>
      </c>
      <c r="R273" s="124">
        <f t="shared" si="28"/>
        <v>10277119.993396306</v>
      </c>
      <c r="Z273" s="2"/>
    </row>
    <row r="274" spans="13:26" x14ac:dyDescent="0.25">
      <c r="M274" s="2"/>
      <c r="N274" s="1">
        <f t="shared" si="24"/>
        <v>212</v>
      </c>
      <c r="O274" s="124">
        <f t="shared" si="26"/>
        <v>10277119.993396306</v>
      </c>
      <c r="P274" s="124">
        <f t="shared" si="25"/>
        <v>38660.623519507863</v>
      </c>
      <c r="Q274" s="124">
        <f t="shared" si="27"/>
        <v>21817.209226873678</v>
      </c>
      <c r="R274" s="124">
        <f t="shared" si="28"/>
        <v>10337597.826142687</v>
      </c>
      <c r="Z274" s="2"/>
    </row>
    <row r="275" spans="13:26" x14ac:dyDescent="0.25">
      <c r="M275" s="2"/>
      <c r="N275" s="1">
        <f t="shared" si="24"/>
        <v>213</v>
      </c>
      <c r="O275" s="124">
        <f t="shared" si="26"/>
        <v>10337597.826142687</v>
      </c>
      <c r="P275" s="124">
        <f t="shared" si="25"/>
        <v>38660.623519507863</v>
      </c>
      <c r="Q275" s="124">
        <f t="shared" si="27"/>
        <v>21945.597095407229</v>
      </c>
      <c r="R275" s="124">
        <f t="shared" si="28"/>
        <v>10398204.046757603</v>
      </c>
      <c r="Z275" s="2"/>
    </row>
    <row r="276" spans="13:26" x14ac:dyDescent="0.25">
      <c r="M276" s="2"/>
      <c r="N276" s="1">
        <f t="shared" si="24"/>
        <v>214</v>
      </c>
      <c r="O276" s="124">
        <f t="shared" si="26"/>
        <v>10398204.046757603</v>
      </c>
      <c r="P276" s="124">
        <f t="shared" si="25"/>
        <v>38660.623519507863</v>
      </c>
      <c r="Q276" s="124">
        <f t="shared" si="27"/>
        <v>22074.257517437458</v>
      </c>
      <c r="R276" s="124">
        <f t="shared" si="28"/>
        <v>10458938.92779455</v>
      </c>
      <c r="Z276" s="2"/>
    </row>
    <row r="277" spans="13:26" x14ac:dyDescent="0.25">
      <c r="M277" s="2"/>
      <c r="N277" s="1">
        <f t="shared" si="24"/>
        <v>215</v>
      </c>
      <c r="O277" s="124">
        <f t="shared" si="26"/>
        <v>10458938.92779455</v>
      </c>
      <c r="P277" s="124">
        <f t="shared" si="25"/>
        <v>38660.623519507863</v>
      </c>
      <c r="Q277" s="124">
        <f t="shared" si="27"/>
        <v>22203.19107156583</v>
      </c>
      <c r="R277" s="124">
        <f t="shared" si="28"/>
        <v>10519802.742385624</v>
      </c>
      <c r="Z277" s="2"/>
    </row>
    <row r="278" spans="13:26" x14ac:dyDescent="0.25">
      <c r="M278" s="2"/>
      <c r="N278" s="1">
        <f t="shared" si="24"/>
        <v>216</v>
      </c>
      <c r="O278" s="124">
        <f t="shared" si="26"/>
        <v>10519802.742385624</v>
      </c>
      <c r="P278" s="124">
        <f t="shared" si="25"/>
        <v>38660.623519507863</v>
      </c>
      <c r="Q278" s="124">
        <f t="shared" si="27"/>
        <v>22332.398337622115</v>
      </c>
      <c r="R278" s="124">
        <f t="shared" si="28"/>
        <v>10580795.764242753</v>
      </c>
      <c r="Z278" s="2"/>
    </row>
    <row r="279" spans="13:26" x14ac:dyDescent="0.25">
      <c r="M279" s="2"/>
      <c r="N279" s="1">
        <f t="shared" si="24"/>
        <v>217</v>
      </c>
      <c r="O279" s="124">
        <f t="shared" si="26"/>
        <v>10580795.764242753</v>
      </c>
      <c r="P279" s="124">
        <f t="shared" si="25"/>
        <v>38660.623519507863</v>
      </c>
      <c r="Q279" s="124">
        <f t="shared" si="27"/>
        <v>22461.879896666997</v>
      </c>
      <c r="R279" s="124">
        <f t="shared" si="28"/>
        <v>10641918.267658928</v>
      </c>
      <c r="Z279" s="2"/>
    </row>
    <row r="280" spans="13:26" x14ac:dyDescent="0.25">
      <c r="M280" s="2"/>
      <c r="N280" s="1">
        <f t="shared" si="24"/>
        <v>218</v>
      </c>
      <c r="O280" s="124">
        <f t="shared" si="26"/>
        <v>10641918.267658928</v>
      </c>
      <c r="P280" s="124">
        <f t="shared" si="25"/>
        <v>38660.623519507863</v>
      </c>
      <c r="Q280" s="124">
        <f t="shared" si="27"/>
        <v>22591.636330994694</v>
      </c>
      <c r="R280" s="124">
        <f t="shared" si="28"/>
        <v>10703170.52750943</v>
      </c>
      <c r="Z280" s="2"/>
    </row>
    <row r="281" spans="13:26" x14ac:dyDescent="0.25">
      <c r="M281" s="2"/>
      <c r="N281" s="1">
        <f t="shared" si="24"/>
        <v>219</v>
      </c>
      <c r="O281" s="124">
        <f t="shared" si="26"/>
        <v>10703170.52750943</v>
      </c>
      <c r="P281" s="124">
        <f t="shared" si="25"/>
        <v>38660.623519507863</v>
      </c>
      <c r="Q281" s="124">
        <f t="shared" si="27"/>
        <v>22721.668224135567</v>
      </c>
      <c r="R281" s="124">
        <f t="shared" si="28"/>
        <v>10764552.819253074</v>
      </c>
      <c r="Z281" s="2"/>
    </row>
    <row r="282" spans="13:26" x14ac:dyDescent="0.25">
      <c r="M282" s="2"/>
      <c r="N282" s="1">
        <f t="shared" si="24"/>
        <v>220</v>
      </c>
      <c r="O282" s="124">
        <f t="shared" si="26"/>
        <v>10764552.819253074</v>
      </c>
      <c r="P282" s="124">
        <f t="shared" si="25"/>
        <v>38660.623519507863</v>
      </c>
      <c r="Q282" s="124">
        <f t="shared" si="27"/>
        <v>22851.976160858751</v>
      </c>
      <c r="R282" s="124">
        <f t="shared" si="28"/>
        <v>10826065.41893344</v>
      </c>
      <c r="Z282" s="2"/>
    </row>
    <row r="283" spans="13:26" x14ac:dyDescent="0.25">
      <c r="M283" s="2"/>
      <c r="N283" s="1">
        <f t="shared" si="24"/>
        <v>221</v>
      </c>
      <c r="O283" s="124">
        <f t="shared" si="26"/>
        <v>10826065.41893344</v>
      </c>
      <c r="P283" s="124">
        <f t="shared" si="25"/>
        <v>38660.623519507863</v>
      </c>
      <c r="Q283" s="124">
        <f t="shared" si="27"/>
        <v>22982.560727174783</v>
      </c>
      <c r="R283" s="124">
        <f t="shared" si="28"/>
        <v>10887708.603180123</v>
      </c>
      <c r="Z283" s="2"/>
    </row>
    <row r="284" spans="13:26" x14ac:dyDescent="0.25">
      <c r="M284" s="2"/>
      <c r="N284" s="1">
        <f t="shared" si="24"/>
        <v>222</v>
      </c>
      <c r="O284" s="124">
        <f t="shared" si="26"/>
        <v>10887708.603180123</v>
      </c>
      <c r="P284" s="124">
        <f t="shared" si="25"/>
        <v>38660.623519507863</v>
      </c>
      <c r="Q284" s="124">
        <f t="shared" si="27"/>
        <v>23113.422510338238</v>
      </c>
      <c r="R284" s="124">
        <f t="shared" si="28"/>
        <v>10949482.649209971</v>
      </c>
      <c r="Z284" s="2"/>
    </row>
    <row r="285" spans="13:26" x14ac:dyDescent="0.25">
      <c r="M285" s="2"/>
      <c r="N285" s="1">
        <f t="shared" si="24"/>
        <v>223</v>
      </c>
      <c r="O285" s="124">
        <f t="shared" si="26"/>
        <v>10949482.649209971</v>
      </c>
      <c r="P285" s="124">
        <f t="shared" si="25"/>
        <v>38660.623519507863</v>
      </c>
      <c r="Q285" s="124">
        <f t="shared" si="27"/>
        <v>23244.562098850358</v>
      </c>
      <c r="R285" s="124">
        <f t="shared" si="28"/>
        <v>11011387.834828328</v>
      </c>
      <c r="Z285" s="2"/>
    </row>
    <row r="286" spans="13:26" x14ac:dyDescent="0.25">
      <c r="M286" s="2"/>
      <c r="N286" s="1">
        <f t="shared" si="24"/>
        <v>224</v>
      </c>
      <c r="O286" s="124">
        <f t="shared" si="26"/>
        <v>11011387.834828328</v>
      </c>
      <c r="P286" s="124">
        <f t="shared" si="25"/>
        <v>38660.623519507863</v>
      </c>
      <c r="Q286" s="124">
        <f t="shared" si="27"/>
        <v>23375.98008246172</v>
      </c>
      <c r="R286" s="124">
        <f t="shared" si="28"/>
        <v>11073424.438430298</v>
      </c>
      <c r="Z286" s="2"/>
    </row>
    <row r="287" spans="13:26" x14ac:dyDescent="0.25">
      <c r="M287" s="2"/>
      <c r="N287" s="1">
        <f t="shared" si="24"/>
        <v>225</v>
      </c>
      <c r="O287" s="124">
        <f t="shared" si="26"/>
        <v>11073424.438430298</v>
      </c>
      <c r="P287" s="124">
        <f t="shared" si="25"/>
        <v>38660.623519507863</v>
      </c>
      <c r="Q287" s="124">
        <f t="shared" si="27"/>
        <v>23507.67705217488</v>
      </c>
      <c r="R287" s="124">
        <f t="shared" si="28"/>
        <v>11135592.739001982</v>
      </c>
      <c r="Z287" s="2"/>
    </row>
    <row r="288" spans="13:26" x14ac:dyDescent="0.25">
      <c r="M288" s="2"/>
      <c r="N288" s="1">
        <f t="shared" si="24"/>
        <v>226</v>
      </c>
      <c r="O288" s="124">
        <f t="shared" si="26"/>
        <v>11135592.739001982</v>
      </c>
      <c r="P288" s="124">
        <f t="shared" si="25"/>
        <v>38660.623519507863</v>
      </c>
      <c r="Q288" s="124">
        <f t="shared" si="27"/>
        <v>23639.653600247017</v>
      </c>
      <c r="R288" s="124">
        <f t="shared" si="28"/>
        <v>11197893.016121738</v>
      </c>
      <c r="Z288" s="2"/>
    </row>
    <row r="289" spans="13:26" x14ac:dyDescent="0.25">
      <c r="M289" s="2"/>
      <c r="N289" s="1">
        <f t="shared" si="24"/>
        <v>227</v>
      </c>
      <c r="O289" s="124">
        <f t="shared" si="26"/>
        <v>11197893.016121738</v>
      </c>
      <c r="P289" s="124">
        <f t="shared" si="25"/>
        <v>38660.623519507863</v>
      </c>
      <c r="Q289" s="124">
        <f t="shared" si="27"/>
        <v>23771.910320192615</v>
      </c>
      <c r="R289" s="124">
        <f t="shared" si="28"/>
        <v>11260325.549961438</v>
      </c>
      <c r="Z289" s="2"/>
    </row>
    <row r="290" spans="13:26" x14ac:dyDescent="0.25">
      <c r="M290" s="2"/>
      <c r="N290" s="1">
        <f t="shared" si="24"/>
        <v>228</v>
      </c>
      <c r="O290" s="124">
        <f t="shared" si="26"/>
        <v>11260325.549961438</v>
      </c>
      <c r="P290" s="124">
        <f t="shared" si="25"/>
        <v>38660.623519507863</v>
      </c>
      <c r="Q290" s="124">
        <f t="shared" si="27"/>
        <v>23904.44780678612</v>
      </c>
      <c r="R290" s="124">
        <f t="shared" si="28"/>
        <v>11322890.621287733</v>
      </c>
      <c r="Z290" s="2"/>
    </row>
    <row r="291" spans="13:26" x14ac:dyDescent="0.25">
      <c r="M291" s="2"/>
      <c r="N291" s="1">
        <f t="shared" si="24"/>
        <v>229</v>
      </c>
      <c r="O291" s="124">
        <f t="shared" si="26"/>
        <v>11322890.621287733</v>
      </c>
      <c r="P291" s="124">
        <f t="shared" si="25"/>
        <v>38660.623519507863</v>
      </c>
      <c r="Q291" s="124">
        <f t="shared" si="27"/>
        <v>24037.266656064628</v>
      </c>
      <c r="R291" s="124">
        <f t="shared" si="28"/>
        <v>11385588.511463307</v>
      </c>
      <c r="Z291" s="2"/>
    </row>
    <row r="292" spans="13:26" x14ac:dyDescent="0.25">
      <c r="M292" s="2"/>
      <c r="N292" s="1">
        <f t="shared" si="24"/>
        <v>230</v>
      </c>
      <c r="O292" s="124">
        <f t="shared" si="26"/>
        <v>11385588.511463307</v>
      </c>
      <c r="P292" s="124">
        <f t="shared" si="25"/>
        <v>38660.623519507863</v>
      </c>
      <c r="Q292" s="124">
        <f t="shared" si="27"/>
        <v>24170.367465330553</v>
      </c>
      <c r="R292" s="124">
        <f t="shared" si="28"/>
        <v>11448419.502448145</v>
      </c>
      <c r="Z292" s="2"/>
    </row>
    <row r="293" spans="13:26" x14ac:dyDescent="0.25">
      <c r="M293" s="2"/>
      <c r="N293" s="1">
        <f t="shared" si="24"/>
        <v>231</v>
      </c>
      <c r="O293" s="124">
        <f t="shared" si="26"/>
        <v>11448419.502448145</v>
      </c>
      <c r="P293" s="124">
        <f t="shared" si="25"/>
        <v>38660.623519507863</v>
      </c>
      <c r="Q293" s="124">
        <f t="shared" si="27"/>
        <v>24303.750833154307</v>
      </c>
      <c r="R293" s="124">
        <f t="shared" si="28"/>
        <v>11511383.876800807</v>
      </c>
      <c r="Z293" s="2"/>
    </row>
    <row r="294" spans="13:26" x14ac:dyDescent="0.25">
      <c r="M294" s="2"/>
      <c r="N294" s="1">
        <f t="shared" si="24"/>
        <v>232</v>
      </c>
      <c r="O294" s="124">
        <f t="shared" si="26"/>
        <v>11511383.876800807</v>
      </c>
      <c r="P294" s="124">
        <f t="shared" si="25"/>
        <v>38660.623519507863</v>
      </c>
      <c r="Q294" s="124">
        <f t="shared" si="27"/>
        <v>24437.417359377014</v>
      </c>
      <c r="R294" s="124">
        <f t="shared" si="28"/>
        <v>11574481.917679692</v>
      </c>
      <c r="Z294" s="2"/>
    </row>
    <row r="295" spans="13:26" x14ac:dyDescent="0.25">
      <c r="M295" s="2"/>
      <c r="N295" s="1">
        <f t="shared" si="24"/>
        <v>233</v>
      </c>
      <c r="O295" s="124">
        <f t="shared" si="26"/>
        <v>11574481.917679692</v>
      </c>
      <c r="P295" s="124">
        <f t="shared" si="25"/>
        <v>38660.623519507863</v>
      </c>
      <c r="Q295" s="124">
        <f t="shared" si="27"/>
        <v>24571.367645113194</v>
      </c>
      <c r="R295" s="124">
        <f t="shared" si="28"/>
        <v>11637713.908844313</v>
      </c>
      <c r="Z295" s="2"/>
    </row>
    <row r="296" spans="13:26" x14ac:dyDescent="0.25">
      <c r="M296" s="2"/>
      <c r="N296" s="1">
        <f t="shared" si="24"/>
        <v>234</v>
      </c>
      <c r="O296" s="124">
        <f t="shared" si="26"/>
        <v>11637713.908844313</v>
      </c>
      <c r="P296" s="124">
        <f t="shared" si="25"/>
        <v>38660.623519507863</v>
      </c>
      <c r="Q296" s="124">
        <f t="shared" si="27"/>
        <v>24705.602292753469</v>
      </c>
      <c r="R296" s="124">
        <f t="shared" si="28"/>
        <v>11701080.134656575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11701080.134656575</v>
      </c>
      <c r="P297" s="124">
        <f t="shared" si="25"/>
        <v>38660.623519507863</v>
      </c>
      <c r="Q297" s="124">
        <f t="shared" si="27"/>
        <v>24840.121905967266</v>
      </c>
      <c r="R297" s="124">
        <f t="shared" si="28"/>
        <v>11764580.88008205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11764580.88008205</v>
      </c>
      <c r="P298" s="124">
        <f t="shared" si="25"/>
        <v>38660.623519507863</v>
      </c>
      <c r="Q298" s="124">
        <f t="shared" si="27"/>
        <v>24974.927089705536</v>
      </c>
      <c r="R298" s="124">
        <f t="shared" si="28"/>
        <v>11828216.430691265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11828216.430691265</v>
      </c>
      <c r="P299" s="124">
        <f t="shared" si="25"/>
        <v>38660.623519507863</v>
      </c>
      <c r="Q299" s="124">
        <f t="shared" si="27"/>
        <v>25110.018450203479</v>
      </c>
      <c r="R299" s="124">
        <f t="shared" si="28"/>
        <v>11891987.072660977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11891987.072660977</v>
      </c>
      <c r="P300" s="124">
        <f t="shared" si="25"/>
        <v>38660.623519507863</v>
      </c>
      <c r="Q300" s="124">
        <f t="shared" si="27"/>
        <v>25245.396594983267</v>
      </c>
      <c r="R300" s="124">
        <f t="shared" si="28"/>
        <v>11955893.092775468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11955893.092775468</v>
      </c>
      <c r="P301" s="124">
        <f t="shared" si="25"/>
        <v>38660.623519507863</v>
      </c>
      <c r="Q301" s="124">
        <f t="shared" si="27"/>
        <v>25381.062132856772</v>
      </c>
      <c r="R301" s="124">
        <f t="shared" si="28"/>
        <v>12019934.778427832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12019934.778427832</v>
      </c>
      <c r="P302" s="124">
        <f t="shared" si="25"/>
        <v>38660.623519507863</v>
      </c>
      <c r="Q302" s="124">
        <f t="shared" si="27"/>
        <v>25517.015673928308</v>
      </c>
      <c r="R302" s="124">
        <f t="shared" si="28"/>
        <v>12084112.417621268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12084112.417621268</v>
      </c>
      <c r="P303" s="124">
        <f t="shared" si="25"/>
        <v>38660.623519507863</v>
      </c>
      <c r="Q303" s="124">
        <f t="shared" si="27"/>
        <v>25653.257829597376</v>
      </c>
      <c r="R303" s="124">
        <f t="shared" si="28"/>
        <v>12148426.298970373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12148426.298970373</v>
      </c>
      <c r="P304" s="124">
        <f t="shared" si="25"/>
        <v>38660.623519507863</v>
      </c>
      <c r="Q304" s="124">
        <f t="shared" si="27"/>
        <v>25789.789212561413</v>
      </c>
      <c r="R304" s="124">
        <f t="shared" si="28"/>
        <v>12212876.711702444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12212876.711702444</v>
      </c>
      <c r="P305" s="124">
        <f t="shared" si="25"/>
        <v>38660.623519507863</v>
      </c>
      <c r="Q305" s="124">
        <f t="shared" si="27"/>
        <v>25926.610436818548</v>
      </c>
      <c r="R305" s="124">
        <f t="shared" si="28"/>
        <v>12277463.945658769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12277463.945658769</v>
      </c>
      <c r="P306" s="124">
        <f t="shared" si="25"/>
        <v>38660.623519507863</v>
      </c>
      <c r="Q306" s="124">
        <f t="shared" si="27"/>
        <v>26063.722117670346</v>
      </c>
      <c r="R306" s="124">
        <f t="shared" si="28"/>
        <v>12342188.291295948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12342188.291295948</v>
      </c>
      <c r="P307" s="124">
        <f t="shared" si="25"/>
        <v>38660.623519507863</v>
      </c>
      <c r="Q307" s="124">
        <f t="shared" si="27"/>
        <v>26201.124871724613</v>
      </c>
      <c r="R307" s="124">
        <f t="shared" si="28"/>
        <v>12407050.039687181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12407050.039687181</v>
      </c>
      <c r="P308" s="124">
        <f t="shared" si="25"/>
        <v>38660.623519507863</v>
      </c>
      <c r="Q308" s="124">
        <f t="shared" si="27"/>
        <v>26338.819316898131</v>
      </c>
      <c r="R308" s="124">
        <f t="shared" si="28"/>
        <v>12472049.482523587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12472049.482523587</v>
      </c>
      <c r="P309" s="124">
        <f t="shared" si="25"/>
        <v>38660.623519507863</v>
      </c>
      <c r="Q309" s="124">
        <f t="shared" si="27"/>
        <v>26476.806072419455</v>
      </c>
      <c r="R309" s="124">
        <f t="shared" si="28"/>
        <v>12537186.912115514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12537186.912115514</v>
      </c>
      <c r="P310" s="124">
        <f t="shared" si="25"/>
        <v>38660.623519507863</v>
      </c>
      <c r="Q310" s="124">
        <f t="shared" si="27"/>
        <v>26615.085758831698</v>
      </c>
      <c r="R310" s="124">
        <f t="shared" si="28"/>
        <v>12602462.621393854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12602462.621393854</v>
      </c>
      <c r="P311" s="124">
        <f t="shared" si="25"/>
        <v>38660.623519507863</v>
      </c>
      <c r="Q311" s="124">
        <f t="shared" si="27"/>
        <v>26753.658997995317</v>
      </c>
      <c r="R311" s="124">
        <f t="shared" si="28"/>
        <v>12667876.903911358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12667876.903911358</v>
      </c>
      <c r="P312" s="124">
        <f t="shared" si="25"/>
        <v>38660.623519507863</v>
      </c>
      <c r="Q312" s="124">
        <f t="shared" si="27"/>
        <v>26892.526413090909</v>
      </c>
      <c r="R312" s="124">
        <f t="shared" si="28"/>
        <v>12733430.053843956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12733430.053843956</v>
      </c>
      <c r="P313" s="124">
        <f t="shared" si="25"/>
        <v>38660.623519507863</v>
      </c>
      <c r="Q313" s="124">
        <f t="shared" si="27"/>
        <v>27031.688628622025</v>
      </c>
      <c r="R313" s="124">
        <f t="shared" si="28"/>
        <v>12799122.365992086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12799122.365992086</v>
      </c>
      <c r="P314" s="124">
        <f t="shared" si="25"/>
        <v>38660.623519507863</v>
      </c>
      <c r="Q314" s="124">
        <f t="shared" si="27"/>
        <v>27171.14627041795</v>
      </c>
      <c r="R314" s="124">
        <f t="shared" si="28"/>
        <v>12864954.135782013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12864954.135782013</v>
      </c>
      <c r="P315" s="124">
        <f t="shared" si="25"/>
        <v>38660.623519507863</v>
      </c>
      <c r="Q315" s="124">
        <f t="shared" si="27"/>
        <v>27310.899965636563</v>
      </c>
      <c r="R315" s="124">
        <f t="shared" si="28"/>
        <v>12930925.659267157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12930925.659267157</v>
      </c>
      <c r="P316" s="124">
        <f t="shared" ref="P316:P379" si="30">P315</f>
        <v>38660.623519507863</v>
      </c>
      <c r="Q316" s="124">
        <f t="shared" si="27"/>
        <v>27450.950342767108</v>
      </c>
      <c r="R316" s="124">
        <f t="shared" si="28"/>
        <v>12997037.233129432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12997037.233129432</v>
      </c>
      <c r="P317" s="124">
        <f t="shared" si="30"/>
        <v>38660.623519507863</v>
      </c>
      <c r="Q317" s="124">
        <f t="shared" si="27"/>
        <v>27591.298031633054</v>
      </c>
      <c r="R317" s="124">
        <f t="shared" si="28"/>
        <v>13063289.154680574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13063289.154680574</v>
      </c>
      <c r="P318" s="124">
        <f t="shared" si="30"/>
        <v>38660.623519507863</v>
      </c>
      <c r="Q318" s="124">
        <f t="shared" si="27"/>
        <v>27731.943663394915</v>
      </c>
      <c r="R318" s="124">
        <f t="shared" si="28"/>
        <v>13129681.721863477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13129681.721863477</v>
      </c>
      <c r="P319" s="124">
        <f t="shared" si="30"/>
        <v>38660.623519507863</v>
      </c>
      <c r="Q319" s="124">
        <f t="shared" si="27"/>
        <v>27872.887870553088</v>
      </c>
      <c r="R319" s="124">
        <f t="shared" si="28"/>
        <v>13196215.233253539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13196215.233253539</v>
      </c>
      <c r="P320" s="124">
        <f t="shared" si="30"/>
        <v>38660.623519507863</v>
      </c>
      <c r="Q320" s="124">
        <f t="shared" si="27"/>
        <v>28014.131286950706</v>
      </c>
      <c r="R320" s="124">
        <f t="shared" si="28"/>
        <v>13262889.988059998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13262889.988059998</v>
      </c>
      <c r="P321" s="124">
        <f t="shared" si="30"/>
        <v>38660.623519507863</v>
      </c>
      <c r="Q321" s="124">
        <f t="shared" si="27"/>
        <v>28155.674547776474</v>
      </c>
      <c r="R321" s="124">
        <f t="shared" si="28"/>
        <v>13329706.286127282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13329706.286127282</v>
      </c>
      <c r="P322" s="124">
        <f t="shared" si="30"/>
        <v>38660.623519507863</v>
      </c>
      <c r="Q322" s="124">
        <f t="shared" si="27"/>
        <v>28297.518289567543</v>
      </c>
      <c r="R322" s="124">
        <f t="shared" si="28"/>
        <v>13396664.427936358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13396664.427936358</v>
      </c>
      <c r="P323" s="124">
        <f t="shared" si="30"/>
        <v>38660.623519507863</v>
      </c>
      <c r="Q323" s="124">
        <f t="shared" si="27"/>
        <v>28439.663150212349</v>
      </c>
      <c r="R323" s="124">
        <f t="shared" si="28"/>
        <v>13463764.714606078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13463764.714606078</v>
      </c>
      <c r="P324" s="124">
        <f t="shared" si="30"/>
        <v>38660.623519507863</v>
      </c>
      <c r="Q324" s="124">
        <f t="shared" si="27"/>
        <v>28582.109768953509</v>
      </c>
      <c r="R324" s="124">
        <f t="shared" si="28"/>
        <v>13531007.44789454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13531007.44789454</v>
      </c>
      <c r="P325" s="124">
        <f t="shared" si="30"/>
        <v>38660.623519507863</v>
      </c>
      <c r="Q325" s="124">
        <f t="shared" si="27"/>
        <v>28724.85878639068</v>
      </c>
      <c r="R325" s="124">
        <f t="shared" si="28"/>
        <v>13598392.930200439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13598392.930200439</v>
      </c>
      <c r="P326" s="124">
        <f t="shared" si="30"/>
        <v>38660.623519507863</v>
      </c>
      <c r="Q326" s="124">
        <f t="shared" si="27"/>
        <v>28867.910844483442</v>
      </c>
      <c r="R326" s="124">
        <f t="shared" si="28"/>
        <v>13665921.464564431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13665921.464564431</v>
      </c>
      <c r="P327" s="124">
        <f t="shared" si="30"/>
        <v>38660.623519507863</v>
      </c>
      <c r="Q327" s="124">
        <f t="shared" si="27"/>
        <v>29011.266586554182</v>
      </c>
      <c r="R327" s="124">
        <f t="shared" si="28"/>
        <v>13733593.354670493</v>
      </c>
      <c r="Z327" s="2"/>
    </row>
    <row r="328" spans="13:26" x14ac:dyDescent="0.25">
      <c r="M328" s="2"/>
      <c r="N328" s="1">
        <f t="shared" si="29"/>
        <v>266</v>
      </c>
      <c r="O328" s="124">
        <f t="shared" si="26"/>
        <v>13733593.354670493</v>
      </c>
      <c r="P328" s="124">
        <f t="shared" si="30"/>
        <v>38660.623519507863</v>
      </c>
      <c r="Q328" s="124">
        <f t="shared" si="27"/>
        <v>29154.926657290984</v>
      </c>
      <c r="R328" s="124">
        <f t="shared" si="28"/>
        <v>13801408.904847292</v>
      </c>
      <c r="Z328" s="2"/>
    </row>
    <row r="329" spans="13:26" x14ac:dyDescent="0.25">
      <c r="M329" s="2"/>
      <c r="N329" s="1">
        <f t="shared" si="29"/>
        <v>267</v>
      </c>
      <c r="O329" s="124">
        <f t="shared" si="26"/>
        <v>13801408.904847292</v>
      </c>
      <c r="P329" s="124">
        <f t="shared" si="30"/>
        <v>38660.623519507863</v>
      </c>
      <c r="Q329" s="124">
        <f t="shared" si="27"/>
        <v>29298.891702750559</v>
      </c>
      <c r="R329" s="124">
        <f t="shared" si="28"/>
        <v>13869368.420069551</v>
      </c>
      <c r="Z329" s="2"/>
    </row>
    <row r="330" spans="13:26" x14ac:dyDescent="0.25">
      <c r="M330" s="2"/>
      <c r="N330" s="1">
        <f t="shared" si="29"/>
        <v>268</v>
      </c>
      <c r="O330" s="124">
        <f t="shared" si="26"/>
        <v>13869368.420069551</v>
      </c>
      <c r="P330" s="124">
        <f t="shared" si="30"/>
        <v>38660.623519507863</v>
      </c>
      <c r="Q330" s="124">
        <f t="shared" si="27"/>
        <v>29443.1623703611</v>
      </c>
      <c r="R330" s="124">
        <f t="shared" si="28"/>
        <v>13937472.205959421</v>
      </c>
      <c r="Z330" s="2"/>
    </row>
    <row r="331" spans="13:26" x14ac:dyDescent="0.25">
      <c r="M331" s="2"/>
      <c r="N331" s="1">
        <f t="shared" si="29"/>
        <v>269</v>
      </c>
      <c r="O331" s="124">
        <f t="shared" si="26"/>
        <v>13937472.205959421</v>
      </c>
      <c r="P331" s="124">
        <f t="shared" si="30"/>
        <v>38660.623519507863</v>
      </c>
      <c r="Q331" s="124">
        <f t="shared" si="27"/>
        <v>29587.739308925233</v>
      </c>
      <c r="R331" s="124">
        <f t="shared" si="28"/>
        <v>14005720.568787854</v>
      </c>
      <c r="Z331" s="2"/>
    </row>
    <row r="332" spans="13:26" x14ac:dyDescent="0.25">
      <c r="M332" s="2"/>
      <c r="N332" s="1">
        <f t="shared" si="29"/>
        <v>270</v>
      </c>
      <c r="O332" s="124">
        <f t="shared" si="26"/>
        <v>14005720.568787854</v>
      </c>
      <c r="P332" s="124">
        <f t="shared" si="30"/>
        <v>38660.623519507863</v>
      </c>
      <c r="Q332" s="124">
        <f t="shared" si="27"/>
        <v>29732.623168622918</v>
      </c>
      <c r="R332" s="124">
        <f t="shared" si="28"/>
        <v>14074113.815475985</v>
      </c>
      <c r="Z332" s="2"/>
    </row>
    <row r="333" spans="13:26" x14ac:dyDescent="0.25">
      <c r="M333" s="2"/>
      <c r="N333" s="1">
        <f t="shared" si="29"/>
        <v>271</v>
      </c>
      <c r="O333" s="124">
        <f t="shared" si="26"/>
        <v>14074113.815475985</v>
      </c>
      <c r="P333" s="124">
        <f t="shared" si="30"/>
        <v>38660.623519507863</v>
      </c>
      <c r="Q333" s="124">
        <f t="shared" si="27"/>
        <v>29877.814601014383</v>
      </c>
      <c r="R333" s="124">
        <f t="shared" si="28"/>
        <v>14142652.253596509</v>
      </c>
      <c r="Z333" s="2"/>
    </row>
    <row r="334" spans="13:26" x14ac:dyDescent="0.25">
      <c r="M334" s="2"/>
      <c r="N334" s="1">
        <f t="shared" si="29"/>
        <v>272</v>
      </c>
      <c r="O334" s="124">
        <f t="shared" si="26"/>
        <v>14142652.253596509</v>
      </c>
      <c r="P334" s="124">
        <f t="shared" si="30"/>
        <v>38660.623519507863</v>
      </c>
      <c r="Q334" s="124">
        <f t="shared" si="27"/>
        <v>30023.314259043036</v>
      </c>
      <c r="R334" s="124">
        <f t="shared" si="28"/>
        <v>14211336.19137506</v>
      </c>
      <c r="Z334" s="2"/>
    </row>
    <row r="335" spans="13:26" x14ac:dyDescent="0.25">
      <c r="M335" s="2"/>
      <c r="N335" s="1">
        <f t="shared" si="29"/>
        <v>273</v>
      </c>
      <c r="O335" s="124">
        <f t="shared" ref="O335:O398" si="31">R334</f>
        <v>14211336.19137506</v>
      </c>
      <c r="P335" s="124">
        <f t="shared" si="30"/>
        <v>38660.623519507863</v>
      </c>
      <c r="Q335" s="124">
        <f t="shared" ref="Q335:Q398" si="32">O335*$P$57</f>
        <v>30169.122797038417</v>
      </c>
      <c r="R335" s="124">
        <f t="shared" ref="R335:R398" si="33">O335+P335+Q335</f>
        <v>14280165.937691607</v>
      </c>
      <c r="Z335" s="2"/>
    </row>
    <row r="336" spans="13:26" x14ac:dyDescent="0.25">
      <c r="M336" s="2"/>
      <c r="N336" s="1">
        <f t="shared" si="29"/>
        <v>274</v>
      </c>
      <c r="O336" s="124">
        <f t="shared" si="31"/>
        <v>14280165.937691607</v>
      </c>
      <c r="P336" s="124">
        <f t="shared" si="30"/>
        <v>38660.623519507863</v>
      </c>
      <c r="Q336" s="124">
        <f t="shared" si="32"/>
        <v>30315.240870719143</v>
      </c>
      <c r="R336" s="124">
        <f t="shared" si="33"/>
        <v>14349141.802081835</v>
      </c>
      <c r="Z336" s="2"/>
    </row>
    <row r="337" spans="13:26" x14ac:dyDescent="0.25">
      <c r="M337" s="2"/>
      <c r="N337" s="1">
        <f t="shared" si="29"/>
        <v>275</v>
      </c>
      <c r="O337" s="124">
        <f t="shared" si="31"/>
        <v>14349141.802081835</v>
      </c>
      <c r="P337" s="124">
        <f t="shared" si="30"/>
        <v>38660.623519507863</v>
      </c>
      <c r="Q337" s="124">
        <f t="shared" si="32"/>
        <v>30461.669137195844</v>
      </c>
      <c r="R337" s="124">
        <f t="shared" si="33"/>
        <v>14418264.094738539</v>
      </c>
      <c r="Z337" s="2"/>
    </row>
    <row r="338" spans="13:26" x14ac:dyDescent="0.25">
      <c r="M338" s="2"/>
      <c r="N338" s="1">
        <f t="shared" si="29"/>
        <v>276</v>
      </c>
      <c r="O338" s="124">
        <f t="shared" si="31"/>
        <v>14418264.094738539</v>
      </c>
      <c r="P338" s="124">
        <f t="shared" si="30"/>
        <v>38660.623519507863</v>
      </c>
      <c r="Q338" s="124">
        <f t="shared" si="32"/>
        <v>30608.408254974125</v>
      </c>
      <c r="R338" s="124">
        <f t="shared" si="33"/>
        <v>14487533.126513021</v>
      </c>
      <c r="Z338" s="2"/>
    </row>
    <row r="339" spans="13:26" x14ac:dyDescent="0.25">
      <c r="M339" s="2"/>
      <c r="N339" s="1">
        <f t="shared" si="29"/>
        <v>277</v>
      </c>
      <c r="O339" s="124">
        <f t="shared" si="31"/>
        <v>14487533.126513021</v>
      </c>
      <c r="P339" s="124">
        <f t="shared" si="30"/>
        <v>38660.623519507863</v>
      </c>
      <c r="Q339" s="124">
        <f t="shared" si="32"/>
        <v>30755.45888395753</v>
      </c>
      <c r="R339" s="124">
        <f t="shared" si="33"/>
        <v>14556949.208916487</v>
      </c>
      <c r="Z339" s="2"/>
    </row>
    <row r="340" spans="13:26" x14ac:dyDescent="0.25">
      <c r="M340" s="2"/>
      <c r="N340" s="1">
        <f t="shared" si="29"/>
        <v>278</v>
      </c>
      <c r="O340" s="124">
        <f t="shared" si="31"/>
        <v>14556949.208916487</v>
      </c>
      <c r="P340" s="124">
        <f t="shared" si="30"/>
        <v>38660.623519507863</v>
      </c>
      <c r="Q340" s="124">
        <f t="shared" si="32"/>
        <v>30902.821685450501</v>
      </c>
      <c r="R340" s="124">
        <f t="shared" si="33"/>
        <v>14626512.654121445</v>
      </c>
      <c r="Z340" s="2"/>
    </row>
    <row r="341" spans="13:26" x14ac:dyDescent="0.25">
      <c r="M341" s="2"/>
      <c r="N341" s="1">
        <f t="shared" si="29"/>
        <v>279</v>
      </c>
      <c r="O341" s="124">
        <f t="shared" si="31"/>
        <v>14626512.654121445</v>
      </c>
      <c r="P341" s="124">
        <f t="shared" si="30"/>
        <v>38660.623519507863</v>
      </c>
      <c r="Q341" s="124">
        <f t="shared" si="32"/>
        <v>31050.497322161365</v>
      </c>
      <c r="R341" s="124">
        <f t="shared" si="33"/>
        <v>14696223.774963114</v>
      </c>
      <c r="Z341" s="2"/>
    </row>
    <row r="342" spans="13:26" x14ac:dyDescent="0.25">
      <c r="M342" s="2"/>
      <c r="N342" s="1">
        <f t="shared" si="29"/>
        <v>280</v>
      </c>
      <c r="O342" s="124">
        <f t="shared" si="31"/>
        <v>14696223.774963114</v>
      </c>
      <c r="P342" s="124">
        <f t="shared" si="30"/>
        <v>38660.623519507863</v>
      </c>
      <c r="Q342" s="124">
        <f t="shared" si="32"/>
        <v>31198.486458205298</v>
      </c>
      <c r="R342" s="124">
        <f t="shared" si="33"/>
        <v>14766082.884940827</v>
      </c>
      <c r="Z342" s="2"/>
    </row>
    <row r="343" spans="13:26" x14ac:dyDescent="0.25">
      <c r="M343" s="2"/>
      <c r="N343" s="1">
        <f t="shared" si="29"/>
        <v>281</v>
      </c>
      <c r="O343" s="124">
        <f t="shared" si="31"/>
        <v>14766082.884940827</v>
      </c>
      <c r="P343" s="124">
        <f t="shared" si="30"/>
        <v>38660.623519507863</v>
      </c>
      <c r="Q343" s="124">
        <f t="shared" si="32"/>
        <v>31346.789759107331</v>
      </c>
      <c r="R343" s="124">
        <f t="shared" si="33"/>
        <v>14836090.298219442</v>
      </c>
      <c r="Z343" s="2"/>
    </row>
    <row r="344" spans="13:26" x14ac:dyDescent="0.25">
      <c r="M344" s="2"/>
      <c r="N344" s="1">
        <f t="shared" si="29"/>
        <v>282</v>
      </c>
      <c r="O344" s="124">
        <f t="shared" si="31"/>
        <v>14836090.298219442</v>
      </c>
      <c r="P344" s="124">
        <f t="shared" si="30"/>
        <v>38660.623519507863</v>
      </c>
      <c r="Q344" s="124">
        <f t="shared" si="32"/>
        <v>31495.407891805324</v>
      </c>
      <c r="R344" s="124">
        <f t="shared" si="33"/>
        <v>14906246.329630757</v>
      </c>
      <c r="Z344" s="2"/>
    </row>
    <row r="345" spans="13:26" x14ac:dyDescent="0.25">
      <c r="M345" s="2"/>
      <c r="N345" s="1">
        <f t="shared" si="29"/>
        <v>283</v>
      </c>
      <c r="O345" s="124">
        <f t="shared" si="31"/>
        <v>14906246.329630757</v>
      </c>
      <c r="P345" s="124">
        <f t="shared" si="30"/>
        <v>38660.623519507863</v>
      </c>
      <c r="Q345" s="124">
        <f t="shared" si="32"/>
        <v>31644.341524652977</v>
      </c>
      <c r="R345" s="124">
        <f t="shared" si="33"/>
        <v>14976551.294674918</v>
      </c>
      <c r="Z345" s="2"/>
    </row>
    <row r="346" spans="13:26" x14ac:dyDescent="0.25">
      <c r="M346" s="2"/>
      <c r="N346" s="1">
        <f t="shared" si="29"/>
        <v>284</v>
      </c>
      <c r="O346" s="124">
        <f t="shared" si="31"/>
        <v>14976551.294674918</v>
      </c>
      <c r="P346" s="124">
        <f t="shared" si="30"/>
        <v>38660.623519507863</v>
      </c>
      <c r="Q346" s="124">
        <f t="shared" si="32"/>
        <v>31793.59132742283</v>
      </c>
      <c r="R346" s="124">
        <f t="shared" si="33"/>
        <v>15047005.509521849</v>
      </c>
      <c r="Z346" s="2"/>
    </row>
    <row r="347" spans="13:26" x14ac:dyDescent="0.25">
      <c r="M347" s="2"/>
      <c r="N347" s="1">
        <f t="shared" si="29"/>
        <v>285</v>
      </c>
      <c r="O347" s="124">
        <f t="shared" si="31"/>
        <v>15047005.509521849</v>
      </c>
      <c r="P347" s="124">
        <f t="shared" si="30"/>
        <v>38660.623519507863</v>
      </c>
      <c r="Q347" s="124">
        <f t="shared" si="32"/>
        <v>31943.15797130928</v>
      </c>
      <c r="R347" s="124">
        <f t="shared" si="33"/>
        <v>15117609.291012667</v>
      </c>
      <c r="Z347" s="2"/>
    </row>
    <row r="348" spans="13:26" x14ac:dyDescent="0.25">
      <c r="M348" s="2"/>
      <c r="N348" s="1">
        <f t="shared" si="29"/>
        <v>286</v>
      </c>
      <c r="O348" s="124">
        <f t="shared" si="31"/>
        <v>15117609.291012667</v>
      </c>
      <c r="P348" s="124">
        <f t="shared" si="30"/>
        <v>38660.623519507863</v>
      </c>
      <c r="Q348" s="124">
        <f t="shared" si="32"/>
        <v>32093.042128931593</v>
      </c>
      <c r="R348" s="124">
        <f t="shared" si="33"/>
        <v>15188362.956661107</v>
      </c>
      <c r="Z348" s="2"/>
    </row>
    <row r="349" spans="13:26" x14ac:dyDescent="0.25">
      <c r="M349" s="2"/>
      <c r="N349" s="1">
        <f t="shared" si="29"/>
        <v>287</v>
      </c>
      <c r="O349" s="124">
        <f t="shared" si="31"/>
        <v>15188362.956661107</v>
      </c>
      <c r="P349" s="124">
        <f t="shared" si="30"/>
        <v>38660.623519507863</v>
      </c>
      <c r="Q349" s="124">
        <f t="shared" si="32"/>
        <v>32243.244474336934</v>
      </c>
      <c r="R349" s="124">
        <f t="shared" si="33"/>
        <v>15259266.824654952</v>
      </c>
      <c r="Z349" s="2"/>
    </row>
    <row r="350" spans="13:26" x14ac:dyDescent="0.25">
      <c r="M350" s="2"/>
      <c r="N350" s="1">
        <f t="shared" si="29"/>
        <v>288</v>
      </c>
      <c r="O350" s="124">
        <f t="shared" si="31"/>
        <v>15259266.824654952</v>
      </c>
      <c r="P350" s="124">
        <f t="shared" si="30"/>
        <v>38660.623519507863</v>
      </c>
      <c r="Q350" s="124">
        <f t="shared" si="32"/>
        <v>32393.765683003403</v>
      </c>
      <c r="R350" s="124">
        <f t="shared" si="33"/>
        <v>15330321.213857463</v>
      </c>
      <c r="Z350" s="2"/>
    </row>
    <row r="351" spans="13:26" x14ac:dyDescent="0.25">
      <c r="M351" s="2"/>
      <c r="N351" s="1">
        <f t="shared" si="29"/>
        <v>289</v>
      </c>
      <c r="O351" s="124">
        <f t="shared" si="31"/>
        <v>15330321.213857463</v>
      </c>
      <c r="P351" s="124">
        <f t="shared" si="30"/>
        <v>38660.623519507863</v>
      </c>
      <c r="Q351" s="124">
        <f t="shared" si="32"/>
        <v>32544.606431843062</v>
      </c>
      <c r="R351" s="124">
        <f t="shared" si="33"/>
        <v>15401526.443808815</v>
      </c>
      <c r="Z351" s="2"/>
    </row>
    <row r="352" spans="13:26" x14ac:dyDescent="0.25">
      <c r="M352" s="2"/>
      <c r="N352" s="1">
        <f t="shared" si="29"/>
        <v>290</v>
      </c>
      <c r="O352" s="124">
        <f t="shared" si="31"/>
        <v>15401526.443808815</v>
      </c>
      <c r="P352" s="124">
        <f t="shared" si="30"/>
        <v>38660.623519507863</v>
      </c>
      <c r="Q352" s="124">
        <f t="shared" si="32"/>
        <v>32695.767399204979</v>
      </c>
      <c r="R352" s="124">
        <f t="shared" si="33"/>
        <v>15472882.834727528</v>
      </c>
      <c r="Z352" s="2"/>
    </row>
    <row r="353" spans="13:26" x14ac:dyDescent="0.25">
      <c r="M353" s="2"/>
      <c r="N353" s="1">
        <f t="shared" si="29"/>
        <v>291</v>
      </c>
      <c r="O353" s="124">
        <f t="shared" si="31"/>
        <v>15472882.834727528</v>
      </c>
      <c r="P353" s="124">
        <f t="shared" si="30"/>
        <v>38660.623519507863</v>
      </c>
      <c r="Q353" s="124">
        <f t="shared" si="32"/>
        <v>32847.249264878286</v>
      </c>
      <c r="R353" s="124">
        <f t="shared" si="33"/>
        <v>15544390.707511915</v>
      </c>
      <c r="Z353" s="2"/>
    </row>
    <row r="354" spans="13:26" x14ac:dyDescent="0.25">
      <c r="M354" s="2"/>
      <c r="N354" s="1">
        <f t="shared" si="29"/>
        <v>292</v>
      </c>
      <c r="O354" s="124">
        <f t="shared" si="31"/>
        <v>15544390.707511915</v>
      </c>
      <c r="P354" s="124">
        <f t="shared" si="30"/>
        <v>38660.623519507863</v>
      </c>
      <c r="Q354" s="124">
        <f t="shared" si="32"/>
        <v>32999.052710095246</v>
      </c>
      <c r="R354" s="124">
        <f t="shared" si="33"/>
        <v>15616050.383741518</v>
      </c>
      <c r="Z354" s="2"/>
    </row>
    <row r="355" spans="13:26" x14ac:dyDescent="0.25">
      <c r="M355" s="2"/>
      <c r="N355" s="1">
        <f t="shared" si="29"/>
        <v>293</v>
      </c>
      <c r="O355" s="124">
        <f t="shared" si="31"/>
        <v>15616050.383741518</v>
      </c>
      <c r="P355" s="124">
        <f t="shared" si="30"/>
        <v>38660.623519507863</v>
      </c>
      <c r="Q355" s="124">
        <f t="shared" si="32"/>
        <v>33151.178417534284</v>
      </c>
      <c r="R355" s="124">
        <f t="shared" si="33"/>
        <v>15687862.18567856</v>
      </c>
      <c r="Z355" s="2"/>
    </row>
    <row r="356" spans="13:26" x14ac:dyDescent="0.25">
      <c r="M356" s="2"/>
      <c r="N356" s="1">
        <f t="shared" si="29"/>
        <v>294</v>
      </c>
      <c r="O356" s="124">
        <f t="shared" si="31"/>
        <v>15687862.18567856</v>
      </c>
      <c r="P356" s="124">
        <f t="shared" si="30"/>
        <v>38660.623519507863</v>
      </c>
      <c r="Q356" s="124">
        <f t="shared" si="32"/>
        <v>33303.627071323084</v>
      </c>
      <c r="R356" s="124">
        <f t="shared" si="33"/>
        <v>15759826.436269391</v>
      </c>
      <c r="Z356" s="2"/>
    </row>
    <row r="357" spans="13:26" x14ac:dyDescent="0.25">
      <c r="M357" s="2"/>
      <c r="N357" s="1">
        <f t="shared" si="29"/>
        <v>295</v>
      </c>
      <c r="O357" s="124">
        <f t="shared" si="31"/>
        <v>15759826.436269391</v>
      </c>
      <c r="P357" s="124">
        <f t="shared" si="30"/>
        <v>38660.623519507863</v>
      </c>
      <c r="Q357" s="124">
        <f t="shared" si="32"/>
        <v>33456.399357041671</v>
      </c>
      <c r="R357" s="124">
        <f t="shared" si="33"/>
        <v>15831943.459145941</v>
      </c>
      <c r="Z357" s="2"/>
    </row>
    <row r="358" spans="13:26" x14ac:dyDescent="0.25">
      <c r="M358" s="2"/>
      <c r="N358" s="1">
        <f t="shared" si="29"/>
        <v>296</v>
      </c>
      <c r="O358" s="124">
        <f t="shared" si="31"/>
        <v>15831943.459145941</v>
      </c>
      <c r="P358" s="124">
        <f t="shared" si="30"/>
        <v>38660.623519507863</v>
      </c>
      <c r="Q358" s="124">
        <f t="shared" si="32"/>
        <v>33609.495961725464</v>
      </c>
      <c r="R358" s="124">
        <f t="shared" si="33"/>
        <v>15904213.578627175</v>
      </c>
      <c r="Z358" s="2"/>
    </row>
    <row r="359" spans="13:26" x14ac:dyDescent="0.25">
      <c r="M359" s="2"/>
      <c r="N359" s="1">
        <f t="shared" si="29"/>
        <v>297</v>
      </c>
      <c r="O359" s="124">
        <f t="shared" si="31"/>
        <v>15904213.578627175</v>
      </c>
      <c r="P359" s="124">
        <f t="shared" si="30"/>
        <v>38660.623519507863</v>
      </c>
      <c r="Q359" s="124">
        <f t="shared" si="32"/>
        <v>33762.917573868399</v>
      </c>
      <c r="R359" s="124">
        <f t="shared" si="33"/>
        <v>15976637.119720552</v>
      </c>
      <c r="Z359" s="2"/>
    </row>
    <row r="360" spans="13:26" x14ac:dyDescent="0.25">
      <c r="M360" s="2"/>
      <c r="N360" s="1">
        <f t="shared" si="29"/>
        <v>298</v>
      </c>
      <c r="O360" s="124">
        <f t="shared" si="31"/>
        <v>15976637.119720552</v>
      </c>
      <c r="P360" s="124">
        <f t="shared" si="30"/>
        <v>38660.623519507863</v>
      </c>
      <c r="Q360" s="124">
        <f t="shared" si="32"/>
        <v>33916.664883425998</v>
      </c>
      <c r="R360" s="124">
        <f t="shared" si="33"/>
        <v>16049214.408123486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16049214.408123486</v>
      </c>
      <c r="P361" s="124">
        <f t="shared" si="30"/>
        <v>38660.623519507863</v>
      </c>
      <c r="Q361" s="124">
        <f t="shared" si="32"/>
        <v>34070.738581818492</v>
      </c>
      <c r="R361" s="124">
        <f t="shared" si="33"/>
        <v>16121945.770224812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16121945.770224812</v>
      </c>
      <c r="P362" s="124">
        <f t="shared" si="30"/>
        <v>38660.623519507863</v>
      </c>
      <c r="Q362" s="124">
        <f t="shared" si="32"/>
        <v>34225.139361933907</v>
      </c>
      <c r="R362" s="124">
        <f t="shared" si="33"/>
        <v>16194831.533106254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16194831.533106254</v>
      </c>
      <c r="P363" s="124">
        <f t="shared" si="30"/>
        <v>38660.623519507863</v>
      </c>
      <c r="Q363" s="124">
        <f t="shared" si="32"/>
        <v>34379.867918131218</v>
      </c>
      <c r="R363" s="124">
        <f t="shared" si="33"/>
        <v>16267872.024543894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16267872.024543894</v>
      </c>
      <c r="P364" s="124">
        <f t="shared" si="30"/>
        <v>38660.623519507863</v>
      </c>
      <c r="Q364" s="124">
        <f t="shared" si="32"/>
        <v>34534.924946243431</v>
      </c>
      <c r="R364" s="124">
        <f t="shared" si="33"/>
        <v>16341067.573009646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16341067.573009646</v>
      </c>
      <c r="P365" s="124">
        <f t="shared" si="30"/>
        <v>38660.623519507863</v>
      </c>
      <c r="Q365" s="124">
        <f t="shared" si="32"/>
        <v>34690.311143580744</v>
      </c>
      <c r="R365" s="124">
        <f t="shared" si="33"/>
        <v>16414418.507672735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16414418.507672735</v>
      </c>
      <c r="P366" s="124">
        <f t="shared" si="30"/>
        <v>38660.623519507863</v>
      </c>
      <c r="Q366" s="124">
        <f t="shared" si="32"/>
        <v>34846.02720893365</v>
      </c>
      <c r="R366" s="124">
        <f t="shared" si="33"/>
        <v>16487925.158401176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16487925.158401176</v>
      </c>
      <c r="P367" s="124">
        <f t="shared" si="30"/>
        <v>38660.623519507863</v>
      </c>
      <c r="Q367" s="124">
        <f t="shared" si="32"/>
        <v>35002.073842576108</v>
      </c>
      <c r="R367" s="124">
        <f t="shared" si="33"/>
        <v>16561587.85576326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16561587.85576326</v>
      </c>
      <c r="P368" s="124">
        <f t="shared" si="30"/>
        <v>38660.623519507863</v>
      </c>
      <c r="Q368" s="124">
        <f t="shared" si="32"/>
        <v>35158.451746268693</v>
      </c>
      <c r="R368" s="124">
        <f t="shared" si="33"/>
        <v>16635406.931029037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16635406.931029037</v>
      </c>
      <c r="P369" s="124">
        <f t="shared" si="30"/>
        <v>38660.623519507863</v>
      </c>
      <c r="Q369" s="124">
        <f t="shared" si="32"/>
        <v>35315.161623261731</v>
      </c>
      <c r="R369" s="124">
        <f t="shared" si="33"/>
        <v>16709382.716171807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16709382.716171807</v>
      </c>
      <c r="P370" s="124">
        <f t="shared" si="30"/>
        <v>38660.623519507863</v>
      </c>
      <c r="Q370" s="124">
        <f t="shared" si="32"/>
        <v>35472.20417829846</v>
      </c>
      <c r="R370" s="124">
        <f t="shared" si="33"/>
        <v>16783515.543869615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16783515.543869615</v>
      </c>
      <c r="P371" s="124">
        <f t="shared" si="30"/>
        <v>38660.623519507863</v>
      </c>
      <c r="Q371" s="124">
        <f t="shared" si="32"/>
        <v>35629.580117618243</v>
      </c>
      <c r="R371" s="124">
        <f t="shared" si="33"/>
        <v>16857805.747506738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16857805.747506738</v>
      </c>
      <c r="P372" s="124">
        <f t="shared" si="30"/>
        <v>38660.623519507863</v>
      </c>
      <c r="Q372" s="124">
        <f t="shared" si="32"/>
        <v>35787.290148959677</v>
      </c>
      <c r="R372" s="124">
        <f t="shared" si="33"/>
        <v>16932253.661175203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16932253.661175203</v>
      </c>
      <c r="P373" s="124">
        <f t="shared" si="30"/>
        <v>38660.623519507863</v>
      </c>
      <c r="Q373" s="124">
        <f t="shared" si="32"/>
        <v>35945.334981563828</v>
      </c>
      <c r="R373" s="124">
        <f t="shared" si="33"/>
        <v>17006859.619676273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17006859.619676273</v>
      </c>
      <c r="P374" s="124">
        <f t="shared" si="30"/>
        <v>38660.623519507863</v>
      </c>
      <c r="Q374" s="124">
        <f t="shared" si="32"/>
        <v>36103.715326177415</v>
      </c>
      <c r="R374" s="124">
        <f t="shared" si="33"/>
        <v>17081623.958521958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17081623.958521958</v>
      </c>
      <c r="P375" s="124">
        <f t="shared" si="30"/>
        <v>38660.623519507863</v>
      </c>
      <c r="Q375" s="124">
        <f t="shared" si="32"/>
        <v>36262.431895055983</v>
      </c>
      <c r="R375" s="124">
        <f t="shared" si="33"/>
        <v>17156547.01393652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17156547.01393652</v>
      </c>
      <c r="P376" s="124">
        <f t="shared" si="30"/>
        <v>38660.623519507863</v>
      </c>
      <c r="Q376" s="124">
        <f t="shared" si="32"/>
        <v>36421.485401967111</v>
      </c>
      <c r="R376" s="124">
        <f t="shared" si="33"/>
        <v>17231629.122857992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17231629.122857992</v>
      </c>
      <c r="P377" s="124">
        <f t="shared" si="30"/>
        <v>38660.623519507863</v>
      </c>
      <c r="Q377" s="124">
        <f t="shared" si="32"/>
        <v>36580.87656219364</v>
      </c>
      <c r="R377" s="124">
        <f t="shared" si="33"/>
        <v>17306870.622939691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17306870.622939691</v>
      </c>
      <c r="P378" s="124">
        <f t="shared" si="30"/>
        <v>38660.623519507863</v>
      </c>
      <c r="Q378" s="124">
        <f t="shared" si="32"/>
        <v>36740.606092536873</v>
      </c>
      <c r="R378" s="124">
        <f t="shared" si="33"/>
        <v>17382271.852551736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17382271.852551736</v>
      </c>
      <c r="P379" s="124">
        <f t="shared" si="30"/>
        <v>38660.623519507863</v>
      </c>
      <c r="Q379" s="124">
        <f t="shared" si="32"/>
        <v>36900.674711319822</v>
      </c>
      <c r="R379" s="124">
        <f t="shared" si="33"/>
        <v>17457833.150782563</v>
      </c>
      <c r="Z379" s="2"/>
    </row>
    <row r="380" spans="13:26" x14ac:dyDescent="0.25">
      <c r="M380" s="2"/>
      <c r="N380" s="1">
        <f t="shared" ref="N380:N443" si="34">N379+1</f>
        <v>318</v>
      </c>
      <c r="O380" s="124">
        <f t="shared" si="31"/>
        <v>17457833.150782563</v>
      </c>
      <c r="P380" s="124">
        <f t="shared" ref="P380:P443" si="35">P379</f>
        <v>38660.623519507863</v>
      </c>
      <c r="Q380" s="124">
        <f t="shared" si="32"/>
        <v>37061.083138390386</v>
      </c>
      <c r="R380" s="124">
        <f t="shared" si="33"/>
        <v>17533554.85744046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17533554.85744046</v>
      </c>
      <c r="P381" s="124">
        <f t="shared" si="35"/>
        <v>38660.623519507863</v>
      </c>
      <c r="Q381" s="124">
        <f t="shared" si="32"/>
        <v>37221.83209512465</v>
      </c>
      <c r="R381" s="124">
        <f t="shared" si="33"/>
        <v>17609437.313055091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17609437.313055091</v>
      </c>
      <c r="P382" s="124">
        <f t="shared" si="35"/>
        <v>38660.623519507863</v>
      </c>
      <c r="Q382" s="124">
        <f t="shared" si="32"/>
        <v>37382.922304430089</v>
      </c>
      <c r="R382" s="124">
        <f t="shared" si="33"/>
        <v>17685480.858879026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17685480.858879026</v>
      </c>
      <c r="P383" s="124">
        <f t="shared" si="35"/>
        <v>38660.623519507863</v>
      </c>
      <c r="Q383" s="124">
        <f t="shared" si="32"/>
        <v>37544.354490748839</v>
      </c>
      <c r="R383" s="124">
        <f t="shared" si="33"/>
        <v>17761685.836889282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17761685.836889282</v>
      </c>
      <c r="P384" s="124">
        <f t="shared" si="35"/>
        <v>38660.623519507863</v>
      </c>
      <c r="Q384" s="124">
        <f t="shared" si="32"/>
        <v>37706.129380060964</v>
      </c>
      <c r="R384" s="124">
        <f t="shared" si="33"/>
        <v>17838052.58978885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17838052.58978885</v>
      </c>
      <c r="P385" s="124">
        <f t="shared" si="35"/>
        <v>38660.623519507863</v>
      </c>
      <c r="Q385" s="124">
        <f t="shared" si="32"/>
        <v>37868.247699887666</v>
      </c>
      <c r="R385" s="124">
        <f t="shared" si="33"/>
        <v>17914581.461008243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17914581.461008243</v>
      </c>
      <c r="P386" s="124">
        <f t="shared" si="35"/>
        <v>38660.623519507863</v>
      </c>
      <c r="Q386" s="124">
        <f t="shared" si="32"/>
        <v>38030.710179294627</v>
      </c>
      <c r="R386" s="124">
        <f t="shared" si="33"/>
        <v>17991272.794707045</v>
      </c>
      <c r="Z386" s="2"/>
    </row>
    <row r="387" spans="13:26" x14ac:dyDescent="0.25">
      <c r="M387" s="2"/>
      <c r="N387" s="1">
        <f t="shared" si="34"/>
        <v>325</v>
      </c>
      <c r="O387" s="124">
        <f t="shared" si="31"/>
        <v>17991272.794707045</v>
      </c>
      <c r="P387" s="124">
        <f t="shared" si="35"/>
        <v>38660.623519507863</v>
      </c>
      <c r="Q387" s="124">
        <f t="shared" si="32"/>
        <v>38193.517548895237</v>
      </c>
      <c r="R387" s="124">
        <f t="shared" si="33"/>
        <v>18068126.935775448</v>
      </c>
      <c r="Z387" s="2"/>
    </row>
    <row r="388" spans="13:26" x14ac:dyDescent="0.25">
      <c r="M388" s="2"/>
      <c r="N388" s="1">
        <f t="shared" si="34"/>
        <v>326</v>
      </c>
      <c r="O388" s="124">
        <f t="shared" si="31"/>
        <v>18068126.935775448</v>
      </c>
      <c r="P388" s="124">
        <f t="shared" si="35"/>
        <v>38660.623519507863</v>
      </c>
      <c r="Q388" s="124">
        <f t="shared" si="32"/>
        <v>38356.67054085392</v>
      </c>
      <c r="R388" s="124">
        <f t="shared" si="33"/>
        <v>18145144.229835808</v>
      </c>
      <c r="Z388" s="2"/>
    </row>
    <row r="389" spans="13:26" x14ac:dyDescent="0.25">
      <c r="M389" s="2"/>
      <c r="N389" s="1">
        <f t="shared" si="34"/>
        <v>327</v>
      </c>
      <c r="O389" s="124">
        <f t="shared" si="31"/>
        <v>18145144.229835808</v>
      </c>
      <c r="P389" s="124">
        <f t="shared" si="35"/>
        <v>38660.623519507863</v>
      </c>
      <c r="Q389" s="124">
        <f t="shared" si="32"/>
        <v>38520.169888889388</v>
      </c>
      <c r="R389" s="124">
        <f t="shared" si="33"/>
        <v>18222325.023244202</v>
      </c>
      <c r="Z389" s="2"/>
    </row>
    <row r="390" spans="13:26" x14ac:dyDescent="0.25">
      <c r="M390" s="2"/>
      <c r="N390" s="1">
        <f t="shared" si="34"/>
        <v>328</v>
      </c>
      <c r="O390" s="124">
        <f t="shared" si="31"/>
        <v>18222325.023244202</v>
      </c>
      <c r="P390" s="124">
        <f t="shared" si="35"/>
        <v>38660.623519507863</v>
      </c>
      <c r="Q390" s="124">
        <f t="shared" si="32"/>
        <v>38684.016328277954</v>
      </c>
      <c r="R390" s="124">
        <f t="shared" si="33"/>
        <v>18299669.663091987</v>
      </c>
      <c r="Z390" s="2"/>
    </row>
    <row r="391" spans="13:26" x14ac:dyDescent="0.25">
      <c r="M391" s="2"/>
      <c r="N391" s="1">
        <f t="shared" si="34"/>
        <v>329</v>
      </c>
      <c r="O391" s="124">
        <f t="shared" si="31"/>
        <v>18299669.663091987</v>
      </c>
      <c r="P391" s="124">
        <f t="shared" si="35"/>
        <v>38660.623519507863</v>
      </c>
      <c r="Q391" s="124">
        <f t="shared" si="32"/>
        <v>38848.210595856872</v>
      </c>
      <c r="R391" s="124">
        <f t="shared" si="33"/>
        <v>18377178.497207351</v>
      </c>
      <c r="Z391" s="2"/>
    </row>
    <row r="392" spans="13:26" x14ac:dyDescent="0.25">
      <c r="M392" s="2"/>
      <c r="N392" s="1">
        <f t="shared" si="34"/>
        <v>330</v>
      </c>
      <c r="O392" s="124">
        <f t="shared" si="31"/>
        <v>18377178.497207351</v>
      </c>
      <c r="P392" s="124">
        <f t="shared" si="35"/>
        <v>38660.623519507863</v>
      </c>
      <c r="Q392" s="124">
        <f t="shared" si="32"/>
        <v>39012.75343002758</v>
      </c>
      <c r="R392" s="124">
        <f t="shared" si="33"/>
        <v>18454851.874156885</v>
      </c>
      <c r="Z392" s="2"/>
    </row>
    <row r="393" spans="13:26" x14ac:dyDescent="0.25">
      <c r="M393" s="2"/>
      <c r="N393" s="1">
        <f t="shared" si="34"/>
        <v>331</v>
      </c>
      <c r="O393" s="124">
        <f t="shared" si="31"/>
        <v>18454851.874156885</v>
      </c>
      <c r="P393" s="124">
        <f t="shared" si="35"/>
        <v>38660.623519507863</v>
      </c>
      <c r="Q393" s="124">
        <f t="shared" si="32"/>
        <v>39177.645570759101</v>
      </c>
      <c r="R393" s="124">
        <f t="shared" si="33"/>
        <v>18532690.14324715</v>
      </c>
      <c r="Z393" s="2"/>
    </row>
    <row r="394" spans="13:26" x14ac:dyDescent="0.25">
      <c r="M394" s="2"/>
      <c r="N394" s="1">
        <f t="shared" si="34"/>
        <v>332</v>
      </c>
      <c r="O394" s="124">
        <f t="shared" si="31"/>
        <v>18532690.14324715</v>
      </c>
      <c r="P394" s="124">
        <f t="shared" si="35"/>
        <v>38660.623519507863</v>
      </c>
      <c r="Q394" s="124">
        <f t="shared" si="32"/>
        <v>39342.887759591307</v>
      </c>
      <c r="R394" s="124">
        <f t="shared" si="33"/>
        <v>18610693.654526249</v>
      </c>
      <c r="Z394" s="2"/>
    </row>
    <row r="395" spans="13:26" x14ac:dyDescent="0.25">
      <c r="M395" s="2"/>
      <c r="N395" s="1">
        <f t="shared" si="34"/>
        <v>333</v>
      </c>
      <c r="O395" s="124">
        <f t="shared" si="31"/>
        <v>18610693.654526249</v>
      </c>
      <c r="P395" s="124">
        <f t="shared" si="35"/>
        <v>38660.623519507863</v>
      </c>
      <c r="Q395" s="124">
        <f t="shared" si="32"/>
        <v>39508.480739638282</v>
      </c>
      <c r="R395" s="124">
        <f t="shared" si="33"/>
        <v>18688862.758785393</v>
      </c>
      <c r="Z395" s="2"/>
    </row>
    <row r="396" spans="13:26" x14ac:dyDescent="0.25">
      <c r="M396" s="2"/>
      <c r="N396" s="1">
        <f t="shared" si="34"/>
        <v>334</v>
      </c>
      <c r="O396" s="124">
        <f t="shared" si="31"/>
        <v>18688862.758785393</v>
      </c>
      <c r="P396" s="124">
        <f t="shared" si="35"/>
        <v>38660.623519507863</v>
      </c>
      <c r="Q396" s="124">
        <f t="shared" si="32"/>
        <v>39674.425255591676</v>
      </c>
      <c r="R396" s="124">
        <f t="shared" si="33"/>
        <v>18767197.807560492</v>
      </c>
      <c r="Z396" s="2"/>
    </row>
    <row r="397" spans="13:26" x14ac:dyDescent="0.25">
      <c r="M397" s="2"/>
      <c r="N397" s="1">
        <f t="shared" si="34"/>
        <v>335</v>
      </c>
      <c r="O397" s="124">
        <f t="shared" si="31"/>
        <v>18767197.807560492</v>
      </c>
      <c r="P397" s="124">
        <f t="shared" si="35"/>
        <v>38660.623519507863</v>
      </c>
      <c r="Q397" s="124">
        <f t="shared" si="32"/>
        <v>39840.722053724021</v>
      </c>
      <c r="R397" s="124">
        <f t="shared" si="33"/>
        <v>18845699.153133724</v>
      </c>
      <c r="Z397" s="2"/>
    </row>
    <row r="398" spans="13:26" x14ac:dyDescent="0.25">
      <c r="M398" s="2"/>
      <c r="N398" s="1">
        <f t="shared" si="34"/>
        <v>336</v>
      </c>
      <c r="O398" s="124">
        <f t="shared" si="31"/>
        <v>18845699.153133724</v>
      </c>
      <c r="P398" s="124">
        <f t="shared" si="35"/>
        <v>38660.623519507863</v>
      </c>
      <c r="Q398" s="124">
        <f t="shared" si="32"/>
        <v>40007.371881892104</v>
      </c>
      <c r="R398" s="124">
        <f t="shared" si="33"/>
        <v>18924367.148535121</v>
      </c>
      <c r="Z398" s="2"/>
    </row>
    <row r="399" spans="13:26" x14ac:dyDescent="0.25">
      <c r="M399" s="2"/>
      <c r="N399" s="1">
        <f t="shared" si="34"/>
        <v>337</v>
      </c>
      <c r="O399" s="124">
        <f t="shared" ref="O399:O462" si="36">R398</f>
        <v>18924367.148535121</v>
      </c>
      <c r="P399" s="124">
        <f t="shared" si="35"/>
        <v>38660.623519507863</v>
      </c>
      <c r="Q399" s="124">
        <f t="shared" ref="Q399:Q462" si="37">O399*$P$57</f>
        <v>40174.375489540347</v>
      </c>
      <c r="R399" s="124">
        <f t="shared" ref="R399:R462" si="38">O399+P399+Q399</f>
        <v>19003202.147544168</v>
      </c>
      <c r="Z399" s="2"/>
    </row>
    <row r="400" spans="13:26" x14ac:dyDescent="0.25">
      <c r="M400" s="2"/>
      <c r="N400" s="1">
        <f t="shared" si="34"/>
        <v>338</v>
      </c>
      <c r="O400" s="124">
        <f t="shared" si="36"/>
        <v>19003202.147544168</v>
      </c>
      <c r="P400" s="124">
        <f t="shared" si="35"/>
        <v>38660.623519507863</v>
      </c>
      <c r="Q400" s="124">
        <f t="shared" si="37"/>
        <v>40341.73362770414</v>
      </c>
      <c r="R400" s="124">
        <f t="shared" si="38"/>
        <v>19082204.504691377</v>
      </c>
      <c r="Z400" s="2"/>
    </row>
    <row r="401" spans="13:26" x14ac:dyDescent="0.25">
      <c r="M401" s="2"/>
      <c r="N401" s="1">
        <f t="shared" si="34"/>
        <v>339</v>
      </c>
      <c r="O401" s="124">
        <f t="shared" si="36"/>
        <v>19082204.504691377</v>
      </c>
      <c r="P401" s="124">
        <f t="shared" si="35"/>
        <v>38660.623519507863</v>
      </c>
      <c r="Q401" s="124">
        <f t="shared" si="37"/>
        <v>40509.447049013266</v>
      </c>
      <c r="R401" s="124">
        <f t="shared" si="38"/>
        <v>19161374.575259898</v>
      </c>
      <c r="Z401" s="2"/>
    </row>
    <row r="402" spans="13:26" x14ac:dyDescent="0.25">
      <c r="M402" s="2"/>
      <c r="N402" s="1">
        <f t="shared" si="34"/>
        <v>340</v>
      </c>
      <c r="O402" s="124">
        <f t="shared" si="36"/>
        <v>19161374.575259898</v>
      </c>
      <c r="P402" s="124">
        <f t="shared" si="35"/>
        <v>38660.623519507863</v>
      </c>
      <c r="Q402" s="124">
        <f t="shared" si="37"/>
        <v>40677.516507695233</v>
      </c>
      <c r="R402" s="124">
        <f t="shared" si="38"/>
        <v>19240712.715287101</v>
      </c>
      <c r="Z402" s="2"/>
    </row>
    <row r="403" spans="13:26" x14ac:dyDescent="0.25">
      <c r="M403" s="2"/>
      <c r="N403" s="1">
        <f t="shared" si="34"/>
        <v>341</v>
      </c>
      <c r="O403" s="124">
        <f t="shared" si="36"/>
        <v>19240712.715287101</v>
      </c>
      <c r="P403" s="124">
        <f t="shared" si="35"/>
        <v>38660.623519507863</v>
      </c>
      <c r="Q403" s="124">
        <f t="shared" si="37"/>
        <v>40845.942759578713</v>
      </c>
      <c r="R403" s="124">
        <f t="shared" si="38"/>
        <v>19320219.281566184</v>
      </c>
      <c r="Z403" s="2"/>
    </row>
    <row r="404" spans="13:26" x14ac:dyDescent="0.25">
      <c r="M404" s="2"/>
      <c r="N404" s="1">
        <f t="shared" si="34"/>
        <v>342</v>
      </c>
      <c r="O404" s="124">
        <f t="shared" si="36"/>
        <v>19320219.281566184</v>
      </c>
      <c r="P404" s="124">
        <f t="shared" si="35"/>
        <v>38660.623519507863</v>
      </c>
      <c r="Q404" s="124">
        <f t="shared" si="37"/>
        <v>41014.72656209689</v>
      </c>
      <c r="R404" s="124">
        <f t="shared" si="38"/>
        <v>19399894.631647788</v>
      </c>
      <c r="Z404" s="2"/>
    </row>
    <row r="405" spans="13:26" x14ac:dyDescent="0.25">
      <c r="M405" s="2"/>
      <c r="N405" s="1">
        <f t="shared" si="34"/>
        <v>343</v>
      </c>
      <c r="O405" s="124">
        <f t="shared" si="36"/>
        <v>19399894.631647788</v>
      </c>
      <c r="P405" s="124">
        <f t="shared" si="35"/>
        <v>38660.623519507863</v>
      </c>
      <c r="Q405" s="124">
        <f t="shared" si="37"/>
        <v>41183.868674290941</v>
      </c>
      <c r="R405" s="124">
        <f t="shared" si="38"/>
        <v>19479739.123841584</v>
      </c>
      <c r="Z405" s="2"/>
    </row>
    <row r="406" spans="13:26" x14ac:dyDescent="0.25">
      <c r="M406" s="2"/>
      <c r="N406" s="1">
        <f t="shared" si="34"/>
        <v>344</v>
      </c>
      <c r="O406" s="124">
        <f t="shared" si="36"/>
        <v>19479739.123841584</v>
      </c>
      <c r="P406" s="124">
        <f t="shared" si="35"/>
        <v>38660.623519507863</v>
      </c>
      <c r="Q406" s="124">
        <f t="shared" si="37"/>
        <v>41353.36985681337</v>
      </c>
      <c r="R406" s="124">
        <f t="shared" si="38"/>
        <v>19559753.117217902</v>
      </c>
      <c r="Z406" s="2"/>
    </row>
    <row r="407" spans="13:26" x14ac:dyDescent="0.25">
      <c r="M407" s="2"/>
      <c r="N407" s="1">
        <f t="shared" si="34"/>
        <v>345</v>
      </c>
      <c r="O407" s="124">
        <f t="shared" si="36"/>
        <v>19559753.117217902</v>
      </c>
      <c r="P407" s="124">
        <f t="shared" si="35"/>
        <v>38660.623519507863</v>
      </c>
      <c r="Q407" s="124">
        <f t="shared" si="37"/>
        <v>41523.230871931468</v>
      </c>
      <c r="R407" s="124">
        <f t="shared" si="38"/>
        <v>19639936.971609339</v>
      </c>
      <c r="Z407" s="2"/>
    </row>
    <row r="408" spans="13:26" x14ac:dyDescent="0.25">
      <c r="M408" s="2"/>
      <c r="N408" s="1">
        <f t="shared" si="34"/>
        <v>346</v>
      </c>
      <c r="O408" s="124">
        <f t="shared" si="36"/>
        <v>19639936.971609339</v>
      </c>
      <c r="P408" s="124">
        <f t="shared" si="35"/>
        <v>38660.623519507863</v>
      </c>
      <c r="Q408" s="124">
        <f t="shared" si="37"/>
        <v>41693.452483530753</v>
      </c>
      <c r="R408" s="124">
        <f t="shared" si="38"/>
        <v>19720291.047612377</v>
      </c>
      <c r="Z408" s="2"/>
    </row>
    <row r="409" spans="13:26" x14ac:dyDescent="0.25">
      <c r="M409" s="2"/>
      <c r="N409" s="1">
        <f t="shared" si="34"/>
        <v>347</v>
      </c>
      <c r="O409" s="124">
        <f t="shared" si="36"/>
        <v>19720291.047612377</v>
      </c>
      <c r="P409" s="124">
        <f t="shared" si="35"/>
        <v>38660.623519507863</v>
      </c>
      <c r="Q409" s="124">
        <f t="shared" si="37"/>
        <v>41864.035457118378</v>
      </c>
      <c r="R409" s="124">
        <f t="shared" si="38"/>
        <v>19800815.706589002</v>
      </c>
      <c r="Z409" s="2"/>
    </row>
    <row r="410" spans="13:26" x14ac:dyDescent="0.25">
      <c r="M410" s="2"/>
      <c r="N410" s="1">
        <f t="shared" si="34"/>
        <v>348</v>
      </c>
      <c r="O410" s="124">
        <f t="shared" si="36"/>
        <v>19800815.706589002</v>
      </c>
      <c r="P410" s="124">
        <f t="shared" si="35"/>
        <v>38660.623519507863</v>
      </c>
      <c r="Q410" s="124">
        <f t="shared" si="37"/>
        <v>42034.980559826581</v>
      </c>
      <c r="R410" s="124">
        <f t="shared" si="38"/>
        <v>19881511.310668334</v>
      </c>
      <c r="Z410" s="2"/>
    </row>
    <row r="411" spans="13:26" x14ac:dyDescent="0.25">
      <c r="M411" s="2"/>
      <c r="N411" s="1">
        <f t="shared" si="34"/>
        <v>349</v>
      </c>
      <c r="O411" s="124">
        <f t="shared" si="36"/>
        <v>19881511.310668334</v>
      </c>
      <c r="P411" s="124">
        <f t="shared" si="35"/>
        <v>38660.623519507863</v>
      </c>
      <c r="Q411" s="124">
        <f t="shared" si="37"/>
        <v>42206.288560416149</v>
      </c>
      <c r="R411" s="124">
        <f t="shared" si="38"/>
        <v>19962378.222748257</v>
      </c>
      <c r="Z411" s="2"/>
    </row>
    <row r="412" spans="13:26" x14ac:dyDescent="0.25">
      <c r="M412" s="2"/>
      <c r="N412" s="1">
        <f t="shared" si="34"/>
        <v>350</v>
      </c>
      <c r="O412" s="124">
        <f t="shared" si="36"/>
        <v>19962378.222748257</v>
      </c>
      <c r="P412" s="124">
        <f t="shared" si="35"/>
        <v>38660.623519507863</v>
      </c>
      <c r="Q412" s="124">
        <f t="shared" si="37"/>
        <v>42377.960229279852</v>
      </c>
      <c r="R412" s="124">
        <f t="shared" si="38"/>
        <v>20043416.806497045</v>
      </c>
      <c r="Z412" s="2"/>
    </row>
    <row r="413" spans="13:26" x14ac:dyDescent="0.25">
      <c r="M413" s="2"/>
      <c r="N413" s="1">
        <f t="shared" si="34"/>
        <v>351</v>
      </c>
      <c r="O413" s="124">
        <f t="shared" si="36"/>
        <v>20043416.806497045</v>
      </c>
      <c r="P413" s="124">
        <f t="shared" si="35"/>
        <v>38660.623519507863</v>
      </c>
      <c r="Q413" s="124">
        <f t="shared" si="37"/>
        <v>42549.996338445933</v>
      </c>
      <c r="R413" s="124">
        <f t="shared" si="38"/>
        <v>20124627.426354997</v>
      </c>
      <c r="Z413" s="2"/>
    </row>
    <row r="414" spans="13:26" x14ac:dyDescent="0.25">
      <c r="M414" s="2"/>
      <c r="N414" s="1">
        <f t="shared" si="34"/>
        <v>352</v>
      </c>
      <c r="O414" s="124">
        <f t="shared" si="36"/>
        <v>20124627.426354997</v>
      </c>
      <c r="P414" s="124">
        <f t="shared" si="35"/>
        <v>38660.623519507863</v>
      </c>
      <c r="Q414" s="124">
        <f t="shared" si="37"/>
        <v>42722.397661581548</v>
      </c>
      <c r="R414" s="124">
        <f t="shared" si="38"/>
        <v>20206010.447536085</v>
      </c>
      <c r="Z414" s="2"/>
    </row>
    <row r="415" spans="13:26" x14ac:dyDescent="0.25">
      <c r="M415" s="2"/>
      <c r="N415" s="1">
        <f t="shared" si="34"/>
        <v>353</v>
      </c>
      <c r="O415" s="124">
        <f t="shared" si="36"/>
        <v>20206010.447536085</v>
      </c>
      <c r="P415" s="124">
        <f t="shared" si="35"/>
        <v>38660.623519507863</v>
      </c>
      <c r="Q415" s="124">
        <f t="shared" si="37"/>
        <v>42895.164973996289</v>
      </c>
      <c r="R415" s="124">
        <f t="shared" si="38"/>
        <v>20287566.236029588</v>
      </c>
      <c r="Z415" s="2"/>
    </row>
    <row r="416" spans="13:26" x14ac:dyDescent="0.25">
      <c r="M416" s="2"/>
      <c r="N416" s="1">
        <f t="shared" si="34"/>
        <v>354</v>
      </c>
      <c r="O416" s="124">
        <f t="shared" si="36"/>
        <v>20287566.236029588</v>
      </c>
      <c r="P416" s="124">
        <f t="shared" si="35"/>
        <v>38660.623519507863</v>
      </c>
      <c r="Q416" s="124">
        <f t="shared" si="37"/>
        <v>43068.299052645634</v>
      </c>
      <c r="R416" s="124">
        <f t="shared" si="38"/>
        <v>20369295.158601739</v>
      </c>
      <c r="Z416" s="2"/>
    </row>
    <row r="417" spans="13:26" x14ac:dyDescent="0.25">
      <c r="M417" s="2"/>
      <c r="N417" s="1">
        <f t="shared" si="34"/>
        <v>355</v>
      </c>
      <c r="O417" s="124">
        <f t="shared" si="36"/>
        <v>20369295.158601739</v>
      </c>
      <c r="P417" s="124">
        <f t="shared" si="35"/>
        <v>38660.623519507863</v>
      </c>
      <c r="Q417" s="124">
        <f t="shared" si="37"/>
        <v>43241.800676134444</v>
      </c>
      <c r="R417" s="124">
        <f t="shared" si="38"/>
        <v>20451197.582797378</v>
      </c>
      <c r="Z417" s="2"/>
    </row>
    <row r="418" spans="13:26" x14ac:dyDescent="0.25">
      <c r="M418" s="2"/>
      <c r="N418" s="1">
        <f t="shared" si="34"/>
        <v>356</v>
      </c>
      <c r="O418" s="124">
        <f t="shared" si="36"/>
        <v>20451197.582797378</v>
      </c>
      <c r="P418" s="124">
        <f t="shared" si="35"/>
        <v>38660.623519507863</v>
      </c>
      <c r="Q418" s="124">
        <f t="shared" si="37"/>
        <v>43415.670624720493</v>
      </c>
      <c r="R418" s="124">
        <f t="shared" si="38"/>
        <v>20533273.876941606</v>
      </c>
      <c r="Z418" s="2"/>
    </row>
    <row r="419" spans="13:26" x14ac:dyDescent="0.25">
      <c r="M419" s="2"/>
      <c r="N419" s="1">
        <f t="shared" si="34"/>
        <v>357</v>
      </c>
      <c r="O419" s="124">
        <f t="shared" si="36"/>
        <v>20533273.876941606</v>
      </c>
      <c r="P419" s="124">
        <f t="shared" si="35"/>
        <v>38660.623519507863</v>
      </c>
      <c r="Q419" s="124">
        <f t="shared" si="37"/>
        <v>43589.909680317942</v>
      </c>
      <c r="R419" s="124">
        <f t="shared" si="38"/>
        <v>20615524.410141431</v>
      </c>
      <c r="Z419" s="2"/>
    </row>
    <row r="420" spans="13:26" x14ac:dyDescent="0.25">
      <c r="M420" s="2"/>
      <c r="N420" s="1">
        <f t="shared" si="34"/>
        <v>358</v>
      </c>
      <c r="O420" s="124">
        <f t="shared" si="36"/>
        <v>20615524.410141431</v>
      </c>
      <c r="P420" s="124">
        <f t="shared" si="35"/>
        <v>38660.623519507863</v>
      </c>
      <c r="Q420" s="124">
        <f t="shared" si="37"/>
        <v>43764.518626500874</v>
      </c>
      <c r="R420" s="124">
        <f t="shared" si="38"/>
        <v>20697949.552287437</v>
      </c>
      <c r="Z420" s="2"/>
    </row>
    <row r="421" spans="13:26" x14ac:dyDescent="0.25">
      <c r="M421" s="2"/>
      <c r="N421" s="1">
        <f t="shared" si="34"/>
        <v>359</v>
      </c>
      <c r="O421" s="124">
        <f t="shared" si="36"/>
        <v>20697949.552287437</v>
      </c>
      <c r="P421" s="124">
        <f t="shared" si="35"/>
        <v>38660.623519507863</v>
      </c>
      <c r="Q421" s="124">
        <f t="shared" si="37"/>
        <v>43939.498248506818</v>
      </c>
      <c r="R421" s="124">
        <f t="shared" si="38"/>
        <v>20780549.67405545</v>
      </c>
      <c r="Z421" s="2"/>
    </row>
    <row r="422" spans="13:26" x14ac:dyDescent="0.25">
      <c r="M422" s="2"/>
      <c r="N422" s="1">
        <f t="shared" si="34"/>
        <v>360</v>
      </c>
      <c r="O422" s="124">
        <f t="shared" si="36"/>
        <v>20780549.67405545</v>
      </c>
      <c r="P422" s="124">
        <f t="shared" si="35"/>
        <v>38660.623519507863</v>
      </c>
      <c r="Q422" s="124">
        <f t="shared" si="37"/>
        <v>44114.84933324028</v>
      </c>
      <c r="R422" s="124">
        <f t="shared" si="38"/>
        <v>20863325.146908198</v>
      </c>
      <c r="Z422" s="2"/>
    </row>
    <row r="423" spans="13:26" x14ac:dyDescent="0.25">
      <c r="M423" s="2"/>
      <c r="N423" s="1">
        <f t="shared" si="34"/>
        <v>361</v>
      </c>
      <c r="O423" s="124">
        <f t="shared" si="36"/>
        <v>20863325.146908198</v>
      </c>
      <c r="P423" s="124">
        <f t="shared" si="35"/>
        <v>38660.623519507863</v>
      </c>
      <c r="Q423" s="124">
        <f t="shared" si="37"/>
        <v>44290.572669276269</v>
      </c>
      <c r="R423" s="124">
        <f t="shared" si="38"/>
        <v>20946276.343096979</v>
      </c>
      <c r="Z423" s="2"/>
    </row>
    <row r="424" spans="13:26" x14ac:dyDescent="0.25">
      <c r="M424" s="2"/>
      <c r="N424" s="1">
        <f t="shared" si="34"/>
        <v>362</v>
      </c>
      <c r="O424" s="124">
        <f t="shared" si="36"/>
        <v>20946276.343096979</v>
      </c>
      <c r="P424" s="124">
        <f t="shared" si="35"/>
        <v>38660.623519507863</v>
      </c>
      <c r="Q424" s="124">
        <f t="shared" si="37"/>
        <v>44466.669046863863</v>
      </c>
      <c r="R424" s="124">
        <f t="shared" si="38"/>
        <v>21029403.635663349</v>
      </c>
      <c r="Z424" s="2"/>
    </row>
    <row r="425" spans="13:26" x14ac:dyDescent="0.25">
      <c r="M425" s="2"/>
      <c r="N425" s="1">
        <f t="shared" si="34"/>
        <v>363</v>
      </c>
      <c r="O425" s="124">
        <f t="shared" si="36"/>
        <v>21029403.635663349</v>
      </c>
      <c r="P425" s="124">
        <f t="shared" si="35"/>
        <v>38660.623519507863</v>
      </c>
      <c r="Q425" s="124">
        <f t="shared" si="37"/>
        <v>44643.139257929746</v>
      </c>
      <c r="R425" s="124">
        <f t="shared" si="38"/>
        <v>21112707.398440786</v>
      </c>
      <c r="Z425" s="2"/>
    </row>
    <row r="426" spans="13:26" x14ac:dyDescent="0.25">
      <c r="M426" s="2"/>
      <c r="N426" s="1">
        <f t="shared" si="34"/>
        <v>364</v>
      </c>
      <c r="O426" s="124">
        <f t="shared" si="36"/>
        <v>21112707.398440786</v>
      </c>
      <c r="P426" s="124">
        <f t="shared" si="35"/>
        <v>38660.623519507863</v>
      </c>
      <c r="Q426" s="124">
        <f t="shared" si="37"/>
        <v>44819.984096081775</v>
      </c>
      <c r="R426" s="124">
        <f t="shared" si="38"/>
        <v>21196188.006056372</v>
      </c>
      <c r="Z426" s="2"/>
    </row>
    <row r="427" spans="13:26" x14ac:dyDescent="0.25">
      <c r="M427" s="2"/>
      <c r="N427" s="1">
        <f t="shared" si="34"/>
        <v>365</v>
      </c>
      <c r="O427" s="124">
        <f t="shared" si="36"/>
        <v>21196188.006056372</v>
      </c>
      <c r="P427" s="124">
        <f t="shared" si="35"/>
        <v>38660.623519507863</v>
      </c>
      <c r="Q427" s="124">
        <f t="shared" si="37"/>
        <v>44997.204356612558</v>
      </c>
      <c r="R427" s="124">
        <f t="shared" si="38"/>
        <v>21279845.833932489</v>
      </c>
      <c r="Z427" s="2"/>
    </row>
    <row r="428" spans="13:26" x14ac:dyDescent="0.25">
      <c r="M428" s="2"/>
      <c r="N428" s="1">
        <f t="shared" si="34"/>
        <v>366</v>
      </c>
      <c r="O428" s="124">
        <f t="shared" si="36"/>
        <v>21279845.833932489</v>
      </c>
      <c r="P428" s="124">
        <f t="shared" si="35"/>
        <v>38660.623519507863</v>
      </c>
      <c r="Q428" s="124">
        <f t="shared" si="37"/>
        <v>45174.800836503018</v>
      </c>
      <c r="R428" s="124">
        <f t="shared" si="38"/>
        <v>21363681.258288499</v>
      </c>
      <c r="Z428" s="2"/>
    </row>
    <row r="429" spans="13:26" x14ac:dyDescent="0.25">
      <c r="M429" s="2"/>
      <c r="N429" s="1">
        <f t="shared" si="34"/>
        <v>367</v>
      </c>
      <c r="O429" s="124">
        <f t="shared" si="36"/>
        <v>21363681.258288499</v>
      </c>
      <c r="P429" s="124">
        <f t="shared" si="35"/>
        <v>38660.623519507863</v>
      </c>
      <c r="Q429" s="124">
        <f t="shared" si="37"/>
        <v>45352.774334425987</v>
      </c>
      <c r="R429" s="124">
        <f t="shared" si="38"/>
        <v>21447694.656142432</v>
      </c>
      <c r="Z429" s="2"/>
    </row>
    <row r="430" spans="13:26" x14ac:dyDescent="0.25">
      <c r="M430" s="2"/>
      <c r="N430" s="1">
        <f t="shared" si="34"/>
        <v>368</v>
      </c>
      <c r="O430" s="124">
        <f t="shared" si="36"/>
        <v>21447694.656142432</v>
      </c>
      <c r="P430" s="124">
        <f t="shared" si="35"/>
        <v>38660.623519507863</v>
      </c>
      <c r="Q430" s="124">
        <f t="shared" si="37"/>
        <v>45531.125650749782</v>
      </c>
      <c r="R430" s="124">
        <f t="shared" si="38"/>
        <v>21531886.405312687</v>
      </c>
      <c r="Z430" s="2"/>
    </row>
    <row r="431" spans="13:26" x14ac:dyDescent="0.25">
      <c r="M431" s="2"/>
      <c r="N431" s="1">
        <f t="shared" si="34"/>
        <v>369</v>
      </c>
      <c r="O431" s="124">
        <f t="shared" si="36"/>
        <v>21531886.405312687</v>
      </c>
      <c r="P431" s="124">
        <f t="shared" si="35"/>
        <v>38660.623519507863</v>
      </c>
      <c r="Q431" s="124">
        <f t="shared" si="37"/>
        <v>45709.855587541817</v>
      </c>
      <c r="R431" s="124">
        <f t="shared" si="38"/>
        <v>21616256.884419736</v>
      </c>
      <c r="Z431" s="2"/>
    </row>
    <row r="432" spans="13:26" x14ac:dyDescent="0.25">
      <c r="M432" s="2"/>
      <c r="N432" s="1">
        <f t="shared" si="34"/>
        <v>370</v>
      </c>
      <c r="O432" s="124">
        <f t="shared" si="36"/>
        <v>21616256.884419736</v>
      </c>
      <c r="P432" s="124">
        <f t="shared" si="35"/>
        <v>38660.623519507863</v>
      </c>
      <c r="Q432" s="124">
        <f t="shared" si="37"/>
        <v>45888.964948572226</v>
      </c>
      <c r="R432" s="124">
        <f t="shared" si="38"/>
        <v>21700806.472887814</v>
      </c>
      <c r="Z432" s="2"/>
    </row>
    <row r="433" spans="13:26" x14ac:dyDescent="0.25">
      <c r="M433" s="2"/>
      <c r="N433" s="1">
        <f t="shared" si="34"/>
        <v>371</v>
      </c>
      <c r="O433" s="124">
        <f t="shared" si="36"/>
        <v>21700806.472887814</v>
      </c>
      <c r="P433" s="124">
        <f t="shared" si="35"/>
        <v>38660.623519507863</v>
      </c>
      <c r="Q433" s="124">
        <f t="shared" si="37"/>
        <v>46068.454539317441</v>
      </c>
      <c r="R433" s="124">
        <f t="shared" si="38"/>
        <v>21785535.550946638</v>
      </c>
      <c r="Z433" s="2"/>
    </row>
    <row r="434" spans="13:26" x14ac:dyDescent="0.25">
      <c r="M434" s="2"/>
      <c r="N434" s="1">
        <f t="shared" si="34"/>
        <v>372</v>
      </c>
      <c r="O434" s="124">
        <f t="shared" si="36"/>
        <v>21785535.550946638</v>
      </c>
      <c r="P434" s="124">
        <f t="shared" si="35"/>
        <v>38660.623519507863</v>
      </c>
      <c r="Q434" s="124">
        <f t="shared" si="37"/>
        <v>46248.325166963834</v>
      </c>
      <c r="R434" s="124">
        <f t="shared" si="38"/>
        <v>21870444.499633107</v>
      </c>
      <c r="Z434" s="2"/>
    </row>
    <row r="435" spans="13:26" x14ac:dyDescent="0.25">
      <c r="M435" s="2"/>
      <c r="N435" s="1">
        <f t="shared" si="34"/>
        <v>373</v>
      </c>
      <c r="O435" s="124">
        <f t="shared" si="36"/>
        <v>21870444.499633107</v>
      </c>
      <c r="P435" s="124">
        <f t="shared" si="35"/>
        <v>38660.623519507863</v>
      </c>
      <c r="Q435" s="124">
        <f t="shared" si="37"/>
        <v>46428.577640411342</v>
      </c>
      <c r="R435" s="124">
        <f t="shared" si="38"/>
        <v>21955533.700793024</v>
      </c>
      <c r="Z435" s="2"/>
    </row>
    <row r="436" spans="13:26" x14ac:dyDescent="0.25">
      <c r="M436" s="2"/>
      <c r="N436" s="1">
        <f t="shared" si="34"/>
        <v>374</v>
      </c>
      <c r="O436" s="124">
        <f t="shared" si="36"/>
        <v>21955533.700793024</v>
      </c>
      <c r="P436" s="124">
        <f t="shared" si="35"/>
        <v>38660.623519507863</v>
      </c>
      <c r="Q436" s="124">
        <f t="shared" si="37"/>
        <v>46609.212770277132</v>
      </c>
      <c r="R436" s="124">
        <f t="shared" si="38"/>
        <v>22040803.537082806</v>
      </c>
      <c r="Z436" s="2"/>
    </row>
    <row r="437" spans="13:26" x14ac:dyDescent="0.25">
      <c r="M437" s="2"/>
      <c r="N437" s="1">
        <f t="shared" si="34"/>
        <v>375</v>
      </c>
      <c r="O437" s="124">
        <f t="shared" si="36"/>
        <v>22040803.537082806</v>
      </c>
      <c r="P437" s="124">
        <f t="shared" si="35"/>
        <v>38660.623519507863</v>
      </c>
      <c r="Q437" s="124">
        <f t="shared" si="37"/>
        <v>46790.231368899207</v>
      </c>
      <c r="R437" s="124">
        <f t="shared" si="38"/>
        <v>22126254.391971212</v>
      </c>
      <c r="Z437" s="2"/>
    </row>
    <row r="438" spans="13:26" x14ac:dyDescent="0.25">
      <c r="M438" s="2"/>
      <c r="N438" s="1">
        <f t="shared" si="34"/>
        <v>376</v>
      </c>
      <c r="O438" s="124">
        <f t="shared" si="36"/>
        <v>22126254.391971212</v>
      </c>
      <c r="P438" s="124">
        <f t="shared" si="35"/>
        <v>38660.623519507863</v>
      </c>
      <c r="Q438" s="124">
        <f t="shared" si="37"/>
        <v>46971.634250340067</v>
      </c>
      <c r="R438" s="124">
        <f t="shared" si="38"/>
        <v>22211886.649741057</v>
      </c>
      <c r="Z438" s="2"/>
    </row>
    <row r="439" spans="13:26" x14ac:dyDescent="0.25">
      <c r="M439" s="2"/>
      <c r="N439" s="1">
        <f t="shared" si="34"/>
        <v>377</v>
      </c>
      <c r="O439" s="124">
        <f t="shared" si="36"/>
        <v>22211886.649741057</v>
      </c>
      <c r="P439" s="124">
        <f t="shared" si="35"/>
        <v>38660.623519507863</v>
      </c>
      <c r="Q439" s="124">
        <f t="shared" si="37"/>
        <v>47153.422230390388</v>
      </c>
      <c r="R439" s="124">
        <f t="shared" si="38"/>
        <v>22297700.695490953</v>
      </c>
      <c r="Z439" s="2"/>
    </row>
    <row r="440" spans="13:26" x14ac:dyDescent="0.25">
      <c r="M440" s="2"/>
      <c r="N440" s="1">
        <f t="shared" si="34"/>
        <v>378</v>
      </c>
      <c r="O440" s="124">
        <f t="shared" si="36"/>
        <v>22297700.695490953</v>
      </c>
      <c r="P440" s="124">
        <f t="shared" si="35"/>
        <v>38660.623519507863</v>
      </c>
      <c r="Q440" s="124">
        <f t="shared" si="37"/>
        <v>47335.59612657268</v>
      </c>
      <c r="R440" s="124">
        <f t="shared" si="38"/>
        <v>22383696.91513703</v>
      </c>
      <c r="Z440" s="2"/>
    </row>
    <row r="441" spans="13:26" x14ac:dyDescent="0.25">
      <c r="M441" s="2"/>
      <c r="N441" s="1">
        <f t="shared" si="34"/>
        <v>379</v>
      </c>
      <c r="O441" s="124">
        <f t="shared" si="36"/>
        <v>22383696.91513703</v>
      </c>
      <c r="P441" s="124">
        <f t="shared" si="35"/>
        <v>38660.623519507863</v>
      </c>
      <c r="Q441" s="124">
        <f t="shared" si="37"/>
        <v>47518.156758144978</v>
      </c>
      <c r="R441" s="124">
        <f t="shared" si="38"/>
        <v>22469875.695414681</v>
      </c>
      <c r="Z441" s="2"/>
    </row>
    <row r="442" spans="13:26" x14ac:dyDescent="0.25">
      <c r="M442" s="2"/>
      <c r="N442" s="1">
        <f t="shared" si="34"/>
        <v>380</v>
      </c>
      <c r="O442" s="124">
        <f t="shared" si="36"/>
        <v>22469875.695414681</v>
      </c>
      <c r="P442" s="124">
        <f t="shared" si="35"/>
        <v>38660.623519507863</v>
      </c>
      <c r="Q442" s="124">
        <f t="shared" si="37"/>
        <v>47701.104946104482</v>
      </c>
      <c r="R442" s="124">
        <f t="shared" si="38"/>
        <v>22556237.42388029</v>
      </c>
      <c r="Z442" s="2"/>
    </row>
    <row r="443" spans="13:26" x14ac:dyDescent="0.25">
      <c r="M443" s="2"/>
      <c r="N443" s="1">
        <f t="shared" si="34"/>
        <v>381</v>
      </c>
      <c r="O443" s="124">
        <f t="shared" si="36"/>
        <v>22556237.42388029</v>
      </c>
      <c r="P443" s="124">
        <f t="shared" si="35"/>
        <v>38660.623519507863</v>
      </c>
      <c r="Q443" s="124">
        <f t="shared" si="37"/>
        <v>47884.441513191305</v>
      </c>
      <c r="R443" s="124">
        <f t="shared" si="38"/>
        <v>22642782.488912988</v>
      </c>
      <c r="Z443" s="2"/>
    </row>
    <row r="444" spans="13:26" x14ac:dyDescent="0.25">
      <c r="M444" s="2"/>
      <c r="N444" s="1">
        <f t="shared" ref="N444:N470" si="39">N443+1</f>
        <v>382</v>
      </c>
      <c r="O444" s="124">
        <f t="shared" si="36"/>
        <v>22642782.488912988</v>
      </c>
      <c r="P444" s="124">
        <f t="shared" ref="P444:P470" si="40">P443</f>
        <v>38660.623519507863</v>
      </c>
      <c r="Q444" s="124">
        <f t="shared" si="37"/>
        <v>48068.167283892151</v>
      </c>
      <c r="R444" s="124">
        <f t="shared" si="38"/>
        <v>22729511.279716387</v>
      </c>
      <c r="Z444" s="2"/>
    </row>
    <row r="445" spans="13:26" x14ac:dyDescent="0.25">
      <c r="M445" s="2"/>
      <c r="N445" s="1">
        <f t="shared" si="39"/>
        <v>383</v>
      </c>
      <c r="O445" s="124">
        <f t="shared" si="36"/>
        <v>22729511.279716387</v>
      </c>
      <c r="P445" s="124">
        <f t="shared" si="40"/>
        <v>38660.623519507863</v>
      </c>
      <c r="Q445" s="124">
        <f t="shared" si="37"/>
        <v>48252.283084443989</v>
      </c>
      <c r="R445" s="124">
        <f t="shared" si="38"/>
        <v>22816424.186320338</v>
      </c>
      <c r="Z445" s="2"/>
    </row>
    <row r="446" spans="13:26" x14ac:dyDescent="0.25">
      <c r="M446" s="2"/>
      <c r="N446" s="1">
        <f t="shared" si="39"/>
        <v>384</v>
      </c>
      <c r="O446" s="124">
        <f t="shared" si="36"/>
        <v>22816424.186320338</v>
      </c>
      <c r="P446" s="124">
        <f t="shared" si="40"/>
        <v>38660.623519507863</v>
      </c>
      <c r="Q446" s="124">
        <f t="shared" si="37"/>
        <v>48436.789742837835</v>
      </c>
      <c r="R446" s="124">
        <f t="shared" si="38"/>
        <v>22903521.599582683</v>
      </c>
      <c r="Z446" s="2"/>
    </row>
    <row r="447" spans="13:26" x14ac:dyDescent="0.25">
      <c r="M447" s="2"/>
      <c r="N447" s="1">
        <f t="shared" si="39"/>
        <v>385</v>
      </c>
      <c r="O447" s="124">
        <f t="shared" si="36"/>
        <v>22903521.599582683</v>
      </c>
      <c r="P447" s="124">
        <f t="shared" si="40"/>
        <v>38660.623519507863</v>
      </c>
      <c r="Q447" s="124">
        <f t="shared" si="37"/>
        <v>48621.688088822419</v>
      </c>
      <c r="R447" s="124">
        <f t="shared" si="38"/>
        <v>22990803.911191013</v>
      </c>
      <c r="Z447" s="2"/>
    </row>
    <row r="448" spans="13:26" x14ac:dyDescent="0.25">
      <c r="M448" s="2"/>
      <c r="N448" s="1">
        <f t="shared" si="39"/>
        <v>386</v>
      </c>
      <c r="O448" s="124">
        <f t="shared" si="36"/>
        <v>22990803.911191013</v>
      </c>
      <c r="P448" s="124">
        <f t="shared" si="40"/>
        <v>38660.623519507863</v>
      </c>
      <c r="Q448" s="124">
        <f t="shared" si="37"/>
        <v>48806.978953907943</v>
      </c>
      <c r="R448" s="124">
        <f t="shared" si="38"/>
        <v>23078271.513664428</v>
      </c>
      <c r="Z448" s="2"/>
    </row>
    <row r="449" spans="13:26" x14ac:dyDescent="0.25">
      <c r="M449" s="2"/>
      <c r="N449" s="1">
        <f t="shared" si="39"/>
        <v>387</v>
      </c>
      <c r="O449" s="124">
        <f t="shared" si="36"/>
        <v>23078271.513664428</v>
      </c>
      <c r="P449" s="124">
        <f t="shared" si="40"/>
        <v>38660.623519507863</v>
      </c>
      <c r="Q449" s="124">
        <f t="shared" si="37"/>
        <v>48992.663171369808</v>
      </c>
      <c r="R449" s="124">
        <f t="shared" si="38"/>
        <v>23165924.800355304</v>
      </c>
      <c r="Z449" s="2"/>
    </row>
    <row r="450" spans="13:26" x14ac:dyDescent="0.25">
      <c r="M450" s="2"/>
      <c r="N450" s="1">
        <f t="shared" si="39"/>
        <v>388</v>
      </c>
      <c r="O450" s="124">
        <f t="shared" si="36"/>
        <v>23165924.800355304</v>
      </c>
      <c r="P450" s="124">
        <f t="shared" si="40"/>
        <v>38660.623519507863</v>
      </c>
      <c r="Q450" s="124">
        <f t="shared" si="37"/>
        <v>49178.741576252381</v>
      </c>
      <c r="R450" s="124">
        <f t="shared" si="38"/>
        <v>23253764.165451061</v>
      </c>
      <c r="Z450" s="2"/>
    </row>
    <row r="451" spans="13:26" x14ac:dyDescent="0.25">
      <c r="M451" s="2"/>
      <c r="N451" s="1">
        <f t="shared" si="39"/>
        <v>389</v>
      </c>
      <c r="O451" s="124">
        <f t="shared" si="36"/>
        <v>23253764.165451061</v>
      </c>
      <c r="P451" s="124">
        <f t="shared" si="40"/>
        <v>38660.623519507863</v>
      </c>
      <c r="Q451" s="124">
        <f t="shared" si="37"/>
        <v>49365.215005372731</v>
      </c>
      <c r="R451" s="124">
        <f t="shared" si="38"/>
        <v>23341790.003975939</v>
      </c>
      <c r="Z451" s="2"/>
    </row>
    <row r="452" spans="13:26" x14ac:dyDescent="0.25">
      <c r="M452" s="2"/>
      <c r="N452" s="1">
        <f t="shared" si="39"/>
        <v>390</v>
      </c>
      <c r="O452" s="124">
        <f t="shared" si="36"/>
        <v>23341790.003975939</v>
      </c>
      <c r="P452" s="124">
        <f t="shared" si="40"/>
        <v>38660.623519507863</v>
      </c>
      <c r="Q452" s="124">
        <f t="shared" si="37"/>
        <v>49552.084297324393</v>
      </c>
      <c r="R452" s="124">
        <f t="shared" si="38"/>
        <v>23430002.711792771</v>
      </c>
      <c r="Z452" s="2"/>
    </row>
    <row r="453" spans="13:26" x14ac:dyDescent="0.25">
      <c r="M453" s="2"/>
      <c r="N453" s="1">
        <f t="shared" si="39"/>
        <v>391</v>
      </c>
      <c r="O453" s="124">
        <f t="shared" si="36"/>
        <v>23430002.711792771</v>
      </c>
      <c r="P453" s="124">
        <f t="shared" si="40"/>
        <v>38660.623519507863</v>
      </c>
      <c r="Q453" s="124">
        <f t="shared" si="37"/>
        <v>49739.350292481162</v>
      </c>
      <c r="R453" s="124">
        <f t="shared" si="38"/>
        <v>23518402.685604759</v>
      </c>
      <c r="Z453" s="2"/>
    </row>
    <row r="454" spans="13:26" x14ac:dyDescent="0.25">
      <c r="M454" s="2"/>
      <c r="N454" s="1">
        <f t="shared" si="39"/>
        <v>392</v>
      </c>
      <c r="O454" s="124">
        <f t="shared" si="36"/>
        <v>23518402.685604759</v>
      </c>
      <c r="P454" s="124">
        <f t="shared" si="40"/>
        <v>38660.623519507863</v>
      </c>
      <c r="Q454" s="124">
        <f t="shared" si="37"/>
        <v>49927.013833000834</v>
      </c>
      <c r="R454" s="124">
        <f t="shared" si="38"/>
        <v>23606990.322957266</v>
      </c>
      <c r="Z454" s="2"/>
    </row>
    <row r="455" spans="13:26" x14ac:dyDescent="0.25">
      <c r="M455" s="2"/>
      <c r="N455" s="1">
        <f t="shared" si="39"/>
        <v>393</v>
      </c>
      <c r="O455" s="124">
        <f t="shared" si="36"/>
        <v>23606990.322957266</v>
      </c>
      <c r="P455" s="124">
        <f t="shared" si="40"/>
        <v>38660.623519507863</v>
      </c>
      <c r="Q455" s="124">
        <f t="shared" si="37"/>
        <v>50115.075762829038</v>
      </c>
      <c r="R455" s="124">
        <f t="shared" si="38"/>
        <v>23695766.022239603</v>
      </c>
      <c r="Z455" s="2"/>
    </row>
    <row r="456" spans="13:26" x14ac:dyDescent="0.25">
      <c r="M456" s="2"/>
      <c r="N456" s="1">
        <f t="shared" si="39"/>
        <v>394</v>
      </c>
      <c r="O456" s="124">
        <f t="shared" si="36"/>
        <v>23695766.022239603</v>
      </c>
      <c r="P456" s="124">
        <f t="shared" si="40"/>
        <v>38660.623519507863</v>
      </c>
      <c r="Q456" s="124">
        <f t="shared" si="37"/>
        <v>50303.536927702982</v>
      </c>
      <c r="R456" s="124">
        <f t="shared" si="38"/>
        <v>23784730.182686813</v>
      </c>
      <c r="Z456" s="2"/>
    </row>
    <row r="457" spans="13:26" x14ac:dyDescent="0.25">
      <c r="M457" s="2"/>
      <c r="N457" s="1">
        <f t="shared" si="39"/>
        <v>395</v>
      </c>
      <c r="O457" s="124">
        <f t="shared" si="36"/>
        <v>23784730.182686813</v>
      </c>
      <c r="P457" s="124">
        <f t="shared" si="40"/>
        <v>38660.623519507863</v>
      </c>
      <c r="Q457" s="124">
        <f t="shared" si="37"/>
        <v>50492.398175155293</v>
      </c>
      <c r="R457" s="124">
        <f t="shared" si="38"/>
        <v>23873883.204381473</v>
      </c>
      <c r="Z457" s="2"/>
    </row>
    <row r="458" spans="13:26" x14ac:dyDescent="0.25">
      <c r="M458" s="2"/>
      <c r="N458" s="1">
        <f t="shared" si="39"/>
        <v>396</v>
      </c>
      <c r="O458" s="124">
        <f t="shared" si="36"/>
        <v>23873883.204381473</v>
      </c>
      <c r="P458" s="124">
        <f t="shared" si="40"/>
        <v>38660.623519507863</v>
      </c>
      <c r="Q458" s="124">
        <f t="shared" si="37"/>
        <v>50681.660354517822</v>
      </c>
      <c r="R458" s="124">
        <f t="shared" si="38"/>
        <v>23963225.488255497</v>
      </c>
      <c r="Z458" s="2"/>
    </row>
    <row r="459" spans="13:26" x14ac:dyDescent="0.25">
      <c r="M459" s="2"/>
      <c r="N459" s="1">
        <f t="shared" si="39"/>
        <v>397</v>
      </c>
      <c r="O459" s="124">
        <f t="shared" si="36"/>
        <v>23963225.488255497</v>
      </c>
      <c r="P459" s="124">
        <f t="shared" si="40"/>
        <v>38660.623519507863</v>
      </c>
      <c r="Q459" s="124">
        <f t="shared" si="37"/>
        <v>50871.324316925464</v>
      </c>
      <c r="R459" s="124">
        <f t="shared" si="38"/>
        <v>24052757.43609193</v>
      </c>
      <c r="Z459" s="2"/>
    </row>
    <row r="460" spans="13:26" x14ac:dyDescent="0.25">
      <c r="M460" s="2"/>
      <c r="N460" s="1">
        <f t="shared" si="39"/>
        <v>398</v>
      </c>
      <c r="O460" s="124">
        <f t="shared" si="36"/>
        <v>24052757.43609193</v>
      </c>
      <c r="P460" s="124">
        <f t="shared" si="40"/>
        <v>38660.623519507863</v>
      </c>
      <c r="Q460" s="124">
        <f t="shared" si="37"/>
        <v>51061.390915319964</v>
      </c>
      <c r="R460" s="124">
        <f t="shared" si="38"/>
        <v>24142479.450526755</v>
      </c>
      <c r="Z460" s="2"/>
    </row>
    <row r="461" spans="13:26" x14ac:dyDescent="0.25">
      <c r="M461" s="2"/>
      <c r="N461" s="1">
        <f t="shared" si="39"/>
        <v>399</v>
      </c>
      <c r="O461" s="124">
        <f t="shared" si="36"/>
        <v>24142479.450526755</v>
      </c>
      <c r="P461" s="124">
        <f t="shared" si="40"/>
        <v>38660.623519507863</v>
      </c>
      <c r="Q461" s="124">
        <f t="shared" si="37"/>
        <v>51251.861004453785</v>
      </c>
      <c r="R461" s="124">
        <f t="shared" si="38"/>
        <v>24232391.935050715</v>
      </c>
      <c r="Z461" s="2"/>
    </row>
    <row r="462" spans="13:26" x14ac:dyDescent="0.25">
      <c r="M462" s="2"/>
      <c r="N462" s="1">
        <f t="shared" si="39"/>
        <v>400</v>
      </c>
      <c r="O462" s="124">
        <f t="shared" si="36"/>
        <v>24232391.935050715</v>
      </c>
      <c r="P462" s="124">
        <f t="shared" si="40"/>
        <v>38660.623519507863</v>
      </c>
      <c r="Q462" s="124">
        <f t="shared" si="37"/>
        <v>51442.735440893935</v>
      </c>
      <c r="R462" s="124">
        <f t="shared" si="38"/>
        <v>24322495.294011116</v>
      </c>
      <c r="Z462" s="2"/>
    </row>
    <row r="463" spans="13:26" x14ac:dyDescent="0.25">
      <c r="M463" s="2"/>
      <c r="N463" s="1">
        <f t="shared" si="39"/>
        <v>401</v>
      </c>
      <c r="O463" s="124">
        <f t="shared" ref="O463:O470" si="41">R462</f>
        <v>24322495.294011116</v>
      </c>
      <c r="P463" s="124">
        <f t="shared" si="40"/>
        <v>38660.623519507863</v>
      </c>
      <c r="Q463" s="124">
        <f t="shared" ref="Q463:Q470" si="42">O463*$P$57</f>
        <v>51634.015083025806</v>
      </c>
      <c r="R463" s="124">
        <f t="shared" ref="R463:R470" si="43">O463+P463+Q463</f>
        <v>24412789.932613648</v>
      </c>
      <c r="Z463" s="2"/>
    </row>
    <row r="464" spans="13:26" x14ac:dyDescent="0.25">
      <c r="M464" s="2"/>
      <c r="N464" s="1">
        <f t="shared" si="39"/>
        <v>402</v>
      </c>
      <c r="O464" s="124">
        <f t="shared" si="41"/>
        <v>24412789.932613648</v>
      </c>
      <c r="P464" s="124">
        <f t="shared" si="40"/>
        <v>38660.623519507863</v>
      </c>
      <c r="Q464" s="124">
        <f t="shared" si="42"/>
        <v>51825.700791057068</v>
      </c>
      <c r="R464" s="124">
        <f t="shared" si="43"/>
        <v>24503276.256924212</v>
      </c>
      <c r="Z464" s="2"/>
    </row>
    <row r="465" spans="13:26" x14ac:dyDescent="0.25">
      <c r="M465" s="2"/>
      <c r="N465" s="1">
        <f t="shared" si="39"/>
        <v>403</v>
      </c>
      <c r="O465" s="124">
        <f t="shared" si="41"/>
        <v>24503276.256924212</v>
      </c>
      <c r="P465" s="124">
        <f t="shared" si="40"/>
        <v>38660.623519507863</v>
      </c>
      <c r="Q465" s="124">
        <f t="shared" si="42"/>
        <v>52017.793427021505</v>
      </c>
      <c r="R465" s="124">
        <f t="shared" si="43"/>
        <v>24593954.673870739</v>
      </c>
      <c r="Z465" s="2"/>
    </row>
    <row r="466" spans="13:26" x14ac:dyDescent="0.25">
      <c r="M466" s="2"/>
      <c r="N466" s="1">
        <f t="shared" si="39"/>
        <v>404</v>
      </c>
      <c r="O466" s="124">
        <f t="shared" si="41"/>
        <v>24593954.673870739</v>
      </c>
      <c r="P466" s="124">
        <f t="shared" si="40"/>
        <v>38660.623519507863</v>
      </c>
      <c r="Q466" s="124">
        <f t="shared" si="42"/>
        <v>52210.293854782911</v>
      </c>
      <c r="R466" s="124">
        <f t="shared" si="43"/>
        <v>24684825.591245029</v>
      </c>
      <c r="Z466" s="2"/>
    </row>
    <row r="467" spans="13:26" x14ac:dyDescent="0.25">
      <c r="M467" s="2"/>
      <c r="N467" s="1">
        <f t="shared" si="39"/>
        <v>405</v>
      </c>
      <c r="O467" s="124">
        <f t="shared" si="41"/>
        <v>24684825.591245029</v>
      </c>
      <c r="P467" s="124">
        <f t="shared" si="40"/>
        <v>38660.623519507863</v>
      </c>
      <c r="Q467" s="124">
        <f t="shared" si="42"/>
        <v>52403.202940038966</v>
      </c>
      <c r="R467" s="124">
        <f t="shared" si="43"/>
        <v>24775889.417704575</v>
      </c>
      <c r="Z467" s="2"/>
    </row>
    <row r="468" spans="13:26" x14ac:dyDescent="0.25">
      <c r="M468" s="2"/>
      <c r="N468" s="1">
        <f t="shared" si="39"/>
        <v>406</v>
      </c>
      <c r="O468" s="124">
        <f t="shared" si="41"/>
        <v>24775889.417704575</v>
      </c>
      <c r="P468" s="124">
        <f t="shared" si="40"/>
        <v>38660.623519507863</v>
      </c>
      <c r="Q468" s="124">
        <f t="shared" si="42"/>
        <v>52596.521550325138</v>
      </c>
      <c r="R468" s="124">
        <f t="shared" si="43"/>
        <v>24867146.562774405</v>
      </c>
      <c r="Z468" s="2"/>
    </row>
    <row r="469" spans="13:26" x14ac:dyDescent="0.25">
      <c r="M469" s="2"/>
      <c r="N469" s="1">
        <f t="shared" si="39"/>
        <v>407</v>
      </c>
      <c r="O469" s="124">
        <f t="shared" si="41"/>
        <v>24867146.562774405</v>
      </c>
      <c r="P469" s="124">
        <f t="shared" si="40"/>
        <v>38660.623519507863</v>
      </c>
      <c r="Q469" s="124">
        <f t="shared" si="42"/>
        <v>52790.250555018574</v>
      </c>
      <c r="R469" s="124">
        <f t="shared" si="43"/>
        <v>24958597.436848931</v>
      </c>
      <c r="Z469" s="2"/>
    </row>
    <row r="470" spans="13:26" x14ac:dyDescent="0.25">
      <c r="M470" s="2"/>
      <c r="N470" s="1">
        <f t="shared" si="39"/>
        <v>408</v>
      </c>
      <c r="O470" s="124">
        <f t="shared" si="41"/>
        <v>24958597.436848931</v>
      </c>
      <c r="P470" s="124">
        <f t="shared" si="40"/>
        <v>38660.623519507863</v>
      </c>
      <c r="Q470" s="124">
        <f t="shared" si="42"/>
        <v>52984.390825342016</v>
      </c>
      <c r="R470" s="124">
        <f t="shared" si="43"/>
        <v>25050242.45119378</v>
      </c>
      <c r="Z470" s="2"/>
    </row>
    <row r="471" spans="13:26" x14ac:dyDescent="0.25">
      <c r="M471" s="2"/>
      <c r="N471" s="163" t="s">
        <v>216</v>
      </c>
      <c r="O471" s="163" t="s">
        <v>216</v>
      </c>
      <c r="P471" s="163" t="s">
        <v>216</v>
      </c>
      <c r="Q471" s="163" t="s">
        <v>216</v>
      </c>
      <c r="R471" s="163" t="s">
        <v>216</v>
      </c>
      <c r="Z471" s="2"/>
    </row>
    <row r="472" spans="13:26" x14ac:dyDescent="0.25">
      <c r="M472" s="2"/>
      <c r="N472" s="134"/>
      <c r="O472" s="134" t="s">
        <v>231</v>
      </c>
      <c r="P472" s="196">
        <f>SUM(P63:P470)</f>
        <v>15773534.395959292</v>
      </c>
      <c r="Q472" s="196">
        <f>SUM(Q63:Q470)</f>
        <v>9276708.0552346725</v>
      </c>
      <c r="R472" s="196">
        <f>P472+Q472</f>
        <v>25050242.451193966</v>
      </c>
      <c r="S472" s="124">
        <f>R472-P58</f>
        <v>2.5704503059387207E-7</v>
      </c>
      <c r="Z472" s="2"/>
    </row>
    <row r="473" spans="13:26" x14ac:dyDescent="0.25"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  <customProperties>
    <customPr name="EpmWorksheetKeyString_GUID" r:id="rId2"/>
  </customPropertie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6343A-2B19-40DF-9CD6-E9CAFF23E4D6}">
  <sheetPr>
    <tabColor theme="2" tint="-0.499984740745262"/>
    <pageSetUpPr fitToPage="1"/>
  </sheetPr>
  <dimension ref="A1:AH473"/>
  <sheetViews>
    <sheetView zoomScaleNormal="100" workbookViewId="0">
      <pane ySplit="15" topLeftCell="A16" activePane="bottomLeft" state="frozen"/>
      <selection activeCell="D37" sqref="D37"/>
      <selection pane="bottomLeft" activeCell="A16" sqref="A16"/>
    </sheetView>
  </sheetViews>
  <sheetFormatPr defaultColWidth="9.109375" defaultRowHeight="13.2" x14ac:dyDescent="0.25"/>
  <cols>
    <col min="1" max="1" width="22.66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Lake Mabel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2059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10267707.510507748</v>
      </c>
      <c r="Q8" s="184">
        <f>G10</f>
        <v>4535818.3502721377</v>
      </c>
      <c r="R8" s="184">
        <f>G11</f>
        <v>4486871.7921197191</v>
      </c>
      <c r="S8" s="184">
        <f>G12</f>
        <v>4409710.3283953713</v>
      </c>
      <c r="T8" s="184">
        <f>G13</f>
        <v>-3164692.9602794796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24551110.584459964</v>
      </c>
      <c r="Q9" s="184">
        <f>L10</f>
        <v>11971182.230524873</v>
      </c>
      <c r="R9" s="184">
        <f>L11</f>
        <v>11952627.687052658</v>
      </c>
      <c r="S9" s="184">
        <f>L12</f>
        <v>9057761.4535025302</v>
      </c>
      <c r="T9" s="184">
        <f>L13</f>
        <v>-8430460.7866200991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26</v>
      </c>
      <c r="B10" s="170">
        <f>'Escalation Factors'!$A$10</f>
        <v>2023</v>
      </c>
      <c r="C10" s="201">
        <f>C17+5*1</f>
        <v>2059</v>
      </c>
      <c r="D10" s="10" t="s">
        <v>155</v>
      </c>
      <c r="E10" s="184">
        <f>VLOOKUP($A$10,'Cost Estimates in 2023'!$A:$F,2,FALSE)</f>
        <v>4301345</v>
      </c>
      <c r="F10" s="164">
        <f>VLOOKUP(G$7,Multiplier_Labor,3,FALSE)</f>
        <v>1.0545116353773385</v>
      </c>
      <c r="G10" s="185">
        <f>E10*F10</f>
        <v>4535818.3502721377</v>
      </c>
      <c r="H10" s="137"/>
      <c r="J10" s="165">
        <f>C10+1</f>
        <v>2060</v>
      </c>
      <c r="K10" s="164">
        <f>VLOOKUP(J$10,Multiplier_Labor,4,FALSE)</f>
        <v>2.6392552139586085</v>
      </c>
      <c r="L10" s="185">
        <f>G10*K10</f>
        <v>11971182.230524873</v>
      </c>
      <c r="M10" s="2"/>
      <c r="O10" s="134" t="s">
        <v>235</v>
      </c>
      <c r="P10" s="184">
        <f>SUM(Q10:T10)</f>
        <v>24551110.584459964</v>
      </c>
      <c r="Q10" s="184">
        <f>Q9-Q16</f>
        <v>11971182.230524873</v>
      </c>
      <c r="R10" s="184">
        <f>R9-R16</f>
        <v>11952627.687052658</v>
      </c>
      <c r="S10" s="184">
        <f>S9-S16</f>
        <v>9057761.4535025302</v>
      </c>
      <c r="T10" s="184">
        <f>T9-T16</f>
        <v>-8430460.7866200991</v>
      </c>
      <c r="Z10" s="2"/>
      <c r="AA10" s="186" t="str">
        <f>A10</f>
        <v>Lake Mabel Solar</v>
      </c>
      <c r="AB10" s="182">
        <f>P12</f>
        <v>34</v>
      </c>
      <c r="AC10" s="187">
        <f>G7</f>
        <v>2025</v>
      </c>
      <c r="AD10" s="187">
        <f>C10</f>
        <v>2059</v>
      </c>
      <c r="AE10" s="182">
        <f>G15</f>
        <v>10267707.510507748</v>
      </c>
      <c r="AF10" s="182">
        <f>P16</f>
        <v>0</v>
      </c>
      <c r="AG10" s="182">
        <f>L15</f>
        <v>24551110.584459964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4425775</v>
      </c>
      <c r="F11" s="164">
        <f>VLOOKUP(G$7,Multiplier_Materials,3,FALSE)</f>
        <v>1.0138047668757943</v>
      </c>
      <c r="G11" s="185">
        <f>E11*F11</f>
        <v>4486871.7921197191</v>
      </c>
      <c r="H11" s="137"/>
      <c r="K11" s="164">
        <f>VLOOKUP(J$10,Multiplier_Materials,4,FALSE)</f>
        <v>2.6639111257970476</v>
      </c>
      <c r="L11" s="185">
        <f>G11*K11</f>
        <v>11952627.687052658</v>
      </c>
      <c r="M11" s="2"/>
      <c r="O11" s="134" t="s">
        <v>234</v>
      </c>
      <c r="P11" s="184">
        <f>SUM(Q11:T11)</f>
        <v>10267707.510507723</v>
      </c>
      <c r="Q11" s="184">
        <f>Q10/((1+Q13)^(P12))</f>
        <v>4535818.3502721274</v>
      </c>
      <c r="R11" s="184">
        <f>R10/((1+R13)^(P12))</f>
        <v>4486871.792119707</v>
      </c>
      <c r="S11" s="184">
        <f>S10/((1+S13)^(P12))</f>
        <v>4409710.3283953601</v>
      </c>
      <c r="T11" s="184">
        <f>T10/((1+T13)^(P12))</f>
        <v>-3164692.9602794703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4233265</v>
      </c>
      <c r="F12" s="164">
        <f>VLOOKUP(G$7,Multiplier_GDP,3,FALSE)</f>
        <v>1.0416806716317952</v>
      </c>
      <c r="G12" s="185">
        <f>E12*F12</f>
        <v>4409710.3283953713</v>
      </c>
      <c r="H12" s="137"/>
      <c r="K12" s="164">
        <f>VLOOKUP(J$10,Multiplier_GDP,4,FALSE)</f>
        <v>2.0540490823574156</v>
      </c>
      <c r="L12" s="185">
        <f>G12*K12</f>
        <v>9057761.4535025302</v>
      </c>
      <c r="M12" s="2"/>
      <c r="O12" s="134" t="s">
        <v>244</v>
      </c>
      <c r="P12" s="184">
        <f>(P7-P6)</f>
        <v>34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-3121600</v>
      </c>
      <c r="F13" s="164">
        <f>F11</f>
        <v>1.0138047668757943</v>
      </c>
      <c r="G13" s="185">
        <f>E13*F13</f>
        <v>-3164692.9602794796</v>
      </c>
      <c r="H13" s="137"/>
      <c r="K13" s="164">
        <f>K11</f>
        <v>2.6639111257970476</v>
      </c>
      <c r="L13" s="185">
        <f>G13*K13</f>
        <v>-8430460.7866200991</v>
      </c>
      <c r="M13" s="2"/>
      <c r="O13" s="180" t="s">
        <v>237</v>
      </c>
      <c r="P13" s="189">
        <f>IF(P8=0,0,((P9/P8)^(1/($P7-$P6))-1))</f>
        <v>2.5971330470823117E-2</v>
      </c>
      <c r="Q13" s="189">
        <f>IF(Q8=0,0,((Q9/Q8)^(1/($P7-$P6))-1))</f>
        <v>2.8955306914492551E-2</v>
      </c>
      <c r="R13" s="189">
        <f>IF(R8=0,0,((R9/R8)^(1/($P7-$P6))-1))</f>
        <v>2.9236753462968057E-2</v>
      </c>
      <c r="S13" s="189">
        <f>IF(S8=0,0,((S9/S8)^(1/($P7-$P6))-1))</f>
        <v>2.1396665715441632E-2</v>
      </c>
      <c r="T13" s="189">
        <f>IF(T8=0,0,((T9/T8)^(1/($P7-$P6))-1))</f>
        <v>2.9236753462968057E-2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457211.68621684978</v>
      </c>
      <c r="Q14" s="185">
        <f>PMT(Q13,$P12,-Q11)</f>
        <v>211455.33206943225</v>
      </c>
      <c r="R14" s="185">
        <f>PMT(R13,$P12,-R11)</f>
        <v>210020.84997394736</v>
      </c>
      <c r="S14" s="185">
        <f>PMT(S13,$P12,-S11)</f>
        <v>183867.99741559697</v>
      </c>
      <c r="T14" s="185">
        <f>PMT(T13,$P12,-T11)</f>
        <v>-148132.49324212683</v>
      </c>
      <c r="U14" s="190"/>
      <c r="Z14" s="2"/>
    </row>
    <row r="15" spans="1:34" x14ac:dyDescent="0.25">
      <c r="E15" s="185">
        <f>SUM(E10:E13)</f>
        <v>9838785</v>
      </c>
      <c r="F15" s="124"/>
      <c r="G15" s="185">
        <f>SUM(G10:G13)</f>
        <v>10267707.510507748</v>
      </c>
      <c r="H15" s="137"/>
      <c r="L15" s="185">
        <f>SUM(L10:L13)</f>
        <v>24551110.584459964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39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2054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457211.68621684978</v>
      </c>
      <c r="Q17" s="124">
        <f>IF($N17&lt;=TRUNC($P$12),Q14*(1+0),0)</f>
        <v>211455.33206943225</v>
      </c>
      <c r="R17" s="124">
        <f>IF($N17&lt;=TRUNC($P$12),R14*(1+0),0)</f>
        <v>210020.84997394736</v>
      </c>
      <c r="S17" s="124">
        <f>IF($N17&lt;=TRUNC($P$12),S14*(1+0),0)</f>
        <v>183867.99741559697</v>
      </c>
      <c r="T17" s="124">
        <f>IF($N17&lt;=TRUNC($P$12),T14*(1+0),0)</f>
        <v>-148132.49324212683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469078.01696009177</v>
      </c>
      <c r="Q18" s="124">
        <f t="shared" ref="Q18:Q52" si="3">IF($N18&lt;=TRUNC($P$12),Q17*(1+Q$13),0)</f>
        <v>217578.0861082086</v>
      </c>
      <c r="R18" s="124">
        <f t="shared" ref="R18:R52" si="4">IF($N18&lt;=TRUNC($P$12),R17*(1+R$13),0)</f>
        <v>216161.17778671868</v>
      </c>
      <c r="S18" s="124">
        <f t="shared" ref="S18:S52" si="5">IF($N18&lt;=TRUNC($P$12),S17*(1+S$13),0)</f>
        <v>187802.15949206619</v>
      </c>
      <c r="T18" s="124">
        <f t="shared" ref="T18:T52" si="6">IF($N18&lt;=TRUNC($P$12),T17*(1+T$13),0)</f>
        <v>-152463.40642690167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481258.71328590019</v>
      </c>
      <c r="Q19" s="124">
        <f t="shared" si="3"/>
        <v>223878.12636933968</v>
      </c>
      <c r="R19" s="124">
        <f t="shared" si="4"/>
        <v>222481.02884993379</v>
      </c>
      <c r="S19" s="124">
        <f t="shared" si="5"/>
        <v>191820.49951935597</v>
      </c>
      <c r="T19" s="124">
        <f t="shared" si="6"/>
        <v>-156920.94145272928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493762.25636419328</v>
      </c>
      <c r="Q20" s="124">
        <f t="shared" si="3"/>
        <v>230360.58622980546</v>
      </c>
      <c r="R20" s="124">
        <f t="shared" si="4"/>
        <v>228985.65184060679</v>
      </c>
      <c r="S20" s="124">
        <f t="shared" si="5"/>
        <v>195924.81862494067</v>
      </c>
      <c r="T20" s="124">
        <f t="shared" si="6"/>
        <v>-161508.80033115958</v>
      </c>
      <c r="U20" s="196">
        <f>SUM(Q17:T20)/4</f>
        <v>475327.66820675874</v>
      </c>
      <c r="V20" s="124">
        <f>SUM(Q17:Q20)/4</f>
        <v>220818.0326941965</v>
      </c>
      <c r="W20" s="124">
        <f>SUM(R17:R20)/4</f>
        <v>219412.17711280167</v>
      </c>
      <c r="X20" s="124">
        <f>SUM(S17:S20)/4</f>
        <v>189853.86876298997</v>
      </c>
      <c r="Y20" s="124">
        <f>SUM(T17:T20)/4</f>
        <v>-154756.41036322934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506597.35976099526</v>
      </c>
      <c r="Q21" s="124">
        <f t="shared" si="3"/>
        <v>237030.7477050919</v>
      </c>
      <c r="R21" s="124">
        <f t="shared" si="4"/>
        <v>235680.44889002765</v>
      </c>
      <c r="S21" s="124">
        <f t="shared" si="5"/>
        <v>200116.95647441706</v>
      </c>
      <c r="T21" s="124">
        <f t="shared" si="6"/>
        <v>-166230.79330854144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519772.97588896635</v>
      </c>
      <c r="Q22" s="124">
        <f t="shared" si="3"/>
        <v>243894.04575306448</v>
      </c>
      <c r="R22" s="124">
        <f t="shared" si="4"/>
        <v>242570.98007026702</v>
      </c>
      <c r="S22" s="124">
        <f t="shared" si="5"/>
        <v>204398.79209609175</v>
      </c>
      <c r="T22" s="124">
        <f t="shared" si="6"/>
        <v>-171090.84203045687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533298.30263885262</v>
      </c>
      <c r="Q23" s="124">
        <f t="shared" si="3"/>
        <v>250956.07270246174</v>
      </c>
      <c r="R23" s="124">
        <f t="shared" si="4"/>
        <v>249662.96801185195</v>
      </c>
      <c r="S23" s="124">
        <f t="shared" si="5"/>
        <v>208772.24472321189</v>
      </c>
      <c r="T23" s="124">
        <f t="shared" si="6"/>
        <v>-176092.98279867295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547182.79019696498</v>
      </c>
      <c r="Q24" s="124">
        <f t="shared" si="3"/>
        <v>258222.58280961722</v>
      </c>
      <c r="R24" s="124">
        <f t="shared" si="4"/>
        <v>256962.30265644734</v>
      </c>
      <c r="S24" s="124">
        <f t="shared" si="5"/>
        <v>213239.27465421683</v>
      </c>
      <c r="T24" s="124">
        <f t="shared" si="6"/>
        <v>-181241.36992331644</v>
      </c>
      <c r="U24" s="196">
        <f>SUM(Q21:T24)/4</f>
        <v>526712.85712144477</v>
      </c>
      <c r="V24" s="124">
        <f>SUM(Q21:Q24)/4</f>
        <v>247525.86224255885</v>
      </c>
      <c r="W24" s="124">
        <f>SUM(R21:R24)/4</f>
        <v>246219.17490714847</v>
      </c>
      <c r="X24" s="124">
        <f>SUM(S21:S24)/4</f>
        <v>206631.81698698437</v>
      </c>
      <c r="Y24" s="124">
        <f>SUM(T21:T24)/4</f>
        <v>-173663.99701524692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561436.14805395459</v>
      </c>
      <c r="Q25" s="124">
        <f t="shared" si="3"/>
        <v>265699.49694712268</v>
      </c>
      <c r="R25" s="124">
        <f t="shared" si="4"/>
        <v>264475.04614849045</v>
      </c>
      <c r="S25" s="124">
        <f t="shared" si="5"/>
        <v>217801.88413139636</v>
      </c>
      <c r="T25" s="124">
        <f t="shared" si="6"/>
        <v>-186540.27917305502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576068.35221029224</v>
      </c>
      <c r="Q26" s="124">
        <f t="shared" si="3"/>
        <v>273392.90742825292</v>
      </c>
      <c r="R26" s="124">
        <f t="shared" si="4"/>
        <v>272207.43786984094</v>
      </c>
      <c r="S26" s="124">
        <f t="shared" si="5"/>
        <v>222462.11823834921</v>
      </c>
      <c r="T26" s="124">
        <f t="shared" si="6"/>
        <v>-191994.11132615086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591089.65258402016</v>
      </c>
      <c r="Q27" s="124">
        <f t="shared" si="3"/>
        <v>281309.08297108341</v>
      </c>
      <c r="R27" s="124">
        <f t="shared" si="4"/>
        <v>280165.8996216277</v>
      </c>
      <c r="S27" s="124">
        <f t="shared" si="5"/>
        <v>227222.06581664423</v>
      </c>
      <c r="T27" s="124">
        <f t="shared" si="6"/>
        <v>-197607.39582533517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606510.58062649693</v>
      </c>
      <c r="Q28" s="124">
        <f t="shared" si="3"/>
        <v>289454.4738063456</v>
      </c>
      <c r="R28" s="124">
        <f t="shared" si="4"/>
        <v>288357.04095759586</v>
      </c>
      <c r="S28" s="124">
        <f t="shared" si="5"/>
        <v>232083.86040209504</v>
      </c>
      <c r="T28" s="124">
        <f t="shared" si="6"/>
        <v>-203384.79453953964</v>
      </c>
      <c r="U28" s="196">
        <f>SUM(Q25:T28)/4</f>
        <v>583776.18336869101</v>
      </c>
      <c r="V28" s="124">
        <f>SUM(Q25:Q28)/4</f>
        <v>277463.99028820114</v>
      </c>
      <c r="W28" s="124">
        <f>SUM(R25:R28)/4</f>
        <v>276301.35614938877</v>
      </c>
      <c r="X28" s="124">
        <f>SUM(S25:S28)/4</f>
        <v>224892.48214712119</v>
      </c>
      <c r="Y28" s="124">
        <f>SUM(T25:T28)/4</f>
        <v>-194881.64521602017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622341.95715202461</v>
      </c>
      <c r="Q29" s="124">
        <f t="shared" si="3"/>
        <v>297835.71693318128</v>
      </c>
      <c r="R29" s="124">
        <f t="shared" si="4"/>
        <v>296787.66467338405</v>
      </c>
      <c r="S29" s="124">
        <f t="shared" si="5"/>
        <v>237049.68118106789</v>
      </c>
      <c r="T29" s="124">
        <f t="shared" si="6"/>
        <v>-209331.10563560858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638594.90038741298</v>
      </c>
      <c r="Q30" s="124">
        <f t="shared" si="3"/>
        <v>306459.64152707945</v>
      </c>
      <c r="R30" s="124">
        <f t="shared" si="4"/>
        <v>305464.77245628979</v>
      </c>
      <c r="S30" s="124">
        <f t="shared" si="5"/>
        <v>242121.75396725122</v>
      </c>
      <c r="T30" s="124">
        <f t="shared" si="6"/>
        <v>-215451.2675632074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655280.83424770541</v>
      </c>
      <c r="Q31" s="124">
        <f t="shared" si="3"/>
        <v>315333.27450440143</v>
      </c>
      <c r="R31" s="124">
        <f t="shared" si="4"/>
        <v>314395.57070021599</v>
      </c>
      <c r="S31" s="124">
        <f t="shared" si="5"/>
        <v>247302.3521993249</v>
      </c>
      <c r="T31" s="124">
        <f t="shared" si="6"/>
        <v>-221750.36315623685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672411.49684447248</v>
      </c>
      <c r="Q32" s="124">
        <f t="shared" si="3"/>
        <v>324463.84624802828</v>
      </c>
      <c r="R32" s="124">
        <f t="shared" si="4"/>
        <v>323587.47649062733</v>
      </c>
      <c r="S32" s="124">
        <f t="shared" si="5"/>
        <v>252593.79795997628</v>
      </c>
      <c r="T32" s="124">
        <f t="shared" si="6"/>
        <v>-228233.62385415938</v>
      </c>
      <c r="U32" s="196">
        <f>SUM(Q29:T32)/4</f>
        <v>647157.2971579039</v>
      </c>
      <c r="V32" s="124">
        <f>SUM(Q29:Q32)/4</f>
        <v>311023.11980317265</v>
      </c>
      <c r="W32" s="124">
        <f>SUM(R29:R32)/4</f>
        <v>310058.87108012929</v>
      </c>
      <c r="X32" s="124">
        <f>SUM(S29:S32)/4</f>
        <v>244766.89632690506</v>
      </c>
      <c r="Y32" s="124">
        <f>SUM(T29:T32)/4</f>
        <v>-218691.59005230304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689998.94923326094</v>
      </c>
      <c r="Q33" s="124">
        <f t="shared" si="3"/>
        <v>333858.79649879667</v>
      </c>
      <c r="R33" s="124">
        <f t="shared" si="4"/>
        <v>333048.1237644878</v>
      </c>
      <c r="S33" s="124">
        <f t="shared" si="5"/>
        <v>257998.4630167197</v>
      </c>
      <c r="T33" s="124">
        <f t="shared" si="6"/>
        <v>-234906.43404674323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708055.58440696995</v>
      </c>
      <c r="Q34" s="124">
        <f t="shared" si="3"/>
        <v>343525.78041752242</v>
      </c>
      <c r="R34" s="124">
        <f t="shared" si="4"/>
        <v>342785.36965029419</v>
      </c>
      <c r="S34" s="124">
        <f t="shared" si="5"/>
        <v>263518.76988498616</v>
      </c>
      <c r="T34" s="124">
        <f t="shared" si="6"/>
        <v>-241774.33554583284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726594.13654212491</v>
      </c>
      <c r="Q35" s="124">
        <f t="shared" si="3"/>
        <v>353472.67482255236</v>
      </c>
      <c r="R35" s="124">
        <f t="shared" si="4"/>
        <v>352807.30099347222</v>
      </c>
      <c r="S35" s="124">
        <f t="shared" si="5"/>
        <v>269157.19291395962</v>
      </c>
      <c r="T35" s="124">
        <f t="shared" si="6"/>
        <v>-248843.03218785927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745627.69050521264</v>
      </c>
      <c r="Q36" s="124">
        <f t="shared" si="3"/>
        <v>363707.58460792596</v>
      </c>
      <c r="R36" s="124">
        <f t="shared" si="4"/>
        <v>363122.24107255356</v>
      </c>
      <c r="S36" s="124">
        <f t="shared" si="5"/>
        <v>274916.25939564622</v>
      </c>
      <c r="T36" s="124">
        <f t="shared" si="6"/>
        <v>-256118.39457091314</v>
      </c>
      <c r="U36" s="196">
        <f>SUM(Q33:T36)/4</f>
        <v>717569.0901718922</v>
      </c>
      <c r="V36" s="124">
        <f>SUM(Q33:Q36)/4</f>
        <v>348641.20908669935</v>
      </c>
      <c r="W36" s="124">
        <f>SUM(R33:R36)/4</f>
        <v>347940.75887020194</v>
      </c>
      <c r="X36" s="124">
        <f>SUM(S33:S36)/4</f>
        <v>266397.67130282795</v>
      </c>
      <c r="Y36" s="124">
        <f>SUM(T33:T36)/4</f>
        <v>-245410.54908783713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765169.69162644993</v>
      </c>
      <c r="Q37" s="124">
        <f t="shared" si="3"/>
        <v>374238.84934737725</v>
      </c>
      <c r="R37" s="124">
        <f t="shared" si="4"/>
        <v>373738.75651171227</v>
      </c>
      <c r="S37" s="124">
        <f t="shared" si="5"/>
        <v>280798.55069767451</v>
      </c>
      <c r="T37" s="124">
        <f t="shared" si="6"/>
        <v>-263606.46493031411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785233.9557485655</v>
      </c>
      <c r="Q38" s="124">
        <f t="shared" si="3"/>
        <v>385075.05008955713</v>
      </c>
      <c r="R38" s="124">
        <f t="shared" si="4"/>
        <v>384665.66439540143</v>
      </c>
      <c r="S38" s="124">
        <f t="shared" si="5"/>
        <v>286806.70342033316</v>
      </c>
      <c r="T38" s="124">
        <f t="shared" si="6"/>
        <v>-271313.46215672622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805834.67955839168</v>
      </c>
      <c r="Q39" s="124">
        <f t="shared" si="3"/>
        <v>396225.01635001384</v>
      </c>
      <c r="R39" s="124">
        <f t="shared" si="4"/>
        <v>395912.03959099861</v>
      </c>
      <c r="S39" s="124">
        <f t="shared" si="5"/>
        <v>292943.41057836585</v>
      </c>
      <c r="T39" s="124">
        <f t="shared" si="6"/>
        <v>-279245.78696098673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ref="P40:P52" si="7">SUM(Q40:T40)</f>
        <v>826986.4512092846</v>
      </c>
      <c r="Q40" s="124">
        <f t="shared" si="3"/>
        <v>407697.83330562833</v>
      </c>
      <c r="R40" s="124">
        <f t="shared" si="4"/>
        <v>407487.22228554147</v>
      </c>
      <c r="S40" s="124">
        <f t="shared" si="5"/>
        <v>299211.42280805251</v>
      </c>
      <c r="T40" s="124">
        <f t="shared" si="6"/>
        <v>-287410.02718993759</v>
      </c>
      <c r="U40" s="196">
        <f>SUM(Q37:T40)/4</f>
        <v>795806.19453567301</v>
      </c>
      <c r="V40" s="124">
        <f>SUM(Q37:Q40)/4</f>
        <v>390809.18727314414</v>
      </c>
      <c r="W40" s="124">
        <f>SUM(R37:R40)/4</f>
        <v>390450.92069591343</v>
      </c>
      <c r="X40" s="124">
        <f>SUM(S37:S40)/4</f>
        <v>289940.0218761065</v>
      </c>
      <c r="Y40" s="124">
        <f>SUM(T37:T40)/4</f>
        <v>-275393.93530949118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7"/>
        <v>848704.26124262344</v>
      </c>
      <c r="Q41" s="124">
        <f t="shared" si="3"/>
        <v>419502.84919736645</v>
      </c>
      <c r="R41" s="124">
        <f t="shared" si="4"/>
        <v>419400.82574281353</v>
      </c>
      <c r="S41" s="124">
        <f t="shared" si="5"/>
        <v>305613.54960011807</v>
      </c>
      <c r="T41" s="124">
        <f t="shared" si="6"/>
        <v>-295812.96329767472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7"/>
        <v>871003.51381686423</v>
      </c>
      <c r="Q42" s="124">
        <f t="shared" si="3"/>
        <v>431649.68294738029</v>
      </c>
      <c r="R42" s="124">
        <f t="shared" si="4"/>
        <v>431662.7442872214</v>
      </c>
      <c r="S42" s="124">
        <f t="shared" si="5"/>
        <v>312152.66055902134</v>
      </c>
      <c r="T42" s="124">
        <f t="shared" si="6"/>
        <v>-304461.57397675887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7"/>
        <v>893900.03825288429</v>
      </c>
      <c r="Q43" s="124">
        <f t="shared" si="3"/>
        <v>444148.23199666507</v>
      </c>
      <c r="R43" s="124">
        <f t="shared" si="4"/>
        <v>444283.16152109514</v>
      </c>
      <c r="S43" s="124">
        <f t="shared" si="5"/>
        <v>318831.68668918847</v>
      </c>
      <c r="T43" s="124">
        <f t="shared" si="6"/>
        <v>-313363.04195406457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7"/>
        <v>917410.10090457939</v>
      </c>
      <c r="Q44" s="124">
        <f t="shared" si="3"/>
        <v>457008.68036965776</v>
      </c>
      <c r="R44" s="124">
        <f t="shared" si="4"/>
        <v>457272.55878223543</v>
      </c>
      <c r="S44" s="124">
        <f t="shared" si="5"/>
        <v>325653.62170876743</v>
      </c>
      <c r="T44" s="124">
        <f t="shared" si="6"/>
        <v>-322524.75995608128</v>
      </c>
      <c r="U44" s="196">
        <f>SUM(Q41:T44)/4</f>
        <v>882754.47855423787</v>
      </c>
      <c r="V44" s="124">
        <f>SUM(Q41:Q44)/4</f>
        <v>438077.36112776736</v>
      </c>
      <c r="W44" s="124">
        <f>SUM(R41:R44)/4</f>
        <v>438154.82258334139</v>
      </c>
      <c r="X44" s="124">
        <f>SUM(S41:S44)/4</f>
        <v>315562.87963927386</v>
      </c>
      <c r="Y44" s="124">
        <f>SUM(T41:T44)/4</f>
        <v>-309040.58479614486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941550.41736395319</v>
      </c>
      <c r="Q45" s="124">
        <f t="shared" si="3"/>
        <v>470241.50697234843</v>
      </c>
      <c r="R45" s="124">
        <f t="shared" si="4"/>
        <v>470641.72384873219</v>
      </c>
      <c r="S45" s="124">
        <f t="shared" si="5"/>
        <v>332621.52339149284</v>
      </c>
      <c r="T45" s="124">
        <f t="shared" si="6"/>
        <v>-331954.33684862021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966338.16501018533</v>
      </c>
      <c r="Q46" s="124">
        <f t="shared" si="3"/>
        <v>483857.49413066625</v>
      </c>
      <c r="R46" s="124">
        <f t="shared" si="4"/>
        <v>484401.75989828387</v>
      </c>
      <c r="S46" s="124">
        <f t="shared" si="5"/>
        <v>339738.51493726159</v>
      </c>
      <c r="T46" s="124">
        <f t="shared" si="6"/>
        <v>-341659.60395602637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991790.99591244548</v>
      </c>
      <c r="Q47" s="124">
        <f t="shared" si="3"/>
        <v>497867.73637609696</v>
      </c>
      <c r="R47" s="124">
        <f t="shared" si="4"/>
        <v>498564.09472945787</v>
      </c>
      <c r="S47" s="124">
        <f t="shared" si="5"/>
        <v>347007.78637203475</v>
      </c>
      <c r="T47" s="124">
        <f t="shared" si="6"/>
        <v>-351648.62156514404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1017927.0500964974</v>
      </c>
      <c r="Q48" s="124">
        <f t="shared" si="3"/>
        <v>512283.64948569052</v>
      </c>
      <c r="R48" s="124">
        <f t="shared" si="4"/>
        <v>513140.49025255087</v>
      </c>
      <c r="S48" s="124">
        <f t="shared" si="5"/>
        <v>354432.59597769257</v>
      </c>
      <c r="T48" s="124">
        <f t="shared" si="6"/>
        <v>-361929.68561943673</v>
      </c>
      <c r="U48" s="196">
        <f>SUM(Q45:T48)/4</f>
        <v>979401.65709577024</v>
      </c>
      <c r="V48" s="124">
        <f>SUM(Q45:Q48)/4</f>
        <v>491062.59674120054</v>
      </c>
      <c r="W48" s="124">
        <f>SUM(R45:R48)/4</f>
        <v>491687.01718225621</v>
      </c>
      <c r="X48" s="124">
        <f>SUM(S45:S48)/4</f>
        <v>343450.10516962048</v>
      </c>
      <c r="Y48" s="124">
        <f>SUM(T45:T48)/4</f>
        <v>-346798.06199730682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1044764.969185418</v>
      </c>
      <c r="Q49" s="124">
        <f t="shared" si="3"/>
        <v>527116.97978382499</v>
      </c>
      <c r="R49" s="124">
        <f t="shared" si="4"/>
        <v>528143.05225793121</v>
      </c>
      <c r="S49" s="124">
        <f t="shared" si="5"/>
        <v>362016.27175248344</v>
      </c>
      <c r="T49" s="124">
        <f t="shared" si="6"/>
        <v>-372511.33460882172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1072323.9104250623</v>
      </c>
      <c r="Q50" s="124">
        <f t="shared" si="3"/>
        <v>542379.81371330598</v>
      </c>
      <c r="R50" s="124">
        <f t="shared" si="4"/>
        <v>543584.24046997575</v>
      </c>
      <c r="S50" s="124">
        <f t="shared" si="5"/>
        <v>369762.21290272183</v>
      </c>
      <c r="T50" s="124">
        <f t="shared" si="6"/>
        <v>-383402.35666094103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529272.21990262019</v>
      </c>
      <c r="V52" s="124">
        <f>SUM(Q49:Q52)/4</f>
        <v>267374.19837428274</v>
      </c>
      <c r="W52" s="124">
        <f>SUM(R49:R52)/4</f>
        <v>267931.82318197674</v>
      </c>
      <c r="X52" s="124">
        <f>SUM(S49:S52)/4</f>
        <v>182944.62116380132</v>
      </c>
      <c r="Y52" s="124">
        <f>SUM(T49:T52)/4</f>
        <v>-188978.4228174407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24551110.584459968</v>
      </c>
      <c r="Q54" s="196">
        <f>SUM(Q$17:Q$52)</f>
        <v>11971182.230524894</v>
      </c>
      <c r="R54" s="196">
        <f>SUM(R$17:R$52)</f>
        <v>11952627.68705263</v>
      </c>
      <c r="S54" s="196">
        <f>SUM(S$17:S$52)</f>
        <v>9057761.4535025228</v>
      </c>
      <c r="T54" s="196">
        <f>SUM(T$17:T$52)</f>
        <v>-8430460.7866200805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2.0489096641540527E-8</v>
      </c>
      <c r="R55" s="188">
        <f>R54-R$10</f>
        <v>-2.7939677238464355E-8</v>
      </c>
      <c r="S55" s="188">
        <f>S54-S$10</f>
        <v>0</v>
      </c>
      <c r="T55" s="188">
        <f>T54-T$10</f>
        <v>1.862645149230957E-8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2.5971330470823117E-2</v>
      </c>
      <c r="Z56" s="2"/>
    </row>
    <row r="57" spans="13:26" x14ac:dyDescent="0.25">
      <c r="M57" s="2"/>
      <c r="O57" s="134" t="s">
        <v>236</v>
      </c>
      <c r="P57" s="197">
        <f>((1+P56)^(1/12))-1</f>
        <v>2.1389345427478279E-3</v>
      </c>
      <c r="Z57" s="2"/>
    </row>
    <row r="58" spans="13:26" x14ac:dyDescent="0.25">
      <c r="M58" s="2"/>
      <c r="O58" s="134" t="s">
        <v>235</v>
      </c>
      <c r="P58" s="196">
        <f>P10</f>
        <v>24551110.584459964</v>
      </c>
      <c r="Z58" s="2"/>
    </row>
    <row r="59" spans="13:26" x14ac:dyDescent="0.25">
      <c r="M59" s="2"/>
      <c r="O59" s="134" t="s">
        <v>234</v>
      </c>
      <c r="P59" s="196">
        <f>P58/(1+P57)^P60</f>
        <v>10267707.51050755</v>
      </c>
      <c r="Z59" s="2"/>
    </row>
    <row r="60" spans="13:26" x14ac:dyDescent="0.25">
      <c r="M60" s="2"/>
      <c r="O60" s="134" t="s">
        <v>233</v>
      </c>
      <c r="P60" s="124">
        <f>$P$12*12</f>
        <v>408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37749.433039085758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37749.433039085758</v>
      </c>
      <c r="Q63" s="124">
        <f t="shared" ref="Q63:Q102" si="8">O63*$P$57</f>
        <v>0</v>
      </c>
      <c r="R63" s="124">
        <f t="shared" ref="R63:R102" si="9">O63+P63+Q63</f>
        <v>37749.433039085758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102" si="11">R63</f>
        <v>37749.433039085758</v>
      </c>
      <c r="P64" s="124">
        <f t="shared" ref="P64:P187" si="12">P63</f>
        <v>37749.433039085758</v>
      </c>
      <c r="Q64" s="124">
        <f t="shared" si="8"/>
        <v>80.743566296446645</v>
      </c>
      <c r="R64" s="124">
        <f t="shared" si="9"/>
        <v>75579.609644467957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75579.609644467957</v>
      </c>
      <c r="P65" s="124">
        <f t="shared" si="12"/>
        <v>37749.433039085758</v>
      </c>
      <c r="Q65" s="124">
        <f t="shared" si="8"/>
        <v>161.65983779594939</v>
      </c>
      <c r="R65" s="124">
        <f t="shared" si="9"/>
        <v>113490.70252134965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113490.70252134965</v>
      </c>
      <c r="P66" s="124">
        <f t="shared" si="12"/>
        <v>37749.433039085758</v>
      </c>
      <c r="Q66" s="124">
        <f t="shared" si="8"/>
        <v>242.74918390363277</v>
      </c>
      <c r="R66" s="124">
        <f t="shared" si="9"/>
        <v>151482.88474433904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151482.88474433904</v>
      </c>
      <c r="P67" s="124">
        <f t="shared" si="12"/>
        <v>37749.433039085758</v>
      </c>
      <c r="Q67" s="124">
        <f t="shared" si="8"/>
        <v>324.01197481475475</v>
      </c>
      <c r="R67" s="124">
        <f t="shared" si="9"/>
        <v>189556.32975823956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189556.32975823956</v>
      </c>
      <c r="P68" s="124">
        <f t="shared" si="12"/>
        <v>37749.433039085758</v>
      </c>
      <c r="Q68" s="124">
        <f t="shared" si="8"/>
        <v>405.44858151639664</v>
      </c>
      <c r="R68" s="124">
        <f t="shared" si="9"/>
        <v>227711.21137884172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227711.21137884172</v>
      </c>
      <c r="P69" s="124">
        <f t="shared" si="12"/>
        <v>37749.433039085758</v>
      </c>
      <c r="Q69" s="124">
        <f t="shared" si="8"/>
        <v>487.05937578915677</v>
      </c>
      <c r="R69" s="124">
        <f t="shared" si="9"/>
        <v>265947.70379371662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265947.70379371662</v>
      </c>
      <c r="P70" s="124">
        <f t="shared" si="12"/>
        <v>37749.433039085758</v>
      </c>
      <c r="Q70" s="124">
        <f t="shared" si="8"/>
        <v>568.84473020884798</v>
      </c>
      <c r="R70" s="124">
        <f t="shared" si="9"/>
        <v>304265.98156301124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304265.98156301124</v>
      </c>
      <c r="P71" s="124">
        <f t="shared" si="12"/>
        <v>37749.433039085758</v>
      </c>
      <c r="Q71" s="124">
        <f t="shared" si="8"/>
        <v>650.80501814819854</v>
      </c>
      <c r="R71" s="124">
        <f t="shared" si="9"/>
        <v>342666.21962024522</v>
      </c>
      <c r="Z71" s="2"/>
    </row>
    <row r="72" spans="13:26" x14ac:dyDescent="0.25">
      <c r="M72" s="2"/>
      <c r="N72" s="1">
        <f t="shared" si="10"/>
        <v>10</v>
      </c>
      <c r="O72" s="124">
        <f t="shared" si="11"/>
        <v>342666.21962024522</v>
      </c>
      <c r="P72" s="124">
        <f t="shared" si="12"/>
        <v>37749.433039085758</v>
      </c>
      <c r="Q72" s="124">
        <f t="shared" si="8"/>
        <v>732.94061377855598</v>
      </c>
      <c r="R72" s="124">
        <f t="shared" si="9"/>
        <v>381148.59327310952</v>
      </c>
      <c r="Z72" s="2"/>
    </row>
    <row r="73" spans="13:26" x14ac:dyDescent="0.25">
      <c r="M73" s="2"/>
      <c r="N73" s="1">
        <f t="shared" si="10"/>
        <v>11</v>
      </c>
      <c r="O73" s="124">
        <f t="shared" si="11"/>
        <v>381148.59327310952</v>
      </c>
      <c r="P73" s="124">
        <f t="shared" si="12"/>
        <v>37749.433039085758</v>
      </c>
      <c r="Q73" s="124">
        <f t="shared" si="8"/>
        <v>815.25189207159633</v>
      </c>
      <c r="R73" s="124">
        <f t="shared" si="9"/>
        <v>419713.27820426691</v>
      </c>
      <c r="Z73" s="2"/>
    </row>
    <row r="74" spans="13:26" x14ac:dyDescent="0.25">
      <c r="M74" s="2"/>
      <c r="N74" s="1">
        <f t="shared" si="10"/>
        <v>12</v>
      </c>
      <c r="O74" s="124">
        <f t="shared" si="11"/>
        <v>419713.27820426691</v>
      </c>
      <c r="P74" s="124">
        <f t="shared" si="12"/>
        <v>37749.433039085758</v>
      </c>
      <c r="Q74" s="124">
        <f t="shared" si="8"/>
        <v>897.73922880103555</v>
      </c>
      <c r="R74" s="124">
        <f t="shared" si="9"/>
        <v>458360.45047215372</v>
      </c>
      <c r="Z74" s="2"/>
    </row>
    <row r="75" spans="13:26" x14ac:dyDescent="0.25">
      <c r="M75" s="2"/>
      <c r="N75" s="1">
        <f t="shared" si="10"/>
        <v>13</v>
      </c>
      <c r="O75" s="124">
        <f t="shared" si="11"/>
        <v>458360.45047215372</v>
      </c>
      <c r="P75" s="124">
        <f t="shared" si="12"/>
        <v>37749.433039085758</v>
      </c>
      <c r="Q75" s="124">
        <f t="shared" si="8"/>
        <v>980.40300054434454</v>
      </c>
      <c r="R75" s="124">
        <f t="shared" si="9"/>
        <v>497090.28651178384</v>
      </c>
      <c r="Z75" s="2"/>
    </row>
    <row r="76" spans="13:26" x14ac:dyDescent="0.25">
      <c r="M76" s="2"/>
      <c r="N76" s="1">
        <f t="shared" si="10"/>
        <v>14</v>
      </c>
      <c r="O76" s="124">
        <f t="shared" si="11"/>
        <v>497090.28651178384</v>
      </c>
      <c r="P76" s="124">
        <f t="shared" si="12"/>
        <v>37749.433039085758</v>
      </c>
      <c r="Q76" s="124">
        <f t="shared" si="8"/>
        <v>1063.2435846844692</v>
      </c>
      <c r="R76" s="124">
        <f t="shared" si="9"/>
        <v>535902.96313555399</v>
      </c>
      <c r="Z76" s="2"/>
    </row>
    <row r="77" spans="13:26" x14ac:dyDescent="0.25">
      <c r="M77" s="2"/>
      <c r="N77" s="1">
        <f t="shared" si="10"/>
        <v>15</v>
      </c>
      <c r="O77" s="124">
        <f t="shared" si="11"/>
        <v>535902.96313555399</v>
      </c>
      <c r="P77" s="124">
        <f t="shared" si="12"/>
        <v>37749.433039085758</v>
      </c>
      <c r="Q77" s="124">
        <f t="shared" si="8"/>
        <v>1146.2613594115523</v>
      </c>
      <c r="R77" s="124">
        <f t="shared" si="9"/>
        <v>574798.65753405122</v>
      </c>
      <c r="Z77" s="2"/>
    </row>
    <row r="78" spans="13:26" x14ac:dyDescent="0.25">
      <c r="M78" s="2"/>
      <c r="N78" s="1">
        <f t="shared" si="10"/>
        <v>16</v>
      </c>
      <c r="O78" s="124">
        <f t="shared" si="11"/>
        <v>574798.65753405122</v>
      </c>
      <c r="P78" s="124">
        <f t="shared" si="12"/>
        <v>37749.433039085758</v>
      </c>
      <c r="Q78" s="124">
        <f t="shared" si="8"/>
        <v>1229.4567037246611</v>
      </c>
      <c r="R78" s="124">
        <f t="shared" si="9"/>
        <v>613777.54727686162</v>
      </c>
      <c r="Z78" s="2"/>
    </row>
    <row r="79" spans="13:26" x14ac:dyDescent="0.25">
      <c r="M79" s="2"/>
      <c r="N79" s="1">
        <f t="shared" si="10"/>
        <v>17</v>
      </c>
      <c r="O79" s="124">
        <f t="shared" si="11"/>
        <v>613777.54727686162</v>
      </c>
      <c r="P79" s="124">
        <f t="shared" si="12"/>
        <v>37749.433039085758</v>
      </c>
      <c r="Q79" s="124">
        <f t="shared" si="8"/>
        <v>1312.8299974335173</v>
      </c>
      <c r="R79" s="124">
        <f t="shared" si="9"/>
        <v>652839.81031338079</v>
      </c>
      <c r="Z79" s="2"/>
    </row>
    <row r="80" spans="13:26" x14ac:dyDescent="0.25">
      <c r="M80" s="2"/>
      <c r="N80" s="1">
        <f t="shared" si="10"/>
        <v>18</v>
      </c>
      <c r="O80" s="124">
        <f t="shared" si="11"/>
        <v>652839.81031338079</v>
      </c>
      <c r="P80" s="124">
        <f t="shared" si="12"/>
        <v>37749.433039085758</v>
      </c>
      <c r="Q80" s="124">
        <f t="shared" si="8"/>
        <v>1396.3816211602298</v>
      </c>
      <c r="R80" s="124">
        <f t="shared" si="9"/>
        <v>691985.62497362669</v>
      </c>
      <c r="Z80" s="2"/>
    </row>
    <row r="81" spans="13:26" x14ac:dyDescent="0.25">
      <c r="M81" s="2"/>
      <c r="N81" s="1">
        <f t="shared" si="10"/>
        <v>19</v>
      </c>
      <c r="O81" s="124">
        <f t="shared" si="11"/>
        <v>691985.62497362669</v>
      </c>
      <c r="P81" s="124">
        <f t="shared" si="12"/>
        <v>37749.433039085758</v>
      </c>
      <c r="Q81" s="124">
        <f t="shared" si="8"/>
        <v>1480.1119563410341</v>
      </c>
      <c r="R81" s="124">
        <f t="shared" si="9"/>
        <v>731215.16996905347</v>
      </c>
      <c r="Z81" s="2"/>
    </row>
    <row r="82" spans="13:26" x14ac:dyDescent="0.25">
      <c r="M82" s="2"/>
      <c r="N82" s="1">
        <f t="shared" si="10"/>
        <v>20</v>
      </c>
      <c r="O82" s="124">
        <f t="shared" si="11"/>
        <v>731215.16996905347</v>
      </c>
      <c r="P82" s="124">
        <f t="shared" si="12"/>
        <v>37749.433039085758</v>
      </c>
      <c r="Q82" s="124">
        <f t="shared" si="8"/>
        <v>1564.0213852280326</v>
      </c>
      <c r="R82" s="124">
        <f t="shared" si="9"/>
        <v>770528.62439336721</v>
      </c>
      <c r="Z82" s="2"/>
    </row>
    <row r="83" spans="13:26" x14ac:dyDescent="0.25">
      <c r="M83" s="2"/>
      <c r="N83" s="1">
        <f t="shared" si="10"/>
        <v>21</v>
      </c>
      <c r="O83" s="124">
        <f t="shared" si="11"/>
        <v>770528.62439336721</v>
      </c>
      <c r="P83" s="124">
        <f t="shared" si="12"/>
        <v>37749.433039085758</v>
      </c>
      <c r="Q83" s="124">
        <f t="shared" si="8"/>
        <v>1648.1102908909397</v>
      </c>
      <c r="R83" s="124">
        <f t="shared" si="9"/>
        <v>809926.16772334382</v>
      </c>
      <c r="Z83" s="2"/>
    </row>
    <row r="84" spans="13:26" x14ac:dyDescent="0.25">
      <c r="M84" s="2"/>
      <c r="N84" s="1">
        <f t="shared" si="10"/>
        <v>22</v>
      </c>
      <c r="O84" s="124">
        <f t="shared" si="11"/>
        <v>809926.16772334382</v>
      </c>
      <c r="P84" s="124">
        <f t="shared" si="12"/>
        <v>37749.433039085758</v>
      </c>
      <c r="Q84" s="124">
        <f t="shared" si="8"/>
        <v>1732.3790572188309</v>
      </c>
      <c r="R84" s="124">
        <f t="shared" si="9"/>
        <v>849407.97981964832</v>
      </c>
      <c r="Z84" s="2"/>
    </row>
    <row r="85" spans="13:26" x14ac:dyDescent="0.25">
      <c r="M85" s="2"/>
      <c r="N85" s="1">
        <f t="shared" si="10"/>
        <v>23</v>
      </c>
      <c r="O85" s="124">
        <f t="shared" si="11"/>
        <v>849407.97981964832</v>
      </c>
      <c r="P85" s="124">
        <f t="shared" si="12"/>
        <v>37749.433039085758</v>
      </c>
      <c r="Q85" s="124">
        <f t="shared" si="8"/>
        <v>1816.8280689218957</v>
      </c>
      <c r="R85" s="124">
        <f t="shared" si="9"/>
        <v>888974.24092765595</v>
      </c>
      <c r="Z85" s="2"/>
    </row>
    <row r="86" spans="13:26" x14ac:dyDescent="0.25">
      <c r="M86" s="2"/>
      <c r="N86" s="1">
        <f t="shared" si="10"/>
        <v>24</v>
      </c>
      <c r="O86" s="124">
        <f t="shared" si="11"/>
        <v>888974.24092765595</v>
      </c>
      <c r="P86" s="124">
        <f t="shared" si="12"/>
        <v>37749.433039085758</v>
      </c>
      <c r="Q86" s="124">
        <f t="shared" si="8"/>
        <v>1901.4577115331931</v>
      </c>
      <c r="R86" s="124">
        <f t="shared" si="9"/>
        <v>928625.13167827483</v>
      </c>
      <c r="Z86" s="2"/>
    </row>
    <row r="87" spans="13:26" x14ac:dyDescent="0.25">
      <c r="M87" s="2"/>
      <c r="N87" s="1">
        <f t="shared" si="10"/>
        <v>25</v>
      </c>
      <c r="O87" s="124">
        <f t="shared" si="11"/>
        <v>928625.13167827483</v>
      </c>
      <c r="P87" s="124">
        <f t="shared" si="12"/>
        <v>37749.433039085758</v>
      </c>
      <c r="Q87" s="124">
        <f t="shared" si="8"/>
        <v>1986.2683714104123</v>
      </c>
      <c r="R87" s="124">
        <f t="shared" si="9"/>
        <v>968360.83308877097</v>
      </c>
      <c r="Z87" s="2"/>
    </row>
    <row r="88" spans="13:26" x14ac:dyDescent="0.25">
      <c r="M88" s="2"/>
      <c r="N88" s="1">
        <f t="shared" si="10"/>
        <v>26</v>
      </c>
      <c r="O88" s="124">
        <f t="shared" si="11"/>
        <v>968360.83308877097</v>
      </c>
      <c r="P88" s="124">
        <f t="shared" si="12"/>
        <v>37749.433039085758</v>
      </c>
      <c r="Q88" s="124">
        <f t="shared" si="8"/>
        <v>2071.2604357376358</v>
      </c>
      <c r="R88" s="124">
        <f t="shared" si="9"/>
        <v>1008181.5265635944</v>
      </c>
      <c r="Z88" s="2"/>
    </row>
    <row r="89" spans="13:26" x14ac:dyDescent="0.25">
      <c r="M89" s="2"/>
      <c r="N89" s="1">
        <f t="shared" si="10"/>
        <v>27</v>
      </c>
      <c r="O89" s="124">
        <f t="shared" si="11"/>
        <v>1008181.5265635944</v>
      </c>
      <c r="P89" s="124">
        <f t="shared" si="12"/>
        <v>37749.433039085758</v>
      </c>
      <c r="Q89" s="124">
        <f t="shared" si="8"/>
        <v>2156.4342925271089</v>
      </c>
      <c r="R89" s="124">
        <f t="shared" si="9"/>
        <v>1048087.3938952072</v>
      </c>
      <c r="Z89" s="2"/>
    </row>
    <row r="90" spans="13:26" x14ac:dyDescent="0.25">
      <c r="M90" s="2"/>
      <c r="N90" s="1">
        <f t="shared" si="10"/>
        <v>28</v>
      </c>
      <c r="O90" s="124">
        <f t="shared" si="11"/>
        <v>1048087.3938952072</v>
      </c>
      <c r="P90" s="124">
        <f t="shared" si="12"/>
        <v>37749.433039085758</v>
      </c>
      <c r="Q90" s="124">
        <f t="shared" si="8"/>
        <v>2241.7903306210078</v>
      </c>
      <c r="R90" s="124">
        <f t="shared" si="9"/>
        <v>1088078.6172649139</v>
      </c>
      <c r="Z90" s="2"/>
    </row>
    <row r="91" spans="13:26" x14ac:dyDescent="0.25">
      <c r="M91" s="2"/>
      <c r="N91" s="1">
        <f t="shared" si="10"/>
        <v>29</v>
      </c>
      <c r="O91" s="124">
        <f t="shared" si="11"/>
        <v>1088078.6172649139</v>
      </c>
      <c r="P91" s="124">
        <f t="shared" si="12"/>
        <v>37749.433039085758</v>
      </c>
      <c r="Q91" s="124">
        <f t="shared" si="8"/>
        <v>2327.3289396932173</v>
      </c>
      <c r="R91" s="124">
        <f t="shared" si="9"/>
        <v>1128155.3792436928</v>
      </c>
      <c r="Z91" s="2"/>
    </row>
    <row r="92" spans="13:26" x14ac:dyDescent="0.25">
      <c r="M92" s="2"/>
      <c r="N92" s="1">
        <f t="shared" si="10"/>
        <v>30</v>
      </c>
      <c r="O92" s="124">
        <f t="shared" si="11"/>
        <v>1128155.3792436928</v>
      </c>
      <c r="P92" s="124">
        <f t="shared" si="12"/>
        <v>37749.433039085758</v>
      </c>
      <c r="Q92" s="124">
        <f t="shared" si="8"/>
        <v>2413.0505102511106</v>
      </c>
      <c r="R92" s="124">
        <f t="shared" si="9"/>
        <v>1168317.8627930298</v>
      </c>
      <c r="Z92" s="2"/>
    </row>
    <row r="93" spans="13:26" x14ac:dyDescent="0.25">
      <c r="M93" s="2"/>
      <c r="N93" s="1">
        <f t="shared" si="10"/>
        <v>31</v>
      </c>
      <c r="O93" s="124">
        <f t="shared" si="11"/>
        <v>1168317.8627930298</v>
      </c>
      <c r="P93" s="124">
        <f t="shared" si="12"/>
        <v>37749.433039085758</v>
      </c>
      <c r="Q93" s="124">
        <f t="shared" si="8"/>
        <v>2498.9554336373285</v>
      </c>
      <c r="R93" s="124">
        <f t="shared" si="9"/>
        <v>1208566.2512657528</v>
      </c>
      <c r="Z93" s="2"/>
    </row>
    <row r="94" spans="13:26" x14ac:dyDescent="0.25">
      <c r="M94" s="2"/>
      <c r="N94" s="1">
        <f t="shared" si="10"/>
        <v>32</v>
      </c>
      <c r="O94" s="124">
        <f t="shared" si="11"/>
        <v>1208566.2512657528</v>
      </c>
      <c r="P94" s="124">
        <f t="shared" si="12"/>
        <v>37749.433039085758</v>
      </c>
      <c r="Q94" s="124">
        <f t="shared" si="8"/>
        <v>2585.0441020315693</v>
      </c>
      <c r="R94" s="124">
        <f t="shared" si="9"/>
        <v>1248900.72840687</v>
      </c>
      <c r="Z94" s="2"/>
    </row>
    <row r="95" spans="13:26" x14ac:dyDescent="0.25">
      <c r="M95" s="2"/>
      <c r="N95" s="1">
        <f t="shared" si="10"/>
        <v>33</v>
      </c>
      <c r="O95" s="124">
        <f t="shared" si="11"/>
        <v>1248900.72840687</v>
      </c>
      <c r="P95" s="124">
        <f t="shared" si="12"/>
        <v>37749.433039085758</v>
      </c>
      <c r="Q95" s="124">
        <f t="shared" si="8"/>
        <v>2671.3169084523779</v>
      </c>
      <c r="R95" s="124">
        <f t="shared" si="9"/>
        <v>1289321.4783544082</v>
      </c>
      <c r="Z95" s="2"/>
    </row>
    <row r="96" spans="13:26" x14ac:dyDescent="0.25">
      <c r="M96" s="2"/>
      <c r="N96" s="1">
        <f t="shared" si="10"/>
        <v>34</v>
      </c>
      <c r="O96" s="124">
        <f t="shared" si="11"/>
        <v>1289321.4783544082</v>
      </c>
      <c r="P96" s="124">
        <f t="shared" si="12"/>
        <v>37749.433039085758</v>
      </c>
      <c r="Q96" s="124">
        <f t="shared" si="8"/>
        <v>2757.7742467589396</v>
      </c>
      <c r="R96" s="124">
        <f t="shared" si="9"/>
        <v>1329828.6856402529</v>
      </c>
      <c r="Z96" s="2"/>
    </row>
    <row r="97" spans="13:26" x14ac:dyDescent="0.25">
      <c r="M97" s="2"/>
      <c r="N97" s="1">
        <f t="shared" si="10"/>
        <v>35</v>
      </c>
      <c r="O97" s="124">
        <f t="shared" si="11"/>
        <v>1329828.6856402529</v>
      </c>
      <c r="P97" s="124">
        <f t="shared" si="12"/>
        <v>37749.433039085758</v>
      </c>
      <c r="Q97" s="124">
        <f t="shared" si="8"/>
        <v>2844.4165116528793</v>
      </c>
      <c r="R97" s="124">
        <f t="shared" si="9"/>
        <v>1370422.5351909916</v>
      </c>
      <c r="Z97" s="2"/>
    </row>
    <row r="98" spans="13:26" x14ac:dyDescent="0.25">
      <c r="M98" s="2"/>
      <c r="N98" s="1">
        <f t="shared" si="10"/>
        <v>36</v>
      </c>
      <c r="O98" s="124">
        <f t="shared" si="11"/>
        <v>1370422.5351909916</v>
      </c>
      <c r="P98" s="124">
        <f t="shared" si="12"/>
        <v>37749.433039085758</v>
      </c>
      <c r="Q98" s="124">
        <f t="shared" si="8"/>
        <v>2931.2440986800625</v>
      </c>
      <c r="R98" s="124">
        <f t="shared" si="9"/>
        <v>1411103.2123287574</v>
      </c>
      <c r="Z98" s="2"/>
    </row>
    <row r="99" spans="13:26" x14ac:dyDescent="0.25">
      <c r="M99" s="2"/>
      <c r="N99" s="1">
        <f t="shared" si="10"/>
        <v>37</v>
      </c>
      <c r="O99" s="124">
        <f t="shared" si="11"/>
        <v>1411103.2123287574</v>
      </c>
      <c r="P99" s="124">
        <f t="shared" si="12"/>
        <v>37749.433039085758</v>
      </c>
      <c r="Q99" s="124">
        <f t="shared" si="8"/>
        <v>3018.2574042324018</v>
      </c>
      <c r="R99" s="124">
        <f t="shared" si="9"/>
        <v>1451870.9027720755</v>
      </c>
      <c r="Z99" s="2"/>
    </row>
    <row r="100" spans="13:26" x14ac:dyDescent="0.25">
      <c r="M100" s="2"/>
      <c r="N100" s="1">
        <f t="shared" si="10"/>
        <v>38</v>
      </c>
      <c r="O100" s="124">
        <f t="shared" si="11"/>
        <v>1451870.9027720755</v>
      </c>
      <c r="P100" s="124">
        <f t="shared" si="12"/>
        <v>37749.433039085758</v>
      </c>
      <c r="Q100" s="124">
        <f t="shared" si="8"/>
        <v>3105.4568255496656</v>
      </c>
      <c r="R100" s="124">
        <f t="shared" si="9"/>
        <v>1492725.7926367109</v>
      </c>
      <c r="Z100" s="2"/>
    </row>
    <row r="101" spans="13:26" x14ac:dyDescent="0.25">
      <c r="M101" s="2"/>
      <c r="N101" s="1">
        <f t="shared" si="10"/>
        <v>39</v>
      </c>
      <c r="O101" s="124">
        <f t="shared" si="11"/>
        <v>1492725.7926367109</v>
      </c>
      <c r="P101" s="124">
        <f t="shared" si="12"/>
        <v>37749.433039085758</v>
      </c>
      <c r="Q101" s="124">
        <f t="shared" si="8"/>
        <v>3192.8427607212921</v>
      </c>
      <c r="R101" s="124">
        <f t="shared" si="9"/>
        <v>1533668.0684365178</v>
      </c>
      <c r="Z101" s="2"/>
    </row>
    <row r="102" spans="13:26" x14ac:dyDescent="0.25">
      <c r="M102" s="2"/>
      <c r="N102" s="1">
        <f t="shared" si="10"/>
        <v>40</v>
      </c>
      <c r="O102" s="124">
        <f t="shared" si="11"/>
        <v>1533668.0684365178</v>
      </c>
      <c r="P102" s="124">
        <f t="shared" si="12"/>
        <v>37749.433039085758</v>
      </c>
      <c r="Q102" s="124">
        <f t="shared" si="8"/>
        <v>3280.4156086882076</v>
      </c>
      <c r="R102" s="124">
        <f t="shared" si="9"/>
        <v>1574697.9170842918</v>
      </c>
      <c r="Z102" s="2"/>
    </row>
    <row r="103" spans="13:26" x14ac:dyDescent="0.25">
      <c r="M103" s="2"/>
      <c r="N103" s="1">
        <f t="shared" si="10"/>
        <v>41</v>
      </c>
      <c r="O103" s="124">
        <f t="shared" ref="O103:O166" si="13">R102</f>
        <v>1574697.9170842918</v>
      </c>
      <c r="P103" s="124">
        <f t="shared" si="12"/>
        <v>37749.433039085758</v>
      </c>
      <c r="Q103" s="124">
        <f t="shared" ref="Q103:Q166" si="14">O103*$P$57</f>
        <v>3368.1757692446467</v>
      </c>
      <c r="R103" s="124">
        <f t="shared" ref="R103:R166" si="15">O103+P103+Q103</f>
        <v>1615815.5258926221</v>
      </c>
      <c r="Z103" s="2"/>
    </row>
    <row r="104" spans="13:26" x14ac:dyDescent="0.25">
      <c r="M104" s="2"/>
      <c r="N104" s="1">
        <f t="shared" si="10"/>
        <v>42</v>
      </c>
      <c r="O104" s="124">
        <f t="shared" si="13"/>
        <v>1615815.5258926221</v>
      </c>
      <c r="P104" s="124">
        <f t="shared" si="12"/>
        <v>37749.433039085758</v>
      </c>
      <c r="Q104" s="124">
        <f t="shared" si="14"/>
        <v>3456.1236430399767</v>
      </c>
      <c r="R104" s="124">
        <f t="shared" si="15"/>
        <v>1657021.0825747477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1657021.0825747477</v>
      </c>
      <c r="P105" s="124">
        <f t="shared" si="12"/>
        <v>37749.433039085758</v>
      </c>
      <c r="Q105" s="124">
        <f t="shared" si="14"/>
        <v>3544.259631580529</v>
      </c>
      <c r="R105" s="124">
        <f t="shared" si="15"/>
        <v>1698314.7752454139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1698314.7752454139</v>
      </c>
      <c r="P106" s="124">
        <f t="shared" si="12"/>
        <v>37749.433039085758</v>
      </c>
      <c r="Q106" s="124">
        <f t="shared" si="14"/>
        <v>3632.5841372314294</v>
      </c>
      <c r="R106" s="124">
        <f t="shared" si="15"/>
        <v>1739696.7924217309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1739696.7924217309</v>
      </c>
      <c r="P107" s="124">
        <f t="shared" si="12"/>
        <v>37749.433039085758</v>
      </c>
      <c r="Q107" s="124">
        <f t="shared" si="14"/>
        <v>3721.0975632184382</v>
      </c>
      <c r="R107" s="124">
        <f t="shared" si="15"/>
        <v>1781167.323024035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1781167.323024035</v>
      </c>
      <c r="P108" s="124">
        <f t="shared" si="12"/>
        <v>37749.433039085758</v>
      </c>
      <c r="Q108" s="124">
        <f t="shared" si="14"/>
        <v>3809.8003136297871</v>
      </c>
      <c r="R108" s="124">
        <f t="shared" si="15"/>
        <v>1822726.5563767503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1822726.5563767503</v>
      </c>
      <c r="P109" s="124">
        <f t="shared" si="12"/>
        <v>37749.433039085758</v>
      </c>
      <c r="Q109" s="124">
        <f t="shared" si="14"/>
        <v>3898.6927934180276</v>
      </c>
      <c r="R109" s="124">
        <f t="shared" si="15"/>
        <v>1864374.682209254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1864374.682209254</v>
      </c>
      <c r="P110" s="124">
        <f t="shared" si="12"/>
        <v>37749.433039085758</v>
      </c>
      <c r="Q110" s="124">
        <f t="shared" si="14"/>
        <v>3987.7754084018775</v>
      </c>
      <c r="R110" s="124">
        <f t="shared" si="15"/>
        <v>1906111.8906567416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1906111.8906567416</v>
      </c>
      <c r="P111" s="124">
        <f t="shared" si="12"/>
        <v>37749.433039085758</v>
      </c>
      <c r="Q111" s="124">
        <f t="shared" si="14"/>
        <v>4077.0485652680754</v>
      </c>
      <c r="R111" s="124">
        <f t="shared" si="15"/>
        <v>1947938.3722610953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1947938.3722610953</v>
      </c>
      <c r="P112" s="124">
        <f t="shared" si="12"/>
        <v>37749.433039085758</v>
      </c>
      <c r="Q112" s="124">
        <f t="shared" si="14"/>
        <v>4166.512671573234</v>
      </c>
      <c r="R112" s="124">
        <f t="shared" si="15"/>
        <v>1989854.3179717544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1989854.3179717544</v>
      </c>
      <c r="P113" s="124">
        <f t="shared" si="12"/>
        <v>37749.433039085758</v>
      </c>
      <c r="Q113" s="124">
        <f t="shared" si="14"/>
        <v>4256.1681357457055</v>
      </c>
      <c r="R113" s="124">
        <f t="shared" si="15"/>
        <v>2031859.9191465857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2031859.9191465857</v>
      </c>
      <c r="P114" s="124">
        <f t="shared" si="12"/>
        <v>37749.433039085758</v>
      </c>
      <c r="Q114" s="124">
        <f t="shared" si="14"/>
        <v>4346.0153670874406</v>
      </c>
      <c r="R114" s="124">
        <f t="shared" si="15"/>
        <v>2073955.3675527589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2073955.3675527589</v>
      </c>
      <c r="P115" s="124">
        <f t="shared" si="12"/>
        <v>37749.433039085758</v>
      </c>
      <c r="Q115" s="124">
        <f t="shared" si="14"/>
        <v>4436.0547757758641</v>
      </c>
      <c r="R115" s="124">
        <f t="shared" si="15"/>
        <v>2116140.8553676205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2116140.8553676205</v>
      </c>
      <c r="P116" s="124">
        <f t="shared" si="12"/>
        <v>37749.433039085758</v>
      </c>
      <c r="Q116" s="124">
        <f t="shared" si="14"/>
        <v>4526.2867728657384</v>
      </c>
      <c r="R116" s="124">
        <f t="shared" si="15"/>
        <v>2158416.5751795722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2158416.5751795722</v>
      </c>
      <c r="P117" s="124">
        <f t="shared" si="12"/>
        <v>37749.433039085758</v>
      </c>
      <c r="Q117" s="124">
        <f t="shared" si="14"/>
        <v>4616.7117702910509</v>
      </c>
      <c r="R117" s="124">
        <f t="shared" si="15"/>
        <v>2200782.7199889491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2200782.7199889491</v>
      </c>
      <c r="P118" s="124">
        <f t="shared" si="12"/>
        <v>37749.433039085758</v>
      </c>
      <c r="Q118" s="124">
        <f t="shared" si="14"/>
        <v>4707.3301808668839</v>
      </c>
      <c r="R118" s="124">
        <f t="shared" si="15"/>
        <v>2243239.4832089022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2243239.4832089022</v>
      </c>
      <c r="P119" s="124">
        <f t="shared" si="12"/>
        <v>37749.433039085758</v>
      </c>
      <c r="Q119" s="124">
        <f t="shared" si="14"/>
        <v>4798.142418291307</v>
      </c>
      <c r="R119" s="124">
        <f t="shared" si="15"/>
        <v>2285787.0586662795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2285787.0586662795</v>
      </c>
      <c r="P120" s="124">
        <f t="shared" si="12"/>
        <v>37749.433039085758</v>
      </c>
      <c r="Q120" s="124">
        <f t="shared" si="14"/>
        <v>4889.1488971472609</v>
      </c>
      <c r="R120" s="124">
        <f t="shared" si="15"/>
        <v>2328425.6406025128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2328425.6406025128</v>
      </c>
      <c r="P121" s="124">
        <f t="shared" si="12"/>
        <v>37749.433039085758</v>
      </c>
      <c r="Q121" s="124">
        <f t="shared" si="14"/>
        <v>4980.3500329044537</v>
      </c>
      <c r="R121" s="124">
        <f t="shared" si="15"/>
        <v>2371155.4236745033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2371155.4236745033</v>
      </c>
      <c r="P122" s="124">
        <f t="shared" si="12"/>
        <v>37749.433039085758</v>
      </c>
      <c r="Q122" s="124">
        <f t="shared" si="14"/>
        <v>5071.7462419212561</v>
      </c>
      <c r="R122" s="124">
        <f t="shared" si="15"/>
        <v>2413976.6029555104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2413976.6029555104</v>
      </c>
      <c r="P123" s="124">
        <f t="shared" si="12"/>
        <v>37749.433039085758</v>
      </c>
      <c r="Q123" s="124">
        <f t="shared" si="14"/>
        <v>5163.3379414465999</v>
      </c>
      <c r="R123" s="124">
        <f t="shared" si="15"/>
        <v>2456889.3739360431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2456889.3739360431</v>
      </c>
      <c r="P124" s="124">
        <f t="shared" si="12"/>
        <v>37749.433039085758</v>
      </c>
      <c r="Q124" s="124">
        <f t="shared" si="14"/>
        <v>5255.1255496218873</v>
      </c>
      <c r="R124" s="124">
        <f t="shared" si="15"/>
        <v>2499893.9325247509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2499893.9325247509</v>
      </c>
      <c r="P125" s="124">
        <f t="shared" si="12"/>
        <v>37749.433039085758</v>
      </c>
      <c r="Q125" s="124">
        <f t="shared" si="14"/>
        <v>5347.1094854828971</v>
      </c>
      <c r="R125" s="124">
        <f t="shared" si="15"/>
        <v>2542990.4750493197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2542990.4750493197</v>
      </c>
      <c r="P126" s="124">
        <f t="shared" si="12"/>
        <v>37749.433039085758</v>
      </c>
      <c r="Q126" s="124">
        <f t="shared" si="14"/>
        <v>5439.2901689616983</v>
      </c>
      <c r="R126" s="124">
        <f t="shared" si="15"/>
        <v>2586179.1982573671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2586179.1982573671</v>
      </c>
      <c r="P127" s="124">
        <f t="shared" si="12"/>
        <v>37749.433039085758</v>
      </c>
      <c r="Q127" s="124">
        <f t="shared" si="14"/>
        <v>5531.6680208885655</v>
      </c>
      <c r="R127" s="124">
        <f t="shared" si="15"/>
        <v>2629460.2993173418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2629460.2993173418</v>
      </c>
      <c r="P128" s="124">
        <f t="shared" si="12"/>
        <v>37749.433039085758</v>
      </c>
      <c r="Q128" s="124">
        <f t="shared" si="14"/>
        <v>5624.2434629939053</v>
      </c>
      <c r="R128" s="124">
        <f t="shared" si="15"/>
        <v>2672833.9758194215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2672833.9758194215</v>
      </c>
      <c r="P129" s="124">
        <f t="shared" si="12"/>
        <v>37749.433039085758</v>
      </c>
      <c r="Q129" s="124">
        <f t="shared" si="14"/>
        <v>5717.0169179101731</v>
      </c>
      <c r="R129" s="124">
        <f t="shared" si="15"/>
        <v>2716300.4257764174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2716300.4257764174</v>
      </c>
      <c r="P130" s="124">
        <f t="shared" si="12"/>
        <v>37749.433039085758</v>
      </c>
      <c r="Q130" s="124">
        <f t="shared" si="14"/>
        <v>5809.9888091738112</v>
      </c>
      <c r="R130" s="124">
        <f t="shared" si="15"/>
        <v>2759859.8476246772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2759859.8476246772</v>
      </c>
      <c r="P131" s="124">
        <f t="shared" si="12"/>
        <v>37749.433039085758</v>
      </c>
      <c r="Q131" s="124">
        <f t="shared" si="14"/>
        <v>5903.1595612271794</v>
      </c>
      <c r="R131" s="124">
        <f t="shared" si="15"/>
        <v>2803512.4402249902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2803512.4402249902</v>
      </c>
      <c r="P132" s="124">
        <f t="shared" si="12"/>
        <v>37749.433039085758</v>
      </c>
      <c r="Q132" s="124">
        <f t="shared" si="14"/>
        <v>5996.5295994204871</v>
      </c>
      <c r="R132" s="124">
        <f t="shared" si="15"/>
        <v>2847258.4028634964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2847258.4028634964</v>
      </c>
      <c r="P133" s="124">
        <f t="shared" si="12"/>
        <v>37749.433039085758</v>
      </c>
      <c r="Q133" s="124">
        <f t="shared" si="14"/>
        <v>6090.0993500137438</v>
      </c>
      <c r="R133" s="124">
        <f t="shared" si="15"/>
        <v>2891097.9352525962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2891097.9352525962</v>
      </c>
      <c r="P134" s="124">
        <f t="shared" si="12"/>
        <v>37749.433039085758</v>
      </c>
      <c r="Q134" s="124">
        <f t="shared" si="14"/>
        <v>6183.8692401787011</v>
      </c>
      <c r="R134" s="124">
        <f t="shared" si="15"/>
        <v>2935031.2375318608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2935031.2375318608</v>
      </c>
      <c r="P135" s="124">
        <f t="shared" si="12"/>
        <v>37749.433039085758</v>
      </c>
      <c r="Q135" s="124">
        <f t="shared" si="14"/>
        <v>6277.8396980008019</v>
      </c>
      <c r="R135" s="124">
        <f t="shared" si="15"/>
        <v>2979058.5102689476</v>
      </c>
      <c r="Z135" s="2"/>
    </row>
    <row r="136" spans="13:26" x14ac:dyDescent="0.25">
      <c r="M136" s="2"/>
      <c r="N136" s="1">
        <f t="shared" si="10"/>
        <v>74</v>
      </c>
      <c r="O136" s="124">
        <f t="shared" si="13"/>
        <v>2979058.5102689476</v>
      </c>
      <c r="P136" s="124">
        <f t="shared" si="12"/>
        <v>37749.433039085758</v>
      </c>
      <c r="Q136" s="124">
        <f t="shared" si="14"/>
        <v>6372.0111524811364</v>
      </c>
      <c r="R136" s="124">
        <f t="shared" si="15"/>
        <v>3023179.9544605147</v>
      </c>
      <c r="Z136" s="2"/>
    </row>
    <row r="137" spans="13:26" x14ac:dyDescent="0.25">
      <c r="M137" s="2"/>
      <c r="N137" s="1">
        <f t="shared" si="10"/>
        <v>75</v>
      </c>
      <c r="O137" s="124">
        <f t="shared" si="13"/>
        <v>3023179.9544605147</v>
      </c>
      <c r="P137" s="124">
        <f t="shared" si="12"/>
        <v>37749.433039085758</v>
      </c>
      <c r="Q137" s="124">
        <f t="shared" si="14"/>
        <v>6466.3840335384002</v>
      </c>
      <c r="R137" s="124">
        <f t="shared" si="15"/>
        <v>3067395.7715331391</v>
      </c>
      <c r="Z137" s="2"/>
    </row>
    <row r="138" spans="13:26" x14ac:dyDescent="0.25">
      <c r="M138" s="2"/>
      <c r="N138" s="1">
        <f t="shared" si="10"/>
        <v>76</v>
      </c>
      <c r="O138" s="124">
        <f t="shared" si="13"/>
        <v>3067395.7715331391</v>
      </c>
      <c r="P138" s="124">
        <f t="shared" si="12"/>
        <v>37749.433039085758</v>
      </c>
      <c r="Q138" s="124">
        <f t="shared" si="14"/>
        <v>6560.9587720108557</v>
      </c>
      <c r="R138" s="124">
        <f t="shared" si="15"/>
        <v>3111706.1633442356</v>
      </c>
      <c r="Z138" s="2"/>
    </row>
    <row r="139" spans="13:26" x14ac:dyDescent="0.25">
      <c r="M139" s="2"/>
      <c r="N139" s="1">
        <f t="shared" si="10"/>
        <v>77</v>
      </c>
      <c r="O139" s="124">
        <f t="shared" si="13"/>
        <v>3111706.1633442356</v>
      </c>
      <c r="P139" s="124">
        <f t="shared" si="12"/>
        <v>37749.433039085758</v>
      </c>
      <c r="Q139" s="124">
        <f t="shared" si="14"/>
        <v>6655.7357996583005</v>
      </c>
      <c r="R139" s="124">
        <f t="shared" si="15"/>
        <v>3156111.3321829797</v>
      </c>
      <c r="Z139" s="2"/>
    </row>
    <row r="140" spans="13:26" x14ac:dyDescent="0.25">
      <c r="M140" s="2"/>
      <c r="N140" s="1">
        <f t="shared" si="10"/>
        <v>78</v>
      </c>
      <c r="O140" s="124">
        <f t="shared" si="13"/>
        <v>3156111.3321829797</v>
      </c>
      <c r="P140" s="124">
        <f t="shared" si="12"/>
        <v>37749.433039085758</v>
      </c>
      <c r="Q140" s="124">
        <f t="shared" si="14"/>
        <v>6750.7155491640397</v>
      </c>
      <c r="R140" s="124">
        <f t="shared" si="15"/>
        <v>3200611.4807712296</v>
      </c>
      <c r="Z140" s="2"/>
    </row>
    <row r="141" spans="13:26" x14ac:dyDescent="0.25">
      <c r="M141" s="2"/>
      <c r="N141" s="1">
        <f t="shared" si="10"/>
        <v>79</v>
      </c>
      <c r="O141" s="124">
        <f t="shared" si="13"/>
        <v>3200611.4807712296</v>
      </c>
      <c r="P141" s="124">
        <f t="shared" si="12"/>
        <v>37749.433039085758</v>
      </c>
      <c r="Q141" s="124">
        <f t="shared" si="14"/>
        <v>6845.8984541368582</v>
      </c>
      <c r="R141" s="124">
        <f t="shared" si="15"/>
        <v>3245206.8122644522</v>
      </c>
      <c r="Z141" s="2"/>
    </row>
    <row r="142" spans="13:26" x14ac:dyDescent="0.25">
      <c r="M142" s="2"/>
      <c r="N142" s="1">
        <f t="shared" si="10"/>
        <v>80</v>
      </c>
      <c r="O142" s="124">
        <f t="shared" si="13"/>
        <v>3245206.8122644522</v>
      </c>
      <c r="P142" s="124">
        <f t="shared" si="12"/>
        <v>37749.433039085758</v>
      </c>
      <c r="Q142" s="124">
        <f t="shared" si="14"/>
        <v>6941.2849491130019</v>
      </c>
      <c r="R142" s="124">
        <f t="shared" si="15"/>
        <v>3289897.5302526513</v>
      </c>
      <c r="Z142" s="2"/>
    </row>
    <row r="143" spans="13:26" x14ac:dyDescent="0.25">
      <c r="M143" s="2"/>
      <c r="N143" s="1">
        <f t="shared" si="10"/>
        <v>81</v>
      </c>
      <c r="O143" s="124">
        <f t="shared" si="13"/>
        <v>3289897.5302526513</v>
      </c>
      <c r="P143" s="124">
        <f t="shared" si="12"/>
        <v>37749.433039085758</v>
      </c>
      <c r="Q143" s="124">
        <f t="shared" si="14"/>
        <v>7036.8754695581629</v>
      </c>
      <c r="R143" s="124">
        <f t="shared" si="15"/>
        <v>3334683.8387612952</v>
      </c>
      <c r="Z143" s="2"/>
    </row>
    <row r="144" spans="13:26" x14ac:dyDescent="0.25">
      <c r="M144" s="2"/>
      <c r="N144" s="1">
        <f t="shared" si="10"/>
        <v>82</v>
      </c>
      <c r="O144" s="124">
        <f t="shared" si="13"/>
        <v>3334683.8387612952</v>
      </c>
      <c r="P144" s="124">
        <f t="shared" si="12"/>
        <v>37749.433039085758</v>
      </c>
      <c r="Q144" s="124">
        <f t="shared" si="14"/>
        <v>7132.6704518694623</v>
      </c>
      <c r="R144" s="124">
        <f t="shared" si="15"/>
        <v>3379565.9422522504</v>
      </c>
      <c r="Z144" s="2"/>
    </row>
    <row r="145" spans="13:26" x14ac:dyDescent="0.25">
      <c r="M145" s="2"/>
      <c r="N145" s="1">
        <f t="shared" si="10"/>
        <v>83</v>
      </c>
      <c r="O145" s="124">
        <f t="shared" si="13"/>
        <v>3379565.9422522504</v>
      </c>
      <c r="P145" s="124">
        <f t="shared" si="12"/>
        <v>37749.433039085758</v>
      </c>
      <c r="Q145" s="124">
        <f t="shared" si="14"/>
        <v>7228.6703333774494</v>
      </c>
      <c r="R145" s="124">
        <f t="shared" si="15"/>
        <v>3424544.0456247139</v>
      </c>
      <c r="Z145" s="2"/>
    </row>
    <row r="146" spans="13:26" x14ac:dyDescent="0.25">
      <c r="M146" s="2"/>
      <c r="N146" s="1">
        <f t="shared" si="10"/>
        <v>84</v>
      </c>
      <c r="O146" s="124">
        <f t="shared" si="13"/>
        <v>3424544.0456247139</v>
      </c>
      <c r="P146" s="124">
        <f t="shared" si="12"/>
        <v>37749.433039085758</v>
      </c>
      <c r="Q146" s="124">
        <f t="shared" si="14"/>
        <v>7324.8755523480941</v>
      </c>
      <c r="R146" s="124">
        <f t="shared" si="15"/>
        <v>3469618.3542161481</v>
      </c>
      <c r="Z146" s="2"/>
    </row>
    <row r="147" spans="13:26" x14ac:dyDescent="0.25">
      <c r="M147" s="2"/>
      <c r="N147" s="1">
        <f t="shared" si="10"/>
        <v>85</v>
      </c>
      <c r="O147" s="124">
        <f t="shared" si="13"/>
        <v>3469618.3542161481</v>
      </c>
      <c r="P147" s="124">
        <f t="shared" si="12"/>
        <v>37749.433039085758</v>
      </c>
      <c r="Q147" s="124">
        <f t="shared" si="14"/>
        <v>7421.2865479847878</v>
      </c>
      <c r="R147" s="124">
        <f t="shared" si="15"/>
        <v>3514789.073803219</v>
      </c>
      <c r="Z147" s="2"/>
    </row>
    <row r="148" spans="13:26" x14ac:dyDescent="0.25">
      <c r="M148" s="2"/>
      <c r="N148" s="1">
        <f t="shared" si="10"/>
        <v>86</v>
      </c>
      <c r="O148" s="124">
        <f t="shared" si="13"/>
        <v>3514789.073803219</v>
      </c>
      <c r="P148" s="124">
        <f t="shared" si="12"/>
        <v>37749.433039085758</v>
      </c>
      <c r="Q148" s="124">
        <f t="shared" si="14"/>
        <v>7517.9037604303494</v>
      </c>
      <c r="R148" s="124">
        <f t="shared" si="15"/>
        <v>3560056.4106027354</v>
      </c>
      <c r="Z148" s="2"/>
    </row>
    <row r="149" spans="13:26" x14ac:dyDescent="0.25">
      <c r="M149" s="2"/>
      <c r="N149" s="1">
        <f t="shared" si="10"/>
        <v>87</v>
      </c>
      <c r="O149" s="124">
        <f t="shared" si="13"/>
        <v>3560056.4106027354</v>
      </c>
      <c r="P149" s="124">
        <f t="shared" si="12"/>
        <v>37749.433039085758</v>
      </c>
      <c r="Q149" s="124">
        <f t="shared" si="14"/>
        <v>7614.7276307690354</v>
      </c>
      <c r="R149" s="124">
        <f t="shared" si="15"/>
        <v>3605420.5712725902</v>
      </c>
      <c r="Z149" s="2"/>
    </row>
    <row r="150" spans="13:26" x14ac:dyDescent="0.25">
      <c r="M150" s="2"/>
      <c r="N150" s="1">
        <f t="shared" si="10"/>
        <v>88</v>
      </c>
      <c r="O150" s="124">
        <f t="shared" si="13"/>
        <v>3605420.5712725902</v>
      </c>
      <c r="P150" s="124">
        <f t="shared" si="12"/>
        <v>37749.433039085758</v>
      </c>
      <c r="Q150" s="124">
        <f t="shared" si="14"/>
        <v>7711.7586010285504</v>
      </c>
      <c r="R150" s="124">
        <f t="shared" si="15"/>
        <v>3650881.7629127046</v>
      </c>
      <c r="Z150" s="2"/>
    </row>
    <row r="151" spans="13:26" x14ac:dyDescent="0.25">
      <c r="M151" s="2"/>
      <c r="N151" s="1">
        <f t="shared" si="10"/>
        <v>89</v>
      </c>
      <c r="O151" s="124">
        <f t="shared" si="13"/>
        <v>3650881.7629127046</v>
      </c>
      <c r="P151" s="124">
        <f t="shared" si="12"/>
        <v>37749.433039085758</v>
      </c>
      <c r="Q151" s="124">
        <f t="shared" si="14"/>
        <v>7808.9971141820697</v>
      </c>
      <c r="R151" s="124">
        <f t="shared" si="15"/>
        <v>3696440.1930659725</v>
      </c>
      <c r="Z151" s="2"/>
    </row>
    <row r="152" spans="13:26" x14ac:dyDescent="0.25">
      <c r="M152" s="2"/>
      <c r="N152" s="1">
        <f t="shared" si="10"/>
        <v>90</v>
      </c>
      <c r="O152" s="124">
        <f t="shared" si="13"/>
        <v>3696440.1930659725</v>
      </c>
      <c r="P152" s="124">
        <f t="shared" si="12"/>
        <v>37749.433039085758</v>
      </c>
      <c r="Q152" s="124">
        <f t="shared" si="14"/>
        <v>7906.4436141502583</v>
      </c>
      <c r="R152" s="124">
        <f t="shared" si="15"/>
        <v>3742096.0697192089</v>
      </c>
      <c r="Z152" s="2"/>
    </row>
    <row r="153" spans="13:26" x14ac:dyDescent="0.25">
      <c r="M153" s="2"/>
      <c r="N153" s="1">
        <f t="shared" si="10"/>
        <v>91</v>
      </c>
      <c r="O153" s="124">
        <f t="shared" si="13"/>
        <v>3742096.0697192089</v>
      </c>
      <c r="P153" s="124">
        <f t="shared" si="12"/>
        <v>37749.433039085758</v>
      </c>
      <c r="Q153" s="124">
        <f t="shared" si="14"/>
        <v>8004.0985458033001</v>
      </c>
      <c r="R153" s="124">
        <f t="shared" si="15"/>
        <v>3787849.601304098</v>
      </c>
      <c r="Z153" s="2"/>
    </row>
    <row r="154" spans="13:26" x14ac:dyDescent="0.25">
      <c r="M154" s="2"/>
      <c r="N154" s="1">
        <f t="shared" si="10"/>
        <v>92</v>
      </c>
      <c r="O154" s="124">
        <f t="shared" si="13"/>
        <v>3787849.601304098</v>
      </c>
      <c r="P154" s="124">
        <f t="shared" si="12"/>
        <v>37749.433039085758</v>
      </c>
      <c r="Q154" s="124">
        <f t="shared" si="14"/>
        <v>8101.9623549629232</v>
      </c>
      <c r="R154" s="124">
        <f t="shared" si="15"/>
        <v>3833700.9966981467</v>
      </c>
      <c r="Z154" s="2"/>
    </row>
    <row r="155" spans="13:26" x14ac:dyDescent="0.25">
      <c r="M155" s="2"/>
      <c r="N155" s="1">
        <f t="shared" si="10"/>
        <v>93</v>
      </c>
      <c r="O155" s="124">
        <f t="shared" si="13"/>
        <v>3833700.9966981467</v>
      </c>
      <c r="P155" s="124">
        <f t="shared" si="12"/>
        <v>37749.433039085758</v>
      </c>
      <c r="Q155" s="124">
        <f t="shared" si="14"/>
        <v>8200.0354884044427</v>
      </c>
      <c r="R155" s="124">
        <f t="shared" si="15"/>
        <v>3879650.465225637</v>
      </c>
      <c r="Z155" s="2"/>
    </row>
    <row r="156" spans="13:26" x14ac:dyDescent="0.25">
      <c r="M156" s="2"/>
      <c r="N156" s="1">
        <f t="shared" si="10"/>
        <v>94</v>
      </c>
      <c r="O156" s="124">
        <f t="shared" si="13"/>
        <v>3879650.465225637</v>
      </c>
      <c r="P156" s="124">
        <f t="shared" si="12"/>
        <v>37749.433039085758</v>
      </c>
      <c r="Q156" s="124">
        <f t="shared" si="14"/>
        <v>8298.3183938587954</v>
      </c>
      <c r="R156" s="124">
        <f t="shared" si="15"/>
        <v>3925698.2166585815</v>
      </c>
      <c r="Z156" s="2"/>
    </row>
    <row r="157" spans="13:26" x14ac:dyDescent="0.25">
      <c r="M157" s="2"/>
      <c r="N157" s="1">
        <f t="shared" si="10"/>
        <v>95</v>
      </c>
      <c r="O157" s="124">
        <f t="shared" si="13"/>
        <v>3925698.2166585815</v>
      </c>
      <c r="P157" s="124">
        <f t="shared" si="12"/>
        <v>37749.433039085758</v>
      </c>
      <c r="Q157" s="124">
        <f t="shared" si="14"/>
        <v>8396.8115200145858</v>
      </c>
      <c r="R157" s="124">
        <f t="shared" si="15"/>
        <v>3971844.4612176819</v>
      </c>
      <c r="Z157" s="2"/>
    </row>
    <row r="158" spans="13:26" x14ac:dyDescent="0.25">
      <c r="M158" s="2"/>
      <c r="N158" s="1">
        <f t="shared" si="10"/>
        <v>96</v>
      </c>
      <c r="O158" s="124">
        <f t="shared" si="13"/>
        <v>3971844.4612176819</v>
      </c>
      <c r="P158" s="124">
        <f t="shared" si="12"/>
        <v>37749.433039085758</v>
      </c>
      <c r="Q158" s="124">
        <f t="shared" si="14"/>
        <v>8495.5153165201355</v>
      </c>
      <c r="R158" s="124">
        <f t="shared" si="15"/>
        <v>4018089.4095732882</v>
      </c>
      <c r="Z158" s="2"/>
    </row>
    <row r="159" spans="13:26" x14ac:dyDescent="0.25">
      <c r="M159" s="2"/>
      <c r="N159" s="1">
        <f t="shared" si="10"/>
        <v>97</v>
      </c>
      <c r="O159" s="124">
        <f t="shared" si="13"/>
        <v>4018089.4095732882</v>
      </c>
      <c r="P159" s="124">
        <f t="shared" si="12"/>
        <v>37749.433039085758</v>
      </c>
      <c r="Q159" s="124">
        <f t="shared" si="14"/>
        <v>8594.4302339855312</v>
      </c>
      <c r="R159" s="124">
        <f t="shared" si="15"/>
        <v>4064433.2728463598</v>
      </c>
      <c r="Z159" s="2"/>
    </row>
    <row r="160" spans="13:26" x14ac:dyDescent="0.25">
      <c r="M160" s="2"/>
      <c r="N160" s="1">
        <f t="shared" si="10"/>
        <v>98</v>
      </c>
      <c r="O160" s="124">
        <f t="shared" si="13"/>
        <v>4064433.2728463598</v>
      </c>
      <c r="P160" s="124">
        <f t="shared" si="12"/>
        <v>37749.433039085758</v>
      </c>
      <c r="Q160" s="124">
        <f t="shared" si="14"/>
        <v>8693.556723984686</v>
      </c>
      <c r="R160" s="124">
        <f t="shared" si="15"/>
        <v>4110876.2626094306</v>
      </c>
      <c r="Z160" s="2"/>
    </row>
    <row r="161" spans="13:26" x14ac:dyDescent="0.25">
      <c r="M161" s="2"/>
      <c r="N161" s="1">
        <f t="shared" si="10"/>
        <v>99</v>
      </c>
      <c r="O161" s="124">
        <f t="shared" si="13"/>
        <v>4110876.2626094306</v>
      </c>
      <c r="P161" s="124">
        <f t="shared" si="12"/>
        <v>37749.433039085758</v>
      </c>
      <c r="Q161" s="124">
        <f t="shared" si="14"/>
        <v>8792.8952390574013</v>
      </c>
      <c r="R161" s="124">
        <f t="shared" si="15"/>
        <v>4157418.590887574</v>
      </c>
      <c r="Z161" s="2"/>
    </row>
    <row r="162" spans="13:26" x14ac:dyDescent="0.25">
      <c r="M162" s="2"/>
      <c r="N162" s="1">
        <f t="shared" si="10"/>
        <v>100</v>
      </c>
      <c r="O162" s="124">
        <f t="shared" si="13"/>
        <v>4157418.590887574</v>
      </c>
      <c r="P162" s="124">
        <f t="shared" si="12"/>
        <v>37749.433039085758</v>
      </c>
      <c r="Q162" s="124">
        <f t="shared" si="14"/>
        <v>8892.4462327114325</v>
      </c>
      <c r="R162" s="124">
        <f t="shared" si="15"/>
        <v>4204060.4701593714</v>
      </c>
      <c r="Z162" s="2"/>
    </row>
    <row r="163" spans="13:26" x14ac:dyDescent="0.25">
      <c r="M163" s="2"/>
      <c r="N163" s="1">
        <f t="shared" si="10"/>
        <v>101</v>
      </c>
      <c r="O163" s="124">
        <f t="shared" si="13"/>
        <v>4204060.4701593714</v>
      </c>
      <c r="P163" s="124">
        <f t="shared" si="12"/>
        <v>37749.433039085758</v>
      </c>
      <c r="Q163" s="124">
        <f t="shared" si="14"/>
        <v>8992.2101594245541</v>
      </c>
      <c r="R163" s="124">
        <f t="shared" si="15"/>
        <v>4250802.113357882</v>
      </c>
      <c r="Z163" s="2"/>
    </row>
    <row r="164" spans="13:26" x14ac:dyDescent="0.25">
      <c r="M164" s="2"/>
      <c r="N164" s="1">
        <f t="shared" si="10"/>
        <v>102</v>
      </c>
      <c r="O164" s="124">
        <f t="shared" si="13"/>
        <v>4250802.113357882</v>
      </c>
      <c r="P164" s="124">
        <f t="shared" si="12"/>
        <v>37749.433039085758</v>
      </c>
      <c r="Q164" s="124">
        <f t="shared" si="14"/>
        <v>9092.1874746466419</v>
      </c>
      <c r="R164" s="124">
        <f t="shared" si="15"/>
        <v>4297643.7338716146</v>
      </c>
      <c r="Z164" s="2"/>
    </row>
    <row r="165" spans="13:26" x14ac:dyDescent="0.25">
      <c r="M165" s="2"/>
      <c r="N165" s="1">
        <f t="shared" si="10"/>
        <v>103</v>
      </c>
      <c r="O165" s="124">
        <f t="shared" si="13"/>
        <v>4297643.7338716146</v>
      </c>
      <c r="P165" s="124">
        <f t="shared" si="12"/>
        <v>37749.433039085758</v>
      </c>
      <c r="Q165" s="124">
        <f t="shared" si="14"/>
        <v>9192.3786348017493</v>
      </c>
      <c r="R165" s="124">
        <f t="shared" si="15"/>
        <v>4344585.5455455026</v>
      </c>
      <c r="Z165" s="2"/>
    </row>
    <row r="166" spans="13:26" x14ac:dyDescent="0.25">
      <c r="M166" s="2"/>
      <c r="N166" s="1">
        <f t="shared" si="10"/>
        <v>104</v>
      </c>
      <c r="O166" s="124">
        <f t="shared" si="13"/>
        <v>4344585.5455455026</v>
      </c>
      <c r="P166" s="124">
        <f t="shared" si="12"/>
        <v>37749.433039085758</v>
      </c>
      <c r="Q166" s="124">
        <f t="shared" si="14"/>
        <v>9292.7840972901922</v>
      </c>
      <c r="R166" s="124">
        <f t="shared" si="15"/>
        <v>4391627.7626818791</v>
      </c>
      <c r="Z166" s="2"/>
    </row>
    <row r="167" spans="13:26" x14ac:dyDescent="0.25">
      <c r="M167" s="2"/>
      <c r="N167" s="1">
        <f t="shared" si="10"/>
        <v>105</v>
      </c>
      <c r="O167" s="124">
        <f t="shared" ref="O167:O230" si="16">R166</f>
        <v>4391627.7626818791</v>
      </c>
      <c r="P167" s="124">
        <f t="shared" si="12"/>
        <v>37749.433039085758</v>
      </c>
      <c r="Q167" s="124">
        <f t="shared" ref="Q167:Q230" si="17">O167*$P$57</f>
        <v>9393.404320490632</v>
      </c>
      <c r="R167" s="124">
        <f t="shared" ref="R167:R230" si="18">O167+P167+Q167</f>
        <v>4438770.6000414556</v>
      </c>
      <c r="Z167" s="2"/>
    </row>
    <row r="168" spans="13:26" x14ac:dyDescent="0.25">
      <c r="M168" s="2"/>
      <c r="N168" s="1">
        <f t="shared" si="10"/>
        <v>106</v>
      </c>
      <c r="O168" s="124">
        <f t="shared" si="16"/>
        <v>4438770.6000414556</v>
      </c>
      <c r="P168" s="124">
        <f t="shared" si="12"/>
        <v>37749.433039085758</v>
      </c>
      <c r="Q168" s="124">
        <f t="shared" si="17"/>
        <v>9494.2397637621725</v>
      </c>
      <c r="R168" s="124">
        <f t="shared" si="18"/>
        <v>4486014.2728443034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4486014.2728443034</v>
      </c>
      <c r="P169" s="124">
        <f t="shared" si="12"/>
        <v>37749.433039085758</v>
      </c>
      <c r="Q169" s="124">
        <f t="shared" si="17"/>
        <v>9595.2908874464592</v>
      </c>
      <c r="R169" s="124">
        <f t="shared" si="18"/>
        <v>4533358.9967708355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4533358.9967708355</v>
      </c>
      <c r="P170" s="124">
        <f t="shared" si="12"/>
        <v>37749.433039085758</v>
      </c>
      <c r="Q170" s="124">
        <f t="shared" si="17"/>
        <v>9696.5581528697785</v>
      </c>
      <c r="R170" s="124">
        <f t="shared" si="18"/>
        <v>4580804.9879627908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4580804.9879627908</v>
      </c>
      <c r="P171" s="124">
        <f t="shared" si="12"/>
        <v>37749.433039085758</v>
      </c>
      <c r="Q171" s="124">
        <f t="shared" si="17"/>
        <v>9798.042022345162</v>
      </c>
      <c r="R171" s="124">
        <f t="shared" si="18"/>
        <v>4628352.4630242223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4628352.4630242223</v>
      </c>
      <c r="P172" s="124">
        <f t="shared" si="12"/>
        <v>37749.433039085758</v>
      </c>
      <c r="Q172" s="124">
        <f t="shared" si="17"/>
        <v>9899.7429591744985</v>
      </c>
      <c r="R172" s="124">
        <f t="shared" si="18"/>
        <v>4676001.6390224826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4676001.6390224826</v>
      </c>
      <c r="P173" s="124">
        <f t="shared" si="12"/>
        <v>37749.433039085758</v>
      </c>
      <c r="Q173" s="124">
        <f t="shared" si="17"/>
        <v>10001.661427650648</v>
      </c>
      <c r="R173" s="124">
        <f t="shared" si="18"/>
        <v>4723752.7334892191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4723752.7334892191</v>
      </c>
      <c r="P174" s="124">
        <f t="shared" si="12"/>
        <v>37749.433039085758</v>
      </c>
      <c r="Q174" s="124">
        <f t="shared" si="17"/>
        <v>10103.797893059565</v>
      </c>
      <c r="R174" s="124">
        <f t="shared" si="18"/>
        <v>4771605.9644213645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4771605.9644213645</v>
      </c>
      <c r="P175" s="124">
        <f t="shared" si="12"/>
        <v>37749.433039085758</v>
      </c>
      <c r="Q175" s="124">
        <f t="shared" si="17"/>
        <v>10206.152821682419</v>
      </c>
      <c r="R175" s="124">
        <f t="shared" si="18"/>
        <v>4819561.5502821328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4819561.5502821328</v>
      </c>
      <c r="P176" s="124">
        <f t="shared" si="12"/>
        <v>37749.433039085758</v>
      </c>
      <c r="Q176" s="124">
        <f t="shared" si="17"/>
        <v>10308.726680797727</v>
      </c>
      <c r="R176" s="124">
        <f t="shared" si="18"/>
        <v>4867619.7100020163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4867619.7100020163</v>
      </c>
      <c r="P177" s="124">
        <f t="shared" si="12"/>
        <v>37749.433039085758</v>
      </c>
      <c r="Q177" s="124">
        <f t="shared" si="17"/>
        <v>10411.519938683477</v>
      </c>
      <c r="R177" s="124">
        <f t="shared" si="18"/>
        <v>4915780.6629797854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4915780.6629797854</v>
      </c>
      <c r="P178" s="124">
        <f t="shared" si="12"/>
        <v>37749.433039085758</v>
      </c>
      <c r="Q178" s="124">
        <f t="shared" si="17"/>
        <v>10514.533064619282</v>
      </c>
      <c r="R178" s="124">
        <f t="shared" si="18"/>
        <v>4964044.6290834909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4964044.6290834909</v>
      </c>
      <c r="P179" s="124">
        <f t="shared" si="12"/>
        <v>37749.433039085758</v>
      </c>
      <c r="Q179" s="124">
        <f t="shared" si="17"/>
        <v>10617.766528888507</v>
      </c>
      <c r="R179" s="124">
        <f t="shared" si="18"/>
        <v>5012411.8286514655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5012411.8286514655</v>
      </c>
      <c r="P180" s="124">
        <f t="shared" si="12"/>
        <v>37749.433039085758</v>
      </c>
      <c r="Q180" s="124">
        <f t="shared" si="17"/>
        <v>10721.220802780426</v>
      </c>
      <c r="R180" s="124">
        <f t="shared" si="18"/>
        <v>5060882.4824933317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5060882.4824933317</v>
      </c>
      <c r="P181" s="124">
        <f t="shared" si="12"/>
        <v>37749.433039085758</v>
      </c>
      <c r="Q181" s="124">
        <f t="shared" si="17"/>
        <v>10824.896358592367</v>
      </c>
      <c r="R181" s="124">
        <f t="shared" si="18"/>
        <v>5109456.81189101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5109456.81189101</v>
      </c>
      <c r="P182" s="124">
        <f t="shared" si="12"/>
        <v>37749.433039085758</v>
      </c>
      <c r="Q182" s="124">
        <f t="shared" si="17"/>
        <v>10928.793669631872</v>
      </c>
      <c r="R182" s="124">
        <f t="shared" si="18"/>
        <v>5158135.0385997277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5158135.0385997277</v>
      </c>
      <c r="P183" s="124">
        <f t="shared" si="12"/>
        <v>37749.433039085758</v>
      </c>
      <c r="Q183" s="124">
        <f t="shared" si="17"/>
        <v>11032.913210218858</v>
      </c>
      <c r="R183" s="124">
        <f t="shared" si="18"/>
        <v>5206917.3848490324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5206917.3848490324</v>
      </c>
      <c r="P184" s="124">
        <f t="shared" si="12"/>
        <v>37749.433039085758</v>
      </c>
      <c r="Q184" s="124">
        <f t="shared" si="17"/>
        <v>11137.25545568778</v>
      </c>
      <c r="R184" s="124">
        <f t="shared" si="18"/>
        <v>5255804.073343806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5255804.073343806</v>
      </c>
      <c r="P185" s="124">
        <f t="shared" si="12"/>
        <v>37749.433039085758</v>
      </c>
      <c r="Q185" s="124">
        <f t="shared" si="17"/>
        <v>11241.820882389806</v>
      </c>
      <c r="R185" s="124">
        <f t="shared" si="18"/>
        <v>5304795.3272652822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5304795.3272652822</v>
      </c>
      <c r="P186" s="124">
        <f t="shared" si="12"/>
        <v>37749.433039085758</v>
      </c>
      <c r="Q186" s="124">
        <f t="shared" si="17"/>
        <v>11346.60996769498</v>
      </c>
      <c r="R186" s="124">
        <f t="shared" si="18"/>
        <v>5353891.3702720627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5353891.3702720627</v>
      </c>
      <c r="P187" s="124">
        <f t="shared" si="12"/>
        <v>37749.433039085758</v>
      </c>
      <c r="Q187" s="124">
        <f t="shared" si="17"/>
        <v>11451.623189994416</v>
      </c>
      <c r="R187" s="124">
        <f t="shared" si="18"/>
        <v>5403092.4265011428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5403092.4265011428</v>
      </c>
      <c r="P188" s="124">
        <f t="shared" ref="P188:P251" si="20">P187</f>
        <v>37749.433039085758</v>
      </c>
      <c r="Q188" s="124">
        <f t="shared" si="17"/>
        <v>11556.861028702473</v>
      </c>
      <c r="R188" s="124">
        <f t="shared" si="18"/>
        <v>5452398.7205689317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5452398.7205689317</v>
      </c>
      <c r="P189" s="124">
        <f t="shared" si="20"/>
        <v>37749.433039085758</v>
      </c>
      <c r="Q189" s="124">
        <f t="shared" si="17"/>
        <v>11662.323964258951</v>
      </c>
      <c r="R189" s="124">
        <f t="shared" si="18"/>
        <v>5501810.4775722763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5501810.4775722763</v>
      </c>
      <c r="P190" s="124">
        <f t="shared" si="20"/>
        <v>37749.433039085758</v>
      </c>
      <c r="Q190" s="124">
        <f t="shared" si="17"/>
        <v>11768.012478131266</v>
      </c>
      <c r="R190" s="124">
        <f t="shared" si="18"/>
        <v>5551327.9230894931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5551327.9230894931</v>
      </c>
      <c r="P191" s="124">
        <f t="shared" si="20"/>
        <v>37749.433039085758</v>
      </c>
      <c r="Q191" s="124">
        <f t="shared" si="17"/>
        <v>11873.927052816674</v>
      </c>
      <c r="R191" s="124">
        <f t="shared" si="18"/>
        <v>5600951.2831813954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5600951.2831813954</v>
      </c>
      <c r="P192" s="124">
        <f t="shared" si="20"/>
        <v>37749.433039085758</v>
      </c>
      <c r="Q192" s="124">
        <f t="shared" si="17"/>
        <v>11980.068171844458</v>
      </c>
      <c r="R192" s="124">
        <f t="shared" si="18"/>
        <v>5650680.7843923261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5650680.7843923261</v>
      </c>
      <c r="P193" s="124">
        <f t="shared" si="20"/>
        <v>37749.433039085758</v>
      </c>
      <c r="Q193" s="124">
        <f t="shared" si="17"/>
        <v>12086.436319778137</v>
      </c>
      <c r="R193" s="124">
        <f t="shared" si="18"/>
        <v>5700516.6537511898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5700516.6537511898</v>
      </c>
      <c r="P194" s="124">
        <f t="shared" si="20"/>
        <v>37749.433039085758</v>
      </c>
      <c r="Q194" s="124">
        <f t="shared" si="17"/>
        <v>12193.031982217679</v>
      </c>
      <c r="R194" s="124">
        <f t="shared" si="18"/>
        <v>5750459.1187724937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5750459.1187724937</v>
      </c>
      <c r="P195" s="124">
        <f t="shared" si="20"/>
        <v>37749.433039085758</v>
      </c>
      <c r="Q195" s="124">
        <f t="shared" si="17"/>
        <v>12299.855645801721</v>
      </c>
      <c r="R195" s="124">
        <f t="shared" si="18"/>
        <v>5800508.4074573815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5800508.4074573815</v>
      </c>
      <c r="P196" s="124">
        <f t="shared" si="20"/>
        <v>37749.433039085758</v>
      </c>
      <c r="Q196" s="124">
        <f t="shared" si="17"/>
        <v>12406.907798209786</v>
      </c>
      <c r="R196" s="124">
        <f t="shared" si="18"/>
        <v>5850664.7482946776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5850664.7482946776</v>
      </c>
      <c r="P197" s="124">
        <f t="shared" si="20"/>
        <v>37749.433039085758</v>
      </c>
      <c r="Q197" s="124">
        <f t="shared" si="17"/>
        <v>12514.188928164513</v>
      </c>
      <c r="R197" s="124">
        <f t="shared" si="18"/>
        <v>5900928.3702619281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5900928.3702619281</v>
      </c>
      <c r="P198" s="124">
        <f t="shared" si="20"/>
        <v>37749.433039085758</v>
      </c>
      <c r="Q198" s="124">
        <f t="shared" si="17"/>
        <v>12621.699525433882</v>
      </c>
      <c r="R198" s="124">
        <f t="shared" si="18"/>
        <v>5951299.5028264476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5951299.5028264476</v>
      </c>
      <c r="P199" s="124">
        <f t="shared" si="20"/>
        <v>37749.433039085758</v>
      </c>
      <c r="Q199" s="124">
        <f t="shared" si="17"/>
        <v>12729.440080833463</v>
      </c>
      <c r="R199" s="124">
        <f t="shared" si="18"/>
        <v>6001778.3759463672</v>
      </c>
      <c r="Z199" s="2"/>
    </row>
    <row r="200" spans="13:26" x14ac:dyDescent="0.25">
      <c r="M200" s="2"/>
      <c r="N200" s="1">
        <f t="shared" si="19"/>
        <v>138</v>
      </c>
      <c r="O200" s="124">
        <f t="shared" si="16"/>
        <v>6001778.3759463672</v>
      </c>
      <c r="P200" s="124">
        <f t="shared" si="20"/>
        <v>37749.433039085758</v>
      </c>
      <c r="Q200" s="124">
        <f t="shared" si="17"/>
        <v>12837.411086228643</v>
      </c>
      <c r="R200" s="124">
        <f t="shared" si="18"/>
        <v>6052365.2200716818</v>
      </c>
      <c r="Z200" s="2"/>
    </row>
    <row r="201" spans="13:26" x14ac:dyDescent="0.25">
      <c r="M201" s="2"/>
      <c r="N201" s="1">
        <f t="shared" si="19"/>
        <v>139</v>
      </c>
      <c r="O201" s="124">
        <f t="shared" si="16"/>
        <v>6052365.2200716818</v>
      </c>
      <c r="P201" s="124">
        <f t="shared" si="20"/>
        <v>37749.433039085758</v>
      </c>
      <c r="Q201" s="124">
        <f t="shared" si="17"/>
        <v>12945.61303453688</v>
      </c>
      <c r="R201" s="124">
        <f t="shared" si="18"/>
        <v>6103060.2661453048</v>
      </c>
      <c r="Z201" s="2"/>
    </row>
    <row r="202" spans="13:26" x14ac:dyDescent="0.25">
      <c r="M202" s="2"/>
      <c r="N202" s="1">
        <f t="shared" si="19"/>
        <v>140</v>
      </c>
      <c r="O202" s="124">
        <f t="shared" si="16"/>
        <v>6103060.2661453048</v>
      </c>
      <c r="P202" s="124">
        <f t="shared" si="20"/>
        <v>37749.433039085758</v>
      </c>
      <c r="Q202" s="124">
        <f t="shared" si="17"/>
        <v>13054.046419729944</v>
      </c>
      <c r="R202" s="124">
        <f t="shared" si="18"/>
        <v>6153863.7456041202</v>
      </c>
      <c r="Z202" s="2"/>
    </row>
    <row r="203" spans="13:26" x14ac:dyDescent="0.25">
      <c r="M203" s="2"/>
      <c r="N203" s="1">
        <f t="shared" si="19"/>
        <v>141</v>
      </c>
      <c r="O203" s="124">
        <f t="shared" si="16"/>
        <v>6153863.7456041202</v>
      </c>
      <c r="P203" s="124">
        <f t="shared" si="20"/>
        <v>37749.433039085758</v>
      </c>
      <c r="Q203" s="124">
        <f t="shared" si="17"/>
        <v>13162.711736836185</v>
      </c>
      <c r="R203" s="124">
        <f t="shared" si="18"/>
        <v>6204775.8903800426</v>
      </c>
      <c r="Z203" s="2"/>
    </row>
    <row r="204" spans="13:26" x14ac:dyDescent="0.25">
      <c r="M204" s="2"/>
      <c r="N204" s="1">
        <f t="shared" si="19"/>
        <v>142</v>
      </c>
      <c r="O204" s="124">
        <f t="shared" si="16"/>
        <v>6204775.8903800426</v>
      </c>
      <c r="P204" s="124">
        <f t="shared" si="20"/>
        <v>37749.433039085758</v>
      </c>
      <c r="Q204" s="124">
        <f t="shared" si="17"/>
        <v>13271.609481942784</v>
      </c>
      <c r="R204" s="124">
        <f t="shared" si="18"/>
        <v>6255796.9329010714</v>
      </c>
      <c r="Z204" s="2"/>
    </row>
    <row r="205" spans="13:26" x14ac:dyDescent="0.25">
      <c r="M205" s="2"/>
      <c r="N205" s="1">
        <f t="shared" si="19"/>
        <v>143</v>
      </c>
      <c r="O205" s="124">
        <f t="shared" si="16"/>
        <v>6255796.9329010714</v>
      </c>
      <c r="P205" s="124">
        <f t="shared" si="20"/>
        <v>37749.433039085758</v>
      </c>
      <c r="Q205" s="124">
        <f t="shared" si="17"/>
        <v>13380.740152198017</v>
      </c>
      <c r="R205" s="124">
        <f t="shared" si="18"/>
        <v>6306927.1060923552</v>
      </c>
      <c r="Z205" s="2"/>
    </row>
    <row r="206" spans="13:26" x14ac:dyDescent="0.25">
      <c r="M206" s="2"/>
      <c r="N206" s="1">
        <f t="shared" si="19"/>
        <v>144</v>
      </c>
      <c r="O206" s="124">
        <f t="shared" si="16"/>
        <v>6306927.1060923552</v>
      </c>
      <c r="P206" s="124">
        <f t="shared" si="20"/>
        <v>37749.433039085758</v>
      </c>
      <c r="Q206" s="124">
        <f t="shared" si="17"/>
        <v>13490.104245813533</v>
      </c>
      <c r="R206" s="124">
        <f t="shared" si="18"/>
        <v>6358166.6433772547</v>
      </c>
      <c r="Z206" s="2"/>
    </row>
    <row r="207" spans="13:26" x14ac:dyDescent="0.25">
      <c r="M207" s="2"/>
      <c r="N207" s="1">
        <f t="shared" si="19"/>
        <v>145</v>
      </c>
      <c r="O207" s="124">
        <f t="shared" si="16"/>
        <v>6358166.6433772547</v>
      </c>
      <c r="P207" s="124">
        <f t="shared" si="20"/>
        <v>37749.433039085758</v>
      </c>
      <c r="Q207" s="124">
        <f t="shared" si="17"/>
        <v>13599.702262066619</v>
      </c>
      <c r="R207" s="124">
        <f t="shared" si="18"/>
        <v>6409515.778678407</v>
      </c>
      <c r="Z207" s="2"/>
    </row>
    <row r="208" spans="13:26" x14ac:dyDescent="0.25">
      <c r="M208" s="2"/>
      <c r="N208" s="1">
        <f t="shared" si="19"/>
        <v>146</v>
      </c>
      <c r="O208" s="124">
        <f t="shared" si="16"/>
        <v>6409515.778678407</v>
      </c>
      <c r="P208" s="124">
        <f t="shared" si="20"/>
        <v>37749.433039085758</v>
      </c>
      <c r="Q208" s="124">
        <f t="shared" si="17"/>
        <v>13709.534701302486</v>
      </c>
      <c r="R208" s="124">
        <f t="shared" si="18"/>
        <v>6460974.7464187955</v>
      </c>
      <c r="Z208" s="2"/>
    </row>
    <row r="209" spans="13:26" x14ac:dyDescent="0.25">
      <c r="M209" s="2"/>
      <c r="N209" s="1">
        <f t="shared" si="19"/>
        <v>147</v>
      </c>
      <c r="O209" s="124">
        <f t="shared" si="16"/>
        <v>6460974.7464187955</v>
      </c>
      <c r="P209" s="124">
        <f t="shared" si="20"/>
        <v>37749.433039085758</v>
      </c>
      <c r="Q209" s="124">
        <f t="shared" si="17"/>
        <v>13819.602064936549</v>
      </c>
      <c r="R209" s="124">
        <f t="shared" si="18"/>
        <v>6512543.7815228179</v>
      </c>
      <c r="Z209" s="2"/>
    </row>
    <row r="210" spans="13:26" x14ac:dyDescent="0.25">
      <c r="M210" s="2"/>
      <c r="N210" s="1">
        <f t="shared" si="19"/>
        <v>148</v>
      </c>
      <c r="O210" s="124">
        <f t="shared" si="16"/>
        <v>6512543.7815228179</v>
      </c>
      <c r="P210" s="124">
        <f t="shared" si="20"/>
        <v>37749.433039085758</v>
      </c>
      <c r="Q210" s="124">
        <f t="shared" si="17"/>
        <v>13929.904855456718</v>
      </c>
      <c r="R210" s="124">
        <f t="shared" si="18"/>
        <v>6564223.119417361</v>
      </c>
      <c r="Z210" s="2"/>
    </row>
    <row r="211" spans="13:26" x14ac:dyDescent="0.25">
      <c r="M211" s="2"/>
      <c r="N211" s="1">
        <f t="shared" si="19"/>
        <v>149</v>
      </c>
      <c r="O211" s="124">
        <f t="shared" si="16"/>
        <v>6564223.119417361</v>
      </c>
      <c r="P211" s="124">
        <f t="shared" si="20"/>
        <v>37749.433039085758</v>
      </c>
      <c r="Q211" s="124">
        <f t="shared" si="17"/>
        <v>14040.443576425694</v>
      </c>
      <c r="R211" s="124">
        <f t="shared" si="18"/>
        <v>6616012.9960328722</v>
      </c>
      <c r="Z211" s="2"/>
    </row>
    <row r="212" spans="13:26" x14ac:dyDescent="0.25">
      <c r="M212" s="2"/>
      <c r="N212" s="1">
        <f t="shared" si="19"/>
        <v>150</v>
      </c>
      <c r="O212" s="124">
        <f t="shared" si="16"/>
        <v>6616012.9960328722</v>
      </c>
      <c r="P212" s="124">
        <f t="shared" si="20"/>
        <v>37749.433039085758</v>
      </c>
      <c r="Q212" s="124">
        <f t="shared" si="17"/>
        <v>14151.218732483259</v>
      </c>
      <c r="R212" s="124">
        <f t="shared" si="18"/>
        <v>6667913.6478044419</v>
      </c>
      <c r="Z212" s="2"/>
    </row>
    <row r="213" spans="13:26" x14ac:dyDescent="0.25">
      <c r="M213" s="2"/>
      <c r="N213" s="1">
        <f t="shared" si="19"/>
        <v>151</v>
      </c>
      <c r="O213" s="124">
        <f t="shared" si="16"/>
        <v>6667913.6478044419</v>
      </c>
      <c r="P213" s="124">
        <f t="shared" si="20"/>
        <v>37749.433039085758</v>
      </c>
      <c r="Q213" s="124">
        <f t="shared" si="17"/>
        <v>14262.230829348595</v>
      </c>
      <c r="R213" s="124">
        <f t="shared" si="18"/>
        <v>6719925.3116728766</v>
      </c>
      <c r="Z213" s="2"/>
    </row>
    <row r="214" spans="13:26" x14ac:dyDescent="0.25">
      <c r="M214" s="2"/>
      <c r="N214" s="1">
        <f t="shared" si="19"/>
        <v>152</v>
      </c>
      <c r="O214" s="124">
        <f t="shared" si="16"/>
        <v>6719925.3116728766</v>
      </c>
      <c r="P214" s="124">
        <f t="shared" si="20"/>
        <v>37749.433039085758</v>
      </c>
      <c r="Q214" s="124">
        <f t="shared" si="17"/>
        <v>14373.48037382258</v>
      </c>
      <c r="R214" s="124">
        <f t="shared" si="18"/>
        <v>6772048.2250857847</v>
      </c>
      <c r="Z214" s="2"/>
    </row>
    <row r="215" spans="13:26" x14ac:dyDescent="0.25">
      <c r="M215" s="2"/>
      <c r="N215" s="1">
        <f t="shared" si="19"/>
        <v>153</v>
      </c>
      <c r="O215" s="124">
        <f t="shared" si="16"/>
        <v>6772048.2250857847</v>
      </c>
      <c r="P215" s="124">
        <f t="shared" si="20"/>
        <v>37749.433039085758</v>
      </c>
      <c r="Q215" s="124">
        <f t="shared" si="17"/>
        <v>14484.967873790103</v>
      </c>
      <c r="R215" s="124">
        <f t="shared" si="18"/>
        <v>6824282.6259986609</v>
      </c>
      <c r="Z215" s="2"/>
    </row>
    <row r="216" spans="13:26" x14ac:dyDescent="0.25">
      <c r="M216" s="2"/>
      <c r="N216" s="1">
        <f t="shared" si="19"/>
        <v>154</v>
      </c>
      <c r="O216" s="124">
        <f t="shared" si="16"/>
        <v>6824282.6259986609</v>
      </c>
      <c r="P216" s="124">
        <f t="shared" si="20"/>
        <v>37749.433039085758</v>
      </c>
      <c r="Q216" s="124">
        <f t="shared" si="17"/>
        <v>14596.693838222393</v>
      </c>
      <c r="R216" s="124">
        <f t="shared" si="18"/>
        <v>6876628.7528759688</v>
      </c>
      <c r="Z216" s="2"/>
    </row>
    <row r="217" spans="13:26" x14ac:dyDescent="0.25">
      <c r="M217" s="2"/>
      <c r="N217" s="1">
        <f t="shared" si="19"/>
        <v>155</v>
      </c>
      <c r="O217" s="124">
        <f t="shared" si="16"/>
        <v>6876628.7528759688</v>
      </c>
      <c r="P217" s="124">
        <f t="shared" si="20"/>
        <v>37749.433039085758</v>
      </c>
      <c r="Q217" s="124">
        <f t="shared" si="17"/>
        <v>14708.658777179326</v>
      </c>
      <c r="R217" s="124">
        <f t="shared" si="18"/>
        <v>6929086.8446922339</v>
      </c>
      <c r="Z217" s="2"/>
    </row>
    <row r="218" spans="13:26" x14ac:dyDescent="0.25">
      <c r="M218" s="2"/>
      <c r="N218" s="1">
        <f t="shared" si="19"/>
        <v>156</v>
      </c>
      <c r="O218" s="124">
        <f t="shared" si="16"/>
        <v>6929086.8446922339</v>
      </c>
      <c r="P218" s="124">
        <f t="shared" si="20"/>
        <v>37749.433039085758</v>
      </c>
      <c r="Q218" s="124">
        <f t="shared" si="17"/>
        <v>14820.863201811773</v>
      </c>
      <c r="R218" s="124">
        <f t="shared" si="18"/>
        <v>6981657.1409331318</v>
      </c>
      <c r="Z218" s="2"/>
    </row>
    <row r="219" spans="13:26" x14ac:dyDescent="0.25">
      <c r="M219" s="2"/>
      <c r="N219" s="1">
        <f t="shared" si="19"/>
        <v>157</v>
      </c>
      <c r="O219" s="124">
        <f t="shared" si="16"/>
        <v>6981657.1409331318</v>
      </c>
      <c r="P219" s="124">
        <f t="shared" si="20"/>
        <v>37749.433039085758</v>
      </c>
      <c r="Q219" s="124">
        <f t="shared" si="17"/>
        <v>14933.307624363915</v>
      </c>
      <c r="R219" s="124">
        <f t="shared" si="18"/>
        <v>7034339.881596582</v>
      </c>
      <c r="Z219" s="2"/>
    </row>
    <row r="220" spans="13:26" x14ac:dyDescent="0.25">
      <c r="M220" s="2"/>
      <c r="N220" s="1">
        <f t="shared" si="19"/>
        <v>158</v>
      </c>
      <c r="O220" s="124">
        <f t="shared" si="16"/>
        <v>7034339.881596582</v>
      </c>
      <c r="P220" s="124">
        <f t="shared" si="20"/>
        <v>37749.433039085758</v>
      </c>
      <c r="Q220" s="124">
        <f t="shared" si="17"/>
        <v>15045.992558175594</v>
      </c>
      <c r="R220" s="124">
        <f t="shared" si="18"/>
        <v>7087135.3071938436</v>
      </c>
      <c r="Z220" s="2"/>
    </row>
    <row r="221" spans="13:26" x14ac:dyDescent="0.25">
      <c r="M221" s="2"/>
      <c r="N221" s="1">
        <f t="shared" si="19"/>
        <v>159</v>
      </c>
      <c r="O221" s="124">
        <f t="shared" si="16"/>
        <v>7087135.3071938436</v>
      </c>
      <c r="P221" s="124">
        <f t="shared" si="20"/>
        <v>37749.433039085758</v>
      </c>
      <c r="Q221" s="124">
        <f t="shared" si="17"/>
        <v>15158.918517684651</v>
      </c>
      <c r="R221" s="124">
        <f t="shared" si="18"/>
        <v>7140043.6587506142</v>
      </c>
      <c r="Z221" s="2"/>
    </row>
    <row r="222" spans="13:26" x14ac:dyDescent="0.25">
      <c r="M222" s="2"/>
      <c r="N222" s="1">
        <f t="shared" si="19"/>
        <v>160</v>
      </c>
      <c r="O222" s="124">
        <f t="shared" si="16"/>
        <v>7140043.6587506142</v>
      </c>
      <c r="P222" s="124">
        <f t="shared" si="20"/>
        <v>37749.433039085758</v>
      </c>
      <c r="Q222" s="124">
        <f t="shared" si="17"/>
        <v>15272.086018429272</v>
      </c>
      <c r="R222" s="124">
        <f t="shared" si="18"/>
        <v>7193065.1778081292</v>
      </c>
      <c r="Z222" s="2"/>
    </row>
    <row r="223" spans="13:26" x14ac:dyDescent="0.25">
      <c r="M223" s="2"/>
      <c r="N223" s="1">
        <f t="shared" si="19"/>
        <v>161</v>
      </c>
      <c r="O223" s="124">
        <f t="shared" si="16"/>
        <v>7193065.1778081292</v>
      </c>
      <c r="P223" s="124">
        <f t="shared" si="20"/>
        <v>37749.433039085758</v>
      </c>
      <c r="Q223" s="124">
        <f t="shared" si="17"/>
        <v>15385.495577050355</v>
      </c>
      <c r="R223" s="124">
        <f t="shared" si="18"/>
        <v>7246200.1064242655</v>
      </c>
      <c r="Z223" s="2"/>
    </row>
    <row r="224" spans="13:26" x14ac:dyDescent="0.25">
      <c r="M224" s="2"/>
      <c r="N224" s="1">
        <f t="shared" si="19"/>
        <v>162</v>
      </c>
      <c r="O224" s="124">
        <f t="shared" si="16"/>
        <v>7246200.1064242655</v>
      </c>
      <c r="P224" s="124">
        <f t="shared" si="20"/>
        <v>37749.433039085758</v>
      </c>
      <c r="Q224" s="124">
        <f t="shared" si="17"/>
        <v>15499.147711293848</v>
      </c>
      <c r="R224" s="124">
        <f t="shared" si="18"/>
        <v>7299448.6871746453</v>
      </c>
      <c r="Z224" s="2"/>
    </row>
    <row r="225" spans="13:26" x14ac:dyDescent="0.25">
      <c r="M225" s="2"/>
      <c r="N225" s="1">
        <f t="shared" si="19"/>
        <v>163</v>
      </c>
      <c r="O225" s="124">
        <f t="shared" si="16"/>
        <v>7299448.6871746453</v>
      </c>
      <c r="P225" s="124">
        <f t="shared" si="20"/>
        <v>37749.433039085758</v>
      </c>
      <c r="Q225" s="124">
        <f t="shared" si="17"/>
        <v>15613.042940013132</v>
      </c>
      <c r="R225" s="124">
        <f t="shared" si="18"/>
        <v>7352811.1631537443</v>
      </c>
      <c r="Z225" s="2"/>
    </row>
    <row r="226" spans="13:26" x14ac:dyDescent="0.25">
      <c r="M226" s="2"/>
      <c r="N226" s="1">
        <f t="shared" si="19"/>
        <v>164</v>
      </c>
      <c r="O226" s="124">
        <f t="shared" si="16"/>
        <v>7352811.1631537443</v>
      </c>
      <c r="P226" s="124">
        <f t="shared" si="20"/>
        <v>37749.433039085758</v>
      </c>
      <c r="Q226" s="124">
        <f t="shared" si="17"/>
        <v>15727.181783171378</v>
      </c>
      <c r="R226" s="124">
        <f t="shared" si="18"/>
        <v>7406287.7779760016</v>
      </c>
      <c r="Z226" s="2"/>
    </row>
    <row r="227" spans="13:26" x14ac:dyDescent="0.25">
      <c r="M227" s="2"/>
      <c r="N227" s="1">
        <f t="shared" si="19"/>
        <v>165</v>
      </c>
      <c r="O227" s="124">
        <f t="shared" si="16"/>
        <v>7406287.7779760016</v>
      </c>
      <c r="P227" s="124">
        <f t="shared" si="20"/>
        <v>37749.433039085758</v>
      </c>
      <c r="Q227" s="124">
        <f t="shared" si="17"/>
        <v>15841.564761843925</v>
      </c>
      <c r="R227" s="124">
        <f t="shared" si="18"/>
        <v>7459878.7757769311</v>
      </c>
      <c r="Z227" s="2"/>
    </row>
    <row r="228" spans="13:26" x14ac:dyDescent="0.25">
      <c r="M228" s="2"/>
      <c r="N228" s="1">
        <f t="shared" si="19"/>
        <v>166</v>
      </c>
      <c r="O228" s="124">
        <f t="shared" si="16"/>
        <v>7459878.7757769311</v>
      </c>
      <c r="P228" s="124">
        <f t="shared" si="20"/>
        <v>37749.433039085758</v>
      </c>
      <c r="Q228" s="124">
        <f t="shared" si="17"/>
        <v>15956.192398220657</v>
      </c>
      <c r="R228" s="124">
        <f t="shared" si="18"/>
        <v>7513584.4012142373</v>
      </c>
      <c r="Z228" s="2"/>
    </row>
    <row r="229" spans="13:26" x14ac:dyDescent="0.25">
      <c r="M229" s="2"/>
      <c r="N229" s="1">
        <f t="shared" si="19"/>
        <v>167</v>
      </c>
      <c r="O229" s="124">
        <f t="shared" si="16"/>
        <v>7513584.4012142373</v>
      </c>
      <c r="P229" s="124">
        <f t="shared" si="20"/>
        <v>37749.433039085758</v>
      </c>
      <c r="Q229" s="124">
        <f t="shared" si="17"/>
        <v>16071.065215608387</v>
      </c>
      <c r="R229" s="124">
        <f t="shared" si="18"/>
        <v>7567404.8994689314</v>
      </c>
      <c r="Z229" s="2"/>
    </row>
    <row r="230" spans="13:26" x14ac:dyDescent="0.25">
      <c r="M230" s="2"/>
      <c r="N230" s="1">
        <f t="shared" si="19"/>
        <v>168</v>
      </c>
      <c r="O230" s="124">
        <f t="shared" si="16"/>
        <v>7567404.8994689314</v>
      </c>
      <c r="P230" s="124">
        <f t="shared" si="20"/>
        <v>37749.433039085758</v>
      </c>
      <c r="Q230" s="124">
        <f t="shared" si="17"/>
        <v>16186.183738433252</v>
      </c>
      <c r="R230" s="124">
        <f t="shared" si="18"/>
        <v>7621340.5162464501</v>
      </c>
      <c r="Z230" s="2"/>
    </row>
    <row r="231" spans="13:26" x14ac:dyDescent="0.25">
      <c r="M231" s="2"/>
      <c r="N231" s="1">
        <f t="shared" si="19"/>
        <v>169</v>
      </c>
      <c r="O231" s="124">
        <f t="shared" ref="O231:O294" si="21">R230</f>
        <v>7621340.5162464501</v>
      </c>
      <c r="P231" s="124">
        <f t="shared" si="20"/>
        <v>37749.433039085758</v>
      </c>
      <c r="Q231" s="124">
        <f t="shared" ref="Q231:Q294" si="22">O231*$P$57</f>
        <v>16301.548492243095</v>
      </c>
      <c r="R231" s="124">
        <f t="shared" ref="R231:R294" si="23">O231+P231+Q231</f>
        <v>7675391.4977777796</v>
      </c>
      <c r="Z231" s="2"/>
    </row>
    <row r="232" spans="13:26" x14ac:dyDescent="0.25">
      <c r="M232" s="2"/>
      <c r="N232" s="1">
        <f t="shared" si="19"/>
        <v>170</v>
      </c>
      <c r="O232" s="124">
        <f t="shared" si="21"/>
        <v>7675391.4977777796</v>
      </c>
      <c r="P232" s="124">
        <f t="shared" si="20"/>
        <v>37749.433039085758</v>
      </c>
      <c r="Q232" s="124">
        <f t="shared" si="22"/>
        <v>16417.16000370988</v>
      </c>
      <c r="R232" s="124">
        <f t="shared" si="23"/>
        <v>7729558.0908205751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7729558.0908205751</v>
      </c>
      <c r="P233" s="124">
        <f t="shared" si="20"/>
        <v>37749.433039085758</v>
      </c>
      <c r="Q233" s="124">
        <f t="shared" si="22"/>
        <v>16533.018800632082</v>
      </c>
      <c r="R233" s="124">
        <f t="shared" si="23"/>
        <v>7783840.5426602932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7783840.5426602932</v>
      </c>
      <c r="P234" s="124">
        <f t="shared" si="20"/>
        <v>37749.433039085758</v>
      </c>
      <c r="Q234" s="124">
        <f t="shared" si="22"/>
        <v>16649.125411937101</v>
      </c>
      <c r="R234" s="124">
        <f t="shared" si="23"/>
        <v>7838239.1011113161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7838239.1011113161</v>
      </c>
      <c r="P235" s="124">
        <f t="shared" si="20"/>
        <v>37749.433039085758</v>
      </c>
      <c r="Q235" s="124">
        <f t="shared" si="22"/>
        <v>16765.480367683678</v>
      </c>
      <c r="R235" s="124">
        <f t="shared" si="23"/>
        <v>7892754.0145180859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7892754.0145180859</v>
      </c>
      <c r="P236" s="124">
        <f t="shared" si="20"/>
        <v>37749.433039085758</v>
      </c>
      <c r="Q236" s="124">
        <f t="shared" si="22"/>
        <v>16882.084199064324</v>
      </c>
      <c r="R236" s="124">
        <f t="shared" si="23"/>
        <v>7947385.5317562362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7947385.5317562362</v>
      </c>
      <c r="P237" s="124">
        <f t="shared" si="20"/>
        <v>37749.433039085758</v>
      </c>
      <c r="Q237" s="124">
        <f t="shared" si="22"/>
        <v>16998.937438407727</v>
      </c>
      <c r="R237" s="124">
        <f t="shared" si="23"/>
        <v>8002133.9022337301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8002133.9022337301</v>
      </c>
      <c r="P238" s="124">
        <f t="shared" si="20"/>
        <v>37749.433039085758</v>
      </c>
      <c r="Q238" s="124">
        <f t="shared" si="22"/>
        <v>17116.040619181196</v>
      </c>
      <c r="R238" s="124">
        <f t="shared" si="23"/>
        <v>8056999.3758919975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8056999.3758919975</v>
      </c>
      <c r="P239" s="124">
        <f t="shared" si="20"/>
        <v>37749.433039085758</v>
      </c>
      <c r="Q239" s="124">
        <f t="shared" si="22"/>
        <v>17233.394275993083</v>
      </c>
      <c r="R239" s="124">
        <f t="shared" si="23"/>
        <v>8111982.2032070765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8111982.2032070765</v>
      </c>
      <c r="P240" s="124">
        <f t="shared" si="20"/>
        <v>37749.433039085758</v>
      </c>
      <c r="Q240" s="124">
        <f t="shared" si="22"/>
        <v>17350.998944595245</v>
      </c>
      <c r="R240" s="124">
        <f t="shared" si="23"/>
        <v>8167082.6351907579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8167082.6351907579</v>
      </c>
      <c r="P241" s="124">
        <f t="shared" si="20"/>
        <v>37749.433039085758</v>
      </c>
      <c r="Q241" s="124">
        <f t="shared" si="22"/>
        <v>17468.855161885469</v>
      </c>
      <c r="R241" s="124">
        <f t="shared" si="23"/>
        <v>8222300.9233917296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8222300.9233917296</v>
      </c>
      <c r="P242" s="124">
        <f t="shared" si="20"/>
        <v>37749.433039085758</v>
      </c>
      <c r="Q242" s="124">
        <f t="shared" si="22"/>
        <v>17586.963465909932</v>
      </c>
      <c r="R242" s="124">
        <f t="shared" si="23"/>
        <v>8277637.319896725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8277637.319896725</v>
      </c>
      <c r="P243" s="124">
        <f t="shared" si="20"/>
        <v>37749.433039085758</v>
      </c>
      <c r="Q243" s="124">
        <f t="shared" si="22"/>
        <v>17705.324395865657</v>
      </c>
      <c r="R243" s="124">
        <f t="shared" si="23"/>
        <v>8333092.0773316761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8333092.0773316761</v>
      </c>
      <c r="P244" s="124">
        <f t="shared" si="20"/>
        <v>37749.433039085758</v>
      </c>
      <c r="Q244" s="124">
        <f t="shared" si="22"/>
        <v>17823.938492102978</v>
      </c>
      <c r="R244" s="124">
        <f t="shared" si="23"/>
        <v>8388665.4488628656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8388665.4488628656</v>
      </c>
      <c r="P245" s="124">
        <f t="shared" si="20"/>
        <v>37749.433039085758</v>
      </c>
      <c r="Q245" s="124">
        <f t="shared" si="22"/>
        <v>17942.806296127997</v>
      </c>
      <c r="R245" s="124">
        <f t="shared" si="23"/>
        <v>8444357.6881980803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8444357.6881980803</v>
      </c>
      <c r="P246" s="124">
        <f t="shared" si="20"/>
        <v>37749.433039085758</v>
      </c>
      <c r="Q246" s="124">
        <f t="shared" si="22"/>
        <v>18061.928350605067</v>
      </c>
      <c r="R246" s="124">
        <f t="shared" si="23"/>
        <v>8500169.0495877713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8500169.0495877713</v>
      </c>
      <c r="P247" s="124">
        <f t="shared" si="20"/>
        <v>37749.433039085758</v>
      </c>
      <c r="Q247" s="124">
        <f t="shared" si="22"/>
        <v>18181.30519935926</v>
      </c>
      <c r="R247" s="124">
        <f t="shared" si="23"/>
        <v>8556099.7878262158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8556099.7878262158</v>
      </c>
      <c r="P248" s="124">
        <f t="shared" si="20"/>
        <v>37749.433039085758</v>
      </c>
      <c r="Q248" s="124">
        <f t="shared" si="22"/>
        <v>18300.937387378854</v>
      </c>
      <c r="R248" s="124">
        <f t="shared" si="23"/>
        <v>8612150.1582526807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8612150.1582526807</v>
      </c>
      <c r="P249" s="124">
        <f t="shared" si="20"/>
        <v>37749.433039085758</v>
      </c>
      <c r="Q249" s="124">
        <f t="shared" si="22"/>
        <v>18420.825460817832</v>
      </c>
      <c r="R249" s="124">
        <f t="shared" si="23"/>
        <v>8668320.4167525843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8668320.4167525843</v>
      </c>
      <c r="P250" s="124">
        <f t="shared" si="20"/>
        <v>37749.433039085758</v>
      </c>
      <c r="Q250" s="124">
        <f t="shared" si="22"/>
        <v>18540.969966998349</v>
      </c>
      <c r="R250" s="124">
        <f t="shared" si="23"/>
        <v>8724610.8197586685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8724610.8197586685</v>
      </c>
      <c r="P251" s="124">
        <f t="shared" si="20"/>
        <v>37749.433039085758</v>
      </c>
      <c r="Q251" s="124">
        <f t="shared" si="22"/>
        <v>18661.37145441326</v>
      </c>
      <c r="R251" s="124">
        <f t="shared" si="23"/>
        <v>8781021.6242521685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8781021.6242521685</v>
      </c>
      <c r="P252" s="124">
        <f t="shared" ref="P252:P315" si="25">P251</f>
        <v>37749.433039085758</v>
      </c>
      <c r="Q252" s="124">
        <f t="shared" si="22"/>
        <v>18782.030472728602</v>
      </c>
      <c r="R252" s="124">
        <f t="shared" si="23"/>
        <v>8837553.0877639838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8837553.0877639838</v>
      </c>
      <c r="P253" s="124">
        <f t="shared" si="25"/>
        <v>37749.433039085758</v>
      </c>
      <c r="Q253" s="124">
        <f t="shared" si="22"/>
        <v>18902.94757278611</v>
      </c>
      <c r="R253" s="124">
        <f t="shared" si="23"/>
        <v>8894205.4683758561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8894205.4683758561</v>
      </c>
      <c r="P254" s="124">
        <f t="shared" si="25"/>
        <v>37749.433039085758</v>
      </c>
      <c r="Q254" s="124">
        <f t="shared" si="22"/>
        <v>19024.123306605743</v>
      </c>
      <c r="R254" s="124">
        <f t="shared" si="23"/>
        <v>8950979.024721548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8950979.024721548</v>
      </c>
      <c r="P255" s="124">
        <f t="shared" si="25"/>
        <v>37749.433039085758</v>
      </c>
      <c r="Q255" s="124">
        <f t="shared" si="22"/>
        <v>19145.558227388181</v>
      </c>
      <c r="R255" s="124">
        <f t="shared" si="23"/>
        <v>9007874.0159880221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9007874.0159880221</v>
      </c>
      <c r="P256" s="124">
        <f t="shared" si="25"/>
        <v>37749.433039085758</v>
      </c>
      <c r="Q256" s="124">
        <f t="shared" si="22"/>
        <v>19267.252889517382</v>
      </c>
      <c r="R256" s="124">
        <f t="shared" si="23"/>
        <v>9064890.7019166257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9064890.7019166257</v>
      </c>
      <c r="P257" s="124">
        <f t="shared" si="25"/>
        <v>37749.433039085758</v>
      </c>
      <c r="Q257" s="124">
        <f t="shared" si="22"/>
        <v>19389.207848563074</v>
      </c>
      <c r="R257" s="124">
        <f t="shared" si="23"/>
        <v>9122029.3428042755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9122029.3428042755</v>
      </c>
      <c r="P258" s="124">
        <f t="shared" si="25"/>
        <v>37749.433039085758</v>
      </c>
      <c r="Q258" s="124">
        <f t="shared" si="22"/>
        <v>19511.423661283334</v>
      </c>
      <c r="R258" s="124">
        <f t="shared" si="23"/>
        <v>9179290.1995046455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9179290.1995046455</v>
      </c>
      <c r="P259" s="124">
        <f t="shared" si="25"/>
        <v>37749.433039085758</v>
      </c>
      <c r="Q259" s="124">
        <f t="shared" si="22"/>
        <v>19633.900885627088</v>
      </c>
      <c r="R259" s="124">
        <f t="shared" si="23"/>
        <v>9236673.5334293582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9236673.5334293582</v>
      </c>
      <c r="P260" s="124">
        <f t="shared" si="25"/>
        <v>37749.433039085758</v>
      </c>
      <c r="Q260" s="124">
        <f t="shared" si="22"/>
        <v>19756.640080736688</v>
      </c>
      <c r="R260" s="124">
        <f t="shared" si="23"/>
        <v>9294179.606549181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9294179.606549181</v>
      </c>
      <c r="P261" s="124">
        <f t="shared" si="25"/>
        <v>37749.433039085758</v>
      </c>
      <c r="Q261" s="124">
        <f t="shared" si="22"/>
        <v>19879.641806950458</v>
      </c>
      <c r="R261" s="124">
        <f t="shared" si="23"/>
        <v>9351808.6813952178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9351808.6813952178</v>
      </c>
      <c r="P262" s="124">
        <f t="shared" si="25"/>
        <v>37749.433039085758</v>
      </c>
      <c r="Q262" s="124">
        <f t="shared" si="22"/>
        <v>20002.906625805248</v>
      </c>
      <c r="R262" s="124">
        <f t="shared" si="23"/>
        <v>9409561.0210601091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9409561.0210601091</v>
      </c>
      <c r="P263" s="124">
        <f t="shared" si="25"/>
        <v>37749.433039085758</v>
      </c>
      <c r="Q263" s="124">
        <f t="shared" si="22"/>
        <v>20126.435100038991</v>
      </c>
      <c r="R263" s="124">
        <f t="shared" si="23"/>
        <v>9467436.8891992345</v>
      </c>
      <c r="Z263" s="2"/>
    </row>
    <row r="264" spans="13:26" x14ac:dyDescent="0.25">
      <c r="M264" s="2"/>
      <c r="N264" s="1">
        <f t="shared" si="24"/>
        <v>202</v>
      </c>
      <c r="O264" s="124">
        <f t="shared" si="21"/>
        <v>9467436.8891992345</v>
      </c>
      <c r="P264" s="124">
        <f t="shared" si="25"/>
        <v>37749.433039085758</v>
      </c>
      <c r="Q264" s="124">
        <f t="shared" si="22"/>
        <v>20250.227793593283</v>
      </c>
      <c r="R264" s="124">
        <f t="shared" si="23"/>
        <v>9525436.5500319134</v>
      </c>
      <c r="Z264" s="2"/>
    </row>
    <row r="265" spans="13:26" x14ac:dyDescent="0.25">
      <c r="M265" s="2"/>
      <c r="N265" s="1">
        <f t="shared" si="24"/>
        <v>203</v>
      </c>
      <c r="O265" s="124">
        <f t="shared" si="21"/>
        <v>9525436.5500319134</v>
      </c>
      <c r="P265" s="124">
        <f t="shared" si="25"/>
        <v>37749.433039085758</v>
      </c>
      <c r="Q265" s="124">
        <f t="shared" si="22"/>
        <v>20374.285271615958</v>
      </c>
      <c r="R265" s="124">
        <f t="shared" si="23"/>
        <v>9583560.268342616</v>
      </c>
      <c r="Z265" s="2"/>
    </row>
    <row r="266" spans="13:26" x14ac:dyDescent="0.25">
      <c r="M266" s="2"/>
      <c r="N266" s="1">
        <f t="shared" si="24"/>
        <v>204</v>
      </c>
      <c r="O266" s="124">
        <f t="shared" si="21"/>
        <v>9583560.268342616</v>
      </c>
      <c r="P266" s="124">
        <f t="shared" si="25"/>
        <v>37749.433039085758</v>
      </c>
      <c r="Q266" s="124">
        <f t="shared" si="22"/>
        <v>20498.608100463665</v>
      </c>
      <c r="R266" s="124">
        <f t="shared" si="23"/>
        <v>9641808.3094821665</v>
      </c>
      <c r="Z266" s="2"/>
    </row>
    <row r="267" spans="13:26" x14ac:dyDescent="0.25">
      <c r="M267" s="2"/>
      <c r="N267" s="1">
        <f t="shared" si="24"/>
        <v>205</v>
      </c>
      <c r="O267" s="124">
        <f t="shared" si="21"/>
        <v>9641808.3094821665</v>
      </c>
      <c r="P267" s="124">
        <f t="shared" si="25"/>
        <v>37749.433039085758</v>
      </c>
      <c r="Q267" s="124">
        <f t="shared" si="22"/>
        <v>20623.196847704447</v>
      </c>
      <c r="R267" s="124">
        <f t="shared" si="23"/>
        <v>9700180.9393689577</v>
      </c>
      <c r="Z267" s="2"/>
    </row>
    <row r="268" spans="13:26" x14ac:dyDescent="0.25">
      <c r="M268" s="2"/>
      <c r="N268" s="1">
        <f t="shared" si="24"/>
        <v>206</v>
      </c>
      <c r="O268" s="124">
        <f t="shared" si="21"/>
        <v>9700180.9393689577</v>
      </c>
      <c r="P268" s="124">
        <f t="shared" si="25"/>
        <v>37749.433039085758</v>
      </c>
      <c r="Q268" s="124">
        <f t="shared" si="22"/>
        <v>20748.052082120335</v>
      </c>
      <c r="R268" s="124">
        <f t="shared" si="23"/>
        <v>9758678.4244901631</v>
      </c>
      <c r="Z268" s="2"/>
    </row>
    <row r="269" spans="13:26" x14ac:dyDescent="0.25">
      <c r="M269" s="2"/>
      <c r="N269" s="1">
        <f t="shared" si="24"/>
        <v>207</v>
      </c>
      <c r="O269" s="124">
        <f t="shared" si="21"/>
        <v>9758678.4244901631</v>
      </c>
      <c r="P269" s="124">
        <f t="shared" si="25"/>
        <v>37749.433039085758</v>
      </c>
      <c r="Q269" s="124">
        <f t="shared" si="22"/>
        <v>20873.17437370996</v>
      </c>
      <c r="R269" s="124">
        <f t="shared" si="23"/>
        <v>9817301.0319029596</v>
      </c>
      <c r="Z269" s="2"/>
    </row>
    <row r="270" spans="13:26" x14ac:dyDescent="0.25">
      <c r="M270" s="2"/>
      <c r="N270" s="1">
        <f t="shared" si="24"/>
        <v>208</v>
      </c>
      <c r="O270" s="124">
        <f t="shared" si="21"/>
        <v>9817301.0319029596</v>
      </c>
      <c r="P270" s="124">
        <f t="shared" si="25"/>
        <v>37749.433039085758</v>
      </c>
      <c r="Q270" s="124">
        <f t="shared" si="22"/>
        <v>20998.564293691135</v>
      </c>
      <c r="R270" s="124">
        <f t="shared" si="23"/>
        <v>9876049.0292357374</v>
      </c>
      <c r="Z270" s="2"/>
    </row>
    <row r="271" spans="13:26" x14ac:dyDescent="0.25">
      <c r="M271" s="2"/>
      <c r="N271" s="1">
        <f t="shared" si="24"/>
        <v>209</v>
      </c>
      <c r="O271" s="124">
        <f t="shared" si="21"/>
        <v>9876049.0292357374</v>
      </c>
      <c r="P271" s="124">
        <f t="shared" si="25"/>
        <v>37749.433039085758</v>
      </c>
      <c r="Q271" s="124">
        <f t="shared" si="22"/>
        <v>21124.222414503471</v>
      </c>
      <c r="R271" s="124">
        <f t="shared" si="23"/>
        <v>9934922.6846893262</v>
      </c>
      <c r="Z271" s="2"/>
    </row>
    <row r="272" spans="13:26" x14ac:dyDescent="0.25">
      <c r="M272" s="2"/>
      <c r="N272" s="1">
        <f t="shared" si="24"/>
        <v>210</v>
      </c>
      <c r="O272" s="124">
        <f t="shared" si="21"/>
        <v>9934922.6846893262</v>
      </c>
      <c r="P272" s="124">
        <f t="shared" si="25"/>
        <v>37749.433039085758</v>
      </c>
      <c r="Q272" s="124">
        <f t="shared" si="22"/>
        <v>21250.149309810986</v>
      </c>
      <c r="R272" s="124">
        <f t="shared" si="23"/>
        <v>9993922.2670382224</v>
      </c>
      <c r="Z272" s="2"/>
    </row>
    <row r="273" spans="13:26" x14ac:dyDescent="0.25">
      <c r="M273" s="2"/>
      <c r="N273" s="1">
        <f t="shared" si="24"/>
        <v>211</v>
      </c>
      <c r="O273" s="124">
        <f t="shared" si="21"/>
        <v>9993922.2670382224</v>
      </c>
      <c r="P273" s="124">
        <f t="shared" si="25"/>
        <v>37749.433039085758</v>
      </c>
      <c r="Q273" s="124">
        <f t="shared" si="22"/>
        <v>21376.345554504736</v>
      </c>
      <c r="R273" s="124">
        <f t="shared" si="23"/>
        <v>10053048.045631813</v>
      </c>
      <c r="Z273" s="2"/>
    </row>
    <row r="274" spans="13:26" x14ac:dyDescent="0.25">
      <c r="M274" s="2"/>
      <c r="N274" s="1">
        <f t="shared" si="24"/>
        <v>212</v>
      </c>
      <c r="O274" s="124">
        <f t="shared" si="21"/>
        <v>10053048.045631813</v>
      </c>
      <c r="P274" s="124">
        <f t="shared" si="25"/>
        <v>37749.433039085758</v>
      </c>
      <c r="Q274" s="124">
        <f t="shared" si="22"/>
        <v>21502.811724705425</v>
      </c>
      <c r="R274" s="124">
        <f t="shared" si="23"/>
        <v>10112300.290395604</v>
      </c>
      <c r="Z274" s="2"/>
    </row>
    <row r="275" spans="13:26" x14ac:dyDescent="0.25">
      <c r="M275" s="2"/>
      <c r="N275" s="1">
        <f t="shared" si="24"/>
        <v>213</v>
      </c>
      <c r="O275" s="124">
        <f t="shared" si="21"/>
        <v>10112300.290395604</v>
      </c>
      <c r="P275" s="124">
        <f t="shared" si="25"/>
        <v>37749.433039085758</v>
      </c>
      <c r="Q275" s="124">
        <f t="shared" si="22"/>
        <v>21629.548397766048</v>
      </c>
      <c r="R275" s="124">
        <f t="shared" si="23"/>
        <v>10171679.271832457</v>
      </c>
      <c r="Z275" s="2"/>
    </row>
    <row r="276" spans="13:26" x14ac:dyDescent="0.25">
      <c r="M276" s="2"/>
      <c r="N276" s="1">
        <f t="shared" si="24"/>
        <v>214</v>
      </c>
      <c r="O276" s="124">
        <f t="shared" si="21"/>
        <v>10171679.271832457</v>
      </c>
      <c r="P276" s="124">
        <f t="shared" si="25"/>
        <v>37749.433039085758</v>
      </c>
      <c r="Q276" s="124">
        <f t="shared" si="22"/>
        <v>21756.556152274516</v>
      </c>
      <c r="R276" s="124">
        <f t="shared" si="23"/>
        <v>10231185.261023818</v>
      </c>
      <c r="Z276" s="2"/>
    </row>
    <row r="277" spans="13:26" x14ac:dyDescent="0.25">
      <c r="M277" s="2"/>
      <c r="N277" s="1">
        <f t="shared" si="24"/>
        <v>215</v>
      </c>
      <c r="O277" s="124">
        <f t="shared" si="21"/>
        <v>10231185.261023818</v>
      </c>
      <c r="P277" s="124">
        <f t="shared" si="25"/>
        <v>37749.433039085758</v>
      </c>
      <c r="Q277" s="124">
        <f t="shared" si="22"/>
        <v>21883.835568056296</v>
      </c>
      <c r="R277" s="124">
        <f t="shared" si="23"/>
        <v>10290818.529630959</v>
      </c>
      <c r="Z277" s="2"/>
    </row>
    <row r="278" spans="13:26" x14ac:dyDescent="0.25">
      <c r="M278" s="2"/>
      <c r="N278" s="1">
        <f t="shared" si="24"/>
        <v>216</v>
      </c>
      <c r="O278" s="124">
        <f t="shared" si="21"/>
        <v>10290818.529630959</v>
      </c>
      <c r="P278" s="124">
        <f t="shared" si="25"/>
        <v>37749.433039085758</v>
      </c>
      <c r="Q278" s="124">
        <f t="shared" si="22"/>
        <v>22011.38722617707</v>
      </c>
      <c r="R278" s="124">
        <f t="shared" si="23"/>
        <v>10350579.349896222</v>
      </c>
      <c r="Z278" s="2"/>
    </row>
    <row r="279" spans="13:26" x14ac:dyDescent="0.25">
      <c r="M279" s="2"/>
      <c r="N279" s="1">
        <f t="shared" si="24"/>
        <v>217</v>
      </c>
      <c r="O279" s="124">
        <f t="shared" si="21"/>
        <v>10350579.349896222</v>
      </c>
      <c r="P279" s="124">
        <f t="shared" si="25"/>
        <v>37749.433039085758</v>
      </c>
      <c r="Q279" s="124">
        <f t="shared" si="22"/>
        <v>22139.211708945386</v>
      </c>
      <c r="R279" s="124">
        <f t="shared" si="23"/>
        <v>10410467.994644254</v>
      </c>
      <c r="Z279" s="2"/>
    </row>
    <row r="280" spans="13:26" x14ac:dyDescent="0.25">
      <c r="M280" s="2"/>
      <c r="N280" s="1">
        <f t="shared" si="24"/>
        <v>218</v>
      </c>
      <c r="O280" s="124">
        <f t="shared" si="21"/>
        <v>10410467.994644254</v>
      </c>
      <c r="P280" s="124">
        <f t="shared" si="25"/>
        <v>37749.433039085758</v>
      </c>
      <c r="Q280" s="124">
        <f t="shared" si="22"/>
        <v>22267.309599915305</v>
      </c>
      <c r="R280" s="124">
        <f t="shared" si="23"/>
        <v>10470484.737283256</v>
      </c>
      <c r="Z280" s="2"/>
    </row>
    <row r="281" spans="13:26" x14ac:dyDescent="0.25">
      <c r="M281" s="2"/>
      <c r="N281" s="1">
        <f t="shared" si="24"/>
        <v>219</v>
      </c>
      <c r="O281" s="124">
        <f t="shared" si="21"/>
        <v>10470484.737283256</v>
      </c>
      <c r="P281" s="124">
        <f t="shared" si="25"/>
        <v>37749.433039085758</v>
      </c>
      <c r="Q281" s="124">
        <f t="shared" si="22"/>
        <v>22395.681483889071</v>
      </c>
      <c r="R281" s="124">
        <f t="shared" si="23"/>
        <v>10530629.851806231</v>
      </c>
      <c r="Z281" s="2"/>
    </row>
    <row r="282" spans="13:26" x14ac:dyDescent="0.25">
      <c r="M282" s="2"/>
      <c r="N282" s="1">
        <f t="shared" si="24"/>
        <v>220</v>
      </c>
      <c r="O282" s="124">
        <f t="shared" si="21"/>
        <v>10530629.851806231</v>
      </c>
      <c r="P282" s="124">
        <f t="shared" si="25"/>
        <v>37749.433039085758</v>
      </c>
      <c r="Q282" s="124">
        <f t="shared" si="22"/>
        <v>22524.327946919788</v>
      </c>
      <c r="R282" s="124">
        <f t="shared" si="23"/>
        <v>10590903.612792237</v>
      </c>
      <c r="Z282" s="2"/>
    </row>
    <row r="283" spans="13:26" x14ac:dyDescent="0.25">
      <c r="M283" s="2"/>
      <c r="N283" s="1">
        <f t="shared" si="24"/>
        <v>221</v>
      </c>
      <c r="O283" s="124">
        <f t="shared" si="21"/>
        <v>10590903.612792237</v>
      </c>
      <c r="P283" s="124">
        <f t="shared" si="25"/>
        <v>37749.433039085758</v>
      </c>
      <c r="Q283" s="124">
        <f t="shared" si="22"/>
        <v>22653.249576314083</v>
      </c>
      <c r="R283" s="124">
        <f t="shared" si="23"/>
        <v>10651306.295407636</v>
      </c>
      <c r="Z283" s="2"/>
    </row>
    <row r="284" spans="13:26" x14ac:dyDescent="0.25">
      <c r="M284" s="2"/>
      <c r="N284" s="1">
        <f t="shared" si="24"/>
        <v>222</v>
      </c>
      <c r="O284" s="124">
        <f t="shared" si="21"/>
        <v>10651306.295407636</v>
      </c>
      <c r="P284" s="124">
        <f t="shared" si="25"/>
        <v>37749.433039085758</v>
      </c>
      <c r="Q284" s="124">
        <f t="shared" si="22"/>
        <v>22782.446960634792</v>
      </c>
      <c r="R284" s="124">
        <f t="shared" si="23"/>
        <v>10711838.175407358</v>
      </c>
      <c r="Z284" s="2"/>
    </row>
    <row r="285" spans="13:26" x14ac:dyDescent="0.25">
      <c r="M285" s="2"/>
      <c r="N285" s="1">
        <f t="shared" si="24"/>
        <v>223</v>
      </c>
      <c r="O285" s="124">
        <f t="shared" si="21"/>
        <v>10711838.175407358</v>
      </c>
      <c r="P285" s="124">
        <f t="shared" si="25"/>
        <v>37749.433039085758</v>
      </c>
      <c r="Q285" s="124">
        <f t="shared" si="22"/>
        <v>22911.920689703664</v>
      </c>
      <c r="R285" s="124">
        <f t="shared" si="23"/>
        <v>10772499.529136147</v>
      </c>
      <c r="Z285" s="2"/>
    </row>
    <row r="286" spans="13:26" x14ac:dyDescent="0.25">
      <c r="M286" s="2"/>
      <c r="N286" s="1">
        <f t="shared" si="24"/>
        <v>224</v>
      </c>
      <c r="O286" s="124">
        <f t="shared" si="21"/>
        <v>10772499.529136147</v>
      </c>
      <c r="P286" s="124">
        <f t="shared" si="25"/>
        <v>37749.433039085758</v>
      </c>
      <c r="Q286" s="124">
        <f t="shared" si="22"/>
        <v>23041.671354604016</v>
      </c>
      <c r="R286" s="124">
        <f t="shared" si="23"/>
        <v>10833290.633529838</v>
      </c>
      <c r="Z286" s="2"/>
    </row>
    <row r="287" spans="13:26" x14ac:dyDescent="0.25">
      <c r="M287" s="2"/>
      <c r="N287" s="1">
        <f t="shared" si="24"/>
        <v>225</v>
      </c>
      <c r="O287" s="124">
        <f t="shared" si="21"/>
        <v>10833290.633529838</v>
      </c>
      <c r="P287" s="124">
        <f t="shared" si="25"/>
        <v>37749.433039085758</v>
      </c>
      <c r="Q287" s="124">
        <f t="shared" si="22"/>
        <v>23171.699547683471</v>
      </c>
      <c r="R287" s="124">
        <f t="shared" si="23"/>
        <v>10894211.766116608</v>
      </c>
      <c r="Z287" s="2"/>
    </row>
    <row r="288" spans="13:26" x14ac:dyDescent="0.25">
      <c r="M288" s="2"/>
      <c r="N288" s="1">
        <f t="shared" si="24"/>
        <v>226</v>
      </c>
      <c r="O288" s="124">
        <f t="shared" si="21"/>
        <v>10894211.766116608</v>
      </c>
      <c r="P288" s="124">
        <f t="shared" si="25"/>
        <v>37749.433039085758</v>
      </c>
      <c r="Q288" s="124">
        <f t="shared" si="22"/>
        <v>23302.005862556634</v>
      </c>
      <c r="R288" s="124">
        <f t="shared" si="23"/>
        <v>10955263.20501825</v>
      </c>
      <c r="Z288" s="2"/>
    </row>
    <row r="289" spans="13:26" x14ac:dyDescent="0.25">
      <c r="M289" s="2"/>
      <c r="N289" s="1">
        <f t="shared" si="24"/>
        <v>227</v>
      </c>
      <c r="O289" s="124">
        <f t="shared" si="21"/>
        <v>10955263.20501825</v>
      </c>
      <c r="P289" s="124">
        <f t="shared" si="25"/>
        <v>37749.433039085758</v>
      </c>
      <c r="Q289" s="124">
        <f t="shared" si="22"/>
        <v>23432.590894107816</v>
      </c>
      <c r="R289" s="124">
        <f t="shared" si="23"/>
        <v>11016445.228951445</v>
      </c>
      <c r="Z289" s="2"/>
    </row>
    <row r="290" spans="13:26" x14ac:dyDescent="0.25">
      <c r="M290" s="2"/>
      <c r="N290" s="1">
        <f t="shared" si="24"/>
        <v>228</v>
      </c>
      <c r="O290" s="124">
        <f t="shared" si="21"/>
        <v>11016445.228951445</v>
      </c>
      <c r="P290" s="124">
        <f t="shared" si="25"/>
        <v>37749.433039085758</v>
      </c>
      <c r="Q290" s="124">
        <f t="shared" si="22"/>
        <v>23563.455238493749</v>
      </c>
      <c r="R290" s="124">
        <f t="shared" si="23"/>
        <v>11077758.117229024</v>
      </c>
      <c r="Z290" s="2"/>
    </row>
    <row r="291" spans="13:26" x14ac:dyDescent="0.25">
      <c r="M291" s="2"/>
      <c r="N291" s="1">
        <f t="shared" si="24"/>
        <v>229</v>
      </c>
      <c r="O291" s="124">
        <f t="shared" si="21"/>
        <v>11077758.117229024</v>
      </c>
      <c r="P291" s="124">
        <f t="shared" si="25"/>
        <v>37749.433039085758</v>
      </c>
      <c r="Q291" s="124">
        <f t="shared" si="22"/>
        <v>23694.599493146303</v>
      </c>
      <c r="R291" s="124">
        <f t="shared" si="23"/>
        <v>11139202.149761256</v>
      </c>
      <c r="Z291" s="2"/>
    </row>
    <row r="292" spans="13:26" x14ac:dyDescent="0.25">
      <c r="M292" s="2"/>
      <c r="N292" s="1">
        <f t="shared" si="24"/>
        <v>230</v>
      </c>
      <c r="O292" s="124">
        <f t="shared" si="21"/>
        <v>11139202.149761256</v>
      </c>
      <c r="P292" s="124">
        <f t="shared" si="25"/>
        <v>37749.433039085758</v>
      </c>
      <c r="Q292" s="124">
        <f t="shared" si="22"/>
        <v>23826.024256775214</v>
      </c>
      <c r="R292" s="124">
        <f t="shared" si="23"/>
        <v>11200777.607057117</v>
      </c>
      <c r="Z292" s="2"/>
    </row>
    <row r="293" spans="13:26" x14ac:dyDescent="0.25">
      <c r="M293" s="2"/>
      <c r="N293" s="1">
        <f t="shared" si="24"/>
        <v>231</v>
      </c>
      <c r="O293" s="124">
        <f t="shared" si="21"/>
        <v>11200777.607057117</v>
      </c>
      <c r="P293" s="124">
        <f t="shared" si="25"/>
        <v>37749.433039085758</v>
      </c>
      <c r="Q293" s="124">
        <f t="shared" si="22"/>
        <v>23957.730129370826</v>
      </c>
      <c r="R293" s="124">
        <f t="shared" si="23"/>
        <v>11262484.770225573</v>
      </c>
      <c r="Z293" s="2"/>
    </row>
    <row r="294" spans="13:26" x14ac:dyDescent="0.25">
      <c r="M294" s="2"/>
      <c r="N294" s="1">
        <f t="shared" si="24"/>
        <v>232</v>
      </c>
      <c r="O294" s="124">
        <f t="shared" si="21"/>
        <v>11262484.770225573</v>
      </c>
      <c r="P294" s="124">
        <f t="shared" si="25"/>
        <v>37749.433039085758</v>
      </c>
      <c r="Q294" s="124">
        <f t="shared" si="22"/>
        <v>24089.717712206813</v>
      </c>
      <c r="R294" s="124">
        <f t="shared" si="23"/>
        <v>11324323.920976866</v>
      </c>
      <c r="Z294" s="2"/>
    </row>
    <row r="295" spans="13:26" x14ac:dyDescent="0.25">
      <c r="M295" s="2"/>
      <c r="N295" s="1">
        <f t="shared" si="24"/>
        <v>233</v>
      </c>
      <c r="O295" s="124">
        <f t="shared" ref="O295:O358" si="26">R294</f>
        <v>11324323.920976866</v>
      </c>
      <c r="P295" s="124">
        <f t="shared" si="25"/>
        <v>37749.433039085758</v>
      </c>
      <c r="Q295" s="124">
        <f t="shared" ref="Q295:Q358" si="27">O295*$P$57</f>
        <v>24221.987607842944</v>
      </c>
      <c r="R295" s="124">
        <f t="shared" ref="R295:R358" si="28">O295+P295+Q295</f>
        <v>11386295.341623794</v>
      </c>
      <c r="Z295" s="2"/>
    </row>
    <row r="296" spans="13:26" x14ac:dyDescent="0.25">
      <c r="M296" s="2"/>
      <c r="N296" s="1">
        <f t="shared" si="24"/>
        <v>234</v>
      </c>
      <c r="O296" s="124">
        <f t="shared" si="26"/>
        <v>11386295.341623794</v>
      </c>
      <c r="P296" s="124">
        <f t="shared" si="25"/>
        <v>37749.433039085758</v>
      </c>
      <c r="Q296" s="124">
        <f t="shared" si="27"/>
        <v>24354.540420127814</v>
      </c>
      <c r="R296" s="124">
        <f t="shared" si="28"/>
        <v>11448399.315083008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11448399.315083008</v>
      </c>
      <c r="P297" s="124">
        <f t="shared" si="25"/>
        <v>37749.433039085758</v>
      </c>
      <c r="Q297" s="124">
        <f t="shared" si="27"/>
        <v>24487.376754201621</v>
      </c>
      <c r="R297" s="124">
        <f t="shared" si="28"/>
        <v>11510636.124876296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11510636.124876296</v>
      </c>
      <c r="P298" s="124">
        <f t="shared" si="25"/>
        <v>37749.433039085758</v>
      </c>
      <c r="Q298" s="124">
        <f t="shared" si="27"/>
        <v>24620.497216498909</v>
      </c>
      <c r="R298" s="124">
        <f t="shared" si="28"/>
        <v>11573006.055131881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11573006.055131881</v>
      </c>
      <c r="P299" s="124">
        <f t="shared" si="25"/>
        <v>37749.433039085758</v>
      </c>
      <c r="Q299" s="124">
        <f t="shared" si="27"/>
        <v>24753.902414751352</v>
      </c>
      <c r="R299" s="124">
        <f t="shared" si="28"/>
        <v>11635509.390585719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11635509.390585719</v>
      </c>
      <c r="P300" s="124">
        <f t="shared" si="25"/>
        <v>37749.433039085758</v>
      </c>
      <c r="Q300" s="124">
        <f t="shared" si="27"/>
        <v>24887.592957990521</v>
      </c>
      <c r="R300" s="124">
        <f t="shared" si="28"/>
        <v>11698146.416582795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11698146.416582795</v>
      </c>
      <c r="P301" s="124">
        <f t="shared" si="25"/>
        <v>37749.433039085758</v>
      </c>
      <c r="Q301" s="124">
        <f t="shared" si="27"/>
        <v>25021.56945655066</v>
      </c>
      <c r="R301" s="124">
        <f t="shared" si="28"/>
        <v>11760917.419078432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11760917.419078432</v>
      </c>
      <c r="P302" s="124">
        <f t="shared" si="25"/>
        <v>37749.433039085758</v>
      </c>
      <c r="Q302" s="124">
        <f t="shared" si="27"/>
        <v>25155.832522071491</v>
      </c>
      <c r="R302" s="124">
        <f t="shared" si="28"/>
        <v>11823822.68463959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11823822.68463959</v>
      </c>
      <c r="P303" s="124">
        <f t="shared" si="25"/>
        <v>37749.433039085758</v>
      </c>
      <c r="Q303" s="124">
        <f t="shared" si="27"/>
        <v>25290.382767500978</v>
      </c>
      <c r="R303" s="124">
        <f t="shared" si="28"/>
        <v>11886862.500446176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11886862.500446176</v>
      </c>
      <c r="P304" s="124">
        <f t="shared" si="25"/>
        <v>37749.433039085758</v>
      </c>
      <c r="Q304" s="124">
        <f t="shared" si="27"/>
        <v>25425.220807098143</v>
      </c>
      <c r="R304" s="124">
        <f t="shared" si="28"/>
        <v>11950037.15429236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11950037.15429236</v>
      </c>
      <c r="P305" s="124">
        <f t="shared" si="25"/>
        <v>37749.433039085758</v>
      </c>
      <c r="Q305" s="124">
        <f t="shared" si="27"/>
        <v>25560.347256435882</v>
      </c>
      <c r="R305" s="124">
        <f t="shared" si="28"/>
        <v>12013346.934587881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12013346.934587881</v>
      </c>
      <c r="P306" s="124">
        <f t="shared" si="25"/>
        <v>37749.433039085758</v>
      </c>
      <c r="Q306" s="124">
        <f t="shared" si="27"/>
        <v>25695.762732403749</v>
      </c>
      <c r="R306" s="124">
        <f t="shared" si="28"/>
        <v>12076792.13035937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12076792.13035937</v>
      </c>
      <c r="P307" s="124">
        <f t="shared" si="25"/>
        <v>37749.433039085758</v>
      </c>
      <c r="Q307" s="124">
        <f t="shared" si="27"/>
        <v>25831.467853210786</v>
      </c>
      <c r="R307" s="124">
        <f t="shared" si="28"/>
        <v>12140373.031251667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12140373.031251667</v>
      </c>
      <c r="P308" s="124">
        <f t="shared" si="25"/>
        <v>37749.433039085758</v>
      </c>
      <c r="Q308" s="124">
        <f t="shared" si="27"/>
        <v>25967.463238388347</v>
      </c>
      <c r="R308" s="124">
        <f t="shared" si="28"/>
        <v>12204089.927529141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12204089.927529141</v>
      </c>
      <c r="P309" s="124">
        <f t="shared" si="25"/>
        <v>37749.433039085758</v>
      </c>
      <c r="Q309" s="124">
        <f t="shared" si="27"/>
        <v>26103.749508792916</v>
      </c>
      <c r="R309" s="124">
        <f t="shared" si="28"/>
        <v>12267943.11007702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12267943.11007702</v>
      </c>
      <c r="P310" s="124">
        <f t="shared" si="25"/>
        <v>37749.433039085758</v>
      </c>
      <c r="Q310" s="124">
        <f t="shared" si="27"/>
        <v>26240.327286608957</v>
      </c>
      <c r="R310" s="124">
        <f t="shared" si="28"/>
        <v>12331932.870402714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12331932.870402714</v>
      </c>
      <c r="P311" s="124">
        <f t="shared" si="25"/>
        <v>37749.433039085758</v>
      </c>
      <c r="Q311" s="124">
        <f t="shared" si="27"/>
        <v>26377.197195351739</v>
      </c>
      <c r="R311" s="124">
        <f t="shared" si="28"/>
        <v>12396059.500637151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12396059.500637151</v>
      </c>
      <c r="P312" s="124">
        <f t="shared" si="25"/>
        <v>37749.433039085758</v>
      </c>
      <c r="Q312" s="124">
        <f t="shared" si="27"/>
        <v>26514.359859870194</v>
      </c>
      <c r="R312" s="124">
        <f t="shared" si="28"/>
        <v>12460323.293536108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12460323.293536108</v>
      </c>
      <c r="P313" s="124">
        <f t="shared" si="25"/>
        <v>37749.433039085758</v>
      </c>
      <c r="Q313" s="124">
        <f t="shared" si="27"/>
        <v>26651.815906349762</v>
      </c>
      <c r="R313" s="124">
        <f t="shared" si="28"/>
        <v>12524724.542481543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12524724.542481543</v>
      </c>
      <c r="P314" s="124">
        <f t="shared" si="25"/>
        <v>37749.433039085758</v>
      </c>
      <c r="Q314" s="124">
        <f t="shared" si="27"/>
        <v>26789.565962315257</v>
      </c>
      <c r="R314" s="124">
        <f t="shared" si="28"/>
        <v>12589263.541482944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12589263.541482944</v>
      </c>
      <c r="P315" s="124">
        <f t="shared" si="25"/>
        <v>37749.433039085758</v>
      </c>
      <c r="Q315" s="124">
        <f t="shared" si="27"/>
        <v>26927.610656633722</v>
      </c>
      <c r="R315" s="124">
        <f t="shared" si="28"/>
        <v>12653940.585178664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12653940.585178664</v>
      </c>
      <c r="P316" s="124">
        <f t="shared" ref="P316:P379" si="30">P315</f>
        <v>37749.433039085758</v>
      </c>
      <c r="Q316" s="124">
        <f t="shared" si="27"/>
        <v>27065.950619517309</v>
      </c>
      <c r="R316" s="124">
        <f t="shared" si="28"/>
        <v>12718755.968837267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12718755.968837267</v>
      </c>
      <c r="P317" s="124">
        <f t="shared" si="30"/>
        <v>37749.433039085758</v>
      </c>
      <c r="Q317" s="124">
        <f t="shared" si="27"/>
        <v>27204.586482526145</v>
      </c>
      <c r="R317" s="124">
        <f t="shared" si="28"/>
        <v>12783709.988358879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12783709.988358879</v>
      </c>
      <c r="P318" s="124">
        <f t="shared" si="30"/>
        <v>37749.433039085758</v>
      </c>
      <c r="Q318" s="124">
        <f t="shared" si="27"/>
        <v>27343.518878571242</v>
      </c>
      <c r="R318" s="124">
        <f t="shared" si="28"/>
        <v>12848802.940276537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12848802.940276537</v>
      </c>
      <c r="P319" s="124">
        <f t="shared" si="30"/>
        <v>37749.433039085758</v>
      </c>
      <c r="Q319" s="124">
        <f t="shared" si="27"/>
        <v>27482.748441917342</v>
      </c>
      <c r="R319" s="124">
        <f t="shared" si="28"/>
        <v>12914035.121757541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12914035.121757541</v>
      </c>
      <c r="P320" s="124">
        <f t="shared" si="30"/>
        <v>37749.433039085758</v>
      </c>
      <c r="Q320" s="124">
        <f t="shared" si="27"/>
        <v>27622.275808185856</v>
      </c>
      <c r="R320" s="124">
        <f t="shared" si="28"/>
        <v>12979406.830604812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12979406.830604812</v>
      </c>
      <c r="P321" s="124">
        <f t="shared" si="30"/>
        <v>37749.433039085758</v>
      </c>
      <c r="Q321" s="124">
        <f t="shared" si="27"/>
        <v>27762.101614357736</v>
      </c>
      <c r="R321" s="124">
        <f t="shared" si="28"/>
        <v>13044918.365258256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13044918.365258256</v>
      </c>
      <c r="P322" s="124">
        <f t="shared" si="30"/>
        <v>37749.433039085758</v>
      </c>
      <c r="Q322" s="124">
        <f t="shared" si="27"/>
        <v>27902.22649877641</v>
      </c>
      <c r="R322" s="124">
        <f t="shared" si="28"/>
        <v>13110570.024796119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13110570.024796119</v>
      </c>
      <c r="P323" s="124">
        <f t="shared" si="30"/>
        <v>37749.433039085758</v>
      </c>
      <c r="Q323" s="124">
        <f t="shared" si="27"/>
        <v>28042.651101150666</v>
      </c>
      <c r="R323" s="124">
        <f t="shared" si="28"/>
        <v>13176362.108936356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13176362.108936356</v>
      </c>
      <c r="P324" s="124">
        <f t="shared" si="30"/>
        <v>37749.433039085758</v>
      </c>
      <c r="Q324" s="124">
        <f t="shared" si="27"/>
        <v>28183.376062557592</v>
      </c>
      <c r="R324" s="124">
        <f t="shared" si="28"/>
        <v>13242294.918037999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13242294.918037999</v>
      </c>
      <c r="P325" s="124">
        <f t="shared" si="30"/>
        <v>37749.433039085758</v>
      </c>
      <c r="Q325" s="124">
        <f t="shared" si="27"/>
        <v>28324.402025445492</v>
      </c>
      <c r="R325" s="124">
        <f t="shared" si="28"/>
        <v>13308368.753102532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13308368.753102532</v>
      </c>
      <c r="P326" s="124">
        <f t="shared" si="30"/>
        <v>37749.433039085758</v>
      </c>
      <c r="Q326" s="124">
        <f t="shared" si="27"/>
        <v>28465.729633636845</v>
      </c>
      <c r="R326" s="124">
        <f t="shared" si="28"/>
        <v>13374583.915775254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13374583.915775254</v>
      </c>
      <c r="P327" s="124">
        <f t="shared" si="30"/>
        <v>37749.433039085758</v>
      </c>
      <c r="Q327" s="124">
        <f t="shared" si="27"/>
        <v>28607.359532331197</v>
      </c>
      <c r="R327" s="124">
        <f t="shared" si="28"/>
        <v>13440940.708346672</v>
      </c>
      <c r="Z327" s="2"/>
    </row>
    <row r="328" spans="13:26" x14ac:dyDescent="0.25">
      <c r="M328" s="2"/>
      <c r="N328" s="1">
        <f t="shared" si="29"/>
        <v>266</v>
      </c>
      <c r="O328" s="124">
        <f t="shared" si="26"/>
        <v>13440940.708346672</v>
      </c>
      <c r="P328" s="124">
        <f t="shared" si="30"/>
        <v>37749.433039085758</v>
      </c>
      <c r="Q328" s="124">
        <f t="shared" si="27"/>
        <v>28749.292368108156</v>
      </c>
      <c r="R328" s="124">
        <f t="shared" si="28"/>
        <v>13507439.433753867</v>
      </c>
      <c r="Z328" s="2"/>
    </row>
    <row r="329" spans="13:26" x14ac:dyDescent="0.25">
      <c r="M329" s="2"/>
      <c r="N329" s="1">
        <f t="shared" si="29"/>
        <v>267</v>
      </c>
      <c r="O329" s="124">
        <f t="shared" si="26"/>
        <v>13507439.433753867</v>
      </c>
      <c r="P329" s="124">
        <f t="shared" si="30"/>
        <v>37749.433039085758</v>
      </c>
      <c r="Q329" s="124">
        <f t="shared" si="27"/>
        <v>28891.528788930307</v>
      </c>
      <c r="R329" s="124">
        <f t="shared" si="28"/>
        <v>13574080.395581882</v>
      </c>
      <c r="Z329" s="2"/>
    </row>
    <row r="330" spans="13:26" x14ac:dyDescent="0.25">
      <c r="M330" s="2"/>
      <c r="N330" s="1">
        <f t="shared" si="29"/>
        <v>268</v>
      </c>
      <c r="O330" s="124">
        <f t="shared" si="26"/>
        <v>13574080.395581882</v>
      </c>
      <c r="P330" s="124">
        <f t="shared" si="30"/>
        <v>37749.433039085758</v>
      </c>
      <c r="Q330" s="124">
        <f t="shared" si="27"/>
        <v>29034.069444146189</v>
      </c>
      <c r="R330" s="124">
        <f t="shared" si="28"/>
        <v>13640863.898065114</v>
      </c>
      <c r="Z330" s="2"/>
    </row>
    <row r="331" spans="13:26" x14ac:dyDescent="0.25">
      <c r="M331" s="2"/>
      <c r="N331" s="1">
        <f t="shared" si="29"/>
        <v>269</v>
      </c>
      <c r="O331" s="124">
        <f t="shared" si="26"/>
        <v>13640863.898065114</v>
      </c>
      <c r="P331" s="124">
        <f t="shared" si="30"/>
        <v>37749.433039085758</v>
      </c>
      <c r="Q331" s="124">
        <f t="shared" si="27"/>
        <v>29176.914984493258</v>
      </c>
      <c r="R331" s="124">
        <f t="shared" si="28"/>
        <v>13707790.246088693</v>
      </c>
      <c r="Z331" s="2"/>
    </row>
    <row r="332" spans="13:26" x14ac:dyDescent="0.25">
      <c r="M332" s="2"/>
      <c r="N332" s="1">
        <f t="shared" si="29"/>
        <v>270</v>
      </c>
      <c r="O332" s="124">
        <f t="shared" si="26"/>
        <v>13707790.246088693</v>
      </c>
      <c r="P332" s="124">
        <f t="shared" si="30"/>
        <v>37749.433039085758</v>
      </c>
      <c r="Q332" s="124">
        <f t="shared" si="27"/>
        <v>29320.066062100854</v>
      </c>
      <c r="R332" s="124">
        <f t="shared" si="28"/>
        <v>13774859.745189879</v>
      </c>
      <c r="Z332" s="2"/>
    </row>
    <row r="333" spans="13:26" x14ac:dyDescent="0.25">
      <c r="M333" s="2"/>
      <c r="N333" s="1">
        <f t="shared" si="29"/>
        <v>271</v>
      </c>
      <c r="O333" s="124">
        <f t="shared" si="26"/>
        <v>13774859.745189879</v>
      </c>
      <c r="P333" s="124">
        <f t="shared" si="30"/>
        <v>37749.433039085758</v>
      </c>
      <c r="Q333" s="124">
        <f t="shared" si="27"/>
        <v>29463.523330493175</v>
      </c>
      <c r="R333" s="124">
        <f t="shared" si="28"/>
        <v>13842072.701559458</v>
      </c>
      <c r="Z333" s="2"/>
    </row>
    <row r="334" spans="13:26" x14ac:dyDescent="0.25">
      <c r="M334" s="2"/>
      <c r="N334" s="1">
        <f t="shared" si="29"/>
        <v>272</v>
      </c>
      <c r="O334" s="124">
        <f t="shared" si="26"/>
        <v>13842072.701559458</v>
      </c>
      <c r="P334" s="124">
        <f t="shared" si="30"/>
        <v>37749.433039085758</v>
      </c>
      <c r="Q334" s="124">
        <f t="shared" si="27"/>
        <v>29607.287444592272</v>
      </c>
      <c r="R334" s="124">
        <f t="shared" si="28"/>
        <v>13909429.422043135</v>
      </c>
      <c r="Z334" s="2"/>
    </row>
    <row r="335" spans="13:26" x14ac:dyDescent="0.25">
      <c r="M335" s="2"/>
      <c r="N335" s="1">
        <f t="shared" si="29"/>
        <v>273</v>
      </c>
      <c r="O335" s="124">
        <f t="shared" si="26"/>
        <v>13909429.422043135</v>
      </c>
      <c r="P335" s="124">
        <f t="shared" si="30"/>
        <v>37749.433039085758</v>
      </c>
      <c r="Q335" s="124">
        <f t="shared" si="27"/>
        <v>29751.359060721017</v>
      </c>
      <c r="R335" s="124">
        <f t="shared" si="28"/>
        <v>13976930.214142943</v>
      </c>
      <c r="Z335" s="2"/>
    </row>
    <row r="336" spans="13:26" x14ac:dyDescent="0.25">
      <c r="M336" s="2"/>
      <c r="N336" s="1">
        <f t="shared" si="29"/>
        <v>274</v>
      </c>
      <c r="O336" s="124">
        <f t="shared" si="26"/>
        <v>13976930.214142943</v>
      </c>
      <c r="P336" s="124">
        <f t="shared" si="30"/>
        <v>37749.433039085758</v>
      </c>
      <c r="Q336" s="124">
        <f t="shared" si="27"/>
        <v>29895.738836606135</v>
      </c>
      <c r="R336" s="124">
        <f t="shared" si="28"/>
        <v>14044575.386018636</v>
      </c>
      <c r="Z336" s="2"/>
    </row>
    <row r="337" spans="13:26" x14ac:dyDescent="0.25">
      <c r="M337" s="2"/>
      <c r="N337" s="1">
        <f t="shared" si="29"/>
        <v>275</v>
      </c>
      <c r="O337" s="124">
        <f t="shared" si="26"/>
        <v>14044575.386018636</v>
      </c>
      <c r="P337" s="124">
        <f t="shared" si="30"/>
        <v>37749.433039085758</v>
      </c>
      <c r="Q337" s="124">
        <f t="shared" si="27"/>
        <v>30040.427431381169</v>
      </c>
      <c r="R337" s="124">
        <f t="shared" si="28"/>
        <v>14112365.246489102</v>
      </c>
      <c r="Z337" s="2"/>
    </row>
    <row r="338" spans="13:26" x14ac:dyDescent="0.25">
      <c r="M338" s="2"/>
      <c r="N338" s="1">
        <f t="shared" si="29"/>
        <v>276</v>
      </c>
      <c r="O338" s="124">
        <f t="shared" si="26"/>
        <v>14112365.246489102</v>
      </c>
      <c r="P338" s="124">
        <f t="shared" si="30"/>
        <v>37749.433039085758</v>
      </c>
      <c r="Q338" s="124">
        <f t="shared" si="27"/>
        <v>30185.425505589505</v>
      </c>
      <c r="R338" s="124">
        <f t="shared" si="28"/>
        <v>14180300.105033778</v>
      </c>
      <c r="Z338" s="2"/>
    </row>
    <row r="339" spans="13:26" x14ac:dyDescent="0.25">
      <c r="M339" s="2"/>
      <c r="N339" s="1">
        <f t="shared" si="29"/>
        <v>277</v>
      </c>
      <c r="O339" s="124">
        <f t="shared" si="26"/>
        <v>14180300.105033778</v>
      </c>
      <c r="P339" s="124">
        <f t="shared" si="30"/>
        <v>37749.433039085758</v>
      </c>
      <c r="Q339" s="124">
        <f t="shared" si="27"/>
        <v>30330.7337211874</v>
      </c>
      <c r="R339" s="124">
        <f t="shared" si="28"/>
        <v>14248380.271794051</v>
      </c>
      <c r="Z339" s="2"/>
    </row>
    <row r="340" spans="13:26" x14ac:dyDescent="0.25">
      <c r="M340" s="2"/>
      <c r="N340" s="1">
        <f t="shared" si="29"/>
        <v>278</v>
      </c>
      <c r="O340" s="124">
        <f t="shared" si="26"/>
        <v>14248380.271794051</v>
      </c>
      <c r="P340" s="124">
        <f t="shared" si="30"/>
        <v>37749.433039085758</v>
      </c>
      <c r="Q340" s="124">
        <f t="shared" si="27"/>
        <v>30476.35274154698</v>
      </c>
      <c r="R340" s="124">
        <f t="shared" si="28"/>
        <v>14316606.057574684</v>
      </c>
      <c r="Z340" s="2"/>
    </row>
    <row r="341" spans="13:26" x14ac:dyDescent="0.25">
      <c r="M341" s="2"/>
      <c r="N341" s="1">
        <f t="shared" si="29"/>
        <v>279</v>
      </c>
      <c r="O341" s="124">
        <f t="shared" si="26"/>
        <v>14316606.057574684</v>
      </c>
      <c r="P341" s="124">
        <f t="shared" si="30"/>
        <v>37749.433039085758</v>
      </c>
      <c r="Q341" s="124">
        <f t="shared" si="27"/>
        <v>30622.283231459289</v>
      </c>
      <c r="R341" s="124">
        <f t="shared" si="28"/>
        <v>14384977.773845229</v>
      </c>
      <c r="Z341" s="2"/>
    </row>
    <row r="342" spans="13:26" x14ac:dyDescent="0.25">
      <c r="M342" s="2"/>
      <c r="N342" s="1">
        <f t="shared" si="29"/>
        <v>280</v>
      </c>
      <c r="O342" s="124">
        <f t="shared" si="26"/>
        <v>14384977.773845229</v>
      </c>
      <c r="P342" s="124">
        <f t="shared" si="30"/>
        <v>37749.433039085758</v>
      </c>
      <c r="Q342" s="124">
        <f t="shared" si="27"/>
        <v>30768.525857137312</v>
      </c>
      <c r="R342" s="124">
        <f t="shared" si="28"/>
        <v>14453495.732741453</v>
      </c>
      <c r="Z342" s="2"/>
    </row>
    <row r="343" spans="13:26" x14ac:dyDescent="0.25">
      <c r="M343" s="2"/>
      <c r="N343" s="1">
        <f t="shared" si="29"/>
        <v>281</v>
      </c>
      <c r="O343" s="124">
        <f t="shared" si="26"/>
        <v>14453495.732741453</v>
      </c>
      <c r="P343" s="124">
        <f t="shared" si="30"/>
        <v>37749.433039085758</v>
      </c>
      <c r="Q343" s="124">
        <f t="shared" si="27"/>
        <v>30915.081286219021</v>
      </c>
      <c r="R343" s="124">
        <f t="shared" si="28"/>
        <v>14522160.247066759</v>
      </c>
      <c r="Z343" s="2"/>
    </row>
    <row r="344" spans="13:26" x14ac:dyDescent="0.25">
      <c r="M344" s="2"/>
      <c r="N344" s="1">
        <f t="shared" si="29"/>
        <v>282</v>
      </c>
      <c r="O344" s="124">
        <f t="shared" si="26"/>
        <v>14522160.247066759</v>
      </c>
      <c r="P344" s="124">
        <f t="shared" si="30"/>
        <v>37749.433039085758</v>
      </c>
      <c r="Q344" s="124">
        <f t="shared" si="27"/>
        <v>31061.950187770421</v>
      </c>
      <c r="R344" s="124">
        <f t="shared" si="28"/>
        <v>14590971.630293615</v>
      </c>
      <c r="Z344" s="2"/>
    </row>
    <row r="345" spans="13:26" x14ac:dyDescent="0.25">
      <c r="M345" s="2"/>
      <c r="N345" s="1">
        <f t="shared" si="29"/>
        <v>283</v>
      </c>
      <c r="O345" s="124">
        <f t="shared" si="26"/>
        <v>14590971.630293615</v>
      </c>
      <c r="P345" s="124">
        <f t="shared" si="30"/>
        <v>37749.433039085758</v>
      </c>
      <c r="Q345" s="124">
        <f t="shared" si="27"/>
        <v>31209.133232288605</v>
      </c>
      <c r="R345" s="124">
        <f t="shared" si="28"/>
        <v>14659930.196564989</v>
      </c>
      <c r="Z345" s="2"/>
    </row>
    <row r="346" spans="13:26" x14ac:dyDescent="0.25">
      <c r="M346" s="2"/>
      <c r="N346" s="1">
        <f t="shared" si="29"/>
        <v>284</v>
      </c>
      <c r="O346" s="124">
        <f t="shared" si="26"/>
        <v>14659930.196564989</v>
      </c>
      <c r="P346" s="124">
        <f t="shared" si="30"/>
        <v>37749.433039085758</v>
      </c>
      <c r="Q346" s="124">
        <f t="shared" si="27"/>
        <v>31356.63109170481</v>
      </c>
      <c r="R346" s="124">
        <f t="shared" si="28"/>
        <v>14729036.26069578</v>
      </c>
      <c r="Z346" s="2"/>
    </row>
    <row r="347" spans="13:26" x14ac:dyDescent="0.25">
      <c r="M347" s="2"/>
      <c r="N347" s="1">
        <f t="shared" si="29"/>
        <v>285</v>
      </c>
      <c r="O347" s="124">
        <f t="shared" si="26"/>
        <v>14729036.26069578</v>
      </c>
      <c r="P347" s="124">
        <f t="shared" si="30"/>
        <v>37749.433039085758</v>
      </c>
      <c r="Q347" s="124">
        <f t="shared" si="27"/>
        <v>31504.444439387506</v>
      </c>
      <c r="R347" s="124">
        <f t="shared" si="28"/>
        <v>14798290.138174253</v>
      </c>
      <c r="Z347" s="2"/>
    </row>
    <row r="348" spans="13:26" x14ac:dyDescent="0.25">
      <c r="M348" s="2"/>
      <c r="N348" s="1">
        <f t="shared" si="29"/>
        <v>286</v>
      </c>
      <c r="O348" s="124">
        <f t="shared" si="26"/>
        <v>14798290.138174253</v>
      </c>
      <c r="P348" s="124">
        <f t="shared" si="30"/>
        <v>37749.433039085758</v>
      </c>
      <c r="Q348" s="124">
        <f t="shared" si="27"/>
        <v>31652.573950145437</v>
      </c>
      <c r="R348" s="124">
        <f t="shared" si="28"/>
        <v>14867692.145163484</v>
      </c>
      <c r="Z348" s="2"/>
    </row>
    <row r="349" spans="13:26" x14ac:dyDescent="0.25">
      <c r="M349" s="2"/>
      <c r="N349" s="1">
        <f t="shared" si="29"/>
        <v>287</v>
      </c>
      <c r="O349" s="124">
        <f t="shared" si="26"/>
        <v>14867692.145163484</v>
      </c>
      <c r="P349" s="124">
        <f t="shared" si="30"/>
        <v>37749.433039085758</v>
      </c>
      <c r="Q349" s="124">
        <f t="shared" si="27"/>
        <v>31801.020300230728</v>
      </c>
      <c r="R349" s="124">
        <f t="shared" si="28"/>
        <v>14937242.5985028</v>
      </c>
      <c r="Z349" s="2"/>
    </row>
    <row r="350" spans="13:26" x14ac:dyDescent="0.25">
      <c r="M350" s="2"/>
      <c r="N350" s="1">
        <f t="shared" si="29"/>
        <v>288</v>
      </c>
      <c r="O350" s="124">
        <f t="shared" si="26"/>
        <v>14937242.5985028</v>
      </c>
      <c r="P350" s="124">
        <f t="shared" si="30"/>
        <v>37749.433039085758</v>
      </c>
      <c r="Q350" s="124">
        <f t="shared" si="27"/>
        <v>31949.784167341964</v>
      </c>
      <c r="R350" s="124">
        <f t="shared" si="28"/>
        <v>15006941.815709228</v>
      </c>
      <c r="Z350" s="2"/>
    </row>
    <row r="351" spans="13:26" x14ac:dyDescent="0.25">
      <c r="M351" s="2"/>
      <c r="N351" s="1">
        <f t="shared" si="29"/>
        <v>289</v>
      </c>
      <c r="O351" s="124">
        <f t="shared" si="26"/>
        <v>15006941.815709228</v>
      </c>
      <c r="P351" s="124">
        <f t="shared" si="30"/>
        <v>37749.433039085758</v>
      </c>
      <c r="Q351" s="124">
        <f t="shared" si="27"/>
        <v>32098.866230627274</v>
      </c>
      <c r="R351" s="124">
        <f t="shared" si="28"/>
        <v>15076790.114978941</v>
      </c>
      <c r="Z351" s="2"/>
    </row>
    <row r="352" spans="13:26" x14ac:dyDescent="0.25">
      <c r="M352" s="2"/>
      <c r="N352" s="1">
        <f t="shared" si="29"/>
        <v>290</v>
      </c>
      <c r="O352" s="124">
        <f t="shared" si="26"/>
        <v>15076790.114978941</v>
      </c>
      <c r="P352" s="124">
        <f t="shared" si="30"/>
        <v>37749.433039085758</v>
      </c>
      <c r="Q352" s="124">
        <f t="shared" si="27"/>
        <v>32248.267170687453</v>
      </c>
      <c r="R352" s="124">
        <f t="shared" si="28"/>
        <v>15146787.815188715</v>
      </c>
      <c r="Z352" s="2"/>
    </row>
    <row r="353" spans="13:26" x14ac:dyDescent="0.25">
      <c r="M353" s="2"/>
      <c r="N353" s="1">
        <f t="shared" si="29"/>
        <v>291</v>
      </c>
      <c r="O353" s="124">
        <f t="shared" si="26"/>
        <v>15146787.815188715</v>
      </c>
      <c r="P353" s="124">
        <f t="shared" si="30"/>
        <v>37749.433039085758</v>
      </c>
      <c r="Q353" s="124">
        <f t="shared" si="27"/>
        <v>32397.987669579044</v>
      </c>
      <c r="R353" s="124">
        <f t="shared" si="28"/>
        <v>15216935.235897381</v>
      </c>
      <c r="Z353" s="2"/>
    </row>
    <row r="354" spans="13:26" x14ac:dyDescent="0.25">
      <c r="M354" s="2"/>
      <c r="N354" s="1">
        <f t="shared" si="29"/>
        <v>292</v>
      </c>
      <c r="O354" s="124">
        <f t="shared" si="26"/>
        <v>15216935.235897381</v>
      </c>
      <c r="P354" s="124">
        <f t="shared" si="30"/>
        <v>37749.433039085758</v>
      </c>
      <c r="Q354" s="124">
        <f t="shared" si="27"/>
        <v>32548.028410817475</v>
      </c>
      <c r="R354" s="124">
        <f t="shared" si="28"/>
        <v>15287232.697347283</v>
      </c>
      <c r="Z354" s="2"/>
    </row>
    <row r="355" spans="13:26" x14ac:dyDescent="0.25">
      <c r="M355" s="2"/>
      <c r="N355" s="1">
        <f t="shared" si="29"/>
        <v>293</v>
      </c>
      <c r="O355" s="124">
        <f t="shared" si="26"/>
        <v>15287232.697347283</v>
      </c>
      <c r="P355" s="124">
        <f t="shared" si="30"/>
        <v>37749.433039085758</v>
      </c>
      <c r="Q355" s="124">
        <f t="shared" si="27"/>
        <v>32698.390079380155</v>
      </c>
      <c r="R355" s="124">
        <f t="shared" si="28"/>
        <v>15357680.52046575</v>
      </c>
      <c r="Z355" s="2"/>
    </row>
    <row r="356" spans="13:26" x14ac:dyDescent="0.25">
      <c r="M356" s="2"/>
      <c r="N356" s="1">
        <f t="shared" si="29"/>
        <v>294</v>
      </c>
      <c r="O356" s="124">
        <f t="shared" si="26"/>
        <v>15357680.52046575</v>
      </c>
      <c r="P356" s="124">
        <f t="shared" si="30"/>
        <v>37749.433039085758</v>
      </c>
      <c r="Q356" s="124">
        <f t="shared" si="27"/>
        <v>32849.073361709634</v>
      </c>
      <c r="R356" s="124">
        <f t="shared" si="28"/>
        <v>15428279.026866546</v>
      </c>
      <c r="Z356" s="2"/>
    </row>
    <row r="357" spans="13:26" x14ac:dyDescent="0.25">
      <c r="M357" s="2"/>
      <c r="N357" s="1">
        <f t="shared" si="29"/>
        <v>295</v>
      </c>
      <c r="O357" s="124">
        <f t="shared" si="26"/>
        <v>15428279.026866546</v>
      </c>
      <c r="P357" s="124">
        <f t="shared" si="30"/>
        <v>37749.433039085758</v>
      </c>
      <c r="Q357" s="124">
        <f t="shared" si="27"/>
        <v>33000.078945716697</v>
      </c>
      <c r="R357" s="124">
        <f t="shared" si="28"/>
        <v>15499028.538851349</v>
      </c>
      <c r="Z357" s="2"/>
    </row>
    <row r="358" spans="13:26" x14ac:dyDescent="0.25">
      <c r="M358" s="2"/>
      <c r="N358" s="1">
        <f t="shared" si="29"/>
        <v>296</v>
      </c>
      <c r="O358" s="124">
        <f t="shared" si="26"/>
        <v>15499028.538851349</v>
      </c>
      <c r="P358" s="124">
        <f t="shared" si="30"/>
        <v>37749.433039085758</v>
      </c>
      <c r="Q358" s="124">
        <f t="shared" si="27"/>
        <v>33151.407520783541</v>
      </c>
      <c r="R358" s="124">
        <f t="shared" si="28"/>
        <v>15569929.379411219</v>
      </c>
      <c r="Z358" s="2"/>
    </row>
    <row r="359" spans="13:26" x14ac:dyDescent="0.25">
      <c r="M359" s="2"/>
      <c r="N359" s="1">
        <f t="shared" si="29"/>
        <v>297</v>
      </c>
      <c r="O359" s="124">
        <f t="shared" ref="O359:O422" si="31">R358</f>
        <v>15569929.379411219</v>
      </c>
      <c r="P359" s="124">
        <f t="shared" si="30"/>
        <v>37749.433039085758</v>
      </c>
      <c r="Q359" s="124">
        <f t="shared" ref="Q359:Q422" si="32">O359*$P$57</f>
        <v>33303.05977776691</v>
      </c>
      <c r="R359" s="124">
        <f t="shared" ref="R359:R422" si="33">O359+P359+Q359</f>
        <v>15640981.872228071</v>
      </c>
      <c r="Z359" s="2"/>
    </row>
    <row r="360" spans="13:26" x14ac:dyDescent="0.25">
      <c r="M360" s="2"/>
      <c r="N360" s="1">
        <f t="shared" si="29"/>
        <v>298</v>
      </c>
      <c r="O360" s="124">
        <f t="shared" si="31"/>
        <v>15640981.872228071</v>
      </c>
      <c r="P360" s="124">
        <f t="shared" si="30"/>
        <v>37749.433039085758</v>
      </c>
      <c r="Q360" s="124">
        <f t="shared" si="32"/>
        <v>33455.036409001215</v>
      </c>
      <c r="R360" s="124">
        <f t="shared" si="33"/>
        <v>15712186.341676159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15712186.341676159</v>
      </c>
      <c r="P361" s="124">
        <f t="shared" si="30"/>
        <v>37749.433039085758</v>
      </c>
      <c r="Q361" s="124">
        <f t="shared" si="32"/>
        <v>33607.338108301759</v>
      </c>
      <c r="R361" s="124">
        <f t="shared" si="33"/>
        <v>15783543.112823546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15783543.112823546</v>
      </c>
      <c r="P362" s="124">
        <f t="shared" si="30"/>
        <v>37749.433039085758</v>
      </c>
      <c r="Q362" s="124">
        <f t="shared" si="32"/>
        <v>33759.965570967863</v>
      </c>
      <c r="R362" s="124">
        <f t="shared" si="33"/>
        <v>15855052.5114336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15855052.5114336</v>
      </c>
      <c r="P363" s="124">
        <f t="shared" si="30"/>
        <v>37749.433039085758</v>
      </c>
      <c r="Q363" s="124">
        <f t="shared" si="32"/>
        <v>33912.91949378603</v>
      </c>
      <c r="R363" s="124">
        <f t="shared" si="33"/>
        <v>15926714.863966471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15926714.863966471</v>
      </c>
      <c r="P364" s="124">
        <f t="shared" si="30"/>
        <v>37749.433039085758</v>
      </c>
      <c r="Q364" s="124">
        <f t="shared" si="32"/>
        <v>34066.200575033159</v>
      </c>
      <c r="R364" s="124">
        <f t="shared" si="33"/>
        <v>15998530.49758059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15998530.49758059</v>
      </c>
      <c r="P365" s="124">
        <f t="shared" si="30"/>
        <v>37749.433039085758</v>
      </c>
      <c r="Q365" s="124">
        <f t="shared" si="32"/>
        <v>34219.809514479719</v>
      </c>
      <c r="R365" s="124">
        <f t="shared" si="33"/>
        <v>16070499.740134155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16070499.740134155</v>
      </c>
      <c r="P366" s="124">
        <f t="shared" si="30"/>
        <v>37749.433039085758</v>
      </c>
      <c r="Q366" s="124">
        <f t="shared" si="32"/>
        <v>34373.747013392938</v>
      </c>
      <c r="R366" s="124">
        <f t="shared" si="33"/>
        <v>16142622.920186635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16142622.920186635</v>
      </c>
      <c r="P367" s="124">
        <f t="shared" si="30"/>
        <v>37749.433039085758</v>
      </c>
      <c r="Q367" s="124">
        <f t="shared" si="32"/>
        <v>34528.013774540006</v>
      </c>
      <c r="R367" s="124">
        <f t="shared" si="33"/>
        <v>16214900.367000261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16214900.367000261</v>
      </c>
      <c r="P368" s="124">
        <f t="shared" si="30"/>
        <v>37749.433039085758</v>
      </c>
      <c r="Q368" s="124">
        <f t="shared" si="32"/>
        <v>34682.610502191288</v>
      </c>
      <c r="R368" s="124">
        <f t="shared" si="33"/>
        <v>16287332.410541538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16287332.410541538</v>
      </c>
      <c r="P369" s="124">
        <f t="shared" si="30"/>
        <v>37749.433039085758</v>
      </c>
      <c r="Q369" s="124">
        <f t="shared" si="32"/>
        <v>34837.537902123542</v>
      </c>
      <c r="R369" s="124">
        <f t="shared" si="33"/>
        <v>16359919.381482748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16359919.381482748</v>
      </c>
      <c r="P370" s="124">
        <f t="shared" si="30"/>
        <v>37749.433039085758</v>
      </c>
      <c r="Q370" s="124">
        <f t="shared" si="32"/>
        <v>34992.796681623127</v>
      </c>
      <c r="R370" s="124">
        <f t="shared" si="33"/>
        <v>16432661.611203458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16432661.611203458</v>
      </c>
      <c r="P371" s="124">
        <f t="shared" si="30"/>
        <v>37749.433039085758</v>
      </c>
      <c r="Q371" s="124">
        <f t="shared" si="32"/>
        <v>35148.387549489256</v>
      </c>
      <c r="R371" s="124">
        <f t="shared" si="33"/>
        <v>16505559.431792034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16505559.431792034</v>
      </c>
      <c r="P372" s="124">
        <f t="shared" si="30"/>
        <v>37749.433039085758</v>
      </c>
      <c r="Q372" s="124">
        <f t="shared" si="32"/>
        <v>35304.311216037189</v>
      </c>
      <c r="R372" s="124">
        <f t="shared" si="33"/>
        <v>16578613.176047157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16578613.176047157</v>
      </c>
      <c r="P373" s="124">
        <f t="shared" si="30"/>
        <v>37749.433039085758</v>
      </c>
      <c r="Q373" s="124">
        <f t="shared" si="32"/>
        <v>35460.568393101545</v>
      </c>
      <c r="R373" s="124">
        <f t="shared" si="33"/>
        <v>16651823.177479345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16651823.177479345</v>
      </c>
      <c r="P374" s="124">
        <f t="shared" si="30"/>
        <v>37749.433039085758</v>
      </c>
      <c r="Q374" s="124">
        <f t="shared" si="32"/>
        <v>35617.159794039464</v>
      </c>
      <c r="R374" s="124">
        <f t="shared" si="33"/>
        <v>16725189.770312471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16725189.770312471</v>
      </c>
      <c r="P375" s="124">
        <f t="shared" si="30"/>
        <v>37749.433039085758</v>
      </c>
      <c r="Q375" s="124">
        <f t="shared" si="32"/>
        <v>35774.086133733952</v>
      </c>
      <c r="R375" s="124">
        <f t="shared" si="33"/>
        <v>16798713.289485291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16798713.289485291</v>
      </c>
      <c r="P376" s="124">
        <f t="shared" si="30"/>
        <v>37749.433039085758</v>
      </c>
      <c r="Q376" s="124">
        <f t="shared" si="32"/>
        <v>35931.348128597077</v>
      </c>
      <c r="R376" s="124">
        <f t="shared" si="33"/>
        <v>16872394.070652973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16872394.070652973</v>
      </c>
      <c r="P377" s="124">
        <f t="shared" si="30"/>
        <v>37749.433039085758</v>
      </c>
      <c r="Q377" s="124">
        <f t="shared" si="32"/>
        <v>36088.946496573277</v>
      </c>
      <c r="R377" s="124">
        <f t="shared" si="33"/>
        <v>16946232.450188629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16946232.450188629</v>
      </c>
      <c r="P378" s="124">
        <f t="shared" si="30"/>
        <v>37749.433039085758</v>
      </c>
      <c r="Q378" s="124">
        <f t="shared" si="32"/>
        <v>36246.881957142621</v>
      </c>
      <c r="R378" s="124">
        <f t="shared" si="33"/>
        <v>17020228.765184857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17020228.765184857</v>
      </c>
      <c r="P379" s="124">
        <f t="shared" si="30"/>
        <v>37749.433039085758</v>
      </c>
      <c r="Q379" s="124">
        <f t="shared" si="32"/>
        <v>36405.155231324097</v>
      </c>
      <c r="R379" s="124">
        <f t="shared" si="33"/>
        <v>17094383.353455264</v>
      </c>
      <c r="Z379" s="2"/>
    </row>
    <row r="380" spans="13:26" x14ac:dyDescent="0.25">
      <c r="M380" s="2"/>
      <c r="N380" s="1">
        <f t="shared" ref="N380:N443" si="34">N379+1</f>
        <v>318</v>
      </c>
      <c r="O380" s="124">
        <f t="shared" si="31"/>
        <v>17094383.353455264</v>
      </c>
      <c r="P380" s="124">
        <f t="shared" ref="P380:P443" si="35">P379</f>
        <v>37749.433039085758</v>
      </c>
      <c r="Q380" s="124">
        <f t="shared" si="32"/>
        <v>36563.767041678919</v>
      </c>
      <c r="R380" s="124">
        <f t="shared" si="33"/>
        <v>17168696.553536028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17168696.553536028</v>
      </c>
      <c r="P381" s="124">
        <f t="shared" si="35"/>
        <v>37749.433039085758</v>
      </c>
      <c r="Q381" s="124">
        <f t="shared" si="32"/>
        <v>36722.718112313793</v>
      </c>
      <c r="R381" s="124">
        <f t="shared" si="33"/>
        <v>17243168.704687424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17243168.704687424</v>
      </c>
      <c r="P382" s="124">
        <f t="shared" si="35"/>
        <v>37749.433039085758</v>
      </c>
      <c r="Q382" s="124">
        <f t="shared" si="32"/>
        <v>36882.009168884251</v>
      </c>
      <c r="R382" s="124">
        <f t="shared" si="33"/>
        <v>17317800.146895394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17317800.146895394</v>
      </c>
      <c r="P383" s="124">
        <f t="shared" si="35"/>
        <v>37749.433039085758</v>
      </c>
      <c r="Q383" s="124">
        <f t="shared" si="32"/>
        <v>37041.640938597964</v>
      </c>
      <c r="R383" s="124">
        <f t="shared" si="33"/>
        <v>17392591.220873076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17392591.220873076</v>
      </c>
      <c r="P384" s="124">
        <f t="shared" si="35"/>
        <v>37749.433039085758</v>
      </c>
      <c r="Q384" s="124">
        <f t="shared" si="32"/>
        <v>37201.61415021804</v>
      </c>
      <c r="R384" s="124">
        <f t="shared" si="33"/>
        <v>17467542.268062379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17467542.268062379</v>
      </c>
      <c r="P385" s="124">
        <f t="shared" si="35"/>
        <v>37749.433039085758</v>
      </c>
      <c r="Q385" s="124">
        <f t="shared" si="32"/>
        <v>37361.929534066359</v>
      </c>
      <c r="R385" s="124">
        <f t="shared" si="33"/>
        <v>17542653.63063553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17542653.63063553</v>
      </c>
      <c r="P386" s="124">
        <f t="shared" si="35"/>
        <v>37749.433039085758</v>
      </c>
      <c r="Q386" s="124">
        <f t="shared" si="32"/>
        <v>37522.58782202693</v>
      </c>
      <c r="R386" s="124">
        <f t="shared" si="33"/>
        <v>17617925.651496641</v>
      </c>
      <c r="Z386" s="2"/>
    </row>
    <row r="387" spans="13:26" x14ac:dyDescent="0.25">
      <c r="M387" s="2"/>
      <c r="N387" s="1">
        <f t="shared" si="34"/>
        <v>325</v>
      </c>
      <c r="O387" s="124">
        <f t="shared" si="31"/>
        <v>17617925.651496641</v>
      </c>
      <c r="P387" s="124">
        <f t="shared" si="35"/>
        <v>37749.433039085758</v>
      </c>
      <c r="Q387" s="124">
        <f t="shared" si="32"/>
        <v>37683.589747549195</v>
      </c>
      <c r="R387" s="124">
        <f t="shared" si="33"/>
        <v>17693358.674283274</v>
      </c>
      <c r="Z387" s="2"/>
    </row>
    <row r="388" spans="13:26" x14ac:dyDescent="0.25">
      <c r="M388" s="2"/>
      <c r="N388" s="1">
        <f t="shared" si="34"/>
        <v>326</v>
      </c>
      <c r="O388" s="124">
        <f t="shared" si="31"/>
        <v>17693358.674283274</v>
      </c>
      <c r="P388" s="124">
        <f t="shared" si="35"/>
        <v>37749.433039085758</v>
      </c>
      <c r="Q388" s="124">
        <f t="shared" si="32"/>
        <v>37844.936045651411</v>
      </c>
      <c r="R388" s="124">
        <f t="shared" si="33"/>
        <v>17768953.043368008</v>
      </c>
      <c r="Z388" s="2"/>
    </row>
    <row r="389" spans="13:26" x14ac:dyDescent="0.25">
      <c r="M389" s="2"/>
      <c r="N389" s="1">
        <f t="shared" si="34"/>
        <v>327</v>
      </c>
      <c r="O389" s="124">
        <f t="shared" si="31"/>
        <v>17768953.043368008</v>
      </c>
      <c r="P389" s="124">
        <f t="shared" si="35"/>
        <v>37749.433039085758</v>
      </c>
      <c r="Q389" s="124">
        <f t="shared" si="32"/>
        <v>38006.627452923974</v>
      </c>
      <c r="R389" s="124">
        <f t="shared" si="33"/>
        <v>17844709.103860017</v>
      </c>
      <c r="Z389" s="2"/>
    </row>
    <row r="390" spans="13:26" x14ac:dyDescent="0.25">
      <c r="M390" s="2"/>
      <c r="N390" s="1">
        <f t="shared" si="34"/>
        <v>328</v>
      </c>
      <c r="O390" s="124">
        <f t="shared" si="31"/>
        <v>17844709.103860017</v>
      </c>
      <c r="P390" s="124">
        <f t="shared" si="35"/>
        <v>37749.433039085758</v>
      </c>
      <c r="Q390" s="124">
        <f t="shared" si="32"/>
        <v>38168.664707532829</v>
      </c>
      <c r="R390" s="124">
        <f t="shared" si="33"/>
        <v>17920627.201606635</v>
      </c>
      <c r="Z390" s="2"/>
    </row>
    <row r="391" spans="13:26" x14ac:dyDescent="0.25">
      <c r="M391" s="2"/>
      <c r="N391" s="1">
        <f t="shared" si="34"/>
        <v>329</v>
      </c>
      <c r="O391" s="124">
        <f t="shared" si="31"/>
        <v>17920627.201606635</v>
      </c>
      <c r="P391" s="124">
        <f t="shared" si="35"/>
        <v>37749.433039085758</v>
      </c>
      <c r="Q391" s="124">
        <f t="shared" si="32"/>
        <v>38331.048549222774</v>
      </c>
      <c r="R391" s="124">
        <f t="shared" si="33"/>
        <v>17996707.683194943</v>
      </c>
      <c r="Z391" s="2"/>
    </row>
    <row r="392" spans="13:26" x14ac:dyDescent="0.25">
      <c r="M392" s="2"/>
      <c r="N392" s="1">
        <f t="shared" si="34"/>
        <v>330</v>
      </c>
      <c r="O392" s="124">
        <f t="shared" si="31"/>
        <v>17996707.683194943</v>
      </c>
      <c r="P392" s="124">
        <f t="shared" si="35"/>
        <v>37749.433039085758</v>
      </c>
      <c r="Q392" s="124">
        <f t="shared" si="32"/>
        <v>38493.779719320897</v>
      </c>
      <c r="R392" s="124">
        <f t="shared" si="33"/>
        <v>18072950.895953346</v>
      </c>
      <c r="Z392" s="2"/>
    </row>
    <row r="393" spans="13:26" x14ac:dyDescent="0.25">
      <c r="M393" s="2"/>
      <c r="N393" s="1">
        <f t="shared" si="34"/>
        <v>331</v>
      </c>
      <c r="O393" s="124">
        <f t="shared" si="31"/>
        <v>18072950.895953346</v>
      </c>
      <c r="P393" s="124">
        <f t="shared" si="35"/>
        <v>37749.433039085758</v>
      </c>
      <c r="Q393" s="124">
        <f t="shared" si="32"/>
        <v>38656.858960739919</v>
      </c>
      <c r="R393" s="124">
        <f t="shared" si="33"/>
        <v>18149357.18795317</v>
      </c>
      <c r="Z393" s="2"/>
    </row>
    <row r="394" spans="13:26" x14ac:dyDescent="0.25">
      <c r="M394" s="2"/>
      <c r="N394" s="1">
        <f t="shared" si="34"/>
        <v>332</v>
      </c>
      <c r="O394" s="124">
        <f t="shared" si="31"/>
        <v>18149357.18795317</v>
      </c>
      <c r="P394" s="124">
        <f t="shared" si="35"/>
        <v>37749.433039085758</v>
      </c>
      <c r="Q394" s="124">
        <f t="shared" si="32"/>
        <v>38820.287017981616</v>
      </c>
      <c r="R394" s="124">
        <f t="shared" si="33"/>
        <v>18225926.908010237</v>
      </c>
      <c r="Z394" s="2"/>
    </row>
    <row r="395" spans="13:26" x14ac:dyDescent="0.25">
      <c r="M395" s="2"/>
      <c r="N395" s="1">
        <f t="shared" si="34"/>
        <v>333</v>
      </c>
      <c r="O395" s="124">
        <f t="shared" si="31"/>
        <v>18225926.908010237</v>
      </c>
      <c r="P395" s="124">
        <f t="shared" si="35"/>
        <v>37749.433039085758</v>
      </c>
      <c r="Q395" s="124">
        <f t="shared" si="32"/>
        <v>38984.064637140211</v>
      </c>
      <c r="R395" s="124">
        <f t="shared" si="33"/>
        <v>18302660.40568646</v>
      </c>
      <c r="Z395" s="2"/>
    </row>
    <row r="396" spans="13:26" x14ac:dyDescent="0.25">
      <c r="M396" s="2"/>
      <c r="N396" s="1">
        <f t="shared" si="34"/>
        <v>334</v>
      </c>
      <c r="O396" s="124">
        <f t="shared" si="31"/>
        <v>18302660.40568646</v>
      </c>
      <c r="P396" s="124">
        <f t="shared" si="35"/>
        <v>37749.433039085758</v>
      </c>
      <c r="Q396" s="124">
        <f t="shared" si="32"/>
        <v>39148.192565905745</v>
      </c>
      <c r="R396" s="124">
        <f t="shared" si="33"/>
        <v>18379558.031291451</v>
      </c>
      <c r="Z396" s="2"/>
    </row>
    <row r="397" spans="13:26" x14ac:dyDescent="0.25">
      <c r="M397" s="2"/>
      <c r="N397" s="1">
        <f t="shared" si="34"/>
        <v>335</v>
      </c>
      <c r="O397" s="124">
        <f t="shared" si="31"/>
        <v>18379558.031291451</v>
      </c>
      <c r="P397" s="124">
        <f t="shared" si="35"/>
        <v>37749.433039085758</v>
      </c>
      <c r="Q397" s="124">
        <f t="shared" si="32"/>
        <v>39312.671553567547</v>
      </c>
      <c r="R397" s="124">
        <f t="shared" si="33"/>
        <v>18456620.135884102</v>
      </c>
      <c r="Z397" s="2"/>
    </row>
    <row r="398" spans="13:26" x14ac:dyDescent="0.25">
      <c r="M398" s="2"/>
      <c r="N398" s="1">
        <f t="shared" si="34"/>
        <v>336</v>
      </c>
      <c r="O398" s="124">
        <f t="shared" si="31"/>
        <v>18456620.135884102</v>
      </c>
      <c r="P398" s="124">
        <f t="shared" si="35"/>
        <v>37749.433039085758</v>
      </c>
      <c r="Q398" s="124">
        <f t="shared" si="32"/>
        <v>39477.502351017618</v>
      </c>
      <c r="R398" s="124">
        <f t="shared" si="33"/>
        <v>18533847.071274202</v>
      </c>
      <c r="Z398" s="2"/>
    </row>
    <row r="399" spans="13:26" x14ac:dyDescent="0.25">
      <c r="M399" s="2"/>
      <c r="N399" s="1">
        <f t="shared" si="34"/>
        <v>337</v>
      </c>
      <c r="O399" s="124">
        <f t="shared" si="31"/>
        <v>18533847.071274202</v>
      </c>
      <c r="P399" s="124">
        <f t="shared" si="35"/>
        <v>37749.433039085758</v>
      </c>
      <c r="Q399" s="124">
        <f t="shared" si="32"/>
        <v>39642.685710754056</v>
      </c>
      <c r="R399" s="124">
        <f t="shared" si="33"/>
        <v>18611239.190024041</v>
      </c>
      <c r="Z399" s="2"/>
    </row>
    <row r="400" spans="13:26" x14ac:dyDescent="0.25">
      <c r="M400" s="2"/>
      <c r="N400" s="1">
        <f t="shared" si="34"/>
        <v>338</v>
      </c>
      <c r="O400" s="124">
        <f t="shared" si="31"/>
        <v>18611239.190024041</v>
      </c>
      <c r="P400" s="124">
        <f t="shared" si="35"/>
        <v>37749.433039085758</v>
      </c>
      <c r="Q400" s="124">
        <f t="shared" si="32"/>
        <v>39808.222386884525</v>
      </c>
      <c r="R400" s="124">
        <f t="shared" si="33"/>
        <v>18688796.84545001</v>
      </c>
      <c r="Z400" s="2"/>
    </row>
    <row r="401" spans="13:26" x14ac:dyDescent="0.25">
      <c r="M401" s="2"/>
      <c r="N401" s="1">
        <f t="shared" si="34"/>
        <v>339</v>
      </c>
      <c r="O401" s="124">
        <f t="shared" si="31"/>
        <v>18688796.84545001</v>
      </c>
      <c r="P401" s="124">
        <f t="shared" si="35"/>
        <v>37749.433039085758</v>
      </c>
      <c r="Q401" s="124">
        <f t="shared" si="32"/>
        <v>39974.113135129664</v>
      </c>
      <c r="R401" s="124">
        <f t="shared" si="33"/>
        <v>18766520.391624223</v>
      </c>
      <c r="Z401" s="2"/>
    </row>
    <row r="402" spans="13:26" x14ac:dyDescent="0.25">
      <c r="M402" s="2"/>
      <c r="N402" s="1">
        <f t="shared" si="34"/>
        <v>340</v>
      </c>
      <c r="O402" s="124">
        <f t="shared" si="31"/>
        <v>18766520.391624223</v>
      </c>
      <c r="P402" s="124">
        <f t="shared" si="35"/>
        <v>37749.433039085758</v>
      </c>
      <c r="Q402" s="124">
        <f t="shared" si="32"/>
        <v>40140.35871282655</v>
      </c>
      <c r="R402" s="124">
        <f t="shared" si="33"/>
        <v>18844410.183376133</v>
      </c>
      <c r="Z402" s="2"/>
    </row>
    <row r="403" spans="13:26" x14ac:dyDescent="0.25">
      <c r="M403" s="2"/>
      <c r="N403" s="1">
        <f t="shared" si="34"/>
        <v>341</v>
      </c>
      <c r="O403" s="124">
        <f t="shared" si="31"/>
        <v>18844410.183376133</v>
      </c>
      <c r="P403" s="124">
        <f t="shared" si="35"/>
        <v>37749.433039085758</v>
      </c>
      <c r="Q403" s="124">
        <f t="shared" si="32"/>
        <v>40306.959878932139</v>
      </c>
      <c r="R403" s="124">
        <f t="shared" si="33"/>
        <v>18922466.57629415</v>
      </c>
      <c r="Z403" s="2"/>
    </row>
    <row r="404" spans="13:26" x14ac:dyDescent="0.25">
      <c r="M404" s="2"/>
      <c r="N404" s="1">
        <f t="shared" si="34"/>
        <v>342</v>
      </c>
      <c r="O404" s="124">
        <f t="shared" si="31"/>
        <v>18922466.57629415</v>
      </c>
      <c r="P404" s="124">
        <f t="shared" si="35"/>
        <v>37749.433039085758</v>
      </c>
      <c r="Q404" s="124">
        <f t="shared" si="32"/>
        <v>40473.917394026786</v>
      </c>
      <c r="R404" s="124">
        <f t="shared" si="33"/>
        <v>19000689.926727261</v>
      </c>
      <c r="Z404" s="2"/>
    </row>
    <row r="405" spans="13:26" x14ac:dyDescent="0.25">
      <c r="M405" s="2"/>
      <c r="N405" s="1">
        <f t="shared" si="34"/>
        <v>343</v>
      </c>
      <c r="O405" s="124">
        <f t="shared" si="31"/>
        <v>19000689.926727261</v>
      </c>
      <c r="P405" s="124">
        <f t="shared" si="35"/>
        <v>37749.433039085758</v>
      </c>
      <c r="Q405" s="124">
        <f t="shared" si="32"/>
        <v>40641.232020317635</v>
      </c>
      <c r="R405" s="124">
        <f t="shared" si="33"/>
        <v>19079080.591786664</v>
      </c>
      <c r="Z405" s="2"/>
    </row>
    <row r="406" spans="13:26" x14ac:dyDescent="0.25">
      <c r="M406" s="2"/>
      <c r="N406" s="1">
        <f t="shared" si="34"/>
        <v>344</v>
      </c>
      <c r="O406" s="124">
        <f t="shared" si="31"/>
        <v>19079080.591786664</v>
      </c>
      <c r="P406" s="124">
        <f t="shared" si="35"/>
        <v>37749.433039085758</v>
      </c>
      <c r="Q406" s="124">
        <f t="shared" si="32"/>
        <v>40808.904521642165</v>
      </c>
      <c r="R406" s="124">
        <f t="shared" si="33"/>
        <v>19157638.929347388</v>
      </c>
      <c r="Z406" s="2"/>
    </row>
    <row r="407" spans="13:26" x14ac:dyDescent="0.25">
      <c r="M407" s="2"/>
      <c r="N407" s="1">
        <f t="shared" si="34"/>
        <v>345</v>
      </c>
      <c r="O407" s="124">
        <f t="shared" si="31"/>
        <v>19157638.929347388</v>
      </c>
      <c r="P407" s="124">
        <f t="shared" si="35"/>
        <v>37749.433039085758</v>
      </c>
      <c r="Q407" s="124">
        <f t="shared" si="32"/>
        <v>40976.935663471646</v>
      </c>
      <c r="R407" s="124">
        <f t="shared" si="33"/>
        <v>19236365.298049945</v>
      </c>
      <c r="Z407" s="2"/>
    </row>
    <row r="408" spans="13:26" x14ac:dyDescent="0.25">
      <c r="M408" s="2"/>
      <c r="N408" s="1">
        <f t="shared" si="34"/>
        <v>346</v>
      </c>
      <c r="O408" s="124">
        <f t="shared" si="31"/>
        <v>19236365.298049945</v>
      </c>
      <c r="P408" s="124">
        <f t="shared" si="35"/>
        <v>37749.433039085758</v>
      </c>
      <c r="Q408" s="124">
        <f t="shared" si="32"/>
        <v>41145.326212914646</v>
      </c>
      <c r="R408" s="124">
        <f t="shared" si="33"/>
        <v>19315260.057301942</v>
      </c>
      <c r="Z408" s="2"/>
    </row>
    <row r="409" spans="13:26" x14ac:dyDescent="0.25">
      <c r="M409" s="2"/>
      <c r="N409" s="1">
        <f t="shared" si="34"/>
        <v>347</v>
      </c>
      <c r="O409" s="124">
        <f t="shared" si="31"/>
        <v>19315260.057301942</v>
      </c>
      <c r="P409" s="124">
        <f t="shared" si="35"/>
        <v>37749.433039085758</v>
      </c>
      <c r="Q409" s="124">
        <f t="shared" si="32"/>
        <v>41314.076938720515</v>
      </c>
      <c r="R409" s="124">
        <f t="shared" si="33"/>
        <v>19394323.567279749</v>
      </c>
      <c r="Z409" s="2"/>
    </row>
    <row r="410" spans="13:26" x14ac:dyDescent="0.25">
      <c r="M410" s="2"/>
      <c r="N410" s="1">
        <f t="shared" si="34"/>
        <v>348</v>
      </c>
      <c r="O410" s="124">
        <f t="shared" si="31"/>
        <v>19394323.567279749</v>
      </c>
      <c r="P410" s="124">
        <f t="shared" si="35"/>
        <v>37749.433039085758</v>
      </c>
      <c r="Q410" s="124">
        <f t="shared" si="32"/>
        <v>41483.188611282931</v>
      </c>
      <c r="R410" s="124">
        <f t="shared" si="33"/>
        <v>19473556.188930117</v>
      </c>
      <c r="Z410" s="2"/>
    </row>
    <row r="411" spans="13:26" x14ac:dyDescent="0.25">
      <c r="M411" s="2"/>
      <c r="N411" s="1">
        <f t="shared" si="34"/>
        <v>349</v>
      </c>
      <c r="O411" s="124">
        <f t="shared" si="31"/>
        <v>19473556.188930117</v>
      </c>
      <c r="P411" s="124">
        <f t="shared" si="35"/>
        <v>37749.433039085758</v>
      </c>
      <c r="Q411" s="124">
        <f t="shared" si="32"/>
        <v>41652.662002643374</v>
      </c>
      <c r="R411" s="124">
        <f t="shared" si="33"/>
        <v>19552958.283971842</v>
      </c>
      <c r="Z411" s="2"/>
    </row>
    <row r="412" spans="13:26" x14ac:dyDescent="0.25">
      <c r="M412" s="2"/>
      <c r="N412" s="1">
        <f t="shared" si="34"/>
        <v>350</v>
      </c>
      <c r="O412" s="124">
        <f t="shared" si="31"/>
        <v>19552958.283971842</v>
      </c>
      <c r="P412" s="124">
        <f t="shared" si="35"/>
        <v>37749.433039085758</v>
      </c>
      <c r="Q412" s="124">
        <f t="shared" si="32"/>
        <v>41822.497886494668</v>
      </c>
      <c r="R412" s="124">
        <f t="shared" si="33"/>
        <v>19632530.21489742</v>
      </c>
      <c r="Z412" s="2"/>
    </row>
    <row r="413" spans="13:26" x14ac:dyDescent="0.25">
      <c r="M413" s="2"/>
      <c r="N413" s="1">
        <f t="shared" si="34"/>
        <v>351</v>
      </c>
      <c r="O413" s="124">
        <f t="shared" si="31"/>
        <v>19632530.21489742</v>
      </c>
      <c r="P413" s="124">
        <f t="shared" si="35"/>
        <v>37749.433039085758</v>
      </c>
      <c r="Q413" s="124">
        <f t="shared" si="32"/>
        <v>41992.697038184531</v>
      </c>
      <c r="R413" s="124">
        <f t="shared" si="33"/>
        <v>19712272.344974689</v>
      </c>
      <c r="Z413" s="2"/>
    </row>
    <row r="414" spans="13:26" x14ac:dyDescent="0.25">
      <c r="M414" s="2"/>
      <c r="N414" s="1">
        <f t="shared" si="34"/>
        <v>352</v>
      </c>
      <c r="O414" s="124">
        <f t="shared" si="31"/>
        <v>19712272.344974689</v>
      </c>
      <c r="P414" s="124">
        <f t="shared" si="35"/>
        <v>37749.433039085758</v>
      </c>
      <c r="Q414" s="124">
        <f t="shared" si="32"/>
        <v>42163.260234719091</v>
      </c>
      <c r="R414" s="124">
        <f t="shared" si="33"/>
        <v>19792185.038248491</v>
      </c>
      <c r="Z414" s="2"/>
    </row>
    <row r="415" spans="13:26" x14ac:dyDescent="0.25">
      <c r="M415" s="2"/>
      <c r="N415" s="1">
        <f t="shared" si="34"/>
        <v>353</v>
      </c>
      <c r="O415" s="124">
        <f t="shared" si="31"/>
        <v>19792185.038248491</v>
      </c>
      <c r="P415" s="124">
        <f t="shared" si="35"/>
        <v>37749.433039085758</v>
      </c>
      <c r="Q415" s="124">
        <f t="shared" si="32"/>
        <v>42334.188254766435</v>
      </c>
      <c r="R415" s="124">
        <f t="shared" si="33"/>
        <v>19872268.659542341</v>
      </c>
      <c r="Z415" s="2"/>
    </row>
    <row r="416" spans="13:26" x14ac:dyDescent="0.25">
      <c r="M416" s="2"/>
      <c r="N416" s="1">
        <f t="shared" si="34"/>
        <v>354</v>
      </c>
      <c r="O416" s="124">
        <f t="shared" si="31"/>
        <v>19872268.659542341</v>
      </c>
      <c r="P416" s="124">
        <f t="shared" si="35"/>
        <v>37749.433039085758</v>
      </c>
      <c r="Q416" s="124">
        <f t="shared" si="32"/>
        <v>42505.48187866019</v>
      </c>
      <c r="R416" s="124">
        <f t="shared" si="33"/>
        <v>19952523.574460085</v>
      </c>
      <c r="Z416" s="2"/>
    </row>
    <row r="417" spans="13:26" x14ac:dyDescent="0.25">
      <c r="M417" s="2"/>
      <c r="N417" s="1">
        <f t="shared" si="34"/>
        <v>355</v>
      </c>
      <c r="O417" s="124">
        <f t="shared" si="31"/>
        <v>19952523.574460085</v>
      </c>
      <c r="P417" s="124">
        <f t="shared" si="35"/>
        <v>37749.433039085758</v>
      </c>
      <c r="Q417" s="124">
        <f t="shared" si="32"/>
        <v>42677.141888403043</v>
      </c>
      <c r="R417" s="124">
        <f t="shared" si="33"/>
        <v>20032950.149387572</v>
      </c>
      <c r="Z417" s="2"/>
    </row>
    <row r="418" spans="13:26" x14ac:dyDescent="0.25">
      <c r="M418" s="2"/>
      <c r="N418" s="1">
        <f t="shared" si="34"/>
        <v>356</v>
      </c>
      <c r="O418" s="124">
        <f t="shared" si="31"/>
        <v>20032950.149387572</v>
      </c>
      <c r="P418" s="124">
        <f t="shared" si="35"/>
        <v>37749.433039085758</v>
      </c>
      <c r="Q418" s="124">
        <f t="shared" si="32"/>
        <v>42849.169067670337</v>
      </c>
      <c r="R418" s="124">
        <f t="shared" si="33"/>
        <v>20113548.751494326</v>
      </c>
      <c r="Z418" s="2"/>
    </row>
    <row r="419" spans="13:26" x14ac:dyDescent="0.25">
      <c r="M419" s="2"/>
      <c r="N419" s="1">
        <f t="shared" si="34"/>
        <v>357</v>
      </c>
      <c r="O419" s="124">
        <f t="shared" si="31"/>
        <v>20113548.751494326</v>
      </c>
      <c r="P419" s="124">
        <f t="shared" si="35"/>
        <v>37749.433039085758</v>
      </c>
      <c r="Q419" s="124">
        <f t="shared" si="32"/>
        <v>43021.564201813657</v>
      </c>
      <c r="R419" s="124">
        <f t="shared" si="33"/>
        <v>20194319.748735223</v>
      </c>
      <c r="Z419" s="2"/>
    </row>
    <row r="420" spans="13:26" x14ac:dyDescent="0.25">
      <c r="M420" s="2"/>
      <c r="N420" s="1">
        <f t="shared" si="34"/>
        <v>358</v>
      </c>
      <c r="O420" s="124">
        <f t="shared" si="31"/>
        <v>20194319.748735223</v>
      </c>
      <c r="P420" s="124">
        <f t="shared" si="35"/>
        <v>37749.433039085758</v>
      </c>
      <c r="Q420" s="124">
        <f t="shared" si="32"/>
        <v>43194.328077864404</v>
      </c>
      <c r="R420" s="124">
        <f t="shared" si="33"/>
        <v>20275263.509852171</v>
      </c>
      <c r="Z420" s="2"/>
    </row>
    <row r="421" spans="13:26" x14ac:dyDescent="0.25">
      <c r="M421" s="2"/>
      <c r="N421" s="1">
        <f t="shared" si="34"/>
        <v>359</v>
      </c>
      <c r="O421" s="124">
        <f t="shared" si="31"/>
        <v>20275263.509852171</v>
      </c>
      <c r="P421" s="124">
        <f t="shared" si="35"/>
        <v>37749.433039085758</v>
      </c>
      <c r="Q421" s="124">
        <f t="shared" si="32"/>
        <v>43367.461484537373</v>
      </c>
      <c r="R421" s="124">
        <f t="shared" si="33"/>
        <v>20356380.404375792</v>
      </c>
      <c r="Z421" s="2"/>
    </row>
    <row r="422" spans="13:26" x14ac:dyDescent="0.25">
      <c r="M422" s="2"/>
      <c r="N422" s="1">
        <f t="shared" si="34"/>
        <v>360</v>
      </c>
      <c r="O422" s="124">
        <f t="shared" si="31"/>
        <v>20356380.404375792</v>
      </c>
      <c r="P422" s="124">
        <f t="shared" si="35"/>
        <v>37749.433039085758</v>
      </c>
      <c r="Q422" s="124">
        <f t="shared" si="32"/>
        <v>43540.965212234376</v>
      </c>
      <c r="R422" s="124">
        <f t="shared" si="33"/>
        <v>20437670.802627109</v>
      </c>
      <c r="Z422" s="2"/>
    </row>
    <row r="423" spans="13:26" x14ac:dyDescent="0.25">
      <c r="M423" s="2"/>
      <c r="N423" s="1">
        <f t="shared" si="34"/>
        <v>361</v>
      </c>
      <c r="O423" s="124">
        <f t="shared" ref="O423:O470" si="36">R422</f>
        <v>20437670.802627109</v>
      </c>
      <c r="P423" s="124">
        <f t="shared" si="35"/>
        <v>37749.433039085758</v>
      </c>
      <c r="Q423" s="124">
        <f t="shared" ref="Q423:Q470" si="37">O423*$P$57</f>
        <v>43714.840053047847</v>
      </c>
      <c r="R423" s="124">
        <f t="shared" ref="R423:R470" si="38">O423+P423+Q423</f>
        <v>20519135.075719241</v>
      </c>
      <c r="Z423" s="2"/>
    </row>
    <row r="424" spans="13:26" x14ac:dyDescent="0.25">
      <c r="M424" s="2"/>
      <c r="N424" s="1">
        <f t="shared" si="34"/>
        <v>362</v>
      </c>
      <c r="O424" s="124">
        <f t="shared" si="36"/>
        <v>20519135.075719241</v>
      </c>
      <c r="P424" s="124">
        <f t="shared" si="35"/>
        <v>37749.433039085758</v>
      </c>
      <c r="Q424" s="124">
        <f t="shared" si="37"/>
        <v>43889.086800764453</v>
      </c>
      <c r="R424" s="124">
        <f t="shared" si="38"/>
        <v>20600773.59555909</v>
      </c>
      <c r="Z424" s="2"/>
    </row>
    <row r="425" spans="13:26" x14ac:dyDescent="0.25">
      <c r="M425" s="2"/>
      <c r="N425" s="1">
        <f t="shared" si="34"/>
        <v>363</v>
      </c>
      <c r="O425" s="124">
        <f t="shared" si="36"/>
        <v>20600773.59555909</v>
      </c>
      <c r="P425" s="124">
        <f t="shared" si="35"/>
        <v>37749.433039085758</v>
      </c>
      <c r="Q425" s="124">
        <f t="shared" si="37"/>
        <v>44063.706250868709</v>
      </c>
      <c r="R425" s="124">
        <f t="shared" si="38"/>
        <v>20682586.734849043</v>
      </c>
      <c r="Z425" s="2"/>
    </row>
    <row r="426" spans="13:26" x14ac:dyDescent="0.25">
      <c r="M426" s="2"/>
      <c r="N426" s="1">
        <f t="shared" si="34"/>
        <v>364</v>
      </c>
      <c r="O426" s="124">
        <f t="shared" si="36"/>
        <v>20682586.734849043</v>
      </c>
      <c r="P426" s="124">
        <f t="shared" si="35"/>
        <v>37749.433039085758</v>
      </c>
      <c r="Q426" s="124">
        <f t="shared" si="37"/>
        <v>44238.699200546631</v>
      </c>
      <c r="R426" s="124">
        <f t="shared" si="38"/>
        <v>20764574.867088675</v>
      </c>
      <c r="Z426" s="2"/>
    </row>
    <row r="427" spans="13:26" x14ac:dyDescent="0.25">
      <c r="M427" s="2"/>
      <c r="N427" s="1">
        <f t="shared" si="34"/>
        <v>365</v>
      </c>
      <c r="O427" s="124">
        <f t="shared" si="36"/>
        <v>20764574.867088675</v>
      </c>
      <c r="P427" s="124">
        <f t="shared" si="35"/>
        <v>37749.433039085758</v>
      </c>
      <c r="Q427" s="124">
        <f t="shared" si="37"/>
        <v>44414.066448689358</v>
      </c>
      <c r="R427" s="124">
        <f t="shared" si="38"/>
        <v>20846738.366576448</v>
      </c>
      <c r="Z427" s="2"/>
    </row>
    <row r="428" spans="13:26" x14ac:dyDescent="0.25">
      <c r="M428" s="2"/>
      <c r="N428" s="1">
        <f t="shared" si="34"/>
        <v>366</v>
      </c>
      <c r="O428" s="124">
        <f t="shared" si="36"/>
        <v>20846738.366576448</v>
      </c>
      <c r="P428" s="124">
        <f t="shared" si="35"/>
        <v>37749.433039085758</v>
      </c>
      <c r="Q428" s="124">
        <f t="shared" si="37"/>
        <v>44589.808795896795</v>
      </c>
      <c r="R428" s="124">
        <f t="shared" si="38"/>
        <v>20929077.608411428</v>
      </c>
      <c r="Z428" s="2"/>
    </row>
    <row r="429" spans="13:26" x14ac:dyDescent="0.25">
      <c r="M429" s="2"/>
      <c r="N429" s="1">
        <f t="shared" si="34"/>
        <v>367</v>
      </c>
      <c r="O429" s="124">
        <f t="shared" si="36"/>
        <v>20929077.608411428</v>
      </c>
      <c r="P429" s="124">
        <f t="shared" si="35"/>
        <v>37749.433039085758</v>
      </c>
      <c r="Q429" s="124">
        <f t="shared" si="37"/>
        <v>44765.927044481301</v>
      </c>
      <c r="R429" s="124">
        <f t="shared" si="38"/>
        <v>21011592.968494993</v>
      </c>
      <c r="Z429" s="2"/>
    </row>
    <row r="430" spans="13:26" x14ac:dyDescent="0.25">
      <c r="M430" s="2"/>
      <c r="N430" s="1">
        <f t="shared" si="34"/>
        <v>368</v>
      </c>
      <c r="O430" s="124">
        <f t="shared" si="36"/>
        <v>21011592.968494993</v>
      </c>
      <c r="P430" s="124">
        <f t="shared" si="35"/>
        <v>37749.433039085758</v>
      </c>
      <c r="Q430" s="124">
        <f t="shared" si="37"/>
        <v>44942.421998471313</v>
      </c>
      <c r="R430" s="124">
        <f t="shared" si="38"/>
        <v>21094284.823532548</v>
      </c>
      <c r="Z430" s="2"/>
    </row>
    <row r="431" spans="13:26" x14ac:dyDescent="0.25">
      <c r="M431" s="2"/>
      <c r="N431" s="1">
        <f t="shared" si="34"/>
        <v>369</v>
      </c>
      <c r="O431" s="124">
        <f t="shared" si="36"/>
        <v>21094284.823532548</v>
      </c>
      <c r="P431" s="124">
        <f t="shared" si="35"/>
        <v>37749.433039085758</v>
      </c>
      <c r="Q431" s="124">
        <f t="shared" si="37"/>
        <v>45119.294463615035</v>
      </c>
      <c r="R431" s="124">
        <f t="shared" si="38"/>
        <v>21177153.551035248</v>
      </c>
      <c r="Z431" s="2"/>
    </row>
    <row r="432" spans="13:26" x14ac:dyDescent="0.25">
      <c r="M432" s="2"/>
      <c r="N432" s="1">
        <f t="shared" si="34"/>
        <v>370</v>
      </c>
      <c r="O432" s="124">
        <f t="shared" si="36"/>
        <v>21177153.551035248</v>
      </c>
      <c r="P432" s="124">
        <f t="shared" si="35"/>
        <v>37749.433039085758</v>
      </c>
      <c r="Q432" s="124">
        <f t="shared" si="37"/>
        <v>45296.545247384114</v>
      </c>
      <c r="R432" s="124">
        <f t="shared" si="38"/>
        <v>21260199.529321715</v>
      </c>
      <c r="Z432" s="2"/>
    </row>
    <row r="433" spans="13:26" x14ac:dyDescent="0.25">
      <c r="M433" s="2"/>
      <c r="N433" s="1">
        <f t="shared" si="34"/>
        <v>371</v>
      </c>
      <c r="O433" s="124">
        <f t="shared" si="36"/>
        <v>21260199.529321715</v>
      </c>
      <c r="P433" s="124">
        <f t="shared" si="35"/>
        <v>37749.433039085758</v>
      </c>
      <c r="Q433" s="124">
        <f t="shared" si="37"/>
        <v>45474.175158977327</v>
      </c>
      <c r="R433" s="124">
        <f t="shared" si="38"/>
        <v>21343423.137519777</v>
      </c>
      <c r="Z433" s="2"/>
    </row>
    <row r="434" spans="13:26" x14ac:dyDescent="0.25">
      <c r="M434" s="2"/>
      <c r="N434" s="1">
        <f t="shared" si="34"/>
        <v>372</v>
      </c>
      <c r="O434" s="124">
        <f t="shared" si="36"/>
        <v>21343423.137519777</v>
      </c>
      <c r="P434" s="124">
        <f t="shared" si="35"/>
        <v>37749.433039085758</v>
      </c>
      <c r="Q434" s="124">
        <f t="shared" si="37"/>
        <v>45652.185009324276</v>
      </c>
      <c r="R434" s="124">
        <f t="shared" si="38"/>
        <v>21426824.755568184</v>
      </c>
      <c r="Z434" s="2"/>
    </row>
    <row r="435" spans="13:26" x14ac:dyDescent="0.25">
      <c r="M435" s="2"/>
      <c r="N435" s="1">
        <f t="shared" si="34"/>
        <v>373</v>
      </c>
      <c r="O435" s="124">
        <f t="shared" si="36"/>
        <v>21426824.755568184</v>
      </c>
      <c r="P435" s="124">
        <f t="shared" si="35"/>
        <v>37749.433039085758</v>
      </c>
      <c r="Q435" s="124">
        <f t="shared" si="37"/>
        <v>45830.575611089072</v>
      </c>
      <c r="R435" s="124">
        <f t="shared" si="38"/>
        <v>21510404.764218356</v>
      </c>
      <c r="Z435" s="2"/>
    </row>
    <row r="436" spans="13:26" x14ac:dyDescent="0.25">
      <c r="M436" s="2"/>
      <c r="N436" s="1">
        <f t="shared" si="34"/>
        <v>374</v>
      </c>
      <c r="O436" s="124">
        <f t="shared" si="36"/>
        <v>21510404.764218356</v>
      </c>
      <c r="P436" s="124">
        <f t="shared" si="35"/>
        <v>37749.433039085758</v>
      </c>
      <c r="Q436" s="124">
        <f t="shared" si="37"/>
        <v>46009.347778674091</v>
      </c>
      <c r="R436" s="124">
        <f t="shared" si="38"/>
        <v>21594163.545036115</v>
      </c>
      <c r="Z436" s="2"/>
    </row>
    <row r="437" spans="13:26" x14ac:dyDescent="0.25">
      <c r="M437" s="2"/>
      <c r="N437" s="1">
        <f t="shared" si="34"/>
        <v>375</v>
      </c>
      <c r="O437" s="124">
        <f t="shared" si="36"/>
        <v>21594163.545036115</v>
      </c>
      <c r="P437" s="124">
        <f t="shared" si="35"/>
        <v>37749.433039085758</v>
      </c>
      <c r="Q437" s="124">
        <f t="shared" si="37"/>
        <v>46188.502328223636</v>
      </c>
      <c r="R437" s="124">
        <f t="shared" si="38"/>
        <v>21678101.480403423</v>
      </c>
      <c r="Z437" s="2"/>
    </row>
    <row r="438" spans="13:26" x14ac:dyDescent="0.25">
      <c r="M438" s="2"/>
      <c r="N438" s="1">
        <f t="shared" si="34"/>
        <v>376</v>
      </c>
      <c r="O438" s="124">
        <f t="shared" si="36"/>
        <v>21678101.480403423</v>
      </c>
      <c r="P438" s="124">
        <f t="shared" si="35"/>
        <v>37749.433039085758</v>
      </c>
      <c r="Q438" s="124">
        <f t="shared" si="37"/>
        <v>46368.040077627709</v>
      </c>
      <c r="R438" s="124">
        <f t="shared" si="38"/>
        <v>21762218.953520134</v>
      </c>
      <c r="Z438" s="2"/>
    </row>
    <row r="439" spans="13:26" x14ac:dyDescent="0.25">
      <c r="M439" s="2"/>
      <c r="N439" s="1">
        <f t="shared" si="34"/>
        <v>377</v>
      </c>
      <c r="O439" s="124">
        <f t="shared" si="36"/>
        <v>21762218.953520134</v>
      </c>
      <c r="P439" s="124">
        <f t="shared" si="35"/>
        <v>37749.433039085758</v>
      </c>
      <c r="Q439" s="124">
        <f t="shared" si="37"/>
        <v>46547.961846525701</v>
      </c>
      <c r="R439" s="124">
        <f t="shared" si="38"/>
        <v>21846516.348405745</v>
      </c>
      <c r="Z439" s="2"/>
    </row>
    <row r="440" spans="13:26" x14ac:dyDescent="0.25">
      <c r="M440" s="2"/>
      <c r="N440" s="1">
        <f t="shared" si="34"/>
        <v>378</v>
      </c>
      <c r="O440" s="124">
        <f t="shared" si="36"/>
        <v>21846516.348405745</v>
      </c>
      <c r="P440" s="124">
        <f t="shared" si="35"/>
        <v>37749.433039085758</v>
      </c>
      <c r="Q440" s="124">
        <f t="shared" si="37"/>
        <v>46728.268456310187</v>
      </c>
      <c r="R440" s="124">
        <f t="shared" si="38"/>
        <v>21930994.049901139</v>
      </c>
      <c r="Z440" s="2"/>
    </row>
    <row r="441" spans="13:26" x14ac:dyDescent="0.25">
      <c r="M441" s="2"/>
      <c r="N441" s="1">
        <f t="shared" si="34"/>
        <v>379</v>
      </c>
      <c r="O441" s="124">
        <f t="shared" si="36"/>
        <v>21930994.049901139</v>
      </c>
      <c r="P441" s="124">
        <f t="shared" si="35"/>
        <v>37749.433039085758</v>
      </c>
      <c r="Q441" s="124">
        <f t="shared" si="37"/>
        <v>46908.960730130624</v>
      </c>
      <c r="R441" s="124">
        <f t="shared" si="38"/>
        <v>22015652.443670355</v>
      </c>
      <c r="Z441" s="2"/>
    </row>
    <row r="442" spans="13:26" x14ac:dyDescent="0.25">
      <c r="M442" s="2"/>
      <c r="N442" s="1">
        <f t="shared" si="34"/>
        <v>380</v>
      </c>
      <c r="O442" s="124">
        <f t="shared" si="36"/>
        <v>22015652.443670355</v>
      </c>
      <c r="P442" s="124">
        <f t="shared" si="35"/>
        <v>37749.433039085758</v>
      </c>
      <c r="Q442" s="124">
        <f t="shared" si="37"/>
        <v>47090.039492897151</v>
      </c>
      <c r="R442" s="124">
        <f t="shared" si="38"/>
        <v>22100491.916202337</v>
      </c>
      <c r="Z442" s="2"/>
    </row>
    <row r="443" spans="13:26" x14ac:dyDescent="0.25">
      <c r="M443" s="2"/>
      <c r="N443" s="1">
        <f t="shared" si="34"/>
        <v>381</v>
      </c>
      <c r="O443" s="124">
        <f t="shared" si="36"/>
        <v>22100491.916202337</v>
      </c>
      <c r="P443" s="124">
        <f t="shared" si="35"/>
        <v>37749.433039085758</v>
      </c>
      <c r="Q443" s="124">
        <f t="shared" si="37"/>
        <v>47271.50557128431</v>
      </c>
      <c r="R443" s="124">
        <f t="shared" si="38"/>
        <v>22185512.854812704</v>
      </c>
      <c r="Z443" s="2"/>
    </row>
    <row r="444" spans="13:26" x14ac:dyDescent="0.25">
      <c r="M444" s="2"/>
      <c r="N444" s="1">
        <f t="shared" ref="N444:N470" si="39">N443+1</f>
        <v>382</v>
      </c>
      <c r="O444" s="124">
        <f t="shared" si="36"/>
        <v>22185512.854812704</v>
      </c>
      <c r="P444" s="124">
        <f t="shared" ref="P444:P470" si="40">P443</f>
        <v>37749.433039085758</v>
      </c>
      <c r="Q444" s="124">
        <f t="shared" si="37"/>
        <v>47453.359793734868</v>
      </c>
      <c r="R444" s="124">
        <f t="shared" si="38"/>
        <v>22270715.647645522</v>
      </c>
      <c r="Z444" s="2"/>
    </row>
    <row r="445" spans="13:26" x14ac:dyDescent="0.25">
      <c r="M445" s="2"/>
      <c r="N445" s="1">
        <f t="shared" si="39"/>
        <v>383</v>
      </c>
      <c r="O445" s="124">
        <f t="shared" si="36"/>
        <v>22270715.647645522</v>
      </c>
      <c r="P445" s="124">
        <f t="shared" si="40"/>
        <v>37749.433039085758</v>
      </c>
      <c r="Q445" s="124">
        <f t="shared" si="37"/>
        <v>47635.602990463572</v>
      </c>
      <c r="R445" s="124">
        <f t="shared" si="38"/>
        <v>22356100.683675069</v>
      </c>
      <c r="Z445" s="2"/>
    </row>
    <row r="446" spans="13:26" x14ac:dyDescent="0.25">
      <c r="M446" s="2"/>
      <c r="N446" s="1">
        <f t="shared" si="39"/>
        <v>384</v>
      </c>
      <c r="O446" s="124">
        <f t="shared" si="36"/>
        <v>22356100.683675069</v>
      </c>
      <c r="P446" s="124">
        <f t="shared" si="40"/>
        <v>37749.433039085758</v>
      </c>
      <c r="Q446" s="124">
        <f t="shared" si="37"/>
        <v>47818.235993460934</v>
      </c>
      <c r="R446" s="124">
        <f t="shared" si="38"/>
        <v>22441668.352707613</v>
      </c>
      <c r="Z446" s="2"/>
    </row>
    <row r="447" spans="13:26" x14ac:dyDescent="0.25">
      <c r="M447" s="2"/>
      <c r="N447" s="1">
        <f t="shared" si="39"/>
        <v>385</v>
      </c>
      <c r="O447" s="124">
        <f t="shared" si="36"/>
        <v>22441668.352707613</v>
      </c>
      <c r="P447" s="124">
        <f t="shared" si="40"/>
        <v>37749.433039085758</v>
      </c>
      <c r="Q447" s="124">
        <f t="shared" si="37"/>
        <v>48001.25963649706</v>
      </c>
      <c r="R447" s="124">
        <f t="shared" si="38"/>
        <v>22527419.045383193</v>
      </c>
      <c r="Z447" s="2"/>
    </row>
    <row r="448" spans="13:26" x14ac:dyDescent="0.25">
      <c r="M448" s="2"/>
      <c r="N448" s="1">
        <f t="shared" si="39"/>
        <v>386</v>
      </c>
      <c r="O448" s="124">
        <f t="shared" si="36"/>
        <v>22527419.045383193</v>
      </c>
      <c r="P448" s="124">
        <f t="shared" si="40"/>
        <v>37749.433039085758</v>
      </c>
      <c r="Q448" s="124">
        <f t="shared" si="37"/>
        <v>48184.674755125408</v>
      </c>
      <c r="R448" s="124">
        <f t="shared" si="38"/>
        <v>22613353.153177403</v>
      </c>
      <c r="Z448" s="2"/>
    </row>
    <row r="449" spans="13:26" x14ac:dyDescent="0.25">
      <c r="M449" s="2"/>
      <c r="N449" s="1">
        <f t="shared" si="39"/>
        <v>387</v>
      </c>
      <c r="O449" s="124">
        <f t="shared" si="36"/>
        <v>22613353.153177403</v>
      </c>
      <c r="P449" s="124">
        <f t="shared" si="40"/>
        <v>37749.433039085758</v>
      </c>
      <c r="Q449" s="124">
        <f t="shared" si="37"/>
        <v>48368.482186686662</v>
      </c>
      <c r="R449" s="124">
        <f t="shared" si="38"/>
        <v>22699471.068403173</v>
      </c>
      <c r="Z449" s="2"/>
    </row>
    <row r="450" spans="13:26" x14ac:dyDescent="0.25">
      <c r="M450" s="2"/>
      <c r="N450" s="1">
        <f t="shared" si="39"/>
        <v>388</v>
      </c>
      <c r="O450" s="124">
        <f t="shared" si="36"/>
        <v>22699471.068403173</v>
      </c>
      <c r="P450" s="124">
        <f t="shared" si="40"/>
        <v>37749.433039085758</v>
      </c>
      <c r="Q450" s="124">
        <f t="shared" si="37"/>
        <v>48552.682770312487</v>
      </c>
      <c r="R450" s="124">
        <f t="shared" si="38"/>
        <v>22785773.184212569</v>
      </c>
      <c r="Z450" s="2"/>
    </row>
    <row r="451" spans="13:26" x14ac:dyDescent="0.25">
      <c r="M451" s="2"/>
      <c r="N451" s="1">
        <f t="shared" si="39"/>
        <v>389</v>
      </c>
      <c r="O451" s="124">
        <f t="shared" si="36"/>
        <v>22785773.184212569</v>
      </c>
      <c r="P451" s="124">
        <f t="shared" si="40"/>
        <v>37749.433039085758</v>
      </c>
      <c r="Q451" s="124">
        <f t="shared" si="37"/>
        <v>48737.277346929433</v>
      </c>
      <c r="R451" s="124">
        <f t="shared" si="38"/>
        <v>22872259.894598581</v>
      </c>
      <c r="Z451" s="2"/>
    </row>
    <row r="452" spans="13:26" x14ac:dyDescent="0.25">
      <c r="M452" s="2"/>
      <c r="N452" s="1">
        <f t="shared" si="39"/>
        <v>390</v>
      </c>
      <c r="O452" s="124">
        <f t="shared" si="36"/>
        <v>22872259.894598581</v>
      </c>
      <c r="P452" s="124">
        <f t="shared" si="40"/>
        <v>37749.433039085758</v>
      </c>
      <c r="Q452" s="124">
        <f t="shared" si="37"/>
        <v>48922.266759262697</v>
      </c>
      <c r="R452" s="124">
        <f t="shared" si="38"/>
        <v>22958931.594396926</v>
      </c>
      <c r="Z452" s="2"/>
    </row>
    <row r="453" spans="13:26" x14ac:dyDescent="0.25">
      <c r="M453" s="2"/>
      <c r="N453" s="1">
        <f t="shared" si="39"/>
        <v>391</v>
      </c>
      <c r="O453" s="124">
        <f t="shared" si="36"/>
        <v>22958931.594396926</v>
      </c>
      <c r="P453" s="124">
        <f t="shared" si="40"/>
        <v>37749.433039085758</v>
      </c>
      <c r="Q453" s="124">
        <f t="shared" si="37"/>
        <v>49107.651851840048</v>
      </c>
      <c r="R453" s="124">
        <f t="shared" si="38"/>
        <v>23045788.679287851</v>
      </c>
      <c r="Z453" s="2"/>
    </row>
    <row r="454" spans="13:26" x14ac:dyDescent="0.25">
      <c r="M454" s="2"/>
      <c r="N454" s="1">
        <f t="shared" si="39"/>
        <v>392</v>
      </c>
      <c r="O454" s="124">
        <f t="shared" si="36"/>
        <v>23045788.679287851</v>
      </c>
      <c r="P454" s="124">
        <f t="shared" si="40"/>
        <v>37749.433039085758</v>
      </c>
      <c r="Q454" s="124">
        <f t="shared" si="37"/>
        <v>49293.433470995631</v>
      </c>
      <c r="R454" s="124">
        <f t="shared" si="38"/>
        <v>23132831.545797929</v>
      </c>
      <c r="Z454" s="2"/>
    </row>
    <row r="455" spans="13:26" x14ac:dyDescent="0.25">
      <c r="M455" s="2"/>
      <c r="N455" s="1">
        <f t="shared" si="39"/>
        <v>393</v>
      </c>
      <c r="O455" s="124">
        <f t="shared" si="36"/>
        <v>23132831.545797929</v>
      </c>
      <c r="P455" s="124">
        <f t="shared" si="40"/>
        <v>37749.433039085758</v>
      </c>
      <c r="Q455" s="124">
        <f t="shared" si="37"/>
        <v>49479.612464873826</v>
      </c>
      <c r="R455" s="124">
        <f t="shared" si="38"/>
        <v>23220060.591301888</v>
      </c>
      <c r="Z455" s="2"/>
    </row>
    <row r="456" spans="13:26" x14ac:dyDescent="0.25">
      <c r="M456" s="2"/>
      <c r="N456" s="1">
        <f t="shared" si="39"/>
        <v>394</v>
      </c>
      <c r="O456" s="124">
        <f t="shared" si="36"/>
        <v>23220060.591301888</v>
      </c>
      <c r="P456" s="124">
        <f t="shared" si="40"/>
        <v>37749.433039085758</v>
      </c>
      <c r="Q456" s="124">
        <f t="shared" si="37"/>
        <v>49666.189683433164</v>
      </c>
      <c r="R456" s="124">
        <f t="shared" si="38"/>
        <v>23307476.214024406</v>
      </c>
      <c r="Z456" s="2"/>
    </row>
    <row r="457" spans="13:26" x14ac:dyDescent="0.25">
      <c r="M457" s="2"/>
      <c r="N457" s="1">
        <f t="shared" si="39"/>
        <v>395</v>
      </c>
      <c r="O457" s="124">
        <f t="shared" si="36"/>
        <v>23307476.214024406</v>
      </c>
      <c r="P457" s="124">
        <f t="shared" si="40"/>
        <v>37749.433039085758</v>
      </c>
      <c r="Q457" s="124">
        <f t="shared" si="37"/>
        <v>49853.165978450168</v>
      </c>
      <c r="R457" s="124">
        <f t="shared" si="38"/>
        <v>23395078.81304194</v>
      </c>
      <c r="Z457" s="2"/>
    </row>
    <row r="458" spans="13:26" x14ac:dyDescent="0.25">
      <c r="M458" s="2"/>
      <c r="N458" s="1">
        <f t="shared" si="39"/>
        <v>396</v>
      </c>
      <c r="O458" s="124">
        <f t="shared" si="36"/>
        <v>23395078.81304194</v>
      </c>
      <c r="P458" s="124">
        <f t="shared" si="40"/>
        <v>37749.433039085758</v>
      </c>
      <c r="Q458" s="124">
        <f t="shared" si="37"/>
        <v>50040.542203523262</v>
      </c>
      <c r="R458" s="124">
        <f t="shared" si="38"/>
        <v>23482868.788284548</v>
      </c>
      <c r="Z458" s="2"/>
    </row>
    <row r="459" spans="13:26" x14ac:dyDescent="0.25">
      <c r="M459" s="2"/>
      <c r="N459" s="1">
        <f t="shared" si="39"/>
        <v>397</v>
      </c>
      <c r="O459" s="124">
        <f t="shared" si="36"/>
        <v>23482868.788284548</v>
      </c>
      <c r="P459" s="124">
        <f t="shared" si="40"/>
        <v>37749.433039085758</v>
      </c>
      <c r="Q459" s="124">
        <f t="shared" si="37"/>
        <v>50228.319214076648</v>
      </c>
      <c r="R459" s="124">
        <f t="shared" si="38"/>
        <v>23570846.540537708</v>
      </c>
      <c r="Z459" s="2"/>
    </row>
    <row r="460" spans="13:26" x14ac:dyDescent="0.25">
      <c r="M460" s="2"/>
      <c r="N460" s="1">
        <f t="shared" si="39"/>
        <v>398</v>
      </c>
      <c r="O460" s="124">
        <f t="shared" si="36"/>
        <v>23570846.540537708</v>
      </c>
      <c r="P460" s="124">
        <f t="shared" si="40"/>
        <v>37749.433039085758</v>
      </c>
      <c r="Q460" s="124">
        <f t="shared" si="37"/>
        <v>50416.49786736424</v>
      </c>
      <c r="R460" s="124">
        <f t="shared" si="38"/>
        <v>23659012.471444156</v>
      </c>
      <c r="Z460" s="2"/>
    </row>
    <row r="461" spans="13:26" x14ac:dyDescent="0.25">
      <c r="M461" s="2"/>
      <c r="N461" s="1">
        <f t="shared" si="39"/>
        <v>399</v>
      </c>
      <c r="O461" s="124">
        <f t="shared" si="36"/>
        <v>23659012.471444156</v>
      </c>
      <c r="P461" s="124">
        <f t="shared" si="40"/>
        <v>37749.433039085758</v>
      </c>
      <c r="Q461" s="124">
        <f t="shared" si="37"/>
        <v>50605.079022473561</v>
      </c>
      <c r="R461" s="124">
        <f t="shared" si="38"/>
        <v>23747366.983505715</v>
      </c>
      <c r="Z461" s="2"/>
    </row>
    <row r="462" spans="13:26" x14ac:dyDescent="0.25">
      <c r="M462" s="2"/>
      <c r="N462" s="1">
        <f t="shared" si="39"/>
        <v>400</v>
      </c>
      <c r="O462" s="124">
        <f t="shared" si="36"/>
        <v>23747366.983505715</v>
      </c>
      <c r="P462" s="124">
        <f t="shared" si="40"/>
        <v>37749.433039085758</v>
      </c>
      <c r="Q462" s="124">
        <f t="shared" si="37"/>
        <v>50794.063540329662</v>
      </c>
      <c r="R462" s="124">
        <f t="shared" si="38"/>
        <v>23835910.480085127</v>
      </c>
      <c r="Z462" s="2"/>
    </row>
    <row r="463" spans="13:26" x14ac:dyDescent="0.25">
      <c r="M463" s="2"/>
      <c r="N463" s="1">
        <f t="shared" si="39"/>
        <v>401</v>
      </c>
      <c r="O463" s="124">
        <f t="shared" si="36"/>
        <v>23835910.480085127</v>
      </c>
      <c r="P463" s="124">
        <f t="shared" si="40"/>
        <v>37749.433039085758</v>
      </c>
      <c r="Q463" s="124">
        <f t="shared" si="37"/>
        <v>50983.452283699044</v>
      </c>
      <c r="R463" s="124">
        <f t="shared" si="38"/>
        <v>23924643.36540791</v>
      </c>
      <c r="Z463" s="2"/>
    </row>
    <row r="464" spans="13:26" x14ac:dyDescent="0.25">
      <c r="M464" s="2"/>
      <c r="N464" s="1">
        <f t="shared" si="39"/>
        <v>402</v>
      </c>
      <c r="O464" s="124">
        <f t="shared" si="36"/>
        <v>23924643.36540791</v>
      </c>
      <c r="P464" s="124">
        <f t="shared" si="40"/>
        <v>37749.433039085758</v>
      </c>
      <c r="Q464" s="124">
        <f t="shared" si="37"/>
        <v>51173.246117193623</v>
      </c>
      <c r="R464" s="124">
        <f t="shared" si="38"/>
        <v>24013566.044564188</v>
      </c>
      <c r="Z464" s="2"/>
    </row>
    <row r="465" spans="13:26" x14ac:dyDescent="0.25">
      <c r="M465" s="2"/>
      <c r="N465" s="1">
        <f t="shared" si="39"/>
        <v>403</v>
      </c>
      <c r="O465" s="124">
        <f t="shared" si="36"/>
        <v>24013566.044564188</v>
      </c>
      <c r="P465" s="124">
        <f t="shared" si="40"/>
        <v>37749.433039085758</v>
      </c>
      <c r="Q465" s="124">
        <f t="shared" si="37"/>
        <v>51363.445907274669</v>
      </c>
      <c r="R465" s="124">
        <f t="shared" si="38"/>
        <v>24102678.923510548</v>
      </c>
      <c r="Z465" s="2"/>
    </row>
    <row r="466" spans="13:26" x14ac:dyDescent="0.25">
      <c r="M466" s="2"/>
      <c r="N466" s="1">
        <f t="shared" si="39"/>
        <v>404</v>
      </c>
      <c r="O466" s="124">
        <f t="shared" si="36"/>
        <v>24102678.923510548</v>
      </c>
      <c r="P466" s="124">
        <f t="shared" si="40"/>
        <v>37749.433039085758</v>
      </c>
      <c r="Q466" s="124">
        <f t="shared" si="37"/>
        <v>51554.052522256745</v>
      </c>
      <c r="R466" s="124">
        <f t="shared" si="38"/>
        <v>24191982.409071889</v>
      </c>
      <c r="Z466" s="2"/>
    </row>
    <row r="467" spans="13:26" x14ac:dyDescent="0.25">
      <c r="M467" s="2"/>
      <c r="N467" s="1">
        <f t="shared" si="39"/>
        <v>405</v>
      </c>
      <c r="O467" s="124">
        <f t="shared" si="36"/>
        <v>24191982.409071889</v>
      </c>
      <c r="P467" s="124">
        <f t="shared" si="40"/>
        <v>37749.433039085758</v>
      </c>
      <c r="Q467" s="124">
        <f t="shared" si="37"/>
        <v>51745.066832311677</v>
      </c>
      <c r="R467" s="124">
        <f t="shared" si="38"/>
        <v>24281476.908943284</v>
      </c>
      <c r="Z467" s="2"/>
    </row>
    <row r="468" spans="13:26" x14ac:dyDescent="0.25">
      <c r="M468" s="2"/>
      <c r="N468" s="1">
        <f t="shared" si="39"/>
        <v>406</v>
      </c>
      <c r="O468" s="124">
        <f t="shared" si="36"/>
        <v>24281476.908943284</v>
      </c>
      <c r="P468" s="124">
        <f t="shared" si="40"/>
        <v>37749.433039085758</v>
      </c>
      <c r="Q468" s="124">
        <f t="shared" si="37"/>
        <v>51936.489709472546</v>
      </c>
      <c r="R468" s="124">
        <f t="shared" si="38"/>
        <v>24371162.831691843</v>
      </c>
      <c r="Z468" s="2"/>
    </row>
    <row r="469" spans="13:26" x14ac:dyDescent="0.25">
      <c r="M469" s="2"/>
      <c r="N469" s="1">
        <f t="shared" si="39"/>
        <v>407</v>
      </c>
      <c r="O469" s="124">
        <f t="shared" si="36"/>
        <v>24371162.831691843</v>
      </c>
      <c r="P469" s="124">
        <f t="shared" si="40"/>
        <v>37749.433039085758</v>
      </c>
      <c r="Q469" s="124">
        <f t="shared" si="37"/>
        <v>52128.322027637652</v>
      </c>
      <c r="R469" s="124">
        <f t="shared" si="38"/>
        <v>24461040.586758565</v>
      </c>
      <c r="Z469" s="2"/>
    </row>
    <row r="470" spans="13:26" x14ac:dyDescent="0.25">
      <c r="M470" s="2"/>
      <c r="N470" s="1">
        <f t="shared" si="39"/>
        <v>408</v>
      </c>
      <c r="O470" s="124">
        <f t="shared" si="36"/>
        <v>24461040.586758565</v>
      </c>
      <c r="P470" s="124">
        <f t="shared" si="40"/>
        <v>37749.433039085758</v>
      </c>
      <c r="Q470" s="124">
        <f t="shared" si="37"/>
        <v>52320.564662574492</v>
      </c>
      <c r="R470" s="124">
        <f t="shared" si="38"/>
        <v>24551110.584460225</v>
      </c>
      <c r="Z470" s="2"/>
    </row>
    <row r="471" spans="13:26" x14ac:dyDescent="0.25">
      <c r="M471" s="2"/>
      <c r="N471" s="163" t="s">
        <v>216</v>
      </c>
      <c r="O471" s="163" t="s">
        <v>216</v>
      </c>
      <c r="P471" s="163" t="s">
        <v>216</v>
      </c>
      <c r="Q471" s="163" t="s">
        <v>216</v>
      </c>
      <c r="R471" s="163" t="s">
        <v>216</v>
      </c>
      <c r="Z471" s="2"/>
    </row>
    <row r="472" spans="13:26" x14ac:dyDescent="0.25">
      <c r="M472" s="2"/>
      <c r="N472" s="134"/>
      <c r="O472" s="134" t="s">
        <v>231</v>
      </c>
      <c r="P472" s="196">
        <f>SUM(P63:P470)</f>
        <v>15401768.67994705</v>
      </c>
      <c r="Q472" s="196">
        <f>SUM(Q63:Q470)</f>
        <v>9149341.9045133479</v>
      </c>
      <c r="R472" s="196">
        <f>P472+Q472</f>
        <v>24551110.5844604</v>
      </c>
      <c r="S472" s="124">
        <f>R472-P58</f>
        <v>4.3585896492004395E-7</v>
      </c>
      <c r="Z472" s="2"/>
    </row>
    <row r="473" spans="13:26" x14ac:dyDescent="0.25"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  <customProperties>
    <customPr name="EpmWorksheetKeyString_GUID" r:id="rId2"/>
  </customPropertie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9C6AC-2D03-4F87-8AAC-30C0A8C469F4}">
  <sheetPr>
    <tabColor theme="2" tint="-0.499984740745262"/>
    <pageSetUpPr fitToPage="1"/>
  </sheetPr>
  <dimension ref="A1:AH449"/>
  <sheetViews>
    <sheetView zoomScaleNormal="100" workbookViewId="0">
      <pane ySplit="15" topLeftCell="A16" activePane="bottomLeft" state="frozen"/>
      <selection activeCell="D37" sqref="D37"/>
      <selection pane="bottomLeft" activeCell="A16" sqref="A16"/>
    </sheetView>
  </sheetViews>
  <sheetFormatPr defaultColWidth="9.109375" defaultRowHeight="13.2" x14ac:dyDescent="0.25"/>
  <cols>
    <col min="1" max="1" width="22.66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Laurel Oaks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2057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7647538.4879417159</v>
      </c>
      <c r="Q8" s="184">
        <f>G10</f>
        <v>3524314.9719436644</v>
      </c>
      <c r="R8" s="184">
        <f>G11</f>
        <v>3529221.6712811748</v>
      </c>
      <c r="S8" s="184">
        <f>G12</f>
        <v>2842215.295740637</v>
      </c>
      <c r="T8" s="184">
        <f>G13</f>
        <v>-2248213.4510237616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17524592.886503968</v>
      </c>
      <c r="Q9" s="184">
        <f>L10</f>
        <v>8725776.6925869957</v>
      </c>
      <c r="R9" s="184">
        <f>L11</f>
        <v>8836864.5285645481</v>
      </c>
      <c r="S9" s="184">
        <f>L12</f>
        <v>5591282.8744576359</v>
      </c>
      <c r="T9" s="184">
        <f>L13</f>
        <v>-5629331.2091052113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25</v>
      </c>
      <c r="B10" s="170">
        <f>'Escalation Factors'!$A$10</f>
        <v>2023</v>
      </c>
      <c r="C10" s="201">
        <f>C17+5*1</f>
        <v>2057</v>
      </c>
      <c r="D10" s="10" t="s">
        <v>155</v>
      </c>
      <c r="E10" s="184">
        <f>VLOOKUP($A$10,'Cost Estimates in 2023'!$A:$F,2,FALSE)</f>
        <v>3342130</v>
      </c>
      <c r="F10" s="164">
        <f>VLOOKUP(G$7,Multiplier_Labor,3,FALSE)</f>
        <v>1.0545116353773385</v>
      </c>
      <c r="G10" s="185">
        <f>E10*F10</f>
        <v>3524314.9719436644</v>
      </c>
      <c r="H10" s="137"/>
      <c r="J10" s="165">
        <f>C10+1</f>
        <v>2058</v>
      </c>
      <c r="K10" s="164">
        <f>VLOOKUP(J$10,Multiplier_Labor,4,FALSE)</f>
        <v>2.4758787912122164</v>
      </c>
      <c r="L10" s="185">
        <f>G10*K10</f>
        <v>8725776.6925869957</v>
      </c>
      <c r="M10" s="2"/>
      <c r="O10" s="134" t="s">
        <v>235</v>
      </c>
      <c r="P10" s="184">
        <f>SUM(Q10:T10)</f>
        <v>17524592.886503968</v>
      </c>
      <c r="Q10" s="184">
        <f>Q9-Q16</f>
        <v>8725776.6925869957</v>
      </c>
      <c r="R10" s="184">
        <f>R9-R16</f>
        <v>8836864.5285645481</v>
      </c>
      <c r="S10" s="184">
        <f>S9-S16</f>
        <v>5591282.8744576359</v>
      </c>
      <c r="T10" s="184">
        <f>T9-T16</f>
        <v>-5629331.2091052113</v>
      </c>
      <c r="Z10" s="2"/>
      <c r="AA10" s="186" t="str">
        <f>A10</f>
        <v>Laurel Oaks Solar</v>
      </c>
      <c r="AB10" s="182">
        <f>P12</f>
        <v>32</v>
      </c>
      <c r="AC10" s="187">
        <f>G7</f>
        <v>2025</v>
      </c>
      <c r="AD10" s="187">
        <f>C10</f>
        <v>2057</v>
      </c>
      <c r="AE10" s="182">
        <f>G15</f>
        <v>7647538.4879417159</v>
      </c>
      <c r="AF10" s="182">
        <f>P16</f>
        <v>0</v>
      </c>
      <c r="AG10" s="182">
        <f>L15</f>
        <v>17524592.886503968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3481165</v>
      </c>
      <c r="F11" s="164">
        <f>VLOOKUP(G$7,Multiplier_Materials,3,FALSE)</f>
        <v>1.0138047668757943</v>
      </c>
      <c r="G11" s="185">
        <f>E11*F11</f>
        <v>3529221.6712811748</v>
      </c>
      <c r="H11" s="137"/>
      <c r="K11" s="164">
        <f>VLOOKUP(J$10,Multiplier_Materials,4,FALSE)</f>
        <v>2.5039131433635897</v>
      </c>
      <c r="L11" s="185">
        <f>G11*K11</f>
        <v>8836864.5285645481</v>
      </c>
      <c r="M11" s="2"/>
      <c r="O11" s="134" t="s">
        <v>234</v>
      </c>
      <c r="P11" s="184">
        <f>SUM(Q11:T11)</f>
        <v>7647538.4879417168</v>
      </c>
      <c r="Q11" s="184">
        <f>Q10/((1+Q13)^(P12))</f>
        <v>3524314.9719436737</v>
      </c>
      <c r="R11" s="184">
        <f>R10/((1+R13)^(P12))</f>
        <v>3529221.6712811668</v>
      </c>
      <c r="S11" s="184">
        <f>S10/((1+S13)^(P12))</f>
        <v>2842215.2957406319</v>
      </c>
      <c r="T11" s="184">
        <f>T10/((1+T13)^(P12))</f>
        <v>-2248213.4510237565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2728490</v>
      </c>
      <c r="F12" s="164">
        <f>VLOOKUP(G$7,Multiplier_GDP,3,FALSE)</f>
        <v>1.0416806716317952</v>
      </c>
      <c r="G12" s="185">
        <f>E12*F12</f>
        <v>2842215.295740637</v>
      </c>
      <c r="H12" s="137"/>
      <c r="K12" s="164">
        <f>VLOOKUP(J$10,Multiplier_GDP,4,FALSE)</f>
        <v>1.9672270720788709</v>
      </c>
      <c r="L12" s="185">
        <f>G12*K12</f>
        <v>5591282.8744576359</v>
      </c>
      <c r="M12" s="2"/>
      <c r="O12" s="134" t="s">
        <v>244</v>
      </c>
      <c r="P12" s="184">
        <f>(P7-P6)</f>
        <v>32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-2217600</v>
      </c>
      <c r="F13" s="164">
        <f>F11</f>
        <v>1.0138047668757943</v>
      </c>
      <c r="G13" s="185">
        <f>E13*F13</f>
        <v>-2248213.4510237616</v>
      </c>
      <c r="H13" s="137"/>
      <c r="K13" s="164">
        <f>K11</f>
        <v>2.5039131433635897</v>
      </c>
      <c r="L13" s="185">
        <f>G13*K13</f>
        <v>-5629331.2091052113</v>
      </c>
      <c r="M13" s="2"/>
      <c r="O13" s="180" t="s">
        <v>237</v>
      </c>
      <c r="P13" s="189">
        <f>IF(P8=0,0,((P9/P8)^(1/($P7-$P6))-1))</f>
        <v>2.6251832990814128E-2</v>
      </c>
      <c r="Q13" s="189">
        <f>IF(Q8=0,0,((Q9/Q8)^(1/($P7-$P6))-1))</f>
        <v>2.8736249043439965E-2</v>
      </c>
      <c r="R13" s="189">
        <f>IF(R8=0,0,((R9/R8)^(1/($P7-$P6))-1))</f>
        <v>2.9098278894851504E-2</v>
      </c>
      <c r="S13" s="189">
        <f>IF(S8=0,0,((S9/S8)^(1/($P7-$P6))-1))</f>
        <v>2.1369659959988407E-2</v>
      </c>
      <c r="T13" s="189">
        <f>IF(T8=0,0,((T9/T8)^(1/($P7-$P6))-1))</f>
        <v>2.9098278894851504E-2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355489.02279139363</v>
      </c>
      <c r="Q14" s="185">
        <f>PMT(Q13,$P12,-Q11)</f>
        <v>169896.12807544574</v>
      </c>
      <c r="R14" s="185">
        <f>PMT(R13,$P12,-R11)</f>
        <v>170978.98887504058</v>
      </c>
      <c r="S14" s="185">
        <f>PMT(S13,$P12,-S11)</f>
        <v>123532.32991138082</v>
      </c>
      <c r="T14" s="185">
        <f>PMT(T13,$P12,-T11)</f>
        <v>-108918.42407047353</v>
      </c>
      <c r="U14" s="190"/>
      <c r="Z14" s="2"/>
    </row>
    <row r="15" spans="1:34" x14ac:dyDescent="0.25">
      <c r="E15" s="185">
        <f>SUM(E10:E13)</f>
        <v>7334185</v>
      </c>
      <c r="F15" s="124"/>
      <c r="G15" s="185">
        <f>SUM(G10:G13)</f>
        <v>7647538.4879417159</v>
      </c>
      <c r="H15" s="137"/>
      <c r="L15" s="185">
        <f>SUM(L10:L13)</f>
        <v>17524592.886503968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39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2052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355489.02279139363</v>
      </c>
      <c r="Q17" s="124">
        <f>IF($N17&lt;=TRUNC($P$12),Q14*(1+0),0)</f>
        <v>169896.12807544574</v>
      </c>
      <c r="R17" s="124">
        <f>IF($N17&lt;=TRUNC($P$12),R14*(1+0),0)</f>
        <v>170978.98887504058</v>
      </c>
      <c r="S17" s="124">
        <f>IF($N17&lt;=TRUNC($P$12),S14*(1+0),0)</f>
        <v>123532.32991138082</v>
      </c>
      <c r="T17" s="124">
        <f>IF($N17&lt;=TRUNC($P$12),T14*(1+0),0)</f>
        <v>-108918.42407047353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364816.89974661235</v>
      </c>
      <c r="Q18" s="124">
        <f t="shared" ref="Q18:Q52" si="3">IF($N18&lt;=TRUNC($P$12),Q17*(1+Q$13),0)</f>
        <v>174778.30552333791</v>
      </c>
      <c r="R18" s="124">
        <f t="shared" ref="R18:R52" si="4">IF($N18&lt;=TRUNC($P$12),R17*(1+R$13),0)</f>
        <v>175954.18317848622</v>
      </c>
      <c r="S18" s="124">
        <f t="shared" ref="S18:S52" si="5">IF($N18&lt;=TRUNC($P$12),S17*(1+S$13),0)</f>
        <v>126172.17379565212</v>
      </c>
      <c r="T18" s="124">
        <f t="shared" ref="T18:T52" si="6">IF($N18&lt;=TRUNC($P$12),T17*(1+T$13),0)</f>
        <v>-112087.76275086387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374394.03202556592</v>
      </c>
      <c r="Q19" s="124">
        <f t="shared" si="3"/>
        <v>179800.77843824698</v>
      </c>
      <c r="R19" s="124">
        <f t="shared" si="4"/>
        <v>181074.1470733296</v>
      </c>
      <c r="S19" s="124">
        <f t="shared" si="5"/>
        <v>128868.43024607777</v>
      </c>
      <c r="T19" s="124">
        <f t="shared" si="6"/>
        <v>-115349.32373208845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384227.18574680621</v>
      </c>
      <c r="Q20" s="124">
        <f t="shared" si="3"/>
        <v>184967.57838565283</v>
      </c>
      <c r="R20" s="124">
        <f t="shared" si="4"/>
        <v>186343.09310551672</v>
      </c>
      <c r="S20" s="124">
        <f t="shared" si="5"/>
        <v>131622.30478001395</v>
      </c>
      <c r="T20" s="124">
        <f t="shared" si="6"/>
        <v>-118705.79052437727</v>
      </c>
      <c r="U20" s="196">
        <f>SUM(Q17:T20)/4</f>
        <v>369731.78507759445</v>
      </c>
      <c r="V20" s="124">
        <f>SUM(Q17:Q20)/4</f>
        <v>177360.69760567087</v>
      </c>
      <c r="W20" s="124">
        <f>SUM(R17:R20)/4</f>
        <v>178587.60305809329</v>
      </c>
      <c r="X20" s="124">
        <f>SUM(S17:S20)/4</f>
        <v>127548.80968328117</v>
      </c>
      <c r="Y20" s="124">
        <f>SUM(T17:T20)/4</f>
        <v>-113765.32526945077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394323.31313475862</v>
      </c>
      <c r="Q21" s="124">
        <f t="shared" si="3"/>
        <v>190282.85278310496</v>
      </c>
      <c r="R21" s="124">
        <f t="shared" si="4"/>
        <v>191765.35639883034</v>
      </c>
      <c r="S21" s="124">
        <f t="shared" si="5"/>
        <v>134435.0286763128</v>
      </c>
      <c r="T21" s="124">
        <f t="shared" si="6"/>
        <v>-122159.92472348941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404689.55769403989</v>
      </c>
      <c r="Q22" s="124">
        <f t="shared" si="3"/>
        <v>195750.86822937647</v>
      </c>
      <c r="R22" s="124">
        <f t="shared" si="4"/>
        <v>197345.39822169411</v>
      </c>
      <c r="S22" s="124">
        <f t="shared" si="5"/>
        <v>137307.85952583689</v>
      </c>
      <c r="T22" s="124">
        <f t="shared" si="6"/>
        <v>-125714.56828286758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415333.25952887948</v>
      </c>
      <c r="Q23" s="124">
        <f t="shared" si="3"/>
        <v>201376.01392928543</v>
      </c>
      <c r="R23" s="124">
        <f t="shared" si="4"/>
        <v>203087.8096577645</v>
      </c>
      <c r="S23" s="124">
        <f t="shared" si="5"/>
        <v>140242.08179373789</v>
      </c>
      <c r="T23" s="124">
        <f t="shared" si="6"/>
        <v>-129372.64585190831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426261.96081174223</v>
      </c>
      <c r="Q24" s="124">
        <f t="shared" si="3"/>
        <v>207162.80521693261</v>
      </c>
      <c r="R24" s="124">
        <f t="shared" si="4"/>
        <v>208997.31538333066</v>
      </c>
      <c r="S24" s="124">
        <f t="shared" si="5"/>
        <v>143239.00739375094</v>
      </c>
      <c r="T24" s="124">
        <f t="shared" si="6"/>
        <v>-133137.16718227198</v>
      </c>
      <c r="U24" s="196">
        <f>SUM(Q21:T24)/4</f>
        <v>410152.0227923551</v>
      </c>
      <c r="V24" s="124">
        <f>SUM(Q21:Q24)/4</f>
        <v>198643.13503967487</v>
      </c>
      <c r="W24" s="124">
        <f>SUM(R21:R24)/4</f>
        <v>200298.96991540492</v>
      </c>
      <c r="X24" s="124">
        <f>SUM(S21:S24)/4</f>
        <v>138805.99434740964</v>
      </c>
      <c r="Y24" s="124">
        <f>SUM(T21:T24)/4</f>
        <v>-127596.07651013433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437483.41140536347</v>
      </c>
      <c r="Q25" s="124">
        <f t="shared" si="3"/>
        <v>213115.88718018404</v>
      </c>
      <c r="R25" s="124">
        <f t="shared" si="4"/>
        <v>215078.77755463004</v>
      </c>
      <c r="S25" s="124">
        <f t="shared" si="5"/>
        <v>146299.97627476166</v>
      </c>
      <c r="T25" s="124">
        <f t="shared" si="6"/>
        <v>-137011.22960421219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449005.57464253152</v>
      </c>
      <c r="Q26" s="124">
        <f t="shared" si="3"/>
        <v>219240.03838930748</v>
      </c>
      <c r="R26" s="124">
        <f t="shared" si="4"/>
        <v>221337.19980827838</v>
      </c>
      <c r="S26" s="124">
        <f t="shared" si="5"/>
        <v>149426.35701990768</v>
      </c>
      <c r="T26" s="124">
        <f t="shared" si="6"/>
        <v>-140998.02057496208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460836.63326806971</v>
      </c>
      <c r="Q27" s="124">
        <f t="shared" si="3"/>
        <v>225540.17473275596</v>
      </c>
      <c r="R27" s="124">
        <f t="shared" si="4"/>
        <v>227777.73137810515</v>
      </c>
      <c r="S27" s="124">
        <f t="shared" si="5"/>
        <v>152619.54745848294</v>
      </c>
      <c r="T27" s="124">
        <f t="shared" si="6"/>
        <v>-145100.82030127433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472984.99554760463</v>
      </c>
      <c r="Q28" s="124">
        <f t="shared" si="3"/>
        <v>232021.35336317739</v>
      </c>
      <c r="R28" s="124">
        <f t="shared" si="4"/>
        <v>234405.67133178181</v>
      </c>
      <c r="S28" s="124">
        <f t="shared" si="5"/>
        <v>155880.97529091802</v>
      </c>
      <c r="T28" s="124">
        <f t="shared" si="6"/>
        <v>-149323.00443827253</v>
      </c>
      <c r="U28" s="196">
        <f>SUM(Q25:T28)/4</f>
        <v>455077.65371589235</v>
      </c>
      <c r="V28" s="124">
        <f>SUM(Q25:Q28)/4</f>
        <v>222479.36341635621</v>
      </c>
      <c r="W28" s="124">
        <f>SUM(R25:R28)/4</f>
        <v>224649.84501819883</v>
      </c>
      <c r="X28" s="124">
        <f>SUM(S25:S28)/4</f>
        <v>151056.71401101758</v>
      </c>
      <c r="Y28" s="124">
        <f>SUM(T25:T28)/4</f>
        <v>-143108.26872968028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485459.30154782825</v>
      </c>
      <c r="Q29" s="124">
        <f t="shared" si="3"/>
        <v>238688.77675681765</v>
      </c>
      <c r="R29" s="124">
        <f t="shared" si="4"/>
        <v>241226.47293072889</v>
      </c>
      <c r="S29" s="124">
        <f t="shared" si="5"/>
        <v>159212.0987271163</v>
      </c>
      <c r="T29" s="124">
        <f t="shared" si="6"/>
        <v>-153668.04686683454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498268.42959310231</v>
      </c>
      <c r="Q30" s="124">
        <f t="shared" si="3"/>
        <v>245547.79688957561</v>
      </c>
      <c r="R30" s="124">
        <f t="shared" si="4"/>
        <v>248245.7481168886</v>
      </c>
      <c r="S30" s="124">
        <f t="shared" si="5"/>
        <v>162614.40713843089</v>
      </c>
      <c r="T30" s="124">
        <f t="shared" si="6"/>
        <v>-158139.52255179282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511421.50290338811</v>
      </c>
      <c r="Q31" s="124">
        <f t="shared" si="3"/>
        <v>252603.91953306246</v>
      </c>
      <c r="R31" s="124">
        <f t="shared" si="4"/>
        <v>255469.27213005489</v>
      </c>
      <c r="S31" s="124">
        <f t="shared" si="5"/>
        <v>166089.42172357428</v>
      </c>
      <c r="T31" s="124">
        <f t="shared" si="6"/>
        <v>-162741.11048330355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524927.89641862712</v>
      </c>
      <c r="Q32" s="124">
        <f t="shared" si="3"/>
        <v>259862.80867411362</v>
      </c>
      <c r="R32" s="124">
        <f t="shared" si="4"/>
        <v>262902.98825955996</v>
      </c>
      <c r="S32" s="124">
        <f t="shared" si="5"/>
        <v>169638.69618875819</v>
      </c>
      <c r="T32" s="124">
        <f t="shared" si="6"/>
        <v>-167476.59670380456</v>
      </c>
      <c r="U32" s="196">
        <f>SUM(Q29:T32)/4</f>
        <v>505019.28261573648</v>
      </c>
      <c r="V32" s="124">
        <f>SUM(Q29:Q32)/4</f>
        <v>249175.82546339234</v>
      </c>
      <c r="W32" s="124">
        <f>SUM(R29:R32)/4</f>
        <v>251961.12035930809</v>
      </c>
      <c r="X32" s="124">
        <f>SUM(S29:S32)/4</f>
        <v>164388.65594446991</v>
      </c>
      <c r="Y32" s="124">
        <f>SUM(T29:T32)/4</f>
        <v>-160506.31915143388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538797.24381484254</v>
      </c>
      <c r="Q33" s="124">
        <f t="shared" si="3"/>
        <v>267330.29106130073</v>
      </c>
      <c r="R33" s="124">
        <f t="shared" si="4"/>
        <v>270553.01273422653</v>
      </c>
      <c r="S33" s="124">
        <f t="shared" si="5"/>
        <v>173263.81744236773</v>
      </c>
      <c r="T33" s="124">
        <f t="shared" si="6"/>
        <v>-172349.87742305244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553039.44471738162</v>
      </c>
      <c r="Q34" s="124">
        <f t="shared" si="3"/>
        <v>275012.36088209355</v>
      </c>
      <c r="R34" s="124">
        <f t="shared" si="4"/>
        <v>278425.63975460938</v>
      </c>
      <c r="S34" s="124">
        <f t="shared" si="5"/>
        <v>176966.40630448062</v>
      </c>
      <c r="T34" s="124">
        <f t="shared" si="6"/>
        <v>-177364.96222380191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567664.672116876</v>
      </c>
      <c r="Q35" s="124">
        <f t="shared" si="3"/>
        <v>282915.1845744258</v>
      </c>
      <c r="R35" s="124">
        <f t="shared" si="4"/>
        <v>286527.34667166648</v>
      </c>
      <c r="S35" s="124">
        <f t="shared" si="5"/>
        <v>180748.11823154852</v>
      </c>
      <c r="T35" s="124">
        <f t="shared" si="6"/>
        <v>-182525.9773607649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582683.37999364838</v>
      </c>
      <c r="Q36" s="124">
        <f t="shared" si="3"/>
        <v>291045.10577652731</v>
      </c>
      <c r="R36" s="124">
        <f t="shared" si="4"/>
        <v>294864.79931612045</v>
      </c>
      <c r="S36" s="124">
        <f t="shared" si="5"/>
        <v>184610.64405656449</v>
      </c>
      <c r="T36" s="124">
        <f t="shared" si="6"/>
        <v>-187837.16915556378</v>
      </c>
      <c r="U36" s="196">
        <f>SUM(Q33:T36)/4</f>
        <v>560546.18516068719</v>
      </c>
      <c r="V36" s="124">
        <f>SUM(Q33:Q36)/4</f>
        <v>279075.73557358683</v>
      </c>
      <c r="W36" s="124">
        <f>SUM(R33:R36)/4</f>
        <v>282592.69961915573</v>
      </c>
      <c r="X36" s="124">
        <f>SUM(S33:S36)/4</f>
        <v>178897.24650874035</v>
      </c>
      <c r="Y36" s="124">
        <f>SUM(T33:T36)/4</f>
        <v>-180019.49654079575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598106.31115646707</v>
      </c>
      <c r="Q37" s="124">
        <f t="shared" si="3"/>
        <v>299408.65041899594</v>
      </c>
      <c r="R37" s="124">
        <f t="shared" si="4"/>
        <v>303444.85748289531</v>
      </c>
      <c r="S37" s="124">
        <f t="shared" si="5"/>
        <v>188555.71074504772</v>
      </c>
      <c r="T37" s="124">
        <f t="shared" si="6"/>
        <v>-193302.90749047179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613944.50530170556</v>
      </c>
      <c r="Q38" s="124">
        <f t="shared" si="3"/>
        <v>308012.53196319647</v>
      </c>
      <c r="R38" s="124">
        <f t="shared" si="4"/>
        <v>312274.58057514107</v>
      </c>
      <c r="S38" s="124">
        <f t="shared" si="5"/>
        <v>192585.08216718331</v>
      </c>
      <c r="T38" s="124">
        <f t="shared" si="6"/>
        <v>-198927.68940381522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630209.30729914713</v>
      </c>
      <c r="Q39" s="124">
        <f t="shared" si="3"/>
        <v>316863.65679019137</v>
      </c>
      <c r="R39" s="124">
        <f t="shared" si="4"/>
        <v>321361.2334124893</v>
      </c>
      <c r="S39" s="124">
        <f t="shared" si="5"/>
        <v>196700.55988646243</v>
      </c>
      <c r="T39" s="124">
        <f t="shared" si="6"/>
        <v>-204716.14278999582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ref="P40:P52" si="7">SUM(Q40:T40)</f>
        <v>646912.37571084686</v>
      </c>
      <c r="Q40" s="124">
        <f t="shared" si="3"/>
        <v>325969.12974452937</v>
      </c>
      <c r="R40" s="124">
        <f t="shared" si="4"/>
        <v>330712.29220831936</v>
      </c>
      <c r="S40" s="124">
        <f t="shared" si="5"/>
        <v>200903.98396517546</v>
      </c>
      <c r="T40" s="124">
        <f t="shared" si="6"/>
        <v>-210673.03020717736</v>
      </c>
      <c r="U40" s="196">
        <f>SUM(Q37:T40)/4</f>
        <v>622293.12486704171</v>
      </c>
      <c r="V40" s="124">
        <f>SUM(Q37:Q40)/4</f>
        <v>312563.49222922826</v>
      </c>
      <c r="W40" s="124">
        <f>SUM(R37:R40)/4</f>
        <v>316948.24091971124</v>
      </c>
      <c r="X40" s="124">
        <f>SUM(S37:S40)/4</f>
        <v>194686.33419096723</v>
      </c>
      <c r="Y40" s="124">
        <f>SUM(T37:T40)/4</f>
        <v>-201904.94247286505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7"/>
        <v>664065.69154964318</v>
      </c>
      <c r="Q41" s="124">
        <f t="shared" si="3"/>
        <v>335336.25983734155</v>
      </c>
      <c r="R41" s="124">
        <f t="shared" si="4"/>
        <v>340335.45072095265</v>
      </c>
      <c r="S41" s="124">
        <f t="shared" si="5"/>
        <v>205197.23378711822</v>
      </c>
      <c r="T41" s="124">
        <f t="shared" si="6"/>
        <v>-216803.25279576928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7"/>
        <v>681681.56728410651</v>
      </c>
      <c r="Q42" s="124">
        <f t="shared" si="3"/>
        <v>344972.56611332309</v>
      </c>
      <c r="R42" s="124">
        <f t="shared" si="4"/>
        <v>350238.62658383592</v>
      </c>
      <c r="S42" s="124">
        <f t="shared" si="5"/>
        <v>209582.22889787919</v>
      </c>
      <c r="T42" s="124">
        <f t="shared" si="6"/>
        <v>-223111.85431093158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7"/>
        <v>699772.65609689697</v>
      </c>
      <c r="Q43" s="124">
        <f t="shared" si="3"/>
        <v>354885.78368631011</v>
      </c>
      <c r="R43" s="124">
        <f t="shared" si="4"/>
        <v>360429.96781992214</v>
      </c>
      <c r="S43" s="124">
        <f t="shared" si="5"/>
        <v>214060.92986308332</v>
      </c>
      <c r="T43" s="124">
        <f t="shared" si="6"/>
        <v>-229604.02527241854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7"/>
        <v>718351.9614037053</v>
      </c>
      <c r="Q44" s="124">
        <f t="shared" si="3"/>
        <v>365083.86994829628</v>
      </c>
      <c r="R44" s="124">
        <f t="shared" si="4"/>
        <v>370917.85954560857</v>
      </c>
      <c r="S44" s="124">
        <f t="shared" si="5"/>
        <v>218635.33914497634</v>
      </c>
      <c r="T44" s="124">
        <f t="shared" si="6"/>
        <v>-236285.10723517591</v>
      </c>
      <c r="U44" s="196">
        <f>SUM(Q41:T44)/4</f>
        <v>690967.96908358787</v>
      </c>
      <c r="V44" s="124">
        <f>SUM(Q41:Q44)/4</f>
        <v>350069.61989631777</v>
      </c>
      <c r="W44" s="124">
        <f>SUM(R41:R44)/4</f>
        <v>355480.47616757982</v>
      </c>
      <c r="X44" s="124">
        <f>SUM(S41:S44)/4</f>
        <v>211868.93292326428</v>
      </c>
      <c r="Y44" s="124">
        <f>SUM(T41:T44)/4</f>
        <v>-226451.05990357383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737432.84664015775</v>
      </c>
      <c r="Q45" s="124">
        <f t="shared" si="3"/>
        <v>375575.01095687336</v>
      </c>
      <c r="R45" s="124">
        <f t="shared" si="4"/>
        <v>381710.93086974806</v>
      </c>
      <c r="S45" s="124">
        <f t="shared" si="5"/>
        <v>223307.50199774123</v>
      </c>
      <c r="T45" s="124">
        <f t="shared" si="6"/>
        <v>-243160.59718420496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757029.0453242698</v>
      </c>
      <c r="Q46" s="124">
        <f t="shared" si="3"/>
        <v>386367.62800622277</v>
      </c>
      <c r="R46" s="124">
        <f t="shared" si="4"/>
        <v>392818.06199340936</v>
      </c>
      <c r="S46" s="124">
        <f t="shared" si="5"/>
        <v>228079.50738194739</v>
      </c>
      <c r="T46" s="124">
        <f t="shared" si="6"/>
        <v>-250236.15205730961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777154.67140225507</v>
      </c>
      <c r="Q47" s="124">
        <f t="shared" si="3"/>
        <v>397470.38438693277</v>
      </c>
      <c r="R47" s="124">
        <f t="shared" si="4"/>
        <v>404248.39151622867</v>
      </c>
      <c r="S47" s="124">
        <f t="shared" si="5"/>
        <v>232953.48889854128</v>
      </c>
      <c r="T47" s="124">
        <f t="shared" si="6"/>
        <v>-257517.59339944768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797824.22988571087</v>
      </c>
      <c r="Q48" s="124">
        <f t="shared" si="3"/>
        <v>408892.19234006747</v>
      </c>
      <c r="R48" s="124">
        <f t="shared" si="4"/>
        <v>416011.32395536301</v>
      </c>
      <c r="S48" s="124">
        <f t="shared" si="5"/>
        <v>237931.62574279605</v>
      </c>
      <c r="T48" s="124">
        <f t="shared" si="6"/>
        <v>-265010.91215251578</v>
      </c>
      <c r="U48" s="196">
        <f>SUM(Q45:T48)/4</f>
        <v>767360.1983130984</v>
      </c>
      <c r="V48" s="124">
        <f>SUM(Q45:Q48)/4</f>
        <v>392076.30392252409</v>
      </c>
      <c r="W48" s="124">
        <f>SUM(R45:R48)/4</f>
        <v>398697.17708368727</v>
      </c>
      <c r="X48" s="124">
        <f>SUM(S45:S48)/4</f>
        <v>230568.03100525652</v>
      </c>
      <c r="Y48" s="124">
        <f>SUM(T45:T48)/4</f>
        <v>-253981.31369836949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17524592.886503976</v>
      </c>
      <c r="Q54" s="196">
        <f>SUM(Q$17:Q$52)</f>
        <v>8725776.6925870031</v>
      </c>
      <c r="R54" s="196">
        <f>SUM(R$17:R$52)</f>
        <v>8836864.5285645556</v>
      </c>
      <c r="S54" s="196">
        <f>SUM(S$17:S$52)</f>
        <v>5591282.8744576257</v>
      </c>
      <c r="T54" s="196">
        <f>SUM(T$17:T$52)</f>
        <v>-5629331.2091052122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0</v>
      </c>
      <c r="R55" s="188">
        <f>R54-R$10</f>
        <v>0</v>
      </c>
      <c r="S55" s="188">
        <f>S54-S$10</f>
        <v>-1.0244548320770264E-8</v>
      </c>
      <c r="T55" s="188">
        <f>T54-T$10</f>
        <v>0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2.6251832990814128E-2</v>
      </c>
      <c r="Z56" s="2"/>
    </row>
    <row r="57" spans="13:26" x14ac:dyDescent="0.25">
      <c r="M57" s="2"/>
      <c r="O57" s="134" t="s">
        <v>236</v>
      </c>
      <c r="P57" s="197">
        <f>((1+P56)^(1/12))-1</f>
        <v>2.1617639069473338E-3</v>
      </c>
      <c r="Z57" s="2"/>
    </row>
    <row r="58" spans="13:26" x14ac:dyDescent="0.25">
      <c r="M58" s="2"/>
      <c r="O58" s="134" t="s">
        <v>235</v>
      </c>
      <c r="P58" s="196">
        <f>P10</f>
        <v>17524592.886503968</v>
      </c>
      <c r="Z58" s="2"/>
    </row>
    <row r="59" spans="13:26" x14ac:dyDescent="0.25">
      <c r="M59" s="2"/>
      <c r="O59" s="134" t="s">
        <v>234</v>
      </c>
      <c r="P59" s="196">
        <f>P58/(1+P57)^P60</f>
        <v>7647538.487942026</v>
      </c>
      <c r="Z59" s="2"/>
    </row>
    <row r="60" spans="13:26" x14ac:dyDescent="0.25">
      <c r="M60" s="2"/>
      <c r="O60" s="134" t="s">
        <v>233</v>
      </c>
      <c r="P60" s="124">
        <f>$P$12*12</f>
        <v>384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29332.590877750157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29332.590877750157</v>
      </c>
      <c r="Q63" s="124">
        <f t="shared" ref="Q63:Q102" si="8">O63*$P$57</f>
        <v>0</v>
      </c>
      <c r="R63" s="124">
        <f t="shared" ref="R63:R102" si="9">O63+P63+Q63</f>
        <v>29332.590877750157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102" si="11">R63</f>
        <v>29332.590877750157</v>
      </c>
      <c r="P64" s="124">
        <f t="shared" ref="P64:P187" si="12">P63</f>
        <v>29332.590877750157</v>
      </c>
      <c r="Q64" s="124">
        <f t="shared" si="8"/>
        <v>63.410136256772901</v>
      </c>
      <c r="R64" s="124">
        <f t="shared" si="9"/>
        <v>58728.591891757089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58728.591891757089</v>
      </c>
      <c r="P65" s="124">
        <f t="shared" si="12"/>
        <v>29332.590877750157</v>
      </c>
      <c r="Q65" s="124">
        <f t="shared" si="8"/>
        <v>126.95735025744031</v>
      </c>
      <c r="R65" s="124">
        <f t="shared" si="9"/>
        <v>88188.140119764677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88188.140119764677</v>
      </c>
      <c r="P66" s="124">
        <f t="shared" si="12"/>
        <v>29332.590877750157</v>
      </c>
      <c r="Q66" s="124">
        <f t="shared" si="8"/>
        <v>190.64193833172141</v>
      </c>
      <c r="R66" s="124">
        <f t="shared" si="9"/>
        <v>117711.37293584656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117711.37293584656</v>
      </c>
      <c r="P67" s="124">
        <f t="shared" si="12"/>
        <v>29332.590877750157</v>
      </c>
      <c r="Q67" s="124">
        <f t="shared" si="8"/>
        <v>254.46419744993031</v>
      </c>
      <c r="R67" s="124">
        <f t="shared" si="9"/>
        <v>147298.42801104666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147298.42801104666</v>
      </c>
      <c r="P68" s="124">
        <f t="shared" si="12"/>
        <v>29332.590877750157</v>
      </c>
      <c r="Q68" s="124">
        <f t="shared" si="8"/>
        <v>318.42442522436085</v>
      </c>
      <c r="R68" s="124">
        <f t="shared" si="9"/>
        <v>176949.44331402119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176949.44331402119</v>
      </c>
      <c r="P69" s="124">
        <f t="shared" si="12"/>
        <v>29332.590877750157</v>
      </c>
      <c r="Q69" s="124">
        <f t="shared" si="8"/>
        <v>382.5229199106742</v>
      </c>
      <c r="R69" s="124">
        <f t="shared" si="9"/>
        <v>206664.55711168202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206664.55711168202</v>
      </c>
      <c r="P70" s="124">
        <f t="shared" si="12"/>
        <v>29332.590877750157</v>
      </c>
      <c r="Q70" s="124">
        <f t="shared" si="8"/>
        <v>446.75998040929011</v>
      </c>
      <c r="R70" s="124">
        <f t="shared" si="9"/>
        <v>236443.90796984147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236443.90796984147</v>
      </c>
      <c r="P71" s="124">
        <f t="shared" si="12"/>
        <v>29332.590877750157</v>
      </c>
      <c r="Q71" s="124">
        <f t="shared" si="8"/>
        <v>511.13590626678035</v>
      </c>
      <c r="R71" s="124">
        <f t="shared" si="9"/>
        <v>266287.63475385844</v>
      </c>
      <c r="Z71" s="2"/>
    </row>
    <row r="72" spans="13:26" x14ac:dyDescent="0.25">
      <c r="M72" s="2"/>
      <c r="N72" s="1">
        <f t="shared" si="10"/>
        <v>10</v>
      </c>
      <c r="O72" s="124">
        <f t="shared" si="11"/>
        <v>266287.63475385844</v>
      </c>
      <c r="P72" s="124">
        <f t="shared" si="12"/>
        <v>29332.590877750157</v>
      </c>
      <c r="Q72" s="124">
        <f t="shared" si="8"/>
        <v>575.65099767726565</v>
      </c>
      <c r="R72" s="124">
        <f t="shared" si="9"/>
        <v>296195.87662928586</v>
      </c>
      <c r="Z72" s="2"/>
    </row>
    <row r="73" spans="13:26" x14ac:dyDescent="0.25">
      <c r="M73" s="2"/>
      <c r="N73" s="1">
        <f t="shared" si="10"/>
        <v>11</v>
      </c>
      <c r="O73" s="124">
        <f t="shared" si="11"/>
        <v>296195.87662928586</v>
      </c>
      <c r="P73" s="124">
        <f t="shared" si="12"/>
        <v>29332.590877750157</v>
      </c>
      <c r="Q73" s="124">
        <f t="shared" si="8"/>
        <v>640.30555548381551</v>
      </c>
      <c r="R73" s="124">
        <f t="shared" si="9"/>
        <v>326168.77306251979</v>
      </c>
      <c r="Z73" s="2"/>
    </row>
    <row r="74" spans="13:26" x14ac:dyDescent="0.25">
      <c r="M74" s="2"/>
      <c r="N74" s="1">
        <f t="shared" si="10"/>
        <v>12</v>
      </c>
      <c r="O74" s="124">
        <f t="shared" si="11"/>
        <v>326168.77306251979</v>
      </c>
      <c r="P74" s="124">
        <f t="shared" si="12"/>
        <v>29332.590877750157</v>
      </c>
      <c r="Q74" s="124">
        <f t="shared" si="8"/>
        <v>705.09988117985108</v>
      </c>
      <c r="R74" s="124">
        <f t="shared" si="9"/>
        <v>356206.46382144978</v>
      </c>
      <c r="Z74" s="2"/>
    </row>
    <row r="75" spans="13:26" x14ac:dyDescent="0.25">
      <c r="M75" s="2"/>
      <c r="N75" s="1">
        <f t="shared" si="10"/>
        <v>13</v>
      </c>
      <c r="O75" s="124">
        <f t="shared" si="11"/>
        <v>356206.46382144978</v>
      </c>
      <c r="P75" s="124">
        <f t="shared" si="12"/>
        <v>29332.590877750157</v>
      </c>
      <c r="Q75" s="124">
        <f t="shared" si="8"/>
        <v>770.0342769105514</v>
      </c>
      <c r="R75" s="124">
        <f t="shared" si="9"/>
        <v>386309.08897611045</v>
      </c>
      <c r="Z75" s="2"/>
    </row>
    <row r="76" spans="13:26" x14ac:dyDescent="0.25">
      <c r="M76" s="2"/>
      <c r="N76" s="1">
        <f t="shared" si="10"/>
        <v>14</v>
      </c>
      <c r="O76" s="124">
        <f t="shared" si="11"/>
        <v>386309.08897611045</v>
      </c>
      <c r="P76" s="124">
        <f t="shared" si="12"/>
        <v>29332.590877750157</v>
      </c>
      <c r="Q76" s="124">
        <f t="shared" si="8"/>
        <v>835.10904547426173</v>
      </c>
      <c r="R76" s="124">
        <f t="shared" si="9"/>
        <v>416476.78889933485</v>
      </c>
      <c r="Z76" s="2"/>
    </row>
    <row r="77" spans="13:26" x14ac:dyDescent="0.25">
      <c r="M77" s="2"/>
      <c r="N77" s="1">
        <f t="shared" si="10"/>
        <v>15</v>
      </c>
      <c r="O77" s="124">
        <f t="shared" si="11"/>
        <v>416476.78889933485</v>
      </c>
      <c r="P77" s="124">
        <f t="shared" si="12"/>
        <v>29332.590877750157</v>
      </c>
      <c r="Q77" s="124">
        <f t="shared" si="8"/>
        <v>900.32449032390605</v>
      </c>
      <c r="R77" s="124">
        <f t="shared" si="9"/>
        <v>446709.70426740887</v>
      </c>
      <c r="Z77" s="2"/>
    </row>
    <row r="78" spans="13:26" x14ac:dyDescent="0.25">
      <c r="M78" s="2"/>
      <c r="N78" s="1">
        <f t="shared" si="10"/>
        <v>16</v>
      </c>
      <c r="O78" s="124">
        <f t="shared" si="11"/>
        <v>446709.70426740887</v>
      </c>
      <c r="P78" s="124">
        <f t="shared" si="12"/>
        <v>29332.590877750157</v>
      </c>
      <c r="Q78" s="124">
        <f t="shared" si="8"/>
        <v>965.68091556840182</v>
      </c>
      <c r="R78" s="124">
        <f t="shared" si="9"/>
        <v>477007.97606072738</v>
      </c>
      <c r="Z78" s="2"/>
    </row>
    <row r="79" spans="13:26" x14ac:dyDescent="0.25">
      <c r="M79" s="2"/>
      <c r="N79" s="1">
        <f t="shared" si="10"/>
        <v>17</v>
      </c>
      <c r="O79" s="124">
        <f t="shared" si="11"/>
        <v>477007.97606072738</v>
      </c>
      <c r="P79" s="124">
        <f t="shared" si="12"/>
        <v>29332.590877750157</v>
      </c>
      <c r="Q79" s="124">
        <f t="shared" si="8"/>
        <v>1031.1786259740784</v>
      </c>
      <c r="R79" s="124">
        <f t="shared" si="9"/>
        <v>507371.74556445162</v>
      </c>
      <c r="Z79" s="2"/>
    </row>
    <row r="80" spans="13:26" x14ac:dyDescent="0.25">
      <c r="M80" s="2"/>
      <c r="N80" s="1">
        <f t="shared" si="10"/>
        <v>18</v>
      </c>
      <c r="O80" s="124">
        <f t="shared" si="11"/>
        <v>507371.74556445162</v>
      </c>
      <c r="P80" s="124">
        <f t="shared" si="12"/>
        <v>29332.590877750157</v>
      </c>
      <c r="Q80" s="124">
        <f t="shared" si="8"/>
        <v>1096.8179269660975</v>
      </c>
      <c r="R80" s="124">
        <f t="shared" si="9"/>
        <v>537801.15436916787</v>
      </c>
      <c r="Z80" s="2"/>
    </row>
    <row r="81" spans="13:26" x14ac:dyDescent="0.25">
      <c r="M81" s="2"/>
      <c r="N81" s="1">
        <f t="shared" si="10"/>
        <v>19</v>
      </c>
      <c r="O81" s="124">
        <f t="shared" si="11"/>
        <v>537801.15436916787</v>
      </c>
      <c r="P81" s="124">
        <f t="shared" si="12"/>
        <v>29332.590877750157</v>
      </c>
      <c r="Q81" s="124">
        <f t="shared" si="8"/>
        <v>1162.5991246298786</v>
      </c>
      <c r="R81" s="124">
        <f t="shared" si="9"/>
        <v>568296.34437154792</v>
      </c>
      <c r="Z81" s="2"/>
    </row>
    <row r="82" spans="13:26" x14ac:dyDescent="0.25">
      <c r="M82" s="2"/>
      <c r="N82" s="1">
        <f t="shared" si="10"/>
        <v>20</v>
      </c>
      <c r="O82" s="124">
        <f t="shared" si="11"/>
        <v>568296.34437154792</v>
      </c>
      <c r="P82" s="124">
        <f t="shared" si="12"/>
        <v>29332.590877750157</v>
      </c>
      <c r="Q82" s="124">
        <f t="shared" si="8"/>
        <v>1228.5225257125248</v>
      </c>
      <c r="R82" s="124">
        <f t="shared" si="9"/>
        <v>598857.45777501061</v>
      </c>
      <c r="Z82" s="2"/>
    </row>
    <row r="83" spans="13:26" x14ac:dyDescent="0.25">
      <c r="M83" s="2"/>
      <c r="N83" s="1">
        <f t="shared" si="10"/>
        <v>21</v>
      </c>
      <c r="O83" s="124">
        <f t="shared" si="11"/>
        <v>598857.45777501061</v>
      </c>
      <c r="P83" s="124">
        <f t="shared" si="12"/>
        <v>29332.590877750157</v>
      </c>
      <c r="Q83" s="124">
        <f t="shared" si="8"/>
        <v>1294.588437624255</v>
      </c>
      <c r="R83" s="124">
        <f t="shared" si="9"/>
        <v>629484.63709038508</v>
      </c>
      <c r="Z83" s="2"/>
    </row>
    <row r="84" spans="13:26" x14ac:dyDescent="0.25">
      <c r="M84" s="2"/>
      <c r="N84" s="1">
        <f t="shared" si="10"/>
        <v>22</v>
      </c>
      <c r="O84" s="124">
        <f t="shared" si="11"/>
        <v>629484.63709038508</v>
      </c>
      <c r="P84" s="124">
        <f t="shared" si="12"/>
        <v>29332.590877750157</v>
      </c>
      <c r="Q84" s="124">
        <f t="shared" si="8"/>
        <v>1360.7971684398353</v>
      </c>
      <c r="R84" s="124">
        <f t="shared" si="9"/>
        <v>660178.0251365751</v>
      </c>
      <c r="Z84" s="2"/>
    </row>
    <row r="85" spans="13:26" x14ac:dyDescent="0.25">
      <c r="M85" s="2"/>
      <c r="N85" s="1">
        <f t="shared" si="10"/>
        <v>23</v>
      </c>
      <c r="O85" s="124">
        <f t="shared" si="11"/>
        <v>660178.0251365751</v>
      </c>
      <c r="P85" s="124">
        <f t="shared" si="12"/>
        <v>29332.590877750157</v>
      </c>
      <c r="Q85" s="124">
        <f t="shared" si="8"/>
        <v>1427.1490269000178</v>
      </c>
      <c r="R85" s="124">
        <f t="shared" si="9"/>
        <v>690937.76504122536</v>
      </c>
      <c r="Z85" s="2"/>
    </row>
    <row r="86" spans="13:26" x14ac:dyDescent="0.25">
      <c r="M86" s="2"/>
      <c r="N86" s="1">
        <f t="shared" si="10"/>
        <v>24</v>
      </c>
      <c r="O86" s="124">
        <f t="shared" si="11"/>
        <v>690937.76504122536</v>
      </c>
      <c r="P86" s="124">
        <f t="shared" si="12"/>
        <v>29332.590877750157</v>
      </c>
      <c r="Q86" s="124">
        <f t="shared" si="8"/>
        <v>1493.6443224129782</v>
      </c>
      <c r="R86" s="124">
        <f t="shared" si="9"/>
        <v>721764.00024138857</v>
      </c>
      <c r="Z86" s="2"/>
    </row>
    <row r="87" spans="13:26" x14ac:dyDescent="0.25">
      <c r="M87" s="2"/>
      <c r="N87" s="1">
        <f t="shared" si="10"/>
        <v>25</v>
      </c>
      <c r="O87" s="124">
        <f t="shared" si="11"/>
        <v>721764.00024138857</v>
      </c>
      <c r="P87" s="124">
        <f t="shared" si="12"/>
        <v>29332.590877750157</v>
      </c>
      <c r="Q87" s="124">
        <f t="shared" si="8"/>
        <v>1560.2833650557604</v>
      </c>
      <c r="R87" s="124">
        <f t="shared" si="9"/>
        <v>752656.87448419456</v>
      </c>
      <c r="Z87" s="2"/>
    </row>
    <row r="88" spans="13:26" x14ac:dyDescent="0.25">
      <c r="M88" s="2"/>
      <c r="N88" s="1">
        <f t="shared" si="10"/>
        <v>26</v>
      </c>
      <c r="O88" s="124">
        <f t="shared" si="11"/>
        <v>752656.87448419456</v>
      </c>
      <c r="P88" s="124">
        <f t="shared" si="12"/>
        <v>29332.590877750157</v>
      </c>
      <c r="Q88" s="124">
        <f t="shared" si="8"/>
        <v>1627.0664655757214</v>
      </c>
      <c r="R88" s="124">
        <f t="shared" si="9"/>
        <v>783616.53182752046</v>
      </c>
      <c r="Z88" s="2"/>
    </row>
    <row r="89" spans="13:26" x14ac:dyDescent="0.25">
      <c r="M89" s="2"/>
      <c r="N89" s="1">
        <f t="shared" si="10"/>
        <v>27</v>
      </c>
      <c r="O89" s="124">
        <f t="shared" si="11"/>
        <v>783616.53182752046</v>
      </c>
      <c r="P89" s="124">
        <f t="shared" si="12"/>
        <v>29332.590877750157</v>
      </c>
      <c r="Q89" s="124">
        <f t="shared" si="8"/>
        <v>1693.9939353919804</v>
      </c>
      <c r="R89" s="124">
        <f t="shared" si="9"/>
        <v>814643.11664066266</v>
      </c>
      <c r="Z89" s="2"/>
    </row>
    <row r="90" spans="13:26" x14ac:dyDescent="0.25">
      <c r="M90" s="2"/>
      <c r="N90" s="1">
        <f t="shared" si="10"/>
        <v>28</v>
      </c>
      <c r="O90" s="124">
        <f t="shared" si="11"/>
        <v>814643.11664066266</v>
      </c>
      <c r="P90" s="124">
        <f t="shared" si="12"/>
        <v>29332.590877750157</v>
      </c>
      <c r="Q90" s="124">
        <f t="shared" si="8"/>
        <v>1761.0660865968714</v>
      </c>
      <c r="R90" s="124">
        <f t="shared" si="9"/>
        <v>845736.77360500977</v>
      </c>
      <c r="Z90" s="2"/>
    </row>
    <row r="91" spans="13:26" x14ac:dyDescent="0.25">
      <c r="M91" s="2"/>
      <c r="N91" s="1">
        <f t="shared" si="10"/>
        <v>29</v>
      </c>
      <c r="O91" s="124">
        <f t="shared" si="11"/>
        <v>845736.77360500977</v>
      </c>
      <c r="P91" s="124">
        <f t="shared" si="12"/>
        <v>29332.590877750157</v>
      </c>
      <c r="Q91" s="124">
        <f t="shared" si="8"/>
        <v>1828.2832319573986</v>
      </c>
      <c r="R91" s="124">
        <f t="shared" si="9"/>
        <v>876897.64771471731</v>
      </c>
      <c r="Z91" s="2"/>
    </row>
    <row r="92" spans="13:26" x14ac:dyDescent="0.25">
      <c r="M92" s="2"/>
      <c r="N92" s="1">
        <f t="shared" si="10"/>
        <v>30</v>
      </c>
      <c r="O92" s="124">
        <f t="shared" si="11"/>
        <v>876897.64771471731</v>
      </c>
      <c r="P92" s="124">
        <f t="shared" si="12"/>
        <v>29332.590877750157</v>
      </c>
      <c r="Q92" s="124">
        <f t="shared" si="8"/>
        <v>1895.6456849166941</v>
      </c>
      <c r="R92" s="124">
        <f t="shared" si="9"/>
        <v>908125.88427738415</v>
      </c>
      <c r="Z92" s="2"/>
    </row>
    <row r="93" spans="13:26" x14ac:dyDescent="0.25">
      <c r="M93" s="2"/>
      <c r="N93" s="1">
        <f t="shared" si="10"/>
        <v>31</v>
      </c>
      <c r="O93" s="124">
        <f t="shared" si="11"/>
        <v>908125.88427738415</v>
      </c>
      <c r="P93" s="124">
        <f t="shared" si="12"/>
        <v>29332.590877750157</v>
      </c>
      <c r="Q93" s="124">
        <f t="shared" si="8"/>
        <v>1963.1537595954803</v>
      </c>
      <c r="R93" s="124">
        <f t="shared" si="9"/>
        <v>939421.62891472981</v>
      </c>
      <c r="Z93" s="2"/>
    </row>
    <row r="94" spans="13:26" x14ac:dyDescent="0.25">
      <c r="M94" s="2"/>
      <c r="N94" s="1">
        <f t="shared" si="10"/>
        <v>32</v>
      </c>
      <c r="O94" s="124">
        <f t="shared" si="11"/>
        <v>939421.62891472981</v>
      </c>
      <c r="P94" s="124">
        <f t="shared" si="12"/>
        <v>29332.590877750157</v>
      </c>
      <c r="Q94" s="124">
        <f t="shared" si="8"/>
        <v>2030.8077707935347</v>
      </c>
      <c r="R94" s="124">
        <f t="shared" si="9"/>
        <v>970785.02756327356</v>
      </c>
      <c r="Z94" s="2"/>
    </row>
    <row r="95" spans="13:26" x14ac:dyDescent="0.25">
      <c r="M95" s="2"/>
      <c r="N95" s="1">
        <f t="shared" si="10"/>
        <v>33</v>
      </c>
      <c r="O95" s="124">
        <f t="shared" si="11"/>
        <v>970785.02756327356</v>
      </c>
      <c r="P95" s="124">
        <f t="shared" si="12"/>
        <v>29332.590877750157</v>
      </c>
      <c r="Q95" s="124">
        <f t="shared" si="8"/>
        <v>2098.6080339911573</v>
      </c>
      <c r="R95" s="124">
        <f t="shared" si="9"/>
        <v>1002216.2264750149</v>
      </c>
      <c r="Z95" s="2"/>
    </row>
    <row r="96" spans="13:26" x14ac:dyDescent="0.25">
      <c r="M96" s="2"/>
      <c r="N96" s="1">
        <f t="shared" si="10"/>
        <v>34</v>
      </c>
      <c r="O96" s="124">
        <f t="shared" si="11"/>
        <v>1002216.2264750149</v>
      </c>
      <c r="P96" s="124">
        <f t="shared" si="12"/>
        <v>29332.590877750157</v>
      </c>
      <c r="Q96" s="124">
        <f t="shared" si="8"/>
        <v>2166.5548653506421</v>
      </c>
      <c r="R96" s="124">
        <f t="shared" si="9"/>
        <v>1033715.3722181157</v>
      </c>
      <c r="Z96" s="2"/>
    </row>
    <row r="97" spans="13:26" x14ac:dyDescent="0.25">
      <c r="M97" s="2"/>
      <c r="N97" s="1">
        <f t="shared" si="10"/>
        <v>35</v>
      </c>
      <c r="O97" s="124">
        <f t="shared" si="11"/>
        <v>1033715.3722181157</v>
      </c>
      <c r="P97" s="124">
        <f t="shared" si="12"/>
        <v>29332.590877750157</v>
      </c>
      <c r="Q97" s="124">
        <f t="shared" si="8"/>
        <v>2234.6485817177513</v>
      </c>
      <c r="R97" s="124">
        <f t="shared" si="9"/>
        <v>1065282.6116775838</v>
      </c>
      <c r="Z97" s="2"/>
    </row>
    <row r="98" spans="13:26" x14ac:dyDescent="0.25">
      <c r="M98" s="2"/>
      <c r="N98" s="1">
        <f t="shared" si="10"/>
        <v>36</v>
      </c>
      <c r="O98" s="124">
        <f t="shared" si="11"/>
        <v>1065282.6116775838</v>
      </c>
      <c r="P98" s="124">
        <f t="shared" si="12"/>
        <v>29332.590877750157</v>
      </c>
      <c r="Q98" s="124">
        <f t="shared" si="8"/>
        <v>2302.8895006231928</v>
      </c>
      <c r="R98" s="124">
        <f t="shared" si="9"/>
        <v>1096918.0920559571</v>
      </c>
      <c r="Z98" s="2"/>
    </row>
    <row r="99" spans="13:26" x14ac:dyDescent="0.25">
      <c r="M99" s="2"/>
      <c r="N99" s="1">
        <f t="shared" si="10"/>
        <v>37</v>
      </c>
      <c r="O99" s="124">
        <f t="shared" si="11"/>
        <v>1096918.0920559571</v>
      </c>
      <c r="P99" s="124">
        <f t="shared" si="12"/>
        <v>29332.590877750157</v>
      </c>
      <c r="Q99" s="124">
        <f t="shared" si="8"/>
        <v>2371.2779402841011</v>
      </c>
      <c r="R99" s="124">
        <f t="shared" si="9"/>
        <v>1128621.9608739913</v>
      </c>
      <c r="Z99" s="2"/>
    </row>
    <row r="100" spans="13:26" x14ac:dyDescent="0.25">
      <c r="M100" s="2"/>
      <c r="N100" s="1">
        <f t="shared" si="10"/>
        <v>38</v>
      </c>
      <c r="O100" s="124">
        <f t="shared" si="11"/>
        <v>1128621.9608739913</v>
      </c>
      <c r="P100" s="124">
        <f t="shared" si="12"/>
        <v>29332.590877750157</v>
      </c>
      <c r="Q100" s="124">
        <f t="shared" si="8"/>
        <v>2439.8142196055201</v>
      </c>
      <c r="R100" s="124">
        <f t="shared" si="9"/>
        <v>1160394.3659713469</v>
      </c>
      <c r="Z100" s="2"/>
    </row>
    <row r="101" spans="13:26" x14ac:dyDescent="0.25">
      <c r="M101" s="2"/>
      <c r="N101" s="1">
        <f t="shared" si="10"/>
        <v>39</v>
      </c>
      <c r="O101" s="124">
        <f t="shared" si="11"/>
        <v>1160394.3659713469</v>
      </c>
      <c r="P101" s="124">
        <f t="shared" si="12"/>
        <v>29332.590877750157</v>
      </c>
      <c r="Q101" s="124">
        <f t="shared" si="8"/>
        <v>2508.498658181893</v>
      </c>
      <c r="R101" s="124">
        <f t="shared" si="9"/>
        <v>1192235.4555072789</v>
      </c>
      <c r="Z101" s="2"/>
    </row>
    <row r="102" spans="13:26" x14ac:dyDescent="0.25">
      <c r="M102" s="2"/>
      <c r="N102" s="1">
        <f t="shared" si="10"/>
        <v>40</v>
      </c>
      <c r="O102" s="124">
        <f t="shared" si="11"/>
        <v>1192235.4555072789</v>
      </c>
      <c r="P102" s="124">
        <f t="shared" si="12"/>
        <v>29332.590877750157</v>
      </c>
      <c r="Q102" s="124">
        <f t="shared" si="8"/>
        <v>2577.3315762985494</v>
      </c>
      <c r="R102" s="124">
        <f t="shared" si="9"/>
        <v>1224145.3779613276</v>
      </c>
      <c r="Z102" s="2"/>
    </row>
    <row r="103" spans="13:26" x14ac:dyDescent="0.25">
      <c r="M103" s="2"/>
      <c r="N103" s="1">
        <f t="shared" si="10"/>
        <v>41</v>
      </c>
      <c r="O103" s="124">
        <f t="shared" ref="O103:O166" si="13">R102</f>
        <v>1224145.3779613276</v>
      </c>
      <c r="P103" s="124">
        <f t="shared" si="12"/>
        <v>29332.590877750157</v>
      </c>
      <c r="Q103" s="124">
        <f t="shared" ref="Q103:Q166" si="14">O103*$P$57</f>
        <v>2646.3132949331998</v>
      </c>
      <c r="R103" s="124">
        <f t="shared" ref="R103:R166" si="15">O103+P103+Q103</f>
        <v>1256124.2821340109</v>
      </c>
      <c r="Z103" s="2"/>
    </row>
    <row r="104" spans="13:26" x14ac:dyDescent="0.25">
      <c r="M104" s="2"/>
      <c r="N104" s="1">
        <f t="shared" si="10"/>
        <v>42</v>
      </c>
      <c r="O104" s="124">
        <f t="shared" si="13"/>
        <v>1256124.2821340109</v>
      </c>
      <c r="P104" s="124">
        <f t="shared" si="12"/>
        <v>29332.590877750157</v>
      </c>
      <c r="Q104" s="124">
        <f t="shared" si="14"/>
        <v>2715.4441357574347</v>
      </c>
      <c r="R104" s="124">
        <f t="shared" si="15"/>
        <v>1288172.3171475185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1288172.3171475185</v>
      </c>
      <c r="P105" s="124">
        <f t="shared" si="12"/>
        <v>29332.590877750157</v>
      </c>
      <c r="Q105" s="124">
        <f t="shared" si="14"/>
        <v>2784.7244211382194</v>
      </c>
      <c r="R105" s="124">
        <f t="shared" si="15"/>
        <v>1320289.6324464069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1320289.6324464069</v>
      </c>
      <c r="P106" s="124">
        <f t="shared" si="12"/>
        <v>29332.590877750157</v>
      </c>
      <c r="Q106" s="124">
        <f t="shared" si="14"/>
        <v>2854.1544741394036</v>
      </c>
      <c r="R106" s="124">
        <f t="shared" si="15"/>
        <v>1352476.3777982965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1352476.3777982965</v>
      </c>
      <c r="P107" s="124">
        <f t="shared" si="12"/>
        <v>29332.590877750157</v>
      </c>
      <c r="Q107" s="124">
        <f t="shared" si="14"/>
        <v>2923.7346185232236</v>
      </c>
      <c r="R107" s="124">
        <f t="shared" si="15"/>
        <v>1384732.7032945699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1384732.7032945699</v>
      </c>
      <c r="P108" s="124">
        <f t="shared" si="12"/>
        <v>29332.590877750157</v>
      </c>
      <c r="Q108" s="124">
        <f t="shared" si="14"/>
        <v>2993.4651787518123</v>
      </c>
      <c r="R108" s="124">
        <f t="shared" si="15"/>
        <v>1417058.7593510719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1417058.7593510719</v>
      </c>
      <c r="P109" s="124">
        <f t="shared" si="12"/>
        <v>29332.590877750157</v>
      </c>
      <c r="Q109" s="124">
        <f t="shared" si="14"/>
        <v>3063.3464799887147</v>
      </c>
      <c r="R109" s="124">
        <f t="shared" si="15"/>
        <v>1449454.6967088107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1449454.6967088107</v>
      </c>
      <c r="P110" s="124">
        <f t="shared" si="12"/>
        <v>29332.590877750157</v>
      </c>
      <c r="Q110" s="124">
        <f t="shared" si="14"/>
        <v>3133.3788481004017</v>
      </c>
      <c r="R110" s="124">
        <f t="shared" si="15"/>
        <v>1481920.6664346613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1481920.6664346613</v>
      </c>
      <c r="P111" s="124">
        <f t="shared" si="12"/>
        <v>29332.590877750157</v>
      </c>
      <c r="Q111" s="124">
        <f t="shared" si="14"/>
        <v>3203.5626096577898</v>
      </c>
      <c r="R111" s="124">
        <f t="shared" si="15"/>
        <v>1514456.8199220693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1514456.8199220693</v>
      </c>
      <c r="P112" s="124">
        <f t="shared" si="12"/>
        <v>29332.590877750157</v>
      </c>
      <c r="Q112" s="124">
        <f t="shared" si="14"/>
        <v>3273.8980919377673</v>
      </c>
      <c r="R112" s="124">
        <f t="shared" si="15"/>
        <v>1547063.3088917574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1547063.3088917574</v>
      </c>
      <c r="P113" s="124">
        <f t="shared" si="12"/>
        <v>29332.590877750157</v>
      </c>
      <c r="Q113" s="124">
        <f t="shared" si="14"/>
        <v>3344.3856229247153</v>
      </c>
      <c r="R113" s="124">
        <f t="shared" si="15"/>
        <v>1579740.2853924322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1579740.2853924322</v>
      </c>
      <c r="P114" s="124">
        <f t="shared" si="12"/>
        <v>29332.590877750157</v>
      </c>
      <c r="Q114" s="124">
        <f t="shared" si="14"/>
        <v>3415.0255313120406</v>
      </c>
      <c r="R114" s="124">
        <f t="shared" si="15"/>
        <v>1612487.9018014944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1612487.9018014944</v>
      </c>
      <c r="P115" s="124">
        <f t="shared" si="12"/>
        <v>29332.590877750157</v>
      </c>
      <c r="Q115" s="124">
        <f t="shared" si="14"/>
        <v>3485.8181465037073</v>
      </c>
      <c r="R115" s="124">
        <f t="shared" si="15"/>
        <v>1645306.3108257484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1645306.3108257484</v>
      </c>
      <c r="P116" s="124">
        <f t="shared" si="12"/>
        <v>29332.590877750157</v>
      </c>
      <c r="Q116" s="124">
        <f t="shared" si="14"/>
        <v>3556.7637986157742</v>
      </c>
      <c r="R116" s="124">
        <f t="shared" si="15"/>
        <v>1678195.6655021142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1678195.6655021142</v>
      </c>
      <c r="P117" s="124">
        <f t="shared" si="12"/>
        <v>29332.590877750157</v>
      </c>
      <c r="Q117" s="124">
        <f t="shared" si="14"/>
        <v>3627.8628184779313</v>
      </c>
      <c r="R117" s="124">
        <f t="shared" si="15"/>
        <v>1711156.1191983423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1711156.1191983423</v>
      </c>
      <c r="P118" s="124">
        <f t="shared" si="12"/>
        <v>29332.590877750157</v>
      </c>
      <c r="Q118" s="124">
        <f t="shared" si="14"/>
        <v>3699.1155376350462</v>
      </c>
      <c r="R118" s="124">
        <f t="shared" si="15"/>
        <v>1744187.8256137276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1744187.8256137276</v>
      </c>
      <c r="P119" s="124">
        <f t="shared" si="12"/>
        <v>29332.590877750157</v>
      </c>
      <c r="Q119" s="124">
        <f t="shared" si="14"/>
        <v>3770.5222883487068</v>
      </c>
      <c r="R119" s="124">
        <f t="shared" si="15"/>
        <v>1777290.9387798265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1777290.9387798265</v>
      </c>
      <c r="P120" s="124">
        <f t="shared" si="12"/>
        <v>29332.590877750157</v>
      </c>
      <c r="Q120" s="124">
        <f t="shared" si="14"/>
        <v>3842.0834035987723</v>
      </c>
      <c r="R120" s="124">
        <f t="shared" si="15"/>
        <v>1810465.6130611754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1810465.6130611754</v>
      </c>
      <c r="P121" s="124">
        <f t="shared" si="12"/>
        <v>29332.590877750157</v>
      </c>
      <c r="Q121" s="124">
        <f t="shared" si="14"/>
        <v>3913.7992170849266</v>
      </c>
      <c r="R121" s="124">
        <f t="shared" si="15"/>
        <v>1843712.0031560105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1843712.0031560105</v>
      </c>
      <c r="P122" s="124">
        <f t="shared" si="12"/>
        <v>29332.590877750157</v>
      </c>
      <c r="Q122" s="124">
        <f t="shared" si="14"/>
        <v>3985.6700632282323</v>
      </c>
      <c r="R122" s="124">
        <f t="shared" si="15"/>
        <v>1877030.2640969891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1877030.2640969891</v>
      </c>
      <c r="P123" s="124">
        <f t="shared" si="12"/>
        <v>29332.590877750157</v>
      </c>
      <c r="Q123" s="124">
        <f t="shared" si="14"/>
        <v>4057.6962771726926</v>
      </c>
      <c r="R123" s="124">
        <f t="shared" si="15"/>
        <v>1910420.551251912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1910420.551251912</v>
      </c>
      <c r="P124" s="124">
        <f t="shared" si="12"/>
        <v>29332.590877750157</v>
      </c>
      <c r="Q124" s="124">
        <f t="shared" si="14"/>
        <v>4129.8781947868129</v>
      </c>
      <c r="R124" s="124">
        <f t="shared" si="15"/>
        <v>1943883.0203244491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1943883.0203244491</v>
      </c>
      <c r="P125" s="124">
        <f t="shared" si="12"/>
        <v>29332.590877750157</v>
      </c>
      <c r="Q125" s="124">
        <f t="shared" si="14"/>
        <v>4202.2161526651644</v>
      </c>
      <c r="R125" s="124">
        <f t="shared" si="15"/>
        <v>1977417.8273548645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1977417.8273548645</v>
      </c>
      <c r="P126" s="124">
        <f t="shared" si="12"/>
        <v>29332.590877750157</v>
      </c>
      <c r="Q126" s="124">
        <f t="shared" si="14"/>
        <v>4274.7104881299601</v>
      </c>
      <c r="R126" s="124">
        <f t="shared" si="15"/>
        <v>2011025.1287207445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2011025.1287207445</v>
      </c>
      <c r="P127" s="124">
        <f t="shared" si="12"/>
        <v>29332.590877750157</v>
      </c>
      <c r="Q127" s="124">
        <f t="shared" si="14"/>
        <v>4347.3615392326219</v>
      </c>
      <c r="R127" s="124">
        <f t="shared" si="15"/>
        <v>2044705.0811377272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2044705.0811377272</v>
      </c>
      <c r="P128" s="124">
        <f t="shared" si="12"/>
        <v>29332.590877750157</v>
      </c>
      <c r="Q128" s="124">
        <f t="shared" si="14"/>
        <v>4420.1696447553586</v>
      </c>
      <c r="R128" s="124">
        <f t="shared" si="15"/>
        <v>2078457.8416602327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2078457.8416602327</v>
      </c>
      <c r="P129" s="124">
        <f t="shared" si="12"/>
        <v>29332.590877750157</v>
      </c>
      <c r="Q129" s="124">
        <f t="shared" si="14"/>
        <v>4493.1351442127479</v>
      </c>
      <c r="R129" s="124">
        <f t="shared" si="15"/>
        <v>2112283.5676821955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2112283.5676821955</v>
      </c>
      <c r="P130" s="124">
        <f t="shared" si="12"/>
        <v>29332.590877750157</v>
      </c>
      <c r="Q130" s="124">
        <f t="shared" si="14"/>
        <v>4566.2583778533162</v>
      </c>
      <c r="R130" s="124">
        <f t="shared" si="15"/>
        <v>2146182.4169377987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2146182.4169377987</v>
      </c>
      <c r="P131" s="124">
        <f t="shared" si="12"/>
        <v>29332.590877750157</v>
      </c>
      <c r="Q131" s="124">
        <f t="shared" si="14"/>
        <v>4639.5396866611272</v>
      </c>
      <c r="R131" s="124">
        <f t="shared" si="15"/>
        <v>2180154.5475022099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2180154.5475022099</v>
      </c>
      <c r="P132" s="124">
        <f t="shared" si="12"/>
        <v>29332.590877750157</v>
      </c>
      <c r="Q132" s="124">
        <f t="shared" si="14"/>
        <v>4712.9794123573738</v>
      </c>
      <c r="R132" s="124">
        <f t="shared" si="15"/>
        <v>2214200.1177923172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2214200.1177923172</v>
      </c>
      <c r="P133" s="124">
        <f t="shared" si="12"/>
        <v>29332.590877750157</v>
      </c>
      <c r="Q133" s="124">
        <f t="shared" si="14"/>
        <v>4786.5778974019659</v>
      </c>
      <c r="R133" s="124">
        <f t="shared" si="15"/>
        <v>2248319.2865674691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2248319.2865674691</v>
      </c>
      <c r="P134" s="124">
        <f t="shared" si="12"/>
        <v>29332.590877750157</v>
      </c>
      <c r="Q134" s="124">
        <f t="shared" si="14"/>
        <v>4860.3354849951338</v>
      </c>
      <c r="R134" s="124">
        <f t="shared" si="15"/>
        <v>2282512.2129302141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2282512.2129302141</v>
      </c>
      <c r="P135" s="124">
        <f t="shared" si="12"/>
        <v>29332.590877750157</v>
      </c>
      <c r="Q135" s="124">
        <f t="shared" si="14"/>
        <v>4934.2525190790248</v>
      </c>
      <c r="R135" s="124">
        <f t="shared" si="15"/>
        <v>2316779.0563270431</v>
      </c>
      <c r="Z135" s="2"/>
    </row>
    <row r="136" spans="13:26" x14ac:dyDescent="0.25">
      <c r="M136" s="2"/>
      <c r="N136" s="1">
        <f t="shared" si="10"/>
        <v>74</v>
      </c>
      <c r="O136" s="124">
        <f t="shared" si="13"/>
        <v>2316779.0563270431</v>
      </c>
      <c r="P136" s="124">
        <f t="shared" si="12"/>
        <v>29332.590877750157</v>
      </c>
      <c r="Q136" s="124">
        <f t="shared" si="14"/>
        <v>5008.3293443393059</v>
      </c>
      <c r="R136" s="124">
        <f t="shared" si="15"/>
        <v>2351119.9765491323</v>
      </c>
      <c r="Z136" s="2"/>
    </row>
    <row r="137" spans="13:26" x14ac:dyDescent="0.25">
      <c r="M137" s="2"/>
      <c r="N137" s="1">
        <f t="shared" si="10"/>
        <v>75</v>
      </c>
      <c r="O137" s="124">
        <f t="shared" si="13"/>
        <v>2351119.9765491323</v>
      </c>
      <c r="P137" s="124">
        <f t="shared" si="12"/>
        <v>29332.590877750157</v>
      </c>
      <c r="Q137" s="124">
        <f t="shared" si="14"/>
        <v>5082.5663062067761</v>
      </c>
      <c r="R137" s="124">
        <f t="shared" si="15"/>
        <v>2385535.1337330891</v>
      </c>
      <c r="Z137" s="2"/>
    </row>
    <row r="138" spans="13:26" x14ac:dyDescent="0.25">
      <c r="M138" s="2"/>
      <c r="N138" s="1">
        <f t="shared" si="10"/>
        <v>76</v>
      </c>
      <c r="O138" s="124">
        <f t="shared" si="13"/>
        <v>2385535.1337330891</v>
      </c>
      <c r="P138" s="124">
        <f t="shared" si="12"/>
        <v>29332.590877750157</v>
      </c>
      <c r="Q138" s="124">
        <f t="shared" si="14"/>
        <v>5156.9637508589731</v>
      </c>
      <c r="R138" s="124">
        <f t="shared" si="15"/>
        <v>2420024.6883616978</v>
      </c>
      <c r="Z138" s="2"/>
    </row>
    <row r="139" spans="13:26" x14ac:dyDescent="0.25">
      <c r="M139" s="2"/>
      <c r="N139" s="1">
        <f t="shared" si="10"/>
        <v>77</v>
      </c>
      <c r="O139" s="124">
        <f t="shared" si="13"/>
        <v>2420024.6883616978</v>
      </c>
      <c r="P139" s="124">
        <f t="shared" si="12"/>
        <v>29332.590877750157</v>
      </c>
      <c r="Q139" s="124">
        <f t="shared" si="14"/>
        <v>5231.5220252217878</v>
      </c>
      <c r="R139" s="124">
        <f t="shared" si="15"/>
        <v>2454588.8012646697</v>
      </c>
      <c r="Z139" s="2"/>
    </row>
    <row r="140" spans="13:26" x14ac:dyDescent="0.25">
      <c r="M140" s="2"/>
      <c r="N140" s="1">
        <f t="shared" si="10"/>
        <v>78</v>
      </c>
      <c r="O140" s="124">
        <f t="shared" si="13"/>
        <v>2454588.8012646697</v>
      </c>
      <c r="P140" s="124">
        <f t="shared" si="12"/>
        <v>29332.590877750157</v>
      </c>
      <c r="Q140" s="124">
        <f t="shared" si="14"/>
        <v>5306.2414769710849</v>
      </c>
      <c r="R140" s="124">
        <f t="shared" si="15"/>
        <v>2489227.6336193909</v>
      </c>
      <c r="Z140" s="2"/>
    </row>
    <row r="141" spans="13:26" x14ac:dyDescent="0.25">
      <c r="M141" s="2"/>
      <c r="N141" s="1">
        <f t="shared" si="10"/>
        <v>79</v>
      </c>
      <c r="O141" s="124">
        <f t="shared" si="13"/>
        <v>2489227.6336193909</v>
      </c>
      <c r="P141" s="124">
        <f t="shared" si="12"/>
        <v>29332.590877750157</v>
      </c>
      <c r="Q141" s="124">
        <f t="shared" si="14"/>
        <v>5381.1224545343212</v>
      </c>
      <c r="R141" s="124">
        <f t="shared" si="15"/>
        <v>2523941.3469516751</v>
      </c>
      <c r="Z141" s="2"/>
    </row>
    <row r="142" spans="13:26" x14ac:dyDescent="0.25">
      <c r="M142" s="2"/>
      <c r="N142" s="1">
        <f t="shared" si="10"/>
        <v>80</v>
      </c>
      <c r="O142" s="124">
        <f t="shared" si="13"/>
        <v>2523941.3469516751</v>
      </c>
      <c r="P142" s="124">
        <f t="shared" si="12"/>
        <v>29332.590877750157</v>
      </c>
      <c r="Q142" s="124">
        <f t="shared" si="14"/>
        <v>5456.1653070921693</v>
      </c>
      <c r="R142" s="124">
        <f t="shared" si="15"/>
        <v>2558730.1031365171</v>
      </c>
      <c r="Z142" s="2"/>
    </row>
    <row r="143" spans="13:26" x14ac:dyDescent="0.25">
      <c r="M143" s="2"/>
      <c r="N143" s="1">
        <f t="shared" si="10"/>
        <v>81</v>
      </c>
      <c r="O143" s="124">
        <f t="shared" si="13"/>
        <v>2558730.1031365171</v>
      </c>
      <c r="P143" s="124">
        <f t="shared" si="12"/>
        <v>29332.590877750157</v>
      </c>
      <c r="Q143" s="124">
        <f t="shared" si="14"/>
        <v>5531.3703845801519</v>
      </c>
      <c r="R143" s="124">
        <f t="shared" si="15"/>
        <v>2593594.0643988471</v>
      </c>
      <c r="Z143" s="2"/>
    </row>
    <row r="144" spans="13:26" x14ac:dyDescent="0.25">
      <c r="M144" s="2"/>
      <c r="N144" s="1">
        <f t="shared" si="10"/>
        <v>82</v>
      </c>
      <c r="O144" s="124">
        <f t="shared" si="13"/>
        <v>2593594.0643988471</v>
      </c>
      <c r="P144" s="124">
        <f t="shared" si="12"/>
        <v>29332.590877750157</v>
      </c>
      <c r="Q144" s="124">
        <f t="shared" si="14"/>
        <v>5606.7380376902665</v>
      </c>
      <c r="R144" s="124">
        <f t="shared" si="15"/>
        <v>2628533.3933142871</v>
      </c>
      <c r="Z144" s="2"/>
    </row>
    <row r="145" spans="13:26" x14ac:dyDescent="0.25">
      <c r="M145" s="2"/>
      <c r="N145" s="1">
        <f t="shared" si="10"/>
        <v>83</v>
      </c>
      <c r="O145" s="124">
        <f t="shared" si="13"/>
        <v>2628533.3933142871</v>
      </c>
      <c r="P145" s="124">
        <f t="shared" si="12"/>
        <v>29332.590877750157</v>
      </c>
      <c r="Q145" s="124">
        <f t="shared" si="14"/>
        <v>5682.2686178726262</v>
      </c>
      <c r="R145" s="124">
        <f t="shared" si="15"/>
        <v>2663548.2528099096</v>
      </c>
      <c r="Z145" s="2"/>
    </row>
    <row r="146" spans="13:26" x14ac:dyDescent="0.25">
      <c r="M146" s="2"/>
      <c r="N146" s="1">
        <f t="shared" si="10"/>
        <v>84</v>
      </c>
      <c r="O146" s="124">
        <f t="shared" si="13"/>
        <v>2663548.2528099096</v>
      </c>
      <c r="P146" s="124">
        <f t="shared" si="12"/>
        <v>29332.590877750157</v>
      </c>
      <c r="Q146" s="124">
        <f t="shared" si="14"/>
        <v>5757.9624773370952</v>
      </c>
      <c r="R146" s="124">
        <f t="shared" si="15"/>
        <v>2698638.8061649967</v>
      </c>
      <c r="Z146" s="2"/>
    </row>
    <row r="147" spans="13:26" x14ac:dyDescent="0.25">
      <c r="M147" s="2"/>
      <c r="N147" s="1">
        <f t="shared" si="10"/>
        <v>85</v>
      </c>
      <c r="O147" s="124">
        <f t="shared" si="13"/>
        <v>2698638.8061649967</v>
      </c>
      <c r="P147" s="124">
        <f t="shared" si="12"/>
        <v>29332.590877750157</v>
      </c>
      <c r="Q147" s="124">
        <f t="shared" si="14"/>
        <v>5833.8199690549318</v>
      </c>
      <c r="R147" s="124">
        <f t="shared" si="15"/>
        <v>2733805.2170118014</v>
      </c>
      <c r="Z147" s="2"/>
    </row>
    <row r="148" spans="13:26" x14ac:dyDescent="0.25">
      <c r="M148" s="2"/>
      <c r="N148" s="1">
        <f t="shared" si="10"/>
        <v>86</v>
      </c>
      <c r="O148" s="124">
        <f t="shared" si="13"/>
        <v>2733805.2170118014</v>
      </c>
      <c r="P148" s="124">
        <f t="shared" si="12"/>
        <v>29332.590877750157</v>
      </c>
      <c r="Q148" s="124">
        <f t="shared" si="14"/>
        <v>5909.8414467604352</v>
      </c>
      <c r="R148" s="124">
        <f t="shared" si="15"/>
        <v>2769047.649336312</v>
      </c>
      <c r="Z148" s="2"/>
    </row>
    <row r="149" spans="13:26" x14ac:dyDescent="0.25">
      <c r="M149" s="2"/>
      <c r="N149" s="1">
        <f t="shared" si="10"/>
        <v>87</v>
      </c>
      <c r="O149" s="124">
        <f t="shared" si="13"/>
        <v>2769047.649336312</v>
      </c>
      <c r="P149" s="124">
        <f t="shared" si="12"/>
        <v>29332.590877750157</v>
      </c>
      <c r="Q149" s="124">
        <f t="shared" si="14"/>
        <v>5986.0272649525969</v>
      </c>
      <c r="R149" s="124">
        <f t="shared" si="15"/>
        <v>2804366.2674790146</v>
      </c>
      <c r="Z149" s="2"/>
    </row>
    <row r="150" spans="13:26" x14ac:dyDescent="0.25">
      <c r="M150" s="2"/>
      <c r="N150" s="1">
        <f t="shared" si="10"/>
        <v>88</v>
      </c>
      <c r="O150" s="124">
        <f t="shared" si="13"/>
        <v>2804366.2674790146</v>
      </c>
      <c r="P150" s="124">
        <f t="shared" si="12"/>
        <v>29332.590877750157</v>
      </c>
      <c r="Q150" s="124">
        <f t="shared" si="14"/>
        <v>6062.3777788967463</v>
      </c>
      <c r="R150" s="124">
        <f t="shared" si="15"/>
        <v>2839761.2361356611</v>
      </c>
      <c r="Z150" s="2"/>
    </row>
    <row r="151" spans="13:26" x14ac:dyDescent="0.25">
      <c r="M151" s="2"/>
      <c r="N151" s="1">
        <f t="shared" si="10"/>
        <v>89</v>
      </c>
      <c r="O151" s="124">
        <f t="shared" si="13"/>
        <v>2839761.2361356611</v>
      </c>
      <c r="P151" s="124">
        <f t="shared" si="12"/>
        <v>29332.590877750157</v>
      </c>
      <c r="Q151" s="124">
        <f t="shared" si="14"/>
        <v>6138.8933446262172</v>
      </c>
      <c r="R151" s="124">
        <f t="shared" si="15"/>
        <v>2875232.7203580374</v>
      </c>
      <c r="Z151" s="2"/>
    </row>
    <row r="152" spans="13:26" x14ac:dyDescent="0.25">
      <c r="M152" s="2"/>
      <c r="N152" s="1">
        <f t="shared" si="10"/>
        <v>90</v>
      </c>
      <c r="O152" s="124">
        <f t="shared" si="13"/>
        <v>2875232.7203580374</v>
      </c>
      <c r="P152" s="124">
        <f t="shared" si="12"/>
        <v>29332.590877750157</v>
      </c>
      <c r="Q152" s="124">
        <f t="shared" si="14"/>
        <v>6215.5743189440018</v>
      </c>
      <c r="R152" s="124">
        <f t="shared" si="15"/>
        <v>2910780.8855547314</v>
      </c>
      <c r="Z152" s="2"/>
    </row>
    <row r="153" spans="13:26" x14ac:dyDescent="0.25">
      <c r="M153" s="2"/>
      <c r="N153" s="1">
        <f t="shared" si="10"/>
        <v>91</v>
      </c>
      <c r="O153" s="124">
        <f t="shared" si="13"/>
        <v>2910780.8855547314</v>
      </c>
      <c r="P153" s="124">
        <f t="shared" si="12"/>
        <v>29332.590877750157</v>
      </c>
      <c r="Q153" s="124">
        <f t="shared" si="14"/>
        <v>6292.4210594244159</v>
      </c>
      <c r="R153" s="124">
        <f t="shared" si="15"/>
        <v>2946405.8974919058</v>
      </c>
      <c r="Z153" s="2"/>
    </row>
    <row r="154" spans="13:26" x14ac:dyDescent="0.25">
      <c r="M154" s="2"/>
      <c r="N154" s="1">
        <f t="shared" si="10"/>
        <v>92</v>
      </c>
      <c r="O154" s="124">
        <f t="shared" si="13"/>
        <v>2946405.8974919058</v>
      </c>
      <c r="P154" s="124">
        <f t="shared" si="12"/>
        <v>29332.590877750157</v>
      </c>
      <c r="Q154" s="124">
        <f t="shared" si="14"/>
        <v>6369.4339244147677</v>
      </c>
      <c r="R154" s="124">
        <f t="shared" si="15"/>
        <v>2982107.9222940705</v>
      </c>
      <c r="Z154" s="2"/>
    </row>
    <row r="155" spans="13:26" x14ac:dyDescent="0.25">
      <c r="M155" s="2"/>
      <c r="N155" s="1">
        <f t="shared" si="10"/>
        <v>93</v>
      </c>
      <c r="O155" s="124">
        <f t="shared" si="13"/>
        <v>2982107.9222940705</v>
      </c>
      <c r="P155" s="124">
        <f t="shared" si="12"/>
        <v>29332.590877750157</v>
      </c>
      <c r="Q155" s="124">
        <f t="shared" si="14"/>
        <v>6446.6132730370255</v>
      </c>
      <c r="R155" s="124">
        <f t="shared" si="15"/>
        <v>3017887.1264448576</v>
      </c>
      <c r="Z155" s="2"/>
    </row>
    <row r="156" spans="13:26" x14ac:dyDescent="0.25">
      <c r="M156" s="2"/>
      <c r="N156" s="1">
        <f t="shared" si="10"/>
        <v>94</v>
      </c>
      <c r="O156" s="124">
        <f t="shared" si="13"/>
        <v>3017887.1264448576</v>
      </c>
      <c r="P156" s="124">
        <f t="shared" si="12"/>
        <v>29332.590877750157</v>
      </c>
      <c r="Q156" s="124">
        <f t="shared" si="14"/>
        <v>6523.9594651894977</v>
      </c>
      <c r="R156" s="124">
        <f t="shared" si="15"/>
        <v>3053743.6767877969</v>
      </c>
      <c r="Z156" s="2"/>
    </row>
    <row r="157" spans="13:26" x14ac:dyDescent="0.25">
      <c r="M157" s="2"/>
      <c r="N157" s="1">
        <f t="shared" si="10"/>
        <v>95</v>
      </c>
      <c r="O157" s="124">
        <f t="shared" si="13"/>
        <v>3053743.6767877969</v>
      </c>
      <c r="P157" s="124">
        <f t="shared" si="12"/>
        <v>29332.590877750157</v>
      </c>
      <c r="Q157" s="124">
        <f t="shared" si="14"/>
        <v>6601.4728615485037</v>
      </c>
      <c r="R157" s="124">
        <f t="shared" si="15"/>
        <v>3089677.7405270953</v>
      </c>
      <c r="Z157" s="2"/>
    </row>
    <row r="158" spans="13:26" x14ac:dyDescent="0.25">
      <c r="M158" s="2"/>
      <c r="N158" s="1">
        <f t="shared" si="10"/>
        <v>96</v>
      </c>
      <c r="O158" s="124">
        <f t="shared" si="13"/>
        <v>3089677.7405270953</v>
      </c>
      <c r="P158" s="124">
        <f t="shared" si="12"/>
        <v>29332.590877750157</v>
      </c>
      <c r="Q158" s="124">
        <f t="shared" si="14"/>
        <v>6679.1538235700637</v>
      </c>
      <c r="R158" s="124">
        <f t="shared" si="15"/>
        <v>3125689.4852284151</v>
      </c>
      <c r="Z158" s="2"/>
    </row>
    <row r="159" spans="13:26" x14ac:dyDescent="0.25">
      <c r="M159" s="2"/>
      <c r="N159" s="1">
        <f t="shared" si="10"/>
        <v>97</v>
      </c>
      <c r="O159" s="124">
        <f t="shared" si="13"/>
        <v>3125689.4852284151</v>
      </c>
      <c r="P159" s="124">
        <f t="shared" si="12"/>
        <v>29332.590877750157</v>
      </c>
      <c r="Q159" s="124">
        <f t="shared" si="14"/>
        <v>6757.002713491579</v>
      </c>
      <c r="R159" s="124">
        <f t="shared" si="15"/>
        <v>3161779.0788196567</v>
      </c>
      <c r="Z159" s="2"/>
    </row>
    <row r="160" spans="13:26" x14ac:dyDescent="0.25">
      <c r="M160" s="2"/>
      <c r="N160" s="1">
        <f t="shared" si="10"/>
        <v>98</v>
      </c>
      <c r="O160" s="124">
        <f t="shared" si="13"/>
        <v>3161779.0788196567</v>
      </c>
      <c r="P160" s="124">
        <f t="shared" si="12"/>
        <v>29332.590877750157</v>
      </c>
      <c r="Q160" s="124">
        <f t="shared" si="14"/>
        <v>6835.0198943335236</v>
      </c>
      <c r="R160" s="124">
        <f t="shared" si="15"/>
        <v>3197946.6895917403</v>
      </c>
      <c r="Z160" s="2"/>
    </row>
    <row r="161" spans="13:26" x14ac:dyDescent="0.25">
      <c r="M161" s="2"/>
      <c r="N161" s="1">
        <f t="shared" si="10"/>
        <v>99</v>
      </c>
      <c r="O161" s="124">
        <f t="shared" si="13"/>
        <v>3197946.6895917403</v>
      </c>
      <c r="P161" s="124">
        <f t="shared" si="12"/>
        <v>29332.590877750157</v>
      </c>
      <c r="Q161" s="124">
        <f t="shared" si="14"/>
        <v>6913.2057299011331</v>
      </c>
      <c r="R161" s="124">
        <f t="shared" si="15"/>
        <v>3234192.4861993915</v>
      </c>
      <c r="Z161" s="2"/>
    </row>
    <row r="162" spans="13:26" x14ac:dyDescent="0.25">
      <c r="M162" s="2"/>
      <c r="N162" s="1">
        <f t="shared" si="10"/>
        <v>100</v>
      </c>
      <c r="O162" s="124">
        <f t="shared" si="13"/>
        <v>3234192.4861993915</v>
      </c>
      <c r="P162" s="124">
        <f t="shared" si="12"/>
        <v>29332.590877750157</v>
      </c>
      <c r="Q162" s="124">
        <f t="shared" si="14"/>
        <v>6991.5605847861079</v>
      </c>
      <c r="R162" s="124">
        <f t="shared" si="15"/>
        <v>3270516.6376619274</v>
      </c>
      <c r="Z162" s="2"/>
    </row>
    <row r="163" spans="13:26" x14ac:dyDescent="0.25">
      <c r="M163" s="2"/>
      <c r="N163" s="1">
        <f t="shared" si="10"/>
        <v>101</v>
      </c>
      <c r="O163" s="124">
        <f t="shared" si="13"/>
        <v>3270516.6376619274</v>
      </c>
      <c r="P163" s="124">
        <f t="shared" si="12"/>
        <v>29332.590877750157</v>
      </c>
      <c r="Q163" s="124">
        <f t="shared" si="14"/>
        <v>7070.0848243683058</v>
      </c>
      <c r="R163" s="124">
        <f t="shared" si="15"/>
        <v>3306919.3133640457</v>
      </c>
      <c r="Z163" s="2"/>
    </row>
    <row r="164" spans="13:26" x14ac:dyDescent="0.25">
      <c r="M164" s="2"/>
      <c r="N164" s="1">
        <f t="shared" si="10"/>
        <v>102</v>
      </c>
      <c r="O164" s="124">
        <f t="shared" si="13"/>
        <v>3306919.3133640457</v>
      </c>
      <c r="P164" s="124">
        <f t="shared" si="12"/>
        <v>29332.590877750157</v>
      </c>
      <c r="Q164" s="124">
        <f t="shared" si="14"/>
        <v>7148.7788148174541</v>
      </c>
      <c r="R164" s="124">
        <f t="shared" si="15"/>
        <v>3343400.683056613</v>
      </c>
      <c r="Z164" s="2"/>
    </row>
    <row r="165" spans="13:26" x14ac:dyDescent="0.25">
      <c r="M165" s="2"/>
      <c r="N165" s="1">
        <f t="shared" si="10"/>
        <v>103</v>
      </c>
      <c r="O165" s="124">
        <f t="shared" si="13"/>
        <v>3343400.683056613</v>
      </c>
      <c r="P165" s="124">
        <f t="shared" si="12"/>
        <v>29332.590877750157</v>
      </c>
      <c r="Q165" s="124">
        <f t="shared" si="14"/>
        <v>7227.6429230948479</v>
      </c>
      <c r="R165" s="124">
        <f t="shared" si="15"/>
        <v>3379960.9168574577</v>
      </c>
      <c r="Z165" s="2"/>
    </row>
    <row r="166" spans="13:26" x14ac:dyDescent="0.25">
      <c r="M166" s="2"/>
      <c r="N166" s="1">
        <f t="shared" si="10"/>
        <v>104</v>
      </c>
      <c r="O166" s="124">
        <f t="shared" si="13"/>
        <v>3379960.9168574577</v>
      </c>
      <c r="P166" s="124">
        <f t="shared" si="12"/>
        <v>29332.590877750157</v>
      </c>
      <c r="Q166" s="124">
        <f t="shared" si="14"/>
        <v>7306.6775169550701</v>
      </c>
      <c r="R166" s="124">
        <f t="shared" si="15"/>
        <v>3416600.1852521626</v>
      </c>
      <c r="Z166" s="2"/>
    </row>
    <row r="167" spans="13:26" x14ac:dyDescent="0.25">
      <c r="M167" s="2"/>
      <c r="N167" s="1">
        <f t="shared" si="10"/>
        <v>105</v>
      </c>
      <c r="O167" s="124">
        <f t="shared" ref="O167:O230" si="16">R166</f>
        <v>3416600.1852521626</v>
      </c>
      <c r="P167" s="124">
        <f t="shared" si="12"/>
        <v>29332.590877750157</v>
      </c>
      <c r="Q167" s="124">
        <f t="shared" ref="Q167:Q230" si="17">O167*$P$57</f>
        <v>7385.8829649476993</v>
      </c>
      <c r="R167" s="124">
        <f t="shared" ref="R167:R230" si="18">O167+P167+Q167</f>
        <v>3453318.6590948603</v>
      </c>
      <c r="Z167" s="2"/>
    </row>
    <row r="168" spans="13:26" x14ac:dyDescent="0.25">
      <c r="M168" s="2"/>
      <c r="N168" s="1">
        <f t="shared" si="10"/>
        <v>106</v>
      </c>
      <c r="O168" s="124">
        <f t="shared" si="16"/>
        <v>3453318.6590948603</v>
      </c>
      <c r="P168" s="124">
        <f t="shared" si="12"/>
        <v>29332.590877750157</v>
      </c>
      <c r="Q168" s="124">
        <f t="shared" si="17"/>
        <v>7465.2596364190331</v>
      </c>
      <c r="R168" s="124">
        <f t="shared" si="18"/>
        <v>3490116.5096090292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3490116.5096090292</v>
      </c>
      <c r="P169" s="124">
        <f t="shared" si="12"/>
        <v>29332.590877750157</v>
      </c>
      <c r="Q169" s="124">
        <f t="shared" si="17"/>
        <v>7544.8079015138064</v>
      </c>
      <c r="R169" s="124">
        <f t="shared" si="18"/>
        <v>3526993.9083882929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3526993.9083882929</v>
      </c>
      <c r="P170" s="124">
        <f t="shared" si="12"/>
        <v>29332.590877750157</v>
      </c>
      <c r="Q170" s="124">
        <f t="shared" si="17"/>
        <v>7624.5281311769222</v>
      </c>
      <c r="R170" s="124">
        <f t="shared" si="18"/>
        <v>3563951.0273972196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3563951.0273972196</v>
      </c>
      <c r="P171" s="124">
        <f t="shared" si="12"/>
        <v>29332.590877750157</v>
      </c>
      <c r="Q171" s="124">
        <f t="shared" si="17"/>
        <v>7704.4206971551775</v>
      </c>
      <c r="R171" s="124">
        <f t="shared" si="18"/>
        <v>3600988.0389721249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3600988.0389721249</v>
      </c>
      <c r="P172" s="124">
        <f t="shared" si="12"/>
        <v>29332.590877750157</v>
      </c>
      <c r="Q172" s="124">
        <f t="shared" si="17"/>
        <v>7784.485971998999</v>
      </c>
      <c r="R172" s="124">
        <f t="shared" si="18"/>
        <v>3638105.1158218738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3638105.1158218738</v>
      </c>
      <c r="P173" s="124">
        <f t="shared" si="12"/>
        <v>29332.590877750157</v>
      </c>
      <c r="Q173" s="124">
        <f t="shared" si="17"/>
        <v>7864.7243290641763</v>
      </c>
      <c r="R173" s="124">
        <f t="shared" si="18"/>
        <v>3675302.4310286879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3675302.4310286879</v>
      </c>
      <c r="P174" s="124">
        <f t="shared" si="12"/>
        <v>29332.590877750157</v>
      </c>
      <c r="Q174" s="124">
        <f t="shared" si="17"/>
        <v>7945.1361425136101</v>
      </c>
      <c r="R174" s="124">
        <f t="shared" si="18"/>
        <v>3712580.1580489515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3712580.1580489515</v>
      </c>
      <c r="P175" s="124">
        <f t="shared" si="12"/>
        <v>29332.590877750157</v>
      </c>
      <c r="Q175" s="124">
        <f t="shared" si="17"/>
        <v>8025.7217873190511</v>
      </c>
      <c r="R175" s="124">
        <f t="shared" si="18"/>
        <v>3749938.4707140205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3749938.4707140205</v>
      </c>
      <c r="P176" s="124">
        <f t="shared" si="12"/>
        <v>29332.590877750157</v>
      </c>
      <c r="Q176" s="124">
        <f t="shared" si="17"/>
        <v>8106.4816392628509</v>
      </c>
      <c r="R176" s="124">
        <f t="shared" si="18"/>
        <v>3787377.5432310333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3787377.5432310333</v>
      </c>
      <c r="P177" s="124">
        <f t="shared" si="12"/>
        <v>29332.590877750157</v>
      </c>
      <c r="Q177" s="124">
        <f t="shared" si="17"/>
        <v>8187.4160749397133</v>
      </c>
      <c r="R177" s="124">
        <f t="shared" si="18"/>
        <v>3824897.5501837227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3824897.5501837227</v>
      </c>
      <c r="P178" s="124">
        <f t="shared" si="12"/>
        <v>29332.590877750157</v>
      </c>
      <c r="Q178" s="124">
        <f t="shared" si="17"/>
        <v>8268.5254717584503</v>
      </c>
      <c r="R178" s="124">
        <f t="shared" si="18"/>
        <v>3862498.6665332313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3862498.6665332313</v>
      </c>
      <c r="P179" s="124">
        <f t="shared" si="12"/>
        <v>29332.590877750157</v>
      </c>
      <c r="Q179" s="124">
        <f t="shared" si="17"/>
        <v>8349.8102079437449</v>
      </c>
      <c r="R179" s="124">
        <f t="shared" si="18"/>
        <v>3900181.0676189251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3900181.0676189251</v>
      </c>
      <c r="P180" s="124">
        <f t="shared" si="12"/>
        <v>29332.590877750157</v>
      </c>
      <c r="Q180" s="124">
        <f t="shared" si="17"/>
        <v>8431.2706625379105</v>
      </c>
      <c r="R180" s="124">
        <f t="shared" si="18"/>
        <v>3937944.9291592129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3937944.9291592129</v>
      </c>
      <c r="P181" s="124">
        <f t="shared" si="12"/>
        <v>29332.590877750157</v>
      </c>
      <c r="Q181" s="124">
        <f t="shared" si="17"/>
        <v>8512.9072154026617</v>
      </c>
      <c r="R181" s="124">
        <f t="shared" si="18"/>
        <v>3975790.4272523653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3975790.4272523653</v>
      </c>
      <c r="P182" s="124">
        <f t="shared" si="12"/>
        <v>29332.590877750157</v>
      </c>
      <c r="Q182" s="124">
        <f t="shared" si="17"/>
        <v>8594.7202472208828</v>
      </c>
      <c r="R182" s="124">
        <f t="shared" si="18"/>
        <v>4013717.7383773359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4013717.7383773359</v>
      </c>
      <c r="P183" s="124">
        <f t="shared" si="12"/>
        <v>29332.590877750157</v>
      </c>
      <c r="Q183" s="124">
        <f t="shared" si="17"/>
        <v>8676.7101394984056</v>
      </c>
      <c r="R183" s="124">
        <f t="shared" si="18"/>
        <v>4051727.0393945845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4051727.0393945845</v>
      </c>
      <c r="P184" s="124">
        <f t="shared" si="12"/>
        <v>29332.590877750157</v>
      </c>
      <c r="Q184" s="124">
        <f t="shared" si="17"/>
        <v>8758.8772745657916</v>
      </c>
      <c r="R184" s="124">
        <f t="shared" si="18"/>
        <v>4089818.5075469003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4089818.5075469003</v>
      </c>
      <c r="P185" s="124">
        <f t="shared" si="12"/>
        <v>29332.590877750157</v>
      </c>
      <c r="Q185" s="124">
        <f t="shared" si="17"/>
        <v>8841.2220355801001</v>
      </c>
      <c r="R185" s="124">
        <f t="shared" si="18"/>
        <v>4127992.3204602306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4127992.3204602306</v>
      </c>
      <c r="P186" s="124">
        <f t="shared" si="12"/>
        <v>29332.590877750157</v>
      </c>
      <c r="Q186" s="124">
        <f t="shared" si="17"/>
        <v>8923.7448065266981</v>
      </c>
      <c r="R186" s="124">
        <f t="shared" si="18"/>
        <v>4166248.6561445072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4166248.6561445072</v>
      </c>
      <c r="P187" s="124">
        <f t="shared" si="12"/>
        <v>29332.590877750157</v>
      </c>
      <c r="Q187" s="124">
        <f t="shared" si="17"/>
        <v>9006.4459722210286</v>
      </c>
      <c r="R187" s="124">
        <f t="shared" si="18"/>
        <v>4204587.6929944782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4204587.6929944782</v>
      </c>
      <c r="P188" s="124">
        <f t="shared" ref="P188:P251" si="20">P187</f>
        <v>29332.590877750157</v>
      </c>
      <c r="Q188" s="124">
        <f t="shared" si="17"/>
        <v>9089.3259183104201</v>
      </c>
      <c r="R188" s="124">
        <f t="shared" si="18"/>
        <v>4243009.6097905384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4243009.6097905384</v>
      </c>
      <c r="P189" s="124">
        <f t="shared" si="20"/>
        <v>29332.590877750157</v>
      </c>
      <c r="Q189" s="124">
        <f t="shared" si="17"/>
        <v>9172.3850312758768</v>
      </c>
      <c r="R189" s="124">
        <f t="shared" si="18"/>
        <v>4281514.5856995638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4281514.5856995638</v>
      </c>
      <c r="P190" s="124">
        <f t="shared" si="20"/>
        <v>29332.590877750157</v>
      </c>
      <c r="Q190" s="124">
        <f t="shared" si="17"/>
        <v>9255.6236984338848</v>
      </c>
      <c r="R190" s="124">
        <f t="shared" si="18"/>
        <v>4320102.8002757477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4320102.8002757477</v>
      </c>
      <c r="P191" s="124">
        <f t="shared" si="20"/>
        <v>29332.590877750157</v>
      </c>
      <c r="Q191" s="124">
        <f t="shared" si="17"/>
        <v>9339.0423079382181</v>
      </c>
      <c r="R191" s="124">
        <f t="shared" si="18"/>
        <v>4358774.4334614361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4358774.4334614361</v>
      </c>
      <c r="P192" s="124">
        <f t="shared" si="20"/>
        <v>29332.590877750157</v>
      </c>
      <c r="Q192" s="124">
        <f t="shared" si="17"/>
        <v>9422.6412487817452</v>
      </c>
      <c r="R192" s="124">
        <f t="shared" si="18"/>
        <v>4397529.6655879682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4397529.6655879682</v>
      </c>
      <c r="P193" s="124">
        <f t="shared" si="20"/>
        <v>29332.590877750157</v>
      </c>
      <c r="Q193" s="124">
        <f t="shared" si="17"/>
        <v>9506.4209107982479</v>
      </c>
      <c r="R193" s="124">
        <f t="shared" si="18"/>
        <v>4436368.6773765162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4436368.6773765162</v>
      </c>
      <c r="P194" s="124">
        <f t="shared" si="20"/>
        <v>29332.590877750157</v>
      </c>
      <c r="Q194" s="124">
        <f t="shared" si="17"/>
        <v>9590.381684664233</v>
      </c>
      <c r="R194" s="124">
        <f t="shared" si="18"/>
        <v>4475291.6499389308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4475291.6499389308</v>
      </c>
      <c r="P195" s="124">
        <f t="shared" si="20"/>
        <v>29332.590877750157</v>
      </c>
      <c r="Q195" s="124">
        <f t="shared" si="17"/>
        <v>9674.5239619007625</v>
      </c>
      <c r="R195" s="124">
        <f t="shared" si="18"/>
        <v>4514298.7647785814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4514298.7647785814</v>
      </c>
      <c r="P196" s="124">
        <f t="shared" si="20"/>
        <v>29332.590877750157</v>
      </c>
      <c r="Q196" s="124">
        <f t="shared" si="17"/>
        <v>9758.8481348752684</v>
      </c>
      <c r="R196" s="124">
        <f t="shared" si="18"/>
        <v>4553390.2037912067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4553390.2037912067</v>
      </c>
      <c r="P197" s="124">
        <f t="shared" si="20"/>
        <v>29332.590877750157</v>
      </c>
      <c r="Q197" s="124">
        <f t="shared" si="17"/>
        <v>9843.3545968033959</v>
      </c>
      <c r="R197" s="124">
        <f t="shared" si="18"/>
        <v>4592566.1492657596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4592566.1492657596</v>
      </c>
      <c r="P198" s="124">
        <f t="shared" si="20"/>
        <v>29332.590877750157</v>
      </c>
      <c r="Q198" s="124">
        <f t="shared" si="17"/>
        <v>9928.0437417508201</v>
      </c>
      <c r="R198" s="124">
        <f t="shared" si="18"/>
        <v>4631826.7838852601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4631826.7838852601</v>
      </c>
      <c r="P199" s="124">
        <f t="shared" si="20"/>
        <v>29332.590877750157</v>
      </c>
      <c r="Q199" s="124">
        <f t="shared" si="17"/>
        <v>10012.915964635104</v>
      </c>
      <c r="R199" s="124">
        <f t="shared" si="18"/>
        <v>4671172.2907276452</v>
      </c>
      <c r="Z199" s="2"/>
    </row>
    <row r="200" spans="13:26" x14ac:dyDescent="0.25">
      <c r="M200" s="2"/>
      <c r="N200" s="1">
        <f t="shared" si="19"/>
        <v>138</v>
      </c>
      <c r="O200" s="124">
        <f t="shared" si="16"/>
        <v>4671172.2907276452</v>
      </c>
      <c r="P200" s="124">
        <f t="shared" si="20"/>
        <v>29332.590877750157</v>
      </c>
      <c r="Q200" s="124">
        <f t="shared" si="17"/>
        <v>10097.971661227521</v>
      </c>
      <c r="R200" s="124">
        <f t="shared" si="18"/>
        <v>4710602.8532666229</v>
      </c>
      <c r="Z200" s="2"/>
    </row>
    <row r="201" spans="13:26" x14ac:dyDescent="0.25">
      <c r="M201" s="2"/>
      <c r="N201" s="1">
        <f t="shared" si="19"/>
        <v>139</v>
      </c>
      <c r="O201" s="124">
        <f t="shared" si="16"/>
        <v>4710602.8532666229</v>
      </c>
      <c r="P201" s="124">
        <f t="shared" si="20"/>
        <v>29332.590877750157</v>
      </c>
      <c r="Q201" s="124">
        <f t="shared" si="17"/>
        <v>10183.211228154913</v>
      </c>
      <c r="R201" s="124">
        <f t="shared" si="18"/>
        <v>4750118.6553725274</v>
      </c>
      <c r="Z201" s="2"/>
    </row>
    <row r="202" spans="13:26" x14ac:dyDescent="0.25">
      <c r="M202" s="2"/>
      <c r="N202" s="1">
        <f t="shared" si="19"/>
        <v>140</v>
      </c>
      <c r="O202" s="124">
        <f t="shared" si="16"/>
        <v>4750118.6553725274</v>
      </c>
      <c r="P202" s="124">
        <f t="shared" si="20"/>
        <v>29332.590877750157</v>
      </c>
      <c r="Q202" s="124">
        <f t="shared" si="17"/>
        <v>10268.635062901531</v>
      </c>
      <c r="R202" s="124">
        <f t="shared" si="18"/>
        <v>4789719.8813131787</v>
      </c>
      <c r="Z202" s="2"/>
    </row>
    <row r="203" spans="13:26" x14ac:dyDescent="0.25">
      <c r="M203" s="2"/>
      <c r="N203" s="1">
        <f t="shared" si="19"/>
        <v>141</v>
      </c>
      <c r="O203" s="124">
        <f t="shared" si="16"/>
        <v>4789719.8813131787</v>
      </c>
      <c r="P203" s="124">
        <f t="shared" si="20"/>
        <v>29332.590877750157</v>
      </c>
      <c r="Q203" s="124">
        <f t="shared" si="17"/>
        <v>10354.243563810896</v>
      </c>
      <c r="R203" s="124">
        <f t="shared" si="18"/>
        <v>4829406.7157547399</v>
      </c>
      <c r="Z203" s="2"/>
    </row>
    <row r="204" spans="13:26" x14ac:dyDescent="0.25">
      <c r="M204" s="2"/>
      <c r="N204" s="1">
        <f t="shared" si="19"/>
        <v>142</v>
      </c>
      <c r="O204" s="124">
        <f t="shared" si="16"/>
        <v>4829406.7157547399</v>
      </c>
      <c r="P204" s="124">
        <f t="shared" si="20"/>
        <v>29332.590877750157</v>
      </c>
      <c r="Q204" s="124">
        <f t="shared" si="17"/>
        <v>10440.037130087658</v>
      </c>
      <c r="R204" s="124">
        <f t="shared" si="18"/>
        <v>4869179.3437625775</v>
      </c>
      <c r="Z204" s="2"/>
    </row>
    <row r="205" spans="13:26" x14ac:dyDescent="0.25">
      <c r="M205" s="2"/>
      <c r="N205" s="1">
        <f t="shared" si="19"/>
        <v>143</v>
      </c>
      <c r="O205" s="124">
        <f t="shared" si="16"/>
        <v>4869179.3437625775</v>
      </c>
      <c r="P205" s="124">
        <f t="shared" si="20"/>
        <v>29332.590877750157</v>
      </c>
      <c r="Q205" s="124">
        <f t="shared" si="17"/>
        <v>10526.016161799444</v>
      </c>
      <c r="R205" s="124">
        <f t="shared" si="18"/>
        <v>4909037.9508021269</v>
      </c>
      <c r="Z205" s="2"/>
    </row>
    <row r="206" spans="13:26" x14ac:dyDescent="0.25">
      <c r="M206" s="2"/>
      <c r="N206" s="1">
        <f t="shared" si="19"/>
        <v>144</v>
      </c>
      <c r="O206" s="124">
        <f t="shared" si="16"/>
        <v>4909037.9508021269</v>
      </c>
      <c r="P206" s="124">
        <f t="shared" si="20"/>
        <v>29332.590877750157</v>
      </c>
      <c r="Q206" s="124">
        <f t="shared" si="17"/>
        <v>10612.18105987874</v>
      </c>
      <c r="R206" s="124">
        <f t="shared" si="18"/>
        <v>4948982.7227397552</v>
      </c>
      <c r="Z206" s="2"/>
    </row>
    <row r="207" spans="13:26" x14ac:dyDescent="0.25">
      <c r="M207" s="2"/>
      <c r="N207" s="1">
        <f t="shared" si="19"/>
        <v>145</v>
      </c>
      <c r="O207" s="124">
        <f t="shared" si="16"/>
        <v>4948982.7227397552</v>
      </c>
      <c r="P207" s="124">
        <f t="shared" si="20"/>
        <v>29332.590877750157</v>
      </c>
      <c r="Q207" s="124">
        <f t="shared" si="17"/>
        <v>10698.532226124747</v>
      </c>
      <c r="R207" s="124">
        <f t="shared" si="18"/>
        <v>4989013.8458436299</v>
      </c>
      <c r="Z207" s="2"/>
    </row>
    <row r="208" spans="13:26" x14ac:dyDescent="0.25">
      <c r="M208" s="2"/>
      <c r="N208" s="1">
        <f t="shared" si="19"/>
        <v>146</v>
      </c>
      <c r="O208" s="124">
        <f t="shared" si="16"/>
        <v>4989013.8458436299</v>
      </c>
      <c r="P208" s="124">
        <f t="shared" si="20"/>
        <v>29332.590877750157</v>
      </c>
      <c r="Q208" s="124">
        <f t="shared" si="17"/>
        <v>10785.070063205269</v>
      </c>
      <c r="R208" s="124">
        <f t="shared" si="18"/>
        <v>5029131.5067845853</v>
      </c>
      <c r="Z208" s="2"/>
    </row>
    <row r="209" spans="13:26" x14ac:dyDescent="0.25">
      <c r="M209" s="2"/>
      <c r="N209" s="1">
        <f t="shared" si="19"/>
        <v>147</v>
      </c>
      <c r="O209" s="124">
        <f t="shared" si="16"/>
        <v>5029131.5067845853</v>
      </c>
      <c r="P209" s="124">
        <f t="shared" si="20"/>
        <v>29332.590877750157</v>
      </c>
      <c r="Q209" s="124">
        <f t="shared" si="17"/>
        <v>10871.794974658576</v>
      </c>
      <c r="R209" s="124">
        <f t="shared" si="18"/>
        <v>5069335.8926369939</v>
      </c>
      <c r="Z209" s="2"/>
    </row>
    <row r="210" spans="13:26" x14ac:dyDescent="0.25">
      <c r="M210" s="2"/>
      <c r="N210" s="1">
        <f t="shared" si="19"/>
        <v>148</v>
      </c>
      <c r="O210" s="124">
        <f t="shared" si="16"/>
        <v>5069335.8926369939</v>
      </c>
      <c r="P210" s="124">
        <f t="shared" si="20"/>
        <v>29332.590877750157</v>
      </c>
      <c r="Q210" s="124">
        <f t="shared" si="17"/>
        <v>10958.707364895297</v>
      </c>
      <c r="R210" s="124">
        <f t="shared" si="18"/>
        <v>5109627.1908796392</v>
      </c>
      <c r="Z210" s="2"/>
    </row>
    <row r="211" spans="13:26" x14ac:dyDescent="0.25">
      <c r="M211" s="2"/>
      <c r="N211" s="1">
        <f t="shared" si="19"/>
        <v>149</v>
      </c>
      <c r="O211" s="124">
        <f t="shared" si="16"/>
        <v>5109627.1908796392</v>
      </c>
      <c r="P211" s="124">
        <f t="shared" si="20"/>
        <v>29332.590877750157</v>
      </c>
      <c r="Q211" s="124">
        <f t="shared" si="17"/>
        <v>11045.807639200299</v>
      </c>
      <c r="R211" s="124">
        <f t="shared" si="18"/>
        <v>5150005.5893965894</v>
      </c>
      <c r="Z211" s="2"/>
    </row>
    <row r="212" spans="13:26" x14ac:dyDescent="0.25">
      <c r="M212" s="2"/>
      <c r="N212" s="1">
        <f t="shared" si="19"/>
        <v>150</v>
      </c>
      <c r="O212" s="124">
        <f t="shared" si="16"/>
        <v>5150005.5893965894</v>
      </c>
      <c r="P212" s="124">
        <f t="shared" si="20"/>
        <v>29332.590877750157</v>
      </c>
      <c r="Q212" s="124">
        <f t="shared" si="17"/>
        <v>11133.096203734578</v>
      </c>
      <c r="R212" s="124">
        <f t="shared" si="18"/>
        <v>5190471.2764780736</v>
      </c>
      <c r="Z212" s="2"/>
    </row>
    <row r="213" spans="13:26" x14ac:dyDescent="0.25">
      <c r="M213" s="2"/>
      <c r="N213" s="1">
        <f t="shared" si="19"/>
        <v>151</v>
      </c>
      <c r="O213" s="124">
        <f t="shared" si="16"/>
        <v>5190471.2764780736</v>
      </c>
      <c r="P213" s="124">
        <f t="shared" si="20"/>
        <v>29332.590877750157</v>
      </c>
      <c r="Q213" s="124">
        <f t="shared" si="17"/>
        <v>11220.573465537154</v>
      </c>
      <c r="R213" s="124">
        <f t="shared" si="18"/>
        <v>5231024.4408213608</v>
      </c>
      <c r="Z213" s="2"/>
    </row>
    <row r="214" spans="13:26" x14ac:dyDescent="0.25">
      <c r="M214" s="2"/>
      <c r="N214" s="1">
        <f t="shared" si="19"/>
        <v>152</v>
      </c>
      <c r="O214" s="124">
        <f t="shared" si="16"/>
        <v>5231024.4408213608</v>
      </c>
      <c r="P214" s="124">
        <f t="shared" si="20"/>
        <v>29332.590877750157</v>
      </c>
      <c r="Q214" s="124">
        <f t="shared" si="17"/>
        <v>11308.239832526977</v>
      </c>
      <c r="R214" s="124">
        <f t="shared" si="18"/>
        <v>5271665.2715316378</v>
      </c>
      <c r="Z214" s="2"/>
    </row>
    <row r="215" spans="13:26" x14ac:dyDescent="0.25">
      <c r="M215" s="2"/>
      <c r="N215" s="1">
        <f t="shared" si="19"/>
        <v>153</v>
      </c>
      <c r="O215" s="124">
        <f t="shared" si="16"/>
        <v>5271665.2715316378</v>
      </c>
      <c r="P215" s="124">
        <f t="shared" si="20"/>
        <v>29332.590877750157</v>
      </c>
      <c r="Q215" s="124">
        <f t="shared" si="17"/>
        <v>11396.09571350481</v>
      </c>
      <c r="R215" s="124">
        <f t="shared" si="18"/>
        <v>5312393.9581228923</v>
      </c>
      <c r="Z215" s="2"/>
    </row>
    <row r="216" spans="13:26" x14ac:dyDescent="0.25">
      <c r="M216" s="2"/>
      <c r="N216" s="1">
        <f t="shared" si="19"/>
        <v>154</v>
      </c>
      <c r="O216" s="124">
        <f t="shared" si="16"/>
        <v>5312393.9581228923</v>
      </c>
      <c r="P216" s="124">
        <f t="shared" si="20"/>
        <v>29332.590877750157</v>
      </c>
      <c r="Q216" s="124">
        <f t="shared" si="17"/>
        <v>11484.141518155155</v>
      </c>
      <c r="R216" s="124">
        <f t="shared" si="18"/>
        <v>5353210.6905187974</v>
      </c>
      <c r="Z216" s="2"/>
    </row>
    <row r="217" spans="13:26" x14ac:dyDescent="0.25">
      <c r="M217" s="2"/>
      <c r="N217" s="1">
        <f t="shared" si="19"/>
        <v>155</v>
      </c>
      <c r="O217" s="124">
        <f t="shared" si="16"/>
        <v>5353210.6905187974</v>
      </c>
      <c r="P217" s="124">
        <f t="shared" si="20"/>
        <v>29332.590877750157</v>
      </c>
      <c r="Q217" s="124">
        <f t="shared" si="17"/>
        <v>11572.37765704815</v>
      </c>
      <c r="R217" s="124">
        <f t="shared" si="18"/>
        <v>5394115.6590535957</v>
      </c>
      <c r="Z217" s="2"/>
    </row>
    <row r="218" spans="13:26" x14ac:dyDescent="0.25">
      <c r="M218" s="2"/>
      <c r="N218" s="1">
        <f t="shared" si="19"/>
        <v>156</v>
      </c>
      <c r="O218" s="124">
        <f t="shared" si="16"/>
        <v>5394115.6590535957</v>
      </c>
      <c r="P218" s="124">
        <f t="shared" si="20"/>
        <v>29332.590877750157</v>
      </c>
      <c r="Q218" s="124">
        <f t="shared" si="17"/>
        <v>11660.804541641493</v>
      </c>
      <c r="R218" s="124">
        <f t="shared" si="18"/>
        <v>5435109.0544729875</v>
      </c>
      <c r="Z218" s="2"/>
    </row>
    <row r="219" spans="13:26" x14ac:dyDescent="0.25">
      <c r="M219" s="2"/>
      <c r="N219" s="1">
        <f t="shared" si="19"/>
        <v>157</v>
      </c>
      <c r="O219" s="124">
        <f t="shared" si="16"/>
        <v>5435109.0544729875</v>
      </c>
      <c r="P219" s="124">
        <f t="shared" si="20"/>
        <v>29332.590877750157</v>
      </c>
      <c r="Q219" s="124">
        <f t="shared" si="17"/>
        <v>11749.422584282354</v>
      </c>
      <c r="R219" s="124">
        <f t="shared" si="18"/>
        <v>5476191.0679350197</v>
      </c>
      <c r="Z219" s="2"/>
    </row>
    <row r="220" spans="13:26" x14ac:dyDescent="0.25">
      <c r="M220" s="2"/>
      <c r="N220" s="1">
        <f t="shared" si="19"/>
        <v>158</v>
      </c>
      <c r="O220" s="124">
        <f t="shared" si="16"/>
        <v>5476191.0679350197</v>
      </c>
      <c r="P220" s="124">
        <f t="shared" si="20"/>
        <v>29332.590877750157</v>
      </c>
      <c r="Q220" s="124">
        <f t="shared" si="17"/>
        <v>11838.2321982093</v>
      </c>
      <c r="R220" s="124">
        <f t="shared" si="18"/>
        <v>5517361.8910109792</v>
      </c>
      <c r="Z220" s="2"/>
    </row>
    <row r="221" spans="13:26" x14ac:dyDescent="0.25">
      <c r="M221" s="2"/>
      <c r="N221" s="1">
        <f t="shared" si="19"/>
        <v>159</v>
      </c>
      <c r="O221" s="124">
        <f t="shared" si="16"/>
        <v>5517361.8910109792</v>
      </c>
      <c r="P221" s="124">
        <f t="shared" si="20"/>
        <v>29332.590877750157</v>
      </c>
      <c r="Q221" s="124">
        <f t="shared" si="17"/>
        <v>11927.233797554223</v>
      </c>
      <c r="R221" s="124">
        <f t="shared" si="18"/>
        <v>5558621.7156862831</v>
      </c>
      <c r="Z221" s="2"/>
    </row>
    <row r="222" spans="13:26" x14ac:dyDescent="0.25">
      <c r="M222" s="2"/>
      <c r="N222" s="1">
        <f t="shared" si="19"/>
        <v>160</v>
      </c>
      <c r="O222" s="124">
        <f t="shared" si="16"/>
        <v>5558621.7156862831</v>
      </c>
      <c r="P222" s="124">
        <f t="shared" si="20"/>
        <v>29332.590877750157</v>
      </c>
      <c r="Q222" s="124">
        <f t="shared" si="17"/>
        <v>12016.427797344271</v>
      </c>
      <c r="R222" s="124">
        <f t="shared" si="18"/>
        <v>5599970.7343613775</v>
      </c>
      <c r="Z222" s="2"/>
    </row>
    <row r="223" spans="13:26" x14ac:dyDescent="0.25">
      <c r="M223" s="2"/>
      <c r="N223" s="1">
        <f t="shared" si="19"/>
        <v>161</v>
      </c>
      <c r="O223" s="124">
        <f t="shared" si="16"/>
        <v>5599970.7343613775</v>
      </c>
      <c r="P223" s="124">
        <f t="shared" si="20"/>
        <v>29332.590877750157</v>
      </c>
      <c r="Q223" s="124">
        <f t="shared" si="17"/>
        <v>12105.81461350378</v>
      </c>
      <c r="R223" s="124">
        <f t="shared" si="18"/>
        <v>5641409.1398526309</v>
      </c>
      <c r="Z223" s="2"/>
    </row>
    <row r="224" spans="13:26" x14ac:dyDescent="0.25">
      <c r="M224" s="2"/>
      <c r="N224" s="1">
        <f t="shared" si="19"/>
        <v>162</v>
      </c>
      <c r="O224" s="124">
        <f t="shared" si="16"/>
        <v>5641409.1398526309</v>
      </c>
      <c r="P224" s="124">
        <f t="shared" si="20"/>
        <v>29332.590877750157</v>
      </c>
      <c r="Q224" s="124">
        <f t="shared" si="17"/>
        <v>12195.394662856221</v>
      </c>
      <c r="R224" s="124">
        <f t="shared" si="18"/>
        <v>5682937.125393237</v>
      </c>
      <c r="Z224" s="2"/>
    </row>
    <row r="225" spans="13:26" x14ac:dyDescent="0.25">
      <c r="M225" s="2"/>
      <c r="N225" s="1">
        <f t="shared" si="19"/>
        <v>163</v>
      </c>
      <c r="O225" s="124">
        <f t="shared" si="16"/>
        <v>5682937.125393237</v>
      </c>
      <c r="P225" s="124">
        <f t="shared" si="20"/>
        <v>29332.590877750157</v>
      </c>
      <c r="Q225" s="124">
        <f t="shared" si="17"/>
        <v>12285.168363126135</v>
      </c>
      <c r="R225" s="124">
        <f t="shared" si="18"/>
        <v>5724554.8846341129</v>
      </c>
      <c r="Z225" s="2"/>
    </row>
    <row r="226" spans="13:26" x14ac:dyDescent="0.25">
      <c r="M226" s="2"/>
      <c r="N226" s="1">
        <f t="shared" si="19"/>
        <v>164</v>
      </c>
      <c r="O226" s="124">
        <f t="shared" si="16"/>
        <v>5724554.8846341129</v>
      </c>
      <c r="P226" s="124">
        <f t="shared" si="20"/>
        <v>29332.590877750157</v>
      </c>
      <c r="Q226" s="124">
        <f t="shared" si="17"/>
        <v>12375.136132941083</v>
      </c>
      <c r="R226" s="124">
        <f t="shared" si="18"/>
        <v>5766262.6116448035</v>
      </c>
      <c r="Z226" s="2"/>
    </row>
    <row r="227" spans="13:26" x14ac:dyDescent="0.25">
      <c r="M227" s="2"/>
      <c r="N227" s="1">
        <f t="shared" si="19"/>
        <v>165</v>
      </c>
      <c r="O227" s="124">
        <f t="shared" si="16"/>
        <v>5766262.6116448035</v>
      </c>
      <c r="P227" s="124">
        <f t="shared" si="20"/>
        <v>29332.590877750157</v>
      </c>
      <c r="Q227" s="124">
        <f t="shared" si="17"/>
        <v>12465.298391833607</v>
      </c>
      <c r="R227" s="124">
        <f t="shared" si="18"/>
        <v>5808060.5009143874</v>
      </c>
      <c r="Z227" s="2"/>
    </row>
    <row r="228" spans="13:26" x14ac:dyDescent="0.25">
      <c r="M228" s="2"/>
      <c r="N228" s="1">
        <f t="shared" si="19"/>
        <v>166</v>
      </c>
      <c r="O228" s="124">
        <f t="shared" si="16"/>
        <v>5808060.5009143874</v>
      </c>
      <c r="P228" s="124">
        <f t="shared" si="20"/>
        <v>29332.590877750157</v>
      </c>
      <c r="Q228" s="124">
        <f t="shared" si="17"/>
        <v>12555.655560243174</v>
      </c>
      <c r="R228" s="124">
        <f t="shared" si="18"/>
        <v>5849948.7473523803</v>
      </c>
      <c r="Z228" s="2"/>
    </row>
    <row r="229" spans="13:26" x14ac:dyDescent="0.25">
      <c r="M229" s="2"/>
      <c r="N229" s="1">
        <f t="shared" si="19"/>
        <v>167</v>
      </c>
      <c r="O229" s="124">
        <f t="shared" si="16"/>
        <v>5849948.7473523803</v>
      </c>
      <c r="P229" s="124">
        <f t="shared" si="20"/>
        <v>29332.590877750157</v>
      </c>
      <c r="Q229" s="124">
        <f t="shared" si="17"/>
        <v>12646.208059518143</v>
      </c>
      <c r="R229" s="124">
        <f t="shared" si="18"/>
        <v>5891927.5462896489</v>
      </c>
      <c r="Z229" s="2"/>
    </row>
    <row r="230" spans="13:26" x14ac:dyDescent="0.25">
      <c r="M230" s="2"/>
      <c r="N230" s="1">
        <f t="shared" si="19"/>
        <v>168</v>
      </c>
      <c r="O230" s="124">
        <f t="shared" si="16"/>
        <v>5891927.5462896489</v>
      </c>
      <c r="P230" s="124">
        <f t="shared" si="20"/>
        <v>29332.590877750157</v>
      </c>
      <c r="Q230" s="124">
        <f t="shared" si="17"/>
        <v>12736.956311917729</v>
      </c>
      <c r="R230" s="124">
        <f t="shared" si="18"/>
        <v>5933997.0934793167</v>
      </c>
      <c r="Z230" s="2"/>
    </row>
    <row r="231" spans="13:26" x14ac:dyDescent="0.25">
      <c r="M231" s="2"/>
      <c r="N231" s="1">
        <f t="shared" si="19"/>
        <v>169</v>
      </c>
      <c r="O231" s="124">
        <f t="shared" ref="O231:O294" si="21">R230</f>
        <v>5933997.0934793167</v>
      </c>
      <c r="P231" s="124">
        <f t="shared" si="20"/>
        <v>29332.590877750157</v>
      </c>
      <c r="Q231" s="124">
        <f t="shared" ref="Q231:Q294" si="22">O231*$P$57</f>
        <v>12827.90074061397</v>
      </c>
      <c r="R231" s="124">
        <f t="shared" ref="R231:R294" si="23">O231+P231+Q231</f>
        <v>5976157.5850976808</v>
      </c>
      <c r="Z231" s="2"/>
    </row>
    <row r="232" spans="13:26" x14ac:dyDescent="0.25">
      <c r="M232" s="2"/>
      <c r="N232" s="1">
        <f t="shared" si="19"/>
        <v>170</v>
      </c>
      <c r="O232" s="124">
        <f t="shared" si="21"/>
        <v>5976157.5850976808</v>
      </c>
      <c r="P232" s="124">
        <f t="shared" si="20"/>
        <v>29332.590877750157</v>
      </c>
      <c r="Q232" s="124">
        <f t="shared" si="22"/>
        <v>12919.041769693706</v>
      </c>
      <c r="R232" s="124">
        <f t="shared" si="23"/>
        <v>6018409.2177451244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6018409.2177451244</v>
      </c>
      <c r="P233" s="124">
        <f t="shared" si="20"/>
        <v>29332.590877750157</v>
      </c>
      <c r="Q233" s="124">
        <f t="shared" si="22"/>
        <v>13010.379824160547</v>
      </c>
      <c r="R233" s="124">
        <f t="shared" si="23"/>
        <v>6060752.1884470349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6060752.1884470349</v>
      </c>
      <c r="P234" s="124">
        <f t="shared" si="20"/>
        <v>29332.590877750157</v>
      </c>
      <c r="Q234" s="124">
        <f t="shared" si="22"/>
        <v>13101.915329936866</v>
      </c>
      <c r="R234" s="124">
        <f t="shared" si="23"/>
        <v>6103186.6946547218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6103186.6946547218</v>
      </c>
      <c r="P235" s="124">
        <f t="shared" si="20"/>
        <v>29332.590877750157</v>
      </c>
      <c r="Q235" s="124">
        <f t="shared" si="22"/>
        <v>13193.648713865776</v>
      </c>
      <c r="R235" s="124">
        <f t="shared" si="23"/>
        <v>6145712.934246337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6145712.934246337</v>
      </c>
      <c r="P236" s="124">
        <f t="shared" si="20"/>
        <v>29332.590877750157</v>
      </c>
      <c r="Q236" s="124">
        <f t="shared" si="22"/>
        <v>13285.580403713124</v>
      </c>
      <c r="R236" s="124">
        <f t="shared" si="23"/>
        <v>6188331.1055278005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6188331.1055278005</v>
      </c>
      <c r="P237" s="124">
        <f t="shared" si="20"/>
        <v>29332.590877750157</v>
      </c>
      <c r="Q237" s="124">
        <f t="shared" si="22"/>
        <v>13377.710828169491</v>
      </c>
      <c r="R237" s="124">
        <f t="shared" si="23"/>
        <v>6231041.4072337197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6231041.4072337197</v>
      </c>
      <c r="P238" s="124">
        <f t="shared" si="20"/>
        <v>29332.590877750157</v>
      </c>
      <c r="Q238" s="124">
        <f t="shared" si="22"/>
        <v>13470.040416852178</v>
      </c>
      <c r="R238" s="124">
        <f t="shared" si="23"/>
        <v>6273844.0385283222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6273844.0385283222</v>
      </c>
      <c r="P239" s="124">
        <f t="shared" si="20"/>
        <v>29332.590877750157</v>
      </c>
      <c r="Q239" s="124">
        <f t="shared" si="22"/>
        <v>13562.569600307224</v>
      </c>
      <c r="R239" s="124">
        <f t="shared" si="23"/>
        <v>6316739.1990063796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6316739.1990063796</v>
      </c>
      <c r="P240" s="124">
        <f t="shared" si="20"/>
        <v>29332.590877750157</v>
      </c>
      <c r="Q240" s="124">
        <f t="shared" si="22"/>
        <v>13655.298810011403</v>
      </c>
      <c r="R240" s="124">
        <f t="shared" si="23"/>
        <v>6359727.0886941412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6359727.0886941412</v>
      </c>
      <c r="P241" s="124">
        <f t="shared" si="20"/>
        <v>29332.590877750157</v>
      </c>
      <c r="Q241" s="124">
        <f t="shared" si="22"/>
        <v>13748.22847837424</v>
      </c>
      <c r="R241" s="124">
        <f t="shared" si="23"/>
        <v>6402807.9080502652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6402807.9080502652</v>
      </c>
      <c r="P242" s="124">
        <f t="shared" si="20"/>
        <v>29332.590877750157</v>
      </c>
      <c r="Q242" s="124">
        <f t="shared" si="22"/>
        <v>13841.359038740025</v>
      </c>
      <c r="R242" s="124">
        <f t="shared" si="23"/>
        <v>6445981.8579667555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6445981.8579667555</v>
      </c>
      <c r="P243" s="124">
        <f t="shared" si="20"/>
        <v>29332.590877750157</v>
      </c>
      <c r="Q243" s="124">
        <f t="shared" si="22"/>
        <v>13934.690925389847</v>
      </c>
      <c r="R243" s="124">
        <f t="shared" si="23"/>
        <v>6489249.139769895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6489249.139769895</v>
      </c>
      <c r="P244" s="124">
        <f t="shared" si="20"/>
        <v>29332.590877750157</v>
      </c>
      <c r="Q244" s="124">
        <f t="shared" si="22"/>
        <v>14028.224573543594</v>
      </c>
      <c r="R244" s="124">
        <f t="shared" si="23"/>
        <v>6532609.9552211883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6532609.9552211883</v>
      </c>
      <c r="P245" s="124">
        <f t="shared" si="20"/>
        <v>29332.590877750157</v>
      </c>
      <c r="Q245" s="124">
        <f t="shared" si="22"/>
        <v>14121.960419362003</v>
      </c>
      <c r="R245" s="124">
        <f t="shared" si="23"/>
        <v>6576064.5065183006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6576064.5065183006</v>
      </c>
      <c r="P246" s="124">
        <f t="shared" si="20"/>
        <v>29332.590877750157</v>
      </c>
      <c r="Q246" s="124">
        <f t="shared" si="22"/>
        <v>14215.898899948692</v>
      </c>
      <c r="R246" s="124">
        <f t="shared" si="23"/>
        <v>6619612.9962959997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6619612.9962959997</v>
      </c>
      <c r="P247" s="124">
        <f t="shared" si="20"/>
        <v>29332.590877750157</v>
      </c>
      <c r="Q247" s="124">
        <f t="shared" si="22"/>
        <v>14310.040453352187</v>
      </c>
      <c r="R247" s="124">
        <f t="shared" si="23"/>
        <v>6663255.6276271017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6663255.6276271017</v>
      </c>
      <c r="P248" s="124">
        <f t="shared" si="20"/>
        <v>29332.590877750157</v>
      </c>
      <c r="Q248" s="124">
        <f t="shared" si="22"/>
        <v>14404.385518567971</v>
      </c>
      <c r="R248" s="124">
        <f t="shared" si="23"/>
        <v>6706992.6040234193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6706992.6040234193</v>
      </c>
      <c r="P249" s="124">
        <f t="shared" si="20"/>
        <v>29332.590877750157</v>
      </c>
      <c r="Q249" s="124">
        <f t="shared" si="22"/>
        <v>14498.934535540538</v>
      </c>
      <c r="R249" s="124">
        <f t="shared" si="23"/>
        <v>6750824.1294367099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6750824.1294367099</v>
      </c>
      <c r="P250" s="124">
        <f t="shared" si="20"/>
        <v>29332.590877750157</v>
      </c>
      <c r="Q250" s="124">
        <f t="shared" si="22"/>
        <v>14593.687945165435</v>
      </c>
      <c r="R250" s="124">
        <f t="shared" si="23"/>
        <v>6794750.4082596255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6794750.4082596255</v>
      </c>
      <c r="P251" s="124">
        <f t="shared" si="20"/>
        <v>29332.590877750157</v>
      </c>
      <c r="Q251" s="124">
        <f t="shared" si="22"/>
        <v>14688.646189291319</v>
      </c>
      <c r="R251" s="124">
        <f t="shared" si="23"/>
        <v>6838771.6453266665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6838771.6453266665</v>
      </c>
      <c r="P252" s="124">
        <f t="shared" ref="P252:P315" si="25">P251</f>
        <v>29332.590877750157</v>
      </c>
      <c r="Q252" s="124">
        <f t="shared" si="22"/>
        <v>14783.80971072202</v>
      </c>
      <c r="R252" s="124">
        <f t="shared" si="23"/>
        <v>6882888.0459151389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6882888.0459151389</v>
      </c>
      <c r="P253" s="124">
        <f t="shared" si="25"/>
        <v>29332.590877750157</v>
      </c>
      <c r="Q253" s="124">
        <f t="shared" si="22"/>
        <v>14879.17895321861</v>
      </c>
      <c r="R253" s="124">
        <f t="shared" si="23"/>
        <v>6927099.8157461071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6927099.8157461071</v>
      </c>
      <c r="P254" s="124">
        <f t="shared" si="25"/>
        <v>29332.590877750157</v>
      </c>
      <c r="Q254" s="124">
        <f t="shared" si="22"/>
        <v>14974.75436150146</v>
      </c>
      <c r="R254" s="124">
        <f t="shared" si="23"/>
        <v>6971407.160985359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6971407.160985359</v>
      </c>
      <c r="P255" s="124">
        <f t="shared" si="25"/>
        <v>29332.590877750157</v>
      </c>
      <c r="Q255" s="124">
        <f t="shared" si="22"/>
        <v>15070.53638125233</v>
      </c>
      <c r="R255" s="124">
        <f t="shared" si="23"/>
        <v>7015810.2882443611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7015810.2882443611</v>
      </c>
      <c r="P256" s="124">
        <f t="shared" si="25"/>
        <v>29332.590877750157</v>
      </c>
      <c r="Q256" s="124">
        <f t="shared" si="22"/>
        <v>15166.52545911643</v>
      </c>
      <c r="R256" s="124">
        <f t="shared" si="23"/>
        <v>7060309.4045812273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7060309.4045812273</v>
      </c>
      <c r="P257" s="124">
        <f t="shared" si="25"/>
        <v>29332.590877750157</v>
      </c>
      <c r="Q257" s="124">
        <f t="shared" si="22"/>
        <v>15262.722042704518</v>
      </c>
      <c r="R257" s="124">
        <f t="shared" si="23"/>
        <v>7104904.7175016822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7104904.7175016822</v>
      </c>
      <c r="P258" s="124">
        <f t="shared" si="25"/>
        <v>29332.590877750157</v>
      </c>
      <c r="Q258" s="124">
        <f t="shared" si="22"/>
        <v>15359.126580594979</v>
      </c>
      <c r="R258" s="124">
        <f t="shared" si="23"/>
        <v>7149596.4349600272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7149596.4349600272</v>
      </c>
      <c r="P259" s="124">
        <f t="shared" si="25"/>
        <v>29332.590877750157</v>
      </c>
      <c r="Q259" s="124">
        <f t="shared" si="22"/>
        <v>15455.739522335918</v>
      </c>
      <c r="R259" s="124">
        <f t="shared" si="23"/>
        <v>7194384.7653601132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7194384.7653601132</v>
      </c>
      <c r="P260" s="124">
        <f t="shared" si="25"/>
        <v>29332.590877750157</v>
      </c>
      <c r="Q260" s="124">
        <f t="shared" si="22"/>
        <v>15552.561318447255</v>
      </c>
      <c r="R260" s="124">
        <f t="shared" si="23"/>
        <v>7239269.9175563101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7239269.9175563101</v>
      </c>
      <c r="P261" s="124">
        <f t="shared" si="25"/>
        <v>29332.590877750157</v>
      </c>
      <c r="Q261" s="124">
        <f t="shared" si="22"/>
        <v>15649.592420422832</v>
      </c>
      <c r="R261" s="124">
        <f t="shared" si="23"/>
        <v>7284252.1008544825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7284252.1008544825</v>
      </c>
      <c r="P262" s="124">
        <f t="shared" si="25"/>
        <v>29332.590877750157</v>
      </c>
      <c r="Q262" s="124">
        <f t="shared" si="22"/>
        <v>15746.83328073251</v>
      </c>
      <c r="R262" s="124">
        <f t="shared" si="23"/>
        <v>7329331.5250129653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7329331.5250129653</v>
      </c>
      <c r="P263" s="124">
        <f t="shared" si="25"/>
        <v>29332.590877750157</v>
      </c>
      <c r="Q263" s="124">
        <f t="shared" si="22"/>
        <v>15844.284352824288</v>
      </c>
      <c r="R263" s="124">
        <f t="shared" si="23"/>
        <v>7374508.4002435394</v>
      </c>
      <c r="Z263" s="2"/>
    </row>
    <row r="264" spans="13:26" x14ac:dyDescent="0.25">
      <c r="M264" s="2"/>
      <c r="N264" s="1">
        <f t="shared" si="24"/>
        <v>202</v>
      </c>
      <c r="O264" s="124">
        <f t="shared" si="21"/>
        <v>7374508.4002435394</v>
      </c>
      <c r="P264" s="124">
        <f t="shared" si="25"/>
        <v>29332.590877750157</v>
      </c>
      <c r="Q264" s="124">
        <f t="shared" si="22"/>
        <v>15941.946091126407</v>
      </c>
      <c r="R264" s="124">
        <f t="shared" si="23"/>
        <v>7419782.937212416</v>
      </c>
      <c r="Z264" s="2"/>
    </row>
    <row r="265" spans="13:26" x14ac:dyDescent="0.25">
      <c r="M265" s="2"/>
      <c r="N265" s="1">
        <f t="shared" si="24"/>
        <v>203</v>
      </c>
      <c r="O265" s="124">
        <f t="shared" si="21"/>
        <v>7419782.937212416</v>
      </c>
      <c r="P265" s="124">
        <f t="shared" si="25"/>
        <v>29332.590877750157</v>
      </c>
      <c r="Q265" s="124">
        <f t="shared" si="22"/>
        <v>16039.818951049476</v>
      </c>
      <c r="R265" s="124">
        <f t="shared" si="23"/>
        <v>7465155.3470412157</v>
      </c>
      <c r="Z265" s="2"/>
    </row>
    <row r="266" spans="13:26" x14ac:dyDescent="0.25">
      <c r="M266" s="2"/>
      <c r="N266" s="1">
        <f t="shared" si="24"/>
        <v>204</v>
      </c>
      <c r="O266" s="124">
        <f t="shared" si="21"/>
        <v>7465155.3470412157</v>
      </c>
      <c r="P266" s="124">
        <f t="shared" si="25"/>
        <v>29332.590877750157</v>
      </c>
      <c r="Q266" s="124">
        <f t="shared" si="22"/>
        <v>16137.903388988598</v>
      </c>
      <c r="R266" s="124">
        <f t="shared" si="23"/>
        <v>7510625.8413079539</v>
      </c>
      <c r="Z266" s="2"/>
    </row>
    <row r="267" spans="13:26" x14ac:dyDescent="0.25">
      <c r="M267" s="2"/>
      <c r="N267" s="1">
        <f t="shared" si="24"/>
        <v>205</v>
      </c>
      <c r="O267" s="124">
        <f t="shared" si="21"/>
        <v>7510625.8413079539</v>
      </c>
      <c r="P267" s="124">
        <f t="shared" si="25"/>
        <v>29332.590877750157</v>
      </c>
      <c r="Q267" s="124">
        <f t="shared" si="22"/>
        <v>16236.199862325488</v>
      </c>
      <c r="R267" s="124">
        <f t="shared" si="23"/>
        <v>7556194.6320480295</v>
      </c>
      <c r="Z267" s="2"/>
    </row>
    <row r="268" spans="13:26" x14ac:dyDescent="0.25">
      <c r="M268" s="2"/>
      <c r="N268" s="1">
        <f t="shared" si="24"/>
        <v>206</v>
      </c>
      <c r="O268" s="124">
        <f t="shared" si="21"/>
        <v>7556194.6320480295</v>
      </c>
      <c r="P268" s="124">
        <f t="shared" si="25"/>
        <v>29332.590877750157</v>
      </c>
      <c r="Q268" s="124">
        <f t="shared" si="22"/>
        <v>16334.70882943062</v>
      </c>
      <c r="R268" s="124">
        <f t="shared" si="23"/>
        <v>7601861.9317552103</v>
      </c>
      <c r="Z268" s="2"/>
    </row>
    <row r="269" spans="13:26" x14ac:dyDescent="0.25">
      <c r="M269" s="2"/>
      <c r="N269" s="1">
        <f t="shared" si="24"/>
        <v>207</v>
      </c>
      <c r="O269" s="124">
        <f t="shared" si="21"/>
        <v>7601861.9317552103</v>
      </c>
      <c r="P269" s="124">
        <f t="shared" si="25"/>
        <v>29332.590877750157</v>
      </c>
      <c r="Q269" s="124">
        <f t="shared" si="22"/>
        <v>16433.430749665349</v>
      </c>
      <c r="R269" s="124">
        <f t="shared" si="23"/>
        <v>7647627.9533826252</v>
      </c>
      <c r="Z269" s="2"/>
    </row>
    <row r="270" spans="13:26" x14ac:dyDescent="0.25">
      <c r="M270" s="2"/>
      <c r="N270" s="1">
        <f t="shared" si="24"/>
        <v>208</v>
      </c>
      <c r="O270" s="124">
        <f t="shared" si="21"/>
        <v>7647627.9533826252</v>
      </c>
      <c r="P270" s="124">
        <f t="shared" si="25"/>
        <v>29332.590877750157</v>
      </c>
      <c r="Q270" s="124">
        <f t="shared" si="22"/>
        <v>16532.366083384066</v>
      </c>
      <c r="R270" s="124">
        <f t="shared" si="23"/>
        <v>7693492.9103437597</v>
      </c>
      <c r="Z270" s="2"/>
    </row>
    <row r="271" spans="13:26" x14ac:dyDescent="0.25">
      <c r="M271" s="2"/>
      <c r="N271" s="1">
        <f t="shared" si="24"/>
        <v>209</v>
      </c>
      <c r="O271" s="124">
        <f t="shared" si="21"/>
        <v>7693492.9103437597</v>
      </c>
      <c r="P271" s="124">
        <f t="shared" si="25"/>
        <v>29332.590877750157</v>
      </c>
      <c r="Q271" s="124">
        <f t="shared" si="22"/>
        <v>16631.515291936339</v>
      </c>
      <c r="R271" s="124">
        <f t="shared" si="23"/>
        <v>7739457.0165134463</v>
      </c>
      <c r="Z271" s="2"/>
    </row>
    <row r="272" spans="13:26" x14ac:dyDescent="0.25">
      <c r="M272" s="2"/>
      <c r="N272" s="1">
        <f t="shared" si="24"/>
        <v>210</v>
      </c>
      <c r="O272" s="124">
        <f t="shared" si="21"/>
        <v>7739457.0165134463</v>
      </c>
      <c r="P272" s="124">
        <f t="shared" si="25"/>
        <v>29332.590877750157</v>
      </c>
      <c r="Q272" s="124">
        <f t="shared" si="22"/>
        <v>16730.878837669065</v>
      </c>
      <c r="R272" s="124">
        <f t="shared" si="23"/>
        <v>7785520.4862288656</v>
      </c>
      <c r="Z272" s="2"/>
    </row>
    <row r="273" spans="13:26" x14ac:dyDescent="0.25">
      <c r="M273" s="2"/>
      <c r="N273" s="1">
        <f t="shared" si="24"/>
        <v>211</v>
      </c>
      <c r="O273" s="124">
        <f t="shared" si="21"/>
        <v>7785520.4862288656</v>
      </c>
      <c r="P273" s="124">
        <f t="shared" si="25"/>
        <v>29332.590877750157</v>
      </c>
      <c r="Q273" s="124">
        <f t="shared" si="22"/>
        <v>16830.457183928618</v>
      </c>
      <c r="R273" s="124">
        <f t="shared" si="23"/>
        <v>7831683.5342905438</v>
      </c>
      <c r="Z273" s="2"/>
    </row>
    <row r="274" spans="13:26" x14ac:dyDescent="0.25">
      <c r="M274" s="2"/>
      <c r="N274" s="1">
        <f t="shared" si="24"/>
        <v>212</v>
      </c>
      <c r="O274" s="124">
        <f t="shared" si="21"/>
        <v>7831683.5342905438</v>
      </c>
      <c r="P274" s="124">
        <f t="shared" si="25"/>
        <v>29332.590877750157</v>
      </c>
      <c r="Q274" s="124">
        <f t="shared" si="22"/>
        <v>16930.250795063028</v>
      </c>
      <c r="R274" s="124">
        <f t="shared" si="23"/>
        <v>7877946.3759633563</v>
      </c>
      <c r="Z274" s="2"/>
    </row>
    <row r="275" spans="13:26" x14ac:dyDescent="0.25">
      <c r="M275" s="2"/>
      <c r="N275" s="1">
        <f t="shared" si="24"/>
        <v>213</v>
      </c>
      <c r="O275" s="124">
        <f t="shared" si="21"/>
        <v>7877946.3759633563</v>
      </c>
      <c r="P275" s="124">
        <f t="shared" si="25"/>
        <v>29332.590877750157</v>
      </c>
      <c r="Q275" s="124">
        <f t="shared" si="22"/>
        <v>17030.260136424135</v>
      </c>
      <c r="R275" s="124">
        <f t="shared" si="23"/>
        <v>7924309.2269775309</v>
      </c>
      <c r="Z275" s="2"/>
    </row>
    <row r="276" spans="13:26" x14ac:dyDescent="0.25">
      <c r="M276" s="2"/>
      <c r="N276" s="1">
        <f t="shared" si="24"/>
        <v>214</v>
      </c>
      <c r="O276" s="124">
        <f t="shared" si="21"/>
        <v>7924309.2269775309</v>
      </c>
      <c r="P276" s="124">
        <f t="shared" si="25"/>
        <v>29332.590877750157</v>
      </c>
      <c r="Q276" s="124">
        <f t="shared" si="22"/>
        <v>17130.485674369753</v>
      </c>
      <c r="R276" s="124">
        <f t="shared" si="23"/>
        <v>7970772.3035296509</v>
      </c>
      <c r="Z276" s="2"/>
    </row>
    <row r="277" spans="13:26" x14ac:dyDescent="0.25">
      <c r="M277" s="2"/>
      <c r="N277" s="1">
        <f t="shared" si="24"/>
        <v>215</v>
      </c>
      <c r="O277" s="124">
        <f t="shared" si="21"/>
        <v>7970772.3035296509</v>
      </c>
      <c r="P277" s="124">
        <f t="shared" si="25"/>
        <v>29332.590877750157</v>
      </c>
      <c r="Q277" s="124">
        <f t="shared" si="22"/>
        <v>17230.927876265858</v>
      </c>
      <c r="R277" s="124">
        <f t="shared" si="23"/>
        <v>8017335.8222836666</v>
      </c>
      <c r="Z277" s="2"/>
    </row>
    <row r="278" spans="13:26" x14ac:dyDescent="0.25">
      <c r="M278" s="2"/>
      <c r="N278" s="1">
        <f t="shared" si="24"/>
        <v>216</v>
      </c>
      <c r="O278" s="124">
        <f t="shared" si="21"/>
        <v>8017335.8222836666</v>
      </c>
      <c r="P278" s="124">
        <f t="shared" si="25"/>
        <v>29332.590877750157</v>
      </c>
      <c r="Q278" s="124">
        <f t="shared" si="22"/>
        <v>17331.587210488753</v>
      </c>
      <c r="R278" s="124">
        <f t="shared" si="23"/>
        <v>8064000.000371905</v>
      </c>
      <c r="Z278" s="2"/>
    </row>
    <row r="279" spans="13:26" x14ac:dyDescent="0.25">
      <c r="M279" s="2"/>
      <c r="N279" s="1">
        <f t="shared" si="24"/>
        <v>217</v>
      </c>
      <c r="O279" s="124">
        <f t="shared" si="21"/>
        <v>8064000.000371905</v>
      </c>
      <c r="P279" s="124">
        <f t="shared" si="25"/>
        <v>29332.590877750157</v>
      </c>
      <c r="Q279" s="124">
        <f t="shared" si="22"/>
        <v>17432.464146427272</v>
      </c>
      <c r="R279" s="124">
        <f t="shared" si="23"/>
        <v>8110765.0553960819</v>
      </c>
      <c r="Z279" s="2"/>
    </row>
    <row r="280" spans="13:26" x14ac:dyDescent="0.25">
      <c r="M280" s="2"/>
      <c r="N280" s="1">
        <f t="shared" si="24"/>
        <v>218</v>
      </c>
      <c r="O280" s="124">
        <f t="shared" si="21"/>
        <v>8110765.0553960819</v>
      </c>
      <c r="P280" s="124">
        <f t="shared" si="25"/>
        <v>29332.590877750157</v>
      </c>
      <c r="Q280" s="124">
        <f t="shared" si="22"/>
        <v>17533.559154484941</v>
      </c>
      <c r="R280" s="124">
        <f t="shared" si="23"/>
        <v>8157631.2054283172</v>
      </c>
      <c r="Z280" s="2"/>
    </row>
    <row r="281" spans="13:26" x14ac:dyDescent="0.25">
      <c r="M281" s="2"/>
      <c r="N281" s="1">
        <f t="shared" si="24"/>
        <v>219</v>
      </c>
      <c r="O281" s="124">
        <f t="shared" si="21"/>
        <v>8157631.2054283172</v>
      </c>
      <c r="P281" s="124">
        <f t="shared" si="25"/>
        <v>29332.590877750157</v>
      </c>
      <c r="Q281" s="124">
        <f t="shared" si="22"/>
        <v>17634.872706082206</v>
      </c>
      <c r="R281" s="124">
        <f t="shared" si="23"/>
        <v>8204598.6690121498</v>
      </c>
      <c r="Z281" s="2"/>
    </row>
    <row r="282" spans="13:26" x14ac:dyDescent="0.25">
      <c r="M282" s="2"/>
      <c r="N282" s="1">
        <f t="shared" si="24"/>
        <v>220</v>
      </c>
      <c r="O282" s="124">
        <f t="shared" si="21"/>
        <v>8204598.6690121498</v>
      </c>
      <c r="P282" s="124">
        <f t="shared" si="25"/>
        <v>29332.590877750157</v>
      </c>
      <c r="Q282" s="124">
        <f t="shared" si="22"/>
        <v>17736.405273658598</v>
      </c>
      <c r="R282" s="124">
        <f t="shared" si="23"/>
        <v>8251667.665163558</v>
      </c>
      <c r="Z282" s="2"/>
    </row>
    <row r="283" spans="13:26" x14ac:dyDescent="0.25">
      <c r="M283" s="2"/>
      <c r="N283" s="1">
        <f t="shared" si="24"/>
        <v>221</v>
      </c>
      <c r="O283" s="124">
        <f t="shared" si="21"/>
        <v>8251667.665163558</v>
      </c>
      <c r="P283" s="124">
        <f t="shared" si="25"/>
        <v>29332.590877750157</v>
      </c>
      <c r="Q283" s="124">
        <f t="shared" si="22"/>
        <v>17838.157330674956</v>
      </c>
      <c r="R283" s="124">
        <f t="shared" si="23"/>
        <v>8298838.413371983</v>
      </c>
      <c r="Z283" s="2"/>
    </row>
    <row r="284" spans="13:26" x14ac:dyDescent="0.25">
      <c r="M284" s="2"/>
      <c r="N284" s="1">
        <f t="shared" si="24"/>
        <v>222</v>
      </c>
      <c r="O284" s="124">
        <f t="shared" si="21"/>
        <v>8298838.413371983</v>
      </c>
      <c r="P284" s="124">
        <f t="shared" si="25"/>
        <v>29332.590877750157</v>
      </c>
      <c r="Q284" s="124">
        <f t="shared" si="22"/>
        <v>17940.129351615629</v>
      </c>
      <c r="R284" s="124">
        <f t="shared" si="23"/>
        <v>8346111.1336013488</v>
      </c>
      <c r="Z284" s="2"/>
    </row>
    <row r="285" spans="13:26" x14ac:dyDescent="0.25">
      <c r="M285" s="2"/>
      <c r="N285" s="1">
        <f t="shared" si="24"/>
        <v>223</v>
      </c>
      <c r="O285" s="124">
        <f t="shared" si="21"/>
        <v>8346111.1336013488</v>
      </c>
      <c r="P285" s="124">
        <f t="shared" si="25"/>
        <v>29332.590877750157</v>
      </c>
      <c r="Q285" s="124">
        <f t="shared" si="22"/>
        <v>18042.321811990692</v>
      </c>
      <c r="R285" s="124">
        <f t="shared" si="23"/>
        <v>8393486.0462910887</v>
      </c>
      <c r="Z285" s="2"/>
    </row>
    <row r="286" spans="13:26" x14ac:dyDescent="0.25">
      <c r="M286" s="2"/>
      <c r="N286" s="1">
        <f t="shared" si="24"/>
        <v>224</v>
      </c>
      <c r="O286" s="124">
        <f t="shared" si="21"/>
        <v>8393486.0462910887</v>
      </c>
      <c r="P286" s="124">
        <f t="shared" si="25"/>
        <v>29332.590877750157</v>
      </c>
      <c r="Q286" s="124">
        <f t="shared" si="22"/>
        <v>18144.735188338153</v>
      </c>
      <c r="R286" s="124">
        <f t="shared" si="23"/>
        <v>8440963.3723571785</v>
      </c>
      <c r="Z286" s="2"/>
    </row>
    <row r="287" spans="13:26" x14ac:dyDescent="0.25">
      <c r="M287" s="2"/>
      <c r="N287" s="1">
        <f t="shared" si="24"/>
        <v>225</v>
      </c>
      <c r="O287" s="124">
        <f t="shared" si="21"/>
        <v>8440963.3723571785</v>
      </c>
      <c r="P287" s="124">
        <f t="shared" si="25"/>
        <v>29332.590877750157</v>
      </c>
      <c r="Q287" s="124">
        <f t="shared" si="22"/>
        <v>18247.369958226198</v>
      </c>
      <c r="R287" s="124">
        <f t="shared" si="23"/>
        <v>8488543.333193155</v>
      </c>
      <c r="Z287" s="2"/>
    </row>
    <row r="288" spans="13:26" x14ac:dyDescent="0.25">
      <c r="M288" s="2"/>
      <c r="N288" s="1">
        <f t="shared" si="24"/>
        <v>226</v>
      </c>
      <c r="O288" s="124">
        <f t="shared" si="21"/>
        <v>8488543.333193155</v>
      </c>
      <c r="P288" s="124">
        <f t="shared" si="25"/>
        <v>29332.590877750157</v>
      </c>
      <c r="Q288" s="124">
        <f t="shared" si="22"/>
        <v>18350.226600255377</v>
      </c>
      <c r="R288" s="124">
        <f t="shared" si="23"/>
        <v>8536226.1506711617</v>
      </c>
      <c r="Z288" s="2"/>
    </row>
    <row r="289" spans="13:26" x14ac:dyDescent="0.25">
      <c r="M289" s="2"/>
      <c r="N289" s="1">
        <f t="shared" si="24"/>
        <v>227</v>
      </c>
      <c r="O289" s="124">
        <f t="shared" si="21"/>
        <v>8536226.1506711617</v>
      </c>
      <c r="P289" s="124">
        <f t="shared" si="25"/>
        <v>29332.590877750157</v>
      </c>
      <c r="Q289" s="124">
        <f t="shared" si="22"/>
        <v>18453.30559406089</v>
      </c>
      <c r="R289" s="124">
        <f t="shared" si="23"/>
        <v>8584012.0471429732</v>
      </c>
      <c r="Z289" s="2"/>
    </row>
    <row r="290" spans="13:26" x14ac:dyDescent="0.25">
      <c r="M290" s="2"/>
      <c r="N290" s="1">
        <f t="shared" si="24"/>
        <v>228</v>
      </c>
      <c r="O290" s="124">
        <f t="shared" si="21"/>
        <v>8584012.0471429732</v>
      </c>
      <c r="P290" s="124">
        <f t="shared" si="25"/>
        <v>29332.590877750157</v>
      </c>
      <c r="Q290" s="124">
        <f t="shared" si="22"/>
        <v>18556.607420314773</v>
      </c>
      <c r="R290" s="124">
        <f t="shared" si="23"/>
        <v>8631901.2454410382</v>
      </c>
      <c r="Z290" s="2"/>
    </row>
    <row r="291" spans="13:26" x14ac:dyDescent="0.25">
      <c r="M291" s="2"/>
      <c r="N291" s="1">
        <f t="shared" si="24"/>
        <v>229</v>
      </c>
      <c r="O291" s="124">
        <f t="shared" si="21"/>
        <v>8631901.2454410382</v>
      </c>
      <c r="P291" s="124">
        <f t="shared" si="25"/>
        <v>29332.590877750157</v>
      </c>
      <c r="Q291" s="124">
        <f t="shared" si="22"/>
        <v>18660.132560728176</v>
      </c>
      <c r="R291" s="124">
        <f t="shared" si="23"/>
        <v>8679893.9688795172</v>
      </c>
      <c r="Z291" s="2"/>
    </row>
    <row r="292" spans="13:26" x14ac:dyDescent="0.25">
      <c r="M292" s="2"/>
      <c r="N292" s="1">
        <f t="shared" si="24"/>
        <v>230</v>
      </c>
      <c r="O292" s="124">
        <f t="shared" si="21"/>
        <v>8679893.9688795172</v>
      </c>
      <c r="P292" s="124">
        <f t="shared" si="25"/>
        <v>29332.590877750157</v>
      </c>
      <c r="Q292" s="124">
        <f t="shared" si="22"/>
        <v>18763.881498053583</v>
      </c>
      <c r="R292" s="124">
        <f t="shared" si="23"/>
        <v>8727990.4412553217</v>
      </c>
      <c r="Z292" s="2"/>
    </row>
    <row r="293" spans="13:26" x14ac:dyDescent="0.25">
      <c r="M293" s="2"/>
      <c r="N293" s="1">
        <f t="shared" si="24"/>
        <v>231</v>
      </c>
      <c r="O293" s="124">
        <f t="shared" si="21"/>
        <v>8727990.4412553217</v>
      </c>
      <c r="P293" s="124">
        <f t="shared" si="25"/>
        <v>29332.590877750157</v>
      </c>
      <c r="Q293" s="124">
        <f t="shared" si="22"/>
        <v>18867.854716087088</v>
      </c>
      <c r="R293" s="124">
        <f t="shared" si="23"/>
        <v>8776190.8868491594</v>
      </c>
      <c r="Z293" s="2"/>
    </row>
    <row r="294" spans="13:26" x14ac:dyDescent="0.25">
      <c r="M294" s="2"/>
      <c r="N294" s="1">
        <f t="shared" si="24"/>
        <v>232</v>
      </c>
      <c r="O294" s="124">
        <f t="shared" si="21"/>
        <v>8776190.8868491594</v>
      </c>
      <c r="P294" s="124">
        <f t="shared" si="25"/>
        <v>29332.590877750157</v>
      </c>
      <c r="Q294" s="124">
        <f t="shared" si="22"/>
        <v>18972.052699670625</v>
      </c>
      <c r="R294" s="124">
        <f t="shared" si="23"/>
        <v>8824495.5304265805</v>
      </c>
      <c r="Z294" s="2"/>
    </row>
    <row r="295" spans="13:26" x14ac:dyDescent="0.25">
      <c r="M295" s="2"/>
      <c r="N295" s="1">
        <f t="shared" si="24"/>
        <v>233</v>
      </c>
      <c r="O295" s="124">
        <f t="shared" ref="O295:O358" si="26">R294</f>
        <v>8824495.5304265805</v>
      </c>
      <c r="P295" s="124">
        <f t="shared" si="25"/>
        <v>29332.590877750157</v>
      </c>
      <c r="Q295" s="124">
        <f t="shared" ref="Q295:Q358" si="27">O295*$P$57</f>
        <v>19076.475934694248</v>
      </c>
      <c r="R295" s="124">
        <f t="shared" ref="R295:R358" si="28">O295+P295+Q295</f>
        <v>8872904.5972390249</v>
      </c>
      <c r="Z295" s="2"/>
    </row>
    <row r="296" spans="13:26" x14ac:dyDescent="0.25">
      <c r="M296" s="2"/>
      <c r="N296" s="1">
        <f t="shared" si="24"/>
        <v>234</v>
      </c>
      <c r="O296" s="124">
        <f t="shared" si="26"/>
        <v>8872904.5972390249</v>
      </c>
      <c r="P296" s="124">
        <f t="shared" si="25"/>
        <v>29332.590877750157</v>
      </c>
      <c r="Q296" s="124">
        <f t="shared" si="27"/>
        <v>19181.124908098394</v>
      </c>
      <c r="R296" s="124">
        <f t="shared" si="28"/>
        <v>8921418.3130248748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8921418.3130248748</v>
      </c>
      <c r="P297" s="124">
        <f t="shared" si="25"/>
        <v>29332.590877750157</v>
      </c>
      <c r="Q297" s="124">
        <f t="shared" si="27"/>
        <v>19286.000107876145</v>
      </c>
      <c r="R297" s="124">
        <f t="shared" si="28"/>
        <v>8970036.9040105026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8970036.9040105026</v>
      </c>
      <c r="P298" s="124">
        <f t="shared" si="25"/>
        <v>29332.590877750157</v>
      </c>
      <c r="Q298" s="124">
        <f t="shared" si="27"/>
        <v>19391.102023075509</v>
      </c>
      <c r="R298" s="124">
        <f t="shared" si="28"/>
        <v>9018760.5969113298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9018760.5969113298</v>
      </c>
      <c r="P299" s="124">
        <f t="shared" si="25"/>
        <v>29332.590877750157</v>
      </c>
      <c r="Q299" s="124">
        <f t="shared" si="27"/>
        <v>19496.431143801703</v>
      </c>
      <c r="R299" s="124">
        <f t="shared" si="28"/>
        <v>9067589.6189328823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9067589.6189328823</v>
      </c>
      <c r="P300" s="124">
        <f t="shared" si="25"/>
        <v>29332.590877750157</v>
      </c>
      <c r="Q300" s="124">
        <f t="shared" si="27"/>
        <v>19601.987961219435</v>
      </c>
      <c r="R300" s="124">
        <f t="shared" si="28"/>
        <v>9116524.1977718528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9116524.1977718528</v>
      </c>
      <c r="P301" s="124">
        <f t="shared" si="25"/>
        <v>29332.590877750157</v>
      </c>
      <c r="Q301" s="124">
        <f t="shared" si="27"/>
        <v>19707.772967555189</v>
      </c>
      <c r="R301" s="124">
        <f t="shared" si="28"/>
        <v>9165564.5616171584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9165564.5616171584</v>
      </c>
      <c r="P302" s="124">
        <f t="shared" si="25"/>
        <v>29332.590877750157</v>
      </c>
      <c r="Q302" s="124">
        <f t="shared" si="27"/>
        <v>19813.786656099535</v>
      </c>
      <c r="R302" s="124">
        <f t="shared" si="28"/>
        <v>9214710.9391510095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9214710.9391510095</v>
      </c>
      <c r="P303" s="124">
        <f t="shared" si="25"/>
        <v>29332.590877750157</v>
      </c>
      <c r="Q303" s="124">
        <f t="shared" si="27"/>
        <v>19920.029521209421</v>
      </c>
      <c r="R303" s="124">
        <f t="shared" si="28"/>
        <v>9263963.5595499706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9263963.5595499706</v>
      </c>
      <c r="P304" s="124">
        <f t="shared" si="25"/>
        <v>29332.590877750157</v>
      </c>
      <c r="Q304" s="124">
        <f t="shared" si="27"/>
        <v>20026.502058310474</v>
      </c>
      <c r="R304" s="124">
        <f t="shared" si="28"/>
        <v>9313322.6524860319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9313322.6524860319</v>
      </c>
      <c r="P305" s="124">
        <f t="shared" si="25"/>
        <v>29332.590877750157</v>
      </c>
      <c r="Q305" s="124">
        <f t="shared" si="27"/>
        <v>20133.20476389931</v>
      </c>
      <c r="R305" s="124">
        <f t="shared" si="28"/>
        <v>9362788.4481276814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9362788.4481276814</v>
      </c>
      <c r="P306" s="124">
        <f t="shared" si="25"/>
        <v>29332.590877750157</v>
      </c>
      <c r="Q306" s="124">
        <f t="shared" si="27"/>
        <v>20240.138135545862</v>
      </c>
      <c r="R306" s="124">
        <f t="shared" si="28"/>
        <v>9412361.1771409772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9412361.1771409772</v>
      </c>
      <c r="P307" s="124">
        <f t="shared" si="25"/>
        <v>29332.590877750157</v>
      </c>
      <c r="Q307" s="124">
        <f t="shared" si="27"/>
        <v>20347.302671895686</v>
      </c>
      <c r="R307" s="124">
        <f t="shared" si="28"/>
        <v>9462041.0706906244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9462041.0706906244</v>
      </c>
      <c r="P308" s="124">
        <f t="shared" si="25"/>
        <v>29332.590877750157</v>
      </c>
      <c r="Q308" s="124">
        <f t="shared" si="27"/>
        <v>20454.698872672296</v>
      </c>
      <c r="R308" s="124">
        <f t="shared" si="28"/>
        <v>9511828.3604410477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9511828.3604410477</v>
      </c>
      <c r="P309" s="124">
        <f t="shared" si="25"/>
        <v>29332.590877750157</v>
      </c>
      <c r="Q309" s="124">
        <f t="shared" si="27"/>
        <v>20562.327238679492</v>
      </c>
      <c r="R309" s="124">
        <f t="shared" si="28"/>
        <v>9561723.2785574775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9561723.2785574775</v>
      </c>
      <c r="P310" s="124">
        <f t="shared" si="25"/>
        <v>29332.590877750157</v>
      </c>
      <c r="Q310" s="124">
        <f t="shared" si="27"/>
        <v>20670.188271803683</v>
      </c>
      <c r="R310" s="124">
        <f t="shared" si="28"/>
        <v>9611726.0577070322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9611726.0577070322</v>
      </c>
      <c r="P311" s="124">
        <f t="shared" si="25"/>
        <v>29332.590877750157</v>
      </c>
      <c r="Q311" s="124">
        <f t="shared" si="27"/>
        <v>20778.282475016247</v>
      </c>
      <c r="R311" s="124">
        <f t="shared" si="28"/>
        <v>9661836.9310598001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9661836.9310598001</v>
      </c>
      <c r="P312" s="124">
        <f t="shared" si="25"/>
        <v>29332.590877750157</v>
      </c>
      <c r="Q312" s="124">
        <f t="shared" si="27"/>
        <v>20886.610352375872</v>
      </c>
      <c r="R312" s="124">
        <f t="shared" si="28"/>
        <v>9712056.1322899275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9712056.1322899275</v>
      </c>
      <c r="P313" s="124">
        <f t="shared" si="25"/>
        <v>29332.590877750157</v>
      </c>
      <c r="Q313" s="124">
        <f t="shared" si="27"/>
        <v>20995.172409030885</v>
      </c>
      <c r="R313" s="124">
        <f t="shared" si="28"/>
        <v>9762383.8955767099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9762383.8955767099</v>
      </c>
      <c r="P314" s="124">
        <f t="shared" si="25"/>
        <v>29332.590877750157</v>
      </c>
      <c r="Q314" s="124">
        <f t="shared" si="27"/>
        <v>21103.969151221641</v>
      </c>
      <c r="R314" s="124">
        <f t="shared" si="28"/>
        <v>9812820.455605682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9812820.455605682</v>
      </c>
      <c r="P315" s="124">
        <f t="shared" si="25"/>
        <v>29332.590877750157</v>
      </c>
      <c r="Q315" s="124">
        <f t="shared" si="27"/>
        <v>21213.001086282857</v>
      </c>
      <c r="R315" s="124">
        <f t="shared" si="28"/>
        <v>9863366.0475697163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9863366.0475697163</v>
      </c>
      <c r="P316" s="124">
        <f t="shared" ref="P316:P379" si="30">P315</f>
        <v>29332.590877750157</v>
      </c>
      <c r="Q316" s="124">
        <f t="shared" si="27"/>
        <v>21322.268722645993</v>
      </c>
      <c r="R316" s="124">
        <f t="shared" si="28"/>
        <v>9914020.9071701132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9914020.9071701132</v>
      </c>
      <c r="P317" s="124">
        <f t="shared" si="30"/>
        <v>29332.590877750157</v>
      </c>
      <c r="Q317" s="124">
        <f t="shared" si="27"/>
        <v>21431.772569841614</v>
      </c>
      <c r="R317" s="124">
        <f t="shared" si="28"/>
        <v>9964785.2706177048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9964785.2706177048</v>
      </c>
      <c r="P318" s="124">
        <f t="shared" si="30"/>
        <v>29332.590877750157</v>
      </c>
      <c r="Q318" s="124">
        <f t="shared" si="27"/>
        <v>21541.513138501774</v>
      </c>
      <c r="R318" s="124">
        <f t="shared" si="28"/>
        <v>10015659.374633957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10015659.374633957</v>
      </c>
      <c r="P319" s="124">
        <f t="shared" si="30"/>
        <v>29332.590877750157</v>
      </c>
      <c r="Q319" s="124">
        <f t="shared" si="27"/>
        <v>21651.490940362393</v>
      </c>
      <c r="R319" s="124">
        <f t="shared" si="28"/>
        <v>10066643.45645207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10066643.45645207</v>
      </c>
      <c r="P320" s="124">
        <f t="shared" si="30"/>
        <v>29332.590877750157</v>
      </c>
      <c r="Q320" s="124">
        <f t="shared" si="27"/>
        <v>21761.706488265638</v>
      </c>
      <c r="R320" s="124">
        <f t="shared" si="28"/>
        <v>10117737.753818085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10117737.753818085</v>
      </c>
      <c r="P321" s="124">
        <f t="shared" si="30"/>
        <v>29332.590877750157</v>
      </c>
      <c r="Q321" s="124">
        <f t="shared" si="27"/>
        <v>21872.160296162325</v>
      </c>
      <c r="R321" s="124">
        <f t="shared" si="28"/>
        <v>10168942.504991999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10168942.504991999</v>
      </c>
      <c r="P322" s="124">
        <f t="shared" si="30"/>
        <v>29332.590877750157</v>
      </c>
      <c r="Q322" s="124">
        <f t="shared" si="27"/>
        <v>21982.852879114311</v>
      </c>
      <c r="R322" s="124">
        <f t="shared" si="28"/>
        <v>10220257.948748864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10220257.948748864</v>
      </c>
      <c r="P323" s="124">
        <f t="shared" si="30"/>
        <v>29332.590877750157</v>
      </c>
      <c r="Q323" s="124">
        <f t="shared" si="27"/>
        <v>22093.784753296888</v>
      </c>
      <c r="R323" s="124">
        <f t="shared" si="28"/>
        <v>10271684.324379912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10271684.324379912</v>
      </c>
      <c r="P324" s="124">
        <f t="shared" si="30"/>
        <v>29332.590877750157</v>
      </c>
      <c r="Q324" s="124">
        <f t="shared" si="27"/>
        <v>22204.956436001201</v>
      </c>
      <c r="R324" s="124">
        <f t="shared" si="28"/>
        <v>10323221.871693663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10323221.871693663</v>
      </c>
      <c r="P325" s="124">
        <f t="shared" si="30"/>
        <v>29332.590877750157</v>
      </c>
      <c r="Q325" s="124">
        <f t="shared" si="27"/>
        <v>22316.368445636661</v>
      </c>
      <c r="R325" s="124">
        <f t="shared" si="28"/>
        <v>10374870.831017051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10374870.831017051</v>
      </c>
      <c r="P326" s="124">
        <f t="shared" si="30"/>
        <v>29332.590877750157</v>
      </c>
      <c r="Q326" s="124">
        <f t="shared" si="27"/>
        <v>22428.021301733352</v>
      </c>
      <c r="R326" s="124">
        <f t="shared" si="28"/>
        <v>10426631.443196535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10426631.443196535</v>
      </c>
      <c r="P327" s="124">
        <f t="shared" si="30"/>
        <v>29332.590877750157</v>
      </c>
      <c r="Q327" s="124">
        <f t="shared" si="27"/>
        <v>22539.915524944459</v>
      </c>
      <c r="R327" s="124">
        <f t="shared" si="28"/>
        <v>10478503.949599231</v>
      </c>
      <c r="Z327" s="2"/>
    </row>
    <row r="328" spans="13:26" x14ac:dyDescent="0.25">
      <c r="M328" s="2"/>
      <c r="N328" s="1">
        <f t="shared" si="29"/>
        <v>266</v>
      </c>
      <c r="O328" s="124">
        <f t="shared" si="26"/>
        <v>10478503.949599231</v>
      </c>
      <c r="P328" s="124">
        <f t="shared" si="30"/>
        <v>29332.590877750157</v>
      </c>
      <c r="Q328" s="124">
        <f t="shared" si="27"/>
        <v>22652.051637048702</v>
      </c>
      <c r="R328" s="124">
        <f t="shared" si="28"/>
        <v>10530488.592114029</v>
      </c>
      <c r="Z328" s="2"/>
    </row>
    <row r="329" spans="13:26" x14ac:dyDescent="0.25">
      <c r="M329" s="2"/>
      <c r="N329" s="1">
        <f t="shared" si="29"/>
        <v>267</v>
      </c>
      <c r="O329" s="124">
        <f t="shared" si="26"/>
        <v>10530488.592114029</v>
      </c>
      <c r="P329" s="124">
        <f t="shared" si="30"/>
        <v>29332.590877750157</v>
      </c>
      <c r="Q329" s="124">
        <f t="shared" si="27"/>
        <v>22764.430160952754</v>
      </c>
      <c r="R329" s="124">
        <f t="shared" si="28"/>
        <v>10582585.613152733</v>
      </c>
      <c r="Z329" s="2"/>
    </row>
    <row r="330" spans="13:26" x14ac:dyDescent="0.25">
      <c r="M330" s="2"/>
      <c r="N330" s="1">
        <f t="shared" si="29"/>
        <v>268</v>
      </c>
      <c r="O330" s="124">
        <f t="shared" si="26"/>
        <v>10582585.613152733</v>
      </c>
      <c r="P330" s="124">
        <f t="shared" si="30"/>
        <v>29332.590877750157</v>
      </c>
      <c r="Q330" s="124">
        <f t="shared" si="27"/>
        <v>22877.051620693699</v>
      </c>
      <c r="R330" s="124">
        <f t="shared" si="28"/>
        <v>10634795.255651178</v>
      </c>
      <c r="Z330" s="2"/>
    </row>
    <row r="331" spans="13:26" x14ac:dyDescent="0.25">
      <c r="M331" s="2"/>
      <c r="N331" s="1">
        <f t="shared" si="29"/>
        <v>269</v>
      </c>
      <c r="O331" s="124">
        <f t="shared" si="26"/>
        <v>10634795.255651178</v>
      </c>
      <c r="P331" s="124">
        <f t="shared" si="30"/>
        <v>29332.590877750157</v>
      </c>
      <c r="Q331" s="124">
        <f t="shared" si="27"/>
        <v>22989.91654144146</v>
      </c>
      <c r="R331" s="124">
        <f t="shared" si="28"/>
        <v>10687117.763070371</v>
      </c>
      <c r="Z331" s="2"/>
    </row>
    <row r="332" spans="13:26" x14ac:dyDescent="0.25">
      <c r="M332" s="2"/>
      <c r="N332" s="1">
        <f t="shared" si="29"/>
        <v>270</v>
      </c>
      <c r="O332" s="124">
        <f t="shared" si="26"/>
        <v>10687117.763070371</v>
      </c>
      <c r="P332" s="124">
        <f t="shared" si="30"/>
        <v>29332.590877750157</v>
      </c>
      <c r="Q332" s="124">
        <f t="shared" si="27"/>
        <v>23103.025449501256</v>
      </c>
      <c r="R332" s="124">
        <f t="shared" si="28"/>
        <v>10739553.379397623</v>
      </c>
      <c r="Z332" s="2"/>
    </row>
    <row r="333" spans="13:26" x14ac:dyDescent="0.25">
      <c r="M333" s="2"/>
      <c r="N333" s="1">
        <f t="shared" si="29"/>
        <v>271</v>
      </c>
      <c r="O333" s="124">
        <f t="shared" si="26"/>
        <v>10739553.379397623</v>
      </c>
      <c r="P333" s="124">
        <f t="shared" si="30"/>
        <v>29332.590877750157</v>
      </c>
      <c r="Q333" s="124">
        <f t="shared" si="27"/>
        <v>23216.378872316047</v>
      </c>
      <c r="R333" s="124">
        <f t="shared" si="28"/>
        <v>10792102.34914769</v>
      </c>
      <c r="Z333" s="2"/>
    </row>
    <row r="334" spans="13:26" x14ac:dyDescent="0.25">
      <c r="M334" s="2"/>
      <c r="N334" s="1">
        <f t="shared" si="29"/>
        <v>272</v>
      </c>
      <c r="O334" s="124">
        <f t="shared" si="26"/>
        <v>10792102.34914769</v>
      </c>
      <c r="P334" s="124">
        <f t="shared" si="30"/>
        <v>29332.590877750157</v>
      </c>
      <c r="Q334" s="124">
        <f t="shared" si="27"/>
        <v>23329.977338469009</v>
      </c>
      <c r="R334" s="124">
        <f t="shared" si="28"/>
        <v>10844764.91736391</v>
      </c>
      <c r="Z334" s="2"/>
    </row>
    <row r="335" spans="13:26" x14ac:dyDescent="0.25">
      <c r="M335" s="2"/>
      <c r="N335" s="1">
        <f t="shared" si="29"/>
        <v>273</v>
      </c>
      <c r="O335" s="124">
        <f t="shared" si="26"/>
        <v>10844764.91736391</v>
      </c>
      <c r="P335" s="124">
        <f t="shared" si="30"/>
        <v>29332.590877750157</v>
      </c>
      <c r="Q335" s="124">
        <f t="shared" si="27"/>
        <v>23443.821377685985</v>
      </c>
      <c r="R335" s="124">
        <f t="shared" si="28"/>
        <v>10897541.329619346</v>
      </c>
      <c r="Z335" s="2"/>
    </row>
    <row r="336" spans="13:26" x14ac:dyDescent="0.25">
      <c r="M336" s="2"/>
      <c r="N336" s="1">
        <f t="shared" si="29"/>
        <v>274</v>
      </c>
      <c r="O336" s="124">
        <f t="shared" si="26"/>
        <v>10897541.329619346</v>
      </c>
      <c r="P336" s="124">
        <f t="shared" si="30"/>
        <v>29332.590877750157</v>
      </c>
      <c r="Q336" s="124">
        <f t="shared" si="27"/>
        <v>23557.911520837959</v>
      </c>
      <c r="R336" s="124">
        <f t="shared" si="28"/>
        <v>10950431.832017936</v>
      </c>
      <c r="Z336" s="2"/>
    </row>
    <row r="337" spans="13:26" x14ac:dyDescent="0.25">
      <c r="M337" s="2"/>
      <c r="N337" s="1">
        <f t="shared" si="29"/>
        <v>275</v>
      </c>
      <c r="O337" s="124">
        <f t="shared" si="26"/>
        <v>10950431.832017936</v>
      </c>
      <c r="P337" s="124">
        <f t="shared" si="30"/>
        <v>29332.590877750157</v>
      </c>
      <c r="Q337" s="124">
        <f t="shared" si="27"/>
        <v>23672.248299943541</v>
      </c>
      <c r="R337" s="124">
        <f t="shared" si="28"/>
        <v>11003436.67119563</v>
      </c>
      <c r="Z337" s="2"/>
    </row>
    <row r="338" spans="13:26" x14ac:dyDescent="0.25">
      <c r="M338" s="2"/>
      <c r="N338" s="1">
        <f t="shared" si="29"/>
        <v>276</v>
      </c>
      <c r="O338" s="124">
        <f t="shared" si="26"/>
        <v>11003436.67119563</v>
      </c>
      <c r="P338" s="124">
        <f t="shared" si="30"/>
        <v>29332.590877750157</v>
      </c>
      <c r="Q338" s="124">
        <f t="shared" si="27"/>
        <v>23786.832248171431</v>
      </c>
      <c r="R338" s="124">
        <f t="shared" si="28"/>
        <v>11056556.094321553</v>
      </c>
      <c r="Z338" s="2"/>
    </row>
    <row r="339" spans="13:26" x14ac:dyDescent="0.25">
      <c r="M339" s="2"/>
      <c r="N339" s="1">
        <f t="shared" si="29"/>
        <v>277</v>
      </c>
      <c r="O339" s="124">
        <f t="shared" si="26"/>
        <v>11056556.094321553</v>
      </c>
      <c r="P339" s="124">
        <f t="shared" si="30"/>
        <v>29332.590877750157</v>
      </c>
      <c r="Q339" s="124">
        <f t="shared" si="27"/>
        <v>23901.663899842912</v>
      </c>
      <c r="R339" s="124">
        <f t="shared" si="28"/>
        <v>11109790.349099146</v>
      </c>
      <c r="Z339" s="2"/>
    </row>
    <row r="340" spans="13:26" x14ac:dyDescent="0.25">
      <c r="M340" s="2"/>
      <c r="N340" s="1">
        <f t="shared" si="29"/>
        <v>278</v>
      </c>
      <c r="O340" s="124">
        <f t="shared" si="26"/>
        <v>11109790.349099146</v>
      </c>
      <c r="P340" s="124">
        <f t="shared" si="30"/>
        <v>29332.590877750157</v>
      </c>
      <c r="Q340" s="124">
        <f t="shared" si="27"/>
        <v>24016.743790434353</v>
      </c>
      <c r="R340" s="124">
        <f t="shared" si="28"/>
        <v>11163139.683767332</v>
      </c>
      <c r="Z340" s="2"/>
    </row>
    <row r="341" spans="13:26" x14ac:dyDescent="0.25">
      <c r="M341" s="2"/>
      <c r="N341" s="1">
        <f t="shared" si="29"/>
        <v>279</v>
      </c>
      <c r="O341" s="124">
        <f t="shared" si="26"/>
        <v>11163139.683767332</v>
      </c>
      <c r="P341" s="124">
        <f t="shared" si="30"/>
        <v>29332.590877750157</v>
      </c>
      <c r="Q341" s="124">
        <f t="shared" si="27"/>
        <v>24132.072456579692</v>
      </c>
      <c r="R341" s="124">
        <f t="shared" si="28"/>
        <v>11216604.347101662</v>
      </c>
      <c r="Z341" s="2"/>
    </row>
    <row r="342" spans="13:26" x14ac:dyDescent="0.25">
      <c r="M342" s="2"/>
      <c r="N342" s="1">
        <f t="shared" si="29"/>
        <v>280</v>
      </c>
      <c r="O342" s="124">
        <f t="shared" si="26"/>
        <v>11216604.347101662</v>
      </c>
      <c r="P342" s="124">
        <f t="shared" si="30"/>
        <v>29332.590877750157</v>
      </c>
      <c r="Q342" s="124">
        <f t="shared" si="27"/>
        <v>24247.650436072938</v>
      </c>
      <c r="R342" s="124">
        <f t="shared" si="28"/>
        <v>11270184.588415487</v>
      </c>
      <c r="Z342" s="2"/>
    </row>
    <row r="343" spans="13:26" x14ac:dyDescent="0.25">
      <c r="M343" s="2"/>
      <c r="N343" s="1">
        <f t="shared" si="29"/>
        <v>281</v>
      </c>
      <c r="O343" s="124">
        <f t="shared" si="26"/>
        <v>11270184.588415487</v>
      </c>
      <c r="P343" s="124">
        <f t="shared" si="30"/>
        <v>29332.590877750157</v>
      </c>
      <c r="Q343" s="124">
        <f t="shared" si="27"/>
        <v>24363.478267870691</v>
      </c>
      <c r="R343" s="124">
        <f t="shared" si="28"/>
        <v>11323880.657561108</v>
      </c>
      <c r="Z343" s="2"/>
    </row>
    <row r="344" spans="13:26" x14ac:dyDescent="0.25">
      <c r="M344" s="2"/>
      <c r="N344" s="1">
        <f t="shared" si="29"/>
        <v>282</v>
      </c>
      <c r="O344" s="124">
        <f t="shared" si="26"/>
        <v>11323880.657561108</v>
      </c>
      <c r="P344" s="124">
        <f t="shared" si="30"/>
        <v>29332.590877750157</v>
      </c>
      <c r="Q344" s="124">
        <f t="shared" si="27"/>
        <v>24479.556492094645</v>
      </c>
      <c r="R344" s="124">
        <f t="shared" si="28"/>
        <v>11377692.804930953</v>
      </c>
      <c r="Z344" s="2"/>
    </row>
    <row r="345" spans="13:26" x14ac:dyDescent="0.25">
      <c r="M345" s="2"/>
      <c r="N345" s="1">
        <f t="shared" si="29"/>
        <v>283</v>
      </c>
      <c r="O345" s="124">
        <f t="shared" si="26"/>
        <v>11377692.804930953</v>
      </c>
      <c r="P345" s="124">
        <f t="shared" si="30"/>
        <v>29332.590877750157</v>
      </c>
      <c r="Q345" s="124">
        <f t="shared" si="27"/>
        <v>24595.885650034106</v>
      </c>
      <c r="R345" s="124">
        <f t="shared" si="28"/>
        <v>11431621.281458739</v>
      </c>
      <c r="Z345" s="2"/>
    </row>
    <row r="346" spans="13:26" x14ac:dyDescent="0.25">
      <c r="M346" s="2"/>
      <c r="N346" s="1">
        <f t="shared" si="29"/>
        <v>284</v>
      </c>
      <c r="O346" s="124">
        <f t="shared" si="26"/>
        <v>11431621.281458739</v>
      </c>
      <c r="P346" s="124">
        <f t="shared" si="30"/>
        <v>29332.590877750157</v>
      </c>
      <c r="Q346" s="124">
        <f t="shared" si="27"/>
        <v>24712.46628414853</v>
      </c>
      <c r="R346" s="124">
        <f t="shared" si="28"/>
        <v>11485666.338620638</v>
      </c>
      <c r="Z346" s="2"/>
    </row>
    <row r="347" spans="13:26" x14ac:dyDescent="0.25">
      <c r="M347" s="2"/>
      <c r="N347" s="1">
        <f t="shared" si="29"/>
        <v>285</v>
      </c>
      <c r="O347" s="124">
        <f t="shared" si="26"/>
        <v>11485666.338620638</v>
      </c>
      <c r="P347" s="124">
        <f t="shared" si="30"/>
        <v>29332.590877750157</v>
      </c>
      <c r="Q347" s="124">
        <f t="shared" si="27"/>
        <v>24829.298938070031</v>
      </c>
      <c r="R347" s="124">
        <f t="shared" si="28"/>
        <v>11539828.228436459</v>
      </c>
      <c r="Z347" s="2"/>
    </row>
    <row r="348" spans="13:26" x14ac:dyDescent="0.25">
      <c r="M348" s="2"/>
      <c r="N348" s="1">
        <f t="shared" si="29"/>
        <v>286</v>
      </c>
      <c r="O348" s="124">
        <f t="shared" si="26"/>
        <v>11539828.228436459</v>
      </c>
      <c r="P348" s="124">
        <f t="shared" si="30"/>
        <v>29332.590877750157</v>
      </c>
      <c r="Q348" s="124">
        <f t="shared" si="27"/>
        <v>24946.384156605927</v>
      </c>
      <c r="R348" s="124">
        <f t="shared" si="28"/>
        <v>11594107.203470815</v>
      </c>
      <c r="Z348" s="2"/>
    </row>
    <row r="349" spans="13:26" x14ac:dyDescent="0.25">
      <c r="M349" s="2"/>
      <c r="N349" s="1">
        <f t="shared" si="29"/>
        <v>287</v>
      </c>
      <c r="O349" s="124">
        <f t="shared" si="26"/>
        <v>11594107.203470815</v>
      </c>
      <c r="P349" s="124">
        <f t="shared" si="30"/>
        <v>29332.590877750157</v>
      </c>
      <c r="Q349" s="124">
        <f t="shared" si="27"/>
        <v>25063.722485741295</v>
      </c>
      <c r="R349" s="124">
        <f t="shared" si="28"/>
        <v>11648503.516834307</v>
      </c>
      <c r="Z349" s="2"/>
    </row>
    <row r="350" spans="13:26" x14ac:dyDescent="0.25">
      <c r="M350" s="2"/>
      <c r="N350" s="1">
        <f t="shared" si="29"/>
        <v>288</v>
      </c>
      <c r="O350" s="124">
        <f t="shared" si="26"/>
        <v>11648503.516834307</v>
      </c>
      <c r="P350" s="124">
        <f t="shared" si="30"/>
        <v>29332.590877750157</v>
      </c>
      <c r="Q350" s="124">
        <f t="shared" si="27"/>
        <v>25181.31447264149</v>
      </c>
      <c r="R350" s="124">
        <f t="shared" si="28"/>
        <v>11703017.4221847</v>
      </c>
      <c r="Z350" s="2"/>
    </row>
    <row r="351" spans="13:26" x14ac:dyDescent="0.25">
      <c r="M351" s="2"/>
      <c r="N351" s="1">
        <f t="shared" si="29"/>
        <v>289</v>
      </c>
      <c r="O351" s="124">
        <f t="shared" si="26"/>
        <v>11703017.4221847</v>
      </c>
      <c r="P351" s="124">
        <f t="shared" si="30"/>
        <v>29332.590877750157</v>
      </c>
      <c r="Q351" s="124">
        <f t="shared" si="27"/>
        <v>25299.160665654712</v>
      </c>
      <c r="R351" s="124">
        <f t="shared" si="28"/>
        <v>11757649.173728107</v>
      </c>
      <c r="Z351" s="2"/>
    </row>
    <row r="352" spans="13:26" x14ac:dyDescent="0.25">
      <c r="M352" s="2"/>
      <c r="N352" s="1">
        <f t="shared" si="29"/>
        <v>290</v>
      </c>
      <c r="O352" s="124">
        <f t="shared" si="26"/>
        <v>11757649.173728107</v>
      </c>
      <c r="P352" s="124">
        <f t="shared" si="30"/>
        <v>29332.590877750157</v>
      </c>
      <c r="Q352" s="124">
        <f t="shared" si="27"/>
        <v>25417.261614314564</v>
      </c>
      <c r="R352" s="124">
        <f t="shared" si="28"/>
        <v>11812399.026220173</v>
      </c>
      <c r="Z352" s="2"/>
    </row>
    <row r="353" spans="13:26" x14ac:dyDescent="0.25">
      <c r="M353" s="2"/>
      <c r="N353" s="1">
        <f t="shared" si="29"/>
        <v>291</v>
      </c>
      <c r="O353" s="124">
        <f t="shared" si="26"/>
        <v>11812399.026220173</v>
      </c>
      <c r="P353" s="124">
        <f t="shared" si="30"/>
        <v>29332.590877750157</v>
      </c>
      <c r="Q353" s="124">
        <f t="shared" si="27"/>
        <v>25535.617869342601</v>
      </c>
      <c r="R353" s="124">
        <f t="shared" si="28"/>
        <v>11867267.234967265</v>
      </c>
      <c r="Z353" s="2"/>
    </row>
    <row r="354" spans="13:26" x14ac:dyDescent="0.25">
      <c r="M354" s="2"/>
      <c r="N354" s="1">
        <f t="shared" si="29"/>
        <v>292</v>
      </c>
      <c r="O354" s="124">
        <f t="shared" si="26"/>
        <v>11867267.234967265</v>
      </c>
      <c r="P354" s="124">
        <f t="shared" si="30"/>
        <v>29332.590877750157</v>
      </c>
      <c r="Q354" s="124">
        <f t="shared" si="27"/>
        <v>25654.229982650919</v>
      </c>
      <c r="R354" s="124">
        <f t="shared" si="28"/>
        <v>11922254.055827668</v>
      </c>
      <c r="Z354" s="2"/>
    </row>
    <row r="355" spans="13:26" x14ac:dyDescent="0.25">
      <c r="M355" s="2"/>
      <c r="N355" s="1">
        <f t="shared" si="29"/>
        <v>293</v>
      </c>
      <c r="O355" s="124">
        <f t="shared" si="26"/>
        <v>11922254.055827668</v>
      </c>
      <c r="P355" s="124">
        <f t="shared" si="30"/>
        <v>29332.590877750157</v>
      </c>
      <c r="Q355" s="124">
        <f t="shared" si="27"/>
        <v>25773.098507344715</v>
      </c>
      <c r="R355" s="124">
        <f t="shared" si="28"/>
        <v>11977359.745212764</v>
      </c>
      <c r="Z355" s="2"/>
    </row>
    <row r="356" spans="13:26" x14ac:dyDescent="0.25">
      <c r="M356" s="2"/>
      <c r="N356" s="1">
        <f t="shared" si="29"/>
        <v>294</v>
      </c>
      <c r="O356" s="124">
        <f t="shared" si="26"/>
        <v>11977359.745212764</v>
      </c>
      <c r="P356" s="124">
        <f t="shared" si="30"/>
        <v>29332.590877750157</v>
      </c>
      <c r="Q356" s="124">
        <f t="shared" si="27"/>
        <v>25892.223997724865</v>
      </c>
      <c r="R356" s="124">
        <f t="shared" si="28"/>
        <v>12032584.56008824</v>
      </c>
      <c r="Z356" s="2"/>
    </row>
    <row r="357" spans="13:26" x14ac:dyDescent="0.25">
      <c r="M357" s="2"/>
      <c r="N357" s="1">
        <f t="shared" si="29"/>
        <v>295</v>
      </c>
      <c r="O357" s="124">
        <f t="shared" si="26"/>
        <v>12032584.56008824</v>
      </c>
      <c r="P357" s="124">
        <f t="shared" si="30"/>
        <v>29332.590877750157</v>
      </c>
      <c r="Q357" s="124">
        <f t="shared" si="27"/>
        <v>26011.607009290517</v>
      </c>
      <c r="R357" s="124">
        <f t="shared" si="28"/>
        <v>12087928.75797528</v>
      </c>
      <c r="Z357" s="2"/>
    </row>
    <row r="358" spans="13:26" x14ac:dyDescent="0.25">
      <c r="M358" s="2"/>
      <c r="N358" s="1">
        <f t="shared" si="29"/>
        <v>296</v>
      </c>
      <c r="O358" s="124">
        <f t="shared" si="26"/>
        <v>12087928.75797528</v>
      </c>
      <c r="P358" s="124">
        <f t="shared" si="30"/>
        <v>29332.590877750157</v>
      </c>
      <c r="Q358" s="124">
        <f t="shared" si="27"/>
        <v>26131.248098741675</v>
      </c>
      <c r="R358" s="124">
        <f t="shared" si="28"/>
        <v>12143392.596951773</v>
      </c>
      <c r="Z358" s="2"/>
    </row>
    <row r="359" spans="13:26" x14ac:dyDescent="0.25">
      <c r="M359" s="2"/>
      <c r="N359" s="1">
        <f t="shared" si="29"/>
        <v>297</v>
      </c>
      <c r="O359" s="124">
        <f t="shared" ref="O359:O422" si="31">R358</f>
        <v>12143392.596951773</v>
      </c>
      <c r="P359" s="124">
        <f t="shared" si="30"/>
        <v>29332.590877750157</v>
      </c>
      <c r="Q359" s="124">
        <f t="shared" ref="Q359:Q422" si="32">O359*$P$57</f>
        <v>26251.147823981795</v>
      </c>
      <c r="R359" s="124">
        <f t="shared" ref="R359:R422" si="33">O359+P359+Q359</f>
        <v>12198976.335653506</v>
      </c>
      <c r="Z359" s="2"/>
    </row>
    <row r="360" spans="13:26" x14ac:dyDescent="0.25">
      <c r="M360" s="2"/>
      <c r="N360" s="1">
        <f t="shared" si="29"/>
        <v>298</v>
      </c>
      <c r="O360" s="124">
        <f t="shared" si="31"/>
        <v>12198976.335653506</v>
      </c>
      <c r="P360" s="124">
        <f t="shared" si="30"/>
        <v>29332.590877750157</v>
      </c>
      <c r="Q360" s="124">
        <f t="shared" si="32"/>
        <v>26371.306744120393</v>
      </c>
      <c r="R360" s="124">
        <f t="shared" si="33"/>
        <v>12254680.233275378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12254680.233275378</v>
      </c>
      <c r="P361" s="124">
        <f t="shared" si="30"/>
        <v>29332.590877750157</v>
      </c>
      <c r="Q361" s="124">
        <f t="shared" si="32"/>
        <v>26491.725419475646</v>
      </c>
      <c r="R361" s="124">
        <f t="shared" si="33"/>
        <v>12310504.549572604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12310504.549572604</v>
      </c>
      <c r="P362" s="124">
        <f t="shared" si="30"/>
        <v>29332.590877750157</v>
      </c>
      <c r="Q362" s="124">
        <f t="shared" si="32"/>
        <v>26612.404411577001</v>
      </c>
      <c r="R362" s="124">
        <f t="shared" si="33"/>
        <v>12366449.544861931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12366449.544861931</v>
      </c>
      <c r="P363" s="124">
        <f t="shared" si="30"/>
        <v>29332.590877750157</v>
      </c>
      <c r="Q363" s="124">
        <f t="shared" si="32"/>
        <v>26733.344283167808</v>
      </c>
      <c r="R363" s="124">
        <f t="shared" si="33"/>
        <v>12422515.48002285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12422515.48002285</v>
      </c>
      <c r="P364" s="124">
        <f t="shared" si="30"/>
        <v>29332.590877750157</v>
      </c>
      <c r="Q364" s="124">
        <f t="shared" si="32"/>
        <v>26854.545598207929</v>
      </c>
      <c r="R364" s="124">
        <f t="shared" si="33"/>
        <v>12478702.616498807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12478702.616498807</v>
      </c>
      <c r="P365" s="124">
        <f t="shared" si="30"/>
        <v>29332.590877750157</v>
      </c>
      <c r="Q365" s="124">
        <f t="shared" si="32"/>
        <v>26976.008921876379</v>
      </c>
      <c r="R365" s="124">
        <f t="shared" si="33"/>
        <v>12535011.216298435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12535011.216298435</v>
      </c>
      <c r="P366" s="124">
        <f t="shared" si="30"/>
        <v>29332.590877750157</v>
      </c>
      <c r="Q366" s="124">
        <f t="shared" si="32"/>
        <v>27097.734820573954</v>
      </c>
      <c r="R366" s="124">
        <f t="shared" si="33"/>
        <v>12591441.54199676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12591441.54199676</v>
      </c>
      <c r="P367" s="124">
        <f t="shared" si="30"/>
        <v>29332.590877750157</v>
      </c>
      <c r="Q367" s="124">
        <f t="shared" si="32"/>
        <v>27219.723861925879</v>
      </c>
      <c r="R367" s="124">
        <f t="shared" si="33"/>
        <v>12647993.856736436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12647993.856736436</v>
      </c>
      <c r="P368" s="124">
        <f t="shared" si="30"/>
        <v>29332.590877750157</v>
      </c>
      <c r="Q368" s="124">
        <f t="shared" si="32"/>
        <v>27341.976614784435</v>
      </c>
      <c r="R368" s="124">
        <f t="shared" si="33"/>
        <v>12704668.424228972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12704668.424228972</v>
      </c>
      <c r="P369" s="124">
        <f t="shared" si="30"/>
        <v>29332.590877750157</v>
      </c>
      <c r="Q369" s="124">
        <f t="shared" si="32"/>
        <v>27464.493649231648</v>
      </c>
      <c r="R369" s="124">
        <f t="shared" si="33"/>
        <v>12761465.508755954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12761465.508755954</v>
      </c>
      <c r="P370" s="124">
        <f t="shared" si="30"/>
        <v>29332.590877750157</v>
      </c>
      <c r="Q370" s="124">
        <f t="shared" si="32"/>
        <v>27587.275536581914</v>
      </c>
      <c r="R370" s="124">
        <f t="shared" si="33"/>
        <v>12818385.375170287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12818385.375170287</v>
      </c>
      <c r="P371" s="124">
        <f t="shared" si="30"/>
        <v>29332.590877750157</v>
      </c>
      <c r="Q371" s="124">
        <f t="shared" si="32"/>
        <v>27710.322849384684</v>
      </c>
      <c r="R371" s="124">
        <f t="shared" si="33"/>
        <v>12875428.288897423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12875428.288897423</v>
      </c>
      <c r="P372" s="124">
        <f t="shared" si="30"/>
        <v>29332.590877750157</v>
      </c>
      <c r="Q372" s="124">
        <f t="shared" si="32"/>
        <v>27833.636161427119</v>
      </c>
      <c r="R372" s="124">
        <f t="shared" si="33"/>
        <v>12932594.515936602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12932594.515936602</v>
      </c>
      <c r="P373" s="124">
        <f t="shared" si="30"/>
        <v>29332.590877750157</v>
      </c>
      <c r="Q373" s="124">
        <f t="shared" si="32"/>
        <v>27957.216047736772</v>
      </c>
      <c r="R373" s="124">
        <f t="shared" si="33"/>
        <v>12989884.322862089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12989884.322862089</v>
      </c>
      <c r="P374" s="124">
        <f t="shared" si="30"/>
        <v>29332.590877750157</v>
      </c>
      <c r="Q374" s="124">
        <f t="shared" si="32"/>
        <v>28081.063084584272</v>
      </c>
      <c r="R374" s="124">
        <f t="shared" si="33"/>
        <v>13047297.976824423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13047297.976824423</v>
      </c>
      <c r="P375" s="124">
        <f t="shared" si="30"/>
        <v>29332.590877750157</v>
      </c>
      <c r="Q375" s="124">
        <f t="shared" si="32"/>
        <v>28205.177849486008</v>
      </c>
      <c r="R375" s="124">
        <f t="shared" si="33"/>
        <v>13104835.745551661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13104835.745551661</v>
      </c>
      <c r="P376" s="124">
        <f t="shared" si="30"/>
        <v>29332.590877750157</v>
      </c>
      <c r="Q376" s="124">
        <f t="shared" si="32"/>
        <v>28329.560921206834</v>
      </c>
      <c r="R376" s="124">
        <f t="shared" si="33"/>
        <v>13162497.897350619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13162497.897350619</v>
      </c>
      <c r="P377" s="124">
        <f t="shared" si="30"/>
        <v>29332.590877750157</v>
      </c>
      <c r="Q377" s="124">
        <f t="shared" si="32"/>
        <v>28454.212879762737</v>
      </c>
      <c r="R377" s="124">
        <f t="shared" si="33"/>
        <v>13220284.701108132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13220284.701108132</v>
      </c>
      <c r="P378" s="124">
        <f t="shared" si="30"/>
        <v>29332.590877750157</v>
      </c>
      <c r="Q378" s="124">
        <f t="shared" si="32"/>
        <v>28579.134306423581</v>
      </c>
      <c r="R378" s="124">
        <f t="shared" si="33"/>
        <v>13278196.426292306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13278196.426292306</v>
      </c>
      <c r="P379" s="124">
        <f t="shared" si="30"/>
        <v>29332.590877750157</v>
      </c>
      <c r="Q379" s="124">
        <f t="shared" si="32"/>
        <v>28704.32578371578</v>
      </c>
      <c r="R379" s="124">
        <f t="shared" si="33"/>
        <v>13336233.342953773</v>
      </c>
      <c r="Z379" s="2"/>
    </row>
    <row r="380" spans="13:26" x14ac:dyDescent="0.25">
      <c r="M380" s="2"/>
      <c r="N380" s="1">
        <f t="shared" ref="N380:N443" si="34">N379+1</f>
        <v>318</v>
      </c>
      <c r="O380" s="124">
        <f t="shared" si="31"/>
        <v>13336233.342953773</v>
      </c>
      <c r="P380" s="124">
        <f t="shared" ref="P380:P443" si="35">P379</f>
        <v>29332.590877750157</v>
      </c>
      <c r="Q380" s="124">
        <f t="shared" si="32"/>
        <v>28829.787895425052</v>
      </c>
      <c r="R380" s="124">
        <f t="shared" si="33"/>
        <v>13394395.721726948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13394395.721726948</v>
      </c>
      <c r="P381" s="124">
        <f t="shared" si="35"/>
        <v>29332.590877750157</v>
      </c>
      <c r="Q381" s="124">
        <f t="shared" si="32"/>
        <v>28955.521226599099</v>
      </c>
      <c r="R381" s="124">
        <f t="shared" si="33"/>
        <v>13452683.833831299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13452683.833831299</v>
      </c>
      <c r="P382" s="124">
        <f t="shared" si="35"/>
        <v>29332.590877750157</v>
      </c>
      <c r="Q382" s="124">
        <f t="shared" si="32"/>
        <v>29081.526363550387</v>
      </c>
      <c r="R382" s="124">
        <f t="shared" si="33"/>
        <v>13511097.9510726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13511097.9510726</v>
      </c>
      <c r="P383" s="124">
        <f t="shared" si="35"/>
        <v>29332.590877750157</v>
      </c>
      <c r="Q383" s="124">
        <f t="shared" si="32"/>
        <v>29207.803893858818</v>
      </c>
      <c r="R383" s="124">
        <f t="shared" si="33"/>
        <v>13569638.345844209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13569638.345844209</v>
      </c>
      <c r="P384" s="124">
        <f t="shared" si="35"/>
        <v>29332.590877750157</v>
      </c>
      <c r="Q384" s="124">
        <f t="shared" si="32"/>
        <v>29334.354406374532</v>
      </c>
      <c r="R384" s="124">
        <f t="shared" si="33"/>
        <v>13628305.291128336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13628305.291128336</v>
      </c>
      <c r="P385" s="124">
        <f t="shared" si="35"/>
        <v>29332.590877750157</v>
      </c>
      <c r="Q385" s="124">
        <f t="shared" si="32"/>
        <v>29461.178491220613</v>
      </c>
      <c r="R385" s="124">
        <f t="shared" si="33"/>
        <v>13687099.060497306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13687099.060497306</v>
      </c>
      <c r="P386" s="124">
        <f t="shared" si="35"/>
        <v>29332.590877750157</v>
      </c>
      <c r="Q386" s="124">
        <f t="shared" si="32"/>
        <v>29588.276739795838</v>
      </c>
      <c r="R386" s="124">
        <f t="shared" si="33"/>
        <v>13746019.928114854</v>
      </c>
      <c r="Z386" s="2"/>
    </row>
    <row r="387" spans="13:26" x14ac:dyDescent="0.25">
      <c r="M387" s="2"/>
      <c r="N387" s="1">
        <f t="shared" si="34"/>
        <v>325</v>
      </c>
      <c r="O387" s="124">
        <f t="shared" si="31"/>
        <v>13746019.928114854</v>
      </c>
      <c r="P387" s="124">
        <f t="shared" si="35"/>
        <v>29332.590877750157</v>
      </c>
      <c r="Q387" s="124">
        <f t="shared" si="32"/>
        <v>29715.649744777475</v>
      </c>
      <c r="R387" s="124">
        <f t="shared" si="33"/>
        <v>13805068.168737382</v>
      </c>
      <c r="Z387" s="2"/>
    </row>
    <row r="388" spans="13:26" x14ac:dyDescent="0.25">
      <c r="M388" s="2"/>
      <c r="N388" s="1">
        <f t="shared" si="34"/>
        <v>326</v>
      </c>
      <c r="O388" s="124">
        <f t="shared" si="31"/>
        <v>13805068.168737382</v>
      </c>
      <c r="P388" s="124">
        <f t="shared" si="35"/>
        <v>29332.590877750157</v>
      </c>
      <c r="Q388" s="124">
        <f t="shared" si="32"/>
        <v>29843.298100123997</v>
      </c>
      <c r="R388" s="124">
        <f t="shared" si="33"/>
        <v>13864244.057715256</v>
      </c>
      <c r="Z388" s="2"/>
    </row>
    <row r="389" spans="13:26" x14ac:dyDescent="0.25">
      <c r="M389" s="2"/>
      <c r="N389" s="1">
        <f t="shared" si="34"/>
        <v>327</v>
      </c>
      <c r="O389" s="124">
        <f t="shared" si="31"/>
        <v>13864244.057715256</v>
      </c>
      <c r="P389" s="124">
        <f t="shared" si="35"/>
        <v>29332.590877750157</v>
      </c>
      <c r="Q389" s="124">
        <f t="shared" si="32"/>
        <v>29971.222401077888</v>
      </c>
      <c r="R389" s="124">
        <f t="shared" si="33"/>
        <v>13923547.870994085</v>
      </c>
      <c r="Z389" s="2"/>
    </row>
    <row r="390" spans="13:26" x14ac:dyDescent="0.25">
      <c r="M390" s="2"/>
      <c r="N390" s="1">
        <f t="shared" si="34"/>
        <v>328</v>
      </c>
      <c r="O390" s="124">
        <f t="shared" si="31"/>
        <v>13923547.870994085</v>
      </c>
      <c r="P390" s="124">
        <f t="shared" si="35"/>
        <v>29332.590877750157</v>
      </c>
      <c r="Q390" s="124">
        <f t="shared" si="32"/>
        <v>30099.423244168407</v>
      </c>
      <c r="R390" s="124">
        <f t="shared" si="33"/>
        <v>13982979.885116005</v>
      </c>
      <c r="Z390" s="2"/>
    </row>
    <row r="391" spans="13:26" x14ac:dyDescent="0.25">
      <c r="M391" s="2"/>
      <c r="N391" s="1">
        <f t="shared" si="34"/>
        <v>329</v>
      </c>
      <c r="O391" s="124">
        <f t="shared" si="31"/>
        <v>13982979.885116005</v>
      </c>
      <c r="P391" s="124">
        <f t="shared" si="35"/>
        <v>29332.590877750157</v>
      </c>
      <c r="Q391" s="124">
        <f t="shared" si="32"/>
        <v>30227.901227214355</v>
      </c>
      <c r="R391" s="124">
        <f t="shared" si="33"/>
        <v>14042540.37722097</v>
      </c>
      <c r="Z391" s="2"/>
    </row>
    <row r="392" spans="13:26" x14ac:dyDescent="0.25">
      <c r="M392" s="2"/>
      <c r="N392" s="1">
        <f t="shared" si="34"/>
        <v>330</v>
      </c>
      <c r="O392" s="124">
        <f t="shared" si="31"/>
        <v>14042540.37722097</v>
      </c>
      <c r="P392" s="124">
        <f t="shared" si="35"/>
        <v>29332.590877750157</v>
      </c>
      <c r="Q392" s="124">
        <f t="shared" si="32"/>
        <v>30356.656949326891</v>
      </c>
      <c r="R392" s="124">
        <f t="shared" si="33"/>
        <v>14102229.625048047</v>
      </c>
      <c r="Z392" s="2"/>
    </row>
    <row r="393" spans="13:26" x14ac:dyDescent="0.25">
      <c r="M393" s="2"/>
      <c r="N393" s="1">
        <f t="shared" si="34"/>
        <v>331</v>
      </c>
      <c r="O393" s="124">
        <f t="shared" si="31"/>
        <v>14102229.625048047</v>
      </c>
      <c r="P393" s="124">
        <f t="shared" si="35"/>
        <v>29332.590877750157</v>
      </c>
      <c r="Q393" s="124">
        <f t="shared" si="32"/>
        <v>30485.691010912298</v>
      </c>
      <c r="R393" s="124">
        <f t="shared" si="33"/>
        <v>14162047.906936711</v>
      </c>
      <c r="Z393" s="2"/>
    </row>
    <row r="394" spans="13:26" x14ac:dyDescent="0.25">
      <c r="M394" s="2"/>
      <c r="N394" s="1">
        <f t="shared" si="34"/>
        <v>332</v>
      </c>
      <c r="O394" s="124">
        <f t="shared" si="31"/>
        <v>14162047.906936711</v>
      </c>
      <c r="P394" s="124">
        <f t="shared" si="35"/>
        <v>29332.590877750157</v>
      </c>
      <c r="Q394" s="124">
        <f t="shared" si="32"/>
        <v>30615.004013674814</v>
      </c>
      <c r="R394" s="124">
        <f t="shared" si="33"/>
        <v>14221995.501828136</v>
      </c>
      <c r="Z394" s="2"/>
    </row>
    <row r="395" spans="13:26" x14ac:dyDescent="0.25">
      <c r="M395" s="2"/>
      <c r="N395" s="1">
        <f t="shared" si="34"/>
        <v>333</v>
      </c>
      <c r="O395" s="124">
        <f t="shared" si="31"/>
        <v>14221995.501828136</v>
      </c>
      <c r="P395" s="124">
        <f t="shared" si="35"/>
        <v>29332.590877750157</v>
      </c>
      <c r="Q395" s="124">
        <f t="shared" si="32"/>
        <v>30744.596560619397</v>
      </c>
      <c r="R395" s="124">
        <f t="shared" si="33"/>
        <v>14282072.689266507</v>
      </c>
      <c r="Z395" s="2"/>
    </row>
    <row r="396" spans="13:26" x14ac:dyDescent="0.25">
      <c r="M396" s="2"/>
      <c r="N396" s="1">
        <f t="shared" si="34"/>
        <v>334</v>
      </c>
      <c r="O396" s="124">
        <f t="shared" si="31"/>
        <v>14282072.689266507</v>
      </c>
      <c r="P396" s="124">
        <f t="shared" si="35"/>
        <v>29332.590877750157</v>
      </c>
      <c r="Q396" s="124">
        <f t="shared" si="32"/>
        <v>30874.469256054577</v>
      </c>
      <c r="R396" s="124">
        <f t="shared" si="33"/>
        <v>14342279.749400312</v>
      </c>
      <c r="Z396" s="2"/>
    </row>
    <row r="397" spans="13:26" x14ac:dyDescent="0.25">
      <c r="M397" s="2"/>
      <c r="N397" s="1">
        <f t="shared" si="34"/>
        <v>335</v>
      </c>
      <c r="O397" s="124">
        <f t="shared" si="31"/>
        <v>14342279.749400312</v>
      </c>
      <c r="P397" s="124">
        <f t="shared" si="35"/>
        <v>29332.590877750157</v>
      </c>
      <c r="Q397" s="124">
        <f t="shared" si="32"/>
        <v>31004.622705595248</v>
      </c>
      <c r="R397" s="124">
        <f t="shared" si="33"/>
        <v>14402616.962983659</v>
      </c>
      <c r="Z397" s="2"/>
    </row>
    <row r="398" spans="13:26" x14ac:dyDescent="0.25">
      <c r="M398" s="2"/>
      <c r="N398" s="1">
        <f t="shared" si="34"/>
        <v>336</v>
      </c>
      <c r="O398" s="124">
        <f t="shared" si="31"/>
        <v>14402616.962983659</v>
      </c>
      <c r="P398" s="124">
        <f t="shared" si="35"/>
        <v>29332.590877750157</v>
      </c>
      <c r="Q398" s="124">
        <f t="shared" si="32"/>
        <v>31135.057516165496</v>
      </c>
      <c r="R398" s="124">
        <f t="shared" si="33"/>
        <v>14463084.611377575</v>
      </c>
      <c r="Z398" s="2"/>
    </row>
    <row r="399" spans="13:26" x14ac:dyDescent="0.25">
      <c r="M399" s="2"/>
      <c r="N399" s="1">
        <f t="shared" si="34"/>
        <v>337</v>
      </c>
      <c r="O399" s="124">
        <f t="shared" si="31"/>
        <v>14463084.611377575</v>
      </c>
      <c r="P399" s="124">
        <f t="shared" si="35"/>
        <v>29332.590877750157</v>
      </c>
      <c r="Q399" s="124">
        <f t="shared" si="32"/>
        <v>31265.774296001448</v>
      </c>
      <c r="R399" s="124">
        <f t="shared" si="33"/>
        <v>14523682.976551326</v>
      </c>
      <c r="Z399" s="2"/>
    </row>
    <row r="400" spans="13:26" x14ac:dyDescent="0.25">
      <c r="M400" s="2"/>
      <c r="N400" s="1">
        <f t="shared" si="34"/>
        <v>338</v>
      </c>
      <c r="O400" s="124">
        <f t="shared" si="31"/>
        <v>14523682.976551326</v>
      </c>
      <c r="P400" s="124">
        <f t="shared" si="35"/>
        <v>29332.590877750157</v>
      </c>
      <c r="Q400" s="124">
        <f t="shared" si="32"/>
        <v>31396.773654654076</v>
      </c>
      <c r="R400" s="124">
        <f t="shared" si="33"/>
        <v>14584412.341083732</v>
      </c>
      <c r="Z400" s="2"/>
    </row>
    <row r="401" spans="13:26" x14ac:dyDescent="0.25">
      <c r="M401" s="2"/>
      <c r="N401" s="1">
        <f t="shared" si="34"/>
        <v>339</v>
      </c>
      <c r="O401" s="124">
        <f t="shared" si="31"/>
        <v>14584412.341083732</v>
      </c>
      <c r="P401" s="124">
        <f t="shared" si="35"/>
        <v>29332.590877750157</v>
      </c>
      <c r="Q401" s="124">
        <f t="shared" si="32"/>
        <v>31528.056202992077</v>
      </c>
      <c r="R401" s="124">
        <f t="shared" si="33"/>
        <v>14645272.988164475</v>
      </c>
      <c r="Z401" s="2"/>
    </row>
    <row r="402" spans="13:26" x14ac:dyDescent="0.25">
      <c r="M402" s="2"/>
      <c r="N402" s="1">
        <f t="shared" si="34"/>
        <v>340</v>
      </c>
      <c r="O402" s="124">
        <f t="shared" si="31"/>
        <v>14645272.988164475</v>
      </c>
      <c r="P402" s="124">
        <f t="shared" si="35"/>
        <v>29332.590877750157</v>
      </c>
      <c r="Q402" s="124">
        <f t="shared" si="32"/>
        <v>31659.622553204688</v>
      </c>
      <c r="R402" s="124">
        <f t="shared" si="33"/>
        <v>14706265.201595431</v>
      </c>
      <c r="Z402" s="2"/>
    </row>
    <row r="403" spans="13:26" x14ac:dyDescent="0.25">
      <c r="M403" s="2"/>
      <c r="N403" s="1">
        <f t="shared" si="34"/>
        <v>341</v>
      </c>
      <c r="O403" s="124">
        <f t="shared" si="31"/>
        <v>14706265.201595431</v>
      </c>
      <c r="P403" s="124">
        <f t="shared" si="35"/>
        <v>29332.590877750157</v>
      </c>
      <c r="Q403" s="124">
        <f t="shared" si="32"/>
        <v>31791.473318804557</v>
      </c>
      <c r="R403" s="124">
        <f t="shared" si="33"/>
        <v>14767389.265791986</v>
      </c>
      <c r="Z403" s="2"/>
    </row>
    <row r="404" spans="13:26" x14ac:dyDescent="0.25">
      <c r="M404" s="2"/>
      <c r="N404" s="1">
        <f t="shared" si="34"/>
        <v>342</v>
      </c>
      <c r="O404" s="124">
        <f t="shared" si="31"/>
        <v>14767389.265791986</v>
      </c>
      <c r="P404" s="124">
        <f t="shared" si="35"/>
        <v>29332.590877750157</v>
      </c>
      <c r="Q404" s="124">
        <f t="shared" si="32"/>
        <v>31923.609114630603</v>
      </c>
      <c r="R404" s="124">
        <f t="shared" si="33"/>
        <v>14828645.465784367</v>
      </c>
      <c r="Z404" s="2"/>
    </row>
    <row r="405" spans="13:26" x14ac:dyDescent="0.25">
      <c r="M405" s="2"/>
      <c r="N405" s="1">
        <f t="shared" si="34"/>
        <v>343</v>
      </c>
      <c r="O405" s="124">
        <f t="shared" si="31"/>
        <v>14828645.465784367</v>
      </c>
      <c r="P405" s="124">
        <f t="shared" si="35"/>
        <v>29332.590877750157</v>
      </c>
      <c r="Q405" s="124">
        <f t="shared" si="32"/>
        <v>32056.030556850881</v>
      </c>
      <c r="R405" s="124">
        <f t="shared" si="33"/>
        <v>14890034.087218968</v>
      </c>
      <c r="Z405" s="2"/>
    </row>
    <row r="406" spans="13:26" x14ac:dyDescent="0.25">
      <c r="M406" s="2"/>
      <c r="N406" s="1">
        <f t="shared" si="34"/>
        <v>344</v>
      </c>
      <c r="O406" s="124">
        <f t="shared" si="31"/>
        <v>14890034.087218968</v>
      </c>
      <c r="P406" s="124">
        <f t="shared" si="35"/>
        <v>29332.590877750157</v>
      </c>
      <c r="Q406" s="124">
        <f t="shared" si="32"/>
        <v>32188.738262965453</v>
      </c>
      <c r="R406" s="124">
        <f t="shared" si="33"/>
        <v>14951555.416359685</v>
      </c>
      <c r="Z406" s="2"/>
    </row>
    <row r="407" spans="13:26" x14ac:dyDescent="0.25">
      <c r="M407" s="2"/>
      <c r="N407" s="1">
        <f t="shared" si="34"/>
        <v>345</v>
      </c>
      <c r="O407" s="124">
        <f t="shared" si="31"/>
        <v>14951555.416359685</v>
      </c>
      <c r="P407" s="124">
        <f t="shared" si="35"/>
        <v>29332.590877750157</v>
      </c>
      <c r="Q407" s="124">
        <f t="shared" si="32"/>
        <v>32321.732851809284</v>
      </c>
      <c r="R407" s="124">
        <f t="shared" si="33"/>
        <v>15013209.740089245</v>
      </c>
      <c r="Z407" s="2"/>
    </row>
    <row r="408" spans="13:26" x14ac:dyDescent="0.25">
      <c r="M408" s="2"/>
      <c r="N408" s="1">
        <f t="shared" si="34"/>
        <v>346</v>
      </c>
      <c r="O408" s="124">
        <f t="shared" si="31"/>
        <v>15013209.740089245</v>
      </c>
      <c r="P408" s="124">
        <f t="shared" si="35"/>
        <v>29332.590877750157</v>
      </c>
      <c r="Q408" s="124">
        <f t="shared" si="32"/>
        <v>32455.014943555092</v>
      </c>
      <c r="R408" s="124">
        <f t="shared" si="33"/>
        <v>15074997.345910551</v>
      </c>
      <c r="Z408" s="2"/>
    </row>
    <row r="409" spans="13:26" x14ac:dyDescent="0.25">
      <c r="M409" s="2"/>
      <c r="N409" s="1">
        <f t="shared" si="34"/>
        <v>347</v>
      </c>
      <c r="O409" s="124">
        <f t="shared" si="31"/>
        <v>15074997.345910551</v>
      </c>
      <c r="P409" s="124">
        <f t="shared" si="35"/>
        <v>29332.590877750157</v>
      </c>
      <c r="Q409" s="124">
        <f t="shared" si="32"/>
        <v>32588.58515971628</v>
      </c>
      <c r="R409" s="124">
        <f t="shared" si="33"/>
        <v>15136918.521948019</v>
      </c>
      <c r="Z409" s="2"/>
    </row>
    <row r="410" spans="13:26" x14ac:dyDescent="0.25">
      <c r="M410" s="2"/>
      <c r="N410" s="1">
        <f t="shared" si="34"/>
        <v>348</v>
      </c>
      <c r="O410" s="124">
        <f t="shared" si="31"/>
        <v>15136918.521948019</v>
      </c>
      <c r="P410" s="124">
        <f t="shared" si="35"/>
        <v>29332.590877750157</v>
      </c>
      <c r="Q410" s="124">
        <f t="shared" si="32"/>
        <v>32722.444123149809</v>
      </c>
      <c r="R410" s="124">
        <f t="shared" si="33"/>
        <v>15198973.556948919</v>
      </c>
      <c r="Z410" s="2"/>
    </row>
    <row r="411" spans="13:26" x14ac:dyDescent="0.25">
      <c r="M411" s="2"/>
      <c r="N411" s="1">
        <f t="shared" si="34"/>
        <v>349</v>
      </c>
      <c r="O411" s="124">
        <f t="shared" si="31"/>
        <v>15198973.556948919</v>
      </c>
      <c r="P411" s="124">
        <f t="shared" si="35"/>
        <v>29332.590877750157</v>
      </c>
      <c r="Q411" s="124">
        <f t="shared" si="32"/>
        <v>32856.592458059109</v>
      </c>
      <c r="R411" s="124">
        <f t="shared" si="33"/>
        <v>15261162.74028473</v>
      </c>
      <c r="Z411" s="2"/>
    </row>
    <row r="412" spans="13:26" x14ac:dyDescent="0.25">
      <c r="M412" s="2"/>
      <c r="N412" s="1">
        <f t="shared" si="34"/>
        <v>350</v>
      </c>
      <c r="O412" s="124">
        <f t="shared" si="31"/>
        <v>15261162.74028473</v>
      </c>
      <c r="P412" s="124">
        <f t="shared" si="35"/>
        <v>29332.590877750157</v>
      </c>
      <c r="Q412" s="124">
        <f t="shared" si="32"/>
        <v>32991.030789996999</v>
      </c>
      <c r="R412" s="124">
        <f t="shared" si="33"/>
        <v>15323486.361952478</v>
      </c>
      <c r="Z412" s="2"/>
    </row>
    <row r="413" spans="13:26" x14ac:dyDescent="0.25">
      <c r="M413" s="2"/>
      <c r="N413" s="1">
        <f t="shared" si="34"/>
        <v>351</v>
      </c>
      <c r="O413" s="124">
        <f t="shared" si="31"/>
        <v>15323486.361952478</v>
      </c>
      <c r="P413" s="124">
        <f t="shared" si="35"/>
        <v>29332.590877750157</v>
      </c>
      <c r="Q413" s="124">
        <f t="shared" si="32"/>
        <v>33125.759745868578</v>
      </c>
      <c r="R413" s="124">
        <f t="shared" si="33"/>
        <v>15385944.712576097</v>
      </c>
      <c r="Z413" s="2"/>
    </row>
    <row r="414" spans="13:26" x14ac:dyDescent="0.25">
      <c r="M414" s="2"/>
      <c r="N414" s="1">
        <f t="shared" si="34"/>
        <v>352</v>
      </c>
      <c r="O414" s="124">
        <f t="shared" si="31"/>
        <v>15385944.712576097</v>
      </c>
      <c r="P414" s="124">
        <f t="shared" si="35"/>
        <v>29332.590877750157</v>
      </c>
      <c r="Q414" s="124">
        <f t="shared" si="32"/>
        <v>33260.779953934172</v>
      </c>
      <c r="R414" s="124">
        <f t="shared" si="33"/>
        <v>15448538.083407782</v>
      </c>
      <c r="Z414" s="2"/>
    </row>
    <row r="415" spans="13:26" x14ac:dyDescent="0.25">
      <c r="M415" s="2"/>
      <c r="N415" s="1">
        <f t="shared" si="34"/>
        <v>353</v>
      </c>
      <c r="O415" s="124">
        <f t="shared" si="31"/>
        <v>15448538.083407782</v>
      </c>
      <c r="P415" s="124">
        <f t="shared" si="35"/>
        <v>29332.590877750157</v>
      </c>
      <c r="Q415" s="124">
        <f t="shared" si="32"/>
        <v>33396.092043812285</v>
      </c>
      <c r="R415" s="124">
        <f t="shared" si="33"/>
        <v>15511266.766329344</v>
      </c>
      <c r="Z415" s="2"/>
    </row>
    <row r="416" spans="13:26" x14ac:dyDescent="0.25">
      <c r="M416" s="2"/>
      <c r="N416" s="1">
        <f t="shared" si="34"/>
        <v>354</v>
      </c>
      <c r="O416" s="124">
        <f t="shared" si="31"/>
        <v>15511266.766329344</v>
      </c>
      <c r="P416" s="124">
        <f t="shared" si="35"/>
        <v>29332.590877750157</v>
      </c>
      <c r="Q416" s="124">
        <f t="shared" si="32"/>
        <v>33531.696646482458</v>
      </c>
      <c r="R416" s="124">
        <f t="shared" si="33"/>
        <v>15574131.053853577</v>
      </c>
      <c r="Z416" s="2"/>
    </row>
    <row r="417" spans="13:26" x14ac:dyDescent="0.25">
      <c r="M417" s="2"/>
      <c r="N417" s="1">
        <f t="shared" si="34"/>
        <v>355</v>
      </c>
      <c r="O417" s="124">
        <f t="shared" si="31"/>
        <v>15574131.053853577</v>
      </c>
      <c r="P417" s="124">
        <f t="shared" si="35"/>
        <v>29332.590877750157</v>
      </c>
      <c r="Q417" s="124">
        <f t="shared" si="32"/>
        <v>33667.594394288302</v>
      </c>
      <c r="R417" s="124">
        <f t="shared" si="33"/>
        <v>15637131.239125617</v>
      </c>
      <c r="Z417" s="2"/>
    </row>
    <row r="418" spans="13:26" x14ac:dyDescent="0.25">
      <c r="M418" s="2"/>
      <c r="N418" s="1">
        <f t="shared" si="34"/>
        <v>356</v>
      </c>
      <c r="O418" s="124">
        <f t="shared" si="31"/>
        <v>15637131.239125617</v>
      </c>
      <c r="P418" s="124">
        <f t="shared" si="35"/>
        <v>29332.590877750157</v>
      </c>
      <c r="Q418" s="124">
        <f t="shared" si="32"/>
        <v>33803.785920940398</v>
      </c>
      <c r="R418" s="124">
        <f t="shared" si="33"/>
        <v>15700267.615924308</v>
      </c>
      <c r="Z418" s="2"/>
    </row>
    <row r="419" spans="13:26" x14ac:dyDescent="0.25">
      <c r="M419" s="2"/>
      <c r="N419" s="1">
        <f t="shared" si="34"/>
        <v>357</v>
      </c>
      <c r="O419" s="124">
        <f t="shared" si="31"/>
        <v>15700267.615924308</v>
      </c>
      <c r="P419" s="124">
        <f t="shared" si="35"/>
        <v>29332.590877750157</v>
      </c>
      <c r="Q419" s="124">
        <f t="shared" si="32"/>
        <v>33940.271861519235</v>
      </c>
      <c r="R419" s="124">
        <f t="shared" si="33"/>
        <v>15763540.478663579</v>
      </c>
      <c r="Z419" s="2"/>
    </row>
    <row r="420" spans="13:26" x14ac:dyDescent="0.25">
      <c r="M420" s="2"/>
      <c r="N420" s="1">
        <f t="shared" si="34"/>
        <v>358</v>
      </c>
      <c r="O420" s="124">
        <f t="shared" si="31"/>
        <v>15763540.478663579</v>
      </c>
      <c r="P420" s="124">
        <f t="shared" si="35"/>
        <v>29332.590877750157</v>
      </c>
      <c r="Q420" s="124">
        <f t="shared" si="32"/>
        <v>34077.05285247822</v>
      </c>
      <c r="R420" s="124">
        <f t="shared" si="33"/>
        <v>15826950.122393807</v>
      </c>
      <c r="Z420" s="2"/>
    </row>
    <row r="421" spans="13:26" x14ac:dyDescent="0.25">
      <c r="M421" s="2"/>
      <c r="N421" s="1">
        <f t="shared" si="34"/>
        <v>359</v>
      </c>
      <c r="O421" s="124">
        <f t="shared" si="31"/>
        <v>15826950.122393807</v>
      </c>
      <c r="P421" s="124">
        <f t="shared" si="35"/>
        <v>29332.590877750157</v>
      </c>
      <c r="Q421" s="124">
        <f t="shared" si="32"/>
        <v>34214.12953164662</v>
      </c>
      <c r="R421" s="124">
        <f t="shared" si="33"/>
        <v>15890496.842803204</v>
      </c>
      <c r="Z421" s="2"/>
    </row>
    <row r="422" spans="13:26" x14ac:dyDescent="0.25">
      <c r="M422" s="2"/>
      <c r="N422" s="1">
        <f t="shared" si="34"/>
        <v>360</v>
      </c>
      <c r="O422" s="124">
        <f t="shared" si="31"/>
        <v>15890496.842803204</v>
      </c>
      <c r="P422" s="124">
        <f t="shared" si="35"/>
        <v>29332.590877750157</v>
      </c>
      <c r="Q422" s="124">
        <f t="shared" si="32"/>
        <v>34351.502538232526</v>
      </c>
      <c r="R422" s="124">
        <f t="shared" si="33"/>
        <v>15954180.936219187</v>
      </c>
      <c r="Z422" s="2"/>
    </row>
    <row r="423" spans="13:26" x14ac:dyDescent="0.25">
      <c r="M423" s="2"/>
      <c r="N423" s="1">
        <f t="shared" si="34"/>
        <v>361</v>
      </c>
      <c r="O423" s="124">
        <f t="shared" ref="O423:O446" si="36">R422</f>
        <v>15954180.936219187</v>
      </c>
      <c r="P423" s="124">
        <f t="shared" si="35"/>
        <v>29332.590877750157</v>
      </c>
      <c r="Q423" s="124">
        <f t="shared" ref="Q423:Q446" si="37">O423*$P$57</f>
        <v>34489.172512825862</v>
      </c>
      <c r="R423" s="124">
        <f t="shared" ref="R423:R446" si="38">O423+P423+Q423</f>
        <v>16018002.699609764</v>
      </c>
      <c r="Z423" s="2"/>
    </row>
    <row r="424" spans="13:26" x14ac:dyDescent="0.25">
      <c r="M424" s="2"/>
      <c r="N424" s="1">
        <f t="shared" si="34"/>
        <v>362</v>
      </c>
      <c r="O424" s="124">
        <f t="shared" si="36"/>
        <v>16018002.699609764</v>
      </c>
      <c r="P424" s="124">
        <f t="shared" si="35"/>
        <v>29332.590877750157</v>
      </c>
      <c r="Q424" s="124">
        <f t="shared" si="37"/>
        <v>34627.140097401345</v>
      </c>
      <c r="R424" s="124">
        <f t="shared" si="38"/>
        <v>16081962.430584917</v>
      </c>
      <c r="Z424" s="2"/>
    </row>
    <row r="425" spans="13:26" x14ac:dyDescent="0.25">
      <c r="M425" s="2"/>
      <c r="N425" s="1">
        <f t="shared" si="34"/>
        <v>363</v>
      </c>
      <c r="O425" s="124">
        <f t="shared" si="36"/>
        <v>16081962.430584917</v>
      </c>
      <c r="P425" s="124">
        <f t="shared" si="35"/>
        <v>29332.590877750157</v>
      </c>
      <c r="Q425" s="124">
        <f t="shared" si="37"/>
        <v>34765.405935321491</v>
      </c>
      <c r="R425" s="124">
        <f t="shared" si="38"/>
        <v>16146060.427397989</v>
      </c>
      <c r="Z425" s="2"/>
    </row>
    <row r="426" spans="13:26" x14ac:dyDescent="0.25">
      <c r="M426" s="2"/>
      <c r="N426" s="1">
        <f t="shared" si="34"/>
        <v>364</v>
      </c>
      <c r="O426" s="124">
        <f t="shared" si="36"/>
        <v>16146060.427397989</v>
      </c>
      <c r="P426" s="124">
        <f t="shared" si="35"/>
        <v>29332.590877750157</v>
      </c>
      <c r="Q426" s="124">
        <f t="shared" si="37"/>
        <v>34903.970671339615</v>
      </c>
      <c r="R426" s="124">
        <f t="shared" si="38"/>
        <v>16210296.988947079</v>
      </c>
      <c r="Z426" s="2"/>
    </row>
    <row r="427" spans="13:26" x14ac:dyDescent="0.25">
      <c r="M427" s="2"/>
      <c r="N427" s="1">
        <f t="shared" si="34"/>
        <v>365</v>
      </c>
      <c r="O427" s="124">
        <f t="shared" si="36"/>
        <v>16210296.988947079</v>
      </c>
      <c r="P427" s="124">
        <f t="shared" si="35"/>
        <v>29332.590877750157</v>
      </c>
      <c r="Q427" s="124">
        <f t="shared" si="37"/>
        <v>35042.834951602839</v>
      </c>
      <c r="R427" s="124">
        <f t="shared" si="38"/>
        <v>16274672.414776431</v>
      </c>
      <c r="Z427" s="2"/>
    </row>
    <row r="428" spans="13:26" x14ac:dyDescent="0.25">
      <c r="M428" s="2"/>
      <c r="N428" s="1">
        <f t="shared" si="34"/>
        <v>366</v>
      </c>
      <c r="O428" s="124">
        <f t="shared" si="36"/>
        <v>16274672.414776431</v>
      </c>
      <c r="P428" s="124">
        <f t="shared" si="35"/>
        <v>29332.590877750157</v>
      </c>
      <c r="Q428" s="124">
        <f t="shared" si="37"/>
        <v>35181.999423655099</v>
      </c>
      <c r="R428" s="124">
        <f t="shared" si="38"/>
        <v>16339187.005077837</v>
      </c>
      <c r="Z428" s="2"/>
    </row>
    <row r="429" spans="13:26" x14ac:dyDescent="0.25">
      <c r="M429" s="2"/>
      <c r="N429" s="1">
        <f t="shared" si="34"/>
        <v>367</v>
      </c>
      <c r="O429" s="124">
        <f t="shared" si="36"/>
        <v>16339187.005077837</v>
      </c>
      <c r="P429" s="124">
        <f t="shared" si="35"/>
        <v>29332.590877750157</v>
      </c>
      <c r="Q429" s="124">
        <f t="shared" si="37"/>
        <v>35321.464736440168</v>
      </c>
      <c r="R429" s="124">
        <f t="shared" si="38"/>
        <v>16403841.060692027</v>
      </c>
      <c r="Z429" s="2"/>
    </row>
    <row r="430" spans="13:26" x14ac:dyDescent="0.25">
      <c r="M430" s="2"/>
      <c r="N430" s="1">
        <f t="shared" si="34"/>
        <v>368</v>
      </c>
      <c r="O430" s="124">
        <f t="shared" si="36"/>
        <v>16403841.060692027</v>
      </c>
      <c r="P430" s="124">
        <f t="shared" si="35"/>
        <v>29332.590877750157</v>
      </c>
      <c r="Q430" s="124">
        <f t="shared" si="37"/>
        <v>35461.231540304696</v>
      </c>
      <c r="R430" s="124">
        <f t="shared" si="38"/>
        <v>16468634.883110084</v>
      </c>
      <c r="Z430" s="2"/>
    </row>
    <row r="431" spans="13:26" x14ac:dyDescent="0.25">
      <c r="M431" s="2"/>
      <c r="N431" s="1">
        <f t="shared" si="34"/>
        <v>369</v>
      </c>
      <c r="O431" s="124">
        <f t="shared" si="36"/>
        <v>16468634.883110084</v>
      </c>
      <c r="P431" s="124">
        <f t="shared" si="35"/>
        <v>29332.590877750157</v>
      </c>
      <c r="Q431" s="124">
        <f t="shared" si="37"/>
        <v>35601.300487001201</v>
      </c>
      <c r="R431" s="124">
        <f t="shared" si="38"/>
        <v>16533568.774474835</v>
      </c>
      <c r="Z431" s="2"/>
    </row>
    <row r="432" spans="13:26" x14ac:dyDescent="0.25">
      <c r="M432" s="2"/>
      <c r="N432" s="1">
        <f t="shared" si="34"/>
        <v>370</v>
      </c>
      <c r="O432" s="124">
        <f t="shared" si="36"/>
        <v>16533568.774474835</v>
      </c>
      <c r="P432" s="124">
        <f t="shared" si="35"/>
        <v>29332.590877750157</v>
      </c>
      <c r="Q432" s="124">
        <f t="shared" si="37"/>
        <v>35741.672229691161</v>
      </c>
      <c r="R432" s="124">
        <f t="shared" si="38"/>
        <v>16598643.037582276</v>
      </c>
      <c r="Z432" s="2"/>
    </row>
    <row r="433" spans="13:26" x14ac:dyDescent="0.25">
      <c r="M433" s="2"/>
      <c r="N433" s="1">
        <f t="shared" si="34"/>
        <v>371</v>
      </c>
      <c r="O433" s="124">
        <f t="shared" si="36"/>
        <v>16598643.037582276</v>
      </c>
      <c r="P433" s="124">
        <f t="shared" si="35"/>
        <v>29332.590877750157</v>
      </c>
      <c r="Q433" s="124">
        <f t="shared" si="37"/>
        <v>35882.34742294802</v>
      </c>
      <c r="R433" s="124">
        <f t="shared" si="38"/>
        <v>16663857.975882975</v>
      </c>
      <c r="Z433" s="2"/>
    </row>
    <row r="434" spans="13:26" x14ac:dyDescent="0.25">
      <c r="M434" s="2"/>
      <c r="N434" s="1">
        <f t="shared" si="34"/>
        <v>372</v>
      </c>
      <c r="O434" s="124">
        <f t="shared" si="36"/>
        <v>16663857.975882975</v>
      </c>
      <c r="P434" s="124">
        <f t="shared" si="35"/>
        <v>29332.590877750157</v>
      </c>
      <c r="Q434" s="124">
        <f t="shared" si="37"/>
        <v>36023.32672276027</v>
      </c>
      <c r="R434" s="124">
        <f t="shared" si="38"/>
        <v>16729213.893483486</v>
      </c>
      <c r="Z434" s="2"/>
    </row>
    <row r="435" spans="13:26" x14ac:dyDescent="0.25">
      <c r="M435" s="2"/>
      <c r="N435" s="1">
        <f t="shared" si="34"/>
        <v>373</v>
      </c>
      <c r="O435" s="124">
        <f t="shared" si="36"/>
        <v>16729213.893483486</v>
      </c>
      <c r="P435" s="124">
        <f t="shared" si="35"/>
        <v>29332.590877750157</v>
      </c>
      <c r="Q435" s="124">
        <f t="shared" si="37"/>
        <v>36164.610786534475</v>
      </c>
      <c r="R435" s="124">
        <f t="shared" si="38"/>
        <v>16794711.09514777</v>
      </c>
      <c r="Z435" s="2"/>
    </row>
    <row r="436" spans="13:26" x14ac:dyDescent="0.25">
      <c r="M436" s="2"/>
      <c r="N436" s="1">
        <f t="shared" si="34"/>
        <v>374</v>
      </c>
      <c r="O436" s="124">
        <f t="shared" si="36"/>
        <v>16794711.09514777</v>
      </c>
      <c r="P436" s="124">
        <f t="shared" si="35"/>
        <v>29332.590877750157</v>
      </c>
      <c r="Q436" s="124">
        <f t="shared" si="37"/>
        <v>36306.20027309838</v>
      </c>
      <c r="R436" s="124">
        <f t="shared" si="38"/>
        <v>16860349.886298615</v>
      </c>
      <c r="Z436" s="2"/>
    </row>
    <row r="437" spans="13:26" x14ac:dyDescent="0.25">
      <c r="M437" s="2"/>
      <c r="N437" s="1">
        <f t="shared" si="34"/>
        <v>375</v>
      </c>
      <c r="O437" s="124">
        <f t="shared" si="36"/>
        <v>16860349.886298615</v>
      </c>
      <c r="P437" s="124">
        <f t="shared" si="35"/>
        <v>29332.590877750157</v>
      </c>
      <c r="Q437" s="124">
        <f t="shared" si="37"/>
        <v>36448.09584270393</v>
      </c>
      <c r="R437" s="124">
        <f t="shared" si="38"/>
        <v>16926130.573019069</v>
      </c>
      <c r="Z437" s="2"/>
    </row>
    <row r="438" spans="13:26" x14ac:dyDescent="0.25">
      <c r="M438" s="2"/>
      <c r="N438" s="1">
        <f t="shared" si="34"/>
        <v>376</v>
      </c>
      <c r="O438" s="124">
        <f t="shared" si="36"/>
        <v>16926130.573019069</v>
      </c>
      <c r="P438" s="124">
        <f t="shared" si="35"/>
        <v>29332.590877750157</v>
      </c>
      <c r="Q438" s="124">
        <f t="shared" si="37"/>
        <v>36590.298157030418</v>
      </c>
      <c r="R438" s="124">
        <f t="shared" si="38"/>
        <v>16992053.462053847</v>
      </c>
      <c r="Z438" s="2"/>
    </row>
    <row r="439" spans="13:26" x14ac:dyDescent="0.25">
      <c r="M439" s="2"/>
      <c r="N439" s="1">
        <f t="shared" si="34"/>
        <v>377</v>
      </c>
      <c r="O439" s="124">
        <f t="shared" si="36"/>
        <v>16992053.462053847</v>
      </c>
      <c r="P439" s="124">
        <f t="shared" si="35"/>
        <v>29332.590877750157</v>
      </c>
      <c r="Q439" s="124">
        <f t="shared" si="37"/>
        <v>36732.807879187494</v>
      </c>
      <c r="R439" s="124">
        <f t="shared" si="38"/>
        <v>17058118.860810783</v>
      </c>
      <c r="Z439" s="2"/>
    </row>
    <row r="440" spans="13:26" x14ac:dyDescent="0.25">
      <c r="M440" s="2"/>
      <c r="N440" s="1">
        <f t="shared" si="34"/>
        <v>378</v>
      </c>
      <c r="O440" s="124">
        <f t="shared" si="36"/>
        <v>17058118.860810783</v>
      </c>
      <c r="P440" s="124">
        <f t="shared" si="35"/>
        <v>29332.590877750157</v>
      </c>
      <c r="Q440" s="124">
        <f t="shared" si="37"/>
        <v>36875.625673718321</v>
      </c>
      <c r="R440" s="124">
        <f t="shared" si="38"/>
        <v>17124327.077362251</v>
      </c>
      <c r="Z440" s="2"/>
    </row>
    <row r="441" spans="13:26" x14ac:dyDescent="0.25">
      <c r="M441" s="2"/>
      <c r="N441" s="1">
        <f t="shared" si="34"/>
        <v>379</v>
      </c>
      <c r="O441" s="124">
        <f t="shared" si="36"/>
        <v>17124327.077362251</v>
      </c>
      <c r="P441" s="124">
        <f t="shared" si="35"/>
        <v>29332.590877750157</v>
      </c>
      <c r="Q441" s="124">
        <f t="shared" si="37"/>
        <v>37018.752206602636</v>
      </c>
      <c r="R441" s="124">
        <f t="shared" si="38"/>
        <v>17190678.420446601</v>
      </c>
      <c r="Z441" s="2"/>
    </row>
    <row r="442" spans="13:26" x14ac:dyDescent="0.25">
      <c r="M442" s="2"/>
      <c r="N442" s="1">
        <f t="shared" si="34"/>
        <v>380</v>
      </c>
      <c r="O442" s="124">
        <f t="shared" si="36"/>
        <v>17190678.420446601</v>
      </c>
      <c r="P442" s="124">
        <f t="shared" si="35"/>
        <v>29332.590877750157</v>
      </c>
      <c r="Q442" s="124">
        <f t="shared" si="37"/>
        <v>37162.188145259861</v>
      </c>
      <c r="R442" s="124">
        <f t="shared" si="38"/>
        <v>17257173.199469611</v>
      </c>
      <c r="Z442" s="2"/>
    </row>
    <row r="443" spans="13:26" x14ac:dyDescent="0.25">
      <c r="M443" s="2"/>
      <c r="N443" s="1">
        <f t="shared" si="34"/>
        <v>381</v>
      </c>
      <c r="O443" s="124">
        <f t="shared" si="36"/>
        <v>17257173.199469611</v>
      </c>
      <c r="P443" s="124">
        <f t="shared" si="35"/>
        <v>29332.590877750157</v>
      </c>
      <c r="Q443" s="124">
        <f t="shared" si="37"/>
        <v>37305.934158552249</v>
      </c>
      <c r="R443" s="124">
        <f t="shared" si="38"/>
        <v>17323811.724505913</v>
      </c>
      <c r="Z443" s="2"/>
    </row>
    <row r="444" spans="13:26" x14ac:dyDescent="0.25">
      <c r="M444" s="2"/>
      <c r="N444" s="1">
        <f t="shared" ref="N444:N446" si="39">N443+1</f>
        <v>382</v>
      </c>
      <c r="O444" s="124">
        <f t="shared" si="36"/>
        <v>17323811.724505913</v>
      </c>
      <c r="P444" s="124">
        <f t="shared" ref="P444:P446" si="40">P443</f>
        <v>29332.590877750157</v>
      </c>
      <c r="Q444" s="124">
        <f t="shared" si="37"/>
        <v>37449.99091678793</v>
      </c>
      <c r="R444" s="124">
        <f t="shared" si="38"/>
        <v>17390594.30630045</v>
      </c>
      <c r="Z444" s="2"/>
    </row>
    <row r="445" spans="13:26" x14ac:dyDescent="0.25">
      <c r="M445" s="2"/>
      <c r="N445" s="1">
        <f t="shared" si="39"/>
        <v>383</v>
      </c>
      <c r="O445" s="124">
        <f t="shared" si="36"/>
        <v>17390594.30630045</v>
      </c>
      <c r="P445" s="124">
        <f t="shared" si="40"/>
        <v>29332.590877750157</v>
      </c>
      <c r="Q445" s="124">
        <f t="shared" si="37"/>
        <v>37594.359091724116</v>
      </c>
      <c r="R445" s="124">
        <f t="shared" si="38"/>
        <v>17457521.256269924</v>
      </c>
      <c r="Z445" s="2"/>
    </row>
    <row r="446" spans="13:26" x14ac:dyDescent="0.25">
      <c r="M446" s="2"/>
      <c r="N446" s="1">
        <f t="shared" si="39"/>
        <v>384</v>
      </c>
      <c r="O446" s="124">
        <f t="shared" si="36"/>
        <v>17457521.256269924</v>
      </c>
      <c r="P446" s="124">
        <f t="shared" si="40"/>
        <v>29332.590877750157</v>
      </c>
      <c r="Q446" s="124">
        <f t="shared" si="37"/>
        <v>37739.039356570196</v>
      </c>
      <c r="R446" s="124">
        <f t="shared" si="38"/>
        <v>17524592.886504244</v>
      </c>
      <c r="Z446" s="2"/>
    </row>
    <row r="447" spans="13:26" x14ac:dyDescent="0.25">
      <c r="M447" s="2"/>
      <c r="N447" s="163" t="s">
        <v>216</v>
      </c>
      <c r="O447" s="163" t="s">
        <v>216</v>
      </c>
      <c r="P447" s="163" t="s">
        <v>216</v>
      </c>
      <c r="Q447" s="163" t="s">
        <v>216</v>
      </c>
      <c r="R447" s="163" t="s">
        <v>216</v>
      </c>
      <c r="Z447" s="2"/>
    </row>
    <row r="448" spans="13:26" x14ac:dyDescent="0.25">
      <c r="M448" s="2"/>
      <c r="N448" s="134"/>
      <c r="O448" s="134" t="s">
        <v>231</v>
      </c>
      <c r="P448" s="196">
        <f>SUM(P63:P446)</f>
        <v>11263714.897056092</v>
      </c>
      <c r="Q448" s="196">
        <f>SUM(Q63:Q446)</f>
        <v>6260877.9894481273</v>
      </c>
      <c r="R448" s="196">
        <f>P448+Q448</f>
        <v>17524592.886504218</v>
      </c>
      <c r="S448" s="124">
        <f>R448-P58</f>
        <v>2.4959444999694824E-7</v>
      </c>
      <c r="Z448" s="2"/>
    </row>
    <row r="449" spans="13:26" x14ac:dyDescent="0.25"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  <customProperties>
    <customPr name="EpmWorksheetKeyString_GUID" r:id="rId2"/>
  </customPropertie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2F203-223E-4E3B-B179-1785751A55AE}">
  <sheetPr>
    <tabColor theme="2" tint="-0.499984740745262"/>
    <pageSetUpPr fitToPage="1"/>
  </sheetPr>
  <dimension ref="A1:AH449"/>
  <sheetViews>
    <sheetView zoomScaleNormal="100" workbookViewId="0">
      <pane ySplit="15" topLeftCell="A16" activePane="bottomLeft" state="frozen"/>
      <selection activeCell="D37" sqref="D37"/>
      <selection pane="bottomLeft" activeCell="A16" sqref="A16"/>
    </sheetView>
  </sheetViews>
  <sheetFormatPr defaultColWidth="9.109375" defaultRowHeight="13.2" x14ac:dyDescent="0.25"/>
  <cols>
    <col min="1" max="1" width="22.66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Magnolia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2057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11822278.500403229</v>
      </c>
      <c r="Q8" s="184">
        <f>G10</f>
        <v>4316685.5598825505</v>
      </c>
      <c r="R8" s="184">
        <f>G11</f>
        <v>4322716.5242671901</v>
      </c>
      <c r="S8" s="184">
        <f>G12</f>
        <v>5850703.6602871409</v>
      </c>
      <c r="T8" s="184">
        <f>G13</f>
        <v>-2667827.2440336528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26340951.876861311</v>
      </c>
      <c r="Q9" s="184">
        <f>L10</f>
        <v>10687590.22604524</v>
      </c>
      <c r="R9" s="184">
        <f>L11</f>
        <v>10823706.720147591</v>
      </c>
      <c r="S9" s="184">
        <f>L12</f>
        <v>11509662.631227804</v>
      </c>
      <c r="T9" s="184">
        <f>L13</f>
        <v>-6680007.7005593264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24</v>
      </c>
      <c r="B10" s="170">
        <f>'Escalation Factors'!$A$10</f>
        <v>2023</v>
      </c>
      <c r="C10" s="201">
        <f>C17+5*1</f>
        <v>2057</v>
      </c>
      <c r="D10" s="10" t="s">
        <v>155</v>
      </c>
      <c r="E10" s="184">
        <f>VLOOKUP($A$10,'Cost Estimates in 2023'!$A:$F,2,FALSE)</f>
        <v>4093540</v>
      </c>
      <c r="F10" s="164">
        <f>VLOOKUP(G$7,Multiplier_Labor,3,FALSE)</f>
        <v>1.0545116353773385</v>
      </c>
      <c r="G10" s="185">
        <f>E10*F10</f>
        <v>4316685.5598825505</v>
      </c>
      <c r="H10" s="137"/>
      <c r="J10" s="165">
        <f>C10+1</f>
        <v>2058</v>
      </c>
      <c r="K10" s="164">
        <f>VLOOKUP(J$10,Multiplier_Labor,4,FALSE)</f>
        <v>2.4758787912122164</v>
      </c>
      <c r="L10" s="185">
        <f>G10*K10</f>
        <v>10687590.22604524</v>
      </c>
      <c r="M10" s="2"/>
      <c r="O10" s="134" t="s">
        <v>235</v>
      </c>
      <c r="P10" s="184">
        <f>SUM(Q10:T10)</f>
        <v>26340951.876861311</v>
      </c>
      <c r="Q10" s="184">
        <f>Q9-Q16</f>
        <v>10687590.22604524</v>
      </c>
      <c r="R10" s="184">
        <f>R9-R16</f>
        <v>10823706.720147591</v>
      </c>
      <c r="S10" s="184">
        <f>S9-S16</f>
        <v>11509662.631227804</v>
      </c>
      <c r="T10" s="184">
        <f>T9-T16</f>
        <v>-6680007.7005593264</v>
      </c>
      <c r="Z10" s="2"/>
      <c r="AA10" s="186" t="str">
        <f>A10</f>
        <v>Magnolia Solar</v>
      </c>
      <c r="AB10" s="182">
        <f>P12</f>
        <v>32</v>
      </c>
      <c r="AC10" s="187">
        <f>G7</f>
        <v>2025</v>
      </c>
      <c r="AD10" s="187">
        <f>C10</f>
        <v>2057</v>
      </c>
      <c r="AE10" s="182">
        <f>G15</f>
        <v>11822278.500403229</v>
      </c>
      <c r="AF10" s="182">
        <f>P16</f>
        <v>0</v>
      </c>
      <c r="AG10" s="182">
        <f>L15</f>
        <v>26340951.876861311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4263855</v>
      </c>
      <c r="F11" s="164">
        <f>VLOOKUP(G$7,Multiplier_Materials,3,FALSE)</f>
        <v>1.0138047668757943</v>
      </c>
      <c r="G11" s="185">
        <f>E11*F11</f>
        <v>4322716.5242671901</v>
      </c>
      <c r="H11" s="137"/>
      <c r="K11" s="164">
        <f>VLOOKUP(J$10,Multiplier_Materials,4,FALSE)</f>
        <v>2.5039131433635897</v>
      </c>
      <c r="L11" s="185">
        <f>G11*K11</f>
        <v>10823706.720147591</v>
      </c>
      <c r="M11" s="2"/>
      <c r="O11" s="134" t="s">
        <v>234</v>
      </c>
      <c r="P11" s="184">
        <f>SUM(Q11:T11)</f>
        <v>11822278.500403225</v>
      </c>
      <c r="Q11" s="184">
        <f>Q10/((1+Q13)^(P12))</f>
        <v>4316685.5598825626</v>
      </c>
      <c r="R11" s="184">
        <f>R10/((1+R13)^(P12))</f>
        <v>4322716.5242671799</v>
      </c>
      <c r="S11" s="184">
        <f>S10/((1+S13)^(P12))</f>
        <v>5850703.6602871288</v>
      </c>
      <c r="T11" s="184">
        <f>T10/((1+T13)^(P12))</f>
        <v>-2667827.2440336468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5616600</v>
      </c>
      <c r="F12" s="164">
        <f>VLOOKUP(G$7,Multiplier_GDP,3,FALSE)</f>
        <v>1.0416806716317952</v>
      </c>
      <c r="G12" s="185">
        <f>E12*F12</f>
        <v>5850703.6602871409</v>
      </c>
      <c r="H12" s="137"/>
      <c r="K12" s="164">
        <f>VLOOKUP(J$10,Multiplier_GDP,4,FALSE)</f>
        <v>1.9672270720788709</v>
      </c>
      <c r="L12" s="185">
        <f>G12*K12</f>
        <v>11509662.631227804</v>
      </c>
      <c r="M12" s="2"/>
      <c r="O12" s="134" t="s">
        <v>244</v>
      </c>
      <c r="P12" s="184">
        <f>(P7-P6)</f>
        <v>32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-2631500</v>
      </c>
      <c r="F13" s="164">
        <f>F11</f>
        <v>1.0138047668757943</v>
      </c>
      <c r="G13" s="185">
        <f>E13*F13</f>
        <v>-2667827.2440336528</v>
      </c>
      <c r="H13" s="137"/>
      <c r="K13" s="164">
        <f>K11</f>
        <v>2.5039131433635897</v>
      </c>
      <c r="L13" s="185">
        <f>G13*K13</f>
        <v>-6680007.7005593264</v>
      </c>
      <c r="M13" s="2"/>
      <c r="O13" s="180" t="s">
        <v>237</v>
      </c>
      <c r="P13" s="189">
        <f>IF(P8=0,0,((P9/P8)^(1/($P7-$P6))-1))</f>
        <v>2.5351618348828264E-2</v>
      </c>
      <c r="Q13" s="189">
        <f>IF(Q8=0,0,((Q9/Q8)^(1/($P7-$P6))-1))</f>
        <v>2.8736249043439965E-2</v>
      </c>
      <c r="R13" s="189">
        <f>IF(R8=0,0,((R9/R8)^(1/($P7-$P6))-1))</f>
        <v>2.9098278894851504E-2</v>
      </c>
      <c r="S13" s="189">
        <f>IF(S8=0,0,((S9/S8)^(1/($P7-$P6))-1))</f>
        <v>2.1369659959988407E-2</v>
      </c>
      <c r="T13" s="189">
        <f>IF(T8=0,0,((T9/T8)^(1/($P7-$P6))-1))</f>
        <v>2.9098278894851504E-2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542559.12332992279</v>
      </c>
      <c r="Q14" s="185">
        <f>PMT(Q13,$P12,-Q11)</f>
        <v>208093.8192475937</v>
      </c>
      <c r="R14" s="185">
        <f>PMT(R13,$P12,-R11)</f>
        <v>209421.16119453864</v>
      </c>
      <c r="S14" s="185">
        <f>PMT(S13,$P12,-S11)</f>
        <v>254291.45211463526</v>
      </c>
      <c r="T14" s="185">
        <f>PMT(T13,$P12,-T11)</f>
        <v>-129247.30922684484</v>
      </c>
      <c r="U14" s="190"/>
      <c r="Z14" s="2"/>
    </row>
    <row r="15" spans="1:34" x14ac:dyDescent="0.25">
      <c r="E15" s="185">
        <f>SUM(E10:E13)</f>
        <v>11342495</v>
      </c>
      <c r="F15" s="124"/>
      <c r="G15" s="185">
        <f>SUM(G10:G13)</f>
        <v>11822278.500403229</v>
      </c>
      <c r="H15" s="137"/>
      <c r="L15" s="185">
        <f>SUM(L10:L13)</f>
        <v>26340951.876861311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39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2052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542559.12332992279</v>
      </c>
      <c r="Q17" s="124">
        <f>IF($N17&lt;=TRUNC($P$12),Q14*(1+0),0)</f>
        <v>208093.8192475937</v>
      </c>
      <c r="R17" s="124">
        <f>IF($N17&lt;=TRUNC($P$12),R14*(1+0),0)</f>
        <v>209421.16119453864</v>
      </c>
      <c r="S17" s="124">
        <f>IF($N17&lt;=TRUNC($P$12),S14*(1+0),0)</f>
        <v>254291.45211463526</v>
      </c>
      <c r="T17" s="124">
        <f>IF($N17&lt;=TRUNC($P$12),T14*(1+0),0)</f>
        <v>-129247.30922684484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556306.00211127417</v>
      </c>
      <c r="Q18" s="124">
        <f t="shared" ref="Q18:Q52" si="3">IF($N18&lt;=TRUNC($P$12),Q17*(1+Q$13),0)</f>
        <v>214073.65506189314</v>
      </c>
      <c r="R18" s="124">
        <f t="shared" ref="R18:R52" si="4">IF($N18&lt;=TRUNC($P$12),R17*(1+R$13),0)</f>
        <v>215514.95654946097</v>
      </c>
      <c r="S18" s="124">
        <f t="shared" ref="S18:S52" si="5">IF($N18&lt;=TRUNC($P$12),S17*(1+S$13),0)</f>
        <v>259725.57397705669</v>
      </c>
      <c r="T18" s="124">
        <f t="shared" ref="T18:T52" si="6">IF($N18&lt;=TRUNC($P$12),T17*(1+T$13),0)</f>
        <v>-133008.18347713668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570408.72826914745</v>
      </c>
      <c r="Q19" s="124">
        <f t="shared" si="3"/>
        <v>220225.32892739115</v>
      </c>
      <c r="R19" s="124">
        <f t="shared" si="4"/>
        <v>221786.070861149</v>
      </c>
      <c r="S19" s="124">
        <f t="shared" si="5"/>
        <v>265275.82117585919</v>
      </c>
      <c r="T19" s="124">
        <f t="shared" si="6"/>
        <v>-136878.49269525197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584876.69665077096</v>
      </c>
      <c r="Q20" s="124">
        <f t="shared" si="3"/>
        <v>226553.77882512214</v>
      </c>
      <c r="R20" s="124">
        <f t="shared" si="4"/>
        <v>228239.66380606001</v>
      </c>
      <c r="S20" s="124">
        <f t="shared" si="5"/>
        <v>270944.67526999401</v>
      </c>
      <c r="T20" s="124">
        <f t="shared" si="6"/>
        <v>-140861.42125040531</v>
      </c>
      <c r="U20" s="196">
        <f>SUM(Q17:T20)/4</f>
        <v>563537.63759027887</v>
      </c>
      <c r="V20" s="124">
        <f>SUM(Q17:Q20)/4</f>
        <v>217236.64551550004</v>
      </c>
      <c r="W20" s="124">
        <f>SUM(R17:R20)/4</f>
        <v>218740.46310280214</v>
      </c>
      <c r="X20" s="124">
        <f>SUM(S17:S20)/4</f>
        <v>262559.38063438627</v>
      </c>
      <c r="Y20" s="124">
        <f>SUM(T17:T20)/4</f>
        <v>-134998.85166240972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599719.55451053765</v>
      </c>
      <c r="Q21" s="124">
        <f t="shared" si="3"/>
        <v>233064.08463517326</v>
      </c>
      <c r="R21" s="124">
        <f t="shared" si="4"/>
        <v>234881.04519835589</v>
      </c>
      <c r="S21" s="124">
        <f t="shared" si="5"/>
        <v>276734.67084848328</v>
      </c>
      <c r="T21" s="124">
        <f t="shared" si="6"/>
        <v>-144960.24617147478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614947.20839339879</v>
      </c>
      <c r="Q22" s="124">
        <f t="shared" si="3"/>
        <v>239761.47221433098</v>
      </c>
      <c r="R22" s="124">
        <f t="shared" si="4"/>
        <v>241715.67935865186</v>
      </c>
      <c r="S22" s="124">
        <f t="shared" si="5"/>
        <v>282648.39666365465</v>
      </c>
      <c r="T22" s="124">
        <f t="shared" si="6"/>
        <v>-149178.33984323867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630569.83120831696</v>
      </c>
      <c r="Q23" s="124">
        <f t="shared" si="3"/>
        <v>246651.31759090381</v>
      </c>
      <c r="R23" s="124">
        <f t="shared" si="4"/>
        <v>248749.18960988842</v>
      </c>
      <c r="S23" s="124">
        <f t="shared" si="5"/>
        <v>288688.49678859289</v>
      </c>
      <c r="T23" s="124">
        <f t="shared" si="6"/>
        <v>-153519.17278106816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646597.86949708057</v>
      </c>
      <c r="Q24" s="124">
        <f t="shared" si="3"/>
        <v>253739.15128008864</v>
      </c>
      <c r="R24" s="124">
        <f t="shared" si="4"/>
        <v>255987.36290402524</v>
      </c>
      <c r="S24" s="124">
        <f t="shared" si="5"/>
        <v>294857.67179932533</v>
      </c>
      <c r="T24" s="124">
        <f t="shared" si="6"/>
        <v>-157986.31648635858</v>
      </c>
      <c r="U24" s="196">
        <f>SUM(Q21:T24)/4</f>
        <v>622958.61590233352</v>
      </c>
      <c r="V24" s="124">
        <f>SUM(Q21:Q24)/4</f>
        <v>243304.00643012417</v>
      </c>
      <c r="W24" s="124">
        <f>SUM(R21:R24)/4</f>
        <v>245333.31926773035</v>
      </c>
      <c r="X24" s="124">
        <f>SUM(S21:S24)/4</f>
        <v>285732.30902501405</v>
      </c>
      <c r="Y24" s="124">
        <f>SUM(T21:T24)/4</f>
        <v>-151411.01882053504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663042.05090393045</v>
      </c>
      <c r="Q25" s="124">
        <f t="shared" si="3"/>
        <v>261030.66272334434</v>
      </c>
      <c r="R25" s="124">
        <f t="shared" si="4"/>
        <v>263436.15458336414</v>
      </c>
      <c r="S25" s="124">
        <f t="shared" si="5"/>
        <v>301158.67998227075</v>
      </c>
      <c r="T25" s="124">
        <f t="shared" si="6"/>
        <v>-162583.44638504891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679913.3918515984</v>
      </c>
      <c r="Q26" s="124">
        <f t="shared" si="3"/>
        <v>268531.70485533657</v>
      </c>
      <c r="R26" s="124">
        <f t="shared" si="4"/>
        <v>271101.69328041811</v>
      </c>
      <c r="S26" s="124">
        <f t="shared" si="5"/>
        <v>307594.33856749086</v>
      </c>
      <c r="T26" s="124">
        <f t="shared" si="6"/>
        <v>-167314.34485164721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697223.20542952325</v>
      </c>
      <c r="Q27" s="124">
        <f t="shared" si="3"/>
        <v>276248.29880211904</v>
      </c>
      <c r="R27" s="124">
        <f t="shared" si="4"/>
        <v>278990.28596035822</v>
      </c>
      <c r="S27" s="124">
        <f t="shared" si="5"/>
        <v>314167.52498829569</v>
      </c>
      <c r="T27" s="124">
        <f t="shared" si="6"/>
        <v>-172182.90432124981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714983.10950016219</v>
      </c>
      <c r="Q28" s="124">
        <f t="shared" si="3"/>
        <v>284186.63871432334</v>
      </c>
      <c r="R28" s="124">
        <f t="shared" si="4"/>
        <v>287108.42311018711</v>
      </c>
      <c r="S28" s="124">
        <f t="shared" si="5"/>
        <v>320881.17816776672</v>
      </c>
      <c r="T28" s="124">
        <f t="shared" si="6"/>
        <v>-177193.13049211507</v>
      </c>
      <c r="U28" s="196">
        <f>SUM(Q25:T28)/4</f>
        <v>688790.43942130357</v>
      </c>
      <c r="V28" s="124">
        <f>SUM(Q25:Q28)/4</f>
        <v>272499.32627378078</v>
      </c>
      <c r="W28" s="124">
        <f>SUM(R25:R28)/4</f>
        <v>275159.1392335819</v>
      </c>
      <c r="X28" s="124">
        <f>SUM(S25:S28)/4</f>
        <v>310950.43042645598</v>
      </c>
      <c r="Y28" s="124">
        <f>SUM(T25:T28)/4</f>
        <v>-169818.45651251526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733205.03502949048</v>
      </c>
      <c r="Q29" s="124">
        <f t="shared" si="3"/>
        <v>292353.09673923627</v>
      </c>
      <c r="R29" s="124">
        <f t="shared" si="4"/>
        <v>295462.78407890839</v>
      </c>
      <c r="S29" s="124">
        <f t="shared" si="5"/>
        <v>327738.29983277235</v>
      </c>
      <c r="T29" s="124">
        <f t="shared" si="6"/>
        <v>-182349.14562142646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751901.23464794853</v>
      </c>
      <c r="Q30" s="124">
        <f t="shared" si="3"/>
        <v>300754.22813575587</v>
      </c>
      <c r="R30" s="124">
        <f t="shared" si="4"/>
        <v>304060.24257308576</v>
      </c>
      <c r="S30" s="124">
        <f t="shared" si="5"/>
        <v>334741.9558560634</v>
      </c>
      <c r="T30" s="124">
        <f t="shared" si="6"/>
        <v>-187655.19191695662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771084.29144827195</v>
      </c>
      <c r="Q31" s="124">
        <f t="shared" si="3"/>
        <v>309396.7765363325</v>
      </c>
      <c r="R31" s="124">
        <f t="shared" si="4"/>
        <v>312907.87231231359</v>
      </c>
      <c r="S31" s="124">
        <f t="shared" si="5"/>
        <v>341895.27762704896</v>
      </c>
      <c r="T31" s="124">
        <f t="shared" si="6"/>
        <v>-193115.63502742312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790767.12802682735</v>
      </c>
      <c r="Q32" s="124">
        <f t="shared" si="3"/>
        <v>318287.67936011811</v>
      </c>
      <c r="R32" s="124">
        <f t="shared" si="4"/>
        <v>322012.95284925186</v>
      </c>
      <c r="S32" s="124">
        <f t="shared" si="5"/>
        <v>349201.46345186484</v>
      </c>
      <c r="T32" s="124">
        <f t="shared" si="6"/>
        <v>-198734.96763440743</v>
      </c>
      <c r="U32" s="196">
        <f>SUM(Q29:T32)/4</f>
        <v>761739.42228813458</v>
      </c>
      <c r="V32" s="124">
        <f>SUM(Q29:Q32)/4</f>
        <v>305197.94519286067</v>
      </c>
      <c r="W32" s="124">
        <f>SUM(R29:R32)/4</f>
        <v>308610.96295338991</v>
      </c>
      <c r="X32" s="124">
        <f>SUM(S29:S32)/4</f>
        <v>338394.24919193739</v>
      </c>
      <c r="Y32" s="124">
        <f>SUM(T29:T32)/4</f>
        <v>-190463.73505005342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810963.01577525178</v>
      </c>
      <c r="Q33" s="124">
        <f t="shared" si="3"/>
        <v>327434.073381669</v>
      </c>
      <c r="R33" s="124">
        <f t="shared" si="4"/>
        <v>331382.97555901407</v>
      </c>
      <c r="S33" s="124">
        <f t="shared" si="5"/>
        <v>356663.77998336148</v>
      </c>
      <c r="T33" s="124">
        <f t="shared" si="6"/>
        <v>-204517.81314879269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831685.58442939725</v>
      </c>
      <c r="Q34" s="124">
        <f t="shared" si="3"/>
        <v>336843.30045967264</v>
      </c>
      <c r="R34" s="124">
        <f t="shared" si="4"/>
        <v>341025.64980283601</v>
      </c>
      <c r="S34" s="124">
        <f t="shared" si="5"/>
        <v>364285.56368165003</v>
      </c>
      <c r="T34" s="124">
        <f t="shared" si="6"/>
        <v>-210468.92951476137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852948.83188276982</v>
      </c>
      <c r="Q35" s="124">
        <f t="shared" si="3"/>
        <v>346522.91343029606</v>
      </c>
      <c r="R35" s="124">
        <f t="shared" si="4"/>
        <v>350948.90927109687</v>
      </c>
      <c r="S35" s="124">
        <f t="shared" si="5"/>
        <v>372070.22230585961</v>
      </c>
      <c r="T35" s="124">
        <f t="shared" si="6"/>
        <v>-216593.21312448275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874767.1342718607</v>
      </c>
      <c r="Q36" s="124">
        <f t="shared" si="3"/>
        <v>356480.68216988741</v>
      </c>
      <c r="R36" s="124">
        <f t="shared" si="4"/>
        <v>361160.91851091117</v>
      </c>
      <c r="S36" s="124">
        <f t="shared" si="5"/>
        <v>380021.2364377731</v>
      </c>
      <c r="T36" s="124">
        <f t="shared" si="6"/>
        <v>-222895.70284671095</v>
      </c>
      <c r="U36" s="196">
        <f>SUM(Q33:T36)/4</f>
        <v>842591.1415898198</v>
      </c>
      <c r="V36" s="124">
        <f>SUM(Q33:Q36)/4</f>
        <v>341820.24236038129</v>
      </c>
      <c r="W36" s="124">
        <f>SUM(R33:R36)/4</f>
        <v>346129.61328596447</v>
      </c>
      <c r="X36" s="124">
        <f>SUM(S33:S36)/4</f>
        <v>368260.20060216106</v>
      </c>
      <c r="Y36" s="124">
        <f>SUM(T33:T36)/4</f>
        <v>-213618.91465868693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897155.2563409732</v>
      </c>
      <c r="Q37" s="124">
        <f t="shared" si="3"/>
        <v>366724.59983189666</v>
      </c>
      <c r="R37" s="124">
        <f t="shared" si="4"/>
        <v>371670.07964366238</v>
      </c>
      <c r="S37" s="124">
        <f t="shared" si="5"/>
        <v>388142.16103802266</v>
      </c>
      <c r="T37" s="124">
        <f t="shared" si="6"/>
        <v>-229381.58417260848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920128.36209436168</v>
      </c>
      <c r="Q38" s="124">
        <f t="shared" si="3"/>
        <v>377262.88926302188</v>
      </c>
      <c r="R38" s="124">
        <f t="shared" si="4"/>
        <v>382485.03927800537</v>
      </c>
      <c r="S38" s="124">
        <f t="shared" si="5"/>
        <v>396436.6270355403</v>
      </c>
      <c r="T38" s="124">
        <f t="shared" si="6"/>
        <v>-236056.19348220588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943702.02574372338</v>
      </c>
      <c r="Q39" s="124">
        <f t="shared" si="3"/>
        <v>388104.0096037318</v>
      </c>
      <c r="R39" s="124">
        <f t="shared" si="4"/>
        <v>393614.69562402501</v>
      </c>
      <c r="S39" s="124">
        <f t="shared" si="5"/>
        <v>404908.34295097453</v>
      </c>
      <c r="T39" s="124">
        <f t="shared" si="6"/>
        <v>-242925.02243500814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ref="P40:P52" si="7">SUM(Q40:T40)</f>
        <v>967892.24295930658</v>
      </c>
      <c r="Q40" s="124">
        <f t="shared" si="3"/>
        <v>399256.66307846224</v>
      </c>
      <c r="R40" s="124">
        <f t="shared" si="4"/>
        <v>405068.205814405</v>
      </c>
      <c r="S40" s="124">
        <f t="shared" si="5"/>
        <v>413561.09655479924</v>
      </c>
      <c r="T40" s="124">
        <f t="shared" si="6"/>
        <v>-249993.72248836007</v>
      </c>
      <c r="U40" s="196">
        <f>SUM(Q37:T40)/4</f>
        <v>932219.47178459109</v>
      </c>
      <c r="V40" s="124">
        <f>SUM(Q37:Q40)/4</f>
        <v>382837.04044427816</v>
      </c>
      <c r="W40" s="124">
        <f>SUM(R37:R40)/4</f>
        <v>388209.50509002444</v>
      </c>
      <c r="X40" s="124">
        <f>SUM(S37:S40)/4</f>
        <v>400762.05689483421</v>
      </c>
      <c r="Y40" s="124">
        <f>SUM(T37:T40)/4</f>
        <v>-239589.13064454566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7"/>
        <v>992715.44243313407</v>
      </c>
      <c r="Q41" s="124">
        <f t="shared" si="3"/>
        <v>410729.80198093771</v>
      </c>
      <c r="R41" s="124">
        <f t="shared" si="4"/>
        <v>416854.99343862967</v>
      </c>
      <c r="S41" s="124">
        <f t="shared" si="5"/>
        <v>422398.75656085525</v>
      </c>
      <c r="T41" s="124">
        <f t="shared" si="6"/>
        <v>-257268.10954728848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7"/>
        <v>1018188.4977630791</v>
      </c>
      <c r="Q42" s="124">
        <f t="shared" si="3"/>
        <v>422532.63586022472</v>
      </c>
      <c r="R42" s="124">
        <f t="shared" si="4"/>
        <v>428984.75629641843</v>
      </c>
      <c r="S42" s="124">
        <f t="shared" si="5"/>
        <v>431425.27435608266</v>
      </c>
      <c r="T42" s="124">
        <f t="shared" si="6"/>
        <v>-264754.16874964669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7"/>
        <v>1044328.7396667751</v>
      </c>
      <c r="Q43" s="124">
        <f t="shared" si="3"/>
        <v>434674.63891328528</v>
      </c>
      <c r="R43" s="124">
        <f t="shared" si="4"/>
        <v>441467.47437677154</v>
      </c>
      <c r="S43" s="124">
        <f t="shared" si="5"/>
        <v>440644.68576721684</v>
      </c>
      <c r="T43" s="124">
        <f t="shared" si="6"/>
        <v>-272458.0593904985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7"/>
        <v>1071153.9685346023</v>
      </c>
      <c r="Q44" s="124">
        <f t="shared" si="3"/>
        <v>447165.55758996477</v>
      </c>
      <c r="R44" s="124">
        <f t="shared" si="4"/>
        <v>454313.41806919256</v>
      </c>
      <c r="S44" s="124">
        <f t="shared" si="5"/>
        <v>450061.11286523822</v>
      </c>
      <c r="T44" s="124">
        <f t="shared" si="6"/>
        <v>-280386.11998979322</v>
      </c>
      <c r="U44" s="196">
        <f>SUM(Q41:T44)/4</f>
        <v>1031596.6620993979</v>
      </c>
      <c r="V44" s="124">
        <f>SUM(Q41:Q44)/4</f>
        <v>428775.65858610312</v>
      </c>
      <c r="W44" s="124">
        <f>SUM(R41:R44)/4</f>
        <v>435405.16054525308</v>
      </c>
      <c r="X44" s="124">
        <f>SUM(S41:S44)/4</f>
        <v>436132.45738734823</v>
      </c>
      <c r="Y44" s="124">
        <f>SUM(T41:T44)/4</f>
        <v>-268716.61441930674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1098682.4673312427</v>
      </c>
      <c r="Q45" s="124">
        <f t="shared" si="3"/>
        <v>460015.41841651872</v>
      </c>
      <c r="R45" s="124">
        <f t="shared" si="4"/>
        <v>467533.15661384317</v>
      </c>
      <c r="S45" s="124">
        <f t="shared" si="5"/>
        <v>459678.7658083823</v>
      </c>
      <c r="T45" s="124">
        <f t="shared" si="6"/>
        <v>-288544.8735075015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1126933.0148555734</v>
      </c>
      <c r="Q46" s="124">
        <f t="shared" si="3"/>
        <v>473234.53604395804</v>
      </c>
      <c r="R46" s="124">
        <f t="shared" si="4"/>
        <v>481137.56679758307</v>
      </c>
      <c r="S46" s="124">
        <f t="shared" si="5"/>
        <v>469501.94472453458</v>
      </c>
      <c r="T46" s="124">
        <f t="shared" si="6"/>
        <v>-296941.03271050245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1155924.8993689367</v>
      </c>
      <c r="Q47" s="124">
        <f t="shared" si="3"/>
        <v>486833.52152767399</v>
      </c>
      <c r="R47" s="124">
        <f t="shared" si="4"/>
        <v>495137.84190304938</v>
      </c>
      <c r="S47" s="124">
        <f t="shared" si="5"/>
        <v>479535.04163385119</v>
      </c>
      <c r="T47" s="124">
        <f t="shared" si="6"/>
        <v>-305581.5056956379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1185677.9326021145</v>
      </c>
      <c r="Q48" s="124">
        <f t="shared" si="3"/>
        <v>500823.29084498814</v>
      </c>
      <c r="R48" s="124">
        <f t="shared" si="4"/>
        <v>509545.50091813918</v>
      </c>
      <c r="S48" s="124">
        <f t="shared" si="5"/>
        <v>489782.5424124655</v>
      </c>
      <c r="T48" s="124">
        <f t="shared" si="6"/>
        <v>-314473.40157347824</v>
      </c>
      <c r="U48" s="196">
        <f>SUM(Q45:T48)/4</f>
        <v>1141804.578539467</v>
      </c>
      <c r="V48" s="124">
        <f>SUM(Q45:Q48)/4</f>
        <v>480226.69170828472</v>
      </c>
      <c r="W48" s="124">
        <f>SUM(R45:R48)/4</f>
        <v>488338.51655815367</v>
      </c>
      <c r="X48" s="124">
        <f>SUM(S45:S48)/4</f>
        <v>474624.57364480838</v>
      </c>
      <c r="Y48" s="124">
        <f>SUM(T45:T48)/4</f>
        <v>-301385.20337177999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26340951.876861304</v>
      </c>
      <c r="Q54" s="196">
        <f>SUM(Q$17:Q$52)</f>
        <v>10687590.226045253</v>
      </c>
      <c r="R54" s="196">
        <f>SUM(R$17:R$52)</f>
        <v>10823706.720147599</v>
      </c>
      <c r="S54" s="196">
        <f>SUM(S$17:S$52)</f>
        <v>11509662.631227782</v>
      </c>
      <c r="T54" s="196">
        <f>SUM(T$17:T$52)</f>
        <v>-6680007.7005593311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0</v>
      </c>
      <c r="R55" s="188">
        <f>R54-R$10</f>
        <v>0</v>
      </c>
      <c r="S55" s="188">
        <f>S54-S$10</f>
        <v>-2.2351741790771484E-8</v>
      </c>
      <c r="T55" s="188">
        <f>T54-T$10</f>
        <v>0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2.5351618348828264E-2</v>
      </c>
      <c r="Z56" s="2"/>
    </row>
    <row r="57" spans="13:26" x14ac:dyDescent="0.25">
      <c r="M57" s="2"/>
      <c r="O57" s="134" t="s">
        <v>236</v>
      </c>
      <c r="P57" s="197">
        <f>((1+P56)^(1/12))-1</f>
        <v>2.0884775087997021E-3</v>
      </c>
      <c r="Z57" s="2"/>
    </row>
    <row r="58" spans="13:26" x14ac:dyDescent="0.25">
      <c r="M58" s="2"/>
      <c r="O58" s="134" t="s">
        <v>235</v>
      </c>
      <c r="P58" s="196">
        <f>P10</f>
        <v>26340951.876861311</v>
      </c>
      <c r="Z58" s="2"/>
    </row>
    <row r="59" spans="13:26" x14ac:dyDescent="0.25">
      <c r="M59" s="2"/>
      <c r="O59" s="134" t="s">
        <v>234</v>
      </c>
      <c r="P59" s="196">
        <f>P58/(1+P57)^P60</f>
        <v>11822278.500402875</v>
      </c>
      <c r="Z59" s="2"/>
    </row>
    <row r="60" spans="13:26" x14ac:dyDescent="0.25">
      <c r="M60" s="2"/>
      <c r="O60" s="134" t="s">
        <v>233</v>
      </c>
      <c r="P60" s="124">
        <f>$P$12*12</f>
        <v>384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44795.616539423085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44795.616539423085</v>
      </c>
      <c r="Q63" s="124">
        <f t="shared" ref="Q63:Q103" si="8">O63*$P$57</f>
        <v>0</v>
      </c>
      <c r="R63" s="124">
        <f t="shared" ref="R63:R103" si="9">O63+P63+Q63</f>
        <v>44795.616539423085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103" si="11">R63</f>
        <v>44795.616539423085</v>
      </c>
      <c r="P64" s="124">
        <f t="shared" ref="P64:P187" si="12">P63</f>
        <v>44795.616539423085</v>
      </c>
      <c r="Q64" s="124">
        <f t="shared" si="8"/>
        <v>93.55463763540105</v>
      </c>
      <c r="R64" s="124">
        <f t="shared" si="9"/>
        <v>89684.787716481573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89684.787716481573</v>
      </c>
      <c r="P65" s="124">
        <f t="shared" si="12"/>
        <v>44795.616539423085</v>
      </c>
      <c r="Q65" s="124">
        <f t="shared" si="8"/>
        <v>187.30466202734755</v>
      </c>
      <c r="R65" s="124">
        <f t="shared" si="9"/>
        <v>134667.708917932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134667.708917932</v>
      </c>
      <c r="P66" s="124">
        <f t="shared" si="12"/>
        <v>44795.616539423085</v>
      </c>
      <c r="Q66" s="124">
        <f t="shared" si="8"/>
        <v>281.25048123668603</v>
      </c>
      <c r="R66" s="124">
        <f t="shared" si="9"/>
        <v>179744.57593859179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179744.57593859179</v>
      </c>
      <c r="P67" s="124">
        <f t="shared" si="12"/>
        <v>44795.616539423085</v>
      </c>
      <c r="Q67" s="124">
        <f t="shared" si="8"/>
        <v>375.39250417648907</v>
      </c>
      <c r="R67" s="124">
        <f t="shared" si="9"/>
        <v>224915.58498219139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224915.58498219139</v>
      </c>
      <c r="P68" s="124">
        <f t="shared" si="12"/>
        <v>44795.616539423085</v>
      </c>
      <c r="Q68" s="124">
        <f t="shared" si="8"/>
        <v>469.73114061383473</v>
      </c>
      <c r="R68" s="124">
        <f t="shared" si="9"/>
        <v>270180.9326622283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270180.9326622283</v>
      </c>
      <c r="P69" s="124">
        <f t="shared" si="12"/>
        <v>44795.616539423085</v>
      </c>
      <c r="Q69" s="124">
        <f t="shared" si="8"/>
        <v>564.2668011715906</v>
      </c>
      <c r="R69" s="124">
        <f t="shared" si="9"/>
        <v>315540.81600282295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315540.81600282295</v>
      </c>
      <c r="P70" s="124">
        <f t="shared" si="12"/>
        <v>44795.616539423085</v>
      </c>
      <c r="Q70" s="124">
        <f t="shared" si="8"/>
        <v>658.99989733020084</v>
      </c>
      <c r="R70" s="124">
        <f t="shared" si="9"/>
        <v>360995.43243957619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360995.43243957619</v>
      </c>
      <c r="P71" s="124">
        <f t="shared" si="12"/>
        <v>44795.616539423085</v>
      </c>
      <c r="Q71" s="124">
        <f t="shared" si="8"/>
        <v>753.93084142947725</v>
      </c>
      <c r="R71" s="124">
        <f t="shared" si="9"/>
        <v>406544.97982042871</v>
      </c>
      <c r="Z71" s="2"/>
    </row>
    <row r="72" spans="13:26" x14ac:dyDescent="0.25">
      <c r="M72" s="2"/>
      <c r="N72" s="1">
        <f t="shared" si="10"/>
        <v>10</v>
      </c>
      <c r="O72" s="124">
        <f t="shared" si="11"/>
        <v>406544.97982042871</v>
      </c>
      <c r="P72" s="124">
        <f t="shared" si="12"/>
        <v>44795.616539423085</v>
      </c>
      <c r="Q72" s="124">
        <f t="shared" si="8"/>
        <v>849.06004667039406</v>
      </c>
      <c r="R72" s="124">
        <f t="shared" si="9"/>
        <v>452189.65640652215</v>
      </c>
      <c r="Z72" s="2"/>
    </row>
    <row r="73" spans="13:26" x14ac:dyDescent="0.25">
      <c r="M73" s="2"/>
      <c r="N73" s="1">
        <f t="shared" si="10"/>
        <v>11</v>
      </c>
      <c r="O73" s="124">
        <f t="shared" si="11"/>
        <v>452189.65640652215</v>
      </c>
      <c r="P73" s="124">
        <f t="shared" si="12"/>
        <v>44795.616539423085</v>
      </c>
      <c r="Q73" s="124">
        <f t="shared" si="8"/>
        <v>944.38792711688666</v>
      </c>
      <c r="R73" s="124">
        <f t="shared" si="9"/>
        <v>497929.66087306209</v>
      </c>
      <c r="Z73" s="2"/>
    </row>
    <row r="74" spans="13:26" x14ac:dyDescent="0.25">
      <c r="M74" s="2"/>
      <c r="N74" s="1">
        <f t="shared" si="10"/>
        <v>12</v>
      </c>
      <c r="O74" s="124">
        <f t="shared" si="11"/>
        <v>497929.66087306209</v>
      </c>
      <c r="P74" s="124">
        <f t="shared" si="12"/>
        <v>44795.616539423085</v>
      </c>
      <c r="Q74" s="124">
        <f t="shared" si="8"/>
        <v>1039.9148976976533</v>
      </c>
      <c r="R74" s="124">
        <f t="shared" si="9"/>
        <v>543765.19231018284</v>
      </c>
      <c r="Z74" s="2"/>
    </row>
    <row r="75" spans="13:26" x14ac:dyDescent="0.25">
      <c r="M75" s="2"/>
      <c r="N75" s="1">
        <f t="shared" si="10"/>
        <v>13</v>
      </c>
      <c r="O75" s="124">
        <f t="shared" si="11"/>
        <v>543765.19231018284</v>
      </c>
      <c r="P75" s="124">
        <f t="shared" si="12"/>
        <v>44795.616539423085</v>
      </c>
      <c r="Q75" s="124">
        <f t="shared" si="8"/>
        <v>1135.6413742079615</v>
      </c>
      <c r="R75" s="124">
        <f t="shared" si="9"/>
        <v>589696.45022381388</v>
      </c>
      <c r="Z75" s="2"/>
    </row>
    <row r="76" spans="13:26" x14ac:dyDescent="0.25">
      <c r="M76" s="2"/>
      <c r="N76" s="1">
        <f t="shared" si="10"/>
        <v>14</v>
      </c>
      <c r="O76" s="124">
        <f t="shared" si="11"/>
        <v>589696.45022381388</v>
      </c>
      <c r="P76" s="124">
        <f t="shared" si="12"/>
        <v>44795.616539423085</v>
      </c>
      <c r="Q76" s="124">
        <f t="shared" si="8"/>
        <v>1231.5677733114583</v>
      </c>
      <c r="R76" s="124">
        <f t="shared" si="9"/>
        <v>635723.63453654852</v>
      </c>
      <c r="Z76" s="2"/>
    </row>
    <row r="77" spans="13:26" x14ac:dyDescent="0.25">
      <c r="M77" s="2"/>
      <c r="N77" s="1">
        <f t="shared" si="10"/>
        <v>15</v>
      </c>
      <c r="O77" s="124">
        <f t="shared" si="11"/>
        <v>635723.63453654852</v>
      </c>
      <c r="P77" s="124">
        <f t="shared" si="12"/>
        <v>44795.616539423085</v>
      </c>
      <c r="Q77" s="124">
        <f t="shared" si="8"/>
        <v>1327.6945125419832</v>
      </c>
      <c r="R77" s="124">
        <f t="shared" si="9"/>
        <v>681846.94558851363</v>
      </c>
      <c r="Z77" s="2"/>
    </row>
    <row r="78" spans="13:26" x14ac:dyDescent="0.25">
      <c r="M78" s="2"/>
      <c r="N78" s="1">
        <f t="shared" si="10"/>
        <v>16</v>
      </c>
      <c r="O78" s="124">
        <f t="shared" si="11"/>
        <v>681846.94558851363</v>
      </c>
      <c r="P78" s="124">
        <f t="shared" si="12"/>
        <v>44795.616539423085</v>
      </c>
      <c r="Q78" s="124">
        <f t="shared" si="8"/>
        <v>1424.022010305385</v>
      </c>
      <c r="R78" s="124">
        <f t="shared" si="9"/>
        <v>728066.58413824218</v>
      </c>
      <c r="Z78" s="2"/>
    </row>
    <row r="79" spans="13:26" x14ac:dyDescent="0.25">
      <c r="M79" s="2"/>
      <c r="N79" s="1">
        <f t="shared" si="10"/>
        <v>17</v>
      </c>
      <c r="O79" s="124">
        <f t="shared" si="11"/>
        <v>728066.58413824218</v>
      </c>
      <c r="P79" s="124">
        <f t="shared" si="12"/>
        <v>44795.616539423085</v>
      </c>
      <c r="Q79" s="124">
        <f t="shared" si="8"/>
        <v>1520.5506858813446</v>
      </c>
      <c r="R79" s="124">
        <f t="shared" si="9"/>
        <v>774382.75136354659</v>
      </c>
      <c r="Z79" s="2"/>
    </row>
    <row r="80" spans="13:26" x14ac:dyDescent="0.25">
      <c r="M80" s="2"/>
      <c r="N80" s="1">
        <f t="shared" si="10"/>
        <v>18</v>
      </c>
      <c r="O80" s="124">
        <f t="shared" si="11"/>
        <v>774382.75136354659</v>
      </c>
      <c r="P80" s="124">
        <f t="shared" si="12"/>
        <v>44795.616539423085</v>
      </c>
      <c r="Q80" s="124">
        <f t="shared" si="8"/>
        <v>1617.2809594251989</v>
      </c>
      <c r="R80" s="124">
        <f t="shared" si="9"/>
        <v>820795.64886239485</v>
      </c>
      <c r="Z80" s="2"/>
    </row>
    <row r="81" spans="13:26" x14ac:dyDescent="0.25">
      <c r="M81" s="2"/>
      <c r="N81" s="1">
        <f t="shared" si="10"/>
        <v>19</v>
      </c>
      <c r="O81" s="124">
        <f t="shared" si="11"/>
        <v>820795.64886239485</v>
      </c>
      <c r="P81" s="124">
        <f t="shared" si="12"/>
        <v>44795.616539423085</v>
      </c>
      <c r="Q81" s="124">
        <f t="shared" si="8"/>
        <v>1714.2132519697693</v>
      </c>
      <c r="R81" s="124">
        <f t="shared" si="9"/>
        <v>867305.47865378775</v>
      </c>
      <c r="Z81" s="2"/>
    </row>
    <row r="82" spans="13:26" x14ac:dyDescent="0.25">
      <c r="M82" s="2"/>
      <c r="N82" s="1">
        <f t="shared" si="10"/>
        <v>20</v>
      </c>
      <c r="O82" s="124">
        <f t="shared" si="11"/>
        <v>867305.47865378775</v>
      </c>
      <c r="P82" s="124">
        <f t="shared" si="12"/>
        <v>44795.616539423085</v>
      </c>
      <c r="Q82" s="124">
        <f t="shared" si="8"/>
        <v>1811.3479854271959</v>
      </c>
      <c r="R82" s="124">
        <f t="shared" si="9"/>
        <v>913912.44317863812</v>
      </c>
      <c r="Z82" s="2"/>
    </row>
    <row r="83" spans="13:26" x14ac:dyDescent="0.25">
      <c r="M83" s="2"/>
      <c r="N83" s="1">
        <f t="shared" si="10"/>
        <v>21</v>
      </c>
      <c r="O83" s="124">
        <f t="shared" si="11"/>
        <v>913912.44317863812</v>
      </c>
      <c r="P83" s="124">
        <f t="shared" si="12"/>
        <v>44795.616539423085</v>
      </c>
      <c r="Q83" s="124">
        <f t="shared" si="8"/>
        <v>1908.6855825907714</v>
      </c>
      <c r="R83" s="124">
        <f t="shared" si="9"/>
        <v>960616.74530065199</v>
      </c>
      <c r="Z83" s="2"/>
    </row>
    <row r="84" spans="13:26" x14ac:dyDescent="0.25">
      <c r="M84" s="2"/>
      <c r="N84" s="1">
        <f t="shared" si="10"/>
        <v>22</v>
      </c>
      <c r="O84" s="124">
        <f t="shared" si="11"/>
        <v>960616.74530065199</v>
      </c>
      <c r="P84" s="124">
        <f t="shared" si="12"/>
        <v>44795.616539423085</v>
      </c>
      <c r="Q84" s="124">
        <f t="shared" si="8"/>
        <v>2006.2264671367836</v>
      </c>
      <c r="R84" s="124">
        <f t="shared" si="9"/>
        <v>1007418.5883072119</v>
      </c>
      <c r="Z84" s="2"/>
    </row>
    <row r="85" spans="13:26" x14ac:dyDescent="0.25">
      <c r="M85" s="2"/>
      <c r="N85" s="1">
        <f t="shared" si="10"/>
        <v>23</v>
      </c>
      <c r="O85" s="124">
        <f t="shared" si="11"/>
        <v>1007418.5883072119</v>
      </c>
      <c r="P85" s="124">
        <f t="shared" si="12"/>
        <v>44795.616539423085</v>
      </c>
      <c r="Q85" s="124">
        <f t="shared" si="8"/>
        <v>2103.9710636263585</v>
      </c>
      <c r="R85" s="124">
        <f t="shared" si="9"/>
        <v>1054318.1759102615</v>
      </c>
      <c r="Z85" s="2"/>
    </row>
    <row r="86" spans="13:26" x14ac:dyDescent="0.25">
      <c r="M86" s="2"/>
      <c r="N86" s="1">
        <f t="shared" si="10"/>
        <v>24</v>
      </c>
      <c r="O86" s="124">
        <f t="shared" si="11"/>
        <v>1054318.1759102615</v>
      </c>
      <c r="P86" s="124">
        <f t="shared" si="12"/>
        <v>44795.616539423085</v>
      </c>
      <c r="Q86" s="124">
        <f t="shared" si="8"/>
        <v>2201.9197975073089</v>
      </c>
      <c r="R86" s="124">
        <f t="shared" si="9"/>
        <v>1101315.7122471919</v>
      </c>
      <c r="Z86" s="2"/>
    </row>
    <row r="87" spans="13:26" x14ac:dyDescent="0.25">
      <c r="M87" s="2"/>
      <c r="N87" s="1">
        <f t="shared" si="10"/>
        <v>25</v>
      </c>
      <c r="O87" s="124">
        <f t="shared" si="11"/>
        <v>1101315.7122471919</v>
      </c>
      <c r="P87" s="124">
        <f t="shared" si="12"/>
        <v>44795.616539423085</v>
      </c>
      <c r="Q87" s="124">
        <f t="shared" si="8"/>
        <v>2300.0730951159849</v>
      </c>
      <c r="R87" s="124">
        <f t="shared" si="9"/>
        <v>1148411.4018817311</v>
      </c>
      <c r="Z87" s="2"/>
    </row>
    <row r="88" spans="13:26" x14ac:dyDescent="0.25">
      <c r="M88" s="2"/>
      <c r="N88" s="1">
        <f t="shared" si="10"/>
        <v>26</v>
      </c>
      <c r="O88" s="124">
        <f t="shared" si="11"/>
        <v>1148411.4018817311</v>
      </c>
      <c r="P88" s="124">
        <f t="shared" si="12"/>
        <v>44795.616539423085</v>
      </c>
      <c r="Q88" s="124">
        <f t="shared" si="8"/>
        <v>2398.4313836791312</v>
      </c>
      <c r="R88" s="124">
        <f t="shared" si="9"/>
        <v>1195605.4498048334</v>
      </c>
      <c r="Z88" s="2"/>
    </row>
    <row r="89" spans="13:26" x14ac:dyDescent="0.25">
      <c r="M89" s="2"/>
      <c r="N89" s="1">
        <f t="shared" si="10"/>
        <v>27</v>
      </c>
      <c r="O89" s="124">
        <f t="shared" si="11"/>
        <v>1195605.4498048334</v>
      </c>
      <c r="P89" s="124">
        <f t="shared" si="12"/>
        <v>44795.616539423085</v>
      </c>
      <c r="Q89" s="124">
        <f t="shared" si="8"/>
        <v>2496.9950913157459</v>
      </c>
      <c r="R89" s="124">
        <f t="shared" si="9"/>
        <v>1242898.0614355723</v>
      </c>
      <c r="Z89" s="2"/>
    </row>
    <row r="90" spans="13:26" x14ac:dyDescent="0.25">
      <c r="M90" s="2"/>
      <c r="N90" s="1">
        <f t="shared" si="10"/>
        <v>28</v>
      </c>
      <c r="O90" s="124">
        <f t="shared" si="11"/>
        <v>1242898.0614355723</v>
      </c>
      <c r="P90" s="124">
        <f t="shared" si="12"/>
        <v>44795.616539423085</v>
      </c>
      <c r="Q90" s="124">
        <f t="shared" si="8"/>
        <v>2595.7646470389432</v>
      </c>
      <c r="R90" s="124">
        <f t="shared" si="9"/>
        <v>1290289.4426220343</v>
      </c>
      <c r="Z90" s="2"/>
    </row>
    <row r="91" spans="13:26" x14ac:dyDescent="0.25">
      <c r="M91" s="2"/>
      <c r="N91" s="1">
        <f t="shared" si="10"/>
        <v>29</v>
      </c>
      <c r="O91" s="124">
        <f t="shared" si="11"/>
        <v>1290289.4426220343</v>
      </c>
      <c r="P91" s="124">
        <f t="shared" si="12"/>
        <v>44795.616539423085</v>
      </c>
      <c r="Q91" s="124">
        <f t="shared" si="8"/>
        <v>2694.7404807578223</v>
      </c>
      <c r="R91" s="124">
        <f t="shared" si="9"/>
        <v>1337779.7996422153</v>
      </c>
      <c r="Z91" s="2"/>
    </row>
    <row r="92" spans="13:26" x14ac:dyDescent="0.25">
      <c r="M92" s="2"/>
      <c r="N92" s="1">
        <f t="shared" si="10"/>
        <v>30</v>
      </c>
      <c r="O92" s="124">
        <f t="shared" si="11"/>
        <v>1337779.7996422153</v>
      </c>
      <c r="P92" s="124">
        <f t="shared" si="12"/>
        <v>44795.616539423085</v>
      </c>
      <c r="Q92" s="124">
        <f t="shared" si="8"/>
        <v>2793.9230232793384</v>
      </c>
      <c r="R92" s="124">
        <f t="shared" si="9"/>
        <v>1385369.3392049177</v>
      </c>
      <c r="Z92" s="2"/>
    </row>
    <row r="93" spans="13:26" x14ac:dyDescent="0.25">
      <c r="M93" s="2"/>
      <c r="N93" s="1">
        <f t="shared" si="10"/>
        <v>31</v>
      </c>
      <c r="O93" s="124">
        <f t="shared" si="11"/>
        <v>1385369.3392049177</v>
      </c>
      <c r="P93" s="124">
        <f t="shared" si="12"/>
        <v>44795.616539423085</v>
      </c>
      <c r="Q93" s="124">
        <f t="shared" si="8"/>
        <v>2893.3127063101761</v>
      </c>
      <c r="R93" s="124">
        <f t="shared" si="9"/>
        <v>1433058.2684506509</v>
      </c>
      <c r="Z93" s="2"/>
    </row>
    <row r="94" spans="13:26" x14ac:dyDescent="0.25">
      <c r="M94" s="2"/>
      <c r="N94" s="1">
        <f t="shared" si="10"/>
        <v>32</v>
      </c>
      <c r="O94" s="124">
        <f t="shared" si="11"/>
        <v>1433058.2684506509</v>
      </c>
      <c r="P94" s="124">
        <f t="shared" si="12"/>
        <v>44795.616539423085</v>
      </c>
      <c r="Q94" s="124">
        <f t="shared" si="8"/>
        <v>2992.9099624586302</v>
      </c>
      <c r="R94" s="124">
        <f t="shared" si="9"/>
        <v>1480846.7949525325</v>
      </c>
      <c r="Z94" s="2"/>
    </row>
    <row r="95" spans="13:26" x14ac:dyDescent="0.25">
      <c r="M95" s="2"/>
      <c r="N95" s="1">
        <f t="shared" si="10"/>
        <v>33</v>
      </c>
      <c r="O95" s="124">
        <f t="shared" si="11"/>
        <v>1480846.7949525325</v>
      </c>
      <c r="P95" s="124">
        <f t="shared" si="12"/>
        <v>44795.616539423085</v>
      </c>
      <c r="Q95" s="124">
        <f t="shared" si="8"/>
        <v>3092.7152252364881</v>
      </c>
      <c r="R95" s="124">
        <f t="shared" si="9"/>
        <v>1528735.1267171921</v>
      </c>
      <c r="Z95" s="2"/>
    </row>
    <row r="96" spans="13:26" x14ac:dyDescent="0.25">
      <c r="M96" s="2"/>
      <c r="N96" s="1">
        <f t="shared" si="10"/>
        <v>34</v>
      </c>
      <c r="O96" s="124">
        <f t="shared" si="11"/>
        <v>1528735.1267171921</v>
      </c>
      <c r="P96" s="124">
        <f t="shared" si="12"/>
        <v>44795.616539423085</v>
      </c>
      <c r="Q96" s="124">
        <f t="shared" si="8"/>
        <v>3192.7289290609183</v>
      </c>
      <c r="R96" s="124">
        <f t="shared" si="9"/>
        <v>1576723.4721856762</v>
      </c>
      <c r="Z96" s="2"/>
    </row>
    <row r="97" spans="13:26" x14ac:dyDescent="0.25">
      <c r="M97" s="2"/>
      <c r="N97" s="1">
        <f t="shared" si="10"/>
        <v>35</v>
      </c>
      <c r="O97" s="124">
        <f t="shared" si="11"/>
        <v>1576723.4721856762</v>
      </c>
      <c r="P97" s="124">
        <f t="shared" si="12"/>
        <v>44795.616539423085</v>
      </c>
      <c r="Q97" s="124">
        <f t="shared" si="8"/>
        <v>3292.9515092563574</v>
      </c>
      <c r="R97" s="124">
        <f t="shared" si="9"/>
        <v>1624812.0402343557</v>
      </c>
      <c r="Z97" s="2"/>
    </row>
    <row r="98" spans="13:26" x14ac:dyDescent="0.25">
      <c r="M98" s="2"/>
      <c r="N98" s="1">
        <f t="shared" si="10"/>
        <v>36</v>
      </c>
      <c r="O98" s="124">
        <f t="shared" si="11"/>
        <v>1624812.0402343557</v>
      </c>
      <c r="P98" s="124">
        <f t="shared" si="12"/>
        <v>44795.616539423085</v>
      </c>
      <c r="Q98" s="124">
        <f t="shared" si="8"/>
        <v>3393.3834020564086</v>
      </c>
      <c r="R98" s="124">
        <f t="shared" si="9"/>
        <v>1673001.0401758351</v>
      </c>
      <c r="Z98" s="2"/>
    </row>
    <row r="99" spans="13:26" x14ac:dyDescent="0.25">
      <c r="M99" s="2"/>
      <c r="N99" s="1">
        <f t="shared" si="10"/>
        <v>37</v>
      </c>
      <c r="O99" s="124">
        <f t="shared" si="11"/>
        <v>1673001.0401758351</v>
      </c>
      <c r="P99" s="124">
        <f t="shared" si="12"/>
        <v>44795.616539423085</v>
      </c>
      <c r="Q99" s="124">
        <f t="shared" si="8"/>
        <v>3494.0250446057385</v>
      </c>
      <c r="R99" s="124">
        <f t="shared" si="9"/>
        <v>1721290.6817598641</v>
      </c>
      <c r="Z99" s="2"/>
    </row>
    <row r="100" spans="13:26" x14ac:dyDescent="0.25">
      <c r="M100" s="2"/>
      <c r="N100" s="1">
        <f t="shared" si="10"/>
        <v>38</v>
      </c>
      <c r="O100" s="124">
        <f t="shared" si="11"/>
        <v>1721290.6817598641</v>
      </c>
      <c r="P100" s="124">
        <f t="shared" si="12"/>
        <v>44795.616539423085</v>
      </c>
      <c r="Q100" s="124">
        <f t="shared" si="8"/>
        <v>3594.8768749619817</v>
      </c>
      <c r="R100" s="124">
        <f t="shared" si="9"/>
        <v>1769681.1751742491</v>
      </c>
      <c r="Z100" s="2"/>
    </row>
    <row r="101" spans="13:26" x14ac:dyDescent="0.25">
      <c r="M101" s="2"/>
      <c r="N101" s="1">
        <f t="shared" si="10"/>
        <v>39</v>
      </c>
      <c r="O101" s="124">
        <f t="shared" si="11"/>
        <v>1769681.1751742491</v>
      </c>
      <c r="P101" s="124">
        <f t="shared" si="12"/>
        <v>44795.616539423085</v>
      </c>
      <c r="Q101" s="124">
        <f t="shared" si="8"/>
        <v>3695.9393320976451</v>
      </c>
      <c r="R101" s="124">
        <f t="shared" si="9"/>
        <v>1818172.7310457698</v>
      </c>
      <c r="Z101" s="2"/>
    </row>
    <row r="102" spans="13:26" x14ac:dyDescent="0.25">
      <c r="M102" s="2"/>
      <c r="N102" s="1">
        <f t="shared" si="10"/>
        <v>40</v>
      </c>
      <c r="O102" s="124">
        <f t="shared" si="11"/>
        <v>1818172.7310457698</v>
      </c>
      <c r="P102" s="124">
        <f t="shared" si="12"/>
        <v>44795.616539423085</v>
      </c>
      <c r="Q102" s="124">
        <f t="shared" si="8"/>
        <v>3797.2128559020198</v>
      </c>
      <c r="R102" s="124">
        <f t="shared" si="9"/>
        <v>1866765.5604410949</v>
      </c>
      <c r="Z102" s="2"/>
    </row>
    <row r="103" spans="13:26" x14ac:dyDescent="0.25">
      <c r="M103" s="2"/>
      <c r="N103" s="1">
        <f t="shared" si="10"/>
        <v>41</v>
      </c>
      <c r="O103" s="124">
        <f t="shared" si="11"/>
        <v>1866765.5604410949</v>
      </c>
      <c r="P103" s="124">
        <f t="shared" si="12"/>
        <v>44795.616539423085</v>
      </c>
      <c r="Q103" s="124">
        <f t="shared" si="8"/>
        <v>3898.6978871830975</v>
      </c>
      <c r="R103" s="124">
        <f t="shared" si="9"/>
        <v>1915459.8748677012</v>
      </c>
      <c r="Z103" s="2"/>
    </row>
    <row r="104" spans="13:26" x14ac:dyDescent="0.25">
      <c r="M104" s="2"/>
      <c r="N104" s="1">
        <f t="shared" si="10"/>
        <v>42</v>
      </c>
      <c r="O104" s="124">
        <f t="shared" ref="O104:O167" si="13">R103</f>
        <v>1915459.8748677012</v>
      </c>
      <c r="P104" s="124">
        <f t="shared" si="12"/>
        <v>44795.616539423085</v>
      </c>
      <c r="Q104" s="124">
        <f t="shared" ref="Q104:Q167" si="14">O104*$P$57</f>
        <v>4000.3948676694858</v>
      </c>
      <c r="R104" s="124">
        <f t="shared" ref="R104:R167" si="15">O104+P104+Q104</f>
        <v>1964255.8862747939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1964255.8862747939</v>
      </c>
      <c r="P105" s="124">
        <f t="shared" si="12"/>
        <v>44795.616539423085</v>
      </c>
      <c r="Q105" s="124">
        <f t="shared" si="14"/>
        <v>4102.3042400123322</v>
      </c>
      <c r="R105" s="124">
        <f t="shared" si="15"/>
        <v>2013153.8070542293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2013153.8070542293</v>
      </c>
      <c r="P106" s="124">
        <f t="shared" si="12"/>
        <v>44795.616539423085</v>
      </c>
      <c r="Q106" s="124">
        <f t="shared" si="14"/>
        <v>4204.426447787253</v>
      </c>
      <c r="R106" s="124">
        <f t="shared" si="15"/>
        <v>2062153.8500414398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2062153.8500414398</v>
      </c>
      <c r="P107" s="124">
        <f t="shared" si="12"/>
        <v>44795.616539423085</v>
      </c>
      <c r="Q107" s="124">
        <f t="shared" si="14"/>
        <v>4306.7619354962608</v>
      </c>
      <c r="R107" s="124">
        <f t="shared" si="15"/>
        <v>2111256.2285163589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2111256.2285163589</v>
      </c>
      <c r="P108" s="124">
        <f t="shared" si="12"/>
        <v>44795.616539423085</v>
      </c>
      <c r="Q108" s="124">
        <f t="shared" si="14"/>
        <v>4409.3111485697</v>
      </c>
      <c r="R108" s="124">
        <f t="shared" si="15"/>
        <v>2160461.1562043517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2160461.1562043517</v>
      </c>
      <c r="P109" s="124">
        <f t="shared" si="12"/>
        <v>44795.616539423085</v>
      </c>
      <c r="Q109" s="124">
        <f t="shared" si="14"/>
        <v>4512.074533368188</v>
      </c>
      <c r="R109" s="124">
        <f t="shared" si="15"/>
        <v>2209768.8472771426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2209768.8472771426</v>
      </c>
      <c r="P110" s="124">
        <f t="shared" si="12"/>
        <v>44795.616539423085</v>
      </c>
      <c r="Q110" s="124">
        <f t="shared" si="14"/>
        <v>4615.0525371845561</v>
      </c>
      <c r="R110" s="124">
        <f t="shared" si="15"/>
        <v>2259179.5163537501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2259179.5163537501</v>
      </c>
      <c r="P111" s="124">
        <f t="shared" si="12"/>
        <v>44795.616539423085</v>
      </c>
      <c r="Q111" s="124">
        <f t="shared" si="14"/>
        <v>4718.2456082457957</v>
      </c>
      <c r="R111" s="124">
        <f t="shared" si="15"/>
        <v>2308693.378501419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2308693.378501419</v>
      </c>
      <c r="P112" s="124">
        <f t="shared" si="12"/>
        <v>44795.616539423085</v>
      </c>
      <c r="Q112" s="124">
        <f t="shared" si="14"/>
        <v>4821.6541957150112</v>
      </c>
      <c r="R112" s="124">
        <f t="shared" si="15"/>
        <v>2358310.6492365571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2358310.6492365571</v>
      </c>
      <c r="P113" s="124">
        <f t="shared" si="12"/>
        <v>44795.616539423085</v>
      </c>
      <c r="Q113" s="124">
        <f t="shared" si="14"/>
        <v>4925.2787496933724</v>
      </c>
      <c r="R113" s="124">
        <f t="shared" si="15"/>
        <v>2408031.5445256731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2408031.5445256731</v>
      </c>
      <c r="P114" s="124">
        <f t="shared" si="12"/>
        <v>44795.616539423085</v>
      </c>
      <c r="Q114" s="124">
        <f t="shared" si="14"/>
        <v>5029.1197212220768</v>
      </c>
      <c r="R114" s="124">
        <f t="shared" si="15"/>
        <v>2457856.2807863182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2457856.2807863182</v>
      </c>
      <c r="P115" s="124">
        <f t="shared" si="12"/>
        <v>44795.616539423085</v>
      </c>
      <c r="Q115" s="124">
        <f t="shared" si="14"/>
        <v>5133.1775622843106</v>
      </c>
      <c r="R115" s="124">
        <f t="shared" si="15"/>
        <v>2507785.0748880254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2507785.0748880254</v>
      </c>
      <c r="P116" s="124">
        <f t="shared" si="12"/>
        <v>44795.616539423085</v>
      </c>
      <c r="Q116" s="124">
        <f t="shared" si="14"/>
        <v>5237.4527258072176</v>
      </c>
      <c r="R116" s="124">
        <f t="shared" si="15"/>
        <v>2557818.1441532555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2557818.1441532555</v>
      </c>
      <c r="P117" s="124">
        <f t="shared" si="12"/>
        <v>44795.616539423085</v>
      </c>
      <c r="Q117" s="124">
        <f t="shared" si="14"/>
        <v>5341.9456656638686</v>
      </c>
      <c r="R117" s="124">
        <f t="shared" si="15"/>
        <v>2607955.7063583424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2607955.7063583424</v>
      </c>
      <c r="P118" s="124">
        <f t="shared" si="12"/>
        <v>44795.616539423085</v>
      </c>
      <c r="Q118" s="124">
        <f t="shared" si="14"/>
        <v>5446.6568366752381</v>
      </c>
      <c r="R118" s="124">
        <f t="shared" si="15"/>
        <v>2658197.9797344403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2658197.9797344403</v>
      </c>
      <c r="P119" s="124">
        <f t="shared" si="12"/>
        <v>44795.616539423085</v>
      </c>
      <c r="Q119" s="124">
        <f t="shared" si="14"/>
        <v>5551.5866946121851</v>
      </c>
      <c r="R119" s="124">
        <f t="shared" si="15"/>
        <v>2708545.1829684754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2708545.1829684754</v>
      </c>
      <c r="P120" s="124">
        <f t="shared" si="12"/>
        <v>44795.616539423085</v>
      </c>
      <c r="Q120" s="124">
        <f t="shared" si="14"/>
        <v>5656.7356961974347</v>
      </c>
      <c r="R120" s="124">
        <f t="shared" si="15"/>
        <v>2758997.5352040958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2758997.5352040958</v>
      </c>
      <c r="P121" s="124">
        <f t="shared" si="12"/>
        <v>44795.616539423085</v>
      </c>
      <c r="Q121" s="124">
        <f t="shared" si="14"/>
        <v>5762.1042991075683</v>
      </c>
      <c r="R121" s="124">
        <f t="shared" si="15"/>
        <v>2809555.2560426262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2809555.2560426262</v>
      </c>
      <c r="P122" s="124">
        <f t="shared" si="12"/>
        <v>44795.616539423085</v>
      </c>
      <c r="Q122" s="124">
        <f t="shared" si="14"/>
        <v>5867.6929619750135</v>
      </c>
      <c r="R122" s="124">
        <f t="shared" si="15"/>
        <v>2860218.5655440241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2860218.5655440241</v>
      </c>
      <c r="P123" s="124">
        <f t="shared" si="12"/>
        <v>44795.616539423085</v>
      </c>
      <c r="Q123" s="124">
        <f t="shared" si="14"/>
        <v>5973.5021443900405</v>
      </c>
      <c r="R123" s="124">
        <f t="shared" si="15"/>
        <v>2910987.6842278372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2910987.6842278372</v>
      </c>
      <c r="P124" s="124">
        <f t="shared" si="12"/>
        <v>44795.616539423085</v>
      </c>
      <c r="Q124" s="124">
        <f t="shared" si="14"/>
        <v>6079.5323069027672</v>
      </c>
      <c r="R124" s="124">
        <f t="shared" si="15"/>
        <v>2961862.8330741627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2961862.8330741627</v>
      </c>
      <c r="P125" s="124">
        <f t="shared" si="12"/>
        <v>44795.616539423085</v>
      </c>
      <c r="Q125" s="124">
        <f t="shared" si="14"/>
        <v>6185.7839110251552</v>
      </c>
      <c r="R125" s="124">
        <f t="shared" si="15"/>
        <v>3012844.2335246108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3012844.2335246108</v>
      </c>
      <c r="P126" s="124">
        <f t="shared" si="12"/>
        <v>44795.616539423085</v>
      </c>
      <c r="Q126" s="124">
        <f t="shared" si="14"/>
        <v>6292.2574192330267</v>
      </c>
      <c r="R126" s="124">
        <f t="shared" si="15"/>
        <v>3063932.1074832669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3063932.1074832669</v>
      </c>
      <c r="P127" s="124">
        <f t="shared" si="12"/>
        <v>44795.616539423085</v>
      </c>
      <c r="Q127" s="124">
        <f t="shared" si="14"/>
        <v>6398.9532949680743</v>
      </c>
      <c r="R127" s="124">
        <f t="shared" si="15"/>
        <v>3115126.677317658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3115126.677317658</v>
      </c>
      <c r="P128" s="124">
        <f t="shared" si="12"/>
        <v>44795.616539423085</v>
      </c>
      <c r="Q128" s="124">
        <f t="shared" si="14"/>
        <v>6505.872002639876</v>
      </c>
      <c r="R128" s="124">
        <f t="shared" si="15"/>
        <v>3166428.1658597207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3166428.1658597207</v>
      </c>
      <c r="P129" s="124">
        <f t="shared" si="12"/>
        <v>44795.616539423085</v>
      </c>
      <c r="Q129" s="124">
        <f t="shared" si="14"/>
        <v>6613.0140076279195</v>
      </c>
      <c r="R129" s="124">
        <f t="shared" si="15"/>
        <v>3217836.7964067715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3217836.7964067715</v>
      </c>
      <c r="P130" s="124">
        <f t="shared" si="12"/>
        <v>44795.616539423085</v>
      </c>
      <c r="Q130" s="124">
        <f t="shared" si="14"/>
        <v>6720.3797762836284</v>
      </c>
      <c r="R130" s="124">
        <f t="shared" si="15"/>
        <v>3269352.792722478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3269352.792722478</v>
      </c>
      <c r="P131" s="124">
        <f t="shared" si="12"/>
        <v>44795.616539423085</v>
      </c>
      <c r="Q131" s="124">
        <f t="shared" si="14"/>
        <v>6827.9697759323899</v>
      </c>
      <c r="R131" s="124">
        <f t="shared" si="15"/>
        <v>3320976.3790378333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3320976.3790378333</v>
      </c>
      <c r="P132" s="124">
        <f t="shared" si="12"/>
        <v>44795.616539423085</v>
      </c>
      <c r="Q132" s="124">
        <f t="shared" si="14"/>
        <v>6935.7844748755888</v>
      </c>
      <c r="R132" s="124">
        <f t="shared" si="15"/>
        <v>3372707.780052132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3372707.780052132</v>
      </c>
      <c r="P133" s="124">
        <f t="shared" si="12"/>
        <v>44795.616539423085</v>
      </c>
      <c r="Q133" s="124">
        <f t="shared" si="14"/>
        <v>7043.8243423926497</v>
      </c>
      <c r="R133" s="124">
        <f t="shared" si="15"/>
        <v>3424547.2209339477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3424547.2209339477</v>
      </c>
      <c r="P134" s="124">
        <f t="shared" si="12"/>
        <v>44795.616539423085</v>
      </c>
      <c r="Q134" s="124">
        <f t="shared" si="14"/>
        <v>7152.0898487430741</v>
      </c>
      <c r="R134" s="124">
        <f t="shared" si="15"/>
        <v>3476494.9273221139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3476494.9273221139</v>
      </c>
      <c r="P135" s="124">
        <f t="shared" si="12"/>
        <v>44795.616539423085</v>
      </c>
      <c r="Q135" s="124">
        <f t="shared" si="14"/>
        <v>7260.5814651684896</v>
      </c>
      <c r="R135" s="124">
        <f t="shared" si="15"/>
        <v>3528551.1253267052</v>
      </c>
      <c r="Z135" s="2"/>
    </row>
    <row r="136" spans="13:26" x14ac:dyDescent="0.25">
      <c r="M136" s="2"/>
      <c r="N136" s="1">
        <f t="shared" si="10"/>
        <v>74</v>
      </c>
      <c r="O136" s="124">
        <f t="shared" si="13"/>
        <v>3528551.1253267052</v>
      </c>
      <c r="P136" s="124">
        <f t="shared" si="12"/>
        <v>44795.616539423085</v>
      </c>
      <c r="Q136" s="124">
        <f t="shared" si="14"/>
        <v>7369.2996638947025</v>
      </c>
      <c r="R136" s="124">
        <f t="shared" si="15"/>
        <v>3580716.0415300229</v>
      </c>
      <c r="Z136" s="2"/>
    </row>
    <row r="137" spans="13:26" x14ac:dyDescent="0.25">
      <c r="M137" s="2"/>
      <c r="N137" s="1">
        <f t="shared" si="10"/>
        <v>75</v>
      </c>
      <c r="O137" s="124">
        <f t="shared" si="13"/>
        <v>3580716.0415300229</v>
      </c>
      <c r="P137" s="124">
        <f t="shared" si="12"/>
        <v>44795.616539423085</v>
      </c>
      <c r="Q137" s="124">
        <f t="shared" si="14"/>
        <v>7478.2449181337524</v>
      </c>
      <c r="R137" s="124">
        <f t="shared" si="15"/>
        <v>3632989.9029875793</v>
      </c>
      <c r="Z137" s="2"/>
    </row>
    <row r="138" spans="13:26" x14ac:dyDescent="0.25">
      <c r="M138" s="2"/>
      <c r="N138" s="1">
        <f t="shared" si="10"/>
        <v>76</v>
      </c>
      <c r="O138" s="124">
        <f t="shared" si="13"/>
        <v>3632989.9029875793</v>
      </c>
      <c r="P138" s="124">
        <f t="shared" si="12"/>
        <v>44795.616539423085</v>
      </c>
      <c r="Q138" s="124">
        <f t="shared" si="14"/>
        <v>7587.4177020859706</v>
      </c>
      <c r="R138" s="124">
        <f t="shared" si="15"/>
        <v>3685372.937229088</v>
      </c>
      <c r="Z138" s="2"/>
    </row>
    <row r="139" spans="13:26" x14ac:dyDescent="0.25">
      <c r="M139" s="2"/>
      <c r="N139" s="1">
        <f t="shared" si="10"/>
        <v>77</v>
      </c>
      <c r="O139" s="124">
        <f t="shared" si="13"/>
        <v>3685372.937229088</v>
      </c>
      <c r="P139" s="124">
        <f t="shared" si="12"/>
        <v>44795.616539423085</v>
      </c>
      <c r="Q139" s="124">
        <f t="shared" si="14"/>
        <v>7696.818490942047</v>
      </c>
      <c r="R139" s="124">
        <f t="shared" si="15"/>
        <v>3737865.3722594529</v>
      </c>
      <c r="Z139" s="2"/>
    </row>
    <row r="140" spans="13:26" x14ac:dyDescent="0.25">
      <c r="M140" s="2"/>
      <c r="N140" s="1">
        <f t="shared" si="10"/>
        <v>78</v>
      </c>
      <c r="O140" s="124">
        <f t="shared" si="13"/>
        <v>3737865.3722594529</v>
      </c>
      <c r="P140" s="124">
        <f t="shared" si="12"/>
        <v>44795.616539423085</v>
      </c>
      <c r="Q140" s="124">
        <f t="shared" si="14"/>
        <v>7806.447760885093</v>
      </c>
      <c r="R140" s="124">
        <f t="shared" si="15"/>
        <v>3790467.4365597609</v>
      </c>
      <c r="Z140" s="2"/>
    </row>
    <row r="141" spans="13:26" x14ac:dyDescent="0.25">
      <c r="M141" s="2"/>
      <c r="N141" s="1">
        <f t="shared" si="10"/>
        <v>79</v>
      </c>
      <c r="O141" s="124">
        <f t="shared" si="13"/>
        <v>3790467.4365597609</v>
      </c>
      <c r="P141" s="124">
        <f t="shared" si="12"/>
        <v>44795.616539423085</v>
      </c>
      <c r="Q141" s="124">
        <f t="shared" si="14"/>
        <v>7916.3059890927225</v>
      </c>
      <c r="R141" s="124">
        <f t="shared" si="15"/>
        <v>3843179.3590882765</v>
      </c>
      <c r="Z141" s="2"/>
    </row>
    <row r="142" spans="13:26" x14ac:dyDescent="0.25">
      <c r="M142" s="2"/>
      <c r="N142" s="1">
        <f t="shared" si="10"/>
        <v>80</v>
      </c>
      <c r="O142" s="124">
        <f t="shared" si="13"/>
        <v>3843179.3590882765</v>
      </c>
      <c r="P142" s="124">
        <f t="shared" si="12"/>
        <v>44795.616539423085</v>
      </c>
      <c r="Q142" s="124">
        <f t="shared" si="14"/>
        <v>8026.3936537391191</v>
      </c>
      <c r="R142" s="124">
        <f t="shared" si="15"/>
        <v>3896001.3692814386</v>
      </c>
      <c r="Z142" s="2"/>
    </row>
    <row r="143" spans="13:26" x14ac:dyDescent="0.25">
      <c r="M143" s="2"/>
      <c r="N143" s="1">
        <f t="shared" si="10"/>
        <v>81</v>
      </c>
      <c r="O143" s="124">
        <f t="shared" si="13"/>
        <v>3896001.3692814386</v>
      </c>
      <c r="P143" s="124">
        <f t="shared" si="12"/>
        <v>44795.616539423085</v>
      </c>
      <c r="Q143" s="124">
        <f t="shared" si="14"/>
        <v>8136.7112339971272</v>
      </c>
      <c r="R143" s="124">
        <f t="shared" si="15"/>
        <v>3948933.6970548588</v>
      </c>
      <c r="Z143" s="2"/>
    </row>
    <row r="144" spans="13:26" x14ac:dyDescent="0.25">
      <c r="M144" s="2"/>
      <c r="N144" s="1">
        <f t="shared" si="10"/>
        <v>82</v>
      </c>
      <c r="O144" s="124">
        <f t="shared" si="13"/>
        <v>3948933.6970548588</v>
      </c>
      <c r="P144" s="124">
        <f t="shared" si="12"/>
        <v>44795.616539423085</v>
      </c>
      <c r="Q144" s="124">
        <f t="shared" si="14"/>
        <v>8247.259210040329</v>
      </c>
      <c r="R144" s="124">
        <f t="shared" si="15"/>
        <v>4001976.572804322</v>
      </c>
      <c r="Z144" s="2"/>
    </row>
    <row r="145" spans="13:26" x14ac:dyDescent="0.25">
      <c r="M145" s="2"/>
      <c r="N145" s="1">
        <f t="shared" si="10"/>
        <v>83</v>
      </c>
      <c r="O145" s="124">
        <f t="shared" si="13"/>
        <v>4001976.572804322</v>
      </c>
      <c r="P145" s="124">
        <f t="shared" si="12"/>
        <v>44795.616539423085</v>
      </c>
      <c r="Q145" s="124">
        <f t="shared" si="14"/>
        <v>8358.03806304514</v>
      </c>
      <c r="R145" s="124">
        <f t="shared" si="15"/>
        <v>4055130.22740679</v>
      </c>
      <c r="Z145" s="2"/>
    </row>
    <row r="146" spans="13:26" x14ac:dyDescent="0.25">
      <c r="M146" s="2"/>
      <c r="N146" s="1">
        <f t="shared" si="10"/>
        <v>84</v>
      </c>
      <c r="O146" s="124">
        <f t="shared" si="13"/>
        <v>4055130.22740679</v>
      </c>
      <c r="P146" s="124">
        <f t="shared" si="12"/>
        <v>44795.616539423085</v>
      </c>
      <c r="Q146" s="124">
        <f t="shared" si="14"/>
        <v>8469.048275192903</v>
      </c>
      <c r="R146" s="124">
        <f t="shared" si="15"/>
        <v>4108394.8922214056</v>
      </c>
      <c r="Z146" s="2"/>
    </row>
    <row r="147" spans="13:26" x14ac:dyDescent="0.25">
      <c r="M147" s="2"/>
      <c r="N147" s="1">
        <f t="shared" si="10"/>
        <v>85</v>
      </c>
      <c r="O147" s="124">
        <f t="shared" si="13"/>
        <v>4108394.8922214056</v>
      </c>
      <c r="P147" s="124">
        <f t="shared" si="12"/>
        <v>44795.616539423085</v>
      </c>
      <c r="Q147" s="124">
        <f t="shared" si="14"/>
        <v>8580.2903296719815</v>
      </c>
      <c r="R147" s="124">
        <f t="shared" si="15"/>
        <v>4161770.7990905005</v>
      </c>
      <c r="Z147" s="2"/>
    </row>
    <row r="148" spans="13:26" x14ac:dyDescent="0.25">
      <c r="M148" s="2"/>
      <c r="N148" s="1">
        <f t="shared" si="10"/>
        <v>86</v>
      </c>
      <c r="O148" s="124">
        <f t="shared" si="13"/>
        <v>4161770.7990905005</v>
      </c>
      <c r="P148" s="124">
        <f t="shared" si="12"/>
        <v>44795.616539423085</v>
      </c>
      <c r="Q148" s="124">
        <f t="shared" si="14"/>
        <v>8691.764710679874</v>
      </c>
      <c r="R148" s="124">
        <f t="shared" si="15"/>
        <v>4215258.180340603</v>
      </c>
      <c r="Z148" s="2"/>
    </row>
    <row r="149" spans="13:26" x14ac:dyDescent="0.25">
      <c r="M149" s="2"/>
      <c r="N149" s="1">
        <f t="shared" si="10"/>
        <v>87</v>
      </c>
      <c r="O149" s="124">
        <f t="shared" si="13"/>
        <v>4215258.180340603</v>
      </c>
      <c r="P149" s="124">
        <f t="shared" si="12"/>
        <v>44795.616539423085</v>
      </c>
      <c r="Q149" s="124">
        <f t="shared" si="14"/>
        <v>8803.4719034253085</v>
      </c>
      <c r="R149" s="124">
        <f t="shared" si="15"/>
        <v>4268857.268783452</v>
      </c>
      <c r="Z149" s="2"/>
    </row>
    <row r="150" spans="13:26" x14ac:dyDescent="0.25">
      <c r="M150" s="2"/>
      <c r="N150" s="1">
        <f t="shared" si="10"/>
        <v>88</v>
      </c>
      <c r="O150" s="124">
        <f t="shared" si="13"/>
        <v>4268857.268783452</v>
      </c>
      <c r="P150" s="124">
        <f t="shared" si="12"/>
        <v>44795.616539423085</v>
      </c>
      <c r="Q150" s="124">
        <f t="shared" si="14"/>
        <v>8915.4123941303642</v>
      </c>
      <c r="R150" s="124">
        <f t="shared" si="15"/>
        <v>4322568.2977170059</v>
      </c>
      <c r="Z150" s="2"/>
    </row>
    <row r="151" spans="13:26" x14ac:dyDescent="0.25">
      <c r="M151" s="2"/>
      <c r="N151" s="1">
        <f t="shared" si="10"/>
        <v>89</v>
      </c>
      <c r="O151" s="124">
        <f t="shared" si="13"/>
        <v>4322568.2977170059</v>
      </c>
      <c r="P151" s="124">
        <f t="shared" si="12"/>
        <v>44795.616539423085</v>
      </c>
      <c r="Q151" s="124">
        <f t="shared" si="14"/>
        <v>9027.5866700325823</v>
      </c>
      <c r="R151" s="124">
        <f t="shared" si="15"/>
        <v>4376391.500926462</v>
      </c>
      <c r="Z151" s="2"/>
    </row>
    <row r="152" spans="13:26" x14ac:dyDescent="0.25">
      <c r="M152" s="2"/>
      <c r="N152" s="1">
        <f t="shared" si="10"/>
        <v>90</v>
      </c>
      <c r="O152" s="124">
        <f t="shared" si="13"/>
        <v>4376391.500926462</v>
      </c>
      <c r="P152" s="124">
        <f t="shared" si="12"/>
        <v>44795.616539423085</v>
      </c>
      <c r="Q152" s="124">
        <f t="shared" si="14"/>
        <v>9139.9952193870868</v>
      </c>
      <c r="R152" s="124">
        <f t="shared" si="15"/>
        <v>4430327.1126852725</v>
      </c>
      <c r="Z152" s="2"/>
    </row>
    <row r="153" spans="13:26" x14ac:dyDescent="0.25">
      <c r="M153" s="2"/>
      <c r="N153" s="1">
        <f t="shared" si="10"/>
        <v>91</v>
      </c>
      <c r="O153" s="124">
        <f t="shared" si="13"/>
        <v>4430327.1126852725</v>
      </c>
      <c r="P153" s="124">
        <f t="shared" si="12"/>
        <v>44795.616539423085</v>
      </c>
      <c r="Q153" s="124">
        <f t="shared" si="14"/>
        <v>9252.6385314687141</v>
      </c>
      <c r="R153" s="124">
        <f t="shared" si="15"/>
        <v>4484375.3677561646</v>
      </c>
      <c r="Z153" s="2"/>
    </row>
    <row r="154" spans="13:26" x14ac:dyDescent="0.25">
      <c r="M154" s="2"/>
      <c r="N154" s="1">
        <f t="shared" si="10"/>
        <v>92</v>
      </c>
      <c r="O154" s="124">
        <f t="shared" si="13"/>
        <v>4484375.3677561646</v>
      </c>
      <c r="P154" s="124">
        <f t="shared" si="12"/>
        <v>44795.616539423085</v>
      </c>
      <c r="Q154" s="124">
        <f t="shared" si="14"/>
        <v>9365.5170965741418</v>
      </c>
      <c r="R154" s="124">
        <f t="shared" si="15"/>
        <v>4538536.5013921624</v>
      </c>
      <c r="Z154" s="2"/>
    </row>
    <row r="155" spans="13:26" x14ac:dyDescent="0.25">
      <c r="M155" s="2"/>
      <c r="N155" s="1">
        <f t="shared" si="10"/>
        <v>93</v>
      </c>
      <c r="O155" s="124">
        <f t="shared" si="13"/>
        <v>4538536.5013921624</v>
      </c>
      <c r="P155" s="124">
        <f t="shared" si="12"/>
        <v>44795.616539423085</v>
      </c>
      <c r="Q155" s="124">
        <f t="shared" si="14"/>
        <v>9478.6314060240184</v>
      </c>
      <c r="R155" s="124">
        <f t="shared" si="15"/>
        <v>4592810.7493376099</v>
      </c>
      <c r="Z155" s="2"/>
    </row>
    <row r="156" spans="13:26" x14ac:dyDescent="0.25">
      <c r="M156" s="2"/>
      <c r="N156" s="1">
        <f t="shared" si="10"/>
        <v>94</v>
      </c>
      <c r="O156" s="124">
        <f t="shared" si="13"/>
        <v>4592810.7493376099</v>
      </c>
      <c r="P156" s="124">
        <f t="shared" si="12"/>
        <v>44795.616539423085</v>
      </c>
      <c r="Q156" s="124">
        <f t="shared" si="14"/>
        <v>9591.9819521651043</v>
      </c>
      <c r="R156" s="124">
        <f t="shared" si="15"/>
        <v>4647198.3478291985</v>
      </c>
      <c r="Z156" s="2"/>
    </row>
    <row r="157" spans="13:26" x14ac:dyDescent="0.25">
      <c r="M157" s="2"/>
      <c r="N157" s="1">
        <f t="shared" si="10"/>
        <v>95</v>
      </c>
      <c r="O157" s="124">
        <f t="shared" si="13"/>
        <v>4647198.3478291985</v>
      </c>
      <c r="P157" s="124">
        <f t="shared" si="12"/>
        <v>44795.616539423085</v>
      </c>
      <c r="Q157" s="124">
        <f t="shared" si="14"/>
        <v>9705.5692283724165</v>
      </c>
      <c r="R157" s="124">
        <f t="shared" si="15"/>
        <v>4701699.5335969944</v>
      </c>
      <c r="Z157" s="2"/>
    </row>
    <row r="158" spans="13:26" x14ac:dyDescent="0.25">
      <c r="M158" s="2"/>
      <c r="N158" s="1">
        <f t="shared" si="10"/>
        <v>96</v>
      </c>
      <c r="O158" s="124">
        <f t="shared" si="13"/>
        <v>4701699.5335969944</v>
      </c>
      <c r="P158" s="124">
        <f t="shared" si="12"/>
        <v>44795.616539423085</v>
      </c>
      <c r="Q158" s="124">
        <f t="shared" si="14"/>
        <v>9819.3937290513713</v>
      </c>
      <c r="R158" s="124">
        <f t="shared" si="15"/>
        <v>4756314.5438654693</v>
      </c>
      <c r="Z158" s="2"/>
    </row>
    <row r="159" spans="13:26" x14ac:dyDescent="0.25">
      <c r="M159" s="2"/>
      <c r="N159" s="1">
        <f t="shared" si="10"/>
        <v>97</v>
      </c>
      <c r="O159" s="124">
        <f t="shared" si="13"/>
        <v>4756314.5438654693</v>
      </c>
      <c r="P159" s="124">
        <f t="shared" si="12"/>
        <v>44795.616539423085</v>
      </c>
      <c r="Q159" s="124">
        <f t="shared" si="14"/>
        <v>9933.455949639947</v>
      </c>
      <c r="R159" s="124">
        <f t="shared" si="15"/>
        <v>4811043.6163545325</v>
      </c>
      <c r="Z159" s="2"/>
    </row>
    <row r="160" spans="13:26" x14ac:dyDescent="0.25">
      <c r="M160" s="2"/>
      <c r="N160" s="1">
        <f t="shared" si="10"/>
        <v>98</v>
      </c>
      <c r="O160" s="124">
        <f t="shared" si="13"/>
        <v>4811043.6163545325</v>
      </c>
      <c r="P160" s="124">
        <f t="shared" si="12"/>
        <v>44795.616539423085</v>
      </c>
      <c r="Q160" s="124">
        <f t="shared" si="14"/>
        <v>10047.756386610823</v>
      </c>
      <c r="R160" s="124">
        <f t="shared" si="15"/>
        <v>4865886.9892805666</v>
      </c>
      <c r="Z160" s="2"/>
    </row>
    <row r="161" spans="13:26" x14ac:dyDescent="0.25">
      <c r="M161" s="2"/>
      <c r="N161" s="1">
        <f t="shared" si="10"/>
        <v>99</v>
      </c>
      <c r="O161" s="124">
        <f t="shared" si="13"/>
        <v>4865886.9892805666</v>
      </c>
      <c r="P161" s="124">
        <f t="shared" si="12"/>
        <v>44795.616539423085</v>
      </c>
      <c r="Q161" s="124">
        <f t="shared" si="14"/>
        <v>10162.295537473561</v>
      </c>
      <c r="R161" s="124">
        <f t="shared" si="15"/>
        <v>4920844.9013574636</v>
      </c>
      <c r="Z161" s="2"/>
    </row>
    <row r="162" spans="13:26" x14ac:dyDescent="0.25">
      <c r="M162" s="2"/>
      <c r="N162" s="1">
        <f t="shared" si="10"/>
        <v>100</v>
      </c>
      <c r="O162" s="124">
        <f t="shared" si="13"/>
        <v>4920844.9013574636</v>
      </c>
      <c r="P162" s="124">
        <f t="shared" si="12"/>
        <v>44795.616539423085</v>
      </c>
      <c r="Q162" s="124">
        <f t="shared" si="14"/>
        <v>10277.073900776752</v>
      </c>
      <c r="R162" s="124">
        <f t="shared" si="15"/>
        <v>4975917.5917976638</v>
      </c>
      <c r="Z162" s="2"/>
    </row>
    <row r="163" spans="13:26" x14ac:dyDescent="0.25">
      <c r="M163" s="2"/>
      <c r="N163" s="1">
        <f t="shared" si="10"/>
        <v>101</v>
      </c>
      <c r="O163" s="124">
        <f t="shared" si="13"/>
        <v>4975917.5917976638</v>
      </c>
      <c r="P163" s="124">
        <f t="shared" si="12"/>
        <v>44795.616539423085</v>
      </c>
      <c r="Q163" s="124">
        <f t="shared" si="14"/>
        <v>10392.091976110198</v>
      </c>
      <c r="R163" s="124">
        <f t="shared" si="15"/>
        <v>5031105.3003131971</v>
      </c>
      <c r="Z163" s="2"/>
    </row>
    <row r="164" spans="13:26" x14ac:dyDescent="0.25">
      <c r="M164" s="2"/>
      <c r="N164" s="1">
        <f t="shared" si="10"/>
        <v>102</v>
      </c>
      <c r="O164" s="124">
        <f t="shared" si="13"/>
        <v>5031105.3003131971</v>
      </c>
      <c r="P164" s="124">
        <f t="shared" si="12"/>
        <v>44795.616539423085</v>
      </c>
      <c r="Q164" s="124">
        <f t="shared" si="14"/>
        <v>10507.350264107083</v>
      </c>
      <c r="R164" s="124">
        <f t="shared" si="15"/>
        <v>5086408.2671167273</v>
      </c>
      <c r="Z164" s="2"/>
    </row>
    <row r="165" spans="13:26" x14ac:dyDescent="0.25">
      <c r="M165" s="2"/>
      <c r="N165" s="1">
        <f t="shared" si="10"/>
        <v>103</v>
      </c>
      <c r="O165" s="124">
        <f t="shared" si="13"/>
        <v>5086408.2671167273</v>
      </c>
      <c r="P165" s="124">
        <f t="shared" si="12"/>
        <v>44795.616539423085</v>
      </c>
      <c r="Q165" s="124">
        <f t="shared" si="14"/>
        <v>10622.849266446152</v>
      </c>
      <c r="R165" s="124">
        <f t="shared" si="15"/>
        <v>5141826.7329225969</v>
      </c>
      <c r="Z165" s="2"/>
    </row>
    <row r="166" spans="13:26" x14ac:dyDescent="0.25">
      <c r="M166" s="2"/>
      <c r="N166" s="1">
        <f t="shared" si="10"/>
        <v>104</v>
      </c>
      <c r="O166" s="124">
        <f t="shared" si="13"/>
        <v>5141826.7329225969</v>
      </c>
      <c r="P166" s="124">
        <f t="shared" si="12"/>
        <v>44795.616539423085</v>
      </c>
      <c r="Q166" s="124">
        <f t="shared" si="14"/>
        <v>10738.589485853896</v>
      </c>
      <c r="R166" s="124">
        <f t="shared" si="15"/>
        <v>5197360.9389478741</v>
      </c>
      <c r="Z166" s="2"/>
    </row>
    <row r="167" spans="13:26" x14ac:dyDescent="0.25">
      <c r="M167" s="2"/>
      <c r="N167" s="1">
        <f t="shared" si="10"/>
        <v>105</v>
      </c>
      <c r="O167" s="124">
        <f t="shared" si="13"/>
        <v>5197360.9389478741</v>
      </c>
      <c r="P167" s="124">
        <f t="shared" si="12"/>
        <v>44795.616539423085</v>
      </c>
      <c r="Q167" s="124">
        <f t="shared" si="14"/>
        <v>10854.571426106737</v>
      </c>
      <c r="R167" s="124">
        <f t="shared" si="15"/>
        <v>5253011.1269134041</v>
      </c>
      <c r="Z167" s="2"/>
    </row>
    <row r="168" spans="13:26" x14ac:dyDescent="0.25">
      <c r="M168" s="2"/>
      <c r="N168" s="1">
        <f t="shared" si="10"/>
        <v>106</v>
      </c>
      <c r="O168" s="124">
        <f t="shared" ref="O168:O231" si="16">R167</f>
        <v>5253011.1269134041</v>
      </c>
      <c r="P168" s="124">
        <f t="shared" si="12"/>
        <v>44795.616539423085</v>
      </c>
      <c r="Q168" s="124">
        <f t="shared" ref="Q168:Q231" si="17">O168*$P$57</f>
        <v>10970.795592033222</v>
      </c>
      <c r="R168" s="124">
        <f t="shared" ref="R168:R231" si="18">O168+P168+Q168</f>
        <v>5308777.5390448608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5308777.5390448608</v>
      </c>
      <c r="P169" s="124">
        <f t="shared" si="12"/>
        <v>44795.616539423085</v>
      </c>
      <c r="Q169" s="124">
        <f t="shared" si="17"/>
        <v>11087.262489516224</v>
      </c>
      <c r="R169" s="124">
        <f t="shared" si="18"/>
        <v>5364660.4180738004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5364660.4180738004</v>
      </c>
      <c r="P170" s="124">
        <f t="shared" si="12"/>
        <v>44795.616539423085</v>
      </c>
      <c r="Q170" s="124">
        <f t="shared" si="17"/>
        <v>11203.972625495138</v>
      </c>
      <c r="R170" s="124">
        <f t="shared" si="18"/>
        <v>5420660.0072387187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5420660.0072387187</v>
      </c>
      <c r="P171" s="124">
        <f t="shared" si="12"/>
        <v>44795.616539423085</v>
      </c>
      <c r="Q171" s="124">
        <f t="shared" si="17"/>
        <v>11320.926507968094</v>
      </c>
      <c r="R171" s="124">
        <f t="shared" si="18"/>
        <v>5476776.5502861105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5476776.5502861105</v>
      </c>
      <c r="P172" s="124">
        <f t="shared" si="12"/>
        <v>44795.616539423085</v>
      </c>
      <c r="Q172" s="124">
        <f t="shared" si="17"/>
        <v>11438.124645994163</v>
      </c>
      <c r="R172" s="124">
        <f t="shared" si="18"/>
        <v>5533010.2914715279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5533010.2914715279</v>
      </c>
      <c r="P173" s="124">
        <f t="shared" si="12"/>
        <v>44795.616539423085</v>
      </c>
      <c r="Q173" s="124">
        <f t="shared" si="17"/>
        <v>11555.56754969557</v>
      </c>
      <c r="R173" s="124">
        <f t="shared" si="18"/>
        <v>5589361.4755606465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5589361.4755606465</v>
      </c>
      <c r="P174" s="124">
        <f t="shared" si="12"/>
        <v>44795.616539423085</v>
      </c>
      <c r="Q174" s="124">
        <f t="shared" si="17"/>
        <v>11673.255730259925</v>
      </c>
      <c r="R174" s="124">
        <f t="shared" si="18"/>
        <v>5645830.34783033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5645830.34783033</v>
      </c>
      <c r="P175" s="124">
        <f t="shared" si="12"/>
        <v>44795.616539423085</v>
      </c>
      <c r="Q175" s="124">
        <f t="shared" si="17"/>
        <v>11791.189699942443</v>
      </c>
      <c r="R175" s="124">
        <f t="shared" si="18"/>
        <v>5702417.1540696956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5702417.1540696956</v>
      </c>
      <c r="P176" s="124">
        <f t="shared" si="12"/>
        <v>44795.616539423085</v>
      </c>
      <c r="Q176" s="124">
        <f t="shared" si="17"/>
        <v>11909.369972068165</v>
      </c>
      <c r="R176" s="124">
        <f t="shared" si="18"/>
        <v>5759122.1405811869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5759122.1405811869</v>
      </c>
      <c r="P177" s="124">
        <f t="shared" si="12"/>
        <v>44795.616539423085</v>
      </c>
      <c r="Q177" s="124">
        <f t="shared" si="17"/>
        <v>12027.797061034205</v>
      </c>
      <c r="R177" s="124">
        <f t="shared" si="18"/>
        <v>5815945.5541816447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5815945.5541816447</v>
      </c>
      <c r="P178" s="124">
        <f t="shared" si="12"/>
        <v>44795.616539423085</v>
      </c>
      <c r="Q178" s="124">
        <f t="shared" si="17"/>
        <v>12146.471482311985</v>
      </c>
      <c r="R178" s="124">
        <f t="shared" si="18"/>
        <v>5872887.6422033804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5872887.6422033804</v>
      </c>
      <c r="P179" s="124">
        <f t="shared" si="12"/>
        <v>44795.616539423085</v>
      </c>
      <c r="Q179" s="124">
        <f t="shared" si="17"/>
        <v>12265.393752449472</v>
      </c>
      <c r="R179" s="124">
        <f t="shared" si="18"/>
        <v>5929948.6524952529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5929948.6524952529</v>
      </c>
      <c r="P180" s="124">
        <f t="shared" si="12"/>
        <v>44795.616539423085</v>
      </c>
      <c r="Q180" s="124">
        <f t="shared" si="17"/>
        <v>12384.564389073435</v>
      </c>
      <c r="R180" s="124">
        <f t="shared" si="18"/>
        <v>5987128.8334237495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5987128.8334237495</v>
      </c>
      <c r="P181" s="124">
        <f t="shared" si="12"/>
        <v>44795.616539423085</v>
      </c>
      <c r="Q181" s="124">
        <f t="shared" si="17"/>
        <v>12503.983910891699</v>
      </c>
      <c r="R181" s="124">
        <f t="shared" si="18"/>
        <v>6044428.4338740651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6044428.4338740651</v>
      </c>
      <c r="P182" s="124">
        <f t="shared" si="12"/>
        <v>44795.616539423085</v>
      </c>
      <c r="Q182" s="124">
        <f t="shared" si="17"/>
        <v>12623.652837695392</v>
      </c>
      <c r="R182" s="124">
        <f t="shared" si="18"/>
        <v>6101847.703251184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6101847.703251184</v>
      </c>
      <c r="P183" s="124">
        <f t="shared" si="12"/>
        <v>44795.616539423085</v>
      </c>
      <c r="Q183" s="124">
        <f t="shared" si="17"/>
        <v>12743.571690361216</v>
      </c>
      <c r="R183" s="124">
        <f t="shared" si="18"/>
        <v>6159386.8914809683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6159386.8914809683</v>
      </c>
      <c r="P184" s="124">
        <f t="shared" si="12"/>
        <v>44795.616539423085</v>
      </c>
      <c r="Q184" s="124">
        <f t="shared" si="17"/>
        <v>12863.740990853714</v>
      </c>
      <c r="R184" s="124">
        <f t="shared" si="18"/>
        <v>6217046.2490112456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6217046.2490112456</v>
      </c>
      <c r="P185" s="124">
        <f t="shared" si="12"/>
        <v>44795.616539423085</v>
      </c>
      <c r="Q185" s="124">
        <f t="shared" si="17"/>
        <v>12984.161262227539</v>
      </c>
      <c r="R185" s="124">
        <f t="shared" si="18"/>
        <v>6274826.0268128961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6274826.0268128961</v>
      </c>
      <c r="P186" s="124">
        <f t="shared" si="12"/>
        <v>44795.616539423085</v>
      </c>
      <c r="Q186" s="124">
        <f t="shared" si="17"/>
        <v>13104.83302862973</v>
      </c>
      <c r="R186" s="124">
        <f t="shared" si="18"/>
        <v>6332726.4763809489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6332726.4763809489</v>
      </c>
      <c r="P187" s="124">
        <f t="shared" si="12"/>
        <v>44795.616539423085</v>
      </c>
      <c r="Q187" s="124">
        <f t="shared" si="17"/>
        <v>13225.756815302</v>
      </c>
      <c r="R187" s="124">
        <f t="shared" si="18"/>
        <v>6390747.8497356744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6390747.8497356744</v>
      </c>
      <c r="P188" s="124">
        <f t="shared" ref="P188:P251" si="20">P187</f>
        <v>44795.616539423085</v>
      </c>
      <c r="Q188" s="124">
        <f t="shared" si="17"/>
        <v>13346.933148583013</v>
      </c>
      <c r="R188" s="124">
        <f t="shared" si="18"/>
        <v>6448890.3994236812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6448890.3994236812</v>
      </c>
      <c r="P189" s="124">
        <f t="shared" si="20"/>
        <v>44795.616539423085</v>
      </c>
      <c r="Q189" s="124">
        <f t="shared" si="17"/>
        <v>13468.362555910686</v>
      </c>
      <c r="R189" s="124">
        <f t="shared" si="18"/>
        <v>6507154.3785190154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6507154.3785190154</v>
      </c>
      <c r="P190" s="124">
        <f t="shared" si="20"/>
        <v>44795.616539423085</v>
      </c>
      <c r="Q190" s="124">
        <f t="shared" si="17"/>
        <v>13590.045565824466</v>
      </c>
      <c r="R190" s="124">
        <f t="shared" si="18"/>
        <v>6565540.0406242628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6565540.0406242628</v>
      </c>
      <c r="P191" s="124">
        <f t="shared" si="20"/>
        <v>44795.616539423085</v>
      </c>
      <c r="Q191" s="124">
        <f t="shared" si="17"/>
        <v>13711.982707967654</v>
      </c>
      <c r="R191" s="124">
        <f t="shared" si="18"/>
        <v>6624047.6398716541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6624047.6398716541</v>
      </c>
      <c r="P192" s="124">
        <f t="shared" si="20"/>
        <v>44795.616539423085</v>
      </c>
      <c r="Q192" s="124">
        <f t="shared" si="17"/>
        <v>13834.174513089698</v>
      </c>
      <c r="R192" s="124">
        <f t="shared" si="18"/>
        <v>6682677.4309241669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6682677.4309241669</v>
      </c>
      <c r="P193" s="124">
        <f t="shared" si="20"/>
        <v>44795.616539423085</v>
      </c>
      <c r="Q193" s="124">
        <f t="shared" si="17"/>
        <v>13956.621513048498</v>
      </c>
      <c r="R193" s="124">
        <f t="shared" si="18"/>
        <v>6741429.6689766385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6741429.6689766385</v>
      </c>
      <c r="P194" s="124">
        <f t="shared" si="20"/>
        <v>44795.616539423085</v>
      </c>
      <c r="Q194" s="124">
        <f t="shared" si="17"/>
        <v>14079.32424081273</v>
      </c>
      <c r="R194" s="124">
        <f t="shared" si="18"/>
        <v>6800304.6097568749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6800304.6097568749</v>
      </c>
      <c r="P195" s="124">
        <f t="shared" si="20"/>
        <v>44795.616539423085</v>
      </c>
      <c r="Q195" s="124">
        <f t="shared" si="17"/>
        <v>14202.283230464169</v>
      </c>
      <c r="R195" s="124">
        <f t="shared" si="18"/>
        <v>6859302.5095267622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6859302.5095267622</v>
      </c>
      <c r="P196" s="124">
        <f t="shared" si="20"/>
        <v>44795.616539423085</v>
      </c>
      <c r="Q196" s="124">
        <f t="shared" si="17"/>
        <v>14325.499017199996</v>
      </c>
      <c r="R196" s="124">
        <f t="shared" si="18"/>
        <v>6918423.625083386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6918423.625083386</v>
      </c>
      <c r="P197" s="124">
        <f t="shared" si="20"/>
        <v>44795.616539423085</v>
      </c>
      <c r="Q197" s="124">
        <f t="shared" si="17"/>
        <v>14448.972137335153</v>
      </c>
      <c r="R197" s="124">
        <f t="shared" si="18"/>
        <v>6977668.2137601441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6977668.2137601441</v>
      </c>
      <c r="P198" s="124">
        <f t="shared" si="20"/>
        <v>44795.616539423085</v>
      </c>
      <c r="Q198" s="124">
        <f t="shared" si="17"/>
        <v>14572.703128304653</v>
      </c>
      <c r="R198" s="124">
        <f t="shared" si="18"/>
        <v>7037036.5334278718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7037036.5334278718</v>
      </c>
      <c r="P199" s="124">
        <f t="shared" si="20"/>
        <v>44795.616539423085</v>
      </c>
      <c r="Q199" s="124">
        <f t="shared" si="17"/>
        <v>14696.692528665933</v>
      </c>
      <c r="R199" s="124">
        <f t="shared" si="18"/>
        <v>7096528.8424959611</v>
      </c>
      <c r="Z199" s="2"/>
    </row>
    <row r="200" spans="13:26" x14ac:dyDescent="0.25">
      <c r="M200" s="2"/>
      <c r="N200" s="1">
        <f t="shared" si="19"/>
        <v>138</v>
      </c>
      <c r="O200" s="124">
        <f t="shared" si="16"/>
        <v>7096528.8424959611</v>
      </c>
      <c r="P200" s="124">
        <f t="shared" si="20"/>
        <v>44795.616539423085</v>
      </c>
      <c r="Q200" s="124">
        <f t="shared" si="17"/>
        <v>14820.940878101199</v>
      </c>
      <c r="R200" s="124">
        <f t="shared" si="18"/>
        <v>7156145.3999134861</v>
      </c>
      <c r="Z200" s="2"/>
    </row>
    <row r="201" spans="13:26" x14ac:dyDescent="0.25">
      <c r="M201" s="2"/>
      <c r="N201" s="1">
        <f t="shared" si="19"/>
        <v>139</v>
      </c>
      <c r="O201" s="124">
        <f t="shared" si="16"/>
        <v>7156145.3999134861</v>
      </c>
      <c r="P201" s="124">
        <f t="shared" si="20"/>
        <v>44795.616539423085</v>
      </c>
      <c r="Q201" s="124">
        <f t="shared" si="17"/>
        <v>14945.448717419766</v>
      </c>
      <c r="R201" s="124">
        <f t="shared" si="18"/>
        <v>7215886.4651703294</v>
      </c>
      <c r="Z201" s="2"/>
    </row>
    <row r="202" spans="13:26" x14ac:dyDescent="0.25">
      <c r="M202" s="2"/>
      <c r="N202" s="1">
        <f t="shared" si="19"/>
        <v>140</v>
      </c>
      <c r="O202" s="124">
        <f t="shared" si="16"/>
        <v>7215886.4651703294</v>
      </c>
      <c r="P202" s="124">
        <f t="shared" si="20"/>
        <v>44795.616539423085</v>
      </c>
      <c r="Q202" s="124">
        <f t="shared" si="17"/>
        <v>15070.216588560417</v>
      </c>
      <c r="R202" s="124">
        <f t="shared" si="18"/>
        <v>7275752.2982983133</v>
      </c>
      <c r="Z202" s="2"/>
    </row>
    <row r="203" spans="13:26" x14ac:dyDescent="0.25">
      <c r="M203" s="2"/>
      <c r="N203" s="1">
        <f t="shared" si="19"/>
        <v>141</v>
      </c>
      <c r="O203" s="124">
        <f t="shared" si="16"/>
        <v>7275752.2982983133</v>
      </c>
      <c r="P203" s="124">
        <f t="shared" si="20"/>
        <v>44795.616539423085</v>
      </c>
      <c r="Q203" s="124">
        <f t="shared" si="17"/>
        <v>15195.245034593769</v>
      </c>
      <c r="R203" s="124">
        <f t="shared" si="18"/>
        <v>7335743.1598723307</v>
      </c>
      <c r="Z203" s="2"/>
    </row>
    <row r="204" spans="13:26" x14ac:dyDescent="0.25">
      <c r="M204" s="2"/>
      <c r="N204" s="1">
        <f t="shared" si="19"/>
        <v>142</v>
      </c>
      <c r="O204" s="124">
        <f t="shared" si="16"/>
        <v>7335743.1598723307</v>
      </c>
      <c r="P204" s="124">
        <f t="shared" si="20"/>
        <v>44795.616539423085</v>
      </c>
      <c r="Q204" s="124">
        <f t="shared" si="17"/>
        <v>15320.53459972462</v>
      </c>
      <c r="R204" s="124">
        <f t="shared" si="18"/>
        <v>7395859.3110114783</v>
      </c>
      <c r="Z204" s="2"/>
    </row>
    <row r="205" spans="13:26" x14ac:dyDescent="0.25">
      <c r="M205" s="2"/>
      <c r="N205" s="1">
        <f t="shared" si="19"/>
        <v>143</v>
      </c>
      <c r="O205" s="124">
        <f t="shared" si="16"/>
        <v>7395859.3110114783</v>
      </c>
      <c r="P205" s="124">
        <f t="shared" si="20"/>
        <v>44795.616539423085</v>
      </c>
      <c r="Q205" s="124">
        <f t="shared" si="17"/>
        <v>15446.085829294334</v>
      </c>
      <c r="R205" s="124">
        <f t="shared" si="18"/>
        <v>7456101.0133801959</v>
      </c>
      <c r="Z205" s="2"/>
    </row>
    <row r="206" spans="13:26" x14ac:dyDescent="0.25">
      <c r="M206" s="2"/>
      <c r="N206" s="1">
        <f t="shared" si="19"/>
        <v>144</v>
      </c>
      <c r="O206" s="124">
        <f t="shared" si="16"/>
        <v>7456101.0133801959</v>
      </c>
      <c r="P206" s="124">
        <f t="shared" si="20"/>
        <v>44795.616539423085</v>
      </c>
      <c r="Q206" s="124">
        <f t="shared" si="17"/>
        <v>15571.899269783205</v>
      </c>
      <c r="R206" s="124">
        <f t="shared" si="18"/>
        <v>7516468.5291894022</v>
      </c>
      <c r="Z206" s="2"/>
    </row>
    <row r="207" spans="13:26" x14ac:dyDescent="0.25">
      <c r="M207" s="2"/>
      <c r="N207" s="1">
        <f t="shared" si="19"/>
        <v>145</v>
      </c>
      <c r="O207" s="124">
        <f t="shared" si="16"/>
        <v>7516468.5291894022</v>
      </c>
      <c r="P207" s="124">
        <f t="shared" si="20"/>
        <v>44795.616539423085</v>
      </c>
      <c r="Q207" s="124">
        <f t="shared" si="17"/>
        <v>15697.975468812843</v>
      </c>
      <c r="R207" s="124">
        <f t="shared" si="18"/>
        <v>7576962.1211976381</v>
      </c>
      <c r="Z207" s="2"/>
    </row>
    <row r="208" spans="13:26" x14ac:dyDescent="0.25">
      <c r="M208" s="2"/>
      <c r="N208" s="1">
        <f t="shared" si="19"/>
        <v>146</v>
      </c>
      <c r="O208" s="124">
        <f t="shared" si="16"/>
        <v>7576962.1211976381</v>
      </c>
      <c r="P208" s="124">
        <f t="shared" si="20"/>
        <v>44795.616539423085</v>
      </c>
      <c r="Q208" s="124">
        <f t="shared" si="17"/>
        <v>15824.314975148549</v>
      </c>
      <c r="R208" s="124">
        <f t="shared" si="18"/>
        <v>7637582.0527122105</v>
      </c>
      <c r="Z208" s="2"/>
    </row>
    <row r="209" spans="13:26" x14ac:dyDescent="0.25">
      <c r="M209" s="2"/>
      <c r="N209" s="1">
        <f t="shared" si="19"/>
        <v>147</v>
      </c>
      <c r="O209" s="124">
        <f t="shared" si="16"/>
        <v>7637582.0527122105</v>
      </c>
      <c r="P209" s="124">
        <f t="shared" si="20"/>
        <v>44795.616539423085</v>
      </c>
      <c r="Q209" s="124">
        <f t="shared" si="17"/>
        <v>15950.918338701713</v>
      </c>
      <c r="R209" s="124">
        <f t="shared" si="18"/>
        <v>7698328.5875903359</v>
      </c>
      <c r="Z209" s="2"/>
    </row>
    <row r="210" spans="13:26" x14ac:dyDescent="0.25">
      <c r="M210" s="2"/>
      <c r="N210" s="1">
        <f t="shared" si="19"/>
        <v>148</v>
      </c>
      <c r="O210" s="124">
        <f t="shared" si="16"/>
        <v>7698328.5875903359</v>
      </c>
      <c r="P210" s="124">
        <f t="shared" si="20"/>
        <v>44795.616539423085</v>
      </c>
      <c r="Q210" s="124">
        <f t="shared" si="17"/>
        <v>16077.786110532194</v>
      </c>
      <c r="R210" s="124">
        <f t="shared" si="18"/>
        <v>7759201.9902402917</v>
      </c>
      <c r="Z210" s="2"/>
    </row>
    <row r="211" spans="13:26" x14ac:dyDescent="0.25">
      <c r="M211" s="2"/>
      <c r="N211" s="1">
        <f t="shared" si="19"/>
        <v>149</v>
      </c>
      <c r="O211" s="124">
        <f t="shared" si="16"/>
        <v>7759201.9902402917</v>
      </c>
      <c r="P211" s="124">
        <f t="shared" si="20"/>
        <v>44795.616539423085</v>
      </c>
      <c r="Q211" s="124">
        <f t="shared" si="17"/>
        <v>16204.918842850735</v>
      </c>
      <c r="R211" s="124">
        <f t="shared" si="18"/>
        <v>7820202.5256225662</v>
      </c>
      <c r="Z211" s="2"/>
    </row>
    <row r="212" spans="13:26" x14ac:dyDescent="0.25">
      <c r="M212" s="2"/>
      <c r="N212" s="1">
        <f t="shared" si="19"/>
        <v>150</v>
      </c>
      <c r="O212" s="124">
        <f t="shared" si="16"/>
        <v>7820202.5256225662</v>
      </c>
      <c r="P212" s="124">
        <f t="shared" si="20"/>
        <v>44795.616539423085</v>
      </c>
      <c r="Q212" s="124">
        <f t="shared" si="17"/>
        <v>16332.317089021355</v>
      </c>
      <c r="R212" s="124">
        <f t="shared" si="18"/>
        <v>7881330.4592510108</v>
      </c>
      <c r="Z212" s="2"/>
    </row>
    <row r="213" spans="13:26" x14ac:dyDescent="0.25">
      <c r="M213" s="2"/>
      <c r="N213" s="1">
        <f t="shared" si="19"/>
        <v>151</v>
      </c>
      <c r="O213" s="124">
        <f t="shared" si="16"/>
        <v>7881330.4592510108</v>
      </c>
      <c r="P213" s="124">
        <f t="shared" si="20"/>
        <v>44795.616539423085</v>
      </c>
      <c r="Q213" s="124">
        <f t="shared" si="17"/>
        <v>16459.981403563765</v>
      </c>
      <c r="R213" s="124">
        <f t="shared" si="18"/>
        <v>7942586.0571939982</v>
      </c>
      <c r="Z213" s="2"/>
    </row>
    <row r="214" spans="13:26" x14ac:dyDescent="0.25">
      <c r="M214" s="2"/>
      <c r="N214" s="1">
        <f t="shared" si="19"/>
        <v>152</v>
      </c>
      <c r="O214" s="124">
        <f t="shared" si="16"/>
        <v>7942586.0571939982</v>
      </c>
      <c r="P214" s="124">
        <f t="shared" si="20"/>
        <v>44795.616539423085</v>
      </c>
      <c r="Q214" s="124">
        <f t="shared" si="17"/>
        <v>16587.912342155771</v>
      </c>
      <c r="R214" s="124">
        <f t="shared" si="18"/>
        <v>8003969.586075577</v>
      </c>
      <c r="Z214" s="2"/>
    </row>
    <row r="215" spans="13:26" x14ac:dyDescent="0.25">
      <c r="M215" s="2"/>
      <c r="N215" s="1">
        <f t="shared" si="19"/>
        <v>153</v>
      </c>
      <c r="O215" s="124">
        <f t="shared" si="16"/>
        <v>8003969.586075577</v>
      </c>
      <c r="P215" s="124">
        <f t="shared" si="20"/>
        <v>44795.616539423085</v>
      </c>
      <c r="Q215" s="124">
        <f t="shared" si="17"/>
        <v>16716.110461635704</v>
      </c>
      <c r="R215" s="124">
        <f t="shared" si="18"/>
        <v>8065481.3130766358</v>
      </c>
      <c r="Z215" s="2"/>
    </row>
    <row r="216" spans="13:26" x14ac:dyDescent="0.25">
      <c r="M216" s="2"/>
      <c r="N216" s="1">
        <f t="shared" si="19"/>
        <v>154</v>
      </c>
      <c r="O216" s="124">
        <f t="shared" si="16"/>
        <v>8065481.3130766358</v>
      </c>
      <c r="P216" s="124">
        <f t="shared" si="20"/>
        <v>44795.616539423085</v>
      </c>
      <c r="Q216" s="124">
        <f t="shared" si="17"/>
        <v>16844.576320004842</v>
      </c>
      <c r="R216" s="124">
        <f t="shared" si="18"/>
        <v>8127121.5059360638</v>
      </c>
      <c r="Z216" s="2"/>
    </row>
    <row r="217" spans="13:26" x14ac:dyDescent="0.25">
      <c r="M217" s="2"/>
      <c r="N217" s="1">
        <f t="shared" si="19"/>
        <v>155</v>
      </c>
      <c r="O217" s="124">
        <f t="shared" si="16"/>
        <v>8127121.5059360638</v>
      </c>
      <c r="P217" s="124">
        <f t="shared" si="20"/>
        <v>44795.616539423085</v>
      </c>
      <c r="Q217" s="124">
        <f t="shared" si="17"/>
        <v>16973.310476429833</v>
      </c>
      <c r="R217" s="124">
        <f t="shared" si="18"/>
        <v>8188890.4329519169</v>
      </c>
      <c r="Z217" s="2"/>
    </row>
    <row r="218" spans="13:26" x14ac:dyDescent="0.25">
      <c r="M218" s="2"/>
      <c r="N218" s="1">
        <f t="shared" si="19"/>
        <v>156</v>
      </c>
      <c r="O218" s="124">
        <f t="shared" si="16"/>
        <v>8188890.4329519169</v>
      </c>
      <c r="P218" s="124">
        <f t="shared" si="20"/>
        <v>44795.616539423085</v>
      </c>
      <c r="Q218" s="124">
        <f t="shared" si="17"/>
        <v>17102.313491245131</v>
      </c>
      <c r="R218" s="124">
        <f t="shared" si="18"/>
        <v>8250788.3629825851</v>
      </c>
      <c r="Z218" s="2"/>
    </row>
    <row r="219" spans="13:26" x14ac:dyDescent="0.25">
      <c r="M219" s="2"/>
      <c r="N219" s="1">
        <f t="shared" si="19"/>
        <v>157</v>
      </c>
      <c r="O219" s="124">
        <f t="shared" si="16"/>
        <v>8250788.3629825851</v>
      </c>
      <c r="P219" s="124">
        <f t="shared" si="20"/>
        <v>44795.616539423085</v>
      </c>
      <c r="Q219" s="124">
        <f t="shared" si="17"/>
        <v>17231.585925955442</v>
      </c>
      <c r="R219" s="124">
        <f t="shared" si="18"/>
        <v>8312815.5654479638</v>
      </c>
      <c r="Z219" s="2"/>
    </row>
    <row r="220" spans="13:26" x14ac:dyDescent="0.25">
      <c r="M220" s="2"/>
      <c r="N220" s="1">
        <f t="shared" si="19"/>
        <v>158</v>
      </c>
      <c r="O220" s="124">
        <f t="shared" si="16"/>
        <v>8312815.5654479638</v>
      </c>
      <c r="P220" s="124">
        <f t="shared" si="20"/>
        <v>44795.616539423085</v>
      </c>
      <c r="Q220" s="124">
        <f t="shared" si="17"/>
        <v>17361.12834323815</v>
      </c>
      <c r="R220" s="124">
        <f t="shared" si="18"/>
        <v>8374972.3103306256</v>
      </c>
      <c r="Z220" s="2"/>
    </row>
    <row r="221" spans="13:26" x14ac:dyDescent="0.25">
      <c r="M221" s="2"/>
      <c r="N221" s="1">
        <f t="shared" si="19"/>
        <v>159</v>
      </c>
      <c r="O221" s="124">
        <f t="shared" si="16"/>
        <v>8374972.3103306256</v>
      </c>
      <c r="P221" s="124">
        <f t="shared" si="20"/>
        <v>44795.616539423085</v>
      </c>
      <c r="Q221" s="124">
        <f t="shared" si="17"/>
        <v>17490.941306945791</v>
      </c>
      <c r="R221" s="124">
        <f t="shared" si="18"/>
        <v>8437258.868176993</v>
      </c>
      <c r="Z221" s="2"/>
    </row>
    <row r="222" spans="13:26" x14ac:dyDescent="0.25">
      <c r="M222" s="2"/>
      <c r="N222" s="1">
        <f t="shared" si="19"/>
        <v>160</v>
      </c>
      <c r="O222" s="124">
        <f t="shared" si="16"/>
        <v>8437258.868176993</v>
      </c>
      <c r="P222" s="124">
        <f t="shared" si="20"/>
        <v>44795.616539423085</v>
      </c>
      <c r="Q222" s="124">
        <f t="shared" si="17"/>
        <v>17621.025382108481</v>
      </c>
      <c r="R222" s="124">
        <f t="shared" si="18"/>
        <v>8499675.5100985244</v>
      </c>
      <c r="Z222" s="2"/>
    </row>
    <row r="223" spans="13:26" x14ac:dyDescent="0.25">
      <c r="M223" s="2"/>
      <c r="N223" s="1">
        <f t="shared" si="19"/>
        <v>161</v>
      </c>
      <c r="O223" s="124">
        <f t="shared" si="16"/>
        <v>8499675.5100985244</v>
      </c>
      <c r="P223" s="124">
        <f t="shared" si="20"/>
        <v>44795.616539423085</v>
      </c>
      <c r="Q223" s="124">
        <f t="shared" si="17"/>
        <v>17751.381134936404</v>
      </c>
      <c r="R223" s="124">
        <f t="shared" si="18"/>
        <v>8562222.5077728834</v>
      </c>
      <c r="Z223" s="2"/>
    </row>
    <row r="224" spans="13:26" x14ac:dyDescent="0.25">
      <c r="M224" s="2"/>
      <c r="N224" s="1">
        <f t="shared" si="19"/>
        <v>162</v>
      </c>
      <c r="O224" s="124">
        <f t="shared" si="16"/>
        <v>8562222.5077728834</v>
      </c>
      <c r="P224" s="124">
        <f t="shared" si="20"/>
        <v>44795.616539423085</v>
      </c>
      <c r="Q224" s="124">
        <f t="shared" si="17"/>
        <v>17882.009132822248</v>
      </c>
      <c r="R224" s="124">
        <f t="shared" si="18"/>
        <v>8624900.1334451288</v>
      </c>
      <c r="Z224" s="2"/>
    </row>
    <row r="225" spans="13:26" x14ac:dyDescent="0.25">
      <c r="M225" s="2"/>
      <c r="N225" s="1">
        <f t="shared" si="19"/>
        <v>163</v>
      </c>
      <c r="O225" s="124">
        <f t="shared" si="16"/>
        <v>8624900.1334451288</v>
      </c>
      <c r="P225" s="124">
        <f t="shared" si="20"/>
        <v>44795.616539423085</v>
      </c>
      <c r="Q225" s="124">
        <f t="shared" si="17"/>
        <v>18012.909944343701</v>
      </c>
      <c r="R225" s="124">
        <f t="shared" si="18"/>
        <v>8687708.6599288955</v>
      </c>
      <c r="Z225" s="2"/>
    </row>
    <row r="226" spans="13:26" x14ac:dyDescent="0.25">
      <c r="M226" s="2"/>
      <c r="N226" s="1">
        <f t="shared" si="19"/>
        <v>164</v>
      </c>
      <c r="O226" s="124">
        <f t="shared" si="16"/>
        <v>8687708.6599288955</v>
      </c>
      <c r="P226" s="124">
        <f t="shared" si="20"/>
        <v>44795.616539423085</v>
      </c>
      <c r="Q226" s="124">
        <f t="shared" si="17"/>
        <v>18144.084139265899</v>
      </c>
      <c r="R226" s="124">
        <f t="shared" si="18"/>
        <v>8750648.3606075831</v>
      </c>
      <c r="Z226" s="2"/>
    </row>
    <row r="227" spans="13:26" x14ac:dyDescent="0.25">
      <c r="M227" s="2"/>
      <c r="N227" s="1">
        <f t="shared" si="19"/>
        <v>165</v>
      </c>
      <c r="O227" s="124">
        <f t="shared" si="16"/>
        <v>8750648.3606075831</v>
      </c>
      <c r="P227" s="124">
        <f t="shared" si="20"/>
        <v>44795.616539423085</v>
      </c>
      <c r="Q227" s="124">
        <f t="shared" si="17"/>
        <v>18275.532288543924</v>
      </c>
      <c r="R227" s="124">
        <f t="shared" si="18"/>
        <v>8813719.5094355494</v>
      </c>
      <c r="Z227" s="2"/>
    </row>
    <row r="228" spans="13:26" x14ac:dyDescent="0.25">
      <c r="M228" s="2"/>
      <c r="N228" s="1">
        <f t="shared" si="19"/>
        <v>166</v>
      </c>
      <c r="O228" s="124">
        <f t="shared" si="16"/>
        <v>8813719.5094355494</v>
      </c>
      <c r="P228" s="124">
        <f t="shared" si="20"/>
        <v>44795.616539423085</v>
      </c>
      <c r="Q228" s="124">
        <f t="shared" si="17"/>
        <v>18407.25496432529</v>
      </c>
      <c r="R228" s="124">
        <f t="shared" si="18"/>
        <v>8876922.3809392974</v>
      </c>
      <c r="Z228" s="2"/>
    </row>
    <row r="229" spans="13:26" x14ac:dyDescent="0.25">
      <c r="M229" s="2"/>
      <c r="N229" s="1">
        <f t="shared" si="19"/>
        <v>167</v>
      </c>
      <c r="O229" s="124">
        <f t="shared" si="16"/>
        <v>8876922.3809392974</v>
      </c>
      <c r="P229" s="124">
        <f t="shared" si="20"/>
        <v>44795.616539423085</v>
      </c>
      <c r="Q229" s="124">
        <f t="shared" si="17"/>
        <v>18539.252739952422</v>
      </c>
      <c r="R229" s="124">
        <f t="shared" si="18"/>
        <v>8940257.2502186727</v>
      </c>
      <c r="Z229" s="2"/>
    </row>
    <row r="230" spans="13:26" x14ac:dyDescent="0.25">
      <c r="M230" s="2"/>
      <c r="N230" s="1">
        <f t="shared" si="19"/>
        <v>168</v>
      </c>
      <c r="O230" s="124">
        <f t="shared" si="16"/>
        <v>8940257.2502186727</v>
      </c>
      <c r="P230" s="124">
        <f t="shared" si="20"/>
        <v>44795.616539423085</v>
      </c>
      <c r="Q230" s="124">
        <f t="shared" si="17"/>
        <v>18671.526189965167</v>
      </c>
      <c r="R230" s="124">
        <f t="shared" si="18"/>
        <v>9003724.3929480594</v>
      </c>
      <c r="Z230" s="2"/>
    </row>
    <row r="231" spans="13:26" x14ac:dyDescent="0.25">
      <c r="M231" s="2"/>
      <c r="N231" s="1">
        <f t="shared" si="19"/>
        <v>169</v>
      </c>
      <c r="O231" s="124">
        <f t="shared" si="16"/>
        <v>9003724.3929480594</v>
      </c>
      <c r="P231" s="124">
        <f t="shared" si="20"/>
        <v>44795.616539423085</v>
      </c>
      <c r="Q231" s="124">
        <f t="shared" si="17"/>
        <v>18804.075890103271</v>
      </c>
      <c r="R231" s="124">
        <f t="shared" si="18"/>
        <v>9067324.0853775851</v>
      </c>
      <c r="Z231" s="2"/>
    </row>
    <row r="232" spans="13:26" x14ac:dyDescent="0.25">
      <c r="M232" s="2"/>
      <c r="N232" s="1">
        <f t="shared" si="19"/>
        <v>170</v>
      </c>
      <c r="O232" s="124">
        <f t="shared" ref="O232:O295" si="21">R231</f>
        <v>9067324.0853775851</v>
      </c>
      <c r="P232" s="124">
        <f t="shared" si="20"/>
        <v>44795.616539423085</v>
      </c>
      <c r="Q232" s="124">
        <f t="shared" ref="Q232:Q295" si="22">O232*$P$57</f>
        <v>18936.902417308916</v>
      </c>
      <c r="R232" s="124">
        <f t="shared" ref="R232:R295" si="23">O232+P232+Q232</f>
        <v>9131056.6043343171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9131056.6043343171</v>
      </c>
      <c r="P233" s="124">
        <f t="shared" si="20"/>
        <v>44795.616539423085</v>
      </c>
      <c r="Q233" s="124">
        <f t="shared" si="22"/>
        <v>19070.006349729203</v>
      </c>
      <c r="R233" s="124">
        <f t="shared" si="23"/>
        <v>9194922.2272234689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9194922.2272234689</v>
      </c>
      <c r="P234" s="124">
        <f t="shared" si="20"/>
        <v>44795.616539423085</v>
      </c>
      <c r="Q234" s="124">
        <f t="shared" si="22"/>
        <v>19203.388266718677</v>
      </c>
      <c r="R234" s="124">
        <f t="shared" si="23"/>
        <v>9258921.2320296094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9258921.2320296094</v>
      </c>
      <c r="P235" s="124">
        <f t="shared" si="20"/>
        <v>44795.616539423085</v>
      </c>
      <c r="Q235" s="124">
        <f t="shared" si="22"/>
        <v>19337.048748841866</v>
      </c>
      <c r="R235" s="124">
        <f t="shared" si="23"/>
        <v>9323053.8973178733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9323053.8973178733</v>
      </c>
      <c r="P236" s="124">
        <f t="shared" si="20"/>
        <v>44795.616539423085</v>
      </c>
      <c r="Q236" s="124">
        <f t="shared" si="22"/>
        <v>19470.988377875787</v>
      </c>
      <c r="R236" s="124">
        <f t="shared" si="23"/>
        <v>9387320.5022351723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9387320.5022351723</v>
      </c>
      <c r="P237" s="124">
        <f t="shared" si="20"/>
        <v>44795.616539423085</v>
      </c>
      <c r="Q237" s="124">
        <f t="shared" si="22"/>
        <v>19605.207736812481</v>
      </c>
      <c r="R237" s="124">
        <f t="shared" si="23"/>
        <v>9451721.3265114073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9451721.3265114073</v>
      </c>
      <c r="P238" s="124">
        <f t="shared" si="20"/>
        <v>44795.616539423085</v>
      </c>
      <c r="Q238" s="124">
        <f t="shared" si="22"/>
        <v>19739.707409861559</v>
      </c>
      <c r="R238" s="124">
        <f t="shared" si="23"/>
        <v>9516256.6504606921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9516256.6504606921</v>
      </c>
      <c r="P239" s="124">
        <f t="shared" si="20"/>
        <v>44795.616539423085</v>
      </c>
      <c r="Q239" s="124">
        <f t="shared" si="22"/>
        <v>19874.487982452745</v>
      </c>
      <c r="R239" s="124">
        <f t="shared" si="23"/>
        <v>9580926.7549825665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9580926.7549825665</v>
      </c>
      <c r="P240" s="124">
        <f t="shared" si="20"/>
        <v>44795.616539423085</v>
      </c>
      <c r="Q240" s="124">
        <f t="shared" si="22"/>
        <v>20009.550041238403</v>
      </c>
      <c r="R240" s="124">
        <f t="shared" si="23"/>
        <v>9645731.9215632267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9645731.9215632267</v>
      </c>
      <c r="P241" s="124">
        <f t="shared" si="20"/>
        <v>44795.616539423085</v>
      </c>
      <c r="Q241" s="124">
        <f t="shared" si="22"/>
        <v>20144.894174096131</v>
      </c>
      <c r="R241" s="124">
        <f t="shared" si="23"/>
        <v>9710672.4322767444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9710672.4322767444</v>
      </c>
      <c r="P242" s="124">
        <f t="shared" si="20"/>
        <v>44795.616539423085</v>
      </c>
      <c r="Q242" s="124">
        <f t="shared" si="22"/>
        <v>20280.520970131278</v>
      </c>
      <c r="R242" s="124">
        <f t="shared" si="23"/>
        <v>9775748.569786299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9775748.569786299</v>
      </c>
      <c r="P243" s="124">
        <f t="shared" si="20"/>
        <v>44795.616539423085</v>
      </c>
      <c r="Q243" s="124">
        <f t="shared" si="22"/>
        <v>20416.431019679541</v>
      </c>
      <c r="R243" s="124">
        <f t="shared" si="23"/>
        <v>9840960.6173454002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9840960.6173454002</v>
      </c>
      <c r="P244" s="124">
        <f t="shared" si="20"/>
        <v>44795.616539423085</v>
      </c>
      <c r="Q244" s="124">
        <f t="shared" si="22"/>
        <v>20552.624914309501</v>
      </c>
      <c r="R244" s="124">
        <f t="shared" si="23"/>
        <v>9906308.8587991316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9906308.8587991316</v>
      </c>
      <c r="P245" s="124">
        <f t="shared" si="20"/>
        <v>44795.616539423085</v>
      </c>
      <c r="Q245" s="124">
        <f t="shared" si="22"/>
        <v>20689.103246825231</v>
      </c>
      <c r="R245" s="124">
        <f t="shared" si="23"/>
        <v>9971793.5785853788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9971793.5785853788</v>
      </c>
      <c r="P246" s="124">
        <f t="shared" si="20"/>
        <v>44795.616539423085</v>
      </c>
      <c r="Q246" s="124">
        <f t="shared" si="22"/>
        <v>20825.866611268859</v>
      </c>
      <c r="R246" s="124">
        <f t="shared" si="23"/>
        <v>10037415.06173607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10037415.06173607</v>
      </c>
      <c r="P247" s="124">
        <f t="shared" si="20"/>
        <v>44795.616539423085</v>
      </c>
      <c r="Q247" s="124">
        <f t="shared" si="22"/>
        <v>20962.915602923153</v>
      </c>
      <c r="R247" s="124">
        <f t="shared" si="23"/>
        <v>10103173.593878414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10103173.593878414</v>
      </c>
      <c r="P248" s="124">
        <f t="shared" si="20"/>
        <v>44795.616539423085</v>
      </c>
      <c r="Q248" s="124">
        <f t="shared" si="22"/>
        <v>21100.250818314125</v>
      </c>
      <c r="R248" s="124">
        <f t="shared" si="23"/>
        <v>10169069.461236151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10169069.461236151</v>
      </c>
      <c r="P249" s="124">
        <f t="shared" si="20"/>
        <v>44795.616539423085</v>
      </c>
      <c r="Q249" s="124">
        <f t="shared" si="22"/>
        <v>21237.872855213605</v>
      </c>
      <c r="R249" s="124">
        <f t="shared" si="23"/>
        <v>10235102.950630788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10235102.950630788</v>
      </c>
      <c r="P250" s="124">
        <f t="shared" si="20"/>
        <v>44795.616539423085</v>
      </c>
      <c r="Q250" s="124">
        <f t="shared" si="22"/>
        <v>21375.782312641866</v>
      </c>
      <c r="R250" s="124">
        <f t="shared" si="23"/>
        <v>10301274.349482853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10301274.349482853</v>
      </c>
      <c r="P251" s="124">
        <f t="shared" si="20"/>
        <v>44795.616539423085</v>
      </c>
      <c r="Q251" s="124">
        <f t="shared" si="22"/>
        <v>21513.97979087022</v>
      </c>
      <c r="R251" s="124">
        <f t="shared" si="23"/>
        <v>10367583.945813145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10367583.945813145</v>
      </c>
      <c r="P252" s="124">
        <f t="shared" ref="P252:P315" si="25">P251</f>
        <v>44795.616539423085</v>
      </c>
      <c r="Q252" s="124">
        <f t="shared" si="22"/>
        <v>21652.465891423624</v>
      </c>
      <c r="R252" s="124">
        <f t="shared" si="23"/>
        <v>10434032.028243991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10434032.028243991</v>
      </c>
      <c r="P253" s="124">
        <f t="shared" si="25"/>
        <v>44795.616539423085</v>
      </c>
      <c r="Q253" s="124">
        <f t="shared" si="22"/>
        <v>21791.241217083312</v>
      </c>
      <c r="R253" s="124">
        <f t="shared" si="23"/>
        <v>10500618.886000497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10500618.886000497</v>
      </c>
      <c r="P254" s="124">
        <f t="shared" si="25"/>
        <v>44795.616539423085</v>
      </c>
      <c r="Q254" s="124">
        <f t="shared" si="22"/>
        <v>21930.306371889423</v>
      </c>
      <c r="R254" s="124">
        <f t="shared" si="23"/>
        <v>10567344.80891181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10567344.80891181</v>
      </c>
      <c r="P255" s="124">
        <f t="shared" si="25"/>
        <v>44795.616539423085</v>
      </c>
      <c r="Q255" s="124">
        <f t="shared" si="22"/>
        <v>22069.6619611436</v>
      </c>
      <c r="R255" s="124">
        <f t="shared" si="23"/>
        <v>10634210.087412376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10634210.087412376</v>
      </c>
      <c r="P256" s="124">
        <f t="shared" si="25"/>
        <v>44795.616539423085</v>
      </c>
      <c r="Q256" s="124">
        <f t="shared" si="22"/>
        <v>22209.30859141166</v>
      </c>
      <c r="R256" s="124">
        <f t="shared" si="23"/>
        <v>10701215.012543211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10701215.012543211</v>
      </c>
      <c r="P257" s="124">
        <f t="shared" si="25"/>
        <v>44795.616539423085</v>
      </c>
      <c r="Q257" s="124">
        <f t="shared" si="22"/>
        <v>22349.246870526218</v>
      </c>
      <c r="R257" s="124">
        <f t="shared" si="23"/>
        <v>10768359.87595316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10768359.87595316</v>
      </c>
      <c r="P258" s="124">
        <f t="shared" si="25"/>
        <v>44795.616539423085</v>
      </c>
      <c r="Q258" s="124">
        <f t="shared" si="22"/>
        <v>22489.477407589326</v>
      </c>
      <c r="R258" s="124">
        <f t="shared" si="23"/>
        <v>10835644.969900172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10835644.969900172</v>
      </c>
      <c r="P259" s="124">
        <f t="shared" si="25"/>
        <v>44795.616539423085</v>
      </c>
      <c r="Q259" s="124">
        <f t="shared" si="22"/>
        <v>22630.000812975133</v>
      </c>
      <c r="R259" s="124">
        <f t="shared" si="23"/>
        <v>10903070.58725257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10903070.58725257</v>
      </c>
      <c r="P260" s="124">
        <f t="shared" si="25"/>
        <v>44795.616539423085</v>
      </c>
      <c r="Q260" s="124">
        <f t="shared" si="22"/>
        <v>22770.817698332554</v>
      </c>
      <c r="R260" s="124">
        <f t="shared" si="23"/>
        <v>10970637.021490326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10970637.021490326</v>
      </c>
      <c r="P261" s="124">
        <f t="shared" si="25"/>
        <v>44795.616539423085</v>
      </c>
      <c r="Q261" s="124">
        <f t="shared" si="22"/>
        <v>22911.928676587901</v>
      </c>
      <c r="R261" s="124">
        <f t="shared" si="23"/>
        <v>11038344.566706337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11038344.566706337</v>
      </c>
      <c r="P262" s="124">
        <f t="shared" si="25"/>
        <v>44795.616539423085</v>
      </c>
      <c r="Q262" s="124">
        <f t="shared" si="22"/>
        <v>23053.334361947578</v>
      </c>
      <c r="R262" s="124">
        <f t="shared" si="23"/>
        <v>11106193.517607708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11106193.517607708</v>
      </c>
      <c r="P263" s="124">
        <f t="shared" si="25"/>
        <v>44795.616539423085</v>
      </c>
      <c r="Q263" s="124">
        <f t="shared" si="22"/>
        <v>23195.035369900746</v>
      </c>
      <c r="R263" s="124">
        <f t="shared" si="23"/>
        <v>11174184.169517031</v>
      </c>
      <c r="Z263" s="2"/>
    </row>
    <row r="264" spans="13:26" x14ac:dyDescent="0.25">
      <c r="M264" s="2"/>
      <c r="N264" s="1">
        <f t="shared" si="24"/>
        <v>202</v>
      </c>
      <c r="O264" s="124">
        <f t="shared" si="21"/>
        <v>11174184.169517031</v>
      </c>
      <c r="P264" s="124">
        <f t="shared" si="25"/>
        <v>44795.616539423085</v>
      </c>
      <c r="Q264" s="124">
        <f t="shared" si="22"/>
        <v>23337.032317221998</v>
      </c>
      <c r="R264" s="124">
        <f t="shared" si="23"/>
        <v>11242316.818373675</v>
      </c>
      <c r="Z264" s="2"/>
    </row>
    <row r="265" spans="13:26" x14ac:dyDescent="0.25">
      <c r="M265" s="2"/>
      <c r="N265" s="1">
        <f t="shared" si="24"/>
        <v>203</v>
      </c>
      <c r="O265" s="124">
        <f t="shared" si="21"/>
        <v>11242316.818373675</v>
      </c>
      <c r="P265" s="124">
        <f t="shared" si="25"/>
        <v>44795.616539423085</v>
      </c>
      <c r="Q265" s="124">
        <f t="shared" si="22"/>
        <v>23479.325821974046</v>
      </c>
      <c r="R265" s="124">
        <f t="shared" si="23"/>
        <v>11310591.76073507</v>
      </c>
      <c r="Z265" s="2"/>
    </row>
    <row r="266" spans="13:26" x14ac:dyDescent="0.25">
      <c r="M266" s="2"/>
      <c r="N266" s="1">
        <f t="shared" si="24"/>
        <v>204</v>
      </c>
      <c r="O266" s="124">
        <f t="shared" si="21"/>
        <v>11310591.76073507</v>
      </c>
      <c r="P266" s="124">
        <f t="shared" si="25"/>
        <v>44795.616539423085</v>
      </c>
      <c r="Q266" s="124">
        <f t="shared" si="22"/>
        <v>23621.916503510416</v>
      </c>
      <c r="R266" s="124">
        <f t="shared" si="23"/>
        <v>11379009.293778002</v>
      </c>
      <c r="Z266" s="2"/>
    </row>
    <row r="267" spans="13:26" x14ac:dyDescent="0.25">
      <c r="M267" s="2"/>
      <c r="N267" s="1">
        <f t="shared" si="24"/>
        <v>205</v>
      </c>
      <c r="O267" s="124">
        <f t="shared" si="21"/>
        <v>11379009.293778002</v>
      </c>
      <c r="P267" s="124">
        <f t="shared" si="25"/>
        <v>44795.616539423085</v>
      </c>
      <c r="Q267" s="124">
        <f t="shared" si="22"/>
        <v>23764.804982478141</v>
      </c>
      <c r="R267" s="124">
        <f t="shared" si="23"/>
        <v>11447569.715299902</v>
      </c>
      <c r="Z267" s="2"/>
    </row>
    <row r="268" spans="13:26" x14ac:dyDescent="0.25">
      <c r="M268" s="2"/>
      <c r="N268" s="1">
        <f t="shared" si="24"/>
        <v>206</v>
      </c>
      <c r="O268" s="124">
        <f t="shared" si="21"/>
        <v>11447569.715299902</v>
      </c>
      <c r="P268" s="124">
        <f t="shared" si="25"/>
        <v>44795.616539423085</v>
      </c>
      <c r="Q268" s="124">
        <f t="shared" si="22"/>
        <v>23907.991880820457</v>
      </c>
      <c r="R268" s="124">
        <f t="shared" si="23"/>
        <v>11516273.323720146</v>
      </c>
      <c r="Z268" s="2"/>
    </row>
    <row r="269" spans="13:26" x14ac:dyDescent="0.25">
      <c r="M269" s="2"/>
      <c r="N269" s="1">
        <f t="shared" si="24"/>
        <v>207</v>
      </c>
      <c r="O269" s="124">
        <f t="shared" si="21"/>
        <v>11516273.323720146</v>
      </c>
      <c r="P269" s="124">
        <f t="shared" si="25"/>
        <v>44795.616539423085</v>
      </c>
      <c r="Q269" s="124">
        <f t="shared" si="22"/>
        <v>24051.477821779514</v>
      </c>
      <c r="R269" s="124">
        <f t="shared" si="23"/>
        <v>11585120.418081349</v>
      </c>
      <c r="Z269" s="2"/>
    </row>
    <row r="270" spans="13:26" x14ac:dyDescent="0.25">
      <c r="M270" s="2"/>
      <c r="N270" s="1">
        <f t="shared" si="24"/>
        <v>208</v>
      </c>
      <c r="O270" s="124">
        <f t="shared" si="21"/>
        <v>11585120.418081349</v>
      </c>
      <c r="P270" s="124">
        <f t="shared" si="25"/>
        <v>44795.616539423085</v>
      </c>
      <c r="Q270" s="124">
        <f t="shared" si="22"/>
        <v>24195.2634298991</v>
      </c>
      <c r="R270" s="124">
        <f t="shared" si="23"/>
        <v>11654111.29805067</v>
      </c>
      <c r="Z270" s="2"/>
    </row>
    <row r="271" spans="13:26" x14ac:dyDescent="0.25">
      <c r="M271" s="2"/>
      <c r="N271" s="1">
        <f t="shared" si="24"/>
        <v>209</v>
      </c>
      <c r="O271" s="124">
        <f t="shared" si="21"/>
        <v>11654111.29805067</v>
      </c>
      <c r="P271" s="124">
        <f t="shared" si="25"/>
        <v>44795.616539423085</v>
      </c>
      <c r="Q271" s="124">
        <f t="shared" si="22"/>
        <v>24339.349331027326</v>
      </c>
      <c r="R271" s="124">
        <f t="shared" si="23"/>
        <v>11723246.263921119</v>
      </c>
      <c r="Z271" s="2"/>
    </row>
    <row r="272" spans="13:26" x14ac:dyDescent="0.25">
      <c r="M272" s="2"/>
      <c r="N272" s="1">
        <f t="shared" si="24"/>
        <v>210</v>
      </c>
      <c r="O272" s="124">
        <f t="shared" si="21"/>
        <v>11723246.263921119</v>
      </c>
      <c r="P272" s="124">
        <f t="shared" si="25"/>
        <v>44795.616539423085</v>
      </c>
      <c r="Q272" s="124">
        <f t="shared" si="22"/>
        <v>24483.736152319394</v>
      </c>
      <c r="R272" s="124">
        <f t="shared" si="23"/>
        <v>11792525.616612861</v>
      </c>
      <c r="Z272" s="2"/>
    </row>
    <row r="273" spans="13:26" x14ac:dyDescent="0.25">
      <c r="M273" s="2"/>
      <c r="N273" s="1">
        <f t="shared" si="24"/>
        <v>211</v>
      </c>
      <c r="O273" s="124">
        <f t="shared" si="21"/>
        <v>11792525.616612861</v>
      </c>
      <c r="P273" s="124">
        <f t="shared" si="25"/>
        <v>44795.616539423085</v>
      </c>
      <c r="Q273" s="124">
        <f t="shared" si="22"/>
        <v>24628.424522240297</v>
      </c>
      <c r="R273" s="124">
        <f t="shared" si="23"/>
        <v>11861949.657674523</v>
      </c>
      <c r="Z273" s="2"/>
    </row>
    <row r="274" spans="13:26" x14ac:dyDescent="0.25">
      <c r="M274" s="2"/>
      <c r="N274" s="1">
        <f t="shared" si="24"/>
        <v>212</v>
      </c>
      <c r="O274" s="124">
        <f t="shared" si="21"/>
        <v>11861949.657674523</v>
      </c>
      <c r="P274" s="124">
        <f t="shared" si="25"/>
        <v>44795.616539423085</v>
      </c>
      <c r="Q274" s="124">
        <f t="shared" si="22"/>
        <v>24773.415070567567</v>
      </c>
      <c r="R274" s="124">
        <f t="shared" si="23"/>
        <v>11931518.689284513</v>
      </c>
      <c r="Z274" s="2"/>
    </row>
    <row r="275" spans="13:26" x14ac:dyDescent="0.25">
      <c r="M275" s="2"/>
      <c r="N275" s="1">
        <f t="shared" si="24"/>
        <v>213</v>
      </c>
      <c r="O275" s="124">
        <f t="shared" si="21"/>
        <v>11931518.689284513</v>
      </c>
      <c r="P275" s="124">
        <f t="shared" si="25"/>
        <v>44795.616539423085</v>
      </c>
      <c r="Q275" s="124">
        <f t="shared" si="22"/>
        <v>24918.708428394006</v>
      </c>
      <c r="R275" s="124">
        <f t="shared" si="23"/>
        <v>12001233.014252329</v>
      </c>
      <c r="Z275" s="2"/>
    </row>
    <row r="276" spans="13:26" x14ac:dyDescent="0.25">
      <c r="M276" s="2"/>
      <c r="N276" s="1">
        <f t="shared" si="24"/>
        <v>214</v>
      </c>
      <c r="O276" s="124">
        <f t="shared" si="21"/>
        <v>12001233.014252329</v>
      </c>
      <c r="P276" s="124">
        <f t="shared" si="25"/>
        <v>44795.616539423085</v>
      </c>
      <c r="Q276" s="124">
        <f t="shared" si="22"/>
        <v>25064.305228130444</v>
      </c>
      <c r="R276" s="124">
        <f t="shared" si="23"/>
        <v>12071092.936019883</v>
      </c>
      <c r="Z276" s="2"/>
    </row>
    <row r="277" spans="13:26" x14ac:dyDescent="0.25">
      <c r="M277" s="2"/>
      <c r="N277" s="1">
        <f t="shared" si="24"/>
        <v>215</v>
      </c>
      <c r="O277" s="124">
        <f t="shared" si="21"/>
        <v>12071092.936019883</v>
      </c>
      <c r="P277" s="124">
        <f t="shared" si="25"/>
        <v>44795.616539423085</v>
      </c>
      <c r="Q277" s="124">
        <f t="shared" si="22"/>
        <v>25210.206103508484</v>
      </c>
      <c r="R277" s="124">
        <f t="shared" si="23"/>
        <v>12141098.758662814</v>
      </c>
      <c r="Z277" s="2"/>
    </row>
    <row r="278" spans="13:26" x14ac:dyDescent="0.25">
      <c r="M278" s="2"/>
      <c r="N278" s="1">
        <f t="shared" si="24"/>
        <v>216</v>
      </c>
      <c r="O278" s="124">
        <f t="shared" si="21"/>
        <v>12141098.758662814</v>
      </c>
      <c r="P278" s="124">
        <f t="shared" si="25"/>
        <v>44795.616539423085</v>
      </c>
      <c r="Q278" s="124">
        <f t="shared" si="22"/>
        <v>25356.41168958327</v>
      </c>
      <c r="R278" s="124">
        <f t="shared" si="23"/>
        <v>12211250.78689182</v>
      </c>
      <c r="Z278" s="2"/>
    </row>
    <row r="279" spans="13:26" x14ac:dyDescent="0.25">
      <c r="M279" s="2"/>
      <c r="N279" s="1">
        <f t="shared" si="24"/>
        <v>217</v>
      </c>
      <c r="O279" s="124">
        <f t="shared" si="21"/>
        <v>12211250.78689182</v>
      </c>
      <c r="P279" s="124">
        <f t="shared" si="25"/>
        <v>44795.616539423085</v>
      </c>
      <c r="Q279" s="124">
        <f t="shared" si="22"/>
        <v>25502.922622736231</v>
      </c>
      <c r="R279" s="124">
        <f t="shared" si="23"/>
        <v>12281549.326053979</v>
      </c>
      <c r="Z279" s="2"/>
    </row>
    <row r="280" spans="13:26" x14ac:dyDescent="0.25">
      <c r="M280" s="2"/>
      <c r="N280" s="1">
        <f t="shared" si="24"/>
        <v>218</v>
      </c>
      <c r="O280" s="124">
        <f t="shared" si="21"/>
        <v>12281549.326053979</v>
      </c>
      <c r="P280" s="124">
        <f t="shared" si="25"/>
        <v>44795.616539423085</v>
      </c>
      <c r="Q280" s="124">
        <f t="shared" si="22"/>
        <v>25649.739540677874</v>
      </c>
      <c r="R280" s="124">
        <f t="shared" si="23"/>
        <v>12351994.682134079</v>
      </c>
      <c r="Z280" s="2"/>
    </row>
    <row r="281" spans="13:26" x14ac:dyDescent="0.25">
      <c r="M281" s="2"/>
      <c r="N281" s="1">
        <f t="shared" si="24"/>
        <v>219</v>
      </c>
      <c r="O281" s="124">
        <f t="shared" si="21"/>
        <v>12351994.682134079</v>
      </c>
      <c r="P281" s="124">
        <f t="shared" si="25"/>
        <v>44795.616539423085</v>
      </c>
      <c r="Q281" s="124">
        <f t="shared" si="22"/>
        <v>25796.863082450549</v>
      </c>
      <c r="R281" s="124">
        <f t="shared" si="23"/>
        <v>12422587.161755951</v>
      </c>
      <c r="Z281" s="2"/>
    </row>
    <row r="282" spans="13:26" x14ac:dyDescent="0.25">
      <c r="M282" s="2"/>
      <c r="N282" s="1">
        <f t="shared" si="24"/>
        <v>220</v>
      </c>
      <c r="O282" s="124">
        <f t="shared" si="21"/>
        <v>12422587.161755951</v>
      </c>
      <c r="P282" s="124">
        <f t="shared" si="25"/>
        <v>44795.616539423085</v>
      </c>
      <c r="Q282" s="124">
        <f t="shared" si="22"/>
        <v>25944.293888431232</v>
      </c>
      <c r="R282" s="124">
        <f t="shared" si="23"/>
        <v>12493327.072183805</v>
      </c>
      <c r="Z282" s="2"/>
    </row>
    <row r="283" spans="13:26" x14ac:dyDescent="0.25">
      <c r="M283" s="2"/>
      <c r="N283" s="1">
        <f t="shared" si="24"/>
        <v>221</v>
      </c>
      <c r="O283" s="124">
        <f t="shared" si="21"/>
        <v>12493327.072183805</v>
      </c>
      <c r="P283" s="124">
        <f t="shared" si="25"/>
        <v>44795.616539423085</v>
      </c>
      <c r="Q283" s="124">
        <f t="shared" si="22"/>
        <v>26092.032600334307</v>
      </c>
      <c r="R283" s="124">
        <f t="shared" si="23"/>
        <v>12564214.721323561</v>
      </c>
      <c r="Z283" s="2"/>
    </row>
    <row r="284" spans="13:26" x14ac:dyDescent="0.25">
      <c r="M284" s="2"/>
      <c r="N284" s="1">
        <f t="shared" si="24"/>
        <v>222</v>
      </c>
      <c r="O284" s="124">
        <f t="shared" si="21"/>
        <v>12564214.721323561</v>
      </c>
      <c r="P284" s="124">
        <f t="shared" si="25"/>
        <v>44795.616539423085</v>
      </c>
      <c r="Q284" s="124">
        <f t="shared" si="22"/>
        <v>26240.079861214374</v>
      </c>
      <c r="R284" s="124">
        <f t="shared" si="23"/>
        <v>12635250.417724198</v>
      </c>
      <c r="Z284" s="2"/>
    </row>
    <row r="285" spans="13:26" x14ac:dyDescent="0.25">
      <c r="M285" s="2"/>
      <c r="N285" s="1">
        <f t="shared" si="24"/>
        <v>223</v>
      </c>
      <c r="O285" s="124">
        <f t="shared" si="21"/>
        <v>12635250.417724198</v>
      </c>
      <c r="P285" s="124">
        <f t="shared" si="25"/>
        <v>44795.616539423085</v>
      </c>
      <c r="Q285" s="124">
        <f t="shared" si="22"/>
        <v>26388.436315469029</v>
      </c>
      <c r="R285" s="124">
        <f t="shared" si="23"/>
        <v>12706434.47057909</v>
      </c>
      <c r="Z285" s="2"/>
    </row>
    <row r="286" spans="13:26" x14ac:dyDescent="0.25">
      <c r="M286" s="2"/>
      <c r="N286" s="1">
        <f t="shared" si="24"/>
        <v>224</v>
      </c>
      <c r="O286" s="124">
        <f t="shared" si="21"/>
        <v>12706434.47057909</v>
      </c>
      <c r="P286" s="124">
        <f t="shared" si="25"/>
        <v>44795.616539423085</v>
      </c>
      <c r="Q286" s="124">
        <f t="shared" si="22"/>
        <v>26537.102608841677</v>
      </c>
      <c r="R286" s="124">
        <f t="shared" si="23"/>
        <v>12777767.189727353</v>
      </c>
      <c r="Z286" s="2"/>
    </row>
    <row r="287" spans="13:26" x14ac:dyDescent="0.25">
      <c r="M287" s="2"/>
      <c r="N287" s="1">
        <f t="shared" si="24"/>
        <v>225</v>
      </c>
      <c r="O287" s="124">
        <f t="shared" si="21"/>
        <v>12777767.189727353</v>
      </c>
      <c r="P287" s="124">
        <f t="shared" si="25"/>
        <v>44795.616539423085</v>
      </c>
      <c r="Q287" s="124">
        <f t="shared" si="22"/>
        <v>26686.07938842435</v>
      </c>
      <c r="R287" s="124">
        <f t="shared" si="23"/>
        <v>12849248.8856552</v>
      </c>
      <c r="Z287" s="2"/>
    </row>
    <row r="288" spans="13:26" x14ac:dyDescent="0.25">
      <c r="M288" s="2"/>
      <c r="N288" s="1">
        <f t="shared" si="24"/>
        <v>226</v>
      </c>
      <c r="O288" s="124">
        <f t="shared" si="21"/>
        <v>12849248.8856552</v>
      </c>
      <c r="P288" s="124">
        <f t="shared" si="25"/>
        <v>44795.616539423085</v>
      </c>
      <c r="Q288" s="124">
        <f t="shared" si="22"/>
        <v>26835.367302660521</v>
      </c>
      <c r="R288" s="124">
        <f t="shared" si="23"/>
        <v>12920879.869497282</v>
      </c>
      <c r="Z288" s="2"/>
    </row>
    <row r="289" spans="13:26" x14ac:dyDescent="0.25">
      <c r="M289" s="2"/>
      <c r="N289" s="1">
        <f t="shared" si="24"/>
        <v>227</v>
      </c>
      <c r="O289" s="124">
        <f t="shared" si="21"/>
        <v>12920879.869497282</v>
      </c>
      <c r="P289" s="124">
        <f t="shared" si="25"/>
        <v>44795.616539423085</v>
      </c>
      <c r="Q289" s="124">
        <f t="shared" si="22"/>
        <v>26984.967001347904</v>
      </c>
      <c r="R289" s="124">
        <f t="shared" si="23"/>
        <v>12992660.453038054</v>
      </c>
      <c r="Z289" s="2"/>
    </row>
    <row r="290" spans="13:26" x14ac:dyDescent="0.25">
      <c r="M290" s="2"/>
      <c r="N290" s="1">
        <f t="shared" si="24"/>
        <v>228</v>
      </c>
      <c r="O290" s="124">
        <f t="shared" si="21"/>
        <v>12992660.453038054</v>
      </c>
      <c r="P290" s="124">
        <f t="shared" si="25"/>
        <v>44795.616539423085</v>
      </c>
      <c r="Q290" s="124">
        <f t="shared" si="22"/>
        <v>27134.879135641324</v>
      </c>
      <c r="R290" s="124">
        <f t="shared" si="23"/>
        <v>13064590.948713118</v>
      </c>
      <c r="Z290" s="2"/>
    </row>
    <row r="291" spans="13:26" x14ac:dyDescent="0.25">
      <c r="M291" s="2"/>
      <c r="N291" s="1">
        <f t="shared" si="24"/>
        <v>229</v>
      </c>
      <c r="O291" s="124">
        <f t="shared" si="21"/>
        <v>13064590.948713118</v>
      </c>
      <c r="P291" s="124">
        <f t="shared" si="25"/>
        <v>44795.616539423085</v>
      </c>
      <c r="Q291" s="124">
        <f t="shared" si="22"/>
        <v>27285.104358055509</v>
      </c>
      <c r="R291" s="124">
        <f t="shared" si="23"/>
        <v>13136671.669610595</v>
      </c>
      <c r="Z291" s="2"/>
    </row>
    <row r="292" spans="13:26" x14ac:dyDescent="0.25">
      <c r="M292" s="2"/>
      <c r="N292" s="1">
        <f t="shared" si="24"/>
        <v>230</v>
      </c>
      <c r="O292" s="124">
        <f t="shared" si="21"/>
        <v>13136671.669610595</v>
      </c>
      <c r="P292" s="124">
        <f t="shared" si="25"/>
        <v>44795.616539423085</v>
      </c>
      <c r="Q292" s="124">
        <f t="shared" si="22"/>
        <v>27435.64332246796</v>
      </c>
      <c r="R292" s="124">
        <f t="shared" si="23"/>
        <v>13208902.929472486</v>
      </c>
      <c r="Z292" s="2"/>
    </row>
    <row r="293" spans="13:26" x14ac:dyDescent="0.25">
      <c r="M293" s="2"/>
      <c r="N293" s="1">
        <f t="shared" si="24"/>
        <v>231</v>
      </c>
      <c r="O293" s="124">
        <f t="shared" si="21"/>
        <v>13208902.929472486</v>
      </c>
      <c r="P293" s="124">
        <f t="shared" si="25"/>
        <v>44795.616539423085</v>
      </c>
      <c r="Q293" s="124">
        <f t="shared" si="22"/>
        <v>27586.496684121783</v>
      </c>
      <c r="R293" s="124">
        <f t="shared" si="23"/>
        <v>13281285.042696029</v>
      </c>
      <c r="Z293" s="2"/>
    </row>
    <row r="294" spans="13:26" x14ac:dyDescent="0.25">
      <c r="M294" s="2"/>
      <c r="N294" s="1">
        <f t="shared" si="24"/>
        <v>232</v>
      </c>
      <c r="O294" s="124">
        <f t="shared" si="21"/>
        <v>13281285.042696029</v>
      </c>
      <c r="P294" s="124">
        <f t="shared" si="25"/>
        <v>44795.616539423085</v>
      </c>
      <c r="Q294" s="124">
        <f t="shared" si="22"/>
        <v>27737.665099628546</v>
      </c>
      <c r="R294" s="124">
        <f t="shared" si="23"/>
        <v>13353818.32433508</v>
      </c>
      <c r="Z294" s="2"/>
    </row>
    <row r="295" spans="13:26" x14ac:dyDescent="0.25">
      <c r="M295" s="2"/>
      <c r="N295" s="1">
        <f t="shared" si="24"/>
        <v>233</v>
      </c>
      <c r="O295" s="124">
        <f t="shared" si="21"/>
        <v>13353818.32433508</v>
      </c>
      <c r="P295" s="124">
        <f t="shared" si="25"/>
        <v>44795.616539423085</v>
      </c>
      <c r="Q295" s="124">
        <f t="shared" si="22"/>
        <v>27889.149226971138</v>
      </c>
      <c r="R295" s="124">
        <f t="shared" si="23"/>
        <v>13426503.090101473</v>
      </c>
      <c r="Z295" s="2"/>
    </row>
    <row r="296" spans="13:26" x14ac:dyDescent="0.25">
      <c r="M296" s="2"/>
      <c r="N296" s="1">
        <f t="shared" si="24"/>
        <v>234</v>
      </c>
      <c r="O296" s="124">
        <f t="shared" ref="O296:O359" si="26">R295</f>
        <v>13426503.090101473</v>
      </c>
      <c r="P296" s="124">
        <f t="shared" si="25"/>
        <v>44795.616539423085</v>
      </c>
      <c r="Q296" s="124">
        <f t="shared" ref="Q296:Q359" si="27">O296*$P$57</f>
        <v>28040.949725506627</v>
      </c>
      <c r="R296" s="124">
        <f t="shared" ref="R296:R359" si="28">O296+P296+Q296</f>
        <v>13499339.656366402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13499339.656366402</v>
      </c>
      <c r="P297" s="124">
        <f t="shared" si="25"/>
        <v>44795.616539423085</v>
      </c>
      <c r="Q297" s="124">
        <f t="shared" si="27"/>
        <v>28193.06725596913</v>
      </c>
      <c r="R297" s="124">
        <f t="shared" si="28"/>
        <v>13572328.340161793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13572328.340161793</v>
      </c>
      <c r="P298" s="124">
        <f t="shared" si="25"/>
        <v>44795.616539423085</v>
      </c>
      <c r="Q298" s="124">
        <f t="shared" si="27"/>
        <v>28345.502480472696</v>
      </c>
      <c r="R298" s="124">
        <f t="shared" si="28"/>
        <v>13645469.459181689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13645469.459181689</v>
      </c>
      <c r="P299" s="124">
        <f t="shared" si="25"/>
        <v>44795.616539423085</v>
      </c>
      <c r="Q299" s="124">
        <f t="shared" si="27"/>
        <v>28498.256062514192</v>
      </c>
      <c r="R299" s="124">
        <f t="shared" si="28"/>
        <v>13718763.331783626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13718763.331783626</v>
      </c>
      <c r="P300" s="124">
        <f t="shared" si="25"/>
        <v>44795.616539423085</v>
      </c>
      <c r="Q300" s="124">
        <f t="shared" si="27"/>
        <v>28651.328666976169</v>
      </c>
      <c r="R300" s="124">
        <f t="shared" si="28"/>
        <v>13792210.276990024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13792210.276990024</v>
      </c>
      <c r="P301" s="124">
        <f t="shared" si="25"/>
        <v>44795.616539423085</v>
      </c>
      <c r="Q301" s="124">
        <f t="shared" si="27"/>
        <v>28804.720960129776</v>
      </c>
      <c r="R301" s="124">
        <f t="shared" si="28"/>
        <v>13865810.614489576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13865810.614489576</v>
      </c>
      <c r="P302" s="124">
        <f t="shared" si="25"/>
        <v>44795.616539423085</v>
      </c>
      <c r="Q302" s="124">
        <f t="shared" si="27"/>
        <v>28958.433609637654</v>
      </c>
      <c r="R302" s="124">
        <f t="shared" si="28"/>
        <v>13939564.664638637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13939564.664638637</v>
      </c>
      <c r="P303" s="124">
        <f t="shared" si="25"/>
        <v>44795.616539423085</v>
      </c>
      <c r="Q303" s="124">
        <f t="shared" si="27"/>
        <v>29112.467284556853</v>
      </c>
      <c r="R303" s="124">
        <f t="shared" si="28"/>
        <v>14013472.748462616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14013472.748462616</v>
      </c>
      <c r="P304" s="124">
        <f t="shared" si="25"/>
        <v>44795.616539423085</v>
      </c>
      <c r="Q304" s="124">
        <f t="shared" si="27"/>
        <v>29266.822655341719</v>
      </c>
      <c r="R304" s="124">
        <f t="shared" si="28"/>
        <v>14087535.18765738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14087535.18765738</v>
      </c>
      <c r="P305" s="124">
        <f t="shared" si="25"/>
        <v>44795.616539423085</v>
      </c>
      <c r="Q305" s="124">
        <f t="shared" si="27"/>
        <v>29421.500393846829</v>
      </c>
      <c r="R305" s="124">
        <f t="shared" si="28"/>
        <v>14161752.30459065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14161752.30459065</v>
      </c>
      <c r="P306" s="124">
        <f t="shared" si="25"/>
        <v>44795.616539423085</v>
      </c>
      <c r="Q306" s="124">
        <f t="shared" si="27"/>
        <v>29576.501173329922</v>
      </c>
      <c r="R306" s="124">
        <f t="shared" si="28"/>
        <v>14236124.422303403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14236124.422303403</v>
      </c>
      <c r="P307" s="124">
        <f t="shared" si="25"/>
        <v>44795.616539423085</v>
      </c>
      <c r="Q307" s="124">
        <f t="shared" si="27"/>
        <v>29731.825668454807</v>
      </c>
      <c r="R307" s="124">
        <f t="shared" si="28"/>
        <v>14310651.864511279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14310651.864511279</v>
      </c>
      <c r="P308" s="124">
        <f t="shared" si="25"/>
        <v>44795.616539423085</v>
      </c>
      <c r="Q308" s="124">
        <f t="shared" si="27"/>
        <v>29887.474555294328</v>
      </c>
      <c r="R308" s="124">
        <f t="shared" si="28"/>
        <v>14385334.955605997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14385334.955605997</v>
      </c>
      <c r="P309" s="124">
        <f t="shared" si="25"/>
        <v>44795.616539423085</v>
      </c>
      <c r="Q309" s="124">
        <f t="shared" si="27"/>
        <v>30043.448511333285</v>
      </c>
      <c r="R309" s="124">
        <f t="shared" si="28"/>
        <v>14460174.020656753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14460174.020656753</v>
      </c>
      <c r="P310" s="124">
        <f t="shared" si="25"/>
        <v>44795.616539423085</v>
      </c>
      <c r="Q310" s="124">
        <f t="shared" si="27"/>
        <v>30199.748215471387</v>
      </c>
      <c r="R310" s="124">
        <f t="shared" si="28"/>
        <v>14535169.385411646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14535169.385411646</v>
      </c>
      <c r="P311" s="124">
        <f t="shared" si="25"/>
        <v>44795.616539423085</v>
      </c>
      <c r="Q311" s="124">
        <f t="shared" si="27"/>
        <v>30356.374348026213</v>
      </c>
      <c r="R311" s="124">
        <f t="shared" si="28"/>
        <v>14610321.376299094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14610321.376299094</v>
      </c>
      <c r="P312" s="124">
        <f t="shared" si="25"/>
        <v>44795.616539423085</v>
      </c>
      <c r="Q312" s="124">
        <f t="shared" si="27"/>
        <v>30513.327590736168</v>
      </c>
      <c r="R312" s="124">
        <f t="shared" si="28"/>
        <v>14685630.320429252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14685630.320429252</v>
      </c>
      <c r="P313" s="124">
        <f t="shared" si="25"/>
        <v>44795.616539423085</v>
      </c>
      <c r="Q313" s="124">
        <f t="shared" si="27"/>
        <v>30670.608626763456</v>
      </c>
      <c r="R313" s="124">
        <f t="shared" si="28"/>
        <v>14761096.545595439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14761096.545595439</v>
      </c>
      <c r="P314" s="124">
        <f t="shared" si="25"/>
        <v>44795.616539423085</v>
      </c>
      <c r="Q314" s="124">
        <f t="shared" si="27"/>
        <v>30828.218140697052</v>
      </c>
      <c r="R314" s="124">
        <f t="shared" si="28"/>
        <v>14836720.380275559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14836720.380275559</v>
      </c>
      <c r="P315" s="124">
        <f t="shared" si="25"/>
        <v>44795.616539423085</v>
      </c>
      <c r="Q315" s="124">
        <f t="shared" si="27"/>
        <v>30986.156818555668</v>
      </c>
      <c r="R315" s="124">
        <f t="shared" si="28"/>
        <v>14912502.153633537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14912502.153633537</v>
      </c>
      <c r="P316" s="124">
        <f t="shared" ref="P316:P379" si="30">P315</f>
        <v>44795.616539423085</v>
      </c>
      <c r="Q316" s="124">
        <f t="shared" si="27"/>
        <v>31144.425347790762</v>
      </c>
      <c r="R316" s="124">
        <f t="shared" si="28"/>
        <v>14988442.195520749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14988442.195520749</v>
      </c>
      <c r="P317" s="124">
        <f t="shared" si="30"/>
        <v>44795.616539423085</v>
      </c>
      <c r="Q317" s="124">
        <f t="shared" si="27"/>
        <v>31303.024417289511</v>
      </c>
      <c r="R317" s="124">
        <f t="shared" si="28"/>
        <v>15064540.83647746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15064540.83647746</v>
      </c>
      <c r="P318" s="124">
        <f t="shared" si="30"/>
        <v>44795.616539423085</v>
      </c>
      <c r="Q318" s="124">
        <f t="shared" si="27"/>
        <v>31461.954717377826</v>
      </c>
      <c r="R318" s="124">
        <f t="shared" si="28"/>
        <v>15140798.40773426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15140798.40773426</v>
      </c>
      <c r="P319" s="124">
        <f t="shared" si="30"/>
        <v>44795.616539423085</v>
      </c>
      <c r="Q319" s="124">
        <f t="shared" si="27"/>
        <v>31621.216939823342</v>
      </c>
      <c r="R319" s="124">
        <f t="shared" si="28"/>
        <v>15217215.241213506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15217215.241213506</v>
      </c>
      <c r="P320" s="124">
        <f t="shared" si="30"/>
        <v>44795.616539423085</v>
      </c>
      <c r="Q320" s="124">
        <f t="shared" si="27"/>
        <v>31780.81177783844</v>
      </c>
      <c r="R320" s="124">
        <f t="shared" si="28"/>
        <v>15293791.669530766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15293791.669530766</v>
      </c>
      <c r="P321" s="124">
        <f t="shared" si="30"/>
        <v>44795.616539423085</v>
      </c>
      <c r="Q321" s="124">
        <f t="shared" si="27"/>
        <v>31940.73992608325</v>
      </c>
      <c r="R321" s="124">
        <f t="shared" si="28"/>
        <v>15370528.025996272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15370528.025996272</v>
      </c>
      <c r="P322" s="124">
        <f t="shared" si="30"/>
        <v>44795.616539423085</v>
      </c>
      <c r="Q322" s="124">
        <f t="shared" si="27"/>
        <v>32101.002080668695</v>
      </c>
      <c r="R322" s="124">
        <f t="shared" si="28"/>
        <v>15447424.644616362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15447424.644616362</v>
      </c>
      <c r="P323" s="124">
        <f t="shared" si="30"/>
        <v>44795.616539423085</v>
      </c>
      <c r="Q323" s="124">
        <f t="shared" si="27"/>
        <v>32261.598939159503</v>
      </c>
      <c r="R323" s="124">
        <f t="shared" si="28"/>
        <v>15524481.860094944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15524481.860094944</v>
      </c>
      <c r="P324" s="124">
        <f t="shared" si="30"/>
        <v>44795.616539423085</v>
      </c>
      <c r="Q324" s="124">
        <f t="shared" si="27"/>
        <v>32422.531200577254</v>
      </c>
      <c r="R324" s="124">
        <f t="shared" si="28"/>
        <v>15601700.007834943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15601700.007834943</v>
      </c>
      <c r="P325" s="124">
        <f t="shared" si="30"/>
        <v>44795.616539423085</v>
      </c>
      <c r="Q325" s="124">
        <f t="shared" si="27"/>
        <v>32583.799565403413</v>
      </c>
      <c r="R325" s="124">
        <f t="shared" si="28"/>
        <v>15679079.423939768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15679079.423939768</v>
      </c>
      <c r="P326" s="124">
        <f t="shared" si="30"/>
        <v>44795.616539423085</v>
      </c>
      <c r="Q326" s="124">
        <f t="shared" si="27"/>
        <v>32745.404735582393</v>
      </c>
      <c r="R326" s="124">
        <f t="shared" si="28"/>
        <v>15756620.445214773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15756620.445214773</v>
      </c>
      <c r="P327" s="124">
        <f t="shared" si="30"/>
        <v>44795.616539423085</v>
      </c>
      <c r="Q327" s="124">
        <f t="shared" si="27"/>
        <v>32907.3474145246</v>
      </c>
      <c r="R327" s="124">
        <f t="shared" si="28"/>
        <v>15834323.40916872</v>
      </c>
      <c r="Z327" s="2"/>
    </row>
    <row r="328" spans="13:26" x14ac:dyDescent="0.25">
      <c r="M328" s="2"/>
      <c r="N328" s="1">
        <f t="shared" si="29"/>
        <v>266</v>
      </c>
      <c r="O328" s="124">
        <f t="shared" si="26"/>
        <v>15834323.40916872</v>
      </c>
      <c r="P328" s="124">
        <f t="shared" si="30"/>
        <v>44795.616539423085</v>
      </c>
      <c r="Q328" s="124">
        <f t="shared" si="27"/>
        <v>33069.628307109495</v>
      </c>
      <c r="R328" s="124">
        <f t="shared" si="28"/>
        <v>15912188.654015252</v>
      </c>
      <c r="Z328" s="2"/>
    </row>
    <row r="329" spans="13:26" x14ac:dyDescent="0.25">
      <c r="M329" s="2"/>
      <c r="N329" s="1">
        <f t="shared" si="29"/>
        <v>267</v>
      </c>
      <c r="O329" s="124">
        <f t="shared" si="26"/>
        <v>15912188.654015252</v>
      </c>
      <c r="P329" s="124">
        <f t="shared" si="30"/>
        <v>44795.616539423085</v>
      </c>
      <c r="Q329" s="124">
        <f t="shared" si="27"/>
        <v>33232.248119688658</v>
      </c>
      <c r="R329" s="124">
        <f t="shared" si="28"/>
        <v>15990216.518674364</v>
      </c>
      <c r="Z329" s="2"/>
    </row>
    <row r="330" spans="13:26" x14ac:dyDescent="0.25">
      <c r="M330" s="2"/>
      <c r="N330" s="1">
        <f t="shared" si="29"/>
        <v>268</v>
      </c>
      <c r="O330" s="124">
        <f t="shared" si="26"/>
        <v>15990216.518674364</v>
      </c>
      <c r="P330" s="124">
        <f t="shared" si="30"/>
        <v>44795.616539423085</v>
      </c>
      <c r="Q330" s="124">
        <f t="shared" si="27"/>
        <v>33395.207560088878</v>
      </c>
      <c r="R330" s="124">
        <f t="shared" si="28"/>
        <v>16068407.342773875</v>
      </c>
      <c r="Z330" s="2"/>
    </row>
    <row r="331" spans="13:26" x14ac:dyDescent="0.25">
      <c r="M331" s="2"/>
      <c r="N331" s="1">
        <f t="shared" si="29"/>
        <v>269</v>
      </c>
      <c r="O331" s="124">
        <f t="shared" si="26"/>
        <v>16068407.342773875</v>
      </c>
      <c r="P331" s="124">
        <f t="shared" si="30"/>
        <v>44795.616539423085</v>
      </c>
      <c r="Q331" s="124">
        <f t="shared" si="27"/>
        <v>33558.507337615221</v>
      </c>
      <c r="R331" s="124">
        <f t="shared" si="28"/>
        <v>16146761.466650913</v>
      </c>
      <c r="Z331" s="2"/>
    </row>
    <row r="332" spans="13:26" x14ac:dyDescent="0.25">
      <c r="M332" s="2"/>
      <c r="N332" s="1">
        <f t="shared" si="29"/>
        <v>270</v>
      </c>
      <c r="O332" s="124">
        <f t="shared" si="26"/>
        <v>16146761.466650913</v>
      </c>
      <c r="P332" s="124">
        <f t="shared" si="30"/>
        <v>44795.616539423085</v>
      </c>
      <c r="Q332" s="124">
        <f t="shared" si="27"/>
        <v>33722.148163054124</v>
      </c>
      <c r="R332" s="124">
        <f t="shared" si="28"/>
        <v>16225279.231353389</v>
      </c>
      <c r="Z332" s="2"/>
    </row>
    <row r="333" spans="13:26" x14ac:dyDescent="0.25">
      <c r="M333" s="2"/>
      <c r="N333" s="1">
        <f t="shared" si="29"/>
        <v>271</v>
      </c>
      <c r="O333" s="124">
        <f t="shared" si="26"/>
        <v>16225279.231353389</v>
      </c>
      <c r="P333" s="124">
        <f t="shared" si="30"/>
        <v>44795.616539423085</v>
      </c>
      <c r="Q333" s="124">
        <f t="shared" si="27"/>
        <v>33886.130748676471</v>
      </c>
      <c r="R333" s="124">
        <f t="shared" si="28"/>
        <v>16303960.978641488</v>
      </c>
      <c r="Z333" s="2"/>
    </row>
    <row r="334" spans="13:26" x14ac:dyDescent="0.25">
      <c r="M334" s="2"/>
      <c r="N334" s="1">
        <f t="shared" si="29"/>
        <v>272</v>
      </c>
      <c r="O334" s="124">
        <f t="shared" si="26"/>
        <v>16303960.978641488</v>
      </c>
      <c r="P334" s="124">
        <f t="shared" si="30"/>
        <v>44795.616539423085</v>
      </c>
      <c r="Q334" s="124">
        <f t="shared" si="27"/>
        <v>34050.455808240724</v>
      </c>
      <c r="R334" s="124">
        <f t="shared" si="28"/>
        <v>16382807.050989151</v>
      </c>
      <c r="Z334" s="2"/>
    </row>
    <row r="335" spans="13:26" x14ac:dyDescent="0.25">
      <c r="M335" s="2"/>
      <c r="N335" s="1">
        <f t="shared" si="29"/>
        <v>273</v>
      </c>
      <c r="O335" s="124">
        <f t="shared" si="26"/>
        <v>16382807.050989151</v>
      </c>
      <c r="P335" s="124">
        <f t="shared" si="30"/>
        <v>44795.616539423085</v>
      </c>
      <c r="Q335" s="124">
        <f t="shared" si="27"/>
        <v>34215.124056996014</v>
      </c>
      <c r="R335" s="124">
        <f t="shared" si="28"/>
        <v>16461817.79158557</v>
      </c>
      <c r="Z335" s="2"/>
    </row>
    <row r="336" spans="13:26" x14ac:dyDescent="0.25">
      <c r="M336" s="2"/>
      <c r="N336" s="1">
        <f t="shared" si="29"/>
        <v>274</v>
      </c>
      <c r="O336" s="124">
        <f t="shared" si="26"/>
        <v>16461817.79158557</v>
      </c>
      <c r="P336" s="124">
        <f t="shared" si="30"/>
        <v>44795.616539423085</v>
      </c>
      <c r="Q336" s="124">
        <f t="shared" si="27"/>
        <v>34380.136211685247</v>
      </c>
      <c r="R336" s="124">
        <f t="shared" si="28"/>
        <v>16540993.544336678</v>
      </c>
      <c r="Z336" s="2"/>
    </row>
    <row r="337" spans="13:26" x14ac:dyDescent="0.25">
      <c r="M337" s="2"/>
      <c r="N337" s="1">
        <f t="shared" si="29"/>
        <v>275</v>
      </c>
      <c r="O337" s="124">
        <f t="shared" si="26"/>
        <v>16540993.544336678</v>
      </c>
      <c r="P337" s="124">
        <f t="shared" si="30"/>
        <v>44795.616539423085</v>
      </c>
      <c r="Q337" s="124">
        <f t="shared" si="27"/>
        <v>34545.49299054822</v>
      </c>
      <c r="R337" s="124">
        <f t="shared" si="28"/>
        <v>16620334.653866649</v>
      </c>
      <c r="Z337" s="2"/>
    </row>
    <row r="338" spans="13:26" x14ac:dyDescent="0.25">
      <c r="M338" s="2"/>
      <c r="N338" s="1">
        <f t="shared" si="29"/>
        <v>276</v>
      </c>
      <c r="O338" s="124">
        <f t="shared" si="26"/>
        <v>16620334.653866649</v>
      </c>
      <c r="P338" s="124">
        <f t="shared" si="30"/>
        <v>44795.616539423085</v>
      </c>
      <c r="Q338" s="124">
        <f t="shared" si="27"/>
        <v>34711.195113324779</v>
      </c>
      <c r="R338" s="124">
        <f t="shared" si="28"/>
        <v>16699841.465519397</v>
      </c>
      <c r="Z338" s="2"/>
    </row>
    <row r="339" spans="13:26" x14ac:dyDescent="0.25">
      <c r="M339" s="2"/>
      <c r="N339" s="1">
        <f t="shared" si="29"/>
        <v>277</v>
      </c>
      <c r="O339" s="124">
        <f t="shared" si="26"/>
        <v>16699841.465519397</v>
      </c>
      <c r="P339" s="124">
        <f t="shared" si="30"/>
        <v>44795.616539423085</v>
      </c>
      <c r="Q339" s="124">
        <f t="shared" si="27"/>
        <v>34877.243301257913</v>
      </c>
      <c r="R339" s="124">
        <f t="shared" si="28"/>
        <v>16779514.325360078</v>
      </c>
      <c r="Z339" s="2"/>
    </row>
    <row r="340" spans="13:26" x14ac:dyDescent="0.25">
      <c r="M340" s="2"/>
      <c r="N340" s="1">
        <f t="shared" si="29"/>
        <v>278</v>
      </c>
      <c r="O340" s="124">
        <f t="shared" si="26"/>
        <v>16779514.325360078</v>
      </c>
      <c r="P340" s="124">
        <f t="shared" si="30"/>
        <v>44795.616539423085</v>
      </c>
      <c r="Q340" s="124">
        <f t="shared" si="27"/>
        <v>35043.638277096929</v>
      </c>
      <c r="R340" s="124">
        <f t="shared" si="28"/>
        <v>16859353.580176599</v>
      </c>
      <c r="Z340" s="2"/>
    </row>
    <row r="341" spans="13:26" x14ac:dyDescent="0.25">
      <c r="M341" s="2"/>
      <c r="N341" s="1">
        <f t="shared" si="29"/>
        <v>279</v>
      </c>
      <c r="O341" s="124">
        <f t="shared" si="26"/>
        <v>16859353.580176599</v>
      </c>
      <c r="P341" s="124">
        <f t="shared" si="30"/>
        <v>44795.616539423085</v>
      </c>
      <c r="Q341" s="124">
        <f t="shared" si="27"/>
        <v>35210.380765100563</v>
      </c>
      <c r="R341" s="124">
        <f t="shared" si="28"/>
        <v>16939359.577481121</v>
      </c>
      <c r="Z341" s="2"/>
    </row>
    <row r="342" spans="13:26" x14ac:dyDescent="0.25">
      <c r="M342" s="2"/>
      <c r="N342" s="1">
        <f t="shared" si="29"/>
        <v>280</v>
      </c>
      <c r="O342" s="124">
        <f t="shared" si="26"/>
        <v>16939359.577481121</v>
      </c>
      <c r="P342" s="124">
        <f t="shared" si="30"/>
        <v>44795.616539423085</v>
      </c>
      <c r="Q342" s="124">
        <f t="shared" si="27"/>
        <v>35377.471491040145</v>
      </c>
      <c r="R342" s="124">
        <f t="shared" si="28"/>
        <v>17019532.665511582</v>
      </c>
      <c r="Z342" s="2"/>
    </row>
    <row r="343" spans="13:26" x14ac:dyDescent="0.25">
      <c r="M343" s="2"/>
      <c r="N343" s="1">
        <f t="shared" si="29"/>
        <v>281</v>
      </c>
      <c r="O343" s="124">
        <f t="shared" si="26"/>
        <v>17019532.665511582</v>
      </c>
      <c r="P343" s="124">
        <f t="shared" si="30"/>
        <v>44795.616539423085</v>
      </c>
      <c r="Q343" s="124">
        <f t="shared" si="27"/>
        <v>35544.911182202784</v>
      </c>
      <c r="R343" s="124">
        <f t="shared" si="28"/>
        <v>17099873.193233207</v>
      </c>
      <c r="Z343" s="2"/>
    </row>
    <row r="344" spans="13:26" x14ac:dyDescent="0.25">
      <c r="M344" s="2"/>
      <c r="N344" s="1">
        <f t="shared" si="29"/>
        <v>282</v>
      </c>
      <c r="O344" s="124">
        <f t="shared" si="26"/>
        <v>17099873.193233207</v>
      </c>
      <c r="P344" s="124">
        <f t="shared" si="30"/>
        <v>44795.616539423085</v>
      </c>
      <c r="Q344" s="124">
        <f t="shared" si="27"/>
        <v>35712.700567394495</v>
      </c>
      <c r="R344" s="124">
        <f t="shared" si="28"/>
        <v>17180381.510340024</v>
      </c>
      <c r="Z344" s="2"/>
    </row>
    <row r="345" spans="13:26" x14ac:dyDescent="0.25">
      <c r="M345" s="2"/>
      <c r="N345" s="1">
        <f t="shared" si="29"/>
        <v>283</v>
      </c>
      <c r="O345" s="124">
        <f t="shared" si="26"/>
        <v>17180381.510340024</v>
      </c>
      <c r="P345" s="124">
        <f t="shared" si="30"/>
        <v>44795.616539423085</v>
      </c>
      <c r="Q345" s="124">
        <f t="shared" si="27"/>
        <v>35880.840376943393</v>
      </c>
      <c r="R345" s="124">
        <f t="shared" si="28"/>
        <v>17261057.96725639</v>
      </c>
      <c r="Z345" s="2"/>
    </row>
    <row r="346" spans="13:26" x14ac:dyDescent="0.25">
      <c r="M346" s="2"/>
      <c r="N346" s="1">
        <f t="shared" si="29"/>
        <v>284</v>
      </c>
      <c r="O346" s="124">
        <f t="shared" si="26"/>
        <v>17261057.96725639</v>
      </c>
      <c r="P346" s="124">
        <f t="shared" si="30"/>
        <v>44795.616539423085</v>
      </c>
      <c r="Q346" s="124">
        <f t="shared" si="27"/>
        <v>36049.331342702877</v>
      </c>
      <c r="R346" s="124">
        <f t="shared" si="28"/>
        <v>17341902.915138517</v>
      </c>
      <c r="Z346" s="2"/>
    </row>
    <row r="347" spans="13:26" x14ac:dyDescent="0.25">
      <c r="M347" s="2"/>
      <c r="N347" s="1">
        <f t="shared" si="29"/>
        <v>285</v>
      </c>
      <c r="O347" s="124">
        <f t="shared" si="26"/>
        <v>17341902.915138517</v>
      </c>
      <c r="P347" s="124">
        <f t="shared" si="30"/>
        <v>44795.616539423085</v>
      </c>
      <c r="Q347" s="124">
        <f t="shared" si="27"/>
        <v>36218.174198054781</v>
      </c>
      <c r="R347" s="124">
        <f t="shared" si="28"/>
        <v>17422916.705875993</v>
      </c>
      <c r="Z347" s="2"/>
    </row>
    <row r="348" spans="13:26" x14ac:dyDescent="0.25">
      <c r="M348" s="2"/>
      <c r="N348" s="1">
        <f t="shared" si="29"/>
        <v>286</v>
      </c>
      <c r="O348" s="124">
        <f t="shared" si="26"/>
        <v>17422916.705875993</v>
      </c>
      <c r="P348" s="124">
        <f t="shared" si="30"/>
        <v>44795.616539423085</v>
      </c>
      <c r="Q348" s="124">
        <f t="shared" si="27"/>
        <v>36387.369677912604</v>
      </c>
      <c r="R348" s="124">
        <f t="shared" si="28"/>
        <v>17504099.692093328</v>
      </c>
      <c r="Z348" s="2"/>
    </row>
    <row r="349" spans="13:26" x14ac:dyDescent="0.25">
      <c r="M349" s="2"/>
      <c r="N349" s="1">
        <f t="shared" si="29"/>
        <v>287</v>
      </c>
      <c r="O349" s="124">
        <f t="shared" si="26"/>
        <v>17504099.692093328</v>
      </c>
      <c r="P349" s="124">
        <f t="shared" si="30"/>
        <v>44795.616539423085</v>
      </c>
      <c r="Q349" s="124">
        <f t="shared" si="27"/>
        <v>36556.918518724706</v>
      </c>
      <c r="R349" s="124">
        <f t="shared" si="28"/>
        <v>17585452.227151476</v>
      </c>
      <c r="Z349" s="2"/>
    </row>
    <row r="350" spans="13:26" x14ac:dyDescent="0.25">
      <c r="M350" s="2"/>
      <c r="N350" s="1">
        <f t="shared" si="29"/>
        <v>288</v>
      </c>
      <c r="O350" s="124">
        <f t="shared" si="26"/>
        <v>17585452.227151476</v>
      </c>
      <c r="P350" s="124">
        <f t="shared" si="30"/>
        <v>44795.616539423085</v>
      </c>
      <c r="Q350" s="124">
        <f t="shared" si="27"/>
        <v>36726.821458477483</v>
      </c>
      <c r="R350" s="124">
        <f t="shared" si="28"/>
        <v>17666974.665149376</v>
      </c>
      <c r="Z350" s="2"/>
    </row>
    <row r="351" spans="13:26" x14ac:dyDescent="0.25">
      <c r="M351" s="2"/>
      <c r="N351" s="1">
        <f t="shared" si="29"/>
        <v>289</v>
      </c>
      <c r="O351" s="124">
        <f t="shared" si="26"/>
        <v>17666974.665149376</v>
      </c>
      <c r="P351" s="124">
        <f t="shared" si="30"/>
        <v>44795.616539423085</v>
      </c>
      <c r="Q351" s="124">
        <f t="shared" si="27"/>
        <v>36897.079236698621</v>
      </c>
      <c r="R351" s="124">
        <f t="shared" si="28"/>
        <v>17748667.360925496</v>
      </c>
      <c r="Z351" s="2"/>
    </row>
    <row r="352" spans="13:26" x14ac:dyDescent="0.25">
      <c r="M352" s="2"/>
      <c r="N352" s="1">
        <f t="shared" si="29"/>
        <v>290</v>
      </c>
      <c r="O352" s="124">
        <f t="shared" si="26"/>
        <v>17748667.360925496</v>
      </c>
      <c r="P352" s="124">
        <f t="shared" si="30"/>
        <v>44795.616539423085</v>
      </c>
      <c r="Q352" s="124">
        <f t="shared" si="27"/>
        <v>37067.692594460263</v>
      </c>
      <c r="R352" s="124">
        <f t="shared" si="28"/>
        <v>17830530.670059379</v>
      </c>
      <c r="Z352" s="2"/>
    </row>
    <row r="353" spans="13:26" x14ac:dyDescent="0.25">
      <c r="M353" s="2"/>
      <c r="N353" s="1">
        <f t="shared" si="29"/>
        <v>291</v>
      </c>
      <c r="O353" s="124">
        <f t="shared" si="26"/>
        <v>17830530.670059379</v>
      </c>
      <c r="P353" s="124">
        <f t="shared" si="30"/>
        <v>44795.616539423085</v>
      </c>
      <c r="Q353" s="124">
        <f t="shared" si="27"/>
        <v>37238.662274382295</v>
      </c>
      <c r="R353" s="124">
        <f t="shared" si="28"/>
        <v>17912564.948873185</v>
      </c>
      <c r="Z353" s="2"/>
    </row>
    <row r="354" spans="13:26" x14ac:dyDescent="0.25">
      <c r="M354" s="2"/>
      <c r="N354" s="1">
        <f t="shared" si="29"/>
        <v>292</v>
      </c>
      <c r="O354" s="124">
        <f t="shared" si="26"/>
        <v>17912564.948873185</v>
      </c>
      <c r="P354" s="124">
        <f t="shared" si="30"/>
        <v>44795.616539423085</v>
      </c>
      <c r="Q354" s="124">
        <f t="shared" si="27"/>
        <v>37409.989020635534</v>
      </c>
      <c r="R354" s="124">
        <f t="shared" si="28"/>
        <v>17994770.554433241</v>
      </c>
      <c r="Z354" s="2"/>
    </row>
    <row r="355" spans="13:26" x14ac:dyDescent="0.25">
      <c r="M355" s="2"/>
      <c r="N355" s="1">
        <f t="shared" si="29"/>
        <v>293</v>
      </c>
      <c r="O355" s="124">
        <f t="shared" si="26"/>
        <v>17994770.554433241</v>
      </c>
      <c r="P355" s="124">
        <f t="shared" si="30"/>
        <v>44795.616539423085</v>
      </c>
      <c r="Q355" s="124">
        <f t="shared" si="27"/>
        <v>37581.673578944967</v>
      </c>
      <c r="R355" s="124">
        <f t="shared" si="28"/>
        <v>18077147.844551608</v>
      </c>
      <c r="Z355" s="2"/>
    </row>
    <row r="356" spans="13:26" x14ac:dyDescent="0.25">
      <c r="M356" s="2"/>
      <c r="N356" s="1">
        <f t="shared" si="29"/>
        <v>294</v>
      </c>
      <c r="O356" s="124">
        <f t="shared" si="26"/>
        <v>18077147.844551608</v>
      </c>
      <c r="P356" s="124">
        <f t="shared" si="30"/>
        <v>44795.616539423085</v>
      </c>
      <c r="Q356" s="124">
        <f t="shared" si="27"/>
        <v>37753.716696593045</v>
      </c>
      <c r="R356" s="124">
        <f t="shared" si="28"/>
        <v>18159697.177787624</v>
      </c>
      <c r="Z356" s="2"/>
    </row>
    <row r="357" spans="13:26" x14ac:dyDescent="0.25">
      <c r="M357" s="2"/>
      <c r="N357" s="1">
        <f t="shared" si="29"/>
        <v>295</v>
      </c>
      <c r="O357" s="124">
        <f t="shared" si="26"/>
        <v>18159697.177787624</v>
      </c>
      <c r="P357" s="124">
        <f t="shared" si="30"/>
        <v>44795.616539423085</v>
      </c>
      <c r="Q357" s="124">
        <f t="shared" si="27"/>
        <v>37926.119122422875</v>
      </c>
      <c r="R357" s="124">
        <f t="shared" si="28"/>
        <v>18242418.91344947</v>
      </c>
      <c r="Z357" s="2"/>
    </row>
    <row r="358" spans="13:26" x14ac:dyDescent="0.25">
      <c r="M358" s="2"/>
      <c r="N358" s="1">
        <f t="shared" si="29"/>
        <v>296</v>
      </c>
      <c r="O358" s="124">
        <f t="shared" si="26"/>
        <v>18242418.91344947</v>
      </c>
      <c r="P358" s="124">
        <f t="shared" si="30"/>
        <v>44795.616539423085</v>
      </c>
      <c r="Q358" s="124">
        <f t="shared" si="27"/>
        <v>38098.881606841518</v>
      </c>
      <c r="R358" s="124">
        <f t="shared" si="28"/>
        <v>18325313.411595736</v>
      </c>
      <c r="Z358" s="2"/>
    </row>
    <row r="359" spans="13:26" x14ac:dyDescent="0.25">
      <c r="M359" s="2"/>
      <c r="N359" s="1">
        <f t="shared" si="29"/>
        <v>297</v>
      </c>
      <c r="O359" s="124">
        <f t="shared" si="26"/>
        <v>18325313.411595736</v>
      </c>
      <c r="P359" s="124">
        <f t="shared" si="30"/>
        <v>44795.616539423085</v>
      </c>
      <c r="Q359" s="124">
        <f t="shared" si="27"/>
        <v>38272.004901823231</v>
      </c>
      <c r="R359" s="124">
        <f t="shared" si="28"/>
        <v>18408381.033036981</v>
      </c>
      <c r="Z359" s="2"/>
    </row>
    <row r="360" spans="13:26" x14ac:dyDescent="0.25">
      <c r="M360" s="2"/>
      <c r="N360" s="1">
        <f t="shared" si="29"/>
        <v>298</v>
      </c>
      <c r="O360" s="124">
        <f t="shared" ref="O360:O423" si="31">R359</f>
        <v>18408381.033036981</v>
      </c>
      <c r="P360" s="124">
        <f t="shared" si="30"/>
        <v>44795.616539423085</v>
      </c>
      <c r="Q360" s="124">
        <f t="shared" ref="Q360:Q423" si="32">O360*$P$57</f>
        <v>38445.489760912758</v>
      </c>
      <c r="R360" s="124">
        <f t="shared" ref="R360:R423" si="33">O360+P360+Q360</f>
        <v>18491622.139337316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18491622.139337316</v>
      </c>
      <c r="P361" s="124">
        <f t="shared" si="30"/>
        <v>44795.616539423085</v>
      </c>
      <c r="Q361" s="124">
        <f t="shared" si="32"/>
        <v>38619.336939228619</v>
      </c>
      <c r="R361" s="124">
        <f t="shared" si="33"/>
        <v>18575037.092815965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18575037.092815965</v>
      </c>
      <c r="P362" s="124">
        <f t="shared" si="30"/>
        <v>44795.616539423085</v>
      </c>
      <c r="Q362" s="124">
        <f t="shared" si="32"/>
        <v>38793.547193466351</v>
      </c>
      <c r="R362" s="124">
        <f t="shared" si="33"/>
        <v>18658626.256548855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18658626.256548855</v>
      </c>
      <c r="P363" s="124">
        <f t="shared" si="30"/>
        <v>44795.616539423085</v>
      </c>
      <c r="Q363" s="124">
        <f t="shared" si="32"/>
        <v>38968.121281901862</v>
      </c>
      <c r="R363" s="124">
        <f t="shared" si="33"/>
        <v>18742389.994370181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18742389.994370181</v>
      </c>
      <c r="P364" s="124">
        <f t="shared" si="30"/>
        <v>44795.616539423085</v>
      </c>
      <c r="Q364" s="124">
        <f t="shared" si="32"/>
        <v>39143.059964394699</v>
      </c>
      <c r="R364" s="124">
        <f t="shared" si="33"/>
        <v>18826328.670874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18826328.670874</v>
      </c>
      <c r="P365" s="124">
        <f t="shared" si="30"/>
        <v>44795.616539423085</v>
      </c>
      <c r="Q365" s="124">
        <f t="shared" si="32"/>
        <v>39318.364002391339</v>
      </c>
      <c r="R365" s="124">
        <f t="shared" si="33"/>
        <v>18910442.651415814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18910442.651415814</v>
      </c>
      <c r="P366" s="124">
        <f t="shared" si="30"/>
        <v>44795.616539423085</v>
      </c>
      <c r="Q366" s="124">
        <f t="shared" si="32"/>
        <v>39494.034158928531</v>
      </c>
      <c r="R366" s="124">
        <f t="shared" si="33"/>
        <v>18994732.302114166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18994732.302114166</v>
      </c>
      <c r="P367" s="124">
        <f t="shared" si="30"/>
        <v>44795.616539423085</v>
      </c>
      <c r="Q367" s="124">
        <f t="shared" si="32"/>
        <v>39670.071198636622</v>
      </c>
      <c r="R367" s="124">
        <f t="shared" si="33"/>
        <v>19079197.989852224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19079197.989852224</v>
      </c>
      <c r="P368" s="124">
        <f t="shared" si="30"/>
        <v>44795.616539423085</v>
      </c>
      <c r="Q368" s="124">
        <f t="shared" si="32"/>
        <v>39846.475887742854</v>
      </c>
      <c r="R368" s="124">
        <f t="shared" si="33"/>
        <v>19163840.082279388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19163840.082279388</v>
      </c>
      <c r="P369" s="124">
        <f t="shared" si="30"/>
        <v>44795.616539423085</v>
      </c>
      <c r="Q369" s="124">
        <f t="shared" si="32"/>
        <v>40023.248994074733</v>
      </c>
      <c r="R369" s="124">
        <f t="shared" si="33"/>
        <v>19248658.947812885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19248658.947812885</v>
      </c>
      <c r="P370" s="124">
        <f t="shared" si="30"/>
        <v>44795.616539423085</v>
      </c>
      <c r="Q370" s="124">
        <f t="shared" si="32"/>
        <v>40200.39128706335</v>
      </c>
      <c r="R370" s="124">
        <f t="shared" si="33"/>
        <v>19333654.95563937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19333654.95563937</v>
      </c>
      <c r="P371" s="124">
        <f t="shared" si="30"/>
        <v>44795.616539423085</v>
      </c>
      <c r="Q371" s="124">
        <f t="shared" si="32"/>
        <v>40377.903537746723</v>
      </c>
      <c r="R371" s="124">
        <f t="shared" si="33"/>
        <v>19418828.475716539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19418828.475716539</v>
      </c>
      <c r="P372" s="124">
        <f t="shared" si="30"/>
        <v>44795.616539423085</v>
      </c>
      <c r="Q372" s="124">
        <f t="shared" si="32"/>
        <v>40555.786518773195</v>
      </c>
      <c r="R372" s="124">
        <f t="shared" si="33"/>
        <v>19504179.878774736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19504179.878774736</v>
      </c>
      <c r="P373" s="124">
        <f t="shared" si="30"/>
        <v>44795.616539423085</v>
      </c>
      <c r="Q373" s="124">
        <f t="shared" si="32"/>
        <v>40734.041004404738</v>
      </c>
      <c r="R373" s="124">
        <f t="shared" si="33"/>
        <v>19589709.536318563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19589709.536318563</v>
      </c>
      <c r="P374" s="124">
        <f t="shared" si="30"/>
        <v>44795.616539423085</v>
      </c>
      <c r="Q374" s="124">
        <f t="shared" si="32"/>
        <v>40912.667770520362</v>
      </c>
      <c r="R374" s="124">
        <f t="shared" si="33"/>
        <v>19675417.820628505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19675417.820628505</v>
      </c>
      <c r="P375" s="124">
        <f t="shared" si="30"/>
        <v>44795.616539423085</v>
      </c>
      <c r="Q375" s="124">
        <f t="shared" si="32"/>
        <v>41091.667594619481</v>
      </c>
      <c r="R375" s="124">
        <f t="shared" si="33"/>
        <v>19761305.104762547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19761305.104762547</v>
      </c>
      <c r="P376" s="124">
        <f t="shared" si="30"/>
        <v>44795.616539423085</v>
      </c>
      <c r="Q376" s="124">
        <f t="shared" si="32"/>
        <v>41271.041255825316</v>
      </c>
      <c r="R376" s="124">
        <f t="shared" si="33"/>
        <v>19847371.762557793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19847371.762557793</v>
      </c>
      <c r="P377" s="124">
        <f t="shared" si="30"/>
        <v>44795.616539423085</v>
      </c>
      <c r="Q377" s="124">
        <f t="shared" si="32"/>
        <v>41450.789534888252</v>
      </c>
      <c r="R377" s="124">
        <f t="shared" si="33"/>
        <v>19933618.168632105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19933618.168632105</v>
      </c>
      <c r="P378" s="124">
        <f t="shared" si="30"/>
        <v>44795.616539423085</v>
      </c>
      <c r="Q378" s="124">
        <f t="shared" si="32"/>
        <v>41630.913214189255</v>
      </c>
      <c r="R378" s="124">
        <f t="shared" si="33"/>
        <v>20020044.698385715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20020044.698385715</v>
      </c>
      <c r="P379" s="124">
        <f t="shared" si="30"/>
        <v>44795.616539423085</v>
      </c>
      <c r="Q379" s="124">
        <f t="shared" si="32"/>
        <v>41811.41307774328</v>
      </c>
      <c r="R379" s="124">
        <f t="shared" si="33"/>
        <v>20106651.72800288</v>
      </c>
      <c r="Z379" s="2"/>
    </row>
    <row r="380" spans="13:26" x14ac:dyDescent="0.25">
      <c r="M380" s="2"/>
      <c r="N380" s="1">
        <f t="shared" ref="N380:N443" si="34">N379+1</f>
        <v>318</v>
      </c>
      <c r="O380" s="124">
        <f t="shared" si="31"/>
        <v>20106651.72800288</v>
      </c>
      <c r="P380" s="124">
        <f t="shared" ref="P380:P443" si="35">P379</f>
        <v>44795.616539423085</v>
      </c>
      <c r="Q380" s="124">
        <f t="shared" si="32"/>
        <v>41992.289911202679</v>
      </c>
      <c r="R380" s="124">
        <f t="shared" si="33"/>
        <v>20193439.634453505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20193439.634453505</v>
      </c>
      <c r="P381" s="124">
        <f t="shared" si="35"/>
        <v>44795.616539423085</v>
      </c>
      <c r="Q381" s="124">
        <f t="shared" si="32"/>
        <v>42173.544501860626</v>
      </c>
      <c r="R381" s="124">
        <f t="shared" si="33"/>
        <v>20280408.795494787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20280408.795494787</v>
      </c>
      <c r="P382" s="124">
        <f t="shared" si="35"/>
        <v>44795.616539423085</v>
      </c>
      <c r="Q382" s="124">
        <f t="shared" si="32"/>
        <v>42355.177638654517</v>
      </c>
      <c r="R382" s="124">
        <f t="shared" si="33"/>
        <v>20367559.589672863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20367559.589672863</v>
      </c>
      <c r="P383" s="124">
        <f t="shared" si="35"/>
        <v>44795.616539423085</v>
      </c>
      <c r="Q383" s="124">
        <f t="shared" si="32"/>
        <v>42537.190112169461</v>
      </c>
      <c r="R383" s="124">
        <f t="shared" si="33"/>
        <v>20454892.396324456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20454892.396324456</v>
      </c>
      <c r="P384" s="124">
        <f t="shared" si="35"/>
        <v>44795.616539423085</v>
      </c>
      <c r="Q384" s="124">
        <f t="shared" si="32"/>
        <v>42719.58271464167</v>
      </c>
      <c r="R384" s="124">
        <f t="shared" si="33"/>
        <v>20542407.595578521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20542407.595578521</v>
      </c>
      <c r="P385" s="124">
        <f t="shared" si="35"/>
        <v>44795.616539423085</v>
      </c>
      <c r="Q385" s="124">
        <f t="shared" si="32"/>
        <v>42902.356239961911</v>
      </c>
      <c r="R385" s="124">
        <f t="shared" si="33"/>
        <v>20630105.568357907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20630105.568357907</v>
      </c>
      <c r="P386" s="124">
        <f t="shared" si="35"/>
        <v>44795.616539423085</v>
      </c>
      <c r="Q386" s="124">
        <f t="shared" si="32"/>
        <v>43085.511483678987</v>
      </c>
      <c r="R386" s="124">
        <f t="shared" si="33"/>
        <v>20717986.69638101</v>
      </c>
      <c r="Z386" s="2"/>
    </row>
    <row r="387" spans="13:26" x14ac:dyDescent="0.25">
      <c r="M387" s="2"/>
      <c r="N387" s="1">
        <f t="shared" si="34"/>
        <v>325</v>
      </c>
      <c r="O387" s="124">
        <f t="shared" si="31"/>
        <v>20717986.69638101</v>
      </c>
      <c r="P387" s="124">
        <f t="shared" si="35"/>
        <v>44795.616539423085</v>
      </c>
      <c r="Q387" s="124">
        <f t="shared" si="32"/>
        <v>43269.049243003181</v>
      </c>
      <c r="R387" s="124">
        <f t="shared" si="33"/>
        <v>20806051.362163436</v>
      </c>
      <c r="Z387" s="2"/>
    </row>
    <row r="388" spans="13:26" x14ac:dyDescent="0.25">
      <c r="M388" s="2"/>
      <c r="N388" s="1">
        <f t="shared" si="34"/>
        <v>326</v>
      </c>
      <c r="O388" s="124">
        <f t="shared" si="31"/>
        <v>20806051.362163436</v>
      </c>
      <c r="P388" s="124">
        <f t="shared" si="35"/>
        <v>44795.616539423085</v>
      </c>
      <c r="Q388" s="124">
        <f t="shared" si="32"/>
        <v>43452.97031680974</v>
      </c>
      <c r="R388" s="124">
        <f t="shared" si="33"/>
        <v>20894299.949019667</v>
      </c>
      <c r="Z388" s="2"/>
    </row>
    <row r="389" spans="13:26" x14ac:dyDescent="0.25">
      <c r="M389" s="2"/>
      <c r="N389" s="1">
        <f t="shared" si="34"/>
        <v>327</v>
      </c>
      <c r="O389" s="124">
        <f t="shared" si="31"/>
        <v>20894299.949019667</v>
      </c>
      <c r="P389" s="124">
        <f t="shared" si="35"/>
        <v>44795.616539423085</v>
      </c>
      <c r="Q389" s="124">
        <f t="shared" si="32"/>
        <v>43637.275505642334</v>
      </c>
      <c r="R389" s="124">
        <f t="shared" si="33"/>
        <v>20982732.841064733</v>
      </c>
      <c r="Z389" s="2"/>
    </row>
    <row r="390" spans="13:26" x14ac:dyDescent="0.25">
      <c r="M390" s="2"/>
      <c r="N390" s="1">
        <f t="shared" si="34"/>
        <v>328</v>
      </c>
      <c r="O390" s="124">
        <f t="shared" si="31"/>
        <v>20982732.841064733</v>
      </c>
      <c r="P390" s="124">
        <f t="shared" si="35"/>
        <v>44795.616539423085</v>
      </c>
      <c r="Q390" s="124">
        <f t="shared" si="32"/>
        <v>43821.965611716565</v>
      </c>
      <c r="R390" s="124">
        <f t="shared" si="33"/>
        <v>21071350.42321587</v>
      </c>
      <c r="Z390" s="2"/>
    </row>
    <row r="391" spans="13:26" x14ac:dyDescent="0.25">
      <c r="M391" s="2"/>
      <c r="N391" s="1">
        <f t="shared" si="34"/>
        <v>329</v>
      </c>
      <c r="O391" s="124">
        <f t="shared" si="31"/>
        <v>21071350.42321587</v>
      </c>
      <c r="P391" s="124">
        <f t="shared" si="35"/>
        <v>44795.616539423085</v>
      </c>
      <c r="Q391" s="124">
        <f t="shared" si="32"/>
        <v>44007.041438923428</v>
      </c>
      <c r="R391" s="124">
        <f t="shared" si="33"/>
        <v>21160153.081194215</v>
      </c>
      <c r="Z391" s="2"/>
    </row>
    <row r="392" spans="13:26" x14ac:dyDescent="0.25">
      <c r="M392" s="2"/>
      <c r="N392" s="1">
        <f t="shared" si="34"/>
        <v>330</v>
      </c>
      <c r="O392" s="124">
        <f t="shared" si="31"/>
        <v>21160153.081194215</v>
      </c>
      <c r="P392" s="124">
        <f t="shared" si="35"/>
        <v>44795.616539423085</v>
      </c>
      <c r="Q392" s="124">
        <f t="shared" si="32"/>
        <v>44192.503792832831</v>
      </c>
      <c r="R392" s="124">
        <f t="shared" si="33"/>
        <v>21249141.20152647</v>
      </c>
      <c r="Z392" s="2"/>
    </row>
    <row r="393" spans="13:26" x14ac:dyDescent="0.25">
      <c r="M393" s="2"/>
      <c r="N393" s="1">
        <f t="shared" si="34"/>
        <v>331</v>
      </c>
      <c r="O393" s="124">
        <f t="shared" si="31"/>
        <v>21249141.20152647</v>
      </c>
      <c r="P393" s="124">
        <f t="shared" si="35"/>
        <v>44795.616539423085</v>
      </c>
      <c r="Q393" s="124">
        <f t="shared" si="32"/>
        <v>44378.353480697107</v>
      </c>
      <c r="R393" s="124">
        <f t="shared" si="33"/>
        <v>21338315.17154659</v>
      </c>
      <c r="Z393" s="2"/>
    </row>
    <row r="394" spans="13:26" x14ac:dyDescent="0.25">
      <c r="M394" s="2"/>
      <c r="N394" s="1">
        <f t="shared" si="34"/>
        <v>332</v>
      </c>
      <c r="O394" s="124">
        <f t="shared" si="31"/>
        <v>21338315.17154659</v>
      </c>
      <c r="P394" s="124">
        <f t="shared" si="35"/>
        <v>44795.616539423085</v>
      </c>
      <c r="Q394" s="124">
        <f t="shared" si="32"/>
        <v>44564.591311454511</v>
      </c>
      <c r="R394" s="124">
        <f t="shared" si="33"/>
        <v>21427675.379397467</v>
      </c>
      <c r="Z394" s="2"/>
    </row>
    <row r="395" spans="13:26" x14ac:dyDescent="0.25">
      <c r="M395" s="2"/>
      <c r="N395" s="1">
        <f t="shared" si="34"/>
        <v>333</v>
      </c>
      <c r="O395" s="124">
        <f t="shared" si="31"/>
        <v>21427675.379397467</v>
      </c>
      <c r="P395" s="124">
        <f t="shared" si="35"/>
        <v>44795.616539423085</v>
      </c>
      <c r="Q395" s="124">
        <f t="shared" si="32"/>
        <v>44751.218095732729</v>
      </c>
      <c r="R395" s="124">
        <f t="shared" si="33"/>
        <v>21517222.21403262</v>
      </c>
      <c r="Z395" s="2"/>
    </row>
    <row r="396" spans="13:26" x14ac:dyDescent="0.25">
      <c r="M396" s="2"/>
      <c r="N396" s="1">
        <f t="shared" si="34"/>
        <v>334</v>
      </c>
      <c r="O396" s="124">
        <f t="shared" si="31"/>
        <v>21517222.21403262</v>
      </c>
      <c r="P396" s="124">
        <f t="shared" si="35"/>
        <v>44795.616539423085</v>
      </c>
      <c r="Q396" s="124">
        <f t="shared" si="32"/>
        <v>44938.234645852455</v>
      </c>
      <c r="R396" s="124">
        <f t="shared" si="33"/>
        <v>21606956.065217894</v>
      </c>
      <c r="Z396" s="2"/>
    </row>
    <row r="397" spans="13:26" x14ac:dyDescent="0.25">
      <c r="M397" s="2"/>
      <c r="N397" s="1">
        <f t="shared" si="34"/>
        <v>335</v>
      </c>
      <c r="O397" s="124">
        <f t="shared" si="31"/>
        <v>21606956.065217894</v>
      </c>
      <c r="P397" s="124">
        <f t="shared" si="35"/>
        <v>44795.616539423085</v>
      </c>
      <c r="Q397" s="124">
        <f t="shared" si="32"/>
        <v>45125.641775830882</v>
      </c>
      <c r="R397" s="124">
        <f t="shared" si="33"/>
        <v>21696877.323533148</v>
      </c>
      <c r="Z397" s="2"/>
    </row>
    <row r="398" spans="13:26" x14ac:dyDescent="0.25">
      <c r="M398" s="2"/>
      <c r="N398" s="1">
        <f t="shared" si="34"/>
        <v>336</v>
      </c>
      <c r="O398" s="124">
        <f t="shared" si="31"/>
        <v>21696877.323533148</v>
      </c>
      <c r="P398" s="124">
        <f t="shared" si="35"/>
        <v>44795.616539423085</v>
      </c>
      <c r="Q398" s="124">
        <f t="shared" si="32"/>
        <v>45313.440301385257</v>
      </c>
      <c r="R398" s="124">
        <f t="shared" si="33"/>
        <v>21786986.380373955</v>
      </c>
      <c r="Z398" s="2"/>
    </row>
    <row r="399" spans="13:26" x14ac:dyDescent="0.25">
      <c r="M399" s="2"/>
      <c r="N399" s="1">
        <f t="shared" si="34"/>
        <v>337</v>
      </c>
      <c r="O399" s="124">
        <f t="shared" si="31"/>
        <v>21786986.380373955</v>
      </c>
      <c r="P399" s="124">
        <f t="shared" si="35"/>
        <v>44795.616539423085</v>
      </c>
      <c r="Q399" s="124">
        <f t="shared" si="32"/>
        <v>45501.631039936437</v>
      </c>
      <c r="R399" s="124">
        <f t="shared" si="33"/>
        <v>21877283.627953313</v>
      </c>
      <c r="Z399" s="2"/>
    </row>
    <row r="400" spans="13:26" x14ac:dyDescent="0.25">
      <c r="M400" s="2"/>
      <c r="N400" s="1">
        <f t="shared" si="34"/>
        <v>338</v>
      </c>
      <c r="O400" s="124">
        <f t="shared" si="31"/>
        <v>21877283.627953313</v>
      </c>
      <c r="P400" s="124">
        <f t="shared" si="35"/>
        <v>44795.616539423085</v>
      </c>
      <c r="Q400" s="124">
        <f t="shared" si="32"/>
        <v>45690.214810612444</v>
      </c>
      <c r="R400" s="124">
        <f t="shared" si="33"/>
        <v>21967769.459303349</v>
      </c>
      <c r="Z400" s="2"/>
    </row>
    <row r="401" spans="13:26" x14ac:dyDescent="0.25">
      <c r="M401" s="2"/>
      <c r="N401" s="1">
        <f t="shared" si="34"/>
        <v>339</v>
      </c>
      <c r="O401" s="124">
        <f t="shared" si="31"/>
        <v>21967769.459303349</v>
      </c>
      <c r="P401" s="124">
        <f t="shared" si="35"/>
        <v>44795.616539423085</v>
      </c>
      <c r="Q401" s="124">
        <f t="shared" si="32"/>
        <v>45879.192434252036</v>
      </c>
      <c r="R401" s="124">
        <f t="shared" si="33"/>
        <v>22058444.268277023</v>
      </c>
      <c r="Z401" s="2"/>
    </row>
    <row r="402" spans="13:26" x14ac:dyDescent="0.25">
      <c r="M402" s="2"/>
      <c r="N402" s="1">
        <f t="shared" si="34"/>
        <v>340</v>
      </c>
      <c r="O402" s="124">
        <f t="shared" si="31"/>
        <v>22058444.268277023</v>
      </c>
      <c r="P402" s="124">
        <f t="shared" si="35"/>
        <v>44795.616539423085</v>
      </c>
      <c r="Q402" s="124">
        <f t="shared" si="32"/>
        <v>46068.564733408261</v>
      </c>
      <c r="R402" s="124">
        <f t="shared" si="33"/>
        <v>22149308.449549854</v>
      </c>
      <c r="Z402" s="2"/>
    </row>
    <row r="403" spans="13:26" x14ac:dyDescent="0.25">
      <c r="M403" s="2"/>
      <c r="N403" s="1">
        <f t="shared" si="34"/>
        <v>341</v>
      </c>
      <c r="O403" s="124">
        <f t="shared" si="31"/>
        <v>22149308.449549854</v>
      </c>
      <c r="P403" s="124">
        <f t="shared" si="35"/>
        <v>44795.616539423085</v>
      </c>
      <c r="Q403" s="124">
        <f t="shared" si="32"/>
        <v>46258.332532352069</v>
      </c>
      <c r="R403" s="124">
        <f t="shared" si="33"/>
        <v>22240362.39862163</v>
      </c>
      <c r="Z403" s="2"/>
    </row>
    <row r="404" spans="13:26" x14ac:dyDescent="0.25">
      <c r="M404" s="2"/>
      <c r="N404" s="1">
        <f t="shared" si="34"/>
        <v>342</v>
      </c>
      <c r="O404" s="124">
        <f t="shared" si="31"/>
        <v>22240362.39862163</v>
      </c>
      <c r="P404" s="124">
        <f t="shared" si="35"/>
        <v>44795.616539423085</v>
      </c>
      <c r="Q404" s="124">
        <f t="shared" si="32"/>
        <v>46448.49665707587</v>
      </c>
      <c r="R404" s="124">
        <f t="shared" si="33"/>
        <v>22331606.51181813</v>
      </c>
      <c r="Z404" s="2"/>
    </row>
    <row r="405" spans="13:26" x14ac:dyDescent="0.25">
      <c r="M405" s="2"/>
      <c r="N405" s="1">
        <f t="shared" si="34"/>
        <v>343</v>
      </c>
      <c r="O405" s="124">
        <f t="shared" si="31"/>
        <v>22331606.51181813</v>
      </c>
      <c r="P405" s="124">
        <f t="shared" si="35"/>
        <v>44795.616539423085</v>
      </c>
      <c r="Q405" s="124">
        <f t="shared" si="32"/>
        <v>46639.057935297133</v>
      </c>
      <c r="R405" s="124">
        <f t="shared" si="33"/>
        <v>22423041.186292849</v>
      </c>
      <c r="Z405" s="2"/>
    </row>
    <row r="406" spans="13:26" x14ac:dyDescent="0.25">
      <c r="M406" s="2"/>
      <c r="N406" s="1">
        <f t="shared" si="34"/>
        <v>344</v>
      </c>
      <c r="O406" s="124">
        <f t="shared" si="31"/>
        <v>22423041.186292849</v>
      </c>
      <c r="P406" s="124">
        <f t="shared" si="35"/>
        <v>44795.616539423085</v>
      </c>
      <c r="Q406" s="124">
        <f t="shared" si="32"/>
        <v>46830.017196462009</v>
      </c>
      <c r="R406" s="124">
        <f t="shared" si="33"/>
        <v>22514666.820028733</v>
      </c>
      <c r="Z406" s="2"/>
    </row>
    <row r="407" spans="13:26" x14ac:dyDescent="0.25">
      <c r="M407" s="2"/>
      <c r="N407" s="1">
        <f t="shared" si="34"/>
        <v>345</v>
      </c>
      <c r="O407" s="124">
        <f t="shared" si="31"/>
        <v>22514666.820028733</v>
      </c>
      <c r="P407" s="124">
        <f t="shared" si="35"/>
        <v>44795.616539423085</v>
      </c>
      <c r="Q407" s="124">
        <f t="shared" si="32"/>
        <v>47021.375271748919</v>
      </c>
      <c r="R407" s="124">
        <f t="shared" si="33"/>
        <v>22606483.811839905</v>
      </c>
      <c r="Z407" s="2"/>
    </row>
    <row r="408" spans="13:26" x14ac:dyDescent="0.25">
      <c r="M408" s="2"/>
      <c r="N408" s="1">
        <f t="shared" si="34"/>
        <v>346</v>
      </c>
      <c r="O408" s="124">
        <f t="shared" si="31"/>
        <v>22606483.811839905</v>
      </c>
      <c r="P408" s="124">
        <f t="shared" si="35"/>
        <v>44795.616539423085</v>
      </c>
      <c r="Q408" s="124">
        <f t="shared" si="32"/>
        <v>47213.132994072199</v>
      </c>
      <c r="R408" s="124">
        <f t="shared" si="33"/>
        <v>22698492.561373398</v>
      </c>
      <c r="Z408" s="2"/>
    </row>
    <row r="409" spans="13:26" x14ac:dyDescent="0.25">
      <c r="M409" s="2"/>
      <c r="N409" s="1">
        <f t="shared" si="34"/>
        <v>347</v>
      </c>
      <c r="O409" s="124">
        <f t="shared" si="31"/>
        <v>22698492.561373398</v>
      </c>
      <c r="P409" s="124">
        <f t="shared" si="35"/>
        <v>44795.616539423085</v>
      </c>
      <c r="Q409" s="124">
        <f t="shared" si="32"/>
        <v>47405.291198085681</v>
      </c>
      <c r="R409" s="124">
        <f t="shared" si="33"/>
        <v>22790693.469110906</v>
      </c>
      <c r="Z409" s="2"/>
    </row>
    <row r="410" spans="13:26" x14ac:dyDescent="0.25">
      <c r="M410" s="2"/>
      <c r="N410" s="1">
        <f t="shared" si="34"/>
        <v>348</v>
      </c>
      <c r="O410" s="124">
        <f t="shared" si="31"/>
        <v>22790693.469110906</v>
      </c>
      <c r="P410" s="124">
        <f t="shared" si="35"/>
        <v>44795.616539423085</v>
      </c>
      <c r="Q410" s="124">
        <f t="shared" si="32"/>
        <v>47597.850720186383</v>
      </c>
      <c r="R410" s="124">
        <f t="shared" si="33"/>
        <v>22883086.936370514</v>
      </c>
      <c r="Z410" s="2"/>
    </row>
    <row r="411" spans="13:26" x14ac:dyDescent="0.25">
      <c r="M411" s="2"/>
      <c r="N411" s="1">
        <f t="shared" si="34"/>
        <v>349</v>
      </c>
      <c r="O411" s="124">
        <f t="shared" si="31"/>
        <v>22883086.936370514</v>
      </c>
      <c r="P411" s="124">
        <f t="shared" si="35"/>
        <v>44795.616539423085</v>
      </c>
      <c r="Q411" s="124">
        <f t="shared" si="32"/>
        <v>47790.812398518101</v>
      </c>
      <c r="R411" s="124">
        <f t="shared" si="33"/>
        <v>22975673.365308456</v>
      </c>
      <c r="Z411" s="2"/>
    </row>
    <row r="412" spans="13:26" x14ac:dyDescent="0.25">
      <c r="M412" s="2"/>
      <c r="N412" s="1">
        <f t="shared" si="34"/>
        <v>350</v>
      </c>
      <c r="O412" s="124">
        <f t="shared" si="31"/>
        <v>22975673.365308456</v>
      </c>
      <c r="P412" s="124">
        <f t="shared" si="35"/>
        <v>44795.616539423085</v>
      </c>
      <c r="Q412" s="124">
        <f t="shared" si="32"/>
        <v>47984.177072975071</v>
      </c>
      <c r="R412" s="124">
        <f t="shared" si="33"/>
        <v>23068453.158920854</v>
      </c>
      <c r="Z412" s="2"/>
    </row>
    <row r="413" spans="13:26" x14ac:dyDescent="0.25">
      <c r="M413" s="2"/>
      <c r="N413" s="1">
        <f t="shared" si="34"/>
        <v>351</v>
      </c>
      <c r="O413" s="124">
        <f t="shared" si="31"/>
        <v>23068453.158920854</v>
      </c>
      <c r="P413" s="124">
        <f t="shared" si="35"/>
        <v>44795.616539423085</v>
      </c>
      <c r="Q413" s="124">
        <f t="shared" si="32"/>
        <v>48177.945585205642</v>
      </c>
      <c r="R413" s="124">
        <f t="shared" si="33"/>
        <v>23161426.721045483</v>
      </c>
      <c r="Z413" s="2"/>
    </row>
    <row r="414" spans="13:26" x14ac:dyDescent="0.25">
      <c r="M414" s="2"/>
      <c r="N414" s="1">
        <f t="shared" si="34"/>
        <v>352</v>
      </c>
      <c r="O414" s="124">
        <f t="shared" si="31"/>
        <v>23161426.721045483</v>
      </c>
      <c r="P414" s="124">
        <f t="shared" si="35"/>
        <v>44795.616539423085</v>
      </c>
      <c r="Q414" s="124">
        <f t="shared" si="32"/>
        <v>48372.118778615921</v>
      </c>
      <c r="R414" s="124">
        <f t="shared" si="33"/>
        <v>23254594.456363522</v>
      </c>
      <c r="Z414" s="2"/>
    </row>
    <row r="415" spans="13:26" x14ac:dyDescent="0.25">
      <c r="M415" s="2"/>
      <c r="N415" s="1">
        <f t="shared" si="34"/>
        <v>353</v>
      </c>
      <c r="O415" s="124">
        <f t="shared" si="31"/>
        <v>23254594.456363522</v>
      </c>
      <c r="P415" s="124">
        <f t="shared" si="35"/>
        <v>44795.616539423085</v>
      </c>
      <c r="Q415" s="124">
        <f t="shared" si="32"/>
        <v>48566.697498373447</v>
      </c>
      <c r="R415" s="124">
        <f t="shared" si="33"/>
        <v>23347956.770401318</v>
      </c>
      <c r="Z415" s="2"/>
    </row>
    <row r="416" spans="13:26" x14ac:dyDescent="0.25">
      <c r="M416" s="2"/>
      <c r="N416" s="1">
        <f t="shared" si="34"/>
        <v>354</v>
      </c>
      <c r="O416" s="124">
        <f t="shared" si="31"/>
        <v>23347956.770401318</v>
      </c>
      <c r="P416" s="124">
        <f t="shared" si="35"/>
        <v>44795.616539423085</v>
      </c>
      <c r="Q416" s="124">
        <f t="shared" si="32"/>
        <v>48761.682591410878</v>
      </c>
      <c r="R416" s="124">
        <f t="shared" si="33"/>
        <v>23441514.069532152</v>
      </c>
      <c r="Z416" s="2"/>
    </row>
    <row r="417" spans="13:26" x14ac:dyDescent="0.25">
      <c r="M417" s="2"/>
      <c r="N417" s="1">
        <f t="shared" si="34"/>
        <v>355</v>
      </c>
      <c r="O417" s="124">
        <f t="shared" si="31"/>
        <v>23441514.069532152</v>
      </c>
      <c r="P417" s="124">
        <f t="shared" si="35"/>
        <v>44795.616539423085</v>
      </c>
      <c r="Q417" s="124">
        <f t="shared" si="32"/>
        <v>48957.074906429676</v>
      </c>
      <c r="R417" s="124">
        <f t="shared" si="33"/>
        <v>23535266.760978006</v>
      </c>
      <c r="Z417" s="2"/>
    </row>
    <row r="418" spans="13:26" x14ac:dyDescent="0.25">
      <c r="M418" s="2"/>
      <c r="N418" s="1">
        <f t="shared" si="34"/>
        <v>356</v>
      </c>
      <c r="O418" s="124">
        <f t="shared" si="31"/>
        <v>23535266.760978006</v>
      </c>
      <c r="P418" s="124">
        <f t="shared" si="35"/>
        <v>44795.616539423085</v>
      </c>
      <c r="Q418" s="124">
        <f t="shared" si="32"/>
        <v>49152.87529390378</v>
      </c>
      <c r="R418" s="124">
        <f t="shared" si="33"/>
        <v>23629215.252811331</v>
      </c>
      <c r="Z418" s="2"/>
    </row>
    <row r="419" spans="13:26" x14ac:dyDescent="0.25">
      <c r="M419" s="2"/>
      <c r="N419" s="1">
        <f t="shared" si="34"/>
        <v>357</v>
      </c>
      <c r="O419" s="124">
        <f t="shared" si="31"/>
        <v>23629215.252811331</v>
      </c>
      <c r="P419" s="124">
        <f t="shared" si="35"/>
        <v>44795.616539423085</v>
      </c>
      <c r="Q419" s="124">
        <f t="shared" si="32"/>
        <v>49349.084606083328</v>
      </c>
      <c r="R419" s="124">
        <f t="shared" si="33"/>
        <v>23723359.953956839</v>
      </c>
      <c r="Z419" s="2"/>
    </row>
    <row r="420" spans="13:26" x14ac:dyDescent="0.25">
      <c r="M420" s="2"/>
      <c r="N420" s="1">
        <f t="shared" si="34"/>
        <v>358</v>
      </c>
      <c r="O420" s="124">
        <f t="shared" si="31"/>
        <v>23723359.953956839</v>
      </c>
      <c r="P420" s="124">
        <f t="shared" si="35"/>
        <v>44795.616539423085</v>
      </c>
      <c r="Q420" s="124">
        <f t="shared" si="32"/>
        <v>49545.703696998396</v>
      </c>
      <c r="R420" s="124">
        <f t="shared" si="33"/>
        <v>23817701.274193261</v>
      </c>
      <c r="Z420" s="2"/>
    </row>
    <row r="421" spans="13:26" x14ac:dyDescent="0.25">
      <c r="M421" s="2"/>
      <c r="N421" s="1">
        <f t="shared" si="34"/>
        <v>359</v>
      </c>
      <c r="O421" s="124">
        <f t="shared" si="31"/>
        <v>23817701.274193261</v>
      </c>
      <c r="P421" s="124">
        <f t="shared" si="35"/>
        <v>44795.616539423085</v>
      </c>
      <c r="Q421" s="124">
        <f t="shared" si="32"/>
        <v>49742.733422462632</v>
      </c>
      <c r="R421" s="124">
        <f t="shared" si="33"/>
        <v>23912239.624155145</v>
      </c>
      <c r="Z421" s="2"/>
    </row>
    <row r="422" spans="13:26" x14ac:dyDescent="0.25">
      <c r="M422" s="2"/>
      <c r="N422" s="1">
        <f t="shared" si="34"/>
        <v>360</v>
      </c>
      <c r="O422" s="124">
        <f t="shared" si="31"/>
        <v>23912239.624155145</v>
      </c>
      <c r="P422" s="124">
        <f t="shared" si="35"/>
        <v>44795.616539423085</v>
      </c>
      <c r="Q422" s="124">
        <f t="shared" si="32"/>
        <v>49940.174640077064</v>
      </c>
      <c r="R422" s="124">
        <f t="shared" si="33"/>
        <v>24006975.415334646</v>
      </c>
      <c r="Z422" s="2"/>
    </row>
    <row r="423" spans="13:26" x14ac:dyDescent="0.25">
      <c r="M423" s="2"/>
      <c r="N423" s="1">
        <f t="shared" si="34"/>
        <v>361</v>
      </c>
      <c r="O423" s="124">
        <f t="shared" si="31"/>
        <v>24006975.415334646</v>
      </c>
      <c r="P423" s="124">
        <f t="shared" si="35"/>
        <v>44795.616539423085</v>
      </c>
      <c r="Q423" s="124">
        <f t="shared" si="32"/>
        <v>50138.028209233795</v>
      </c>
      <c r="R423" s="124">
        <f t="shared" si="33"/>
        <v>24101909.060083304</v>
      </c>
      <c r="Z423" s="2"/>
    </row>
    <row r="424" spans="13:26" x14ac:dyDescent="0.25">
      <c r="M424" s="2"/>
      <c r="N424" s="1">
        <f t="shared" si="34"/>
        <v>362</v>
      </c>
      <c r="O424" s="124">
        <f t="shared" ref="O424:O446" si="36">R423</f>
        <v>24101909.060083304</v>
      </c>
      <c r="P424" s="124">
        <f t="shared" si="35"/>
        <v>44795.616539423085</v>
      </c>
      <c r="Q424" s="124">
        <f t="shared" ref="Q424:Q446" si="37">O424*$P$57</f>
        <v>50336.29499111975</v>
      </c>
      <c r="R424" s="124">
        <f t="shared" ref="R424:R446" si="38">O424+P424+Q424</f>
        <v>24197040.971613847</v>
      </c>
      <c r="Z424" s="2"/>
    </row>
    <row r="425" spans="13:26" x14ac:dyDescent="0.25">
      <c r="M425" s="2"/>
      <c r="N425" s="1">
        <f t="shared" si="34"/>
        <v>363</v>
      </c>
      <c r="O425" s="124">
        <f t="shared" si="36"/>
        <v>24197040.971613847</v>
      </c>
      <c r="P425" s="124">
        <f t="shared" si="35"/>
        <v>44795.616539423085</v>
      </c>
      <c r="Q425" s="124">
        <f t="shared" si="37"/>
        <v>50534.975848720409</v>
      </c>
      <c r="R425" s="124">
        <f t="shared" si="38"/>
        <v>24292371.564001989</v>
      </c>
      <c r="Z425" s="2"/>
    </row>
    <row r="426" spans="13:26" x14ac:dyDescent="0.25">
      <c r="M426" s="2"/>
      <c r="N426" s="1">
        <f t="shared" si="34"/>
        <v>364</v>
      </c>
      <c r="O426" s="124">
        <f t="shared" si="36"/>
        <v>24292371.564001989</v>
      </c>
      <c r="P426" s="124">
        <f t="shared" si="35"/>
        <v>44795.616539423085</v>
      </c>
      <c r="Q426" s="124">
        <f t="shared" si="37"/>
        <v>50734.071646823599</v>
      </c>
      <c r="R426" s="124">
        <f t="shared" si="38"/>
        <v>24387901.252188236</v>
      </c>
      <c r="Z426" s="2"/>
    </row>
    <row r="427" spans="13:26" x14ac:dyDescent="0.25">
      <c r="M427" s="2"/>
      <c r="N427" s="1">
        <f t="shared" si="34"/>
        <v>365</v>
      </c>
      <c r="O427" s="124">
        <f t="shared" si="36"/>
        <v>24387901.252188236</v>
      </c>
      <c r="P427" s="124">
        <f t="shared" si="35"/>
        <v>44795.616539423085</v>
      </c>
      <c r="Q427" s="124">
        <f t="shared" si="37"/>
        <v>50933.583252023222</v>
      </c>
      <c r="R427" s="124">
        <f t="shared" si="38"/>
        <v>24483630.451979682</v>
      </c>
      <c r="Z427" s="2"/>
    </row>
    <row r="428" spans="13:26" x14ac:dyDescent="0.25">
      <c r="M428" s="2"/>
      <c r="N428" s="1">
        <f t="shared" si="34"/>
        <v>366</v>
      </c>
      <c r="O428" s="124">
        <f t="shared" si="36"/>
        <v>24483630.451979682</v>
      </c>
      <c r="P428" s="124">
        <f t="shared" si="35"/>
        <v>44795.616539423085</v>
      </c>
      <c r="Q428" s="124">
        <f t="shared" si="37"/>
        <v>51133.511532723052</v>
      </c>
      <c r="R428" s="124">
        <f t="shared" si="38"/>
        <v>24579559.580051828</v>
      </c>
      <c r="Z428" s="2"/>
    </row>
    <row r="429" spans="13:26" x14ac:dyDescent="0.25">
      <c r="M429" s="2"/>
      <c r="N429" s="1">
        <f t="shared" si="34"/>
        <v>367</v>
      </c>
      <c r="O429" s="124">
        <f t="shared" si="36"/>
        <v>24579559.580051828</v>
      </c>
      <c r="P429" s="124">
        <f t="shared" si="35"/>
        <v>44795.616539423085</v>
      </c>
      <c r="Q429" s="124">
        <f t="shared" si="37"/>
        <v>51333.857359140493</v>
      </c>
      <c r="R429" s="124">
        <f t="shared" si="38"/>
        <v>24675689.053950392</v>
      </c>
      <c r="Z429" s="2"/>
    </row>
    <row r="430" spans="13:26" x14ac:dyDescent="0.25">
      <c r="M430" s="2"/>
      <c r="N430" s="1">
        <f t="shared" si="34"/>
        <v>368</v>
      </c>
      <c r="O430" s="124">
        <f t="shared" si="36"/>
        <v>24675689.053950392</v>
      </c>
      <c r="P430" s="124">
        <f t="shared" si="35"/>
        <v>44795.616539423085</v>
      </c>
      <c r="Q430" s="124">
        <f t="shared" si="37"/>
        <v>51534.621603310392</v>
      </c>
      <c r="R430" s="124">
        <f t="shared" si="38"/>
        <v>24772019.292093124</v>
      </c>
      <c r="Z430" s="2"/>
    </row>
    <row r="431" spans="13:26" x14ac:dyDescent="0.25">
      <c r="M431" s="2"/>
      <c r="N431" s="1">
        <f t="shared" si="34"/>
        <v>369</v>
      </c>
      <c r="O431" s="124">
        <f t="shared" si="36"/>
        <v>24772019.292093124</v>
      </c>
      <c r="P431" s="124">
        <f t="shared" si="35"/>
        <v>44795.616539423085</v>
      </c>
      <c r="Q431" s="124">
        <f t="shared" si="37"/>
        <v>51735.805139088807</v>
      </c>
      <c r="R431" s="124">
        <f t="shared" si="38"/>
        <v>24868550.713771634</v>
      </c>
      <c r="Z431" s="2"/>
    </row>
    <row r="432" spans="13:26" x14ac:dyDescent="0.25">
      <c r="M432" s="2"/>
      <c r="N432" s="1">
        <f t="shared" si="34"/>
        <v>370</v>
      </c>
      <c r="O432" s="124">
        <f t="shared" si="36"/>
        <v>24868550.713771634</v>
      </c>
      <c r="P432" s="124">
        <f t="shared" si="35"/>
        <v>44795.616539423085</v>
      </c>
      <c r="Q432" s="124">
        <f t="shared" si="37"/>
        <v>51937.408842156838</v>
      </c>
      <c r="R432" s="124">
        <f t="shared" si="38"/>
        <v>24965283.739153214</v>
      </c>
      <c r="Z432" s="2"/>
    </row>
    <row r="433" spans="13:26" x14ac:dyDescent="0.25">
      <c r="M433" s="2"/>
      <c r="N433" s="1">
        <f t="shared" si="34"/>
        <v>371</v>
      </c>
      <c r="O433" s="124">
        <f t="shared" si="36"/>
        <v>24965283.739153214</v>
      </c>
      <c r="P433" s="124">
        <f t="shared" si="35"/>
        <v>44795.616539423085</v>
      </c>
      <c r="Q433" s="124">
        <f t="shared" si="37"/>
        <v>52139.433590024411</v>
      </c>
      <c r="R433" s="124">
        <f t="shared" si="38"/>
        <v>25062218.789282661</v>
      </c>
      <c r="Z433" s="2"/>
    </row>
    <row r="434" spans="13:26" x14ac:dyDescent="0.25">
      <c r="M434" s="2"/>
      <c r="N434" s="1">
        <f t="shared" si="34"/>
        <v>372</v>
      </c>
      <c r="O434" s="124">
        <f t="shared" si="36"/>
        <v>25062218.789282661</v>
      </c>
      <c r="P434" s="124">
        <f t="shared" si="35"/>
        <v>44795.616539423085</v>
      </c>
      <c r="Q434" s="124">
        <f t="shared" si="37"/>
        <v>52341.880262034138</v>
      </c>
      <c r="R434" s="124">
        <f t="shared" si="38"/>
        <v>25159356.286084119</v>
      </c>
      <c r="Z434" s="2"/>
    </row>
    <row r="435" spans="13:26" x14ac:dyDescent="0.25">
      <c r="M435" s="2"/>
      <c r="N435" s="1">
        <f t="shared" si="34"/>
        <v>373</v>
      </c>
      <c r="O435" s="124">
        <f t="shared" si="36"/>
        <v>25159356.286084119</v>
      </c>
      <c r="P435" s="124">
        <f t="shared" si="35"/>
        <v>44795.616539423085</v>
      </c>
      <c r="Q435" s="124">
        <f t="shared" si="37"/>
        <v>52544.749739365085</v>
      </c>
      <c r="R435" s="124">
        <f t="shared" si="38"/>
        <v>25256696.652362905</v>
      </c>
      <c r="Z435" s="2"/>
    </row>
    <row r="436" spans="13:26" x14ac:dyDescent="0.25">
      <c r="M436" s="2"/>
      <c r="N436" s="1">
        <f t="shared" si="34"/>
        <v>374</v>
      </c>
      <c r="O436" s="124">
        <f t="shared" si="36"/>
        <v>25256696.652362905</v>
      </c>
      <c r="P436" s="124">
        <f t="shared" si="35"/>
        <v>44795.616539423085</v>
      </c>
      <c r="Q436" s="124">
        <f t="shared" si="37"/>
        <v>52748.042905036658</v>
      </c>
      <c r="R436" s="124">
        <f t="shared" si="38"/>
        <v>25354240.311807364</v>
      </c>
      <c r="Z436" s="2"/>
    </row>
    <row r="437" spans="13:26" x14ac:dyDescent="0.25">
      <c r="M437" s="2"/>
      <c r="N437" s="1">
        <f t="shared" si="34"/>
        <v>375</v>
      </c>
      <c r="O437" s="124">
        <f t="shared" si="36"/>
        <v>25354240.311807364</v>
      </c>
      <c r="P437" s="124">
        <f t="shared" si="35"/>
        <v>44795.616539423085</v>
      </c>
      <c r="Q437" s="124">
        <f t="shared" si="37"/>
        <v>52951.760643912428</v>
      </c>
      <c r="R437" s="124">
        <f t="shared" si="38"/>
        <v>25451987.688990697</v>
      </c>
      <c r="Z437" s="2"/>
    </row>
    <row r="438" spans="13:26" x14ac:dyDescent="0.25">
      <c r="M438" s="2"/>
      <c r="N438" s="1">
        <f t="shared" si="34"/>
        <v>376</v>
      </c>
      <c r="O438" s="124">
        <f t="shared" si="36"/>
        <v>25451987.688990697</v>
      </c>
      <c r="P438" s="124">
        <f t="shared" si="35"/>
        <v>44795.616539423085</v>
      </c>
      <c r="Q438" s="124">
        <f t="shared" si="37"/>
        <v>53155.903842703978</v>
      </c>
      <c r="R438" s="124">
        <f t="shared" si="38"/>
        <v>25549939.209372822</v>
      </c>
      <c r="Z438" s="2"/>
    </row>
    <row r="439" spans="13:26" x14ac:dyDescent="0.25">
      <c r="M439" s="2"/>
      <c r="N439" s="1">
        <f t="shared" si="34"/>
        <v>377</v>
      </c>
      <c r="O439" s="124">
        <f t="shared" si="36"/>
        <v>25549939.209372822</v>
      </c>
      <c r="P439" s="124">
        <f t="shared" si="35"/>
        <v>44795.616539423085</v>
      </c>
      <c r="Q439" s="124">
        <f t="shared" si="37"/>
        <v>53360.473389974781</v>
      </c>
      <c r="R439" s="124">
        <f t="shared" si="38"/>
        <v>25648095.29930222</v>
      </c>
      <c r="Z439" s="2"/>
    </row>
    <row r="440" spans="13:26" x14ac:dyDescent="0.25">
      <c r="M440" s="2"/>
      <c r="N440" s="1">
        <f t="shared" si="34"/>
        <v>378</v>
      </c>
      <c r="O440" s="124">
        <f t="shared" si="36"/>
        <v>25648095.29930222</v>
      </c>
      <c r="P440" s="124">
        <f t="shared" si="35"/>
        <v>44795.616539423085</v>
      </c>
      <c r="Q440" s="124">
        <f t="shared" si="37"/>
        <v>53565.470176144052</v>
      </c>
      <c r="R440" s="124">
        <f t="shared" si="38"/>
        <v>25746456.386017788</v>
      </c>
      <c r="Z440" s="2"/>
    </row>
    <row r="441" spans="13:26" x14ac:dyDescent="0.25">
      <c r="M441" s="2"/>
      <c r="N441" s="1">
        <f t="shared" si="34"/>
        <v>379</v>
      </c>
      <c r="O441" s="124">
        <f t="shared" si="36"/>
        <v>25746456.386017788</v>
      </c>
      <c r="P441" s="124">
        <f t="shared" si="35"/>
        <v>44795.616539423085</v>
      </c>
      <c r="Q441" s="124">
        <f t="shared" si="37"/>
        <v>53770.89509349061</v>
      </c>
      <c r="R441" s="124">
        <f t="shared" si="38"/>
        <v>25845022.8976507</v>
      </c>
      <c r="Z441" s="2"/>
    </row>
    <row r="442" spans="13:26" x14ac:dyDescent="0.25">
      <c r="M442" s="2"/>
      <c r="N442" s="1">
        <f t="shared" si="34"/>
        <v>380</v>
      </c>
      <c r="O442" s="124">
        <f t="shared" si="36"/>
        <v>25845022.8976507</v>
      </c>
      <c r="P442" s="124">
        <f t="shared" si="35"/>
        <v>44795.616539423085</v>
      </c>
      <c r="Q442" s="124">
        <f t="shared" si="37"/>
        <v>53976.749036156791</v>
      </c>
      <c r="R442" s="124">
        <f t="shared" si="38"/>
        <v>25943795.263226278</v>
      </c>
      <c r="Z442" s="2"/>
    </row>
    <row r="443" spans="13:26" x14ac:dyDescent="0.25">
      <c r="M443" s="2"/>
      <c r="N443" s="1">
        <f t="shared" si="34"/>
        <v>381</v>
      </c>
      <c r="O443" s="124">
        <f t="shared" si="36"/>
        <v>25943795.263226278</v>
      </c>
      <c r="P443" s="124">
        <f t="shared" si="35"/>
        <v>44795.616539423085</v>
      </c>
      <c r="Q443" s="124">
        <f t="shared" si="37"/>
        <v>54183.032900152328</v>
      </c>
      <c r="R443" s="124">
        <f t="shared" si="38"/>
        <v>26042773.912665851</v>
      </c>
      <c r="Z443" s="2"/>
    </row>
    <row r="444" spans="13:26" x14ac:dyDescent="0.25">
      <c r="M444" s="2"/>
      <c r="N444" s="1">
        <f t="shared" ref="N444:N446" si="39">N443+1</f>
        <v>382</v>
      </c>
      <c r="O444" s="124">
        <f t="shared" si="36"/>
        <v>26042773.912665851</v>
      </c>
      <c r="P444" s="124">
        <f t="shared" ref="P444:P446" si="40">P443</f>
        <v>44795.616539423085</v>
      </c>
      <c r="Q444" s="124">
        <f t="shared" si="37"/>
        <v>54389.74758335825</v>
      </c>
      <c r="R444" s="124">
        <f t="shared" si="38"/>
        <v>26141959.276788633</v>
      </c>
      <c r="Z444" s="2"/>
    </row>
    <row r="445" spans="13:26" x14ac:dyDescent="0.25">
      <c r="M445" s="2"/>
      <c r="N445" s="1">
        <f t="shared" si="39"/>
        <v>383</v>
      </c>
      <c r="O445" s="124">
        <f t="shared" si="36"/>
        <v>26141959.276788633</v>
      </c>
      <c r="P445" s="124">
        <f t="shared" si="40"/>
        <v>44795.616539423085</v>
      </c>
      <c r="Q445" s="124">
        <f t="shared" si="37"/>
        <v>54596.893985530784</v>
      </c>
      <c r="R445" s="124">
        <f t="shared" si="38"/>
        <v>26241351.787313588</v>
      </c>
      <c r="Z445" s="2"/>
    </row>
    <row r="446" spans="13:26" x14ac:dyDescent="0.25">
      <c r="M446" s="2"/>
      <c r="N446" s="1">
        <f t="shared" si="39"/>
        <v>384</v>
      </c>
      <c r="O446" s="124">
        <f t="shared" si="36"/>
        <v>26241351.787313588</v>
      </c>
      <c r="P446" s="124">
        <f t="shared" si="40"/>
        <v>44795.616539423085</v>
      </c>
      <c r="Q446" s="124">
        <f t="shared" si="37"/>
        <v>54804.473008305293</v>
      </c>
      <c r="R446" s="124">
        <f t="shared" si="38"/>
        <v>26340951.876861315</v>
      </c>
      <c r="Z446" s="2"/>
    </row>
    <row r="447" spans="13:26" x14ac:dyDescent="0.25">
      <c r="M447" s="2"/>
      <c r="N447" s="163" t="s">
        <v>216</v>
      </c>
      <c r="O447" s="163" t="s">
        <v>216</v>
      </c>
      <c r="P447" s="163" t="s">
        <v>216</v>
      </c>
      <c r="Q447" s="163" t="s">
        <v>216</v>
      </c>
      <c r="R447" s="163" t="s">
        <v>216</v>
      </c>
      <c r="Z447" s="2"/>
    </row>
    <row r="448" spans="13:26" x14ac:dyDescent="0.25">
      <c r="M448" s="2"/>
      <c r="N448" s="134"/>
      <c r="O448" s="134" t="s">
        <v>231</v>
      </c>
      <c r="P448" s="196">
        <f>SUM(P63:P446)</f>
        <v>17201516.751138352</v>
      </c>
      <c r="Q448" s="196">
        <f>SUM(Q63:Q446)</f>
        <v>9139435.1257229783</v>
      </c>
      <c r="R448" s="196">
        <f>P448+Q448</f>
        <v>26340951.87686133</v>
      </c>
      <c r="S448" s="124">
        <f>R448-P58</f>
        <v>0</v>
      </c>
      <c r="Z448" s="2"/>
    </row>
    <row r="449" spans="13:26" x14ac:dyDescent="0.25"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  <customProperties>
    <customPr name="EpmWorksheetKeyString_GUID" r:id="rId2"/>
  </customPropertie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3EFE1-50EC-4F25-B617-FAC0B57A53D8}">
  <sheetPr>
    <tabColor theme="2" tint="-0.499984740745262"/>
    <pageSetUpPr fitToPage="1"/>
  </sheetPr>
  <dimension ref="A1:AH449"/>
  <sheetViews>
    <sheetView zoomScaleNormal="100" workbookViewId="0">
      <pane ySplit="15" topLeftCell="A16" activePane="bottomLeft" state="frozen"/>
      <selection activeCell="D37" sqref="D37"/>
      <selection pane="bottomLeft" activeCell="A16" sqref="A16"/>
    </sheetView>
  </sheetViews>
  <sheetFormatPr defaultColWidth="9.109375" defaultRowHeight="13.2" x14ac:dyDescent="0.25"/>
  <cols>
    <col min="1" max="1" width="22.66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Mountain View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2057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6761937.471053794</v>
      </c>
      <c r="Q8" s="184">
        <f>G10</f>
        <v>3072224.7436246919</v>
      </c>
      <c r="R8" s="184">
        <f>G11</f>
        <v>3076628.8092048136</v>
      </c>
      <c r="S8" s="184">
        <f>G12</f>
        <v>2431444.1480927132</v>
      </c>
      <c r="T8" s="184">
        <f>G13</f>
        <v>-1818360.2298684248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15540254.070635311</v>
      </c>
      <c r="Q9" s="184">
        <f>L10</f>
        <v>7606456.0845777635</v>
      </c>
      <c r="R9" s="184">
        <f>L11</f>
        <v>7703611.3126190025</v>
      </c>
      <c r="S9" s="184">
        <f>L12</f>
        <v>4783202.7523757331</v>
      </c>
      <c r="T9" s="184">
        <f>L13</f>
        <v>-4553016.0789371869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23</v>
      </c>
      <c r="B10" s="170">
        <f>'Escalation Factors'!$A$10</f>
        <v>2023</v>
      </c>
      <c r="C10" s="201">
        <f>C17+5*1</f>
        <v>2057</v>
      </c>
      <c r="D10" s="10" t="s">
        <v>155</v>
      </c>
      <c r="E10" s="184">
        <f>VLOOKUP($A$10,'Cost Estimates in 2023'!$A:$F,2,FALSE)</f>
        <v>2913410</v>
      </c>
      <c r="F10" s="164">
        <f>VLOOKUP(G$7,Multiplier_Labor,3,FALSE)</f>
        <v>1.0545116353773385</v>
      </c>
      <c r="G10" s="185">
        <f>E10*F10</f>
        <v>3072224.7436246919</v>
      </c>
      <c r="H10" s="137"/>
      <c r="J10" s="165">
        <f>C10+1</f>
        <v>2058</v>
      </c>
      <c r="K10" s="164">
        <f>VLOOKUP(J$10,Multiplier_Labor,4,FALSE)</f>
        <v>2.4758787912122164</v>
      </c>
      <c r="L10" s="185">
        <f>G10*K10</f>
        <v>7606456.0845777635</v>
      </c>
      <c r="M10" s="2"/>
      <c r="O10" s="134" t="s">
        <v>235</v>
      </c>
      <c r="P10" s="184">
        <f>SUM(Q10:T10)</f>
        <v>15540254.070635311</v>
      </c>
      <c r="Q10" s="184">
        <f>Q9-Q16</f>
        <v>7606456.0845777635</v>
      </c>
      <c r="R10" s="184">
        <f>R9-R16</f>
        <v>7703611.3126190025</v>
      </c>
      <c r="S10" s="184">
        <f>S9-S16</f>
        <v>4783202.7523757331</v>
      </c>
      <c r="T10" s="184">
        <f>T9-T16</f>
        <v>-4553016.0789371869</v>
      </c>
      <c r="Z10" s="2"/>
      <c r="AA10" s="186" t="str">
        <f>A10</f>
        <v>Mountain View Solar</v>
      </c>
      <c r="AB10" s="182">
        <f>P12</f>
        <v>32</v>
      </c>
      <c r="AC10" s="187">
        <f>G7</f>
        <v>2025</v>
      </c>
      <c r="AD10" s="187">
        <f>C10</f>
        <v>2057</v>
      </c>
      <c r="AE10" s="182">
        <f>G15</f>
        <v>6761937.471053794</v>
      </c>
      <c r="AF10" s="182">
        <f>P16</f>
        <v>0</v>
      </c>
      <c r="AG10" s="182">
        <f>L15</f>
        <v>15540254.070635311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3034735</v>
      </c>
      <c r="F11" s="164">
        <f>VLOOKUP(G$7,Multiplier_Materials,3,FALSE)</f>
        <v>1.0138047668757943</v>
      </c>
      <c r="G11" s="185">
        <f>E11*F11</f>
        <v>3076628.8092048136</v>
      </c>
      <c r="H11" s="137"/>
      <c r="K11" s="164">
        <f>VLOOKUP(J$10,Multiplier_Materials,4,FALSE)</f>
        <v>2.5039131433635897</v>
      </c>
      <c r="L11" s="185">
        <f>G11*K11</f>
        <v>7703611.3126190025</v>
      </c>
      <c r="M11" s="2"/>
      <c r="O11" s="134" t="s">
        <v>234</v>
      </c>
      <c r="P11" s="184">
        <f>SUM(Q11:T11)</f>
        <v>6761937.471053795</v>
      </c>
      <c r="Q11" s="184">
        <f>Q10/((1+Q13)^(P12))</f>
        <v>3072224.7436247002</v>
      </c>
      <c r="R11" s="184">
        <f>R10/((1+R13)^(P12))</f>
        <v>3076628.8092048066</v>
      </c>
      <c r="S11" s="184">
        <f>S10/((1+S13)^(P12))</f>
        <v>2431444.1480927086</v>
      </c>
      <c r="T11" s="184">
        <f>T10/((1+T13)^(P12))</f>
        <v>-1818360.2298684204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2334155</v>
      </c>
      <c r="F12" s="164">
        <f>VLOOKUP(G$7,Multiplier_GDP,3,FALSE)</f>
        <v>1.0416806716317952</v>
      </c>
      <c r="G12" s="185">
        <f>E12*F12</f>
        <v>2431444.1480927132</v>
      </c>
      <c r="H12" s="137"/>
      <c r="K12" s="164">
        <f>VLOOKUP(J$10,Multiplier_GDP,4,FALSE)</f>
        <v>1.9672270720788709</v>
      </c>
      <c r="L12" s="185">
        <f>G12*K12</f>
        <v>4783202.7523757331</v>
      </c>
      <c r="M12" s="2"/>
      <c r="O12" s="134" t="s">
        <v>244</v>
      </c>
      <c r="P12" s="184">
        <f>(P7-P6)</f>
        <v>32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-1793600</v>
      </c>
      <c r="F13" s="164">
        <f>F11</f>
        <v>1.0138047668757943</v>
      </c>
      <c r="G13" s="185">
        <f>E13*F13</f>
        <v>-1818360.2298684248</v>
      </c>
      <c r="H13" s="137"/>
      <c r="K13" s="164">
        <f>K11</f>
        <v>2.5039131433635897</v>
      </c>
      <c r="L13" s="185">
        <f>G13*K13</f>
        <v>-4553016.0789371869</v>
      </c>
      <c r="M13" s="2"/>
      <c r="O13" s="180" t="s">
        <v>237</v>
      </c>
      <c r="P13" s="189">
        <f>IF(P8=0,0,((P9/P8)^(1/($P7-$P6))-1))</f>
        <v>2.6344933157953498E-2</v>
      </c>
      <c r="Q13" s="189">
        <f>IF(Q8=0,0,((Q9/Q8)^(1/($P7-$P6))-1))</f>
        <v>2.8736249043439965E-2</v>
      </c>
      <c r="R13" s="189">
        <f>IF(R8=0,0,((R9/R8)^(1/($P7-$P6))-1))</f>
        <v>2.9098278894851504E-2</v>
      </c>
      <c r="S13" s="189">
        <f>IF(S8=0,0,((S9/S8)^(1/($P7-$P6))-1))</f>
        <v>2.1369659959988407E-2</v>
      </c>
      <c r="T13" s="189">
        <f>IF(T8=0,0,((T9/T8)^(1/($P7-$P6))-1))</f>
        <v>2.9098278894851504E-2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314740.00757891784</v>
      </c>
      <c r="Q14" s="185">
        <f>PMT(Q13,$P12,-Q11)</f>
        <v>148102.2816276699</v>
      </c>
      <c r="R14" s="185">
        <f>PMT(R13,$P12,-R11)</f>
        <v>149052.37809862394</v>
      </c>
      <c r="S14" s="185">
        <f>PMT(S13,$P12,-S11)</f>
        <v>105678.82071193191</v>
      </c>
      <c r="T14" s="185">
        <f>PMT(T13,$P12,-T11)</f>
        <v>-88093.472859307949</v>
      </c>
      <c r="U14" s="190"/>
      <c r="Z14" s="2"/>
    </row>
    <row r="15" spans="1:34" x14ac:dyDescent="0.25">
      <c r="E15" s="185">
        <f>SUM(E10:E13)</f>
        <v>6488700</v>
      </c>
      <c r="F15" s="124"/>
      <c r="G15" s="185">
        <f>SUM(G10:G13)</f>
        <v>6761937.471053794</v>
      </c>
      <c r="H15" s="137"/>
      <c r="L15" s="185">
        <f>SUM(L10:L13)</f>
        <v>15540254.070635311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39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2052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314740.00757891784</v>
      </c>
      <c r="Q17" s="124">
        <f>IF($N17&lt;=TRUNC($P$12),Q14*(1+0),0)</f>
        <v>148102.2816276699</v>
      </c>
      <c r="R17" s="124">
        <f>IF($N17&lt;=TRUNC($P$12),R14*(1+0),0)</f>
        <v>149052.37809862394</v>
      </c>
      <c r="S17" s="124">
        <f>IF($N17&lt;=TRUNC($P$12),S14*(1+0),0)</f>
        <v>105678.82071193191</v>
      </c>
      <c r="T17" s="124">
        <f>IF($N17&lt;=TRUNC($P$12),T14*(1+0),0)</f>
        <v>-88093.472859307949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323028.03131703718</v>
      </c>
      <c r="Q18" s="124">
        <f t="shared" ref="Q18:Q52" si="3">IF($N18&lt;=TRUNC($P$12),Q17*(1+Q$13),0)</f>
        <v>152358.1856764243</v>
      </c>
      <c r="R18" s="124">
        <f t="shared" ref="R18:R52" si="4">IF($N18&lt;=TRUNC($P$12),R17*(1+R$13),0)</f>
        <v>153389.54576647855</v>
      </c>
      <c r="S18" s="124">
        <f t="shared" ref="S18:S52" si="5">IF($N18&lt;=TRUNC($P$12),S17*(1+S$13),0)</f>
        <v>107937.14117551848</v>
      </c>
      <c r="T18" s="124">
        <f t="shared" ref="T18:T52" si="6">IF($N18&lt;=TRUNC($P$12),T17*(1+T$13),0)</f>
        <v>-90656.84130138412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331538.22781876934</v>
      </c>
      <c r="Q19" s="124">
        <f t="shared" si="3"/>
        <v>156736.38844382871</v>
      </c>
      <c r="R19" s="124">
        <f t="shared" si="4"/>
        <v>157852.91754874613</v>
      </c>
      <c r="S19" s="124">
        <f t="shared" si="5"/>
        <v>110243.72117949257</v>
      </c>
      <c r="T19" s="124">
        <f t="shared" si="6"/>
        <v>-93294.799353298091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340276.64467376802</v>
      </c>
      <c r="Q20" s="124">
        <f t="shared" si="3"/>
        <v>161240.40433631992</v>
      </c>
      <c r="R20" s="124">
        <f t="shared" si="4"/>
        <v>162446.16576794555</v>
      </c>
      <c r="S20" s="124">
        <f t="shared" si="5"/>
        <v>112599.5920138221</v>
      </c>
      <c r="T20" s="124">
        <f t="shared" si="6"/>
        <v>-96009.517444319572</v>
      </c>
      <c r="U20" s="196">
        <f>SUM(Q17:T20)/4</f>
        <v>327395.72784712317</v>
      </c>
      <c r="V20" s="124">
        <f>SUM(Q17:Q20)/4</f>
        <v>154609.3150210607</v>
      </c>
      <c r="W20" s="124">
        <f>SUM(R17:R20)/4</f>
        <v>155685.25179544854</v>
      </c>
      <c r="X20" s="124">
        <f>SUM(S17:S20)/4</f>
        <v>109114.81877019127</v>
      </c>
      <c r="Y20" s="124">
        <f>SUM(T17:T20)/4</f>
        <v>-92013.657739577437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349249.49620337028</v>
      </c>
      <c r="Q21" s="124">
        <f t="shared" si="3"/>
        <v>165873.84875119335</v>
      </c>
      <c r="R21" s="124">
        <f t="shared" si="4"/>
        <v>167173.0696048605</v>
      </c>
      <c r="S21" s="124">
        <f t="shared" si="5"/>
        <v>115005.8070067909</v>
      </c>
      <c r="T21" s="124">
        <f t="shared" si="6"/>
        <v>-98803.229159474489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358463.16810531396</v>
      </c>
      <c r="Q22" s="124">
        <f t="shared" si="3"/>
        <v>170640.44097870155</v>
      </c>
      <c r="R22" s="124">
        <f t="shared" si="4"/>
        <v>172037.51820793116</v>
      </c>
      <c r="S22" s="124">
        <f t="shared" si="5"/>
        <v>117463.44199595007</v>
      </c>
      <c r="T22" s="124">
        <f t="shared" si="6"/>
        <v>-101678.2330772688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367924.22222891805</v>
      </c>
      <c r="Q23" s="124">
        <f t="shared" si="3"/>
        <v>175544.00718754792</v>
      </c>
      <c r="R23" s="124">
        <f t="shared" si="4"/>
        <v>177043.51389312363</v>
      </c>
      <c r="S23" s="124">
        <f t="shared" si="5"/>
        <v>119973.59580913335</v>
      </c>
      <c r="T23" s="124">
        <f t="shared" si="6"/>
        <v>-104636.89466088689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377639.401484414</v>
      </c>
      <c r="Q24" s="124">
        <f t="shared" si="3"/>
        <v>180588.4834961727</v>
      </c>
      <c r="R24" s="124">
        <f t="shared" si="4"/>
        <v>182195.17543691027</v>
      </c>
      <c r="S24" s="124">
        <f t="shared" si="5"/>
        <v>122537.39075575162</v>
      </c>
      <c r="T24" s="124">
        <f t="shared" si="6"/>
        <v>-107681.64820442058</v>
      </c>
      <c r="U24" s="196">
        <f>SUM(Q21:T24)/4</f>
        <v>363319.07200550404</v>
      </c>
      <c r="V24" s="124">
        <f>SUM(Q21:Q24)/4</f>
        <v>173161.69510340388</v>
      </c>
      <c r="W24" s="124">
        <f>SUM(R21:R24)/4</f>
        <v>174612.31928570638</v>
      </c>
      <c r="X24" s="124">
        <f>SUM(S21:S24)/4</f>
        <v>118745.05889190649</v>
      </c>
      <c r="Y24" s="124">
        <f>SUM(T21:T24)/4</f>
        <v>-103200.0012755127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387615.63489022193</v>
      </c>
      <c r="Q25" s="124">
        <f t="shared" si="3"/>
        <v>185777.91913229588</v>
      </c>
      <c r="R25" s="124">
        <f t="shared" si="4"/>
        <v>187496.74146506988</v>
      </c>
      <c r="S25" s="124">
        <f t="shared" si="5"/>
        <v>125155.97312858627</v>
      </c>
      <c r="T25" s="124">
        <f t="shared" si="6"/>
        <v>-110814.99883573009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397860.04276207072</v>
      </c>
      <c r="Q26" s="124">
        <f t="shared" si="3"/>
        <v>191116.47968325359</v>
      </c>
      <c r="R26" s="124">
        <f t="shared" si="4"/>
        <v>192952.57394009634</v>
      </c>
      <c r="S26" s="124">
        <f t="shared" si="5"/>
        <v>127830.51371630561</v>
      </c>
      <c r="T26" s="124">
        <f t="shared" si="6"/>
        <v>-114039.5245775848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408379.94204797584</v>
      </c>
      <c r="Q27" s="124">
        <f t="shared" si="3"/>
        <v>196608.45043973709</v>
      </c>
      <c r="R27" s="124">
        <f t="shared" si="4"/>
        <v>198567.16175008472</v>
      </c>
      <c r="S27" s="124">
        <f t="shared" si="5"/>
        <v>130562.20832693369</v>
      </c>
      <c r="T27" s="124">
        <f t="shared" si="6"/>
        <v>-117357.87846877964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419182.85181319911</v>
      </c>
      <c r="Q28" s="124">
        <f t="shared" si="3"/>
        <v>202258.23983561821</v>
      </c>
      <c r="R28" s="124">
        <f t="shared" si="4"/>
        <v>204345.12440204778</v>
      </c>
      <c r="S28" s="124">
        <f t="shared" si="5"/>
        <v>133352.27832250542</v>
      </c>
      <c r="T28" s="124">
        <f t="shared" si="6"/>
        <v>-120772.79074697228</v>
      </c>
      <c r="U28" s="196">
        <f>SUM(Q25:T28)/4</f>
        <v>403259.6178783669</v>
      </c>
      <c r="V28" s="124">
        <f>SUM(Q25:Q28)/4</f>
        <v>193940.27227272617</v>
      </c>
      <c r="W28" s="124">
        <f>SUM(R25:R28)/4</f>
        <v>195840.4003893247</v>
      </c>
      <c r="X28" s="124">
        <f>SUM(S25:S28)/4</f>
        <v>129225.24337358274</v>
      </c>
      <c r="Y28" s="124">
        <f>SUM(T25:T28)/4</f>
        <v>-115746.29815726672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430276.4988794339</v>
      </c>
      <c r="Q29" s="124">
        <f t="shared" si="3"/>
        <v>208070.38298662234</v>
      </c>
      <c r="R29" s="124">
        <f t="shared" si="4"/>
        <v>210291.21582270169</v>
      </c>
      <c r="S29" s="124">
        <f t="shared" si="5"/>
        <v>136201.97116514709</v>
      </c>
      <c r="T29" s="124">
        <f t="shared" si="6"/>
        <v>-124287.07109503723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441668.82362257945</v>
      </c>
      <c r="Q30" s="124">
        <f t="shared" si="3"/>
        <v>214049.54533068984</v>
      </c>
      <c r="R30" s="124">
        <f t="shared" si="4"/>
        <v>216410.32826984808</v>
      </c>
      <c r="S30" s="124">
        <f t="shared" si="5"/>
        <v>139112.56097482643</v>
      </c>
      <c r="T30" s="124">
        <f t="shared" si="6"/>
        <v>-127903.61095278486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453367.98593359219</v>
      </c>
      <c r="Q31" s="124">
        <f t="shared" si="3"/>
        <v>220200.52637294764</v>
      </c>
      <c r="R31" s="124">
        <f t="shared" si="4"/>
        <v>222707.49635757049</v>
      </c>
      <c r="S31" s="124">
        <f t="shared" si="5"/>
        <v>142085.34909902161</v>
      </c>
      <c r="T31" s="124">
        <f t="shared" si="6"/>
        <v>-131625.38589594758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465382.37134702801</v>
      </c>
      <c r="Q32" s="124">
        <f t="shared" si="3"/>
        <v>226528.26353829724</v>
      </c>
      <c r="R32" s="124">
        <f t="shared" si="4"/>
        <v>229187.9011985572</v>
      </c>
      <c r="S32" s="124">
        <f t="shared" si="5"/>
        <v>145121.66469456395</v>
      </c>
      <c r="T32" s="124">
        <f t="shared" si="6"/>
        <v>-135455.45808439032</v>
      </c>
      <c r="U32" s="196">
        <f>SUM(Q29:T32)/4</f>
        <v>447673.91994565836</v>
      </c>
      <c r="V32" s="124">
        <f>SUM(Q29:Q32)/4</f>
        <v>217212.17955713926</v>
      </c>
      <c r="W32" s="124">
        <f>SUM(R29:R32)/4</f>
        <v>219649.23541216936</v>
      </c>
      <c r="X32" s="124">
        <f>SUM(S29:S32)/4</f>
        <v>140630.38648338977</v>
      </c>
      <c r="Y32" s="124">
        <f>SUM(T29:T32)/4</f>
        <v>-129817.88150704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477720.59734202462</v>
      </c>
      <c r="Q33" s="124">
        <f t="shared" si="3"/>
        <v>233037.83613471175</v>
      </c>
      <c r="R33" s="124">
        <f t="shared" si="4"/>
        <v>235856.87466695849</v>
      </c>
      <c r="S33" s="124">
        <f t="shared" si="5"/>
        <v>148222.86532191423</v>
      </c>
      <c r="T33" s="124">
        <f t="shared" si="6"/>
        <v>-139396.9787815598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490391.51982060226</v>
      </c>
      <c r="Q34" s="124">
        <f t="shared" si="3"/>
        <v>239734.46943042317</v>
      </c>
      <c r="R34" s="124">
        <f t="shared" si="4"/>
        <v>242719.90378528569</v>
      </c>
      <c r="S34" s="124">
        <f t="shared" si="5"/>
        <v>151390.33755213869</v>
      </c>
      <c r="T34" s="124">
        <f t="shared" si="6"/>
        <v>-143453.19094724531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503404.23976830533</v>
      </c>
      <c r="Q35" s="124">
        <f t="shared" si="3"/>
        <v>246623.53884827276</v>
      </c>
      <c r="R35" s="124">
        <f t="shared" si="4"/>
        <v>249782.63523896146</v>
      </c>
      <c r="S35" s="124">
        <f t="shared" si="5"/>
        <v>154625.49758685575</v>
      </c>
      <c r="T35" s="124">
        <f t="shared" si="6"/>
        <v>-147627.43190578464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516768.11010234803</v>
      </c>
      <c r="Q36" s="124">
        <f t="shared" si="3"/>
        <v>253710.57428059122</v>
      </c>
      <c r="R36" s="124">
        <f t="shared" si="4"/>
        <v>257050.88002223574</v>
      </c>
      <c r="S36" s="124">
        <f t="shared" si="5"/>
        <v>157929.79189143085</v>
      </c>
      <c r="T36" s="124">
        <f t="shared" si="6"/>
        <v>-151923.13609190987</v>
      </c>
      <c r="U36" s="196">
        <f>SUM(Q33:T36)/4</f>
        <v>497071.11675832001</v>
      </c>
      <c r="V36" s="124">
        <f>SUM(Q33:Q36)/4</f>
        <v>243276.60467349971</v>
      </c>
      <c r="W36" s="124">
        <f>SUM(R33:R36)/4</f>
        <v>246352.57342836034</v>
      </c>
      <c r="X36" s="124">
        <f>SUM(S33:S36)/4</f>
        <v>153042.12308808489</v>
      </c>
      <c r="Y36" s="124">
        <f>SUM(T33:T36)/4</f>
        <v>-145600.18443162489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530492.74271257198</v>
      </c>
      <c r="Q37" s="124">
        <f t="shared" si="3"/>
        <v>261001.26452807247</v>
      </c>
      <c r="R37" s="124">
        <f t="shared" si="4"/>
        <v>264530.61821928975</v>
      </c>
      <c r="S37" s="124">
        <f t="shared" si="5"/>
        <v>161304.69784170247</v>
      </c>
      <c r="T37" s="124">
        <f t="shared" si="6"/>
        <v>-156343.83787649273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544588.01570067997</v>
      </c>
      <c r="Q38" s="124">
        <f t="shared" si="3"/>
        <v>268501.46186620393</v>
      </c>
      <c r="R38" s="124">
        <f t="shared" si="4"/>
        <v>272228.00392446213</v>
      </c>
      <c r="S38" s="124">
        <f t="shared" si="5"/>
        <v>164751.72438452832</v>
      </c>
      <c r="T38" s="124">
        <f t="shared" si="6"/>
        <v>-160893.17447451438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559064.08082335943</v>
      </c>
      <c r="Q39" s="124">
        <f t="shared" si="3"/>
        <v>276217.18674291886</v>
      </c>
      <c r="R39" s="124">
        <f t="shared" si="4"/>
        <v>280149.37030564487</v>
      </c>
      <c r="S39" s="124">
        <f t="shared" si="5"/>
        <v>168272.41271244743</v>
      </c>
      <c r="T39" s="124">
        <f t="shared" si="6"/>
        <v>-165574.88893765179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ref="P40:P52" si="7">SUM(Q40:T40)</f>
        <v>573931.37114507298</v>
      </c>
      <c r="Q40" s="124">
        <f t="shared" si="3"/>
        <v>284154.63261124172</v>
      </c>
      <c r="R40" s="124">
        <f t="shared" si="4"/>
        <v>288301.23481501557</v>
      </c>
      <c r="S40" s="124">
        <f t="shared" si="5"/>
        <v>171868.33695275927</v>
      </c>
      <c r="T40" s="124">
        <f t="shared" si="6"/>
        <v>-170392.83323394365</v>
      </c>
      <c r="U40" s="196">
        <f>SUM(Q37:T40)/4</f>
        <v>552019.05259542097</v>
      </c>
      <c r="V40" s="124">
        <f>SUM(Q37:Q40)/4</f>
        <v>272468.63643710921</v>
      </c>
      <c r="W40" s="124">
        <f>SUM(R37:R40)/4</f>
        <v>276302.30681610305</v>
      </c>
      <c r="X40" s="124">
        <f>SUM(S37:S40)/4</f>
        <v>166549.29297285937</v>
      </c>
      <c r="Y40" s="124">
        <f>SUM(T37:T40)/4</f>
        <v>-163301.18363065063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7"/>
        <v>589200.60890645813</v>
      </c>
      <c r="Q41" s="124">
        <f t="shared" si="3"/>
        <v>292320.17090080556</v>
      </c>
      <c r="R41" s="124">
        <f t="shared" si="4"/>
        <v>296690.30455139297</v>
      </c>
      <c r="S41" s="124">
        <f t="shared" si="5"/>
        <v>175541.10487132845</v>
      </c>
      <c r="T41" s="124">
        <f t="shared" si="6"/>
        <v>-175350.97141706885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7"/>
        <v>604882.81361444341</v>
      </c>
      <c r="Q42" s="124">
        <f t="shared" si="3"/>
        <v>300720.35613223206</v>
      </c>
      <c r="R42" s="124">
        <f t="shared" si="4"/>
        <v>305323.48177862784</v>
      </c>
      <c r="S42" s="124">
        <f t="shared" si="5"/>
        <v>179292.35859142939</v>
      </c>
      <c r="T42" s="124">
        <f t="shared" si="6"/>
        <v>-180453.38288784586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7"/>
        <v>620989.31036036601</v>
      </c>
      <c r="Q43" s="124">
        <f t="shared" si="3"/>
        <v>309361.93117847986</v>
      </c>
      <c r="R43" s="124">
        <f t="shared" si="4"/>
        <v>314207.86960456945</v>
      </c>
      <c r="S43" s="124">
        <f t="shared" si="5"/>
        <v>183123.77532795255</v>
      </c>
      <c r="T43" s="124">
        <f t="shared" si="6"/>
        <v>-185704.26575063582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7"/>
        <v>637531.73837255326</v>
      </c>
      <c r="Q44" s="124">
        <f t="shared" si="3"/>
        <v>318251.8326773842</v>
      </c>
      <c r="R44" s="124">
        <f t="shared" si="4"/>
        <v>323350.77782528033</v>
      </c>
      <c r="S44" s="124">
        <f t="shared" si="5"/>
        <v>187037.0681373002</v>
      </c>
      <c r="T44" s="124">
        <f t="shared" si="6"/>
        <v>-191107.94026741144</v>
      </c>
      <c r="U44" s="196">
        <f>SUM(Q41:T44)/4</f>
        <v>613151.11781345529</v>
      </c>
      <c r="V44" s="124">
        <f>SUM(Q41:Q44)/4</f>
        <v>305163.57272222539</v>
      </c>
      <c r="W44" s="124">
        <f>SUM(R41:R44)/4</f>
        <v>309893.10843996762</v>
      </c>
      <c r="X44" s="124">
        <f>SUM(S41:S44)/4</f>
        <v>181248.57673200266</v>
      </c>
      <c r="Y44" s="124">
        <f>SUM(T41:T44)/4</f>
        <v>-183154.14008074047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654522.05981001444</v>
      </c>
      <c r="Q45" s="124">
        <f t="shared" si="3"/>
        <v>327397.19659973268</v>
      </c>
      <c r="R45" s="124">
        <f t="shared" si="4"/>
        <v>332759.7289393075</v>
      </c>
      <c r="S45" s="124">
        <f t="shared" si="5"/>
        <v>191033.98668330748</v>
      </c>
      <c r="T45" s="124">
        <f t="shared" si="6"/>
        <v>-196668.85241233319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671972.56880407839</v>
      </c>
      <c r="Q46" s="124">
        <f t="shared" si="3"/>
        <v>336805.36397734669</v>
      </c>
      <c r="R46" s="124">
        <f t="shared" si="4"/>
        <v>342442.46433695866</v>
      </c>
      <c r="S46" s="124">
        <f t="shared" si="5"/>
        <v>195116.31801953071</v>
      </c>
      <c r="T46" s="124">
        <f t="shared" si="6"/>
        <v>-202391.57752975766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689895.9007550074</v>
      </c>
      <c r="Q47" s="124">
        <f t="shared" si="3"/>
        <v>346483.88679576619</v>
      </c>
      <c r="R47" s="124">
        <f t="shared" si="4"/>
        <v>352406.95066967572</v>
      </c>
      <c r="S47" s="124">
        <f t="shared" si="5"/>
        <v>199285.88738825303</v>
      </c>
      <c r="T47" s="124">
        <f t="shared" si="6"/>
        <v>-208280.8240986875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708305.04189081839</v>
      </c>
      <c r="Q48" s="124">
        <f t="shared" si="3"/>
        <v>356440.5340562684</v>
      </c>
      <c r="R48" s="124">
        <f t="shared" si="4"/>
        <v>362661.3864047461</v>
      </c>
      <c r="S48" s="124">
        <f t="shared" si="5"/>
        <v>203544.55903656455</v>
      </c>
      <c r="T48" s="124">
        <f t="shared" si="6"/>
        <v>-214341.43760676062</v>
      </c>
      <c r="U48" s="196">
        <f>SUM(Q45:T48)/4</f>
        <v>681173.89281497966</v>
      </c>
      <c r="V48" s="124">
        <f>SUM(Q45:Q48)/4</f>
        <v>341781.7453572785</v>
      </c>
      <c r="W48" s="124">
        <f>SUM(R45:R48)/4</f>
        <v>347567.63258767198</v>
      </c>
      <c r="X48" s="124">
        <f>SUM(S45:S48)/4</f>
        <v>197245.18778191393</v>
      </c>
      <c r="Y48" s="124">
        <f>SUM(T45:T48)/4</f>
        <v>-205420.67291188476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15540254.070635315</v>
      </c>
      <c r="Q54" s="196">
        <f>SUM(Q$17:Q$52)</f>
        <v>7606456.0845777728</v>
      </c>
      <c r="R54" s="196">
        <f>SUM(R$17:R$52)</f>
        <v>7703611.3126190091</v>
      </c>
      <c r="S54" s="196">
        <f>SUM(S$17:S$52)</f>
        <v>4783202.7523757238</v>
      </c>
      <c r="T54" s="196">
        <f>SUM(T$17:T$52)</f>
        <v>-4553016.0789371906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9.3132257461547852E-9</v>
      </c>
      <c r="R55" s="188">
        <f>R54-R$10</f>
        <v>0</v>
      </c>
      <c r="S55" s="188">
        <f>S54-S$10</f>
        <v>-9.3132257461547852E-9</v>
      </c>
      <c r="T55" s="188">
        <f>T54-T$10</f>
        <v>0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2.6344933157953498E-2</v>
      </c>
      <c r="Z56" s="2"/>
    </row>
    <row r="57" spans="13:26" x14ac:dyDescent="0.25">
      <c r="M57" s="2"/>
      <c r="O57" s="134" t="s">
        <v>236</v>
      </c>
      <c r="P57" s="197">
        <f>((1+P56)^(1/12))-1</f>
        <v>2.169339821027183E-3</v>
      </c>
      <c r="Z57" s="2"/>
    </row>
    <row r="58" spans="13:26" x14ac:dyDescent="0.25">
      <c r="M58" s="2"/>
      <c r="O58" s="134" t="s">
        <v>235</v>
      </c>
      <c r="P58" s="196">
        <f>P10</f>
        <v>15540254.070635311</v>
      </c>
      <c r="Z58" s="2"/>
    </row>
    <row r="59" spans="13:26" x14ac:dyDescent="0.25">
      <c r="M59" s="2"/>
      <c r="O59" s="134" t="s">
        <v>234</v>
      </c>
      <c r="P59" s="196">
        <f>P58/(1+P57)^P60</f>
        <v>6761937.4710535472</v>
      </c>
      <c r="Z59" s="2"/>
    </row>
    <row r="60" spans="13:26" x14ac:dyDescent="0.25">
      <c r="M60" s="2"/>
      <c r="O60" s="134" t="s">
        <v>233</v>
      </c>
      <c r="P60" s="124">
        <f>$P$12*12</f>
        <v>384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25968.425202066981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25968.425202066981</v>
      </c>
      <c r="Q63" s="124">
        <f t="shared" ref="Q63:Q102" si="8">O63*$P$57</f>
        <v>0</v>
      </c>
      <c r="R63" s="124">
        <f t="shared" ref="R63:R102" si="9">O63+P63+Q63</f>
        <v>25968.425202066981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102" si="11">R63</f>
        <v>25968.425202066981</v>
      </c>
      <c r="P64" s="124">
        <f t="shared" ref="P64:P187" si="12">P63</f>
        <v>25968.425202066981</v>
      </c>
      <c r="Q64" s="124">
        <f t="shared" si="8"/>
        <v>56.334338880209771</v>
      </c>
      <c r="R64" s="124">
        <f t="shared" si="9"/>
        <v>51993.184743014172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51993.184743014172</v>
      </c>
      <c r="P65" s="124">
        <f t="shared" si="12"/>
        <v>25968.425202066981</v>
      </c>
      <c r="Q65" s="124">
        <f t="shared" si="8"/>
        <v>112.79088608504362</v>
      </c>
      <c r="R65" s="124">
        <f t="shared" si="9"/>
        <v>78074.400831166189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78074.400831166189</v>
      </c>
      <c r="P66" s="124">
        <f t="shared" si="12"/>
        <v>25968.425202066981</v>
      </c>
      <c r="Q66" s="124">
        <f t="shared" si="8"/>
        <v>169.36990672588661</v>
      </c>
      <c r="R66" s="124">
        <f t="shared" si="9"/>
        <v>104212.19593995906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104212.19593995906</v>
      </c>
      <c r="P67" s="124">
        <f t="shared" si="12"/>
        <v>25968.425202066981</v>
      </c>
      <c r="Q67" s="124">
        <f t="shared" si="8"/>
        <v>226.0716664892405</v>
      </c>
      <c r="R67" s="124">
        <f t="shared" si="9"/>
        <v>130406.69280851528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130406.69280851528</v>
      </c>
      <c r="P68" s="124">
        <f t="shared" si="12"/>
        <v>25968.425202066981</v>
      </c>
      <c r="Q68" s="124">
        <f t="shared" si="8"/>
        <v>282.89643163797138</v>
      </c>
      <c r="R68" s="124">
        <f t="shared" si="9"/>
        <v>156658.01444222021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156658.01444222021</v>
      </c>
      <c r="P69" s="124">
        <f t="shared" si="12"/>
        <v>25968.425202066981</v>
      </c>
      <c r="Q69" s="124">
        <f t="shared" si="8"/>
        <v>339.84446901255984</v>
      </c>
      <c r="R69" s="124">
        <f t="shared" si="9"/>
        <v>182966.28411329974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182966.28411329974</v>
      </c>
      <c r="P70" s="124">
        <f t="shared" si="12"/>
        <v>25968.425202066981</v>
      </c>
      <c r="Q70" s="124">
        <f t="shared" si="8"/>
        <v>396.91604603235436</v>
      </c>
      <c r="R70" s="124">
        <f t="shared" si="9"/>
        <v>209331.62536139908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209331.62536139908</v>
      </c>
      <c r="P71" s="124">
        <f t="shared" si="12"/>
        <v>25968.425202066981</v>
      </c>
      <c r="Q71" s="124">
        <f t="shared" si="8"/>
        <v>454.1114306968268</v>
      </c>
      <c r="R71" s="124">
        <f t="shared" si="9"/>
        <v>235754.16199416289</v>
      </c>
      <c r="Z71" s="2"/>
    </row>
    <row r="72" spans="13:26" x14ac:dyDescent="0.25">
      <c r="M72" s="2"/>
      <c r="N72" s="1">
        <f t="shared" si="10"/>
        <v>10</v>
      </c>
      <c r="O72" s="124">
        <f t="shared" si="11"/>
        <v>235754.16199416289</v>
      </c>
      <c r="P72" s="124">
        <f t="shared" si="12"/>
        <v>25968.425202066981</v>
      </c>
      <c r="Q72" s="124">
        <f t="shared" si="8"/>
        <v>511.43089158683085</v>
      </c>
      <c r="R72" s="124">
        <f t="shared" si="9"/>
        <v>262234.01808781672</v>
      </c>
      <c r="Z72" s="2"/>
    </row>
    <row r="73" spans="13:26" x14ac:dyDescent="0.25">
      <c r="M73" s="2"/>
      <c r="N73" s="1">
        <f t="shared" si="10"/>
        <v>11</v>
      </c>
      <c r="O73" s="124">
        <f t="shared" si="11"/>
        <v>262234.01808781672</v>
      </c>
      <c r="P73" s="124">
        <f t="shared" si="12"/>
        <v>25968.425202066981</v>
      </c>
      <c r="Q73" s="124">
        <f t="shared" si="8"/>
        <v>568.87469786586337</v>
      </c>
      <c r="R73" s="124">
        <f t="shared" si="9"/>
        <v>288771.31798774953</v>
      </c>
      <c r="Z73" s="2"/>
    </row>
    <row r="74" spans="13:26" x14ac:dyDescent="0.25">
      <c r="M74" s="2"/>
      <c r="N74" s="1">
        <f t="shared" si="10"/>
        <v>12</v>
      </c>
      <c r="O74" s="124">
        <f t="shared" si="11"/>
        <v>288771.31798774953</v>
      </c>
      <c r="P74" s="124">
        <f t="shared" si="12"/>
        <v>25968.425202066981</v>
      </c>
      <c r="Q74" s="124">
        <f t="shared" si="8"/>
        <v>626.44311928132834</v>
      </c>
      <c r="R74" s="124">
        <f t="shared" si="9"/>
        <v>315366.1863090978</v>
      </c>
      <c r="Z74" s="2"/>
    </row>
    <row r="75" spans="13:26" x14ac:dyDescent="0.25">
      <c r="M75" s="2"/>
      <c r="N75" s="1">
        <f t="shared" si="10"/>
        <v>13</v>
      </c>
      <c r="O75" s="124">
        <f t="shared" si="11"/>
        <v>315366.1863090978</v>
      </c>
      <c r="P75" s="124">
        <f t="shared" si="12"/>
        <v>25968.425202066981</v>
      </c>
      <c r="Q75" s="124">
        <f t="shared" si="8"/>
        <v>684.13642616580353</v>
      </c>
      <c r="R75" s="124">
        <f t="shared" si="9"/>
        <v>342018.74793733063</v>
      </c>
      <c r="Z75" s="2"/>
    </row>
    <row r="76" spans="13:26" x14ac:dyDescent="0.25">
      <c r="M76" s="2"/>
      <c r="N76" s="1">
        <f t="shared" si="10"/>
        <v>14</v>
      </c>
      <c r="O76" s="124">
        <f t="shared" si="11"/>
        <v>342018.74793733063</v>
      </c>
      <c r="P76" s="124">
        <f t="shared" si="12"/>
        <v>25968.425202066981</v>
      </c>
      <c r="Q76" s="124">
        <f t="shared" si="8"/>
        <v>741.95488943831003</v>
      </c>
      <c r="R76" s="124">
        <f t="shared" si="9"/>
        <v>368729.12802883593</v>
      </c>
      <c r="Z76" s="2"/>
    </row>
    <row r="77" spans="13:26" x14ac:dyDescent="0.25">
      <c r="M77" s="2"/>
      <c r="N77" s="1">
        <f t="shared" si="10"/>
        <v>15</v>
      </c>
      <c r="O77" s="124">
        <f t="shared" si="11"/>
        <v>368729.12802883593</v>
      </c>
      <c r="P77" s="124">
        <f t="shared" si="12"/>
        <v>25968.425202066981</v>
      </c>
      <c r="Q77" s="124">
        <f t="shared" si="8"/>
        <v>799.89878060558419</v>
      </c>
      <c r="R77" s="124">
        <f t="shared" si="9"/>
        <v>395497.45201150846</v>
      </c>
      <c r="Z77" s="2"/>
    </row>
    <row r="78" spans="13:26" x14ac:dyDescent="0.25">
      <c r="M78" s="2"/>
      <c r="N78" s="1">
        <f t="shared" si="10"/>
        <v>16</v>
      </c>
      <c r="O78" s="124">
        <f t="shared" si="11"/>
        <v>395497.45201150846</v>
      </c>
      <c r="P78" s="124">
        <f t="shared" si="12"/>
        <v>25968.425202066981</v>
      </c>
      <c r="Q78" s="124">
        <f t="shared" si="8"/>
        <v>857.96837176335271</v>
      </c>
      <c r="R78" s="124">
        <f t="shared" si="9"/>
        <v>422323.84558533877</v>
      </c>
      <c r="Z78" s="2"/>
    </row>
    <row r="79" spans="13:26" x14ac:dyDescent="0.25">
      <c r="M79" s="2"/>
      <c r="N79" s="1">
        <f t="shared" si="10"/>
        <v>17</v>
      </c>
      <c r="O79" s="124">
        <f t="shared" si="11"/>
        <v>422323.84558533877</v>
      </c>
      <c r="P79" s="124">
        <f t="shared" si="12"/>
        <v>25968.425202066981</v>
      </c>
      <c r="Q79" s="124">
        <f t="shared" si="8"/>
        <v>916.16393559761048</v>
      </c>
      <c r="R79" s="124">
        <f t="shared" si="9"/>
        <v>449208.43472300342</v>
      </c>
      <c r="Z79" s="2"/>
    </row>
    <row r="80" spans="13:26" x14ac:dyDescent="0.25">
      <c r="M80" s="2"/>
      <c r="N80" s="1">
        <f t="shared" si="10"/>
        <v>18</v>
      </c>
      <c r="O80" s="124">
        <f t="shared" si="11"/>
        <v>449208.43472300342</v>
      </c>
      <c r="P80" s="124">
        <f t="shared" si="12"/>
        <v>25968.425202066981</v>
      </c>
      <c r="Q80" s="124">
        <f t="shared" si="8"/>
        <v>974.48574538590128</v>
      </c>
      <c r="R80" s="124">
        <f t="shared" si="9"/>
        <v>476151.34567045636</v>
      </c>
      <c r="Z80" s="2"/>
    </row>
    <row r="81" spans="13:26" x14ac:dyDescent="0.25">
      <c r="M81" s="2"/>
      <c r="N81" s="1">
        <f t="shared" si="10"/>
        <v>19</v>
      </c>
      <c r="O81" s="124">
        <f t="shared" si="11"/>
        <v>476151.34567045636</v>
      </c>
      <c r="P81" s="124">
        <f t="shared" si="12"/>
        <v>25968.425202066981</v>
      </c>
      <c r="Q81" s="124">
        <f t="shared" si="8"/>
        <v>1032.9340749986002</v>
      </c>
      <c r="R81" s="124">
        <f t="shared" si="9"/>
        <v>503152.70494752191</v>
      </c>
      <c r="Z81" s="2"/>
    </row>
    <row r="82" spans="13:26" x14ac:dyDescent="0.25">
      <c r="M82" s="2"/>
      <c r="N82" s="1">
        <f t="shared" si="10"/>
        <v>20</v>
      </c>
      <c r="O82" s="124">
        <f t="shared" si="11"/>
        <v>503152.70494752191</v>
      </c>
      <c r="P82" s="124">
        <f t="shared" si="12"/>
        <v>25968.425202066981</v>
      </c>
      <c r="Q82" s="124">
        <f t="shared" si="8"/>
        <v>1091.5091989002003</v>
      </c>
      <c r="R82" s="124">
        <f t="shared" si="9"/>
        <v>530212.63934848912</v>
      </c>
      <c r="Z82" s="2"/>
    </row>
    <row r="83" spans="13:26" x14ac:dyDescent="0.25">
      <c r="M83" s="2"/>
      <c r="N83" s="1">
        <f t="shared" si="10"/>
        <v>21</v>
      </c>
      <c r="O83" s="124">
        <f t="shared" si="11"/>
        <v>530212.63934848912</v>
      </c>
      <c r="P83" s="124">
        <f t="shared" si="12"/>
        <v>25968.425202066981</v>
      </c>
      <c r="Q83" s="124">
        <f t="shared" si="8"/>
        <v>1150.2113921506018</v>
      </c>
      <c r="R83" s="124">
        <f t="shared" si="9"/>
        <v>557331.27594270674</v>
      </c>
      <c r="Z83" s="2"/>
    </row>
    <row r="84" spans="13:26" x14ac:dyDescent="0.25">
      <c r="M84" s="2"/>
      <c r="N84" s="1">
        <f t="shared" si="10"/>
        <v>22</v>
      </c>
      <c r="O84" s="124">
        <f t="shared" si="11"/>
        <v>557331.27594270674</v>
      </c>
      <c r="P84" s="124">
        <f t="shared" si="12"/>
        <v>25968.425202066981</v>
      </c>
      <c r="Q84" s="124">
        <f t="shared" si="8"/>
        <v>1209.040930406403</v>
      </c>
      <c r="R84" s="124">
        <f t="shared" si="9"/>
        <v>584508.74207518017</v>
      </c>
      <c r="Z84" s="2"/>
    </row>
    <row r="85" spans="13:26" x14ac:dyDescent="0.25">
      <c r="M85" s="2"/>
      <c r="N85" s="1">
        <f t="shared" si="10"/>
        <v>23</v>
      </c>
      <c r="O85" s="124">
        <f t="shared" si="11"/>
        <v>584508.74207518017</v>
      </c>
      <c r="P85" s="124">
        <f t="shared" si="12"/>
        <v>25968.425202066981</v>
      </c>
      <c r="Q85" s="124">
        <f t="shared" si="8"/>
        <v>1267.9980899221953</v>
      </c>
      <c r="R85" s="124">
        <f t="shared" si="9"/>
        <v>611745.16536716942</v>
      </c>
      <c r="Z85" s="2"/>
    </row>
    <row r="86" spans="13:26" x14ac:dyDescent="0.25">
      <c r="M86" s="2"/>
      <c r="N86" s="1">
        <f t="shared" si="10"/>
        <v>24</v>
      </c>
      <c r="O86" s="124">
        <f t="shared" si="11"/>
        <v>611745.16536716942</v>
      </c>
      <c r="P86" s="124">
        <f t="shared" si="12"/>
        <v>25968.425202066981</v>
      </c>
      <c r="Q86" s="124">
        <f t="shared" si="8"/>
        <v>1327.0831475518598</v>
      </c>
      <c r="R86" s="124">
        <f t="shared" si="9"/>
        <v>639040.6737167883</v>
      </c>
      <c r="Z86" s="2"/>
    </row>
    <row r="87" spans="13:26" x14ac:dyDescent="0.25">
      <c r="M87" s="2"/>
      <c r="N87" s="1">
        <f t="shared" si="10"/>
        <v>25</v>
      </c>
      <c r="O87" s="124">
        <f t="shared" si="11"/>
        <v>639040.6737167883</v>
      </c>
      <c r="P87" s="124">
        <f t="shared" si="12"/>
        <v>25968.425202066981</v>
      </c>
      <c r="Q87" s="124">
        <f t="shared" si="8"/>
        <v>1386.2963807498679</v>
      </c>
      <c r="R87" s="124">
        <f t="shared" si="9"/>
        <v>666395.39529960521</v>
      </c>
      <c r="Z87" s="2"/>
    </row>
    <row r="88" spans="13:26" x14ac:dyDescent="0.25">
      <c r="M88" s="2"/>
      <c r="N88" s="1">
        <f t="shared" si="10"/>
        <v>26</v>
      </c>
      <c r="O88" s="124">
        <f t="shared" si="11"/>
        <v>666395.39529960521</v>
      </c>
      <c r="P88" s="124">
        <f t="shared" si="12"/>
        <v>25968.425202066981</v>
      </c>
      <c r="Q88" s="124">
        <f t="shared" si="8"/>
        <v>1445.6380675725845</v>
      </c>
      <c r="R88" s="124">
        <f t="shared" si="9"/>
        <v>693809.45856924483</v>
      </c>
      <c r="Z88" s="2"/>
    </row>
    <row r="89" spans="13:26" x14ac:dyDescent="0.25">
      <c r="M89" s="2"/>
      <c r="N89" s="1">
        <f t="shared" si="10"/>
        <v>27</v>
      </c>
      <c r="O89" s="124">
        <f t="shared" si="11"/>
        <v>693809.45856924483</v>
      </c>
      <c r="P89" s="124">
        <f t="shared" si="12"/>
        <v>25968.425202066981</v>
      </c>
      <c r="Q89" s="124">
        <f t="shared" si="8"/>
        <v>1505.1084866795723</v>
      </c>
      <c r="R89" s="124">
        <f t="shared" si="9"/>
        <v>721282.99225799146</v>
      </c>
      <c r="Z89" s="2"/>
    </row>
    <row r="90" spans="13:26" x14ac:dyDescent="0.25">
      <c r="M90" s="2"/>
      <c r="N90" s="1">
        <f t="shared" si="10"/>
        <v>28</v>
      </c>
      <c r="O90" s="124">
        <f t="shared" si="11"/>
        <v>721282.99225799146</v>
      </c>
      <c r="P90" s="124">
        <f t="shared" si="12"/>
        <v>25968.425202066981</v>
      </c>
      <c r="Q90" s="124">
        <f t="shared" si="8"/>
        <v>1564.7079173349023</v>
      </c>
      <c r="R90" s="124">
        <f t="shared" si="9"/>
        <v>748816.12537739333</v>
      </c>
      <c r="Z90" s="2"/>
    </row>
    <row r="91" spans="13:26" x14ac:dyDescent="0.25">
      <c r="M91" s="2"/>
      <c r="N91" s="1">
        <f t="shared" si="10"/>
        <v>29</v>
      </c>
      <c r="O91" s="124">
        <f t="shared" si="11"/>
        <v>748816.12537739333</v>
      </c>
      <c r="P91" s="124">
        <f t="shared" si="12"/>
        <v>25968.425202066981</v>
      </c>
      <c r="Q91" s="124">
        <f t="shared" si="8"/>
        <v>1624.4366394084632</v>
      </c>
      <c r="R91" s="124">
        <f t="shared" si="9"/>
        <v>776408.9872188688</v>
      </c>
      <c r="Z91" s="2"/>
    </row>
    <row r="92" spans="13:26" x14ac:dyDescent="0.25">
      <c r="M92" s="2"/>
      <c r="N92" s="1">
        <f t="shared" si="10"/>
        <v>30</v>
      </c>
      <c r="O92" s="124">
        <f t="shared" si="11"/>
        <v>776408.9872188688</v>
      </c>
      <c r="P92" s="124">
        <f t="shared" si="12"/>
        <v>25968.425202066981</v>
      </c>
      <c r="Q92" s="124">
        <f t="shared" si="8"/>
        <v>1684.2949333772772</v>
      </c>
      <c r="R92" s="124">
        <f t="shared" si="9"/>
        <v>804061.70735431311</v>
      </c>
      <c r="Z92" s="2"/>
    </row>
    <row r="93" spans="13:26" x14ac:dyDescent="0.25">
      <c r="M93" s="2"/>
      <c r="N93" s="1">
        <f t="shared" si="10"/>
        <v>31</v>
      </c>
      <c r="O93" s="124">
        <f t="shared" si="11"/>
        <v>804061.70735431311</v>
      </c>
      <c r="P93" s="124">
        <f t="shared" si="12"/>
        <v>25968.425202066981</v>
      </c>
      <c r="Q93" s="124">
        <f t="shared" si="8"/>
        <v>1744.2830803268168</v>
      </c>
      <c r="R93" s="124">
        <f t="shared" si="9"/>
        <v>831774.41563670698</v>
      </c>
      <c r="Z93" s="2"/>
    </row>
    <row r="94" spans="13:26" x14ac:dyDescent="0.25">
      <c r="M94" s="2"/>
      <c r="N94" s="1">
        <f t="shared" si="10"/>
        <v>32</v>
      </c>
      <c r="O94" s="124">
        <f t="shared" si="11"/>
        <v>831774.41563670698</v>
      </c>
      <c r="P94" s="124">
        <f t="shared" si="12"/>
        <v>25968.425202066981</v>
      </c>
      <c r="Q94" s="124">
        <f t="shared" si="8"/>
        <v>1804.4013619523237</v>
      </c>
      <c r="R94" s="124">
        <f t="shared" si="9"/>
        <v>859547.24220072629</v>
      </c>
      <c r="Z94" s="2"/>
    </row>
    <row r="95" spans="13:26" x14ac:dyDescent="0.25">
      <c r="M95" s="2"/>
      <c r="N95" s="1">
        <f t="shared" si="10"/>
        <v>33</v>
      </c>
      <c r="O95" s="124">
        <f t="shared" si="11"/>
        <v>859547.24220072629</v>
      </c>
      <c r="P95" s="124">
        <f t="shared" si="12"/>
        <v>25968.425202066981</v>
      </c>
      <c r="Q95" s="124">
        <f t="shared" si="8"/>
        <v>1864.6500605601323</v>
      </c>
      <c r="R95" s="124">
        <f t="shared" si="9"/>
        <v>887380.31746335339</v>
      </c>
      <c r="Z95" s="2"/>
    </row>
    <row r="96" spans="13:26" x14ac:dyDescent="0.25">
      <c r="M96" s="2"/>
      <c r="N96" s="1">
        <f t="shared" si="10"/>
        <v>34</v>
      </c>
      <c r="O96" s="124">
        <f t="shared" si="11"/>
        <v>887380.31746335339</v>
      </c>
      <c r="P96" s="124">
        <f t="shared" si="12"/>
        <v>25968.425202066981</v>
      </c>
      <c r="Q96" s="124">
        <f t="shared" si="8"/>
        <v>1925.0294590689959</v>
      </c>
      <c r="R96" s="124">
        <f t="shared" si="9"/>
        <v>915273.77212448942</v>
      </c>
      <c r="Z96" s="2"/>
    </row>
    <row r="97" spans="13:26" x14ac:dyDescent="0.25">
      <c r="M97" s="2"/>
      <c r="N97" s="1">
        <f t="shared" si="10"/>
        <v>35</v>
      </c>
      <c r="O97" s="124">
        <f t="shared" si="11"/>
        <v>915273.77212448942</v>
      </c>
      <c r="P97" s="124">
        <f t="shared" si="12"/>
        <v>25968.425202066981</v>
      </c>
      <c r="Q97" s="124">
        <f t="shared" si="8"/>
        <v>1985.5398410114146</v>
      </c>
      <c r="R97" s="124">
        <f t="shared" si="9"/>
        <v>943227.73716756783</v>
      </c>
      <c r="Z97" s="2"/>
    </row>
    <row r="98" spans="13:26" x14ac:dyDescent="0.25">
      <c r="M98" s="2"/>
      <c r="N98" s="1">
        <f t="shared" si="10"/>
        <v>36</v>
      </c>
      <c r="O98" s="124">
        <f t="shared" si="11"/>
        <v>943227.73716756783</v>
      </c>
      <c r="P98" s="124">
        <f t="shared" si="12"/>
        <v>25968.425202066981</v>
      </c>
      <c r="Q98" s="124">
        <f t="shared" si="8"/>
        <v>2046.1814905349665</v>
      </c>
      <c r="R98" s="124">
        <f t="shared" si="9"/>
        <v>971242.34386016976</v>
      </c>
      <c r="Z98" s="2"/>
    </row>
    <row r="99" spans="13:26" x14ac:dyDescent="0.25">
      <c r="M99" s="2"/>
      <c r="N99" s="1">
        <f t="shared" si="10"/>
        <v>37</v>
      </c>
      <c r="O99" s="124">
        <f t="shared" si="11"/>
        <v>971242.34386016976</v>
      </c>
      <c r="P99" s="124">
        <f t="shared" si="12"/>
        <v>25968.425202066981</v>
      </c>
      <c r="Q99" s="124">
        <f t="shared" si="8"/>
        <v>2106.9546924036426</v>
      </c>
      <c r="R99" s="124">
        <f t="shared" si="9"/>
        <v>999317.72375464044</v>
      </c>
      <c r="Z99" s="2"/>
    </row>
    <row r="100" spans="13:26" x14ac:dyDescent="0.25">
      <c r="M100" s="2"/>
      <c r="N100" s="1">
        <f t="shared" si="10"/>
        <v>38</v>
      </c>
      <c r="O100" s="124">
        <f t="shared" si="11"/>
        <v>999317.72375464044</v>
      </c>
      <c r="P100" s="124">
        <f t="shared" si="12"/>
        <v>25968.425202066981</v>
      </c>
      <c r="Q100" s="124">
        <f t="shared" si="8"/>
        <v>2167.8597319991836</v>
      </c>
      <c r="R100" s="124">
        <f t="shared" si="9"/>
        <v>1027454.0086887067</v>
      </c>
      <c r="Z100" s="2"/>
    </row>
    <row r="101" spans="13:26" x14ac:dyDescent="0.25">
      <c r="M101" s="2"/>
      <c r="N101" s="1">
        <f t="shared" si="10"/>
        <v>39</v>
      </c>
      <c r="O101" s="124">
        <f t="shared" si="11"/>
        <v>1027454.0086887067</v>
      </c>
      <c r="P101" s="124">
        <f t="shared" si="12"/>
        <v>25968.425202066981</v>
      </c>
      <c r="Q101" s="124">
        <f t="shared" si="8"/>
        <v>2228.8968953224207</v>
      </c>
      <c r="R101" s="124">
        <f t="shared" si="9"/>
        <v>1055651.3307860962</v>
      </c>
      <c r="Z101" s="2"/>
    </row>
    <row r="102" spans="13:26" x14ac:dyDescent="0.25">
      <c r="M102" s="2"/>
      <c r="N102" s="1">
        <f t="shared" si="10"/>
        <v>40</v>
      </c>
      <c r="O102" s="124">
        <f t="shared" si="11"/>
        <v>1055651.3307860962</v>
      </c>
      <c r="P102" s="124">
        <f t="shared" si="12"/>
        <v>25968.425202066981</v>
      </c>
      <c r="Q102" s="124">
        <f t="shared" si="8"/>
        <v>2290.0664689946175</v>
      </c>
      <c r="R102" s="124">
        <f t="shared" si="9"/>
        <v>1083909.8224571578</v>
      </c>
      <c r="Z102" s="2"/>
    </row>
    <row r="103" spans="13:26" x14ac:dyDescent="0.25">
      <c r="M103" s="2"/>
      <c r="N103" s="1">
        <f t="shared" si="10"/>
        <v>41</v>
      </c>
      <c r="O103" s="124">
        <f t="shared" ref="O103:O166" si="13">R102</f>
        <v>1083909.8224571578</v>
      </c>
      <c r="P103" s="124">
        <f t="shared" si="12"/>
        <v>25968.425202066981</v>
      </c>
      <c r="Q103" s="124">
        <f t="shared" ref="Q103:Q166" si="14">O103*$P$57</f>
        <v>2351.3687402588162</v>
      </c>
      <c r="R103" s="124">
        <f t="shared" ref="R103:R166" si="15">O103+P103+Q103</f>
        <v>1112229.6163994835</v>
      </c>
      <c r="Z103" s="2"/>
    </row>
    <row r="104" spans="13:26" x14ac:dyDescent="0.25">
      <c r="M104" s="2"/>
      <c r="N104" s="1">
        <f t="shared" si="10"/>
        <v>42</v>
      </c>
      <c r="O104" s="124">
        <f t="shared" si="13"/>
        <v>1112229.6163994835</v>
      </c>
      <c r="P104" s="124">
        <f t="shared" si="12"/>
        <v>25968.425202066981</v>
      </c>
      <c r="Q104" s="124">
        <f t="shared" si="14"/>
        <v>2412.803996981188</v>
      </c>
      <c r="R104" s="124">
        <f t="shared" si="15"/>
        <v>1140610.8455985317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1140610.8455985317</v>
      </c>
      <c r="P105" s="124">
        <f t="shared" si="12"/>
        <v>25968.425202066981</v>
      </c>
      <c r="Q105" s="124">
        <f t="shared" si="14"/>
        <v>2474.3725276523824</v>
      </c>
      <c r="R105" s="124">
        <f t="shared" si="15"/>
        <v>1169053.6433282511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1169053.6433282511</v>
      </c>
      <c r="P106" s="124">
        <f t="shared" si="12"/>
        <v>25968.425202066981</v>
      </c>
      <c r="Q106" s="124">
        <f t="shared" si="14"/>
        <v>2536.0746213888847</v>
      </c>
      <c r="R106" s="124">
        <f t="shared" si="15"/>
        <v>1197558.143151707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1197558.143151707</v>
      </c>
      <c r="P107" s="124">
        <f t="shared" si="12"/>
        <v>25968.425202066981</v>
      </c>
      <c r="Q107" s="124">
        <f t="shared" si="14"/>
        <v>2597.9105679343697</v>
      </c>
      <c r="R107" s="124">
        <f t="shared" si="15"/>
        <v>1226124.4789217084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1226124.4789217084</v>
      </c>
      <c r="P108" s="124">
        <f t="shared" si="12"/>
        <v>25968.425202066981</v>
      </c>
      <c r="Q108" s="124">
        <f t="shared" si="14"/>
        <v>2659.8806576610668</v>
      </c>
      <c r="R108" s="124">
        <f t="shared" si="15"/>
        <v>1254752.7847814364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1254752.7847814364</v>
      </c>
      <c r="P109" s="124">
        <f t="shared" si="12"/>
        <v>25968.425202066981</v>
      </c>
      <c r="Q109" s="124">
        <f t="shared" si="14"/>
        <v>2721.9851815711208</v>
      </c>
      <c r="R109" s="124">
        <f t="shared" si="15"/>
        <v>1283443.1951650747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1283443.1951650747</v>
      </c>
      <c r="P110" s="124">
        <f t="shared" si="12"/>
        <v>25968.425202066981</v>
      </c>
      <c r="Q110" s="124">
        <f t="shared" si="14"/>
        <v>2784.2244312979592</v>
      </c>
      <c r="R110" s="124">
        <f t="shared" si="15"/>
        <v>1312195.8447984396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1312195.8447984396</v>
      </c>
      <c r="P111" s="124">
        <f t="shared" si="12"/>
        <v>25968.425202066981</v>
      </c>
      <c r="Q111" s="124">
        <f t="shared" si="14"/>
        <v>2846.5986991076602</v>
      </c>
      <c r="R111" s="124">
        <f t="shared" si="15"/>
        <v>1341010.8686996144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1341010.8686996144</v>
      </c>
      <c r="P112" s="124">
        <f t="shared" si="12"/>
        <v>25968.425202066981</v>
      </c>
      <c r="Q112" s="124">
        <f t="shared" si="14"/>
        <v>2909.1082779003286</v>
      </c>
      <c r="R112" s="124">
        <f t="shared" si="15"/>
        <v>1369888.4021795818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1369888.4021795818</v>
      </c>
      <c r="P113" s="124">
        <f t="shared" si="12"/>
        <v>25968.425202066981</v>
      </c>
      <c r="Q113" s="124">
        <f t="shared" si="14"/>
        <v>2971.7534612114678</v>
      </c>
      <c r="R113" s="124">
        <f t="shared" si="15"/>
        <v>1398828.5808428603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1398828.5808428603</v>
      </c>
      <c r="P114" s="124">
        <f t="shared" si="12"/>
        <v>25968.425202066981</v>
      </c>
      <c r="Q114" s="124">
        <f t="shared" si="14"/>
        <v>3034.534543213359</v>
      </c>
      <c r="R114" s="124">
        <f t="shared" si="15"/>
        <v>1427831.5405881407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1427831.5405881407</v>
      </c>
      <c r="P115" s="124">
        <f t="shared" si="12"/>
        <v>25968.425202066981</v>
      </c>
      <c r="Q115" s="124">
        <f t="shared" si="14"/>
        <v>3097.451818716444</v>
      </c>
      <c r="R115" s="124">
        <f t="shared" si="15"/>
        <v>1456897.4176089242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1456897.4176089242</v>
      </c>
      <c r="P116" s="124">
        <f t="shared" si="12"/>
        <v>25968.425202066981</v>
      </c>
      <c r="Q116" s="124">
        <f t="shared" si="14"/>
        <v>3160.5055831707086</v>
      </c>
      <c r="R116" s="124">
        <f t="shared" si="15"/>
        <v>1486026.348394162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1486026.348394162</v>
      </c>
      <c r="P117" s="124">
        <f t="shared" si="12"/>
        <v>25968.425202066981</v>
      </c>
      <c r="Q117" s="124">
        <f t="shared" si="14"/>
        <v>3223.6961326670698</v>
      </c>
      <c r="R117" s="124">
        <f t="shared" si="15"/>
        <v>1515218.4697288962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1515218.4697288962</v>
      </c>
      <c r="P118" s="124">
        <f t="shared" si="12"/>
        <v>25968.425202066981</v>
      </c>
      <c r="Q118" s="124">
        <f t="shared" si="14"/>
        <v>3287.0237639387656</v>
      </c>
      <c r="R118" s="124">
        <f t="shared" si="15"/>
        <v>1544473.918694902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1544473.918694902</v>
      </c>
      <c r="P119" s="124">
        <f t="shared" si="12"/>
        <v>25968.425202066981</v>
      </c>
      <c r="Q119" s="124">
        <f t="shared" si="14"/>
        <v>3350.4887743627505</v>
      </c>
      <c r="R119" s="124">
        <f t="shared" si="15"/>
        <v>1573792.8326713317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1573792.8326713317</v>
      </c>
      <c r="P120" s="124">
        <f t="shared" si="12"/>
        <v>25968.425202066981</v>
      </c>
      <c r="Q120" s="124">
        <f t="shared" si="14"/>
        <v>3414.0914619610903</v>
      </c>
      <c r="R120" s="124">
        <f t="shared" si="15"/>
        <v>1603175.3493353599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1603175.3493353599</v>
      </c>
      <c r="P121" s="124">
        <f t="shared" si="12"/>
        <v>25968.425202066981</v>
      </c>
      <c r="Q121" s="124">
        <f t="shared" si="14"/>
        <v>3477.8321254023613</v>
      </c>
      <c r="R121" s="124">
        <f t="shared" si="15"/>
        <v>1632621.6066628292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1632621.6066628292</v>
      </c>
      <c r="P122" s="124">
        <f t="shared" si="12"/>
        <v>25968.425202066981</v>
      </c>
      <c r="Q122" s="124">
        <f t="shared" si="14"/>
        <v>3541.7110640030537</v>
      </c>
      <c r="R122" s="124">
        <f t="shared" si="15"/>
        <v>1662131.7429288991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1662131.7429288991</v>
      </c>
      <c r="P123" s="124">
        <f t="shared" si="12"/>
        <v>25968.425202066981</v>
      </c>
      <c r="Q123" s="124">
        <f t="shared" si="14"/>
        <v>3605.7285777289781</v>
      </c>
      <c r="R123" s="124">
        <f t="shared" si="15"/>
        <v>1691705.8967086952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1691705.8967086952</v>
      </c>
      <c r="P124" s="124">
        <f t="shared" si="12"/>
        <v>25968.425202066981</v>
      </c>
      <c r="Q124" s="124">
        <f t="shared" si="14"/>
        <v>3669.8849671966709</v>
      </c>
      <c r="R124" s="124">
        <f t="shared" si="15"/>
        <v>1721344.206877959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1721344.206877959</v>
      </c>
      <c r="P125" s="124">
        <f t="shared" si="12"/>
        <v>25968.425202066981</v>
      </c>
      <c r="Q125" s="124">
        <f t="shared" si="14"/>
        <v>3734.1805336748098</v>
      </c>
      <c r="R125" s="124">
        <f t="shared" si="15"/>
        <v>1751046.8126137007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1751046.8126137007</v>
      </c>
      <c r="P126" s="124">
        <f t="shared" si="12"/>
        <v>25968.425202066981</v>
      </c>
      <c r="Q126" s="124">
        <f t="shared" si="14"/>
        <v>3798.6155790856251</v>
      </c>
      <c r="R126" s="124">
        <f t="shared" si="15"/>
        <v>1780813.8533948534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1780813.8533948534</v>
      </c>
      <c r="P127" s="124">
        <f t="shared" si="12"/>
        <v>25968.425202066981</v>
      </c>
      <c r="Q127" s="124">
        <f t="shared" si="14"/>
        <v>3863.1904060063193</v>
      </c>
      <c r="R127" s="124">
        <f t="shared" si="15"/>
        <v>1810645.4690029267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1810645.4690029267</v>
      </c>
      <c r="P128" s="124">
        <f t="shared" si="12"/>
        <v>25968.425202066981</v>
      </c>
      <c r="Q128" s="124">
        <f t="shared" si="14"/>
        <v>3927.9053176704888</v>
      </c>
      <c r="R128" s="124">
        <f t="shared" si="15"/>
        <v>1840541.7995226642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1840541.7995226642</v>
      </c>
      <c r="P129" s="124">
        <f t="shared" si="12"/>
        <v>25968.425202066981</v>
      </c>
      <c r="Q129" s="124">
        <f t="shared" si="14"/>
        <v>3992.7606179695458</v>
      </c>
      <c r="R129" s="124">
        <f t="shared" si="15"/>
        <v>1870502.9853427007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1870502.9853427007</v>
      </c>
      <c r="P130" s="124">
        <f t="shared" si="12"/>
        <v>25968.425202066981</v>
      </c>
      <c r="Q130" s="124">
        <f t="shared" si="14"/>
        <v>4057.756611454146</v>
      </c>
      <c r="R130" s="124">
        <f t="shared" si="15"/>
        <v>1900529.1671562218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1900529.1671562218</v>
      </c>
      <c r="P131" s="124">
        <f t="shared" si="12"/>
        <v>25968.425202066981</v>
      </c>
      <c r="Q131" s="124">
        <f t="shared" si="14"/>
        <v>4122.8936033356194</v>
      </c>
      <c r="R131" s="124">
        <f t="shared" si="15"/>
        <v>1930620.4859616244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1930620.4859616244</v>
      </c>
      <c r="P132" s="124">
        <f t="shared" si="12"/>
        <v>25968.425202066981</v>
      </c>
      <c r="Q132" s="124">
        <f t="shared" si="14"/>
        <v>4188.1718994874036</v>
      </c>
      <c r="R132" s="124">
        <f t="shared" si="15"/>
        <v>1960777.0830631789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1960777.0830631789</v>
      </c>
      <c r="P133" s="124">
        <f t="shared" si="12"/>
        <v>25968.425202066981</v>
      </c>
      <c r="Q133" s="124">
        <f t="shared" si="14"/>
        <v>4253.5918064464786</v>
      </c>
      <c r="R133" s="124">
        <f t="shared" si="15"/>
        <v>1990999.1000716924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1990999.1000716924</v>
      </c>
      <c r="P134" s="124">
        <f t="shared" si="12"/>
        <v>25968.425202066981</v>
      </c>
      <c r="Q134" s="124">
        <f t="shared" si="14"/>
        <v>4319.1536314148079</v>
      </c>
      <c r="R134" s="124">
        <f t="shared" si="15"/>
        <v>2021286.6789051741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2021286.6789051741</v>
      </c>
      <c r="P135" s="124">
        <f t="shared" si="12"/>
        <v>25968.425202066981</v>
      </c>
      <c r="Q135" s="124">
        <f t="shared" si="14"/>
        <v>4384.8576822607793</v>
      </c>
      <c r="R135" s="124">
        <f t="shared" si="15"/>
        <v>2051639.9617895018</v>
      </c>
      <c r="Z135" s="2"/>
    </row>
    <row r="136" spans="13:26" x14ac:dyDescent="0.25">
      <c r="M136" s="2"/>
      <c r="N136" s="1">
        <f t="shared" si="10"/>
        <v>74</v>
      </c>
      <c r="O136" s="124">
        <f t="shared" si="13"/>
        <v>2051639.9617895018</v>
      </c>
      <c r="P136" s="124">
        <f t="shared" si="12"/>
        <v>25968.425202066981</v>
      </c>
      <c r="Q136" s="124">
        <f t="shared" si="14"/>
        <v>4450.7042675206549</v>
      </c>
      <c r="R136" s="124">
        <f t="shared" si="15"/>
        <v>2082059.0912590895</v>
      </c>
      <c r="Z136" s="2"/>
    </row>
    <row r="137" spans="13:26" x14ac:dyDescent="0.25">
      <c r="M137" s="2"/>
      <c r="N137" s="1">
        <f t="shared" si="10"/>
        <v>75</v>
      </c>
      <c r="O137" s="124">
        <f t="shared" si="13"/>
        <v>2082059.0912590895</v>
      </c>
      <c r="P137" s="124">
        <f t="shared" si="12"/>
        <v>25968.425202066981</v>
      </c>
      <c r="Q137" s="124">
        <f t="shared" si="14"/>
        <v>4516.6936964000124</v>
      </c>
      <c r="R137" s="124">
        <f t="shared" si="15"/>
        <v>2112544.2101575565</v>
      </c>
      <c r="Z137" s="2"/>
    </row>
    <row r="138" spans="13:26" x14ac:dyDescent="0.25">
      <c r="M138" s="2"/>
      <c r="N138" s="1">
        <f t="shared" si="10"/>
        <v>76</v>
      </c>
      <c r="O138" s="124">
        <f t="shared" si="13"/>
        <v>2112544.2101575565</v>
      </c>
      <c r="P138" s="124">
        <f t="shared" si="12"/>
        <v>25968.425202066981</v>
      </c>
      <c r="Q138" s="124">
        <f t="shared" si="14"/>
        <v>4582.8262787752055</v>
      </c>
      <c r="R138" s="124">
        <f t="shared" si="15"/>
        <v>2143095.4616383985</v>
      </c>
      <c r="Z138" s="2"/>
    </row>
    <row r="139" spans="13:26" x14ac:dyDescent="0.25">
      <c r="M139" s="2"/>
      <c r="N139" s="1">
        <f t="shared" si="10"/>
        <v>77</v>
      </c>
      <c r="O139" s="124">
        <f t="shared" si="13"/>
        <v>2143095.4616383985</v>
      </c>
      <c r="P139" s="124">
        <f t="shared" si="12"/>
        <v>25968.425202066981</v>
      </c>
      <c r="Q139" s="124">
        <f t="shared" si="14"/>
        <v>4649.1023251948118</v>
      </c>
      <c r="R139" s="124">
        <f t="shared" si="15"/>
        <v>2173712.9891656605</v>
      </c>
      <c r="Z139" s="2"/>
    </row>
    <row r="140" spans="13:26" x14ac:dyDescent="0.25">
      <c r="M140" s="2"/>
      <c r="N140" s="1">
        <f t="shared" si="10"/>
        <v>78</v>
      </c>
      <c r="O140" s="124">
        <f t="shared" si="13"/>
        <v>2173712.9891656605</v>
      </c>
      <c r="P140" s="124">
        <f t="shared" si="12"/>
        <v>25968.425202066981</v>
      </c>
      <c r="Q140" s="124">
        <f t="shared" si="14"/>
        <v>4715.5221468810969</v>
      </c>
      <c r="R140" s="124">
        <f t="shared" si="15"/>
        <v>2204396.9365146086</v>
      </c>
      <c r="Z140" s="2"/>
    </row>
    <row r="141" spans="13:26" x14ac:dyDescent="0.25">
      <c r="M141" s="2"/>
      <c r="N141" s="1">
        <f t="shared" si="10"/>
        <v>79</v>
      </c>
      <c r="O141" s="124">
        <f t="shared" si="13"/>
        <v>2204396.9365146086</v>
      </c>
      <c r="P141" s="124">
        <f t="shared" si="12"/>
        <v>25968.425202066981</v>
      </c>
      <c r="Q141" s="124">
        <f t="shared" si="14"/>
        <v>4782.0860557314718</v>
      </c>
      <c r="R141" s="124">
        <f t="shared" si="15"/>
        <v>2235147.447772407</v>
      </c>
      <c r="Z141" s="2"/>
    </row>
    <row r="142" spans="13:26" x14ac:dyDescent="0.25">
      <c r="M142" s="2"/>
      <c r="N142" s="1">
        <f t="shared" si="10"/>
        <v>80</v>
      </c>
      <c r="O142" s="124">
        <f t="shared" si="13"/>
        <v>2235147.447772407</v>
      </c>
      <c r="P142" s="124">
        <f t="shared" si="12"/>
        <v>25968.425202066981</v>
      </c>
      <c r="Q142" s="124">
        <f t="shared" si="14"/>
        <v>4848.7943643199587</v>
      </c>
      <c r="R142" s="124">
        <f t="shared" si="15"/>
        <v>2265964.6673387941</v>
      </c>
      <c r="Z142" s="2"/>
    </row>
    <row r="143" spans="13:26" x14ac:dyDescent="0.25">
      <c r="M143" s="2"/>
      <c r="N143" s="1">
        <f t="shared" si="10"/>
        <v>81</v>
      </c>
      <c r="O143" s="124">
        <f t="shared" si="13"/>
        <v>2265964.6673387941</v>
      </c>
      <c r="P143" s="124">
        <f t="shared" si="12"/>
        <v>25968.425202066981</v>
      </c>
      <c r="Q143" s="124">
        <f t="shared" si="14"/>
        <v>4915.6473858986601</v>
      </c>
      <c r="R143" s="124">
        <f t="shared" si="15"/>
        <v>2296848.7399267596</v>
      </c>
      <c r="Z143" s="2"/>
    </row>
    <row r="144" spans="13:26" x14ac:dyDescent="0.25">
      <c r="M144" s="2"/>
      <c r="N144" s="1">
        <f t="shared" si="10"/>
        <v>82</v>
      </c>
      <c r="O144" s="124">
        <f t="shared" si="13"/>
        <v>2296848.7399267596</v>
      </c>
      <c r="P144" s="124">
        <f t="shared" si="12"/>
        <v>25968.425202066981</v>
      </c>
      <c r="Q144" s="124">
        <f t="shared" si="14"/>
        <v>4982.6454343992273</v>
      </c>
      <c r="R144" s="124">
        <f t="shared" si="15"/>
        <v>2327799.8105632258</v>
      </c>
      <c r="Z144" s="2"/>
    </row>
    <row r="145" spans="13:26" x14ac:dyDescent="0.25">
      <c r="M145" s="2"/>
      <c r="N145" s="1">
        <f t="shared" si="10"/>
        <v>83</v>
      </c>
      <c r="O145" s="124">
        <f t="shared" si="13"/>
        <v>2327799.8105632258</v>
      </c>
      <c r="P145" s="124">
        <f t="shared" si="12"/>
        <v>25968.425202066981</v>
      </c>
      <c r="Q145" s="124">
        <f t="shared" si="14"/>
        <v>5049.7888244343385</v>
      </c>
      <c r="R145" s="124">
        <f t="shared" si="15"/>
        <v>2358818.0245897272</v>
      </c>
      <c r="Z145" s="2"/>
    </row>
    <row r="146" spans="13:26" x14ac:dyDescent="0.25">
      <c r="M146" s="2"/>
      <c r="N146" s="1">
        <f t="shared" si="10"/>
        <v>84</v>
      </c>
      <c r="O146" s="124">
        <f t="shared" si="13"/>
        <v>2358818.0245897272</v>
      </c>
      <c r="P146" s="124">
        <f t="shared" si="12"/>
        <v>25968.425202066981</v>
      </c>
      <c r="Q146" s="124">
        <f t="shared" si="14"/>
        <v>5117.0778712991723</v>
      </c>
      <c r="R146" s="124">
        <f t="shared" si="15"/>
        <v>2389903.5276630935</v>
      </c>
      <c r="Z146" s="2"/>
    </row>
    <row r="147" spans="13:26" x14ac:dyDescent="0.25">
      <c r="M147" s="2"/>
      <c r="N147" s="1">
        <f t="shared" si="10"/>
        <v>85</v>
      </c>
      <c r="O147" s="124">
        <f t="shared" si="13"/>
        <v>2389903.5276630935</v>
      </c>
      <c r="P147" s="124">
        <f t="shared" si="12"/>
        <v>25968.425202066981</v>
      </c>
      <c r="Q147" s="124">
        <f t="shared" si="14"/>
        <v>5184.5128909728883</v>
      </c>
      <c r="R147" s="124">
        <f t="shared" si="15"/>
        <v>2421056.4657561332</v>
      </c>
      <c r="Z147" s="2"/>
    </row>
    <row r="148" spans="13:26" x14ac:dyDescent="0.25">
      <c r="M148" s="2"/>
      <c r="N148" s="1">
        <f t="shared" si="10"/>
        <v>86</v>
      </c>
      <c r="O148" s="124">
        <f t="shared" si="13"/>
        <v>2421056.4657561332</v>
      </c>
      <c r="P148" s="124">
        <f t="shared" si="12"/>
        <v>25968.425202066981</v>
      </c>
      <c r="Q148" s="124">
        <f t="shared" si="14"/>
        <v>5252.0942001201147</v>
      </c>
      <c r="R148" s="124">
        <f t="shared" si="15"/>
        <v>2452276.9851583205</v>
      </c>
      <c r="Z148" s="2"/>
    </row>
    <row r="149" spans="13:26" x14ac:dyDescent="0.25">
      <c r="M149" s="2"/>
      <c r="N149" s="1">
        <f t="shared" si="10"/>
        <v>87</v>
      </c>
      <c r="O149" s="124">
        <f t="shared" si="13"/>
        <v>2452276.9851583205</v>
      </c>
      <c r="P149" s="124">
        <f t="shared" si="12"/>
        <v>25968.425202066981</v>
      </c>
      <c r="Q149" s="124">
        <f t="shared" si="14"/>
        <v>5319.8221160924313</v>
      </c>
      <c r="R149" s="124">
        <f t="shared" si="15"/>
        <v>2483565.2324764798</v>
      </c>
      <c r="Z149" s="2"/>
    </row>
    <row r="150" spans="13:26" x14ac:dyDescent="0.25">
      <c r="M150" s="2"/>
      <c r="N150" s="1">
        <f t="shared" si="10"/>
        <v>88</v>
      </c>
      <c r="O150" s="124">
        <f t="shared" si="13"/>
        <v>2483565.2324764798</v>
      </c>
      <c r="P150" s="124">
        <f t="shared" si="12"/>
        <v>25968.425202066981</v>
      </c>
      <c r="Q150" s="124">
        <f t="shared" si="14"/>
        <v>5387.6969569298608</v>
      </c>
      <c r="R150" s="124">
        <f t="shared" si="15"/>
        <v>2514921.3546354766</v>
      </c>
      <c r="Z150" s="2"/>
    </row>
    <row r="151" spans="13:26" x14ac:dyDescent="0.25">
      <c r="M151" s="2"/>
      <c r="N151" s="1">
        <f t="shared" si="10"/>
        <v>89</v>
      </c>
      <c r="O151" s="124">
        <f t="shared" si="13"/>
        <v>2514921.3546354766</v>
      </c>
      <c r="P151" s="124">
        <f t="shared" si="12"/>
        <v>25968.425202066981</v>
      </c>
      <c r="Q151" s="124">
        <f t="shared" si="14"/>
        <v>5455.7190413623657</v>
      </c>
      <c r="R151" s="124">
        <f t="shared" si="15"/>
        <v>2546345.498878906</v>
      </c>
      <c r="Z151" s="2"/>
    </row>
    <row r="152" spans="13:26" x14ac:dyDescent="0.25">
      <c r="M152" s="2"/>
      <c r="N152" s="1">
        <f t="shared" si="10"/>
        <v>90</v>
      </c>
      <c r="O152" s="124">
        <f t="shared" si="13"/>
        <v>2546345.498878906</v>
      </c>
      <c r="P152" s="124">
        <f t="shared" si="12"/>
        <v>25968.425202066981</v>
      </c>
      <c r="Q152" s="124">
        <f t="shared" si="14"/>
        <v>5523.8886888113393</v>
      </c>
      <c r="R152" s="124">
        <f t="shared" si="15"/>
        <v>2577837.8127697846</v>
      </c>
      <c r="Z152" s="2"/>
    </row>
    <row r="153" spans="13:26" x14ac:dyDescent="0.25">
      <c r="M153" s="2"/>
      <c r="N153" s="1">
        <f t="shared" si="10"/>
        <v>91</v>
      </c>
      <c r="O153" s="124">
        <f t="shared" si="13"/>
        <v>2577837.8127697846</v>
      </c>
      <c r="P153" s="124">
        <f t="shared" si="12"/>
        <v>25968.425202066981</v>
      </c>
      <c r="Q153" s="124">
        <f t="shared" si="14"/>
        <v>5592.2062193911097</v>
      </c>
      <c r="R153" s="124">
        <f t="shared" si="15"/>
        <v>2609398.4441912426</v>
      </c>
      <c r="Z153" s="2"/>
    </row>
    <row r="154" spans="13:26" x14ac:dyDescent="0.25">
      <c r="M154" s="2"/>
      <c r="N154" s="1">
        <f t="shared" si="10"/>
        <v>92</v>
      </c>
      <c r="O154" s="124">
        <f t="shared" si="13"/>
        <v>2609398.4441912426</v>
      </c>
      <c r="P154" s="124">
        <f t="shared" si="12"/>
        <v>25968.425202066981</v>
      </c>
      <c r="Q154" s="124">
        <f t="shared" si="14"/>
        <v>5660.6719539104397</v>
      </c>
      <c r="R154" s="124">
        <f t="shared" si="15"/>
        <v>2641027.5413472201</v>
      </c>
      <c r="Z154" s="2"/>
    </row>
    <row r="155" spans="13:26" x14ac:dyDescent="0.25">
      <c r="M155" s="2"/>
      <c r="N155" s="1">
        <f t="shared" si="10"/>
        <v>93</v>
      </c>
      <c r="O155" s="124">
        <f t="shared" si="13"/>
        <v>2641027.5413472201</v>
      </c>
      <c r="P155" s="124">
        <f t="shared" si="12"/>
        <v>25968.425202066981</v>
      </c>
      <c r="Q155" s="124">
        <f t="shared" si="14"/>
        <v>5729.2862138740393</v>
      </c>
      <c r="R155" s="124">
        <f t="shared" si="15"/>
        <v>2672725.252763161</v>
      </c>
      <c r="Z155" s="2"/>
    </row>
    <row r="156" spans="13:26" x14ac:dyDescent="0.25">
      <c r="M156" s="2"/>
      <c r="N156" s="1">
        <f t="shared" si="10"/>
        <v>94</v>
      </c>
      <c r="O156" s="124">
        <f t="shared" si="13"/>
        <v>2672725.252763161</v>
      </c>
      <c r="P156" s="124">
        <f t="shared" si="12"/>
        <v>25968.425202066981</v>
      </c>
      <c r="Q156" s="124">
        <f t="shared" si="14"/>
        <v>5798.0493214840681</v>
      </c>
      <c r="R156" s="124">
        <f t="shared" si="15"/>
        <v>2704491.7272867123</v>
      </c>
      <c r="Z156" s="2"/>
    </row>
    <row r="157" spans="13:26" x14ac:dyDescent="0.25">
      <c r="M157" s="2"/>
      <c r="N157" s="1">
        <f t="shared" si="10"/>
        <v>95</v>
      </c>
      <c r="O157" s="124">
        <f t="shared" si="13"/>
        <v>2704491.7272867123</v>
      </c>
      <c r="P157" s="124">
        <f t="shared" si="12"/>
        <v>25968.425202066981</v>
      </c>
      <c r="Q157" s="124">
        <f t="shared" si="14"/>
        <v>5866.9615996416533</v>
      </c>
      <c r="R157" s="124">
        <f t="shared" si="15"/>
        <v>2736327.1140884208</v>
      </c>
      <c r="Z157" s="2"/>
    </row>
    <row r="158" spans="13:26" x14ac:dyDescent="0.25">
      <c r="M158" s="2"/>
      <c r="N158" s="1">
        <f t="shared" si="10"/>
        <v>96</v>
      </c>
      <c r="O158" s="124">
        <f t="shared" si="13"/>
        <v>2736327.1140884208</v>
      </c>
      <c r="P158" s="124">
        <f t="shared" si="12"/>
        <v>25968.425202066981</v>
      </c>
      <c r="Q158" s="124">
        <f t="shared" si="14"/>
        <v>5936.0233719484031</v>
      </c>
      <c r="R158" s="124">
        <f t="shared" si="15"/>
        <v>2768231.5626624362</v>
      </c>
      <c r="Z158" s="2"/>
    </row>
    <row r="159" spans="13:26" x14ac:dyDescent="0.25">
      <c r="M159" s="2"/>
      <c r="N159" s="1">
        <f t="shared" si="10"/>
        <v>97</v>
      </c>
      <c r="O159" s="124">
        <f t="shared" si="13"/>
        <v>2768231.5626624362</v>
      </c>
      <c r="P159" s="124">
        <f t="shared" si="12"/>
        <v>25968.425202066981</v>
      </c>
      <c r="Q159" s="124">
        <f t="shared" si="14"/>
        <v>6005.2349627079284</v>
      </c>
      <c r="R159" s="124">
        <f t="shared" si="15"/>
        <v>2800205.222827211</v>
      </c>
      <c r="Z159" s="2"/>
    </row>
    <row r="160" spans="13:26" x14ac:dyDescent="0.25">
      <c r="M160" s="2"/>
      <c r="N160" s="1">
        <f t="shared" si="10"/>
        <v>98</v>
      </c>
      <c r="O160" s="124">
        <f t="shared" si="13"/>
        <v>2800205.222827211</v>
      </c>
      <c r="P160" s="124">
        <f t="shared" si="12"/>
        <v>25968.425202066981</v>
      </c>
      <c r="Q160" s="124">
        <f t="shared" si="14"/>
        <v>6074.596696927365</v>
      </c>
      <c r="R160" s="124">
        <f t="shared" si="15"/>
        <v>2832248.2447262052</v>
      </c>
      <c r="Z160" s="2"/>
    </row>
    <row r="161" spans="13:26" x14ac:dyDescent="0.25">
      <c r="M161" s="2"/>
      <c r="N161" s="1">
        <f t="shared" si="10"/>
        <v>99</v>
      </c>
      <c r="O161" s="124">
        <f t="shared" si="13"/>
        <v>2832248.2447262052</v>
      </c>
      <c r="P161" s="124">
        <f t="shared" si="12"/>
        <v>25968.425202066981</v>
      </c>
      <c r="Q161" s="124">
        <f t="shared" si="14"/>
        <v>6144.108900318899</v>
      </c>
      <c r="R161" s="124">
        <f t="shared" si="15"/>
        <v>2864360.7788285911</v>
      </c>
      <c r="Z161" s="2"/>
    </row>
    <row r="162" spans="13:26" x14ac:dyDescent="0.25">
      <c r="M162" s="2"/>
      <c r="N162" s="1">
        <f t="shared" si="10"/>
        <v>100</v>
      </c>
      <c r="O162" s="124">
        <f t="shared" si="13"/>
        <v>2864360.7788285911</v>
      </c>
      <c r="P162" s="124">
        <f t="shared" si="12"/>
        <v>25968.425202066981</v>
      </c>
      <c r="Q162" s="124">
        <f t="shared" si="14"/>
        <v>6213.7718993012986</v>
      </c>
      <c r="R162" s="124">
        <f t="shared" si="15"/>
        <v>2896542.9759299592</v>
      </c>
      <c r="Z162" s="2"/>
    </row>
    <row r="163" spans="13:26" x14ac:dyDescent="0.25">
      <c r="M163" s="2"/>
      <c r="N163" s="1">
        <f t="shared" si="10"/>
        <v>101</v>
      </c>
      <c r="O163" s="124">
        <f t="shared" si="13"/>
        <v>2896542.9759299592</v>
      </c>
      <c r="P163" s="124">
        <f t="shared" si="12"/>
        <v>25968.425202066981</v>
      </c>
      <c r="Q163" s="124">
        <f t="shared" si="14"/>
        <v>6283.5860210014416</v>
      </c>
      <c r="R163" s="124">
        <f t="shared" si="15"/>
        <v>2928794.9871530277</v>
      </c>
      <c r="Z163" s="2"/>
    </row>
    <row r="164" spans="13:26" x14ac:dyDescent="0.25">
      <c r="M164" s="2"/>
      <c r="N164" s="1">
        <f t="shared" si="10"/>
        <v>102</v>
      </c>
      <c r="O164" s="124">
        <f t="shared" si="13"/>
        <v>2928794.9871530277</v>
      </c>
      <c r="P164" s="124">
        <f t="shared" si="12"/>
        <v>25968.425202066981</v>
      </c>
      <c r="Q164" s="124">
        <f t="shared" si="14"/>
        <v>6353.5515932558601</v>
      </c>
      <c r="R164" s="124">
        <f t="shared" si="15"/>
        <v>2961116.9639483504</v>
      </c>
      <c r="Z164" s="2"/>
    </row>
    <row r="165" spans="13:26" x14ac:dyDescent="0.25">
      <c r="M165" s="2"/>
      <c r="N165" s="1">
        <f t="shared" si="10"/>
        <v>103</v>
      </c>
      <c r="O165" s="124">
        <f t="shared" si="13"/>
        <v>2961116.9639483504</v>
      </c>
      <c r="P165" s="124">
        <f t="shared" si="12"/>
        <v>25968.425202066981</v>
      </c>
      <c r="Q165" s="124">
        <f t="shared" si="14"/>
        <v>6423.66894461227</v>
      </c>
      <c r="R165" s="124">
        <f t="shared" si="15"/>
        <v>2993509.0580950296</v>
      </c>
      <c r="Z165" s="2"/>
    </row>
    <row r="166" spans="13:26" x14ac:dyDescent="0.25">
      <c r="M166" s="2"/>
      <c r="N166" s="1">
        <f t="shared" si="10"/>
        <v>104</v>
      </c>
      <c r="O166" s="124">
        <f t="shared" si="13"/>
        <v>2993509.0580950296</v>
      </c>
      <c r="P166" s="124">
        <f t="shared" si="12"/>
        <v>25968.425202066981</v>
      </c>
      <c r="Q166" s="124">
        <f t="shared" si="14"/>
        <v>6493.9384043311229</v>
      </c>
      <c r="R166" s="124">
        <f t="shared" si="15"/>
        <v>3025971.4217014275</v>
      </c>
      <c r="Z166" s="2"/>
    </row>
    <row r="167" spans="13:26" x14ac:dyDescent="0.25">
      <c r="M167" s="2"/>
      <c r="N167" s="1">
        <f t="shared" si="10"/>
        <v>105</v>
      </c>
      <c r="O167" s="124">
        <f t="shared" ref="O167:O230" si="16">R166</f>
        <v>3025971.4217014275</v>
      </c>
      <c r="P167" s="124">
        <f t="shared" si="12"/>
        <v>25968.425202066981</v>
      </c>
      <c r="Q167" s="124">
        <f t="shared" ref="Q167:Q230" si="17">O167*$P$57</f>
        <v>6564.3603023871456</v>
      </c>
      <c r="R167" s="124">
        <f t="shared" ref="R167:R230" si="18">O167+P167+Q167</f>
        <v>3058504.2072058818</v>
      </c>
      <c r="Z167" s="2"/>
    </row>
    <row r="168" spans="13:26" x14ac:dyDescent="0.25">
      <c r="M168" s="2"/>
      <c r="N168" s="1">
        <f t="shared" si="10"/>
        <v>106</v>
      </c>
      <c r="O168" s="124">
        <f t="shared" si="16"/>
        <v>3058504.2072058818</v>
      </c>
      <c r="P168" s="124">
        <f t="shared" si="12"/>
        <v>25968.425202066981</v>
      </c>
      <c r="Q168" s="124">
        <f t="shared" si="17"/>
        <v>6634.9349694708944</v>
      </c>
      <c r="R168" s="124">
        <f t="shared" si="18"/>
        <v>3091107.5673774197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3091107.5673774197</v>
      </c>
      <c r="P169" s="124">
        <f t="shared" si="12"/>
        <v>25968.425202066981</v>
      </c>
      <c r="Q169" s="124">
        <f t="shared" si="17"/>
        <v>6705.6627369903026</v>
      </c>
      <c r="R169" s="124">
        <f t="shared" si="18"/>
        <v>3123781.6553164772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3123781.6553164772</v>
      </c>
      <c r="P170" s="124">
        <f t="shared" si="12"/>
        <v>25968.425202066981</v>
      </c>
      <c r="Q170" s="124">
        <f t="shared" si="17"/>
        <v>6776.5439370722443</v>
      </c>
      <c r="R170" s="124">
        <f t="shared" si="18"/>
        <v>3156526.6244556163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3156526.6244556163</v>
      </c>
      <c r="P171" s="124">
        <f t="shared" si="12"/>
        <v>25968.425202066981</v>
      </c>
      <c r="Q171" s="124">
        <f t="shared" si="17"/>
        <v>6847.5789025640852</v>
      </c>
      <c r="R171" s="124">
        <f t="shared" si="18"/>
        <v>3189342.6285602474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3189342.6285602474</v>
      </c>
      <c r="P172" s="124">
        <f t="shared" si="12"/>
        <v>25968.425202066981</v>
      </c>
      <c r="Q172" s="124">
        <f t="shared" si="17"/>
        <v>6918.7679670352527</v>
      </c>
      <c r="R172" s="124">
        <f t="shared" si="18"/>
        <v>3222229.8217293494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3222229.8217293494</v>
      </c>
      <c r="P173" s="124">
        <f t="shared" si="12"/>
        <v>25968.425202066981</v>
      </c>
      <c r="Q173" s="124">
        <f t="shared" si="17"/>
        <v>6990.111464778799</v>
      </c>
      <c r="R173" s="124">
        <f t="shared" si="18"/>
        <v>3255188.3583961953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3255188.3583961953</v>
      </c>
      <c r="P174" s="124">
        <f t="shared" si="12"/>
        <v>25968.425202066981</v>
      </c>
      <c r="Q174" s="124">
        <f t="shared" si="17"/>
        <v>7061.609730812972</v>
      </c>
      <c r="R174" s="124">
        <f t="shared" si="18"/>
        <v>3288218.3933290755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3288218.3933290755</v>
      </c>
      <c r="P175" s="124">
        <f t="shared" si="12"/>
        <v>25968.425202066981</v>
      </c>
      <c r="Q175" s="124">
        <f t="shared" si="17"/>
        <v>7133.2631008827884</v>
      </c>
      <c r="R175" s="124">
        <f t="shared" si="18"/>
        <v>3321320.0816320255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3321320.0816320255</v>
      </c>
      <c r="P176" s="124">
        <f t="shared" si="12"/>
        <v>25968.425202066981</v>
      </c>
      <c r="Q176" s="124">
        <f t="shared" si="17"/>
        <v>7205.0719114616077</v>
      </c>
      <c r="R176" s="124">
        <f t="shared" si="18"/>
        <v>3354493.5787455542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3354493.5787455542</v>
      </c>
      <c r="P177" s="124">
        <f t="shared" si="12"/>
        <v>25968.425202066981</v>
      </c>
      <c r="Q177" s="124">
        <f t="shared" si="17"/>
        <v>7277.0364997527149</v>
      </c>
      <c r="R177" s="124">
        <f t="shared" si="18"/>
        <v>3387739.0404473739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3387739.0404473739</v>
      </c>
      <c r="P178" s="124">
        <f t="shared" si="12"/>
        <v>25968.425202066981</v>
      </c>
      <c r="Q178" s="124">
        <f t="shared" si="17"/>
        <v>7349.1572036909065</v>
      </c>
      <c r="R178" s="124">
        <f t="shared" si="18"/>
        <v>3421056.622853132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3421056.622853132</v>
      </c>
      <c r="P179" s="124">
        <f t="shared" si="12"/>
        <v>25968.425202066981</v>
      </c>
      <c r="Q179" s="124">
        <f t="shared" si="17"/>
        <v>7421.4343619440724</v>
      </c>
      <c r="R179" s="124">
        <f t="shared" si="18"/>
        <v>3454446.4824171429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3454446.4824171429</v>
      </c>
      <c r="P180" s="124">
        <f t="shared" si="12"/>
        <v>25968.425202066981</v>
      </c>
      <c r="Q180" s="124">
        <f t="shared" si="17"/>
        <v>7493.868313914787</v>
      </c>
      <c r="R180" s="124">
        <f t="shared" si="18"/>
        <v>3487908.7759331246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3487908.7759331246</v>
      </c>
      <c r="P181" s="124">
        <f t="shared" si="12"/>
        <v>25968.425202066981</v>
      </c>
      <c r="Q181" s="124">
        <f t="shared" si="17"/>
        <v>7566.4593997419051</v>
      </c>
      <c r="R181" s="124">
        <f t="shared" si="18"/>
        <v>3521443.6605349337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3521443.6605349337</v>
      </c>
      <c r="P182" s="124">
        <f t="shared" si="12"/>
        <v>25968.425202066981</v>
      </c>
      <c r="Q182" s="124">
        <f t="shared" si="17"/>
        <v>7639.2079603021612</v>
      </c>
      <c r="R182" s="124">
        <f t="shared" si="18"/>
        <v>3555051.2936973027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3555051.2936973027</v>
      </c>
      <c r="P183" s="124">
        <f t="shared" si="12"/>
        <v>25968.425202066981</v>
      </c>
      <c r="Q183" s="124">
        <f t="shared" si="17"/>
        <v>7712.1143372117622</v>
      </c>
      <c r="R183" s="124">
        <f t="shared" si="18"/>
        <v>3588731.8332365816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3588731.8332365816</v>
      </c>
      <c r="P184" s="124">
        <f t="shared" si="12"/>
        <v>25968.425202066981</v>
      </c>
      <c r="Q184" s="124">
        <f t="shared" si="17"/>
        <v>7785.1788728280007</v>
      </c>
      <c r="R184" s="124">
        <f t="shared" si="18"/>
        <v>3622485.4373114766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3622485.4373114766</v>
      </c>
      <c r="P185" s="124">
        <f t="shared" si="12"/>
        <v>25968.425202066981</v>
      </c>
      <c r="Q185" s="124">
        <f t="shared" si="17"/>
        <v>7858.4019102508555</v>
      </c>
      <c r="R185" s="124">
        <f t="shared" si="18"/>
        <v>3656312.2644237946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3656312.2644237946</v>
      </c>
      <c r="P186" s="124">
        <f t="shared" si="12"/>
        <v>25968.425202066981</v>
      </c>
      <c r="Q186" s="124">
        <f t="shared" si="17"/>
        <v>7931.7837933246092</v>
      </c>
      <c r="R186" s="124">
        <f t="shared" si="18"/>
        <v>3690212.4734191862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3690212.4734191862</v>
      </c>
      <c r="P187" s="124">
        <f t="shared" si="12"/>
        <v>25968.425202066981</v>
      </c>
      <c r="Q187" s="124">
        <f t="shared" si="17"/>
        <v>8005.3248666394556</v>
      </c>
      <c r="R187" s="124">
        <f t="shared" si="18"/>
        <v>3724186.2234878927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3724186.2234878927</v>
      </c>
      <c r="P188" s="124">
        <f t="shared" ref="P188:P251" si="20">P187</f>
        <v>25968.425202066981</v>
      </c>
      <c r="Q188" s="124">
        <f t="shared" si="17"/>
        <v>8079.0254755331262</v>
      </c>
      <c r="R188" s="124">
        <f t="shared" si="18"/>
        <v>3758233.6741654929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3758233.6741654929</v>
      </c>
      <c r="P189" s="124">
        <f t="shared" si="20"/>
        <v>25968.425202066981</v>
      </c>
      <c r="Q189" s="124">
        <f t="shared" si="17"/>
        <v>8152.8859660925027</v>
      </c>
      <c r="R189" s="124">
        <f t="shared" si="18"/>
        <v>3792354.9853336522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3792354.9853336522</v>
      </c>
      <c r="P190" s="124">
        <f t="shared" si="20"/>
        <v>25968.425202066981</v>
      </c>
      <c r="Q190" s="124">
        <f t="shared" si="17"/>
        <v>8226.9066851552507</v>
      </c>
      <c r="R190" s="124">
        <f t="shared" si="18"/>
        <v>3826550.3172208746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3826550.3172208746</v>
      </c>
      <c r="P191" s="124">
        <f t="shared" si="20"/>
        <v>25968.425202066981</v>
      </c>
      <c r="Q191" s="124">
        <f t="shared" si="17"/>
        <v>8301.0879803114422</v>
      </c>
      <c r="R191" s="124">
        <f t="shared" si="18"/>
        <v>3860819.830403253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3860819.830403253</v>
      </c>
      <c r="P192" s="124">
        <f t="shared" si="20"/>
        <v>25968.425202066981</v>
      </c>
      <c r="Q192" s="124">
        <f t="shared" si="17"/>
        <v>8375.4301999051913</v>
      </c>
      <c r="R192" s="124">
        <f t="shared" si="18"/>
        <v>3895163.6858052253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3895163.6858052253</v>
      </c>
      <c r="P193" s="124">
        <f t="shared" si="20"/>
        <v>25968.425202066981</v>
      </c>
      <c r="Q193" s="124">
        <f t="shared" si="17"/>
        <v>8449.9336930362897</v>
      </c>
      <c r="R193" s="124">
        <f t="shared" si="18"/>
        <v>3929582.0447003287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3929582.0447003287</v>
      </c>
      <c r="P194" s="124">
        <f t="shared" si="20"/>
        <v>25968.425202066981</v>
      </c>
      <c r="Q194" s="124">
        <f t="shared" si="17"/>
        <v>8524.5988095618432</v>
      </c>
      <c r="R194" s="124">
        <f t="shared" si="18"/>
        <v>3964075.0687119574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3964075.0687119574</v>
      </c>
      <c r="P195" s="124">
        <f t="shared" si="20"/>
        <v>25968.425202066981</v>
      </c>
      <c r="Q195" s="124">
        <f t="shared" si="17"/>
        <v>8599.4259000979164</v>
      </c>
      <c r="R195" s="124">
        <f t="shared" si="18"/>
        <v>3998642.9198141224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3998642.9198141224</v>
      </c>
      <c r="P196" s="124">
        <f t="shared" si="20"/>
        <v>25968.425202066981</v>
      </c>
      <c r="Q196" s="124">
        <f t="shared" si="17"/>
        <v>8674.4153160211808</v>
      </c>
      <c r="R196" s="124">
        <f t="shared" si="18"/>
        <v>4033285.7603322105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4033285.7603322105</v>
      </c>
      <c r="P197" s="124">
        <f t="shared" si="20"/>
        <v>25968.425202066981</v>
      </c>
      <c r="Q197" s="124">
        <f t="shared" si="17"/>
        <v>8749.5674094705628</v>
      </c>
      <c r="R197" s="124">
        <f t="shared" si="18"/>
        <v>4068003.7529437481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4068003.7529437481</v>
      </c>
      <c r="P198" s="124">
        <f t="shared" si="20"/>
        <v>25968.425202066981</v>
      </c>
      <c r="Q198" s="124">
        <f t="shared" si="17"/>
        <v>8824.8825333489003</v>
      </c>
      <c r="R198" s="124">
        <f t="shared" si="18"/>
        <v>4102797.0606791642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4102797.0606791642</v>
      </c>
      <c r="P199" s="124">
        <f t="shared" si="20"/>
        <v>25968.425202066981</v>
      </c>
      <c r="Q199" s="124">
        <f t="shared" si="17"/>
        <v>8900.3610413245915</v>
      </c>
      <c r="R199" s="124">
        <f t="shared" si="18"/>
        <v>4137665.8469225559</v>
      </c>
      <c r="Z199" s="2"/>
    </row>
    <row r="200" spans="13:26" x14ac:dyDescent="0.25">
      <c r="M200" s="2"/>
      <c r="N200" s="1">
        <f t="shared" si="19"/>
        <v>138</v>
      </c>
      <c r="O200" s="124">
        <f t="shared" si="16"/>
        <v>4137665.8469225559</v>
      </c>
      <c r="P200" s="124">
        <f t="shared" si="20"/>
        <v>25968.425202066981</v>
      </c>
      <c r="Q200" s="124">
        <f t="shared" si="17"/>
        <v>8976.0032878332659</v>
      </c>
      <c r="R200" s="124">
        <f t="shared" si="18"/>
        <v>4172610.2754124561</v>
      </c>
      <c r="Z200" s="2"/>
    </row>
    <row r="201" spans="13:26" x14ac:dyDescent="0.25">
      <c r="M201" s="2"/>
      <c r="N201" s="1">
        <f t="shared" si="19"/>
        <v>139</v>
      </c>
      <c r="O201" s="124">
        <f t="shared" si="16"/>
        <v>4172610.2754124561</v>
      </c>
      <c r="P201" s="124">
        <f t="shared" si="20"/>
        <v>25968.425202066981</v>
      </c>
      <c r="Q201" s="124">
        <f t="shared" si="17"/>
        <v>9051.8096280794416</v>
      </c>
      <c r="R201" s="124">
        <f t="shared" si="18"/>
        <v>4207630.5102426028</v>
      </c>
      <c r="Z201" s="2"/>
    </row>
    <row r="202" spans="13:26" x14ac:dyDescent="0.25">
      <c r="M202" s="2"/>
      <c r="N202" s="1">
        <f t="shared" si="19"/>
        <v>140</v>
      </c>
      <c r="O202" s="124">
        <f t="shared" si="16"/>
        <v>4207630.5102426028</v>
      </c>
      <c r="P202" s="124">
        <f t="shared" si="20"/>
        <v>25968.425202066981</v>
      </c>
      <c r="Q202" s="124">
        <f t="shared" si="17"/>
        <v>9127.7804180382027</v>
      </c>
      <c r="R202" s="124">
        <f t="shared" si="18"/>
        <v>4242726.7158627082</v>
      </c>
      <c r="Z202" s="2"/>
    </row>
    <row r="203" spans="13:26" x14ac:dyDescent="0.25">
      <c r="M203" s="2"/>
      <c r="N203" s="1">
        <f t="shared" si="19"/>
        <v>141</v>
      </c>
      <c r="O203" s="124">
        <f t="shared" si="16"/>
        <v>4242726.7158627082</v>
      </c>
      <c r="P203" s="124">
        <f t="shared" si="20"/>
        <v>25968.425202066981</v>
      </c>
      <c r="Q203" s="124">
        <f t="shared" si="17"/>
        <v>9203.9160144568559</v>
      </c>
      <c r="R203" s="124">
        <f t="shared" si="18"/>
        <v>4277899.0570792323</v>
      </c>
      <c r="Z203" s="2"/>
    </row>
    <row r="204" spans="13:26" x14ac:dyDescent="0.25">
      <c r="M204" s="2"/>
      <c r="N204" s="1">
        <f t="shared" si="19"/>
        <v>142</v>
      </c>
      <c r="O204" s="124">
        <f t="shared" si="16"/>
        <v>4277899.0570792323</v>
      </c>
      <c r="P204" s="124">
        <f t="shared" si="20"/>
        <v>25968.425202066981</v>
      </c>
      <c r="Q204" s="124">
        <f t="shared" si="17"/>
        <v>9280.2167748566171</v>
      </c>
      <c r="R204" s="124">
        <f t="shared" si="18"/>
        <v>4313147.699056156</v>
      </c>
      <c r="Z204" s="2"/>
    </row>
    <row r="205" spans="13:26" x14ac:dyDescent="0.25">
      <c r="M205" s="2"/>
      <c r="N205" s="1">
        <f t="shared" si="19"/>
        <v>143</v>
      </c>
      <c r="O205" s="124">
        <f t="shared" si="16"/>
        <v>4313147.699056156</v>
      </c>
      <c r="P205" s="124">
        <f t="shared" si="20"/>
        <v>25968.425202066981</v>
      </c>
      <c r="Q205" s="124">
        <f t="shared" si="17"/>
        <v>9356.6830575342883</v>
      </c>
      <c r="R205" s="124">
        <f t="shared" si="18"/>
        <v>4348472.8073157575</v>
      </c>
      <c r="Z205" s="2"/>
    </row>
    <row r="206" spans="13:26" x14ac:dyDescent="0.25">
      <c r="M206" s="2"/>
      <c r="N206" s="1">
        <f t="shared" si="19"/>
        <v>144</v>
      </c>
      <c r="O206" s="124">
        <f t="shared" si="16"/>
        <v>4348472.8073157575</v>
      </c>
      <c r="P206" s="124">
        <f t="shared" si="20"/>
        <v>25968.425202066981</v>
      </c>
      <c r="Q206" s="124">
        <f t="shared" si="17"/>
        <v>9433.3152215639384</v>
      </c>
      <c r="R206" s="124">
        <f t="shared" si="18"/>
        <v>4383874.5477393884</v>
      </c>
      <c r="Z206" s="2"/>
    </row>
    <row r="207" spans="13:26" x14ac:dyDescent="0.25">
      <c r="M207" s="2"/>
      <c r="N207" s="1">
        <f t="shared" si="19"/>
        <v>145</v>
      </c>
      <c r="O207" s="124">
        <f t="shared" si="16"/>
        <v>4383874.5477393884</v>
      </c>
      <c r="P207" s="124">
        <f t="shared" si="20"/>
        <v>25968.425202066981</v>
      </c>
      <c r="Q207" s="124">
        <f t="shared" si="17"/>
        <v>9510.1136267985876</v>
      </c>
      <c r="R207" s="124">
        <f t="shared" si="18"/>
        <v>4419353.086568254</v>
      </c>
      <c r="Z207" s="2"/>
    </row>
    <row r="208" spans="13:26" x14ac:dyDescent="0.25">
      <c r="M208" s="2"/>
      <c r="N208" s="1">
        <f t="shared" si="19"/>
        <v>146</v>
      </c>
      <c r="O208" s="124">
        <f t="shared" si="16"/>
        <v>4419353.086568254</v>
      </c>
      <c r="P208" s="124">
        <f t="shared" si="20"/>
        <v>25968.425202066981</v>
      </c>
      <c r="Q208" s="124">
        <f t="shared" si="17"/>
        <v>9587.0786338719045</v>
      </c>
      <c r="R208" s="124">
        <f t="shared" si="18"/>
        <v>4454908.5904041929</v>
      </c>
      <c r="Z208" s="2"/>
    </row>
    <row r="209" spans="13:26" x14ac:dyDescent="0.25">
      <c r="M209" s="2"/>
      <c r="N209" s="1">
        <f t="shared" si="19"/>
        <v>147</v>
      </c>
      <c r="O209" s="124">
        <f t="shared" si="16"/>
        <v>4454908.5904041929</v>
      </c>
      <c r="P209" s="124">
        <f t="shared" si="20"/>
        <v>25968.425202066981</v>
      </c>
      <c r="Q209" s="124">
        <f t="shared" si="17"/>
        <v>9664.2106041998923</v>
      </c>
      <c r="R209" s="124">
        <f t="shared" si="18"/>
        <v>4490541.2262104601</v>
      </c>
      <c r="Z209" s="2"/>
    </row>
    <row r="210" spans="13:26" x14ac:dyDescent="0.25">
      <c r="M210" s="2"/>
      <c r="N210" s="1">
        <f t="shared" si="19"/>
        <v>148</v>
      </c>
      <c r="O210" s="124">
        <f t="shared" si="16"/>
        <v>4490541.2262104601</v>
      </c>
      <c r="P210" s="124">
        <f t="shared" si="20"/>
        <v>25968.425202066981</v>
      </c>
      <c r="Q210" s="124">
        <f t="shared" si="17"/>
        <v>9741.5098999825859</v>
      </c>
      <c r="R210" s="124">
        <f t="shared" si="18"/>
        <v>4526251.1613125093</v>
      </c>
      <c r="Z210" s="2"/>
    </row>
    <row r="211" spans="13:26" x14ac:dyDescent="0.25">
      <c r="M211" s="2"/>
      <c r="N211" s="1">
        <f t="shared" si="19"/>
        <v>149</v>
      </c>
      <c r="O211" s="124">
        <f t="shared" si="16"/>
        <v>4526251.1613125093</v>
      </c>
      <c r="P211" s="124">
        <f t="shared" si="20"/>
        <v>25968.425202066981</v>
      </c>
      <c r="Q211" s="124">
        <f t="shared" si="17"/>
        <v>9818.9768842057583</v>
      </c>
      <c r="R211" s="124">
        <f t="shared" si="18"/>
        <v>4562038.5633987822</v>
      </c>
      <c r="Z211" s="2"/>
    </row>
    <row r="212" spans="13:26" x14ac:dyDescent="0.25">
      <c r="M212" s="2"/>
      <c r="N212" s="1">
        <f t="shared" si="19"/>
        <v>150</v>
      </c>
      <c r="O212" s="124">
        <f t="shared" si="16"/>
        <v>4562038.5633987822</v>
      </c>
      <c r="P212" s="124">
        <f t="shared" si="20"/>
        <v>25968.425202066981</v>
      </c>
      <c r="Q212" s="124">
        <f t="shared" si="17"/>
        <v>9896.611920642621</v>
      </c>
      <c r="R212" s="124">
        <f t="shared" si="18"/>
        <v>4597903.6005214918</v>
      </c>
      <c r="Z212" s="2"/>
    </row>
    <row r="213" spans="13:26" x14ac:dyDescent="0.25">
      <c r="M213" s="2"/>
      <c r="N213" s="1">
        <f t="shared" si="19"/>
        <v>151</v>
      </c>
      <c r="O213" s="124">
        <f t="shared" si="16"/>
        <v>4597903.6005214918</v>
      </c>
      <c r="P213" s="124">
        <f t="shared" si="20"/>
        <v>25968.425202066981</v>
      </c>
      <c r="Q213" s="124">
        <f t="shared" si="17"/>
        <v>9974.4153738555342</v>
      </c>
      <c r="R213" s="124">
        <f t="shared" si="18"/>
        <v>4633846.4410974141</v>
      </c>
      <c r="Z213" s="2"/>
    </row>
    <row r="214" spans="13:26" x14ac:dyDescent="0.25">
      <c r="M214" s="2"/>
      <c r="N214" s="1">
        <f t="shared" si="19"/>
        <v>152</v>
      </c>
      <c r="O214" s="124">
        <f t="shared" si="16"/>
        <v>4633846.4410974141</v>
      </c>
      <c r="P214" s="124">
        <f t="shared" si="20"/>
        <v>25968.425202066981</v>
      </c>
      <c r="Q214" s="124">
        <f t="shared" si="17"/>
        <v>10052.387609197713</v>
      </c>
      <c r="R214" s="124">
        <f t="shared" si="18"/>
        <v>4669867.2539086789</v>
      </c>
      <c r="Z214" s="2"/>
    </row>
    <row r="215" spans="13:26" x14ac:dyDescent="0.25">
      <c r="M215" s="2"/>
      <c r="N215" s="1">
        <f t="shared" si="19"/>
        <v>153</v>
      </c>
      <c r="O215" s="124">
        <f t="shared" si="16"/>
        <v>4669867.2539086789</v>
      </c>
      <c r="P215" s="124">
        <f t="shared" si="20"/>
        <v>25968.425202066981</v>
      </c>
      <c r="Q215" s="124">
        <f t="shared" si="17"/>
        <v>10130.528992814956</v>
      </c>
      <c r="R215" s="124">
        <f t="shared" si="18"/>
        <v>4705966.2081035608</v>
      </c>
      <c r="Z215" s="2"/>
    </row>
    <row r="216" spans="13:26" x14ac:dyDescent="0.25">
      <c r="M216" s="2"/>
      <c r="N216" s="1">
        <f t="shared" si="19"/>
        <v>154</v>
      </c>
      <c r="O216" s="124">
        <f t="shared" si="16"/>
        <v>4705966.2081035608</v>
      </c>
      <c r="P216" s="124">
        <f t="shared" si="20"/>
        <v>25968.425202066981</v>
      </c>
      <c r="Q216" s="124">
        <f t="shared" si="17"/>
        <v>10208.839891647351</v>
      </c>
      <c r="R216" s="124">
        <f t="shared" si="18"/>
        <v>4742143.4731972748</v>
      </c>
      <c r="Z216" s="2"/>
    </row>
    <row r="217" spans="13:26" x14ac:dyDescent="0.25">
      <c r="M217" s="2"/>
      <c r="N217" s="1">
        <f t="shared" si="19"/>
        <v>155</v>
      </c>
      <c r="O217" s="124">
        <f t="shared" si="16"/>
        <v>4742143.4731972748</v>
      </c>
      <c r="P217" s="124">
        <f t="shared" si="20"/>
        <v>25968.425202066981</v>
      </c>
      <c r="Q217" s="124">
        <f t="shared" si="17"/>
        <v>10287.320673431001</v>
      </c>
      <c r="R217" s="124">
        <f t="shared" si="18"/>
        <v>4778399.2190727731</v>
      </c>
      <c r="Z217" s="2"/>
    </row>
    <row r="218" spans="13:26" x14ac:dyDescent="0.25">
      <c r="M218" s="2"/>
      <c r="N218" s="1">
        <f t="shared" si="19"/>
        <v>156</v>
      </c>
      <c r="O218" s="124">
        <f t="shared" si="16"/>
        <v>4778399.2190727731</v>
      </c>
      <c r="P218" s="124">
        <f t="shared" si="20"/>
        <v>25968.425202066981</v>
      </c>
      <c r="Q218" s="124">
        <f t="shared" si="17"/>
        <v>10365.97170669976</v>
      </c>
      <c r="R218" s="124">
        <f t="shared" si="18"/>
        <v>4814733.6159815397</v>
      </c>
      <c r="Z218" s="2"/>
    </row>
    <row r="219" spans="13:26" x14ac:dyDescent="0.25">
      <c r="M219" s="2"/>
      <c r="N219" s="1">
        <f t="shared" si="19"/>
        <v>157</v>
      </c>
      <c r="O219" s="124">
        <f t="shared" si="16"/>
        <v>4814733.6159815397</v>
      </c>
      <c r="P219" s="124">
        <f t="shared" si="20"/>
        <v>25968.425202066981</v>
      </c>
      <c r="Q219" s="124">
        <f t="shared" si="17"/>
        <v>10444.793360786955</v>
      </c>
      <c r="R219" s="124">
        <f t="shared" si="18"/>
        <v>4851146.8345443932</v>
      </c>
      <c r="Z219" s="2"/>
    </row>
    <row r="220" spans="13:26" x14ac:dyDescent="0.25">
      <c r="M220" s="2"/>
      <c r="N220" s="1">
        <f t="shared" si="19"/>
        <v>158</v>
      </c>
      <c r="O220" s="124">
        <f t="shared" si="16"/>
        <v>4851146.8345443932</v>
      </c>
      <c r="P220" s="124">
        <f t="shared" si="20"/>
        <v>25968.425202066981</v>
      </c>
      <c r="Q220" s="124">
        <f t="shared" si="17"/>
        <v>10523.78600582712</v>
      </c>
      <c r="R220" s="124">
        <f t="shared" si="18"/>
        <v>4887639.0457522869</v>
      </c>
      <c r="Z220" s="2"/>
    </row>
    <row r="221" spans="13:26" x14ac:dyDescent="0.25">
      <c r="M221" s="2"/>
      <c r="N221" s="1">
        <f t="shared" si="19"/>
        <v>159</v>
      </c>
      <c r="O221" s="124">
        <f t="shared" si="16"/>
        <v>4887639.0457522869</v>
      </c>
      <c r="P221" s="124">
        <f t="shared" si="20"/>
        <v>25968.425202066981</v>
      </c>
      <c r="Q221" s="124">
        <f t="shared" si="17"/>
        <v>10602.950012757738</v>
      </c>
      <c r="R221" s="124">
        <f t="shared" si="18"/>
        <v>4924210.4209671114</v>
      </c>
      <c r="Z221" s="2"/>
    </row>
    <row r="222" spans="13:26" x14ac:dyDescent="0.25">
      <c r="M222" s="2"/>
      <c r="N222" s="1">
        <f t="shared" si="19"/>
        <v>160</v>
      </c>
      <c r="O222" s="124">
        <f t="shared" si="16"/>
        <v>4924210.4209671114</v>
      </c>
      <c r="P222" s="124">
        <f t="shared" si="20"/>
        <v>25968.425202066981</v>
      </c>
      <c r="Q222" s="124">
        <f t="shared" si="17"/>
        <v>10682.285753320983</v>
      </c>
      <c r="R222" s="124">
        <f t="shared" si="18"/>
        <v>4960861.1319224993</v>
      </c>
      <c r="Z222" s="2"/>
    </row>
    <row r="223" spans="13:26" x14ac:dyDescent="0.25">
      <c r="M223" s="2"/>
      <c r="N223" s="1">
        <f t="shared" si="19"/>
        <v>161</v>
      </c>
      <c r="O223" s="124">
        <f t="shared" si="16"/>
        <v>4960861.1319224993</v>
      </c>
      <c r="P223" s="124">
        <f t="shared" si="20"/>
        <v>25968.425202066981</v>
      </c>
      <c r="Q223" s="124">
        <f t="shared" si="17"/>
        <v>10761.793600065463</v>
      </c>
      <c r="R223" s="124">
        <f t="shared" si="18"/>
        <v>4997591.3507246319</v>
      </c>
      <c r="Z223" s="2"/>
    </row>
    <row r="224" spans="13:26" x14ac:dyDescent="0.25">
      <c r="M224" s="2"/>
      <c r="N224" s="1">
        <f t="shared" si="19"/>
        <v>162</v>
      </c>
      <c r="O224" s="124">
        <f t="shared" si="16"/>
        <v>4997591.3507246319</v>
      </c>
      <c r="P224" s="124">
        <f t="shared" si="20"/>
        <v>25968.425202066981</v>
      </c>
      <c r="Q224" s="124">
        <f t="shared" si="17"/>
        <v>10841.473926347971</v>
      </c>
      <c r="R224" s="124">
        <f t="shared" si="18"/>
        <v>5034401.2498530466</v>
      </c>
      <c r="Z224" s="2"/>
    </row>
    <row r="225" spans="13:26" x14ac:dyDescent="0.25">
      <c r="M225" s="2"/>
      <c r="N225" s="1">
        <f t="shared" si="19"/>
        <v>163</v>
      </c>
      <c r="O225" s="124">
        <f t="shared" si="16"/>
        <v>5034401.2498530466</v>
      </c>
      <c r="P225" s="124">
        <f t="shared" si="20"/>
        <v>25968.425202066981</v>
      </c>
      <c r="Q225" s="124">
        <f t="shared" si="17"/>
        <v>10921.327106335235</v>
      </c>
      <c r="R225" s="124">
        <f t="shared" si="18"/>
        <v>5071291.0021614488</v>
      </c>
      <c r="Z225" s="2"/>
    </row>
    <row r="226" spans="13:26" x14ac:dyDescent="0.25">
      <c r="M226" s="2"/>
      <c r="N226" s="1">
        <f t="shared" si="19"/>
        <v>164</v>
      </c>
      <c r="O226" s="124">
        <f t="shared" si="16"/>
        <v>5071291.0021614488</v>
      </c>
      <c r="P226" s="124">
        <f t="shared" si="20"/>
        <v>25968.425202066981</v>
      </c>
      <c r="Q226" s="124">
        <f t="shared" si="17"/>
        <v>11001.353515005681</v>
      </c>
      <c r="R226" s="124">
        <f t="shared" si="18"/>
        <v>5108260.7808785215</v>
      </c>
      <c r="Z226" s="2"/>
    </row>
    <row r="227" spans="13:26" x14ac:dyDescent="0.25">
      <c r="M227" s="2"/>
      <c r="N227" s="1">
        <f t="shared" si="19"/>
        <v>165</v>
      </c>
      <c r="O227" s="124">
        <f t="shared" si="16"/>
        <v>5108260.7808785215</v>
      </c>
      <c r="P227" s="124">
        <f t="shared" si="20"/>
        <v>25968.425202066981</v>
      </c>
      <c r="Q227" s="124">
        <f t="shared" si="17"/>
        <v>11081.553528151189</v>
      </c>
      <c r="R227" s="124">
        <f t="shared" si="18"/>
        <v>5145310.75960874</v>
      </c>
      <c r="Z227" s="2"/>
    </row>
    <row r="228" spans="13:26" x14ac:dyDescent="0.25">
      <c r="M228" s="2"/>
      <c r="N228" s="1">
        <f t="shared" si="19"/>
        <v>166</v>
      </c>
      <c r="O228" s="124">
        <f t="shared" si="16"/>
        <v>5145310.75960874</v>
      </c>
      <c r="P228" s="124">
        <f t="shared" si="20"/>
        <v>25968.425202066981</v>
      </c>
      <c r="Q228" s="124">
        <f t="shared" si="17"/>
        <v>11161.927522378863</v>
      </c>
      <c r="R228" s="124">
        <f t="shared" si="18"/>
        <v>5182441.112333186</v>
      </c>
      <c r="Z228" s="2"/>
    </row>
    <row r="229" spans="13:26" x14ac:dyDescent="0.25">
      <c r="M229" s="2"/>
      <c r="N229" s="1">
        <f t="shared" si="19"/>
        <v>167</v>
      </c>
      <c r="O229" s="124">
        <f t="shared" si="16"/>
        <v>5182441.112333186</v>
      </c>
      <c r="P229" s="124">
        <f t="shared" si="20"/>
        <v>25968.425202066981</v>
      </c>
      <c r="Q229" s="124">
        <f t="shared" si="17"/>
        <v>11242.475875112788</v>
      </c>
      <c r="R229" s="124">
        <f t="shared" si="18"/>
        <v>5219652.0134103661</v>
      </c>
      <c r="Z229" s="2"/>
    </row>
    <row r="230" spans="13:26" x14ac:dyDescent="0.25">
      <c r="M230" s="2"/>
      <c r="N230" s="1">
        <f t="shared" si="19"/>
        <v>168</v>
      </c>
      <c r="O230" s="124">
        <f t="shared" si="16"/>
        <v>5219652.0134103661</v>
      </c>
      <c r="P230" s="124">
        <f t="shared" si="20"/>
        <v>25968.425202066981</v>
      </c>
      <c r="Q230" s="124">
        <f t="shared" si="17"/>
        <v>11323.19896459582</v>
      </c>
      <c r="R230" s="124">
        <f t="shared" si="18"/>
        <v>5256943.6375770289</v>
      </c>
      <c r="Z230" s="2"/>
    </row>
    <row r="231" spans="13:26" x14ac:dyDescent="0.25">
      <c r="M231" s="2"/>
      <c r="N231" s="1">
        <f t="shared" si="19"/>
        <v>169</v>
      </c>
      <c r="O231" s="124">
        <f t="shared" ref="O231:O294" si="21">R230</f>
        <v>5256943.6375770289</v>
      </c>
      <c r="P231" s="124">
        <f t="shared" si="20"/>
        <v>25968.425202066981</v>
      </c>
      <c r="Q231" s="124">
        <f t="shared" ref="Q231:Q294" si="22">O231*$P$57</f>
        <v>11404.09716989134</v>
      </c>
      <c r="R231" s="124">
        <f t="shared" ref="R231:R294" si="23">O231+P231+Q231</f>
        <v>5294316.159948987</v>
      </c>
      <c r="Z231" s="2"/>
    </row>
    <row r="232" spans="13:26" x14ac:dyDescent="0.25">
      <c r="M232" s="2"/>
      <c r="N232" s="1">
        <f t="shared" si="19"/>
        <v>170</v>
      </c>
      <c r="O232" s="124">
        <f t="shared" si="21"/>
        <v>5294316.159948987</v>
      </c>
      <c r="P232" s="124">
        <f t="shared" si="20"/>
        <v>25968.425202066981</v>
      </c>
      <c r="Q232" s="124">
        <f t="shared" si="22"/>
        <v>11485.170870885058</v>
      </c>
      <c r="R232" s="124">
        <f t="shared" si="23"/>
        <v>5331769.7560219392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5331769.7560219392</v>
      </c>
      <c r="P233" s="124">
        <f t="shared" si="20"/>
        <v>25968.425202066981</v>
      </c>
      <c r="Q233" s="124">
        <f t="shared" si="22"/>
        <v>11566.420448286781</v>
      </c>
      <c r="R233" s="124">
        <f t="shared" si="23"/>
        <v>5369304.6016722927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5369304.6016722927</v>
      </c>
      <c r="P234" s="124">
        <f t="shared" si="20"/>
        <v>25968.425202066981</v>
      </c>
      <c r="Q234" s="124">
        <f t="shared" si="22"/>
        <v>11647.846283632201</v>
      </c>
      <c r="R234" s="124">
        <f t="shared" si="23"/>
        <v>5406920.873157992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5406920.873157992</v>
      </c>
      <c r="P235" s="124">
        <f t="shared" si="20"/>
        <v>25968.425202066981</v>
      </c>
      <c r="Q235" s="124">
        <f t="shared" si="22"/>
        <v>11729.448759284698</v>
      </c>
      <c r="R235" s="124">
        <f t="shared" si="23"/>
        <v>5444618.7471193438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5444618.7471193438</v>
      </c>
      <c r="P236" s="124">
        <f t="shared" si="20"/>
        <v>25968.425202066981</v>
      </c>
      <c r="Q236" s="124">
        <f t="shared" si="22"/>
        <v>11811.228258437122</v>
      </c>
      <c r="R236" s="124">
        <f t="shared" si="23"/>
        <v>5482398.4005798483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5482398.4005798483</v>
      </c>
      <c r="P237" s="124">
        <f t="shared" si="20"/>
        <v>25968.425202066981</v>
      </c>
      <c r="Q237" s="124">
        <f t="shared" si="22"/>
        <v>11893.185165113602</v>
      </c>
      <c r="R237" s="124">
        <f t="shared" si="23"/>
        <v>5520260.0109470291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5520260.0109470291</v>
      </c>
      <c r="P238" s="124">
        <f t="shared" si="20"/>
        <v>25968.425202066981</v>
      </c>
      <c r="Q238" s="124">
        <f t="shared" si="22"/>
        <v>11975.319864171344</v>
      </c>
      <c r="R238" s="124">
        <f t="shared" si="23"/>
        <v>5558203.7560132677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5558203.7560132677</v>
      </c>
      <c r="P239" s="124">
        <f t="shared" si="20"/>
        <v>25968.425202066981</v>
      </c>
      <c r="Q239" s="124">
        <f t="shared" si="22"/>
        <v>12057.632741302439</v>
      </c>
      <c r="R239" s="124">
        <f t="shared" si="23"/>
        <v>5596229.8139566369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5596229.8139566369</v>
      </c>
      <c r="P240" s="124">
        <f t="shared" si="20"/>
        <v>25968.425202066981</v>
      </c>
      <c r="Q240" s="124">
        <f t="shared" si="22"/>
        <v>12140.124183035676</v>
      </c>
      <c r="R240" s="124">
        <f t="shared" si="23"/>
        <v>5634338.3633417394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5634338.3633417394</v>
      </c>
      <c r="P241" s="124">
        <f t="shared" si="20"/>
        <v>25968.425202066981</v>
      </c>
      <c r="Q241" s="124">
        <f t="shared" si="22"/>
        <v>12222.794576738361</v>
      </c>
      <c r="R241" s="124">
        <f t="shared" si="23"/>
        <v>5672529.5831205444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5672529.5831205444</v>
      </c>
      <c r="P242" s="124">
        <f t="shared" si="20"/>
        <v>25968.425202066981</v>
      </c>
      <c r="Q242" s="124">
        <f t="shared" si="22"/>
        <v>12305.644310618123</v>
      </c>
      <c r="R242" s="124">
        <f t="shared" si="23"/>
        <v>5710803.6526332293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5710803.6526332293</v>
      </c>
      <c r="P243" s="124">
        <f t="shared" si="20"/>
        <v>25968.425202066981</v>
      </c>
      <c r="Q243" s="124">
        <f t="shared" si="22"/>
        <v>12388.673773724753</v>
      </c>
      <c r="R243" s="124">
        <f t="shared" si="23"/>
        <v>5749160.7516090209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5749160.7516090209</v>
      </c>
      <c r="P244" s="124">
        <f t="shared" si="20"/>
        <v>25968.425202066981</v>
      </c>
      <c r="Q244" s="124">
        <f t="shared" si="22"/>
        <v>12471.883355952019</v>
      </c>
      <c r="R244" s="124">
        <f t="shared" si="23"/>
        <v>5787601.0601670397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5787601.0601670397</v>
      </c>
      <c r="P245" s="124">
        <f t="shared" si="20"/>
        <v>25968.425202066981</v>
      </c>
      <c r="Q245" s="124">
        <f t="shared" si="22"/>
        <v>12555.273448039501</v>
      </c>
      <c r="R245" s="124">
        <f t="shared" si="23"/>
        <v>5826124.7588171465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5826124.7588171465</v>
      </c>
      <c r="P246" s="124">
        <f t="shared" si="20"/>
        <v>25968.425202066981</v>
      </c>
      <c r="Q246" s="124">
        <f t="shared" si="22"/>
        <v>12638.844441574429</v>
      </c>
      <c r="R246" s="124">
        <f t="shared" si="23"/>
        <v>5864732.0284607876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5864732.0284607876</v>
      </c>
      <c r="P247" s="124">
        <f t="shared" si="20"/>
        <v>25968.425202066981</v>
      </c>
      <c r="Q247" s="124">
        <f t="shared" si="22"/>
        <v>12722.596728993512</v>
      </c>
      <c r="R247" s="124">
        <f t="shared" si="23"/>
        <v>5903423.0503918482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5903423.0503918482</v>
      </c>
      <c r="P248" s="124">
        <f t="shared" si="20"/>
        <v>25968.425202066981</v>
      </c>
      <c r="Q248" s="124">
        <f t="shared" si="22"/>
        <v>12806.530703584798</v>
      </c>
      <c r="R248" s="124">
        <f t="shared" si="23"/>
        <v>5942198.0062974999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5942198.0062974999</v>
      </c>
      <c r="P249" s="124">
        <f t="shared" si="20"/>
        <v>25968.425202066981</v>
      </c>
      <c r="Q249" s="124">
        <f t="shared" si="22"/>
        <v>12890.646759489502</v>
      </c>
      <c r="R249" s="124">
        <f t="shared" si="23"/>
        <v>5981057.0782590564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5981057.0782590564</v>
      </c>
      <c r="P250" s="124">
        <f t="shared" si="20"/>
        <v>25968.425202066981</v>
      </c>
      <c r="Q250" s="124">
        <f t="shared" si="22"/>
        <v>12974.945291703867</v>
      </c>
      <c r="R250" s="124">
        <f t="shared" si="23"/>
        <v>6020000.448752827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6020000.448752827</v>
      </c>
      <c r="P251" s="124">
        <f t="shared" si="20"/>
        <v>25968.425202066981</v>
      </c>
      <c r="Q251" s="124">
        <f t="shared" si="22"/>
        <v>13059.42669608102</v>
      </c>
      <c r="R251" s="124">
        <f t="shared" si="23"/>
        <v>6059028.3006509747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6059028.3006509747</v>
      </c>
      <c r="P252" s="124">
        <f t="shared" ref="P252:P315" si="25">P251</f>
        <v>25968.425202066981</v>
      </c>
      <c r="Q252" s="124">
        <f t="shared" si="22"/>
        <v>13144.091369332822</v>
      </c>
      <c r="R252" s="124">
        <f t="shared" si="23"/>
        <v>6098140.8172223745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6098140.8172223745</v>
      </c>
      <c r="P253" s="124">
        <f t="shared" si="25"/>
        <v>25968.425202066981</v>
      </c>
      <c r="Q253" s="124">
        <f t="shared" si="22"/>
        <v>13228.939709031745</v>
      </c>
      <c r="R253" s="124">
        <f t="shared" si="23"/>
        <v>6137338.1821334735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6137338.1821334735</v>
      </c>
      <c r="P254" s="124">
        <f t="shared" si="25"/>
        <v>25968.425202066981</v>
      </c>
      <c r="Q254" s="124">
        <f t="shared" si="22"/>
        <v>13313.972113612726</v>
      </c>
      <c r="R254" s="124">
        <f t="shared" si="23"/>
        <v>6176620.5794491535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6176620.5794491535</v>
      </c>
      <c r="P255" s="124">
        <f t="shared" si="25"/>
        <v>25968.425202066981</v>
      </c>
      <c r="Q255" s="124">
        <f t="shared" si="22"/>
        <v>13399.188982375043</v>
      </c>
      <c r="R255" s="124">
        <f t="shared" si="23"/>
        <v>6215988.1936335955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6215988.1936335955</v>
      </c>
      <c r="P256" s="124">
        <f t="shared" si="25"/>
        <v>25968.425202066981</v>
      </c>
      <c r="Q256" s="124">
        <f t="shared" si="22"/>
        <v>13484.590715484186</v>
      </c>
      <c r="R256" s="124">
        <f t="shared" si="23"/>
        <v>6255441.2095511463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6255441.2095511463</v>
      </c>
      <c r="P257" s="124">
        <f t="shared" si="25"/>
        <v>25968.425202066981</v>
      </c>
      <c r="Q257" s="124">
        <f t="shared" si="22"/>
        <v>13570.17771397375</v>
      </c>
      <c r="R257" s="124">
        <f t="shared" si="23"/>
        <v>6294979.8124671867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6294979.8124671867</v>
      </c>
      <c r="P258" s="124">
        <f t="shared" si="25"/>
        <v>25968.425202066981</v>
      </c>
      <c r="Q258" s="124">
        <f t="shared" si="22"/>
        <v>13655.950379747297</v>
      </c>
      <c r="R258" s="124">
        <f t="shared" si="23"/>
        <v>6334604.1880490007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6334604.1880490007</v>
      </c>
      <c r="P259" s="124">
        <f t="shared" si="25"/>
        <v>25968.425202066981</v>
      </c>
      <c r="Q259" s="124">
        <f t="shared" si="22"/>
        <v>13741.909115580263</v>
      </c>
      <c r="R259" s="124">
        <f t="shared" si="23"/>
        <v>6374314.5223666476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6374314.5223666476</v>
      </c>
      <c r="P260" s="124">
        <f t="shared" si="25"/>
        <v>25968.425202066981</v>
      </c>
      <c r="Q260" s="124">
        <f t="shared" si="22"/>
        <v>13828.054325121837</v>
      </c>
      <c r="R260" s="124">
        <f t="shared" si="23"/>
        <v>6414111.0018938361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6414111.0018938361</v>
      </c>
      <c r="P261" s="124">
        <f t="shared" si="25"/>
        <v>25968.425202066981</v>
      </c>
      <c r="Q261" s="124">
        <f t="shared" si="22"/>
        <v>13914.38641289686</v>
      </c>
      <c r="R261" s="124">
        <f t="shared" si="23"/>
        <v>6453993.8135088002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6453993.8135088002</v>
      </c>
      <c r="P262" s="124">
        <f t="shared" si="25"/>
        <v>25968.425202066981</v>
      </c>
      <c r="Q262" s="124">
        <f t="shared" si="22"/>
        <v>14000.905784307728</v>
      </c>
      <c r="R262" s="124">
        <f t="shared" si="23"/>
        <v>6493963.1444951752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6493963.1444951752</v>
      </c>
      <c r="P263" s="124">
        <f t="shared" si="25"/>
        <v>25968.425202066981</v>
      </c>
      <c r="Q263" s="124">
        <f t="shared" si="22"/>
        <v>14087.612845636286</v>
      </c>
      <c r="R263" s="124">
        <f t="shared" si="23"/>
        <v>6534019.1825428782</v>
      </c>
      <c r="Z263" s="2"/>
    </row>
    <row r="264" spans="13:26" x14ac:dyDescent="0.25">
      <c r="M264" s="2"/>
      <c r="N264" s="1">
        <f t="shared" si="24"/>
        <v>202</v>
      </c>
      <c r="O264" s="124">
        <f t="shared" si="21"/>
        <v>6534019.1825428782</v>
      </c>
      <c r="P264" s="124">
        <f t="shared" si="25"/>
        <v>25968.425202066981</v>
      </c>
      <c r="Q264" s="124">
        <f t="shared" si="22"/>
        <v>14174.508004045749</v>
      </c>
      <c r="R264" s="124">
        <f t="shared" si="23"/>
        <v>6574162.1157489913</v>
      </c>
      <c r="Z264" s="2"/>
    </row>
    <row r="265" spans="13:26" x14ac:dyDescent="0.25">
      <c r="M265" s="2"/>
      <c r="N265" s="1">
        <f t="shared" si="24"/>
        <v>203</v>
      </c>
      <c r="O265" s="124">
        <f t="shared" si="21"/>
        <v>6574162.1157489913</v>
      </c>
      <c r="P265" s="124">
        <f t="shared" si="25"/>
        <v>25968.425202066981</v>
      </c>
      <c r="Q265" s="124">
        <f t="shared" si="22"/>
        <v>14261.591667582603</v>
      </c>
      <c r="R265" s="124">
        <f t="shared" si="23"/>
        <v>6614392.1326186405</v>
      </c>
      <c r="Z265" s="2"/>
    </row>
    <row r="266" spans="13:26" x14ac:dyDescent="0.25">
      <c r="M266" s="2"/>
      <c r="N266" s="1">
        <f t="shared" si="24"/>
        <v>204</v>
      </c>
      <c r="O266" s="124">
        <f t="shared" si="21"/>
        <v>6614392.1326186405</v>
      </c>
      <c r="P266" s="124">
        <f t="shared" si="25"/>
        <v>25968.425202066981</v>
      </c>
      <c r="Q266" s="124">
        <f t="shared" si="22"/>
        <v>14348.864245178529</v>
      </c>
      <c r="R266" s="124">
        <f t="shared" si="23"/>
        <v>6654709.4220658857</v>
      </c>
      <c r="Z266" s="2"/>
    </row>
    <row r="267" spans="13:26" x14ac:dyDescent="0.25">
      <c r="M267" s="2"/>
      <c r="N267" s="1">
        <f t="shared" si="24"/>
        <v>205</v>
      </c>
      <c r="O267" s="124">
        <f t="shared" si="21"/>
        <v>6654709.4220658857</v>
      </c>
      <c r="P267" s="124">
        <f t="shared" si="25"/>
        <v>25968.425202066981</v>
      </c>
      <c r="Q267" s="124">
        <f t="shared" si="22"/>
        <v>14436.326146652316</v>
      </c>
      <c r="R267" s="124">
        <f t="shared" si="23"/>
        <v>6695114.1734146047</v>
      </c>
      <c r="Z267" s="2"/>
    </row>
    <row r="268" spans="13:26" x14ac:dyDescent="0.25">
      <c r="M268" s="2"/>
      <c r="N268" s="1">
        <f t="shared" si="24"/>
        <v>206</v>
      </c>
      <c r="O268" s="124">
        <f t="shared" si="21"/>
        <v>6695114.1734146047</v>
      </c>
      <c r="P268" s="124">
        <f t="shared" si="25"/>
        <v>25968.425202066981</v>
      </c>
      <c r="Q268" s="124">
        <f t="shared" si="22"/>
        <v>14523.977782711796</v>
      </c>
      <c r="R268" s="124">
        <f t="shared" si="23"/>
        <v>6735606.5763993831</v>
      </c>
      <c r="Z268" s="2"/>
    </row>
    <row r="269" spans="13:26" x14ac:dyDescent="0.25">
      <c r="M269" s="2"/>
      <c r="N269" s="1">
        <f t="shared" si="24"/>
        <v>207</v>
      </c>
      <c r="O269" s="124">
        <f t="shared" si="21"/>
        <v>6735606.5763993831</v>
      </c>
      <c r="P269" s="124">
        <f t="shared" si="25"/>
        <v>25968.425202066981</v>
      </c>
      <c r="Q269" s="124">
        <f t="shared" si="22"/>
        <v>14611.819564955755</v>
      </c>
      <c r="R269" s="124">
        <f t="shared" si="23"/>
        <v>6776186.8211664055</v>
      </c>
      <c r="Z269" s="2"/>
    </row>
    <row r="270" spans="13:26" x14ac:dyDescent="0.25">
      <c r="M270" s="2"/>
      <c r="N270" s="1">
        <f t="shared" si="24"/>
        <v>208</v>
      </c>
      <c r="O270" s="124">
        <f t="shared" si="21"/>
        <v>6776186.8211664055</v>
      </c>
      <c r="P270" s="124">
        <f t="shared" si="25"/>
        <v>25968.425202066981</v>
      </c>
      <c r="Q270" s="124">
        <f t="shared" si="22"/>
        <v>14699.851905875887</v>
      </c>
      <c r="R270" s="124">
        <f t="shared" si="23"/>
        <v>6816855.0982743483</v>
      </c>
      <c r="Z270" s="2"/>
    </row>
    <row r="271" spans="13:26" x14ac:dyDescent="0.25">
      <c r="M271" s="2"/>
      <c r="N271" s="1">
        <f t="shared" si="24"/>
        <v>209</v>
      </c>
      <c r="O271" s="124">
        <f t="shared" si="21"/>
        <v>6816855.0982743483</v>
      </c>
      <c r="P271" s="124">
        <f t="shared" si="25"/>
        <v>25968.425202066981</v>
      </c>
      <c r="Q271" s="124">
        <f t="shared" si="22"/>
        <v>14788.075218858716</v>
      </c>
      <c r="R271" s="124">
        <f t="shared" si="23"/>
        <v>6857611.5986952744</v>
      </c>
      <c r="Z271" s="2"/>
    </row>
    <row r="272" spans="13:26" x14ac:dyDescent="0.25">
      <c r="M272" s="2"/>
      <c r="N272" s="1">
        <f t="shared" si="24"/>
        <v>210</v>
      </c>
      <c r="O272" s="124">
        <f t="shared" si="21"/>
        <v>6857611.5986952744</v>
      </c>
      <c r="P272" s="124">
        <f t="shared" si="25"/>
        <v>25968.425202066981</v>
      </c>
      <c r="Q272" s="124">
        <f t="shared" si="22"/>
        <v>14876.489918187541</v>
      </c>
      <c r="R272" s="124">
        <f t="shared" si="23"/>
        <v>6898456.5138155287</v>
      </c>
      <c r="Z272" s="2"/>
    </row>
    <row r="273" spans="13:26" x14ac:dyDescent="0.25">
      <c r="M273" s="2"/>
      <c r="N273" s="1">
        <f t="shared" si="24"/>
        <v>211</v>
      </c>
      <c r="O273" s="124">
        <f t="shared" si="21"/>
        <v>6898456.5138155287</v>
      </c>
      <c r="P273" s="124">
        <f t="shared" si="25"/>
        <v>25968.425202066981</v>
      </c>
      <c r="Q273" s="124">
        <f t="shared" si="22"/>
        <v>14965.096419044385</v>
      </c>
      <c r="R273" s="124">
        <f t="shared" si="23"/>
        <v>6939390.0354366405</v>
      </c>
      <c r="Z273" s="2"/>
    </row>
    <row r="274" spans="13:26" x14ac:dyDescent="0.25">
      <c r="M274" s="2"/>
      <c r="N274" s="1">
        <f t="shared" si="24"/>
        <v>212</v>
      </c>
      <c r="O274" s="124">
        <f t="shared" si="21"/>
        <v>6939390.0354366405</v>
      </c>
      <c r="P274" s="124">
        <f t="shared" si="25"/>
        <v>25968.425202066981</v>
      </c>
      <c r="Q274" s="124">
        <f t="shared" si="22"/>
        <v>15053.89513751194</v>
      </c>
      <c r="R274" s="124">
        <f t="shared" si="23"/>
        <v>6980412.3557762196</v>
      </c>
      <c r="Z274" s="2"/>
    </row>
    <row r="275" spans="13:26" x14ac:dyDescent="0.25">
      <c r="M275" s="2"/>
      <c r="N275" s="1">
        <f t="shared" si="24"/>
        <v>213</v>
      </c>
      <c r="O275" s="124">
        <f t="shared" si="21"/>
        <v>6980412.3557762196</v>
      </c>
      <c r="P275" s="124">
        <f t="shared" si="25"/>
        <v>25968.425202066981</v>
      </c>
      <c r="Q275" s="124">
        <f t="shared" si="22"/>
        <v>15142.886490575522</v>
      </c>
      <c r="R275" s="124">
        <f t="shared" si="23"/>
        <v>7021523.6674688626</v>
      </c>
      <c r="Z275" s="2"/>
    </row>
    <row r="276" spans="13:26" x14ac:dyDescent="0.25">
      <c r="M276" s="2"/>
      <c r="N276" s="1">
        <f t="shared" si="24"/>
        <v>214</v>
      </c>
      <c r="O276" s="124">
        <f t="shared" si="21"/>
        <v>7021523.6674688626</v>
      </c>
      <c r="P276" s="124">
        <f t="shared" si="25"/>
        <v>25968.425202066981</v>
      </c>
      <c r="Q276" s="124">
        <f t="shared" si="22"/>
        <v>15232.070896125033</v>
      </c>
      <c r="R276" s="124">
        <f t="shared" si="23"/>
        <v>7062724.163567055</v>
      </c>
      <c r="Z276" s="2"/>
    </row>
    <row r="277" spans="13:26" x14ac:dyDescent="0.25">
      <c r="M277" s="2"/>
      <c r="N277" s="1">
        <f t="shared" si="24"/>
        <v>215</v>
      </c>
      <c r="O277" s="124">
        <f t="shared" si="21"/>
        <v>7062724.163567055</v>
      </c>
      <c r="P277" s="124">
        <f t="shared" si="25"/>
        <v>25968.425202066981</v>
      </c>
      <c r="Q277" s="124">
        <f t="shared" si="22"/>
        <v>15321.448772956915</v>
      </c>
      <c r="R277" s="124">
        <f t="shared" si="23"/>
        <v>7104014.0375420786</v>
      </c>
      <c r="Z277" s="2"/>
    </row>
    <row r="278" spans="13:26" x14ac:dyDescent="0.25">
      <c r="M278" s="2"/>
      <c r="N278" s="1">
        <f t="shared" si="24"/>
        <v>216</v>
      </c>
      <c r="O278" s="124">
        <f t="shared" si="21"/>
        <v>7104014.0375420786</v>
      </c>
      <c r="P278" s="124">
        <f t="shared" si="25"/>
        <v>25968.425202066981</v>
      </c>
      <c r="Q278" s="124">
        <f t="shared" si="22"/>
        <v>15411.02054077613</v>
      </c>
      <c r="R278" s="124">
        <f t="shared" si="23"/>
        <v>7145393.4832849214</v>
      </c>
      <c r="Z278" s="2"/>
    </row>
    <row r="279" spans="13:26" x14ac:dyDescent="0.25">
      <c r="M279" s="2"/>
      <c r="N279" s="1">
        <f t="shared" si="24"/>
        <v>217</v>
      </c>
      <c r="O279" s="124">
        <f t="shared" si="21"/>
        <v>7145393.4832849214</v>
      </c>
      <c r="P279" s="124">
        <f t="shared" si="25"/>
        <v>25968.425202066981</v>
      </c>
      <c r="Q279" s="124">
        <f t="shared" si="22"/>
        <v>15500.786620198111</v>
      </c>
      <c r="R279" s="124">
        <f t="shared" si="23"/>
        <v>7186862.6951071862</v>
      </c>
      <c r="Z279" s="2"/>
    </row>
    <row r="280" spans="13:26" x14ac:dyDescent="0.25">
      <c r="M280" s="2"/>
      <c r="N280" s="1">
        <f t="shared" si="24"/>
        <v>218</v>
      </c>
      <c r="O280" s="124">
        <f t="shared" si="21"/>
        <v>7186862.6951071862</v>
      </c>
      <c r="P280" s="124">
        <f t="shared" si="25"/>
        <v>25968.425202066981</v>
      </c>
      <c r="Q280" s="124">
        <f t="shared" si="22"/>
        <v>15590.747432750763</v>
      </c>
      <c r="R280" s="124">
        <f t="shared" si="23"/>
        <v>7228421.8677420039</v>
      </c>
      <c r="Z280" s="2"/>
    </row>
    <row r="281" spans="13:26" x14ac:dyDescent="0.25">
      <c r="M281" s="2"/>
      <c r="N281" s="1">
        <f t="shared" si="24"/>
        <v>219</v>
      </c>
      <c r="O281" s="124">
        <f t="shared" si="21"/>
        <v>7228421.8677420039</v>
      </c>
      <c r="P281" s="124">
        <f t="shared" si="25"/>
        <v>25968.425202066981</v>
      </c>
      <c r="Q281" s="124">
        <f t="shared" si="22"/>
        <v>15680.903400876416</v>
      </c>
      <c r="R281" s="124">
        <f t="shared" si="23"/>
        <v>7270071.1963449474</v>
      </c>
      <c r="Z281" s="2"/>
    </row>
    <row r="282" spans="13:26" x14ac:dyDescent="0.25">
      <c r="M282" s="2"/>
      <c r="N282" s="1">
        <f t="shared" si="24"/>
        <v>220</v>
      </c>
      <c r="O282" s="124">
        <f t="shared" si="21"/>
        <v>7270071.1963449474</v>
      </c>
      <c r="P282" s="124">
        <f t="shared" si="25"/>
        <v>25968.425202066981</v>
      </c>
      <c r="Q282" s="124">
        <f t="shared" si="22"/>
        <v>15771.254947933827</v>
      </c>
      <c r="R282" s="124">
        <f t="shared" si="23"/>
        <v>7311810.8764949478</v>
      </c>
      <c r="Z282" s="2"/>
    </row>
    <row r="283" spans="13:26" x14ac:dyDescent="0.25">
      <c r="M283" s="2"/>
      <c r="N283" s="1">
        <f t="shared" si="24"/>
        <v>221</v>
      </c>
      <c r="O283" s="124">
        <f t="shared" si="21"/>
        <v>7311810.8764949478</v>
      </c>
      <c r="P283" s="124">
        <f t="shared" si="25"/>
        <v>25968.425202066981</v>
      </c>
      <c r="Q283" s="124">
        <f t="shared" si="22"/>
        <v>15861.802498200161</v>
      </c>
      <c r="R283" s="124">
        <f t="shared" si="23"/>
        <v>7353641.1041952148</v>
      </c>
      <c r="Z283" s="2"/>
    </row>
    <row r="284" spans="13:26" x14ac:dyDescent="0.25">
      <c r="M284" s="2"/>
      <c r="N284" s="1">
        <f t="shared" si="24"/>
        <v>222</v>
      </c>
      <c r="O284" s="124">
        <f t="shared" si="21"/>
        <v>7353641.1041952148</v>
      </c>
      <c r="P284" s="124">
        <f t="shared" si="25"/>
        <v>25968.425202066981</v>
      </c>
      <c r="Q284" s="124">
        <f t="shared" si="22"/>
        <v>15952.546476872983</v>
      </c>
      <c r="R284" s="124">
        <f t="shared" si="23"/>
        <v>7395562.0758741545</v>
      </c>
      <c r="Z284" s="2"/>
    </row>
    <row r="285" spans="13:26" x14ac:dyDescent="0.25">
      <c r="M285" s="2"/>
      <c r="N285" s="1">
        <f t="shared" si="24"/>
        <v>223</v>
      </c>
      <c r="O285" s="124">
        <f t="shared" si="21"/>
        <v>7395562.0758741545</v>
      </c>
      <c r="P285" s="124">
        <f t="shared" si="25"/>
        <v>25968.425202066981</v>
      </c>
      <c r="Q285" s="124">
        <f t="shared" si="22"/>
        <v>16043.48731007226</v>
      </c>
      <c r="R285" s="124">
        <f t="shared" si="23"/>
        <v>7437573.9883862939</v>
      </c>
      <c r="Z285" s="2"/>
    </row>
    <row r="286" spans="13:26" x14ac:dyDescent="0.25">
      <c r="M286" s="2"/>
      <c r="N286" s="1">
        <f t="shared" si="24"/>
        <v>224</v>
      </c>
      <c r="O286" s="124">
        <f t="shared" si="21"/>
        <v>7437573.9883862939</v>
      </c>
      <c r="P286" s="124">
        <f t="shared" si="25"/>
        <v>25968.425202066981</v>
      </c>
      <c r="Q286" s="124">
        <f t="shared" si="22"/>
        <v>16134.625424842354</v>
      </c>
      <c r="R286" s="124">
        <f t="shared" si="23"/>
        <v>7479677.0390132032</v>
      </c>
      <c r="Z286" s="2"/>
    </row>
    <row r="287" spans="13:26" x14ac:dyDescent="0.25">
      <c r="M287" s="2"/>
      <c r="N287" s="1">
        <f t="shared" si="24"/>
        <v>225</v>
      </c>
      <c r="O287" s="124">
        <f t="shared" si="21"/>
        <v>7479677.0390132032</v>
      </c>
      <c r="P287" s="124">
        <f t="shared" si="25"/>
        <v>25968.425202066981</v>
      </c>
      <c r="Q287" s="124">
        <f t="shared" si="22"/>
        <v>16225.961249154032</v>
      </c>
      <c r="R287" s="124">
        <f t="shared" si="23"/>
        <v>7521871.4254644243</v>
      </c>
      <c r="Z287" s="2"/>
    </row>
    <row r="288" spans="13:26" x14ac:dyDescent="0.25">
      <c r="M288" s="2"/>
      <c r="N288" s="1">
        <f t="shared" si="24"/>
        <v>226</v>
      </c>
      <c r="O288" s="124">
        <f t="shared" si="21"/>
        <v>7521871.4254644243</v>
      </c>
      <c r="P288" s="124">
        <f t="shared" si="25"/>
        <v>25968.425202066981</v>
      </c>
      <c r="Q288" s="124">
        <f t="shared" si="22"/>
        <v>16317.495211906476</v>
      </c>
      <c r="R288" s="124">
        <f t="shared" si="23"/>
        <v>7564157.345878398</v>
      </c>
      <c r="Z288" s="2"/>
    </row>
    <row r="289" spans="13:26" x14ac:dyDescent="0.25">
      <c r="M289" s="2"/>
      <c r="N289" s="1">
        <f t="shared" si="24"/>
        <v>227</v>
      </c>
      <c r="O289" s="124">
        <f t="shared" si="21"/>
        <v>7564157.345878398</v>
      </c>
      <c r="P289" s="124">
        <f t="shared" si="25"/>
        <v>25968.425202066981</v>
      </c>
      <c r="Q289" s="124">
        <f t="shared" si="22"/>
        <v>16409.227742929295</v>
      </c>
      <c r="R289" s="124">
        <f t="shared" si="23"/>
        <v>7606534.9988233941</v>
      </c>
      <c r="Z289" s="2"/>
    </row>
    <row r="290" spans="13:26" x14ac:dyDescent="0.25">
      <c r="M290" s="2"/>
      <c r="N290" s="1">
        <f t="shared" si="24"/>
        <v>228</v>
      </c>
      <c r="O290" s="124">
        <f t="shared" si="21"/>
        <v>7606534.9988233941</v>
      </c>
      <c r="P290" s="124">
        <f t="shared" si="25"/>
        <v>25968.425202066981</v>
      </c>
      <c r="Q290" s="124">
        <f t="shared" si="22"/>
        <v>16501.159272984547</v>
      </c>
      <c r="R290" s="124">
        <f t="shared" si="23"/>
        <v>7649004.5832984457</v>
      </c>
      <c r="Z290" s="2"/>
    </row>
    <row r="291" spans="13:26" x14ac:dyDescent="0.25">
      <c r="M291" s="2"/>
      <c r="N291" s="1">
        <f t="shared" si="24"/>
        <v>229</v>
      </c>
      <c r="O291" s="124">
        <f t="shared" si="21"/>
        <v>7649004.5832984457</v>
      </c>
      <c r="P291" s="124">
        <f t="shared" si="25"/>
        <v>25968.425202066981</v>
      </c>
      <c r="Q291" s="124">
        <f t="shared" si="22"/>
        <v>16593.290233768752</v>
      </c>
      <c r="R291" s="124">
        <f t="shared" si="23"/>
        <v>7691566.2987342812</v>
      </c>
      <c r="Z291" s="2"/>
    </row>
    <row r="292" spans="13:26" x14ac:dyDescent="0.25">
      <c r="M292" s="2"/>
      <c r="N292" s="1">
        <f t="shared" si="24"/>
        <v>230</v>
      </c>
      <c r="O292" s="124">
        <f t="shared" si="21"/>
        <v>7691566.2987342812</v>
      </c>
      <c r="P292" s="124">
        <f t="shared" si="25"/>
        <v>25968.425202066981</v>
      </c>
      <c r="Q292" s="124">
        <f t="shared" si="22"/>
        <v>16685.621057914937</v>
      </c>
      <c r="R292" s="124">
        <f t="shared" si="23"/>
        <v>7734220.3449942628</v>
      </c>
      <c r="Z292" s="2"/>
    </row>
    <row r="293" spans="13:26" x14ac:dyDescent="0.25">
      <c r="M293" s="2"/>
      <c r="N293" s="1">
        <f t="shared" si="24"/>
        <v>231</v>
      </c>
      <c r="O293" s="124">
        <f t="shared" si="21"/>
        <v>7734220.3449942628</v>
      </c>
      <c r="P293" s="124">
        <f t="shared" si="25"/>
        <v>25968.425202066981</v>
      </c>
      <c r="Q293" s="124">
        <f t="shared" si="22"/>
        <v>16778.152178994653</v>
      </c>
      <c r="R293" s="124">
        <f t="shared" si="23"/>
        <v>7776966.9223753242</v>
      </c>
      <c r="Z293" s="2"/>
    </row>
    <row r="294" spans="13:26" x14ac:dyDescent="0.25">
      <c r="M294" s="2"/>
      <c r="N294" s="1">
        <f t="shared" si="24"/>
        <v>232</v>
      </c>
      <c r="O294" s="124">
        <f t="shared" si="21"/>
        <v>7776966.9223753242</v>
      </c>
      <c r="P294" s="124">
        <f t="shared" si="25"/>
        <v>25968.425202066981</v>
      </c>
      <c r="Q294" s="124">
        <f t="shared" si="22"/>
        <v>16870.884031520007</v>
      </c>
      <c r="R294" s="124">
        <f t="shared" si="23"/>
        <v>7819806.2316089114</v>
      </c>
      <c r="Z294" s="2"/>
    </row>
    <row r="295" spans="13:26" x14ac:dyDescent="0.25">
      <c r="M295" s="2"/>
      <c r="N295" s="1">
        <f t="shared" si="24"/>
        <v>233</v>
      </c>
      <c r="O295" s="124">
        <f t="shared" ref="O295:O358" si="26">R294</f>
        <v>7819806.2316089114</v>
      </c>
      <c r="P295" s="124">
        <f t="shared" si="25"/>
        <v>25968.425202066981</v>
      </c>
      <c r="Q295" s="124">
        <f t="shared" ref="Q295:Q358" si="27">O295*$P$57</f>
        <v>16963.817050945727</v>
      </c>
      <c r="R295" s="124">
        <f t="shared" ref="R295:R358" si="28">O295+P295+Q295</f>
        <v>7862738.4738619244</v>
      </c>
      <c r="Z295" s="2"/>
    </row>
    <row r="296" spans="13:26" x14ac:dyDescent="0.25">
      <c r="M296" s="2"/>
      <c r="N296" s="1">
        <f t="shared" si="24"/>
        <v>234</v>
      </c>
      <c r="O296" s="124">
        <f t="shared" si="26"/>
        <v>7862738.4738619244</v>
      </c>
      <c r="P296" s="124">
        <f t="shared" si="25"/>
        <v>25968.425202066981</v>
      </c>
      <c r="Q296" s="124">
        <f t="shared" si="27"/>
        <v>17056.951673671174</v>
      </c>
      <c r="R296" s="124">
        <f t="shared" si="28"/>
        <v>7905763.850737663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7905763.850737663</v>
      </c>
      <c r="P297" s="124">
        <f t="shared" si="25"/>
        <v>25968.425202066981</v>
      </c>
      <c r="Q297" s="124">
        <f t="shared" si="27"/>
        <v>17150.288337042417</v>
      </c>
      <c r="R297" s="124">
        <f t="shared" si="28"/>
        <v>7948882.5642767726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7948882.5642767726</v>
      </c>
      <c r="P298" s="124">
        <f t="shared" si="25"/>
        <v>25968.425202066981</v>
      </c>
      <c r="Q298" s="124">
        <f t="shared" si="27"/>
        <v>17243.82747935427</v>
      </c>
      <c r="R298" s="124">
        <f t="shared" si="28"/>
        <v>7992094.8169581937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7992094.8169581937</v>
      </c>
      <c r="P299" s="124">
        <f t="shared" si="25"/>
        <v>25968.425202066981</v>
      </c>
      <c r="Q299" s="124">
        <f t="shared" si="27"/>
        <v>17337.569539852364</v>
      </c>
      <c r="R299" s="124">
        <f t="shared" si="28"/>
        <v>8035400.8117001131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8035400.8117001131</v>
      </c>
      <c r="P300" s="124">
        <f t="shared" si="25"/>
        <v>25968.425202066981</v>
      </c>
      <c r="Q300" s="124">
        <f t="shared" si="27"/>
        <v>17431.514958735206</v>
      </c>
      <c r="R300" s="124">
        <f t="shared" si="28"/>
        <v>8078800.7518609157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8078800.7518609157</v>
      </c>
      <c r="P301" s="124">
        <f t="shared" si="25"/>
        <v>25968.425202066981</v>
      </c>
      <c r="Q301" s="124">
        <f t="shared" si="27"/>
        <v>17525.664177156232</v>
      </c>
      <c r="R301" s="124">
        <f t="shared" si="28"/>
        <v>8122294.8412401387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8122294.8412401387</v>
      </c>
      <c r="P302" s="124">
        <f t="shared" si="25"/>
        <v>25968.425202066981</v>
      </c>
      <c r="Q302" s="124">
        <f t="shared" si="27"/>
        <v>17620.017637225894</v>
      </c>
      <c r="R302" s="124">
        <f t="shared" si="28"/>
        <v>8165883.2840794316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8165883.2840794316</v>
      </c>
      <c r="P303" s="124">
        <f t="shared" si="25"/>
        <v>25968.425202066981</v>
      </c>
      <c r="Q303" s="124">
        <f t="shared" si="27"/>
        <v>17714.575782013741</v>
      </c>
      <c r="R303" s="124">
        <f t="shared" si="28"/>
        <v>8209566.2850635126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8209566.2850635126</v>
      </c>
      <c r="P304" s="124">
        <f t="shared" si="25"/>
        <v>25968.425202066981</v>
      </c>
      <c r="Q304" s="124">
        <f t="shared" si="27"/>
        <v>17809.339055550477</v>
      </c>
      <c r="R304" s="124">
        <f t="shared" si="28"/>
        <v>8253344.0493211299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8253344.0493211299</v>
      </c>
      <c r="P305" s="124">
        <f t="shared" si="25"/>
        <v>25968.425202066981</v>
      </c>
      <c r="Q305" s="124">
        <f t="shared" si="27"/>
        <v>17904.307902830067</v>
      </c>
      <c r="R305" s="124">
        <f t="shared" si="28"/>
        <v>8297216.7824260266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8297216.7824260266</v>
      </c>
      <c r="P306" s="124">
        <f t="shared" si="25"/>
        <v>25968.425202066981</v>
      </c>
      <c r="Q306" s="124">
        <f t="shared" si="27"/>
        <v>17999.482769811817</v>
      </c>
      <c r="R306" s="124">
        <f t="shared" si="28"/>
        <v>8341184.6903979052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8341184.6903979052</v>
      </c>
      <c r="P307" s="124">
        <f t="shared" si="25"/>
        <v>25968.425202066981</v>
      </c>
      <c r="Q307" s="124">
        <f t="shared" si="27"/>
        <v>18094.864103422471</v>
      </c>
      <c r="R307" s="124">
        <f t="shared" si="28"/>
        <v>8385247.9797033947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8385247.9797033947</v>
      </c>
      <c r="P308" s="124">
        <f t="shared" si="25"/>
        <v>25968.425202066981</v>
      </c>
      <c r="Q308" s="124">
        <f t="shared" si="27"/>
        <v>18190.45235155831</v>
      </c>
      <c r="R308" s="124">
        <f t="shared" si="28"/>
        <v>8429406.8572570197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8429406.8572570197</v>
      </c>
      <c r="P309" s="124">
        <f t="shared" si="25"/>
        <v>25968.425202066981</v>
      </c>
      <c r="Q309" s="124">
        <f t="shared" si="27"/>
        <v>18286.247963087251</v>
      </c>
      <c r="R309" s="124">
        <f t="shared" si="28"/>
        <v>8473661.5304221734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8473661.5304221734</v>
      </c>
      <c r="P310" s="124">
        <f t="shared" si="25"/>
        <v>25968.425202066981</v>
      </c>
      <c r="Q310" s="124">
        <f t="shared" si="27"/>
        <v>18382.251387850964</v>
      </c>
      <c r="R310" s="124">
        <f t="shared" si="28"/>
        <v>8518012.2070120908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8518012.2070120908</v>
      </c>
      <c r="P311" s="124">
        <f t="shared" si="25"/>
        <v>25968.425202066981</v>
      </c>
      <c r="Q311" s="124">
        <f t="shared" si="27"/>
        <v>18478.463076666969</v>
      </c>
      <c r="R311" s="124">
        <f t="shared" si="28"/>
        <v>8562459.0952908248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8562459.0952908248</v>
      </c>
      <c r="P312" s="124">
        <f t="shared" si="25"/>
        <v>25968.425202066981</v>
      </c>
      <c r="Q312" s="124">
        <f t="shared" si="27"/>
        <v>18574.883481330773</v>
      </c>
      <c r="R312" s="124">
        <f t="shared" si="28"/>
        <v>8607002.403974222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8607002.403974222</v>
      </c>
      <c r="P313" s="124">
        <f t="shared" si="25"/>
        <v>25968.425202066981</v>
      </c>
      <c r="Q313" s="124">
        <f t="shared" si="27"/>
        <v>18671.513054617972</v>
      </c>
      <c r="R313" s="124">
        <f t="shared" si="28"/>
        <v>8651642.3422309067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8651642.3422309067</v>
      </c>
      <c r="P314" s="124">
        <f t="shared" si="25"/>
        <v>25968.425202066981</v>
      </c>
      <c r="Q314" s="124">
        <f t="shared" si="27"/>
        <v>18768.352250286393</v>
      </c>
      <c r="R314" s="124">
        <f t="shared" si="28"/>
        <v>8696379.1196832601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8696379.1196832601</v>
      </c>
      <c r="P315" s="124">
        <f t="shared" si="25"/>
        <v>25968.425202066981</v>
      </c>
      <c r="Q315" s="124">
        <f t="shared" si="27"/>
        <v>18865.401523078213</v>
      </c>
      <c r="R315" s="124">
        <f t="shared" si="28"/>
        <v>8741212.946408404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8741212.946408404</v>
      </c>
      <c r="P316" s="124">
        <f t="shared" ref="P316:P379" si="30">P315</f>
        <v>25968.425202066981</v>
      </c>
      <c r="Q316" s="124">
        <f t="shared" si="27"/>
        <v>18962.661328722101</v>
      </c>
      <c r="R316" s="124">
        <f t="shared" si="28"/>
        <v>8786144.0329391919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8786144.0329391919</v>
      </c>
      <c r="P317" s="124">
        <f t="shared" si="30"/>
        <v>25968.425202066981</v>
      </c>
      <c r="Q317" s="124">
        <f t="shared" si="27"/>
        <v>19060.13212393536</v>
      </c>
      <c r="R317" s="124">
        <f t="shared" si="28"/>
        <v>8831172.590265194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8831172.590265194</v>
      </c>
      <c r="P318" s="124">
        <f t="shared" si="30"/>
        <v>25968.425202066981</v>
      </c>
      <c r="Q318" s="124">
        <f t="shared" si="27"/>
        <v>19157.814366426061</v>
      </c>
      <c r="R318" s="124">
        <f t="shared" si="28"/>
        <v>8876298.8298336864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8876298.8298336864</v>
      </c>
      <c r="P319" s="124">
        <f t="shared" si="30"/>
        <v>25968.425202066981</v>
      </c>
      <c r="Q319" s="124">
        <f t="shared" si="27"/>
        <v>19255.708514895203</v>
      </c>
      <c r="R319" s="124">
        <f t="shared" si="28"/>
        <v>8921522.9635506477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8921522.9635506477</v>
      </c>
      <c r="P320" s="124">
        <f t="shared" si="30"/>
        <v>25968.425202066981</v>
      </c>
      <c r="Q320" s="124">
        <f t="shared" si="27"/>
        <v>19353.815029038866</v>
      </c>
      <c r="R320" s="124">
        <f t="shared" si="28"/>
        <v>8966845.2037817519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8966845.2037817519</v>
      </c>
      <c r="P321" s="124">
        <f t="shared" si="30"/>
        <v>25968.425202066981</v>
      </c>
      <c r="Q321" s="124">
        <f t="shared" si="27"/>
        <v>19452.13436955036</v>
      </c>
      <c r="R321" s="124">
        <f t="shared" si="28"/>
        <v>9012265.7633533683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9012265.7633533683</v>
      </c>
      <c r="P322" s="124">
        <f t="shared" si="30"/>
        <v>25968.425202066981</v>
      </c>
      <c r="Q322" s="124">
        <f t="shared" si="27"/>
        <v>19550.666998122404</v>
      </c>
      <c r="R322" s="124">
        <f t="shared" si="28"/>
        <v>9057784.8555535562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9057784.8555535562</v>
      </c>
      <c r="P323" s="124">
        <f t="shared" si="30"/>
        <v>25968.425202066981</v>
      </c>
      <c r="Q323" s="124">
        <f t="shared" si="27"/>
        <v>19649.41337744928</v>
      </c>
      <c r="R323" s="124">
        <f t="shared" si="28"/>
        <v>9103402.6941330712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9103402.6941330712</v>
      </c>
      <c r="P324" s="124">
        <f t="shared" si="30"/>
        <v>25968.425202066981</v>
      </c>
      <c r="Q324" s="124">
        <f t="shared" si="27"/>
        <v>19748.373971229012</v>
      </c>
      <c r="R324" s="124">
        <f t="shared" si="28"/>
        <v>9149119.4933063667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9149119.4933063667</v>
      </c>
      <c r="P325" s="124">
        <f t="shared" si="30"/>
        <v>25968.425202066981</v>
      </c>
      <c r="Q325" s="124">
        <f t="shared" si="27"/>
        <v>19847.549244165544</v>
      </c>
      <c r="R325" s="124">
        <f t="shared" si="28"/>
        <v>9194935.4677525982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9194935.4677525982</v>
      </c>
      <c r="P326" s="124">
        <f t="shared" si="30"/>
        <v>25968.425202066981</v>
      </c>
      <c r="Q326" s="124">
        <f t="shared" si="27"/>
        <v>19946.939661970919</v>
      </c>
      <c r="R326" s="124">
        <f t="shared" si="28"/>
        <v>9240850.8326166347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9240850.8326166347</v>
      </c>
      <c r="P327" s="124">
        <f t="shared" si="30"/>
        <v>25968.425202066981</v>
      </c>
      <c r="Q327" s="124">
        <f t="shared" si="27"/>
        <v>20046.545691367464</v>
      </c>
      <c r="R327" s="124">
        <f t="shared" si="28"/>
        <v>9286865.803510068</v>
      </c>
      <c r="Z327" s="2"/>
    </row>
    <row r="328" spans="13:26" x14ac:dyDescent="0.25">
      <c r="M328" s="2"/>
      <c r="N328" s="1">
        <f t="shared" si="29"/>
        <v>266</v>
      </c>
      <c r="O328" s="124">
        <f t="shared" si="26"/>
        <v>9286865.803510068</v>
      </c>
      <c r="P328" s="124">
        <f t="shared" si="30"/>
        <v>25968.425202066981</v>
      </c>
      <c r="Q328" s="124">
        <f t="shared" si="27"/>
        <v>20146.367800089996</v>
      </c>
      <c r="R328" s="124">
        <f t="shared" si="28"/>
        <v>9332980.5965122245</v>
      </c>
      <c r="Z328" s="2"/>
    </row>
    <row r="329" spans="13:26" x14ac:dyDescent="0.25">
      <c r="M329" s="2"/>
      <c r="N329" s="1">
        <f t="shared" si="29"/>
        <v>267</v>
      </c>
      <c r="O329" s="124">
        <f t="shared" si="26"/>
        <v>9332980.5965122245</v>
      </c>
      <c r="P329" s="124">
        <f t="shared" si="30"/>
        <v>25968.425202066981</v>
      </c>
      <c r="Q329" s="124">
        <f t="shared" si="27"/>
        <v>20246.406456888002</v>
      </c>
      <c r="R329" s="124">
        <f t="shared" si="28"/>
        <v>9379195.4281711783</v>
      </c>
      <c r="Z329" s="2"/>
    </row>
    <row r="330" spans="13:26" x14ac:dyDescent="0.25">
      <c r="M330" s="2"/>
      <c r="N330" s="1">
        <f t="shared" si="29"/>
        <v>268</v>
      </c>
      <c r="O330" s="124">
        <f t="shared" si="26"/>
        <v>9379195.4281711783</v>
      </c>
      <c r="P330" s="124">
        <f t="shared" si="30"/>
        <v>25968.425202066981</v>
      </c>
      <c r="Q330" s="124">
        <f t="shared" si="27"/>
        <v>20346.662131527839</v>
      </c>
      <c r="R330" s="124">
        <f t="shared" si="28"/>
        <v>9425510.5155047718</v>
      </c>
      <c r="Z330" s="2"/>
    </row>
    <row r="331" spans="13:26" x14ac:dyDescent="0.25">
      <c r="M331" s="2"/>
      <c r="N331" s="1">
        <f t="shared" si="29"/>
        <v>269</v>
      </c>
      <c r="O331" s="124">
        <f t="shared" si="26"/>
        <v>9425510.5155047718</v>
      </c>
      <c r="P331" s="124">
        <f t="shared" si="30"/>
        <v>25968.425202066981</v>
      </c>
      <c r="Q331" s="124">
        <f t="shared" si="27"/>
        <v>20447.135294794953</v>
      </c>
      <c r="R331" s="124">
        <f t="shared" si="28"/>
        <v>9471926.076001633</v>
      </c>
      <c r="Z331" s="2"/>
    </row>
    <row r="332" spans="13:26" x14ac:dyDescent="0.25">
      <c r="M332" s="2"/>
      <c r="N332" s="1">
        <f t="shared" si="29"/>
        <v>270</v>
      </c>
      <c r="O332" s="124">
        <f t="shared" si="26"/>
        <v>9471926.076001633</v>
      </c>
      <c r="P332" s="124">
        <f t="shared" si="30"/>
        <v>25968.425202066981</v>
      </c>
      <c r="Q332" s="124">
        <f t="shared" si="27"/>
        <v>20547.82641849609</v>
      </c>
      <c r="R332" s="124">
        <f t="shared" si="28"/>
        <v>9518442.3276221957</v>
      </c>
      <c r="Z332" s="2"/>
    </row>
    <row r="333" spans="13:26" x14ac:dyDescent="0.25">
      <c r="M333" s="2"/>
      <c r="N333" s="1">
        <f t="shared" si="29"/>
        <v>271</v>
      </c>
      <c r="O333" s="124">
        <f t="shared" si="26"/>
        <v>9518442.3276221957</v>
      </c>
      <c r="P333" s="124">
        <f t="shared" si="30"/>
        <v>25968.425202066981</v>
      </c>
      <c r="Q333" s="124">
        <f t="shared" si="27"/>
        <v>20648.735975461499</v>
      </c>
      <c r="R333" s="124">
        <f t="shared" si="28"/>
        <v>9565059.4887997229</v>
      </c>
      <c r="Z333" s="2"/>
    </row>
    <row r="334" spans="13:26" x14ac:dyDescent="0.25">
      <c r="M334" s="2"/>
      <c r="N334" s="1">
        <f t="shared" si="29"/>
        <v>272</v>
      </c>
      <c r="O334" s="124">
        <f t="shared" si="26"/>
        <v>9565059.4887997229</v>
      </c>
      <c r="P334" s="124">
        <f t="shared" si="30"/>
        <v>25968.425202066981</v>
      </c>
      <c r="Q334" s="124">
        <f t="shared" si="27"/>
        <v>20749.864439547149</v>
      </c>
      <c r="R334" s="124">
        <f t="shared" si="28"/>
        <v>9611777.778441336</v>
      </c>
      <c r="Z334" s="2"/>
    </row>
    <row r="335" spans="13:26" x14ac:dyDescent="0.25">
      <c r="M335" s="2"/>
      <c r="N335" s="1">
        <f t="shared" si="29"/>
        <v>273</v>
      </c>
      <c r="O335" s="124">
        <f t="shared" si="26"/>
        <v>9611777.778441336</v>
      </c>
      <c r="P335" s="124">
        <f t="shared" si="30"/>
        <v>25968.425202066981</v>
      </c>
      <c r="Q335" s="124">
        <f t="shared" si="27"/>
        <v>20851.212285636982</v>
      </c>
      <c r="R335" s="124">
        <f t="shared" si="28"/>
        <v>9658597.4159290399</v>
      </c>
      <c r="Z335" s="2"/>
    </row>
    <row r="336" spans="13:26" x14ac:dyDescent="0.25">
      <c r="M336" s="2"/>
      <c r="N336" s="1">
        <f t="shared" si="29"/>
        <v>274</v>
      </c>
      <c r="O336" s="124">
        <f t="shared" si="26"/>
        <v>9658597.4159290399</v>
      </c>
      <c r="P336" s="124">
        <f t="shared" si="30"/>
        <v>25968.425202066981</v>
      </c>
      <c r="Q336" s="124">
        <f t="shared" si="27"/>
        <v>20952.779989645114</v>
      </c>
      <c r="R336" s="124">
        <f t="shared" si="28"/>
        <v>9705518.6211207509</v>
      </c>
      <c r="Z336" s="2"/>
    </row>
    <row r="337" spans="13:26" x14ac:dyDescent="0.25">
      <c r="M337" s="2"/>
      <c r="N337" s="1">
        <f t="shared" si="29"/>
        <v>275</v>
      </c>
      <c r="O337" s="124">
        <f t="shared" si="26"/>
        <v>9705518.6211207509</v>
      </c>
      <c r="P337" s="124">
        <f t="shared" si="30"/>
        <v>25968.425202066981</v>
      </c>
      <c r="Q337" s="124">
        <f t="shared" si="27"/>
        <v>21054.568028518082</v>
      </c>
      <c r="R337" s="124">
        <f t="shared" si="28"/>
        <v>9752541.6143513359</v>
      </c>
      <c r="Z337" s="2"/>
    </row>
    <row r="338" spans="13:26" x14ac:dyDescent="0.25">
      <c r="M338" s="2"/>
      <c r="N338" s="1">
        <f t="shared" si="29"/>
        <v>276</v>
      </c>
      <c r="O338" s="124">
        <f t="shared" si="26"/>
        <v>9752541.6143513359</v>
      </c>
      <c r="P338" s="124">
        <f t="shared" si="30"/>
        <v>25968.425202066981</v>
      </c>
      <c r="Q338" s="124">
        <f t="shared" si="27"/>
        <v>21156.57688023708</v>
      </c>
      <c r="R338" s="124">
        <f t="shared" si="28"/>
        <v>9799666.6164336391</v>
      </c>
      <c r="Z338" s="2"/>
    </row>
    <row r="339" spans="13:26" x14ac:dyDescent="0.25">
      <c r="M339" s="2"/>
      <c r="N339" s="1">
        <f t="shared" si="29"/>
        <v>277</v>
      </c>
      <c r="O339" s="124">
        <f t="shared" si="26"/>
        <v>9799666.6164336391</v>
      </c>
      <c r="P339" s="124">
        <f t="shared" si="30"/>
        <v>25968.425202066981</v>
      </c>
      <c r="Q339" s="124">
        <f t="shared" si="27"/>
        <v>21258.807023820213</v>
      </c>
      <c r="R339" s="124">
        <f t="shared" si="28"/>
        <v>9846893.8486595247</v>
      </c>
      <c r="Z339" s="2"/>
    </row>
    <row r="340" spans="13:26" x14ac:dyDescent="0.25">
      <c r="M340" s="2"/>
      <c r="N340" s="1">
        <f t="shared" si="29"/>
        <v>278</v>
      </c>
      <c r="O340" s="124">
        <f t="shared" si="26"/>
        <v>9846893.8486595247</v>
      </c>
      <c r="P340" s="124">
        <f t="shared" si="30"/>
        <v>25968.425202066981</v>
      </c>
      <c r="Q340" s="124">
        <f t="shared" si="27"/>
        <v>21361.258939324722</v>
      </c>
      <c r="R340" s="124">
        <f t="shared" si="28"/>
        <v>9894223.5328009147</v>
      </c>
      <c r="Z340" s="2"/>
    </row>
    <row r="341" spans="13:26" x14ac:dyDescent="0.25">
      <c r="M341" s="2"/>
      <c r="N341" s="1">
        <f t="shared" si="29"/>
        <v>279</v>
      </c>
      <c r="O341" s="124">
        <f t="shared" si="26"/>
        <v>9894223.5328009147</v>
      </c>
      <c r="P341" s="124">
        <f t="shared" si="30"/>
        <v>25968.425202066981</v>
      </c>
      <c r="Q341" s="124">
        <f t="shared" si="27"/>
        <v>21463.93310784928</v>
      </c>
      <c r="R341" s="124">
        <f t="shared" si="28"/>
        <v>9941655.89111083</v>
      </c>
      <c r="Z341" s="2"/>
    </row>
    <row r="342" spans="13:26" x14ac:dyDescent="0.25">
      <c r="M342" s="2"/>
      <c r="N342" s="1">
        <f t="shared" si="29"/>
        <v>280</v>
      </c>
      <c r="O342" s="124">
        <f t="shared" si="26"/>
        <v>9941655.89111083</v>
      </c>
      <c r="P342" s="124">
        <f t="shared" si="30"/>
        <v>25968.425202066981</v>
      </c>
      <c r="Q342" s="124">
        <f t="shared" si="27"/>
        <v>21566.830011536207</v>
      </c>
      <c r="R342" s="124">
        <f t="shared" si="28"/>
        <v>9989191.1463244315</v>
      </c>
      <c r="Z342" s="2"/>
    </row>
    <row r="343" spans="13:26" x14ac:dyDescent="0.25">
      <c r="M343" s="2"/>
      <c r="N343" s="1">
        <f t="shared" si="29"/>
        <v>281</v>
      </c>
      <c r="O343" s="124">
        <f t="shared" si="26"/>
        <v>9989191.1463244315</v>
      </c>
      <c r="P343" s="124">
        <f t="shared" si="30"/>
        <v>25968.425202066981</v>
      </c>
      <c r="Q343" s="124">
        <f t="shared" si="27"/>
        <v>21669.950133573762</v>
      </c>
      <c r="R343" s="124">
        <f t="shared" si="28"/>
        <v>10036829.521660071</v>
      </c>
      <c r="Z343" s="2"/>
    </row>
    <row r="344" spans="13:26" x14ac:dyDescent="0.25">
      <c r="M344" s="2"/>
      <c r="N344" s="1">
        <f t="shared" si="29"/>
        <v>282</v>
      </c>
      <c r="O344" s="124">
        <f t="shared" si="26"/>
        <v>10036829.521660071</v>
      </c>
      <c r="P344" s="124">
        <f t="shared" si="30"/>
        <v>25968.425202066981</v>
      </c>
      <c r="Q344" s="124">
        <f t="shared" si="27"/>
        <v>21773.293958198406</v>
      </c>
      <c r="R344" s="124">
        <f t="shared" si="28"/>
        <v>10084571.240820335</v>
      </c>
      <c r="Z344" s="2"/>
    </row>
    <row r="345" spans="13:26" x14ac:dyDescent="0.25">
      <c r="M345" s="2"/>
      <c r="N345" s="1">
        <f t="shared" si="29"/>
        <v>283</v>
      </c>
      <c r="O345" s="124">
        <f t="shared" si="26"/>
        <v>10084571.240820335</v>
      </c>
      <c r="P345" s="124">
        <f t="shared" si="30"/>
        <v>25968.425202066981</v>
      </c>
      <c r="Q345" s="124">
        <f t="shared" si="27"/>
        <v>21876.861970697064</v>
      </c>
      <c r="R345" s="124">
        <f t="shared" si="28"/>
        <v>10132416.527993098</v>
      </c>
      <c r="Z345" s="2"/>
    </row>
    <row r="346" spans="13:26" x14ac:dyDescent="0.25">
      <c r="M346" s="2"/>
      <c r="N346" s="1">
        <f t="shared" si="29"/>
        <v>284</v>
      </c>
      <c r="O346" s="124">
        <f t="shared" si="26"/>
        <v>10132416.527993098</v>
      </c>
      <c r="P346" s="124">
        <f t="shared" si="30"/>
        <v>25968.425202066981</v>
      </c>
      <c r="Q346" s="124">
        <f t="shared" si="27"/>
        <v>21980.654657409417</v>
      </c>
      <c r="R346" s="124">
        <f t="shared" si="28"/>
        <v>10180365.607852573</v>
      </c>
      <c r="Z346" s="2"/>
    </row>
    <row r="347" spans="13:26" x14ac:dyDescent="0.25">
      <c r="M347" s="2"/>
      <c r="N347" s="1">
        <f t="shared" si="29"/>
        <v>285</v>
      </c>
      <c r="O347" s="124">
        <f t="shared" si="26"/>
        <v>10180365.607852573</v>
      </c>
      <c r="P347" s="124">
        <f t="shared" si="30"/>
        <v>25968.425202066981</v>
      </c>
      <c r="Q347" s="124">
        <f t="shared" si="27"/>
        <v>22084.672505730188</v>
      </c>
      <c r="R347" s="124">
        <f t="shared" si="28"/>
        <v>10228418.705560369</v>
      </c>
      <c r="Z347" s="2"/>
    </row>
    <row r="348" spans="13:26" x14ac:dyDescent="0.25">
      <c r="M348" s="2"/>
      <c r="N348" s="1">
        <f t="shared" si="29"/>
        <v>286</v>
      </c>
      <c r="O348" s="124">
        <f t="shared" si="26"/>
        <v>10228418.705560369</v>
      </c>
      <c r="P348" s="124">
        <f t="shared" si="30"/>
        <v>25968.425202066981</v>
      </c>
      <c r="Q348" s="124">
        <f t="shared" si="27"/>
        <v>22188.916004111423</v>
      </c>
      <c r="R348" s="124">
        <f t="shared" si="28"/>
        <v>10276576.046766547</v>
      </c>
      <c r="Z348" s="2"/>
    </row>
    <row r="349" spans="13:26" x14ac:dyDescent="0.25">
      <c r="M349" s="2"/>
      <c r="N349" s="1">
        <f t="shared" si="29"/>
        <v>287</v>
      </c>
      <c r="O349" s="124">
        <f t="shared" si="26"/>
        <v>10276576.046766547</v>
      </c>
      <c r="P349" s="124">
        <f t="shared" si="30"/>
        <v>25968.425202066981</v>
      </c>
      <c r="Q349" s="124">
        <f t="shared" si="27"/>
        <v>22293.385642064779</v>
      </c>
      <c r="R349" s="124">
        <f t="shared" si="28"/>
        <v>10324837.857610678</v>
      </c>
      <c r="Z349" s="2"/>
    </row>
    <row r="350" spans="13:26" x14ac:dyDescent="0.25">
      <c r="M350" s="2"/>
      <c r="N350" s="1">
        <f t="shared" si="29"/>
        <v>288</v>
      </c>
      <c r="O350" s="124">
        <f t="shared" si="26"/>
        <v>10324837.857610678</v>
      </c>
      <c r="P350" s="124">
        <f t="shared" si="30"/>
        <v>25968.425202066981</v>
      </c>
      <c r="Q350" s="124">
        <f t="shared" si="27"/>
        <v>22398.081910163834</v>
      </c>
      <c r="R350" s="124">
        <f t="shared" si="28"/>
        <v>10373204.364722908</v>
      </c>
      <c r="Z350" s="2"/>
    </row>
    <row r="351" spans="13:26" x14ac:dyDescent="0.25">
      <c r="M351" s="2"/>
      <c r="N351" s="1">
        <f t="shared" si="29"/>
        <v>289</v>
      </c>
      <c r="O351" s="124">
        <f t="shared" si="26"/>
        <v>10373204.364722908</v>
      </c>
      <c r="P351" s="124">
        <f t="shared" si="30"/>
        <v>25968.425202066981</v>
      </c>
      <c r="Q351" s="124">
        <f t="shared" si="27"/>
        <v>22503.005300046385</v>
      </c>
      <c r="R351" s="124">
        <f t="shared" si="28"/>
        <v>10421675.79522502</v>
      </c>
      <c r="Z351" s="2"/>
    </row>
    <row r="352" spans="13:26" x14ac:dyDescent="0.25">
      <c r="M352" s="2"/>
      <c r="N352" s="1">
        <f t="shared" si="29"/>
        <v>290</v>
      </c>
      <c r="O352" s="124">
        <f t="shared" si="26"/>
        <v>10421675.79522502</v>
      </c>
      <c r="P352" s="124">
        <f t="shared" si="30"/>
        <v>25968.425202066981</v>
      </c>
      <c r="Q352" s="124">
        <f t="shared" si="27"/>
        <v>22608.156304416771</v>
      </c>
      <c r="R352" s="124">
        <f t="shared" si="28"/>
        <v>10470252.376731504</v>
      </c>
      <c r="Z352" s="2"/>
    </row>
    <row r="353" spans="13:26" x14ac:dyDescent="0.25">
      <c r="M353" s="2"/>
      <c r="N353" s="1">
        <f t="shared" si="29"/>
        <v>291</v>
      </c>
      <c r="O353" s="124">
        <f t="shared" si="26"/>
        <v>10470252.376731504</v>
      </c>
      <c r="P353" s="124">
        <f t="shared" si="30"/>
        <v>25968.425202066981</v>
      </c>
      <c r="Q353" s="124">
        <f t="shared" si="27"/>
        <v>22713.535417048159</v>
      </c>
      <c r="R353" s="124">
        <f t="shared" si="28"/>
        <v>10518934.337350618</v>
      </c>
      <c r="Z353" s="2"/>
    </row>
    <row r="354" spans="13:26" x14ac:dyDescent="0.25">
      <c r="M354" s="2"/>
      <c r="N354" s="1">
        <f t="shared" si="29"/>
        <v>292</v>
      </c>
      <c r="O354" s="124">
        <f t="shared" si="26"/>
        <v>10518934.337350618</v>
      </c>
      <c r="P354" s="124">
        <f t="shared" si="30"/>
        <v>25968.425202066981</v>
      </c>
      <c r="Q354" s="124">
        <f t="shared" si="27"/>
        <v>22819.14313278488</v>
      </c>
      <c r="R354" s="124">
        <f t="shared" si="28"/>
        <v>10567721.90568547</v>
      </c>
      <c r="Z354" s="2"/>
    </row>
    <row r="355" spans="13:26" x14ac:dyDescent="0.25">
      <c r="M355" s="2"/>
      <c r="N355" s="1">
        <f t="shared" si="29"/>
        <v>293</v>
      </c>
      <c r="O355" s="124">
        <f t="shared" si="26"/>
        <v>10567721.90568547</v>
      </c>
      <c r="P355" s="124">
        <f t="shared" si="30"/>
        <v>25968.425202066981</v>
      </c>
      <c r="Q355" s="124">
        <f t="shared" si="27"/>
        <v>22924.979947544758</v>
      </c>
      <c r="R355" s="124">
        <f t="shared" si="28"/>
        <v>10616615.31083508</v>
      </c>
      <c r="Z355" s="2"/>
    </row>
    <row r="356" spans="13:26" x14ac:dyDescent="0.25">
      <c r="M356" s="2"/>
      <c r="N356" s="1">
        <f t="shared" si="29"/>
        <v>294</v>
      </c>
      <c r="O356" s="124">
        <f t="shared" si="26"/>
        <v>10616615.31083508</v>
      </c>
      <c r="P356" s="124">
        <f t="shared" si="30"/>
        <v>25968.425202066981</v>
      </c>
      <c r="Q356" s="124">
        <f t="shared" si="27"/>
        <v>23031.046358321422</v>
      </c>
      <c r="R356" s="124">
        <f t="shared" si="28"/>
        <v>10665614.782395467</v>
      </c>
      <c r="Z356" s="2"/>
    </row>
    <row r="357" spans="13:26" x14ac:dyDescent="0.25">
      <c r="M357" s="2"/>
      <c r="N357" s="1">
        <f t="shared" si="29"/>
        <v>295</v>
      </c>
      <c r="O357" s="124">
        <f t="shared" si="26"/>
        <v>10665614.782395467</v>
      </c>
      <c r="P357" s="124">
        <f t="shared" si="30"/>
        <v>25968.425202066981</v>
      </c>
      <c r="Q357" s="124">
        <f t="shared" si="27"/>
        <v>23137.342863186659</v>
      </c>
      <c r="R357" s="124">
        <f t="shared" si="28"/>
        <v>10714720.55046072</v>
      </c>
      <c r="Z357" s="2"/>
    </row>
    <row r="358" spans="13:26" x14ac:dyDescent="0.25">
      <c r="M358" s="2"/>
      <c r="N358" s="1">
        <f t="shared" si="29"/>
        <v>296</v>
      </c>
      <c r="O358" s="124">
        <f t="shared" si="26"/>
        <v>10714720.55046072</v>
      </c>
      <c r="P358" s="124">
        <f t="shared" si="30"/>
        <v>25968.425202066981</v>
      </c>
      <c r="Q358" s="124">
        <f t="shared" si="27"/>
        <v>23243.869961292738</v>
      </c>
      <c r="R358" s="124">
        <f t="shared" si="28"/>
        <v>10763932.84562408</v>
      </c>
      <c r="Z358" s="2"/>
    </row>
    <row r="359" spans="13:26" x14ac:dyDescent="0.25">
      <c r="M359" s="2"/>
      <c r="N359" s="1">
        <f t="shared" si="29"/>
        <v>297</v>
      </c>
      <c r="O359" s="124">
        <f t="shared" ref="O359:O422" si="31">R358</f>
        <v>10763932.84562408</v>
      </c>
      <c r="P359" s="124">
        <f t="shared" si="30"/>
        <v>25968.425202066981</v>
      </c>
      <c r="Q359" s="124">
        <f t="shared" ref="Q359:Q422" si="32">O359*$P$57</f>
        <v>23350.628152874757</v>
      </c>
      <c r="R359" s="124">
        <f t="shared" ref="R359:R422" si="33">O359+P359+Q359</f>
        <v>10813251.898979021</v>
      </c>
      <c r="Z359" s="2"/>
    </row>
    <row r="360" spans="13:26" x14ac:dyDescent="0.25">
      <c r="M360" s="2"/>
      <c r="N360" s="1">
        <f t="shared" si="29"/>
        <v>298</v>
      </c>
      <c r="O360" s="124">
        <f t="shared" si="31"/>
        <v>10813251.898979021</v>
      </c>
      <c r="P360" s="124">
        <f t="shared" si="30"/>
        <v>25968.425202066981</v>
      </c>
      <c r="Q360" s="124">
        <f t="shared" si="32"/>
        <v>23457.617939252996</v>
      </c>
      <c r="R360" s="124">
        <f t="shared" si="33"/>
        <v>10862677.94212034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10862677.94212034</v>
      </c>
      <c r="P361" s="124">
        <f t="shared" si="30"/>
        <v>25968.425202066981</v>
      </c>
      <c r="Q361" s="124">
        <f t="shared" si="32"/>
        <v>23564.839822835267</v>
      </c>
      <c r="R361" s="124">
        <f t="shared" si="33"/>
        <v>10912211.20714524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10912211.20714524</v>
      </c>
      <c r="P362" s="124">
        <f t="shared" si="30"/>
        <v>25968.425202066981</v>
      </c>
      <c r="Q362" s="124">
        <f t="shared" si="32"/>
        <v>23672.294307119275</v>
      </c>
      <c r="R362" s="124">
        <f t="shared" si="33"/>
        <v>10961851.926654426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10961851.926654426</v>
      </c>
      <c r="P363" s="124">
        <f t="shared" si="30"/>
        <v>25968.425202066981</v>
      </c>
      <c r="Q363" s="124">
        <f t="shared" si="32"/>
        <v>23779.981896694993</v>
      </c>
      <c r="R363" s="124">
        <f t="shared" si="33"/>
        <v>11011600.333753187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11011600.333753187</v>
      </c>
      <c r="P364" s="124">
        <f t="shared" si="30"/>
        <v>25968.425202066981</v>
      </c>
      <c r="Q364" s="124">
        <f t="shared" si="32"/>
        <v>23887.903097247006</v>
      </c>
      <c r="R364" s="124">
        <f t="shared" si="33"/>
        <v>11061456.662052501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11061456.662052501</v>
      </c>
      <c r="P365" s="124">
        <f t="shared" si="30"/>
        <v>25968.425202066981</v>
      </c>
      <c r="Q365" s="124">
        <f t="shared" si="32"/>
        <v>23996.058415556912</v>
      </c>
      <c r="R365" s="124">
        <f t="shared" si="33"/>
        <v>11111421.145670123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11111421.145670123</v>
      </c>
      <c r="P366" s="124">
        <f t="shared" si="30"/>
        <v>25968.425202066981</v>
      </c>
      <c r="Q366" s="124">
        <f t="shared" si="32"/>
        <v>24104.448359505681</v>
      </c>
      <c r="R366" s="124">
        <f t="shared" si="33"/>
        <v>11161494.019231696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11161494.019231696</v>
      </c>
      <c r="P367" s="124">
        <f t="shared" si="30"/>
        <v>25968.425202066981</v>
      </c>
      <c r="Q367" s="124">
        <f t="shared" si="32"/>
        <v>24213.073438076062</v>
      </c>
      <c r="R367" s="124">
        <f t="shared" si="33"/>
        <v>11211675.517871838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11211675.517871838</v>
      </c>
      <c r="P368" s="124">
        <f t="shared" si="30"/>
        <v>25968.425202066981</v>
      </c>
      <c r="Q368" s="124">
        <f t="shared" si="32"/>
        <v>24321.934161354944</v>
      </c>
      <c r="R368" s="124">
        <f t="shared" si="33"/>
        <v>11261965.87723526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11261965.87723526</v>
      </c>
      <c r="P369" s="124">
        <f t="shared" si="30"/>
        <v>25968.425202066981</v>
      </c>
      <c r="Q369" s="124">
        <f t="shared" si="32"/>
        <v>24431.031040535781</v>
      </c>
      <c r="R369" s="124">
        <f t="shared" si="33"/>
        <v>11312365.333477862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11312365.333477862</v>
      </c>
      <c r="P370" s="124">
        <f t="shared" si="30"/>
        <v>25968.425202066981</v>
      </c>
      <c r="Q370" s="124">
        <f t="shared" si="32"/>
        <v>24540.364587920976</v>
      </c>
      <c r="R370" s="124">
        <f t="shared" si="33"/>
        <v>11362874.12326785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11362874.12326785</v>
      </c>
      <c r="P371" s="124">
        <f t="shared" si="30"/>
        <v>25968.425202066981</v>
      </c>
      <c r="Q371" s="124">
        <f t="shared" si="32"/>
        <v>24649.935316924286</v>
      </c>
      <c r="R371" s="124">
        <f t="shared" si="33"/>
        <v>11413492.48378684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11413492.48378684</v>
      </c>
      <c r="P372" s="124">
        <f t="shared" si="30"/>
        <v>25968.425202066981</v>
      </c>
      <c r="Q372" s="124">
        <f t="shared" si="32"/>
        <v>24759.743742073242</v>
      </c>
      <c r="R372" s="124">
        <f t="shared" si="33"/>
        <v>11464220.652730979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11464220.652730979</v>
      </c>
      <c r="P373" s="124">
        <f t="shared" si="30"/>
        <v>25968.425202066981</v>
      </c>
      <c r="Q373" s="124">
        <f t="shared" si="32"/>
        <v>24869.790379011556</v>
      </c>
      <c r="R373" s="124">
        <f t="shared" si="33"/>
        <v>11515058.868312057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11515058.868312057</v>
      </c>
      <c r="P374" s="124">
        <f t="shared" si="30"/>
        <v>25968.425202066981</v>
      </c>
      <c r="Q374" s="124">
        <f t="shared" si="32"/>
        <v>24980.075744501555</v>
      </c>
      <c r="R374" s="124">
        <f t="shared" si="33"/>
        <v>11566007.369258625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11566007.369258625</v>
      </c>
      <c r="P375" s="124">
        <f t="shared" si="30"/>
        <v>25968.425202066981</v>
      </c>
      <c r="Q375" s="124">
        <f t="shared" si="32"/>
        <v>25090.600356426585</v>
      </c>
      <c r="R375" s="124">
        <f t="shared" si="33"/>
        <v>11617066.394817118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11617066.394817118</v>
      </c>
      <c r="P376" s="124">
        <f t="shared" si="30"/>
        <v>25968.425202066981</v>
      </c>
      <c r="Q376" s="124">
        <f t="shared" si="32"/>
        <v>25201.364733793467</v>
      </c>
      <c r="R376" s="124">
        <f t="shared" si="33"/>
        <v>11668236.184752977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11668236.184752977</v>
      </c>
      <c r="P377" s="124">
        <f t="shared" si="30"/>
        <v>25968.425202066981</v>
      </c>
      <c r="Q377" s="124">
        <f t="shared" si="32"/>
        <v>25312.369396734925</v>
      </c>
      <c r="R377" s="124">
        <f t="shared" si="33"/>
        <v>11719516.979351778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11719516.979351778</v>
      </c>
      <c r="P378" s="124">
        <f t="shared" si="30"/>
        <v>25968.425202066981</v>
      </c>
      <c r="Q378" s="124">
        <f t="shared" si="32"/>
        <v>25423.614866512016</v>
      </c>
      <c r="R378" s="124">
        <f t="shared" si="33"/>
        <v>11770909.019420356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11770909.019420356</v>
      </c>
      <c r="P379" s="124">
        <f t="shared" si="30"/>
        <v>25968.425202066981</v>
      </c>
      <c r="Q379" s="124">
        <f t="shared" si="32"/>
        <v>25535.10166551661</v>
      </c>
      <c r="R379" s="124">
        <f t="shared" si="33"/>
        <v>11822412.546287939</v>
      </c>
      <c r="Z379" s="2"/>
    </row>
    <row r="380" spans="13:26" x14ac:dyDescent="0.25">
      <c r="M380" s="2"/>
      <c r="N380" s="1">
        <f t="shared" ref="N380:N443" si="34">N379+1</f>
        <v>318</v>
      </c>
      <c r="O380" s="124">
        <f t="shared" si="31"/>
        <v>11822412.546287939</v>
      </c>
      <c r="P380" s="124">
        <f t="shared" ref="P380:P443" si="35">P379</f>
        <v>25968.425202066981</v>
      </c>
      <c r="Q380" s="124">
        <f t="shared" si="32"/>
        <v>25646.830317273801</v>
      </c>
      <c r="R380" s="124">
        <f t="shared" si="33"/>
        <v>11874027.801807279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11874027.801807279</v>
      </c>
      <c r="P381" s="124">
        <f t="shared" si="35"/>
        <v>25968.425202066981</v>
      </c>
      <c r="Q381" s="124">
        <f t="shared" si="32"/>
        <v>25758.801346444397</v>
      </c>
      <c r="R381" s="124">
        <f t="shared" si="33"/>
        <v>11925755.028355788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11925755.028355788</v>
      </c>
      <c r="P382" s="124">
        <f t="shared" si="35"/>
        <v>25968.425202066981</v>
      </c>
      <c r="Q382" s="124">
        <f t="shared" si="32"/>
        <v>25871.015278827374</v>
      </c>
      <c r="R382" s="124">
        <f t="shared" si="33"/>
        <v>11977594.468836682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11977594.468836682</v>
      </c>
      <c r="P383" s="124">
        <f t="shared" si="35"/>
        <v>25968.425202066981</v>
      </c>
      <c r="Q383" s="124">
        <f t="shared" si="32"/>
        <v>25983.472641362347</v>
      </c>
      <c r="R383" s="124">
        <f t="shared" si="33"/>
        <v>12029546.36668011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12029546.36668011</v>
      </c>
      <c r="P384" s="124">
        <f t="shared" si="35"/>
        <v>25968.425202066981</v>
      </c>
      <c r="Q384" s="124">
        <f t="shared" si="32"/>
        <v>26096.17396213203</v>
      </c>
      <c r="R384" s="124">
        <f t="shared" si="33"/>
        <v>12081610.965844307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12081610.965844307</v>
      </c>
      <c r="P385" s="124">
        <f t="shared" si="35"/>
        <v>25968.425202066981</v>
      </c>
      <c r="Q385" s="124">
        <f t="shared" si="32"/>
        <v>26209.119770364741</v>
      </c>
      <c r="R385" s="124">
        <f t="shared" si="33"/>
        <v>12133788.510816738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12133788.510816738</v>
      </c>
      <c r="P386" s="124">
        <f t="shared" si="35"/>
        <v>25968.425202066981</v>
      </c>
      <c r="Q386" s="124">
        <f t="shared" si="32"/>
        <v>26322.310596436873</v>
      </c>
      <c r="R386" s="124">
        <f t="shared" si="33"/>
        <v>12186079.24661524</v>
      </c>
      <c r="Z386" s="2"/>
    </row>
    <row r="387" spans="13:26" x14ac:dyDescent="0.25">
      <c r="M387" s="2"/>
      <c r="N387" s="1">
        <f t="shared" si="34"/>
        <v>325</v>
      </c>
      <c r="O387" s="124">
        <f t="shared" si="31"/>
        <v>12186079.24661524</v>
      </c>
      <c r="P387" s="124">
        <f t="shared" si="35"/>
        <v>25968.425202066981</v>
      </c>
      <c r="Q387" s="124">
        <f t="shared" si="32"/>
        <v>26435.746971875375</v>
      </c>
      <c r="R387" s="124">
        <f t="shared" si="33"/>
        <v>12238483.418789182</v>
      </c>
      <c r="Z387" s="2"/>
    </row>
    <row r="388" spans="13:26" x14ac:dyDescent="0.25">
      <c r="M388" s="2"/>
      <c r="N388" s="1">
        <f t="shared" si="34"/>
        <v>326</v>
      </c>
      <c r="O388" s="124">
        <f t="shared" si="31"/>
        <v>12238483.418789182</v>
      </c>
      <c r="P388" s="124">
        <f t="shared" si="35"/>
        <v>25968.425202066981</v>
      </c>
      <c r="Q388" s="124">
        <f t="shared" si="32"/>
        <v>26549.429429360272</v>
      </c>
      <c r="R388" s="124">
        <f t="shared" si="33"/>
        <v>12291001.273420608</v>
      </c>
      <c r="Z388" s="2"/>
    </row>
    <row r="389" spans="13:26" x14ac:dyDescent="0.25">
      <c r="M389" s="2"/>
      <c r="N389" s="1">
        <f t="shared" si="34"/>
        <v>327</v>
      </c>
      <c r="O389" s="124">
        <f t="shared" si="31"/>
        <v>12291001.273420608</v>
      </c>
      <c r="P389" s="124">
        <f t="shared" si="35"/>
        <v>25968.425202066981</v>
      </c>
      <c r="Q389" s="124">
        <f t="shared" si="32"/>
        <v>26663.35850272714</v>
      </c>
      <c r="R389" s="124">
        <f t="shared" si="33"/>
        <v>12343633.057125401</v>
      </c>
      <c r="Z389" s="2"/>
    </row>
    <row r="390" spans="13:26" x14ac:dyDescent="0.25">
      <c r="M390" s="2"/>
      <c r="N390" s="1">
        <f t="shared" si="34"/>
        <v>328</v>
      </c>
      <c r="O390" s="124">
        <f t="shared" si="31"/>
        <v>12343633.057125401</v>
      </c>
      <c r="P390" s="124">
        <f t="shared" si="35"/>
        <v>25968.425202066981</v>
      </c>
      <c r="Q390" s="124">
        <f t="shared" si="32"/>
        <v>26777.534726969636</v>
      </c>
      <c r="R390" s="124">
        <f t="shared" si="33"/>
        <v>12396379.017054437</v>
      </c>
      <c r="Z390" s="2"/>
    </row>
    <row r="391" spans="13:26" x14ac:dyDescent="0.25">
      <c r="M391" s="2"/>
      <c r="N391" s="1">
        <f t="shared" si="34"/>
        <v>329</v>
      </c>
      <c r="O391" s="124">
        <f t="shared" si="31"/>
        <v>12396379.017054437</v>
      </c>
      <c r="P391" s="124">
        <f t="shared" si="35"/>
        <v>25968.425202066981</v>
      </c>
      <c r="Q391" s="124">
        <f t="shared" si="32"/>
        <v>26891.958638241998</v>
      </c>
      <c r="R391" s="124">
        <f t="shared" si="33"/>
        <v>12449239.400894744</v>
      </c>
      <c r="Z391" s="2"/>
    </row>
    <row r="392" spans="13:26" x14ac:dyDescent="0.25">
      <c r="M392" s="2"/>
      <c r="N392" s="1">
        <f t="shared" si="34"/>
        <v>330</v>
      </c>
      <c r="O392" s="124">
        <f t="shared" si="31"/>
        <v>12449239.400894744</v>
      </c>
      <c r="P392" s="124">
        <f t="shared" si="35"/>
        <v>25968.425202066981</v>
      </c>
      <c r="Q392" s="124">
        <f t="shared" si="32"/>
        <v>27006.630773861561</v>
      </c>
      <c r="R392" s="124">
        <f t="shared" si="33"/>
        <v>12502214.456870671</v>
      </c>
      <c r="Z392" s="2"/>
    </row>
    <row r="393" spans="13:26" x14ac:dyDescent="0.25">
      <c r="M393" s="2"/>
      <c r="N393" s="1">
        <f t="shared" si="34"/>
        <v>331</v>
      </c>
      <c r="O393" s="124">
        <f t="shared" si="31"/>
        <v>12502214.456870671</v>
      </c>
      <c r="P393" s="124">
        <f t="shared" si="35"/>
        <v>25968.425202066981</v>
      </c>
      <c r="Q393" s="124">
        <f t="shared" si="32"/>
        <v>27121.551672311281</v>
      </c>
      <c r="R393" s="124">
        <f t="shared" si="33"/>
        <v>12555304.433745049</v>
      </c>
      <c r="Z393" s="2"/>
    </row>
    <row r="394" spans="13:26" x14ac:dyDescent="0.25">
      <c r="M394" s="2"/>
      <c r="N394" s="1">
        <f t="shared" si="34"/>
        <v>332</v>
      </c>
      <c r="O394" s="124">
        <f t="shared" si="31"/>
        <v>12555304.433745049</v>
      </c>
      <c r="P394" s="124">
        <f t="shared" si="35"/>
        <v>25968.425202066981</v>
      </c>
      <c r="Q394" s="124">
        <f t="shared" si="32"/>
        <v>27236.721873242281</v>
      </c>
      <c r="R394" s="124">
        <f t="shared" si="33"/>
        <v>12608509.580820357</v>
      </c>
      <c r="Z394" s="2"/>
    </row>
    <row r="395" spans="13:26" x14ac:dyDescent="0.25">
      <c r="M395" s="2"/>
      <c r="N395" s="1">
        <f t="shared" si="34"/>
        <v>333</v>
      </c>
      <c r="O395" s="124">
        <f t="shared" si="31"/>
        <v>12608509.580820357</v>
      </c>
      <c r="P395" s="124">
        <f t="shared" si="35"/>
        <v>25968.425202066981</v>
      </c>
      <c r="Q395" s="124">
        <f t="shared" si="32"/>
        <v>27352.141917476358</v>
      </c>
      <c r="R395" s="124">
        <f t="shared" si="33"/>
        <v>12661830.1479399</v>
      </c>
      <c r="Z395" s="2"/>
    </row>
    <row r="396" spans="13:26" x14ac:dyDescent="0.25">
      <c r="M396" s="2"/>
      <c r="N396" s="1">
        <f t="shared" si="34"/>
        <v>334</v>
      </c>
      <c r="O396" s="124">
        <f t="shared" si="31"/>
        <v>12661830.1479399</v>
      </c>
      <c r="P396" s="124">
        <f t="shared" si="35"/>
        <v>25968.425202066981</v>
      </c>
      <c r="Q396" s="124">
        <f t="shared" si="32"/>
        <v>27467.812347008534</v>
      </c>
      <c r="R396" s="124">
        <f t="shared" si="33"/>
        <v>12715266.385488974</v>
      </c>
      <c r="Z396" s="2"/>
    </row>
    <row r="397" spans="13:26" x14ac:dyDescent="0.25">
      <c r="M397" s="2"/>
      <c r="N397" s="1">
        <f t="shared" si="34"/>
        <v>335</v>
      </c>
      <c r="O397" s="124">
        <f t="shared" si="31"/>
        <v>12715266.385488974</v>
      </c>
      <c r="P397" s="124">
        <f t="shared" si="35"/>
        <v>25968.425202066981</v>
      </c>
      <c r="Q397" s="124">
        <f t="shared" si="32"/>
        <v>27583.733705009607</v>
      </c>
      <c r="R397" s="124">
        <f t="shared" si="33"/>
        <v>12768818.54439605</v>
      </c>
      <c r="Z397" s="2"/>
    </row>
    <row r="398" spans="13:26" x14ac:dyDescent="0.25">
      <c r="M398" s="2"/>
      <c r="N398" s="1">
        <f t="shared" si="34"/>
        <v>336</v>
      </c>
      <c r="O398" s="124">
        <f t="shared" si="31"/>
        <v>12768818.54439605</v>
      </c>
      <c r="P398" s="124">
        <f t="shared" si="35"/>
        <v>25968.425202066981</v>
      </c>
      <c r="Q398" s="124">
        <f t="shared" si="32"/>
        <v>27699.906535828704</v>
      </c>
      <c r="R398" s="124">
        <f t="shared" si="33"/>
        <v>12822486.876133945</v>
      </c>
      <c r="Z398" s="2"/>
    </row>
    <row r="399" spans="13:26" x14ac:dyDescent="0.25">
      <c r="M399" s="2"/>
      <c r="N399" s="1">
        <f t="shared" si="34"/>
        <v>337</v>
      </c>
      <c r="O399" s="124">
        <f t="shared" si="31"/>
        <v>12822486.876133945</v>
      </c>
      <c r="P399" s="124">
        <f t="shared" si="35"/>
        <v>25968.425202066981</v>
      </c>
      <c r="Q399" s="124">
        <f t="shared" si="32"/>
        <v>27816.331384995814</v>
      </c>
      <c r="R399" s="124">
        <f t="shared" si="33"/>
        <v>12876271.632721007</v>
      </c>
      <c r="Z399" s="2"/>
    </row>
    <row r="400" spans="13:26" x14ac:dyDescent="0.25">
      <c r="M400" s="2"/>
      <c r="N400" s="1">
        <f t="shared" si="34"/>
        <v>338</v>
      </c>
      <c r="O400" s="124">
        <f t="shared" si="31"/>
        <v>12876271.632721007</v>
      </c>
      <c r="P400" s="124">
        <f t="shared" si="35"/>
        <v>25968.425202066981</v>
      </c>
      <c r="Q400" s="124">
        <f t="shared" si="32"/>
        <v>27933.008799224383</v>
      </c>
      <c r="R400" s="124">
        <f t="shared" si="33"/>
        <v>12930173.066722298</v>
      </c>
      <c r="Z400" s="2"/>
    </row>
    <row r="401" spans="13:26" x14ac:dyDescent="0.25">
      <c r="M401" s="2"/>
      <c r="N401" s="1">
        <f t="shared" si="34"/>
        <v>339</v>
      </c>
      <c r="O401" s="124">
        <f t="shared" si="31"/>
        <v>12930173.066722298</v>
      </c>
      <c r="P401" s="124">
        <f t="shared" si="35"/>
        <v>25968.425202066981</v>
      </c>
      <c r="Q401" s="124">
        <f t="shared" si="32"/>
        <v>28049.939326413853</v>
      </c>
      <c r="R401" s="124">
        <f t="shared" si="33"/>
        <v>12984191.431250777</v>
      </c>
      <c r="Z401" s="2"/>
    </row>
    <row r="402" spans="13:26" x14ac:dyDescent="0.25">
      <c r="M402" s="2"/>
      <c r="N402" s="1">
        <f t="shared" si="34"/>
        <v>340</v>
      </c>
      <c r="O402" s="124">
        <f t="shared" si="31"/>
        <v>12984191.431250777</v>
      </c>
      <c r="P402" s="124">
        <f t="shared" si="35"/>
        <v>25968.425202066981</v>
      </c>
      <c r="Q402" s="124">
        <f t="shared" si="32"/>
        <v>28167.123515652245</v>
      </c>
      <c r="R402" s="124">
        <f t="shared" si="33"/>
        <v>13038326.979968496</v>
      </c>
      <c r="Z402" s="2"/>
    </row>
    <row r="403" spans="13:26" x14ac:dyDescent="0.25">
      <c r="M403" s="2"/>
      <c r="N403" s="1">
        <f t="shared" si="34"/>
        <v>341</v>
      </c>
      <c r="O403" s="124">
        <f t="shared" si="31"/>
        <v>13038326.979968496</v>
      </c>
      <c r="P403" s="124">
        <f t="shared" si="35"/>
        <v>25968.425202066981</v>
      </c>
      <c r="Q403" s="124">
        <f t="shared" si="32"/>
        <v>28284.561917218747</v>
      </c>
      <c r="R403" s="124">
        <f t="shared" si="33"/>
        <v>13092579.967087781</v>
      </c>
      <c r="Z403" s="2"/>
    </row>
    <row r="404" spans="13:26" x14ac:dyDescent="0.25">
      <c r="M404" s="2"/>
      <c r="N404" s="1">
        <f t="shared" si="34"/>
        <v>342</v>
      </c>
      <c r="O404" s="124">
        <f t="shared" si="31"/>
        <v>13092579.967087781</v>
      </c>
      <c r="P404" s="124">
        <f t="shared" si="35"/>
        <v>25968.425202066981</v>
      </c>
      <c r="Q404" s="124">
        <f t="shared" si="32"/>
        <v>28402.255082586289</v>
      </c>
      <c r="R404" s="124">
        <f t="shared" si="33"/>
        <v>13146950.647372434</v>
      </c>
      <c r="Z404" s="2"/>
    </row>
    <row r="405" spans="13:26" x14ac:dyDescent="0.25">
      <c r="M405" s="2"/>
      <c r="N405" s="1">
        <f t="shared" si="34"/>
        <v>343</v>
      </c>
      <c r="O405" s="124">
        <f t="shared" si="31"/>
        <v>13146950.647372434</v>
      </c>
      <c r="P405" s="124">
        <f t="shared" si="35"/>
        <v>25968.425202066981</v>
      </c>
      <c r="Q405" s="124">
        <f t="shared" si="32"/>
        <v>28520.203564424122</v>
      </c>
      <c r="R405" s="124">
        <f t="shared" si="33"/>
        <v>13201439.276138924</v>
      </c>
      <c r="Z405" s="2"/>
    </row>
    <row r="406" spans="13:26" x14ac:dyDescent="0.25">
      <c r="M406" s="2"/>
      <c r="N406" s="1">
        <f t="shared" si="34"/>
        <v>344</v>
      </c>
      <c r="O406" s="124">
        <f t="shared" si="31"/>
        <v>13201439.276138924</v>
      </c>
      <c r="P406" s="124">
        <f t="shared" si="35"/>
        <v>25968.425202066981</v>
      </c>
      <c r="Q406" s="124">
        <f t="shared" si="32"/>
        <v>28638.407916600438</v>
      </c>
      <c r="R406" s="124">
        <f t="shared" si="33"/>
        <v>13256046.10925759</v>
      </c>
      <c r="Z406" s="2"/>
    </row>
    <row r="407" spans="13:26" x14ac:dyDescent="0.25">
      <c r="M407" s="2"/>
      <c r="N407" s="1">
        <f t="shared" si="34"/>
        <v>345</v>
      </c>
      <c r="O407" s="124">
        <f t="shared" si="31"/>
        <v>13256046.10925759</v>
      </c>
      <c r="P407" s="124">
        <f t="shared" si="35"/>
        <v>25968.425202066981</v>
      </c>
      <c r="Q407" s="124">
        <f t="shared" si="32"/>
        <v>28756.868694184945</v>
      </c>
      <c r="R407" s="124">
        <f t="shared" si="33"/>
        <v>13310771.40315384</v>
      </c>
      <c r="Z407" s="2"/>
    </row>
    <row r="408" spans="13:26" x14ac:dyDescent="0.25">
      <c r="M408" s="2"/>
      <c r="N408" s="1">
        <f t="shared" si="34"/>
        <v>346</v>
      </c>
      <c r="O408" s="124">
        <f t="shared" si="31"/>
        <v>13310771.40315384</v>
      </c>
      <c r="P408" s="124">
        <f t="shared" si="35"/>
        <v>25968.425202066981</v>
      </c>
      <c r="Q408" s="124">
        <f t="shared" si="32"/>
        <v>28875.586453451499</v>
      </c>
      <c r="R408" s="124">
        <f t="shared" si="33"/>
        <v>13365615.414809357</v>
      </c>
      <c r="Z408" s="2"/>
    </row>
    <row r="409" spans="13:26" x14ac:dyDescent="0.25">
      <c r="M409" s="2"/>
      <c r="N409" s="1">
        <f t="shared" si="34"/>
        <v>347</v>
      </c>
      <c r="O409" s="124">
        <f t="shared" si="31"/>
        <v>13365615.414809357</v>
      </c>
      <c r="P409" s="124">
        <f t="shared" si="35"/>
        <v>25968.425202066981</v>
      </c>
      <c r="Q409" s="124">
        <f t="shared" si="32"/>
        <v>28994.56175188069</v>
      </c>
      <c r="R409" s="124">
        <f t="shared" si="33"/>
        <v>13420578.401763305</v>
      </c>
      <c r="Z409" s="2"/>
    </row>
    <row r="410" spans="13:26" x14ac:dyDescent="0.25">
      <c r="M410" s="2"/>
      <c r="N410" s="1">
        <f t="shared" si="34"/>
        <v>348</v>
      </c>
      <c r="O410" s="124">
        <f t="shared" si="31"/>
        <v>13420578.401763305</v>
      </c>
      <c r="P410" s="124">
        <f t="shared" si="35"/>
        <v>25968.425202066981</v>
      </c>
      <c r="Q410" s="124">
        <f t="shared" si="32"/>
        <v>29113.795148162488</v>
      </c>
      <c r="R410" s="124">
        <f t="shared" si="33"/>
        <v>13475660.622113533</v>
      </c>
      <c r="Z410" s="2"/>
    </row>
    <row r="411" spans="13:26" x14ac:dyDescent="0.25">
      <c r="M411" s="2"/>
      <c r="N411" s="1">
        <f t="shared" si="34"/>
        <v>349</v>
      </c>
      <c r="O411" s="124">
        <f t="shared" si="31"/>
        <v>13475660.622113533</v>
      </c>
      <c r="P411" s="124">
        <f t="shared" si="35"/>
        <v>25968.425202066981</v>
      </c>
      <c r="Q411" s="124">
        <f t="shared" si="32"/>
        <v>29233.28720219883</v>
      </c>
      <c r="R411" s="124">
        <f t="shared" si="33"/>
        <v>13530862.334517797</v>
      </c>
      <c r="Z411" s="2"/>
    </row>
    <row r="412" spans="13:26" x14ac:dyDescent="0.25">
      <c r="M412" s="2"/>
      <c r="N412" s="1">
        <f t="shared" si="34"/>
        <v>350</v>
      </c>
      <c r="O412" s="124">
        <f t="shared" si="31"/>
        <v>13530862.334517797</v>
      </c>
      <c r="P412" s="124">
        <f t="shared" si="35"/>
        <v>25968.425202066981</v>
      </c>
      <c r="Q412" s="124">
        <f t="shared" si="32"/>
        <v>29353.038475106292</v>
      </c>
      <c r="R412" s="124">
        <f t="shared" si="33"/>
        <v>13586183.798194969</v>
      </c>
      <c r="Z412" s="2"/>
    </row>
    <row r="413" spans="13:26" x14ac:dyDescent="0.25">
      <c r="M413" s="2"/>
      <c r="N413" s="1">
        <f t="shared" si="34"/>
        <v>351</v>
      </c>
      <c r="O413" s="124">
        <f t="shared" si="31"/>
        <v>13586183.798194969</v>
      </c>
      <c r="P413" s="124">
        <f t="shared" si="35"/>
        <v>25968.425202066981</v>
      </c>
      <c r="Q413" s="124">
        <f t="shared" si="32"/>
        <v>29473.04952921869</v>
      </c>
      <c r="R413" s="124">
        <f t="shared" si="33"/>
        <v>13641625.272926254</v>
      </c>
      <c r="Z413" s="2"/>
    </row>
    <row r="414" spans="13:26" x14ac:dyDescent="0.25">
      <c r="M414" s="2"/>
      <c r="N414" s="1">
        <f t="shared" si="34"/>
        <v>352</v>
      </c>
      <c r="O414" s="124">
        <f t="shared" si="31"/>
        <v>13641625.272926254</v>
      </c>
      <c r="P414" s="124">
        <f t="shared" si="35"/>
        <v>25968.425202066981</v>
      </c>
      <c r="Q414" s="124">
        <f t="shared" si="32"/>
        <v>29593.320928089735</v>
      </c>
      <c r="R414" s="124">
        <f t="shared" si="33"/>
        <v>13697187.01905641</v>
      </c>
      <c r="Z414" s="2"/>
    </row>
    <row r="415" spans="13:26" x14ac:dyDescent="0.25">
      <c r="M415" s="2"/>
      <c r="N415" s="1">
        <f t="shared" si="34"/>
        <v>353</v>
      </c>
      <c r="O415" s="124">
        <f t="shared" si="31"/>
        <v>13697187.01905641</v>
      </c>
      <c r="P415" s="124">
        <f t="shared" si="35"/>
        <v>25968.425202066981</v>
      </c>
      <c r="Q415" s="124">
        <f t="shared" si="32"/>
        <v>29713.853236495685</v>
      </c>
      <c r="R415" s="124">
        <f t="shared" si="33"/>
        <v>13752869.297494972</v>
      </c>
      <c r="Z415" s="2"/>
    </row>
    <row r="416" spans="13:26" x14ac:dyDescent="0.25">
      <c r="M416" s="2"/>
      <c r="N416" s="1">
        <f t="shared" si="34"/>
        <v>354</v>
      </c>
      <c r="O416" s="124">
        <f t="shared" si="31"/>
        <v>13752869.297494972</v>
      </c>
      <c r="P416" s="124">
        <f t="shared" si="35"/>
        <v>25968.425202066981</v>
      </c>
      <c r="Q416" s="124">
        <f t="shared" si="32"/>
        <v>29834.647020437984</v>
      </c>
      <c r="R416" s="124">
        <f t="shared" si="33"/>
        <v>13808672.369717477</v>
      </c>
      <c r="Z416" s="2"/>
    </row>
    <row r="417" spans="13:26" x14ac:dyDescent="0.25">
      <c r="M417" s="2"/>
      <c r="N417" s="1">
        <f t="shared" si="34"/>
        <v>355</v>
      </c>
      <c r="O417" s="124">
        <f t="shared" si="31"/>
        <v>13808672.369717477</v>
      </c>
      <c r="P417" s="124">
        <f t="shared" si="35"/>
        <v>25968.425202066981</v>
      </c>
      <c r="Q417" s="124">
        <f t="shared" si="32"/>
        <v>29955.70284714592</v>
      </c>
      <c r="R417" s="124">
        <f t="shared" si="33"/>
        <v>13864596.497766688</v>
      </c>
      <c r="Z417" s="2"/>
    </row>
    <row r="418" spans="13:26" x14ac:dyDescent="0.25">
      <c r="M418" s="2"/>
      <c r="N418" s="1">
        <f t="shared" si="34"/>
        <v>356</v>
      </c>
      <c r="O418" s="124">
        <f t="shared" si="31"/>
        <v>13864596.497766688</v>
      </c>
      <c r="P418" s="124">
        <f t="shared" si="35"/>
        <v>25968.425202066981</v>
      </c>
      <c r="Q418" s="124">
        <f t="shared" si="32"/>
        <v>30077.021285079296</v>
      </c>
      <c r="R418" s="124">
        <f t="shared" si="33"/>
        <v>13920641.944253834</v>
      </c>
      <c r="Z418" s="2"/>
    </row>
    <row r="419" spans="13:26" x14ac:dyDescent="0.25">
      <c r="M419" s="2"/>
      <c r="N419" s="1">
        <f t="shared" si="34"/>
        <v>357</v>
      </c>
      <c r="O419" s="124">
        <f t="shared" si="31"/>
        <v>13920641.944253834</v>
      </c>
      <c r="P419" s="124">
        <f t="shared" si="35"/>
        <v>25968.425202066981</v>
      </c>
      <c r="Q419" s="124">
        <f t="shared" si="32"/>
        <v>30198.602903931111</v>
      </c>
      <c r="R419" s="124">
        <f t="shared" si="33"/>
        <v>13976808.972359831</v>
      </c>
      <c r="Z419" s="2"/>
    </row>
    <row r="420" spans="13:26" x14ac:dyDescent="0.25">
      <c r="M420" s="2"/>
      <c r="N420" s="1">
        <f t="shared" si="34"/>
        <v>358</v>
      </c>
      <c r="O420" s="124">
        <f t="shared" si="31"/>
        <v>13976808.972359831</v>
      </c>
      <c r="P420" s="124">
        <f t="shared" si="35"/>
        <v>25968.425202066981</v>
      </c>
      <c r="Q420" s="124">
        <f t="shared" si="32"/>
        <v>30320.448274630202</v>
      </c>
      <c r="R420" s="124">
        <f t="shared" si="33"/>
        <v>14033097.845836528</v>
      </c>
      <c r="Z420" s="2"/>
    </row>
    <row r="421" spans="13:26" x14ac:dyDescent="0.25">
      <c r="M421" s="2"/>
      <c r="N421" s="1">
        <f t="shared" si="34"/>
        <v>359</v>
      </c>
      <c r="O421" s="124">
        <f t="shared" si="31"/>
        <v>14033097.845836528</v>
      </c>
      <c r="P421" s="124">
        <f t="shared" si="35"/>
        <v>25968.425202066981</v>
      </c>
      <c r="Q421" s="124">
        <f t="shared" si="32"/>
        <v>30442.557969343961</v>
      </c>
      <c r="R421" s="124">
        <f t="shared" si="33"/>
        <v>14089508.829007939</v>
      </c>
      <c r="Z421" s="2"/>
    </row>
    <row r="422" spans="13:26" x14ac:dyDescent="0.25">
      <c r="M422" s="2"/>
      <c r="N422" s="1">
        <f t="shared" si="34"/>
        <v>360</v>
      </c>
      <c r="O422" s="124">
        <f t="shared" si="31"/>
        <v>14089508.829007939</v>
      </c>
      <c r="P422" s="124">
        <f t="shared" si="35"/>
        <v>25968.425202066981</v>
      </c>
      <c r="Q422" s="124">
        <f t="shared" si="32"/>
        <v>30564.932561480997</v>
      </c>
      <c r="R422" s="124">
        <f t="shared" si="33"/>
        <v>14146042.186771486</v>
      </c>
      <c r="Z422" s="2"/>
    </row>
    <row r="423" spans="13:26" x14ac:dyDescent="0.25">
      <c r="M423" s="2"/>
      <c r="N423" s="1">
        <f t="shared" si="34"/>
        <v>361</v>
      </c>
      <c r="O423" s="124">
        <f t="shared" ref="O423:O446" si="36">R422</f>
        <v>14146042.186771486</v>
      </c>
      <c r="P423" s="124">
        <f t="shared" si="35"/>
        <v>25968.425202066981</v>
      </c>
      <c r="Q423" s="124">
        <f t="shared" ref="Q423:Q446" si="37">O423*$P$57</f>
        <v>30687.572625693836</v>
      </c>
      <c r="R423" s="124">
        <f t="shared" ref="R423:R446" si="38">O423+P423+Q423</f>
        <v>14202698.184599245</v>
      </c>
      <c r="Z423" s="2"/>
    </row>
    <row r="424" spans="13:26" x14ac:dyDescent="0.25">
      <c r="M424" s="2"/>
      <c r="N424" s="1">
        <f t="shared" si="34"/>
        <v>362</v>
      </c>
      <c r="O424" s="124">
        <f t="shared" si="36"/>
        <v>14202698.184599245</v>
      </c>
      <c r="P424" s="124">
        <f t="shared" si="35"/>
        <v>25968.425202066981</v>
      </c>
      <c r="Q424" s="124">
        <f t="shared" si="37"/>
        <v>30810.478737881622</v>
      </c>
      <c r="R424" s="124">
        <f t="shared" si="38"/>
        <v>14259477.088539192</v>
      </c>
      <c r="Z424" s="2"/>
    </row>
    <row r="425" spans="13:26" x14ac:dyDescent="0.25">
      <c r="M425" s="2"/>
      <c r="N425" s="1">
        <f t="shared" si="34"/>
        <v>363</v>
      </c>
      <c r="O425" s="124">
        <f t="shared" si="36"/>
        <v>14259477.088539192</v>
      </c>
      <c r="P425" s="124">
        <f t="shared" si="35"/>
        <v>25968.425202066981</v>
      </c>
      <c r="Q425" s="124">
        <f t="shared" si="37"/>
        <v>30933.65147519283</v>
      </c>
      <c r="R425" s="124">
        <f t="shared" si="38"/>
        <v>14316379.165216452</v>
      </c>
      <c r="Z425" s="2"/>
    </row>
    <row r="426" spans="13:26" x14ac:dyDescent="0.25">
      <c r="M426" s="2"/>
      <c r="N426" s="1">
        <f t="shared" si="34"/>
        <v>364</v>
      </c>
      <c r="O426" s="124">
        <f t="shared" si="36"/>
        <v>14316379.165216452</v>
      </c>
      <c r="P426" s="124">
        <f t="shared" si="35"/>
        <v>25968.425202066981</v>
      </c>
      <c r="Q426" s="124">
        <f t="shared" si="37"/>
        <v>31057.09141602795</v>
      </c>
      <c r="R426" s="124">
        <f t="shared" si="38"/>
        <v>14373404.681834545</v>
      </c>
      <c r="Z426" s="2"/>
    </row>
    <row r="427" spans="13:26" x14ac:dyDescent="0.25">
      <c r="M427" s="2"/>
      <c r="N427" s="1">
        <f t="shared" si="34"/>
        <v>365</v>
      </c>
      <c r="O427" s="124">
        <f t="shared" si="36"/>
        <v>14373404.681834545</v>
      </c>
      <c r="P427" s="124">
        <f t="shared" si="35"/>
        <v>25968.425202066981</v>
      </c>
      <c r="Q427" s="124">
        <f t="shared" si="37"/>
        <v>31180.799140042225</v>
      </c>
      <c r="R427" s="124">
        <f t="shared" si="38"/>
        <v>14430553.906176653</v>
      </c>
      <c r="Z427" s="2"/>
    </row>
    <row r="428" spans="13:26" x14ac:dyDescent="0.25">
      <c r="M428" s="2"/>
      <c r="N428" s="1">
        <f t="shared" si="34"/>
        <v>366</v>
      </c>
      <c r="O428" s="124">
        <f t="shared" si="36"/>
        <v>14430553.906176653</v>
      </c>
      <c r="P428" s="124">
        <f t="shared" si="35"/>
        <v>25968.425202066981</v>
      </c>
      <c r="Q428" s="124">
        <f t="shared" si="37"/>
        <v>31304.775228148377</v>
      </c>
      <c r="R428" s="124">
        <f t="shared" si="38"/>
        <v>14487827.106606867</v>
      </c>
      <c r="Z428" s="2"/>
    </row>
    <row r="429" spans="13:26" x14ac:dyDescent="0.25">
      <c r="M429" s="2"/>
      <c r="N429" s="1">
        <f t="shared" si="34"/>
        <v>367</v>
      </c>
      <c r="O429" s="124">
        <f t="shared" si="36"/>
        <v>14487827.106606867</v>
      </c>
      <c r="P429" s="124">
        <f t="shared" si="35"/>
        <v>25968.425202066981</v>
      </c>
      <c r="Q429" s="124">
        <f t="shared" si="37"/>
        <v>31429.020262519312</v>
      </c>
      <c r="R429" s="124">
        <f t="shared" si="38"/>
        <v>14545224.552071452</v>
      </c>
      <c r="Z429" s="2"/>
    </row>
    <row r="430" spans="13:26" x14ac:dyDescent="0.25">
      <c r="M430" s="2"/>
      <c r="N430" s="1">
        <f t="shared" si="34"/>
        <v>368</v>
      </c>
      <c r="O430" s="124">
        <f t="shared" si="36"/>
        <v>14545224.552071452</v>
      </c>
      <c r="P430" s="124">
        <f t="shared" si="35"/>
        <v>25968.425202066981</v>
      </c>
      <c r="Q430" s="124">
        <f t="shared" si="37"/>
        <v>31553.534826590872</v>
      </c>
      <c r="R430" s="124">
        <f t="shared" si="38"/>
        <v>14602746.51210011</v>
      </c>
      <c r="Z430" s="2"/>
    </row>
    <row r="431" spans="13:26" x14ac:dyDescent="0.25">
      <c r="M431" s="2"/>
      <c r="N431" s="1">
        <f t="shared" si="34"/>
        <v>369</v>
      </c>
      <c r="O431" s="124">
        <f t="shared" si="36"/>
        <v>14602746.51210011</v>
      </c>
      <c r="P431" s="124">
        <f t="shared" si="35"/>
        <v>25968.425202066981</v>
      </c>
      <c r="Q431" s="124">
        <f t="shared" si="37"/>
        <v>31678.319505064574</v>
      </c>
      <c r="R431" s="124">
        <f t="shared" si="38"/>
        <v>14660393.25680724</v>
      </c>
      <c r="Z431" s="2"/>
    </row>
    <row r="432" spans="13:26" x14ac:dyDescent="0.25">
      <c r="M432" s="2"/>
      <c r="N432" s="1">
        <f t="shared" si="34"/>
        <v>370</v>
      </c>
      <c r="O432" s="124">
        <f t="shared" si="36"/>
        <v>14660393.25680724</v>
      </c>
      <c r="P432" s="124">
        <f t="shared" si="35"/>
        <v>25968.425202066981</v>
      </c>
      <c r="Q432" s="124">
        <f t="shared" si="37"/>
        <v>31803.374883910339</v>
      </c>
      <c r="R432" s="124">
        <f t="shared" si="38"/>
        <v>14718165.056893216</v>
      </c>
      <c r="Z432" s="2"/>
    </row>
    <row r="433" spans="13:26" x14ac:dyDescent="0.25">
      <c r="M433" s="2"/>
      <c r="N433" s="1">
        <f t="shared" si="34"/>
        <v>371</v>
      </c>
      <c r="O433" s="124">
        <f t="shared" si="36"/>
        <v>14718165.056893216</v>
      </c>
      <c r="P433" s="124">
        <f t="shared" si="35"/>
        <v>25968.425202066981</v>
      </c>
      <c r="Q433" s="124">
        <f t="shared" si="37"/>
        <v>31928.701550369271</v>
      </c>
      <c r="R433" s="124">
        <f t="shared" si="38"/>
        <v>14776062.183645653</v>
      </c>
      <c r="Z433" s="2"/>
    </row>
    <row r="434" spans="13:26" x14ac:dyDescent="0.25">
      <c r="M434" s="2"/>
      <c r="N434" s="1">
        <f t="shared" si="34"/>
        <v>372</v>
      </c>
      <c r="O434" s="124">
        <f t="shared" si="36"/>
        <v>14776062.183645653</v>
      </c>
      <c r="P434" s="124">
        <f t="shared" si="35"/>
        <v>25968.425202066981</v>
      </c>
      <c r="Q434" s="124">
        <f t="shared" si="37"/>
        <v>32054.300092956386</v>
      </c>
      <c r="R434" s="124">
        <f t="shared" si="38"/>
        <v>14834084.908940675</v>
      </c>
      <c r="Z434" s="2"/>
    </row>
    <row r="435" spans="13:26" x14ac:dyDescent="0.25">
      <c r="M435" s="2"/>
      <c r="N435" s="1">
        <f t="shared" si="34"/>
        <v>373</v>
      </c>
      <c r="O435" s="124">
        <f t="shared" si="36"/>
        <v>14834084.908940675</v>
      </c>
      <c r="P435" s="124">
        <f t="shared" si="35"/>
        <v>25968.425202066981</v>
      </c>
      <c r="Q435" s="124">
        <f t="shared" si="37"/>
        <v>32180.171101463398</v>
      </c>
      <c r="R435" s="124">
        <f t="shared" si="38"/>
        <v>14892233.505244205</v>
      </c>
      <c r="Z435" s="2"/>
    </row>
    <row r="436" spans="13:26" x14ac:dyDescent="0.25">
      <c r="M436" s="2"/>
      <c r="N436" s="1">
        <f t="shared" si="34"/>
        <v>374</v>
      </c>
      <c r="O436" s="124">
        <f t="shared" si="36"/>
        <v>14892233.505244205</v>
      </c>
      <c r="P436" s="124">
        <f t="shared" si="35"/>
        <v>25968.425202066981</v>
      </c>
      <c r="Q436" s="124">
        <f t="shared" si="37"/>
        <v>32306.315166961482</v>
      </c>
      <c r="R436" s="124">
        <f t="shared" si="38"/>
        <v>14950508.245613232</v>
      </c>
      <c r="Z436" s="2"/>
    </row>
    <row r="437" spans="13:26" x14ac:dyDescent="0.25">
      <c r="M437" s="2"/>
      <c r="N437" s="1">
        <f t="shared" si="34"/>
        <v>375</v>
      </c>
      <c r="O437" s="124">
        <f t="shared" si="36"/>
        <v>14950508.245613232</v>
      </c>
      <c r="P437" s="124">
        <f t="shared" si="35"/>
        <v>25968.425202066981</v>
      </c>
      <c r="Q437" s="124">
        <f t="shared" si="37"/>
        <v>32432.732881804033</v>
      </c>
      <c r="R437" s="124">
        <f t="shared" si="38"/>
        <v>15008909.403697103</v>
      </c>
      <c r="Z437" s="2"/>
    </row>
    <row r="438" spans="13:26" x14ac:dyDescent="0.25">
      <c r="M438" s="2"/>
      <c r="N438" s="1">
        <f t="shared" si="34"/>
        <v>376</v>
      </c>
      <c r="O438" s="124">
        <f t="shared" si="36"/>
        <v>15008909.403697103</v>
      </c>
      <c r="P438" s="124">
        <f t="shared" si="35"/>
        <v>25968.425202066981</v>
      </c>
      <c r="Q438" s="124">
        <f t="shared" si="37"/>
        <v>32559.424839629479</v>
      </c>
      <c r="R438" s="124">
        <f t="shared" si="38"/>
        <v>15067437.253738798</v>
      </c>
      <c r="Z438" s="2"/>
    </row>
    <row r="439" spans="13:26" x14ac:dyDescent="0.25">
      <c r="M439" s="2"/>
      <c r="N439" s="1">
        <f t="shared" si="34"/>
        <v>377</v>
      </c>
      <c r="O439" s="124">
        <f t="shared" si="36"/>
        <v>15067437.253738798</v>
      </c>
      <c r="P439" s="124">
        <f t="shared" si="35"/>
        <v>25968.425202066981</v>
      </c>
      <c r="Q439" s="124">
        <f t="shared" si="37"/>
        <v>32686.391635364034</v>
      </c>
      <c r="R439" s="124">
        <f t="shared" si="38"/>
        <v>15126092.070576228</v>
      </c>
      <c r="Z439" s="2"/>
    </row>
    <row r="440" spans="13:26" x14ac:dyDescent="0.25">
      <c r="M440" s="2"/>
      <c r="N440" s="1">
        <f t="shared" si="34"/>
        <v>378</v>
      </c>
      <c r="O440" s="124">
        <f t="shared" si="36"/>
        <v>15126092.070576228</v>
      </c>
      <c r="P440" s="124">
        <f t="shared" si="35"/>
        <v>25968.425202066981</v>
      </c>
      <c r="Q440" s="124">
        <f t="shared" si="37"/>
        <v>32813.633865224525</v>
      </c>
      <c r="R440" s="124">
        <f t="shared" si="38"/>
        <v>15184874.129643518</v>
      </c>
      <c r="Z440" s="2"/>
    </row>
    <row r="441" spans="13:26" x14ac:dyDescent="0.25">
      <c r="M441" s="2"/>
      <c r="N441" s="1">
        <f t="shared" si="34"/>
        <v>379</v>
      </c>
      <c r="O441" s="124">
        <f t="shared" si="36"/>
        <v>15184874.129643518</v>
      </c>
      <c r="P441" s="124">
        <f t="shared" si="35"/>
        <v>25968.425202066981</v>
      </c>
      <c r="Q441" s="124">
        <f t="shared" si="37"/>
        <v>32941.152126721172</v>
      </c>
      <c r="R441" s="124">
        <f t="shared" si="38"/>
        <v>15243783.706972307</v>
      </c>
      <c r="Z441" s="2"/>
    </row>
    <row r="442" spans="13:26" x14ac:dyDescent="0.25">
      <c r="M442" s="2"/>
      <c r="N442" s="1">
        <f t="shared" si="34"/>
        <v>380</v>
      </c>
      <c r="O442" s="124">
        <f t="shared" si="36"/>
        <v>15243783.706972307</v>
      </c>
      <c r="P442" s="124">
        <f t="shared" si="35"/>
        <v>25968.425202066981</v>
      </c>
      <c r="Q442" s="124">
        <f t="shared" si="37"/>
        <v>33068.947018660394</v>
      </c>
      <c r="R442" s="124">
        <f t="shared" si="38"/>
        <v>15302821.079193033</v>
      </c>
      <c r="Z442" s="2"/>
    </row>
    <row r="443" spans="13:26" x14ac:dyDescent="0.25">
      <c r="M443" s="2"/>
      <c r="N443" s="1">
        <f t="shared" si="34"/>
        <v>381</v>
      </c>
      <c r="O443" s="124">
        <f t="shared" si="36"/>
        <v>15302821.079193033</v>
      </c>
      <c r="P443" s="124">
        <f t="shared" si="35"/>
        <v>25968.425202066981</v>
      </c>
      <c r="Q443" s="124">
        <f t="shared" si="37"/>
        <v>33197.019141147619</v>
      </c>
      <c r="R443" s="124">
        <f t="shared" si="38"/>
        <v>15361986.523536246</v>
      </c>
      <c r="Z443" s="2"/>
    </row>
    <row r="444" spans="13:26" x14ac:dyDescent="0.25">
      <c r="M444" s="2"/>
      <c r="N444" s="1">
        <f t="shared" ref="N444:N446" si="39">N443+1</f>
        <v>382</v>
      </c>
      <c r="O444" s="124">
        <f t="shared" si="36"/>
        <v>15361986.523536246</v>
      </c>
      <c r="P444" s="124">
        <f t="shared" ref="P444:P446" si="40">P443</f>
        <v>25968.425202066981</v>
      </c>
      <c r="Q444" s="124">
        <f t="shared" si="37"/>
        <v>33325.369095590118</v>
      </c>
      <c r="R444" s="124">
        <f t="shared" si="38"/>
        <v>15421280.317833902</v>
      </c>
      <c r="Z444" s="2"/>
    </row>
    <row r="445" spans="13:26" x14ac:dyDescent="0.25">
      <c r="M445" s="2"/>
      <c r="N445" s="1">
        <f t="shared" si="39"/>
        <v>383</v>
      </c>
      <c r="O445" s="124">
        <f t="shared" si="36"/>
        <v>15421280.317833902</v>
      </c>
      <c r="P445" s="124">
        <f t="shared" si="40"/>
        <v>25968.425202066981</v>
      </c>
      <c r="Q445" s="124">
        <f t="shared" si="37"/>
        <v>33453.997484699816</v>
      </c>
      <c r="R445" s="124">
        <f t="shared" si="38"/>
        <v>15480702.740520667</v>
      </c>
      <c r="Z445" s="2"/>
    </row>
    <row r="446" spans="13:26" x14ac:dyDescent="0.25">
      <c r="M446" s="2"/>
      <c r="N446" s="1">
        <f t="shared" si="39"/>
        <v>384</v>
      </c>
      <c r="O446" s="124">
        <f t="shared" si="36"/>
        <v>15480702.740520667</v>
      </c>
      <c r="P446" s="124">
        <f t="shared" si="40"/>
        <v>25968.425202066981</v>
      </c>
      <c r="Q446" s="124">
        <f t="shared" si="37"/>
        <v>33582.904912496124</v>
      </c>
      <c r="R446" s="124">
        <f t="shared" si="38"/>
        <v>15540254.070635229</v>
      </c>
      <c r="Z446" s="2"/>
    </row>
    <row r="447" spans="13:26" x14ac:dyDescent="0.25">
      <c r="M447" s="2"/>
      <c r="N447" s="163" t="s">
        <v>216</v>
      </c>
      <c r="O447" s="163" t="s">
        <v>216</v>
      </c>
      <c r="P447" s="163" t="s">
        <v>216</v>
      </c>
      <c r="Q447" s="163" t="s">
        <v>216</v>
      </c>
      <c r="R447" s="163" t="s">
        <v>216</v>
      </c>
      <c r="Z447" s="2"/>
    </row>
    <row r="448" spans="13:26" x14ac:dyDescent="0.25">
      <c r="M448" s="2"/>
      <c r="N448" s="134"/>
      <c r="O448" s="134" t="s">
        <v>231</v>
      </c>
      <c r="P448" s="196">
        <f>SUM(P63:P446)</f>
        <v>9971875.2775936741</v>
      </c>
      <c r="Q448" s="196">
        <f>SUM(Q63:Q446)</f>
        <v>5568378.7930416325</v>
      </c>
      <c r="R448" s="196">
        <f>P448+Q448</f>
        <v>15540254.070635308</v>
      </c>
      <c r="S448" s="124">
        <f>R448-P58</f>
        <v>0</v>
      </c>
      <c r="Z448" s="2"/>
    </row>
    <row r="449" spans="13:26" x14ac:dyDescent="0.25"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  <customProperties>
    <customPr name="EpmWorksheetKeyString_GUID" r:id="rId2"/>
  </customPropertie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C6707-6F9F-484E-ACBD-DE7CE303AF89}">
  <sheetPr>
    <tabColor theme="2" tint="-0.499984740745262"/>
    <pageSetUpPr fitToPage="1"/>
  </sheetPr>
  <dimension ref="A1:AH449"/>
  <sheetViews>
    <sheetView zoomScaleNormal="100" workbookViewId="0">
      <pane ySplit="15" topLeftCell="A16" activePane="bottomLeft" state="frozen"/>
      <selection activeCell="D37" sqref="D37"/>
      <selection pane="bottomLeft" activeCell="A16" sqref="A16"/>
    </sheetView>
  </sheetViews>
  <sheetFormatPr defaultColWidth="9.109375" defaultRowHeight="13.2" x14ac:dyDescent="0.25"/>
  <cols>
    <col min="1" max="1" width="22.66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Riverside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2057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8328613.2482296741</v>
      </c>
      <c r="Q8" s="184">
        <f>G10</f>
        <v>3568214.2913244227</v>
      </c>
      <c r="R8" s="184">
        <f>G11</f>
        <v>3573408.3520454559</v>
      </c>
      <c r="S8" s="184">
        <f>G12</f>
        <v>3307971.5576406452</v>
      </c>
      <c r="T8" s="184">
        <f>G13</f>
        <v>-2120980.9527808493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18978749.343048103</v>
      </c>
      <c r="Q9" s="184">
        <f>L10</f>
        <v>8834466.0863904674</v>
      </c>
      <c r="R9" s="184">
        <f>L11</f>
        <v>8947504.1392918434</v>
      </c>
      <c r="S9" s="184">
        <f>L12</f>
        <v>6507531.2018575883</v>
      </c>
      <c r="T9" s="184">
        <f>L13</f>
        <v>-5310752.0844917977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22</v>
      </c>
      <c r="B10" s="170">
        <f>'Escalation Factors'!$A$10</f>
        <v>2023</v>
      </c>
      <c r="C10" s="201">
        <f>C17+5*1</f>
        <v>2057</v>
      </c>
      <c r="D10" s="10" t="s">
        <v>155</v>
      </c>
      <c r="E10" s="184">
        <f>VLOOKUP($A$10,'Cost Estimates in 2023'!$A:$F,2,FALSE)</f>
        <v>3383760</v>
      </c>
      <c r="F10" s="164">
        <f>VLOOKUP(G$7,Multiplier_Labor,3,FALSE)</f>
        <v>1.0545116353773385</v>
      </c>
      <c r="G10" s="185">
        <f>E10*F10</f>
        <v>3568214.2913244227</v>
      </c>
      <c r="H10" s="137"/>
      <c r="J10" s="165">
        <f>C10+1</f>
        <v>2058</v>
      </c>
      <c r="K10" s="164">
        <f>VLOOKUP(J$10,Multiplier_Labor,4,FALSE)</f>
        <v>2.4758787912122164</v>
      </c>
      <c r="L10" s="185">
        <f>G10*K10</f>
        <v>8834466.0863904674</v>
      </c>
      <c r="M10" s="2"/>
      <c r="O10" s="134" t="s">
        <v>235</v>
      </c>
      <c r="P10" s="184">
        <f>SUM(Q10:T10)</f>
        <v>18978749.343048103</v>
      </c>
      <c r="Q10" s="184">
        <f>Q9-Q16</f>
        <v>8834466.0863904674</v>
      </c>
      <c r="R10" s="184">
        <f>R9-R16</f>
        <v>8947504.1392918434</v>
      </c>
      <c r="S10" s="184">
        <f>S9-S16</f>
        <v>6507531.2018575883</v>
      </c>
      <c r="T10" s="184">
        <f>T9-T16</f>
        <v>-5310752.0844917977</v>
      </c>
      <c r="Z10" s="2"/>
      <c r="AA10" s="186" t="str">
        <f>A10</f>
        <v>Riverside Solar</v>
      </c>
      <c r="AB10" s="182">
        <f>P12</f>
        <v>32</v>
      </c>
      <c r="AC10" s="187">
        <f>G7</f>
        <v>2025</v>
      </c>
      <c r="AD10" s="187">
        <f>C10</f>
        <v>2057</v>
      </c>
      <c r="AE10" s="182">
        <f>G15</f>
        <v>8328613.2482296741</v>
      </c>
      <c r="AF10" s="182">
        <f>P16</f>
        <v>0</v>
      </c>
      <c r="AG10" s="182">
        <f>L15</f>
        <v>18978749.343048103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3524750</v>
      </c>
      <c r="F11" s="164">
        <f>VLOOKUP(G$7,Multiplier_Materials,3,FALSE)</f>
        <v>1.0138047668757943</v>
      </c>
      <c r="G11" s="185">
        <f>E11*F11</f>
        <v>3573408.3520454559</v>
      </c>
      <c r="H11" s="137"/>
      <c r="K11" s="164">
        <f>VLOOKUP(J$10,Multiplier_Materials,4,FALSE)</f>
        <v>2.5039131433635897</v>
      </c>
      <c r="L11" s="185">
        <f>G11*K11</f>
        <v>8947504.1392918434</v>
      </c>
      <c r="M11" s="2"/>
      <c r="O11" s="134" t="s">
        <v>234</v>
      </c>
      <c r="P11" s="184">
        <f>SUM(Q11:T11)</f>
        <v>8328613.248229675</v>
      </c>
      <c r="Q11" s="184">
        <f>Q10/((1+Q13)^(P12))</f>
        <v>3568214.2913244325</v>
      </c>
      <c r="R11" s="184">
        <f>R10/((1+R13)^(P12))</f>
        <v>3573408.352045448</v>
      </c>
      <c r="S11" s="184">
        <f>S10/((1+S13)^(P12))</f>
        <v>3307971.5576406387</v>
      </c>
      <c r="T11" s="184">
        <f>T10/((1+T13)^(P12))</f>
        <v>-2120980.9527808442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3175610</v>
      </c>
      <c r="F12" s="164">
        <f>VLOOKUP(G$7,Multiplier_GDP,3,FALSE)</f>
        <v>1.0416806716317952</v>
      </c>
      <c r="G12" s="185">
        <f>E12*F12</f>
        <v>3307971.5576406452</v>
      </c>
      <c r="H12" s="137"/>
      <c r="K12" s="164">
        <f>VLOOKUP(J$10,Multiplier_GDP,4,FALSE)</f>
        <v>1.9672270720788709</v>
      </c>
      <c r="L12" s="185">
        <f>G12*K12</f>
        <v>6507531.2018575883</v>
      </c>
      <c r="M12" s="2"/>
      <c r="O12" s="134" t="s">
        <v>244</v>
      </c>
      <c r="P12" s="184">
        <f>(P7-P6)</f>
        <v>32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-2092100</v>
      </c>
      <c r="F13" s="164">
        <f>F11</f>
        <v>1.0138047668757943</v>
      </c>
      <c r="G13" s="185">
        <f>E13*F13</f>
        <v>-2120980.9527808493</v>
      </c>
      <c r="H13" s="137"/>
      <c r="K13" s="164">
        <f>K11</f>
        <v>2.5039131433635897</v>
      </c>
      <c r="L13" s="185">
        <f>G13*K13</f>
        <v>-5310752.0844917977</v>
      </c>
      <c r="M13" s="2"/>
      <c r="O13" s="180" t="s">
        <v>237</v>
      </c>
      <c r="P13" s="189">
        <f>IF(P8=0,0,((P9/P8)^(1/($P7-$P6))-1))</f>
        <v>2.6072304643468991E-2</v>
      </c>
      <c r="Q13" s="189">
        <f>IF(Q8=0,0,((Q9/Q8)^(1/($P7-$P6))-1))</f>
        <v>2.8736249043439965E-2</v>
      </c>
      <c r="R13" s="189">
        <f>IF(R8=0,0,((R9/R8)^(1/($P7-$P6))-1))</f>
        <v>2.9098278894851504E-2</v>
      </c>
      <c r="S13" s="189">
        <f>IF(S8=0,0,((S9/S8)^(1/($P7-$P6))-1))</f>
        <v>2.1369659959988407E-2</v>
      </c>
      <c r="T13" s="189">
        <f>IF(T8=0,0,((T9/T8)^(1/($P7-$P6))-1))</f>
        <v>2.9098278894851504E-2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386153.30579731299</v>
      </c>
      <c r="Q14" s="185">
        <f>PMT(Q13,$P12,-Q11)</f>
        <v>172012.37604059995</v>
      </c>
      <c r="R14" s="185">
        <f>PMT(R13,$P12,-R11)</f>
        <v>173119.68580555628</v>
      </c>
      <c r="S14" s="185">
        <f>PMT(S13,$P12,-S11)</f>
        <v>143775.67892492915</v>
      </c>
      <c r="T14" s="185">
        <f>PMT(T13,$P12,-T11)</f>
        <v>-102754.43497377238</v>
      </c>
      <c r="U14" s="190"/>
      <c r="Z14" s="2"/>
    </row>
    <row r="15" spans="1:34" x14ac:dyDescent="0.25">
      <c r="E15" s="185">
        <f>SUM(E10:E13)</f>
        <v>7992020</v>
      </c>
      <c r="F15" s="124"/>
      <c r="G15" s="185">
        <f>SUM(G10:G13)</f>
        <v>8328613.2482296741</v>
      </c>
      <c r="H15" s="137"/>
      <c r="L15" s="185">
        <f>SUM(L10:L13)</f>
        <v>18978749.343048103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39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2052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386153.30579731299</v>
      </c>
      <c r="Q17" s="124">
        <f>IF($N17&lt;=TRUNC($P$12),Q14*(1+0),0)</f>
        <v>172012.37604059995</v>
      </c>
      <c r="R17" s="124">
        <f>IF($N17&lt;=TRUNC($P$12),R14*(1+0),0)</f>
        <v>173119.68580555628</v>
      </c>
      <c r="S17" s="124">
        <f>IF($N17&lt;=TRUNC($P$12),S14*(1+0),0)</f>
        <v>143775.67892492915</v>
      </c>
      <c r="T17" s="124">
        <f>IF($N17&lt;=TRUNC($P$12),T14*(1+0),0)</f>
        <v>-102754.43497377238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396216.24133612111</v>
      </c>
      <c r="Q18" s="124">
        <f t="shared" ref="Q18:Q52" si="3">IF($N18&lt;=TRUNC($P$12),Q17*(1+Q$13),0)</f>
        <v>176955.36651705648</v>
      </c>
      <c r="R18" s="124">
        <f t="shared" ref="R18:R52" si="4">IF($N18&lt;=TRUNC($P$12),R17*(1+R$13),0)</f>
        <v>178157.17070531542</v>
      </c>
      <c r="S18" s="124">
        <f t="shared" ref="S18:S52" si="5">IF($N18&lt;=TRUNC($P$12),S17*(1+S$13),0)</f>
        <v>146848.11629407134</v>
      </c>
      <c r="T18" s="124">
        <f t="shared" ref="T18:T52" si="6">IF($N18&lt;=TRUNC($P$12),T17*(1+T$13),0)</f>
        <v>-105744.41218032209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406546.45577200339</v>
      </c>
      <c r="Q19" s="124">
        <f t="shared" si="3"/>
        <v>182040.39999886381</v>
      </c>
      <c r="R19" s="124">
        <f t="shared" si="4"/>
        <v>183341.23774561635</v>
      </c>
      <c r="S19" s="124">
        <f t="shared" si="5"/>
        <v>149986.21060504048</v>
      </c>
      <c r="T19" s="124">
        <f t="shared" si="6"/>
        <v>-108821.39257751724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417151.16759955761</v>
      </c>
      <c r="Q20" s="124">
        <f t="shared" si="3"/>
        <v>187271.55826919858</v>
      </c>
      <c r="R20" s="124">
        <f t="shared" si="4"/>
        <v>188676.15221446558</v>
      </c>
      <c r="S20" s="124">
        <f t="shared" si="5"/>
        <v>153191.36492435742</v>
      </c>
      <c r="T20" s="124">
        <f t="shared" si="6"/>
        <v>-111987.90780846396</v>
      </c>
      <c r="U20" s="196">
        <f>SUM(Q17:T20)/4</f>
        <v>401516.79262624879</v>
      </c>
      <c r="V20" s="124">
        <f>SUM(Q17:Q20)/4</f>
        <v>179569.92520642967</v>
      </c>
      <c r="W20" s="124">
        <f>SUM(R17:R20)/4</f>
        <v>180823.56161773839</v>
      </c>
      <c r="X20" s="124">
        <f>SUM(S17:S20)/4</f>
        <v>148450.34268709959</v>
      </c>
      <c r="Y20" s="124">
        <f>SUM(T17:T20)/4</f>
        <v>-107327.03688501893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428037.79303765669</v>
      </c>
      <c r="Q21" s="124">
        <f t="shared" si="3"/>
        <v>192653.04040637534</v>
      </c>
      <c r="R21" s="124">
        <f t="shared" si="4"/>
        <v>194166.30351240956</v>
      </c>
      <c r="S21" s="124">
        <f t="shared" si="5"/>
        <v>156465.01230159742</v>
      </c>
      <c r="T21" s="124">
        <f t="shared" si="6"/>
        <v>-115246.56318272557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439213.95150869322</v>
      </c>
      <c r="Q22" s="124">
        <f t="shared" si="3"/>
        <v>198189.16615446884</v>
      </c>
      <c r="R22" s="124">
        <f t="shared" si="4"/>
        <v>199816.20876399605</v>
      </c>
      <c r="S22" s="124">
        <f t="shared" si="5"/>
        <v>159808.61641011797</v>
      </c>
      <c r="T22" s="124">
        <f t="shared" si="6"/>
        <v>-118600.03981988964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450687.47127108712</v>
      </c>
      <c r="Q23" s="124">
        <f t="shared" si="3"/>
        <v>203884.37939079537</v>
      </c>
      <c r="R23" s="124">
        <f t="shared" si="4"/>
        <v>205630.51653432267</v>
      </c>
      <c r="S23" s="124">
        <f t="shared" si="5"/>
        <v>163223.67220147842</v>
      </c>
      <c r="T23" s="124">
        <f t="shared" si="6"/>
        <v>-122051.09685550928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462466.39520937845</v>
      </c>
      <c r="Q24" s="124">
        <f t="shared" si="3"/>
        <v>209743.25169303647</v>
      </c>
      <c r="R24" s="124">
        <f t="shared" si="4"/>
        <v>211614.01065373077</v>
      </c>
      <c r="S24" s="124">
        <f t="shared" si="5"/>
        <v>166711.70657384463</v>
      </c>
      <c r="T24" s="124">
        <f t="shared" si="6"/>
        <v>-125602.57371123343</v>
      </c>
      <c r="U24" s="196">
        <f>SUM(Q21:T24)/4</f>
        <v>445101.40275670384</v>
      </c>
      <c r="V24" s="124">
        <f>SUM(Q21:Q24)/4</f>
        <v>201117.45941116899</v>
      </c>
      <c r="W24" s="124">
        <f>SUM(R21:R24)/4</f>
        <v>202806.75986611476</v>
      </c>
      <c r="X24" s="124">
        <f>SUM(S21:S24)/4</f>
        <v>161552.25187175962</v>
      </c>
      <c r="Y24" s="124">
        <f>SUM(T21:T24)/4</f>
        <v>-120375.06839233948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474558.98678634258</v>
      </c>
      <c r="Q25" s="124">
        <f t="shared" si="3"/>
        <v>215770.48600886847</v>
      </c>
      <c r="R25" s="124">
        <f t="shared" si="4"/>
        <v>217771.6141537911</v>
      </c>
      <c r="S25" s="124">
        <f t="shared" si="5"/>
        <v>170274.27905467706</v>
      </c>
      <c r="T25" s="124">
        <f t="shared" si="6"/>
        <v>-129257.39243099405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486973.73616169882</v>
      </c>
      <c r="Q26" s="124">
        <f t="shared" si="3"/>
        <v>221970.9204310434</v>
      </c>
      <c r="R26" s="124">
        <f t="shared" si="4"/>
        <v>224108.3933178201</v>
      </c>
      <c r="S26" s="124">
        <f t="shared" si="5"/>
        <v>173912.98249800768</v>
      </c>
      <c r="T26" s="124">
        <f t="shared" si="6"/>
        <v>-133018.56008517239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499719.3664821058</v>
      </c>
      <c r="Q27" s="124">
        <f t="shared" si="3"/>
        <v>228349.53208095147</v>
      </c>
      <c r="R27" s="124">
        <f t="shared" si="4"/>
        <v>230629.5618492591</v>
      </c>
      <c r="S27" s="124">
        <f t="shared" si="5"/>
        <v>177629.44379661753</v>
      </c>
      <c r="T27" s="124">
        <f t="shared" si="6"/>
        <v>-136889.1712447223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512804.8403472756</v>
      </c>
      <c r="Q28" s="124">
        <f t="shared" si="3"/>
        <v>234911.44110378268</v>
      </c>
      <c r="R28" s="124">
        <f t="shared" si="4"/>
        <v>237340.48516134624</v>
      </c>
      <c r="S28" s="124">
        <f t="shared" si="5"/>
        <v>181425.32460943313</v>
      </c>
      <c r="T28" s="124">
        <f t="shared" si="6"/>
        <v>-140872.41052728632</v>
      </c>
      <c r="U28" s="196">
        <f>SUM(Q25:T28)/4</f>
        <v>493514.23244435567</v>
      </c>
      <c r="V28" s="124">
        <f>SUM(Q25:Q28)/4</f>
        <v>225250.59490616148</v>
      </c>
      <c r="W28" s="124">
        <f>SUM(R25:R28)/4</f>
        <v>227462.51362055415</v>
      </c>
      <c r="X28" s="124">
        <f>SUM(S25:S28)/4</f>
        <v>175810.50748968386</v>
      </c>
      <c r="Y28" s="124">
        <f>SUM(T25:T28)/4</f>
        <v>-135009.38357204376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526239.36645717267</v>
      </c>
      <c r="Q29" s="124">
        <f t="shared" si="3"/>
        <v>241661.91477849436</v>
      </c>
      <c r="R29" s="124">
        <f t="shared" si="4"/>
        <v>244246.68479161046</v>
      </c>
      <c r="S29" s="124">
        <f t="shared" si="5"/>
        <v>185302.32210446722</v>
      </c>
      <c r="T29" s="124">
        <f t="shared" si="6"/>
        <v>-144971.55521739932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540032.4064454037</v>
      </c>
      <c r="Q30" s="124">
        <f t="shared" si="3"/>
        <v>248606.37174588375</v>
      </c>
      <c r="R30" s="124">
        <f t="shared" si="4"/>
        <v>251353.84294481963</v>
      </c>
      <c r="S30" s="124">
        <f t="shared" si="5"/>
        <v>189262.16971763593</v>
      </c>
      <c r="T30" s="124">
        <f t="shared" si="6"/>
        <v>-149189.97796293558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554193.68190405378</v>
      </c>
      <c r="Q31" s="124">
        <f t="shared" si="3"/>
        <v>255750.38635815948</v>
      </c>
      <c r="R31" s="124">
        <f t="shared" si="4"/>
        <v>258667.80716812069</v>
      </c>
      <c r="S31" s="124">
        <f t="shared" si="5"/>
        <v>193306.63792779142</v>
      </c>
      <c r="T31" s="124">
        <f t="shared" si="6"/>
        <v>-153531.14955001781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568733.18160536734</v>
      </c>
      <c r="Q32" s="124">
        <f t="shared" si="3"/>
        <v>263099.69315350353</v>
      </c>
      <c r="R32" s="124">
        <f t="shared" si="4"/>
        <v>266194.59516221832</v>
      </c>
      <c r="S32" s="124">
        <f t="shared" si="5"/>
        <v>197437.53504831693</v>
      </c>
      <c r="T32" s="124">
        <f t="shared" si="6"/>
        <v>-157998.64175867138</v>
      </c>
      <c r="U32" s="196">
        <f>SUM(Q29:T32)/4</f>
        <v>547299.65910299926</v>
      </c>
      <c r="V32" s="124">
        <f>SUM(Q29:Q32)/4</f>
        <v>252279.59150901029</v>
      </c>
      <c r="W32" s="124">
        <f>SUM(R29:R32)/4</f>
        <v>255115.73251669228</v>
      </c>
      <c r="X32" s="124">
        <f>SUM(S29:S32)/4</f>
        <v>191327.16619955288</v>
      </c>
      <c r="Y32" s="124">
        <f>SUM(T29:T32)/4</f>
        <v>-151422.83112225603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583661.16892583063</v>
      </c>
      <c r="Q33" s="124">
        <f t="shared" si="3"/>
        <v>270660.19145921525</v>
      </c>
      <c r="R33" s="124">
        <f t="shared" si="4"/>
        <v>273940.39973255066</v>
      </c>
      <c r="S33" s="124">
        <f t="shared" si="5"/>
        <v>201656.70803563777</v>
      </c>
      <c r="T33" s="124">
        <f t="shared" si="6"/>
        <v>-162596.13030157294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598988.18947836629</v>
      </c>
      <c r="Q34" s="124">
        <f t="shared" si="3"/>
        <v>278437.95012713241</v>
      </c>
      <c r="R34" s="124">
        <f t="shared" si="4"/>
        <v>281911.59388453554</v>
      </c>
      <c r="S34" s="124">
        <f t="shared" si="5"/>
        <v>205966.04331501</v>
      </c>
      <c r="T34" s="124">
        <f t="shared" si="6"/>
        <v>-167327.39784831172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614725.07895851484</v>
      </c>
      <c r="Q35" s="124">
        <f t="shared" si="3"/>
        <v>286439.21240513062</v>
      </c>
      <c r="R35" s="124">
        <f t="shared" si="4"/>
        <v>290114.73606707988</v>
      </c>
      <c r="S35" s="124">
        <f t="shared" si="5"/>
        <v>210367.46762395601</v>
      </c>
      <c r="T35" s="124">
        <f t="shared" si="6"/>
        <v>-172196.33713765169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630882.97121064621</v>
      </c>
      <c r="Q36" s="124">
        <f t="shared" si="3"/>
        <v>294670.40094861126</v>
      </c>
      <c r="R36" s="124">
        <f t="shared" si="4"/>
        <v>298556.57556866598</v>
      </c>
      <c r="S36" s="124">
        <f t="shared" si="5"/>
        <v>214862.94887372383</v>
      </c>
      <c r="T36" s="124">
        <f t="shared" si="6"/>
        <v>-177206.95418035495</v>
      </c>
      <c r="U36" s="196">
        <f>SUM(Q33:T36)/4</f>
        <v>607064.35214333958</v>
      </c>
      <c r="V36" s="124">
        <f>SUM(Q33:Q36)/4</f>
        <v>282551.93873502238</v>
      </c>
      <c r="W36" s="124">
        <f>SUM(R33:R36)/4</f>
        <v>286130.82631320803</v>
      </c>
      <c r="X36" s="124">
        <f>SUM(S33:S36)/4</f>
        <v>208213.29196208192</v>
      </c>
      <c r="Y36" s="124">
        <f>SUM(T33:T36)/4</f>
        <v>-169831.70486697281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647473.3065204093</v>
      </c>
      <c r="Q37" s="124">
        <f t="shared" si="3"/>
        <v>303138.12297600089</v>
      </c>
      <c r="R37" s="124">
        <f t="shared" si="4"/>
        <v>307244.05807045486</v>
      </c>
      <c r="S37" s="124">
        <f t="shared" si="5"/>
        <v>219454.49702915567</v>
      </c>
      <c r="T37" s="124">
        <f t="shared" si="6"/>
        <v>-182363.37155520209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664507.84013981326</v>
      </c>
      <c r="Q38" s="124">
        <f t="shared" si="3"/>
        <v>311849.17557240016</v>
      </c>
      <c r="R38" s="124">
        <f t="shared" si="4"/>
        <v>316184.33136097493</v>
      </c>
      <c r="S38" s="124">
        <f t="shared" si="5"/>
        <v>224144.165007359</v>
      </c>
      <c r="T38" s="124">
        <f t="shared" si="6"/>
        <v>-187669.8318009208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681998.65105150687</v>
      </c>
      <c r="Q39" s="124">
        <f t="shared" si="3"/>
        <v>320810.55114564009</v>
      </c>
      <c r="R39" s="124">
        <f t="shared" si="4"/>
        <v>325384.75121709873</v>
      </c>
      <c r="S39" s="124">
        <f t="shared" si="5"/>
        <v>228934.0495955818</v>
      </c>
      <c r="T39" s="124">
        <f t="shared" si="6"/>
        <v>-193130.70090681387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ref="P40:P52" si="7">SUM(Q40:T40)</f>
        <v>699958.15097901423</v>
      </c>
      <c r="Q40" s="124">
        <f t="shared" si="3"/>
        <v>330029.44303912442</v>
      </c>
      <c r="R40" s="124">
        <f t="shared" si="4"/>
        <v>334852.88745614572</v>
      </c>
      <c r="S40" s="124">
        <f t="shared" si="5"/>
        <v>233826.29238870251</v>
      </c>
      <c r="T40" s="124">
        <f t="shared" si="6"/>
        <v>-198750.47190495848</v>
      </c>
      <c r="U40" s="196">
        <f>SUM(Q37:T40)/4</f>
        <v>673484.4871726858</v>
      </c>
      <c r="V40" s="124">
        <f>SUM(Q37:Q40)/4</f>
        <v>316456.82318329142</v>
      </c>
      <c r="W40" s="124">
        <f>SUM(R37:R40)/4</f>
        <v>320916.50702616852</v>
      </c>
      <c r="X40" s="124">
        <f>SUM(S37:S40)/4</f>
        <v>226589.75100519974</v>
      </c>
      <c r="Y40" s="124">
        <f>SUM(T37:T40)/4</f>
        <v>-190478.59404197382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7"/>
        <v>718399.093649877</v>
      </c>
      <c r="Q41" s="124">
        <f t="shared" si="3"/>
        <v>339513.25130596448</v>
      </c>
      <c r="R41" s="124">
        <f t="shared" si="4"/>
        <v>344596.53016409097</v>
      </c>
      <c r="S41" s="124">
        <f t="shared" si="5"/>
        <v>238823.0807467539</v>
      </c>
      <c r="T41" s="124">
        <f t="shared" si="6"/>
        <v>-204533.76856693233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7"/>
        <v>737334.58431884542</v>
      </c>
      <c r="Q42" s="124">
        <f t="shared" si="3"/>
        <v>349269.58864904067</v>
      </c>
      <c r="R42" s="124">
        <f t="shared" si="4"/>
        <v>354623.69610500382</v>
      </c>
      <c r="S42" s="124">
        <f t="shared" si="5"/>
        <v>243926.64877290887</v>
      </c>
      <c r="T42" s="124">
        <f t="shared" si="6"/>
        <v>-210485.34920810795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7"/>
        <v>756778.08955846936</v>
      </c>
      <c r="Q43" s="124">
        <f t="shared" si="3"/>
        <v>359306.28653175931</v>
      </c>
      <c r="R43" s="124">
        <f t="shared" si="4"/>
        <v>364942.63531699032</v>
      </c>
      <c r="S43" s="124">
        <f t="shared" si="5"/>
        <v>249139.27831236547</v>
      </c>
      <c r="T43" s="124">
        <f t="shared" si="6"/>
        <v>-216610.11060264567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7"/>
        <v>776743.44732464722</v>
      </c>
      <c r="Q44" s="124">
        <f t="shared" si="3"/>
        <v>369631.40146440954</v>
      </c>
      <c r="R44" s="124">
        <f t="shared" si="4"/>
        <v>375561.83790006617</v>
      </c>
      <c r="S44" s="124">
        <f t="shared" si="5"/>
        <v>254463.29997257763</v>
      </c>
      <c r="T44" s="124">
        <f t="shared" si="6"/>
        <v>-222913.09201240609</v>
      </c>
      <c r="U44" s="196">
        <f>SUM(Q41:T44)/4</f>
        <v>747313.80371295987</v>
      </c>
      <c r="V44" s="124">
        <f>SUM(Q41:Q44)/4</f>
        <v>354430.13198779349</v>
      </c>
      <c r="W44" s="124">
        <f>SUM(R41:R44)/4</f>
        <v>359931.17487153783</v>
      </c>
      <c r="X44" s="124">
        <f>SUM(S41:S44)/4</f>
        <v>246588.07695115145</v>
      </c>
      <c r="Y44" s="124">
        <f>SUM(T41:T44)/4</f>
        <v>-213635.58009752299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797244.87730490323</v>
      </c>
      <c r="Q45" s="124">
        <f t="shared" si="3"/>
        <v>380253.22147116653</v>
      </c>
      <c r="R45" s="124">
        <f t="shared" si="4"/>
        <v>386490.04100154532</v>
      </c>
      <c r="S45" s="124">
        <f t="shared" si="5"/>
        <v>259901.09416528814</v>
      </c>
      <c r="T45" s="124">
        <f t="shared" si="6"/>
        <v>-229399.4793330968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818296.99155738752</v>
      </c>
      <c r="Q46" s="124">
        <f t="shared" si="3"/>
        <v>391180.27274293231</v>
      </c>
      <c r="R46" s="124">
        <f t="shared" si="4"/>
        <v>397736.23600469087</v>
      </c>
      <c r="S46" s="124">
        <f t="shared" si="5"/>
        <v>265455.0921708293</v>
      </c>
      <c r="T46" s="124">
        <f t="shared" si="6"/>
        <v>-236074.60936106497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839914.80544881884</v>
      </c>
      <c r="Q47" s="124">
        <f t="shared" si="3"/>
        <v>402421.32648135402</v>
      </c>
      <c r="R47" s="124">
        <f t="shared" si="4"/>
        <v>409309.67592654383</v>
      </c>
      <c r="S47" s="124">
        <f t="shared" si="5"/>
        <v>271127.77722516732</v>
      </c>
      <c r="T47" s="124">
        <f t="shared" si="6"/>
        <v>-242943.97418424636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862113.74889982282</v>
      </c>
      <c r="Q48" s="124">
        <f t="shared" si="3"/>
        <v>413985.40593951364</v>
      </c>
      <c r="R48" s="124">
        <f t="shared" si="4"/>
        <v>421219.88303101569</v>
      </c>
      <c r="S48" s="124">
        <f t="shared" si="5"/>
        <v>276921.68563017662</v>
      </c>
      <c r="T48" s="124">
        <f t="shared" si="6"/>
        <v>-250013.22570088317</v>
      </c>
      <c r="U48" s="196">
        <f>SUM(Q45:T48)/4</f>
        <v>829392.6058027331</v>
      </c>
      <c r="V48" s="124">
        <f>SUM(Q45:Q48)/4</f>
        <v>396960.05665874161</v>
      </c>
      <c r="W48" s="124">
        <f>SUM(R45:R48)/4</f>
        <v>403688.95899094892</v>
      </c>
      <c r="X48" s="124">
        <f>SUM(S45:S48)/4</f>
        <v>268351.41229786538</v>
      </c>
      <c r="Y48" s="124">
        <f>SUM(T45:T48)/4</f>
        <v>-239607.82214482283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18978749.343048107</v>
      </c>
      <c r="Q54" s="196">
        <f>SUM(Q$17:Q$52)</f>
        <v>8834466.0863904785</v>
      </c>
      <c r="R54" s="196">
        <f>SUM(R$17:R$52)</f>
        <v>8947504.1392918527</v>
      </c>
      <c r="S54" s="196">
        <f>SUM(S$17:S$52)</f>
        <v>6507531.2018575771</v>
      </c>
      <c r="T54" s="196">
        <f>SUM(T$17:T$52)</f>
        <v>-5310752.0844918042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0</v>
      </c>
      <c r="R55" s="188">
        <f>R54-R$10</f>
        <v>0</v>
      </c>
      <c r="S55" s="188">
        <f>S54-S$10</f>
        <v>-1.1175870895385742E-8</v>
      </c>
      <c r="T55" s="188">
        <f>T54-T$10</f>
        <v>0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2.6072304643468991E-2</v>
      </c>
      <c r="Z56" s="2"/>
    </row>
    <row r="57" spans="13:26" x14ac:dyDescent="0.25">
      <c r="M57" s="2"/>
      <c r="O57" s="134" t="s">
        <v>236</v>
      </c>
      <c r="P57" s="197">
        <f>((1+P56)^(1/12))-1</f>
        <v>2.1471532247709924E-3</v>
      </c>
      <c r="Z57" s="2"/>
    </row>
    <row r="58" spans="13:26" x14ac:dyDescent="0.25">
      <c r="M58" s="2"/>
      <c r="O58" s="134" t="s">
        <v>235</v>
      </c>
      <c r="P58" s="196">
        <f>P10</f>
        <v>18978749.343048103</v>
      </c>
      <c r="Z58" s="2"/>
    </row>
    <row r="59" spans="13:26" x14ac:dyDescent="0.25">
      <c r="M59" s="2"/>
      <c r="O59" s="134" t="s">
        <v>234</v>
      </c>
      <c r="P59" s="196">
        <f>P58/(1+P57)^P60</f>
        <v>8328613.2482300354</v>
      </c>
      <c r="Z59" s="2"/>
    </row>
    <row r="60" spans="13:26" x14ac:dyDescent="0.25">
      <c r="M60" s="2"/>
      <c r="O60" s="134" t="s">
        <v>233</v>
      </c>
      <c r="P60" s="124">
        <f>$P$12*12</f>
        <v>384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31867.512548732815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31867.512548732815</v>
      </c>
      <c r="Q63" s="124">
        <f t="shared" ref="Q63:Q102" si="8">O63*$P$57</f>
        <v>0</v>
      </c>
      <c r="R63" s="124">
        <f t="shared" ref="R63:R102" si="9">O63+P63+Q63</f>
        <v>31867.512548732815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102" si="11">R63</f>
        <v>31867.512548732815</v>
      </c>
      <c r="P64" s="124">
        <f t="shared" ref="P64:P187" si="12">P63</f>
        <v>31867.512548732815</v>
      </c>
      <c r="Q64" s="124">
        <f t="shared" si="8"/>
        <v>68.424432334441732</v>
      </c>
      <c r="R64" s="124">
        <f t="shared" si="9"/>
        <v>63803.449529800069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63803.449529800069</v>
      </c>
      <c r="P65" s="124">
        <f t="shared" si="12"/>
        <v>31867.512548732815</v>
      </c>
      <c r="Q65" s="124">
        <f t="shared" si="8"/>
        <v>136.99578240942347</v>
      </c>
      <c r="R65" s="124">
        <f t="shared" si="9"/>
        <v>95807.957860942304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95807.957860942304</v>
      </c>
      <c r="P66" s="124">
        <f t="shared" si="12"/>
        <v>31867.512548732815</v>
      </c>
      <c r="Q66" s="124">
        <f t="shared" si="8"/>
        <v>205.71436567984563</v>
      </c>
      <c r="R66" s="124">
        <f t="shared" si="9"/>
        <v>127881.18477535497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127881.18477535497</v>
      </c>
      <c r="P67" s="124">
        <f t="shared" si="12"/>
        <v>31867.512548732815</v>
      </c>
      <c r="Q67" s="124">
        <f t="shared" si="8"/>
        <v>274.58049827793855</v>
      </c>
      <c r="R67" s="124">
        <f t="shared" si="9"/>
        <v>160023.27782236572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160023.27782236572</v>
      </c>
      <c r="P68" s="124">
        <f t="shared" si="12"/>
        <v>31867.512548732815</v>
      </c>
      <c r="Q68" s="124">
        <f t="shared" si="8"/>
        <v>343.59449701471698</v>
      </c>
      <c r="R68" s="124">
        <f t="shared" si="9"/>
        <v>192234.38486811324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192234.38486811324</v>
      </c>
      <c r="P69" s="124">
        <f t="shared" si="12"/>
        <v>31867.512548732815</v>
      </c>
      <c r="Q69" s="124">
        <f t="shared" si="8"/>
        <v>412.75667938143738</v>
      </c>
      <c r="R69" s="124">
        <f t="shared" si="9"/>
        <v>224514.65409622749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224514.65409622749</v>
      </c>
      <c r="P70" s="124">
        <f t="shared" si="12"/>
        <v>31867.512548732815</v>
      </c>
      <c r="Q70" s="124">
        <f t="shared" si="8"/>
        <v>482.06736355105875</v>
      </c>
      <c r="R70" s="124">
        <f t="shared" si="9"/>
        <v>256864.23400851135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256864.23400851135</v>
      </c>
      <c r="P71" s="124">
        <f t="shared" si="12"/>
        <v>31867.512548732815</v>
      </c>
      <c r="Q71" s="124">
        <f t="shared" si="8"/>
        <v>551.526868379706</v>
      </c>
      <c r="R71" s="124">
        <f t="shared" si="9"/>
        <v>289283.27342562389</v>
      </c>
      <c r="Z71" s="2"/>
    </row>
    <row r="72" spans="13:26" x14ac:dyDescent="0.25">
      <c r="M72" s="2"/>
      <c r="N72" s="1">
        <f t="shared" si="10"/>
        <v>10</v>
      </c>
      <c r="O72" s="124">
        <f t="shared" si="11"/>
        <v>289283.27342562389</v>
      </c>
      <c r="P72" s="124">
        <f t="shared" si="12"/>
        <v>31867.512548732815</v>
      </c>
      <c r="Q72" s="124">
        <f t="shared" si="8"/>
        <v>621.13551340813706</v>
      </c>
      <c r="R72" s="124">
        <f t="shared" si="9"/>
        <v>321771.9214877648</v>
      </c>
      <c r="Z72" s="2"/>
    </row>
    <row r="73" spans="13:26" x14ac:dyDescent="0.25">
      <c r="M73" s="2"/>
      <c r="N73" s="1">
        <f t="shared" si="10"/>
        <v>11</v>
      </c>
      <c r="O73" s="124">
        <f t="shared" si="11"/>
        <v>321771.9214877648</v>
      </c>
      <c r="P73" s="124">
        <f t="shared" si="12"/>
        <v>31867.512548732815</v>
      </c>
      <c r="Q73" s="124">
        <f t="shared" si="8"/>
        <v>690.89361886321274</v>
      </c>
      <c r="R73" s="124">
        <f t="shared" si="9"/>
        <v>354330.3276553608</v>
      </c>
      <c r="Z73" s="2"/>
    </row>
    <row r="74" spans="13:26" x14ac:dyDescent="0.25">
      <c r="M74" s="2"/>
      <c r="N74" s="1">
        <f t="shared" si="10"/>
        <v>12</v>
      </c>
      <c r="O74" s="124">
        <f t="shared" si="11"/>
        <v>354330.3276553608</v>
      </c>
      <c r="P74" s="124">
        <f t="shared" si="12"/>
        <v>31867.512548732815</v>
      </c>
      <c r="Q74" s="124">
        <f t="shared" si="8"/>
        <v>760.80150565937026</v>
      </c>
      <c r="R74" s="124">
        <f t="shared" si="9"/>
        <v>386958.64170975296</v>
      </c>
      <c r="Z74" s="2"/>
    </row>
    <row r="75" spans="13:26" x14ac:dyDescent="0.25">
      <c r="M75" s="2"/>
      <c r="N75" s="1">
        <f t="shared" si="10"/>
        <v>13</v>
      </c>
      <c r="O75" s="124">
        <f t="shared" si="11"/>
        <v>386958.64170975296</v>
      </c>
      <c r="P75" s="124">
        <f t="shared" si="12"/>
        <v>31867.512548732815</v>
      </c>
      <c r="Q75" s="124">
        <f t="shared" si="8"/>
        <v>830.85949540009915</v>
      </c>
      <c r="R75" s="124">
        <f t="shared" si="9"/>
        <v>419657.01375388587</v>
      </c>
      <c r="Z75" s="2"/>
    </row>
    <row r="76" spans="13:26" x14ac:dyDescent="0.25">
      <c r="M76" s="2"/>
      <c r="N76" s="1">
        <f t="shared" si="10"/>
        <v>14</v>
      </c>
      <c r="O76" s="124">
        <f t="shared" si="11"/>
        <v>419657.01375388587</v>
      </c>
      <c r="P76" s="124">
        <f t="shared" si="12"/>
        <v>31867.512548732815</v>
      </c>
      <c r="Q76" s="124">
        <f t="shared" si="8"/>
        <v>901.06791037942071</v>
      </c>
      <c r="R76" s="124">
        <f t="shared" si="9"/>
        <v>452425.59421299811</v>
      </c>
      <c r="Z76" s="2"/>
    </row>
    <row r="77" spans="13:26" x14ac:dyDescent="0.25">
      <c r="M77" s="2"/>
      <c r="N77" s="1">
        <f t="shared" si="10"/>
        <v>15</v>
      </c>
      <c r="O77" s="124">
        <f t="shared" si="11"/>
        <v>452425.59421299811</v>
      </c>
      <c r="P77" s="124">
        <f t="shared" si="12"/>
        <v>31867.512548732815</v>
      </c>
      <c r="Q77" s="124">
        <f t="shared" si="8"/>
        <v>971.42707358337134</v>
      </c>
      <c r="R77" s="124">
        <f t="shared" si="9"/>
        <v>485264.53383531427</v>
      </c>
      <c r="Z77" s="2"/>
    </row>
    <row r="78" spans="13:26" x14ac:dyDescent="0.25">
      <c r="M78" s="2"/>
      <c r="N78" s="1">
        <f t="shared" si="10"/>
        <v>16</v>
      </c>
      <c r="O78" s="124">
        <f t="shared" si="11"/>
        <v>485264.53383531427</v>
      </c>
      <c r="P78" s="124">
        <f t="shared" si="12"/>
        <v>31867.512548732815</v>
      </c>
      <c r="Q78" s="124">
        <f t="shared" si="8"/>
        <v>1041.9373086914873</v>
      </c>
      <c r="R78" s="124">
        <f t="shared" si="9"/>
        <v>518173.98369273858</v>
      </c>
      <c r="Z78" s="2"/>
    </row>
    <row r="79" spans="13:26" x14ac:dyDescent="0.25">
      <c r="M79" s="2"/>
      <c r="N79" s="1">
        <f t="shared" si="10"/>
        <v>17</v>
      </c>
      <c r="O79" s="124">
        <f t="shared" si="11"/>
        <v>518173.98369273858</v>
      </c>
      <c r="P79" s="124">
        <f t="shared" si="12"/>
        <v>31867.512548732815</v>
      </c>
      <c r="Q79" s="124">
        <f t="shared" si="8"/>
        <v>1112.5989400782953</v>
      </c>
      <c r="R79" s="124">
        <f t="shared" si="9"/>
        <v>551154.09518154967</v>
      </c>
      <c r="Z79" s="2"/>
    </row>
    <row r="80" spans="13:26" x14ac:dyDescent="0.25">
      <c r="M80" s="2"/>
      <c r="N80" s="1">
        <f t="shared" si="10"/>
        <v>18</v>
      </c>
      <c r="O80" s="124">
        <f t="shared" si="11"/>
        <v>551154.09518154967</v>
      </c>
      <c r="P80" s="124">
        <f t="shared" si="12"/>
        <v>31867.512548732815</v>
      </c>
      <c r="Q80" s="124">
        <f t="shared" si="8"/>
        <v>1183.4122928148029</v>
      </c>
      <c r="R80" s="124">
        <f t="shared" si="9"/>
        <v>584205.02002309728</v>
      </c>
      <c r="Z80" s="2"/>
    </row>
    <row r="81" spans="13:26" x14ac:dyDescent="0.25">
      <c r="M81" s="2"/>
      <c r="N81" s="1">
        <f t="shared" si="10"/>
        <v>19</v>
      </c>
      <c r="O81" s="124">
        <f t="shared" si="11"/>
        <v>584205.02002309728</v>
      </c>
      <c r="P81" s="124">
        <f t="shared" si="12"/>
        <v>31867.512548732815</v>
      </c>
      <c r="Q81" s="124">
        <f t="shared" si="8"/>
        <v>1254.3776926699954</v>
      </c>
      <c r="R81" s="124">
        <f t="shared" si="9"/>
        <v>617326.91026450007</v>
      </c>
      <c r="Z81" s="2"/>
    </row>
    <row r="82" spans="13:26" x14ac:dyDescent="0.25">
      <c r="M82" s="2"/>
      <c r="N82" s="1">
        <f t="shared" si="10"/>
        <v>20</v>
      </c>
      <c r="O82" s="124">
        <f t="shared" si="11"/>
        <v>617326.91026450007</v>
      </c>
      <c r="P82" s="124">
        <f t="shared" si="12"/>
        <v>31867.512548732815</v>
      </c>
      <c r="Q82" s="124">
        <f t="shared" si="8"/>
        <v>1325.4954661123343</v>
      </c>
      <c r="R82" s="124">
        <f t="shared" si="9"/>
        <v>650519.91827934526</v>
      </c>
      <c r="Z82" s="2"/>
    </row>
    <row r="83" spans="13:26" x14ac:dyDescent="0.25">
      <c r="M83" s="2"/>
      <c r="N83" s="1">
        <f t="shared" si="10"/>
        <v>21</v>
      </c>
      <c r="O83" s="124">
        <f t="shared" si="11"/>
        <v>650519.91827934526</v>
      </c>
      <c r="P83" s="124">
        <f t="shared" si="12"/>
        <v>31867.512548732815</v>
      </c>
      <c r="Q83" s="124">
        <f t="shared" si="8"/>
        <v>1396.7659403112586</v>
      </c>
      <c r="R83" s="124">
        <f t="shared" si="9"/>
        <v>683784.19676838932</v>
      </c>
      <c r="Z83" s="2"/>
    </row>
    <row r="84" spans="13:26" x14ac:dyDescent="0.25">
      <c r="M84" s="2"/>
      <c r="N84" s="1">
        <f t="shared" si="10"/>
        <v>22</v>
      </c>
      <c r="O84" s="124">
        <f t="shared" si="11"/>
        <v>683784.19676838932</v>
      </c>
      <c r="P84" s="124">
        <f t="shared" si="12"/>
        <v>31867.512548732815</v>
      </c>
      <c r="Q84" s="124">
        <f t="shared" si="8"/>
        <v>1468.18944313869</v>
      </c>
      <c r="R84" s="124">
        <f t="shared" si="9"/>
        <v>717119.89876026078</v>
      </c>
      <c r="Z84" s="2"/>
    </row>
    <row r="85" spans="13:26" x14ac:dyDescent="0.25">
      <c r="M85" s="2"/>
      <c r="N85" s="1">
        <f t="shared" si="10"/>
        <v>23</v>
      </c>
      <c r="O85" s="124">
        <f t="shared" si="11"/>
        <v>717119.89876026078</v>
      </c>
      <c r="P85" s="124">
        <f t="shared" si="12"/>
        <v>31867.512548732815</v>
      </c>
      <c r="Q85" s="124">
        <f t="shared" si="8"/>
        <v>1539.7663031705415</v>
      </c>
      <c r="R85" s="124">
        <f t="shared" si="9"/>
        <v>750527.17761216417</v>
      </c>
      <c r="Z85" s="2"/>
    </row>
    <row r="86" spans="13:26" x14ac:dyDescent="0.25">
      <c r="M86" s="2"/>
      <c r="N86" s="1">
        <f t="shared" si="10"/>
        <v>24</v>
      </c>
      <c r="O86" s="124">
        <f t="shared" si="11"/>
        <v>750527.17761216417</v>
      </c>
      <c r="P86" s="124">
        <f t="shared" si="12"/>
        <v>31867.512548732815</v>
      </c>
      <c r="Q86" s="124">
        <f t="shared" si="8"/>
        <v>1611.4968496882295</v>
      </c>
      <c r="R86" s="124">
        <f t="shared" si="9"/>
        <v>784006.18701058521</v>
      </c>
      <c r="Z86" s="2"/>
    </row>
    <row r="87" spans="13:26" x14ac:dyDescent="0.25">
      <c r="M87" s="2"/>
      <c r="N87" s="1">
        <f t="shared" si="10"/>
        <v>25</v>
      </c>
      <c r="O87" s="124">
        <f t="shared" si="11"/>
        <v>784006.18701058521</v>
      </c>
      <c r="P87" s="124">
        <f t="shared" si="12"/>
        <v>31867.512548732815</v>
      </c>
      <c r="Q87" s="124">
        <f t="shared" si="8"/>
        <v>1683.3814126801879</v>
      </c>
      <c r="R87" s="124">
        <f t="shared" si="9"/>
        <v>817557.08097199816</v>
      </c>
      <c r="Z87" s="2"/>
    </row>
    <row r="88" spans="13:26" x14ac:dyDescent="0.25">
      <c r="M88" s="2"/>
      <c r="N88" s="1">
        <f t="shared" si="10"/>
        <v>26</v>
      </c>
      <c r="O88" s="124">
        <f t="shared" si="11"/>
        <v>817557.08097199816</v>
      </c>
      <c r="P88" s="124">
        <f t="shared" si="12"/>
        <v>31867.512548732815</v>
      </c>
      <c r="Q88" s="124">
        <f t="shared" si="8"/>
        <v>1755.4203228433851</v>
      </c>
      <c r="R88" s="124">
        <f t="shared" si="9"/>
        <v>851180.01384357433</v>
      </c>
      <c r="Z88" s="2"/>
    </row>
    <row r="89" spans="13:26" x14ac:dyDescent="0.25">
      <c r="M89" s="2"/>
      <c r="N89" s="1">
        <f t="shared" si="10"/>
        <v>27</v>
      </c>
      <c r="O89" s="124">
        <f t="shared" si="11"/>
        <v>851180.01384357433</v>
      </c>
      <c r="P89" s="124">
        <f t="shared" si="12"/>
        <v>31867.512548732815</v>
      </c>
      <c r="Q89" s="124">
        <f t="shared" si="8"/>
        <v>1827.6139115848484</v>
      </c>
      <c r="R89" s="124">
        <f t="shared" si="9"/>
        <v>884875.14030389197</v>
      </c>
      <c r="Z89" s="2"/>
    </row>
    <row r="90" spans="13:26" x14ac:dyDescent="0.25">
      <c r="M90" s="2"/>
      <c r="N90" s="1">
        <f t="shared" si="10"/>
        <v>28</v>
      </c>
      <c r="O90" s="124">
        <f t="shared" si="11"/>
        <v>884875.14030389197</v>
      </c>
      <c r="P90" s="124">
        <f t="shared" si="12"/>
        <v>31867.512548732815</v>
      </c>
      <c r="Q90" s="124">
        <f t="shared" si="8"/>
        <v>1899.9625110231859</v>
      </c>
      <c r="R90" s="124">
        <f t="shared" si="9"/>
        <v>918642.61536364793</v>
      </c>
      <c r="Z90" s="2"/>
    </row>
    <row r="91" spans="13:26" x14ac:dyDescent="0.25">
      <c r="M91" s="2"/>
      <c r="N91" s="1">
        <f t="shared" si="10"/>
        <v>29</v>
      </c>
      <c r="O91" s="124">
        <f t="shared" si="11"/>
        <v>918642.61536364793</v>
      </c>
      <c r="P91" s="124">
        <f t="shared" si="12"/>
        <v>31867.512548732815</v>
      </c>
      <c r="Q91" s="124">
        <f t="shared" si="8"/>
        <v>1972.466453990115</v>
      </c>
      <c r="R91" s="124">
        <f t="shared" si="9"/>
        <v>952482.59436637082</v>
      </c>
      <c r="Z91" s="2"/>
    </row>
    <row r="92" spans="13:26" x14ac:dyDescent="0.25">
      <c r="M92" s="2"/>
      <c r="N92" s="1">
        <f t="shared" si="10"/>
        <v>30</v>
      </c>
      <c r="O92" s="124">
        <f t="shared" si="11"/>
        <v>952482.59436637082</v>
      </c>
      <c r="P92" s="124">
        <f t="shared" si="12"/>
        <v>31867.512548732815</v>
      </c>
      <c r="Q92" s="124">
        <f t="shared" si="8"/>
        <v>2045.1260740319942</v>
      </c>
      <c r="R92" s="124">
        <f t="shared" si="9"/>
        <v>986395.23298913566</v>
      </c>
      <c r="Z92" s="2"/>
    </row>
    <row r="93" spans="13:26" x14ac:dyDescent="0.25">
      <c r="M93" s="2"/>
      <c r="N93" s="1">
        <f t="shared" si="10"/>
        <v>31</v>
      </c>
      <c r="O93" s="124">
        <f t="shared" si="11"/>
        <v>986395.23298913566</v>
      </c>
      <c r="P93" s="124">
        <f t="shared" si="12"/>
        <v>31867.512548732815</v>
      </c>
      <c r="Q93" s="124">
        <f t="shared" si="8"/>
        <v>2117.9417054113569</v>
      </c>
      <c r="R93" s="124">
        <f t="shared" si="9"/>
        <v>1020380.6872432798</v>
      </c>
      <c r="Z93" s="2"/>
    </row>
    <row r="94" spans="13:26" x14ac:dyDescent="0.25">
      <c r="M94" s="2"/>
      <c r="N94" s="1">
        <f t="shared" si="10"/>
        <v>32</v>
      </c>
      <c r="O94" s="124">
        <f t="shared" si="11"/>
        <v>1020380.6872432798</v>
      </c>
      <c r="P94" s="124">
        <f t="shared" si="12"/>
        <v>31867.512548732815</v>
      </c>
      <c r="Q94" s="124">
        <f t="shared" si="8"/>
        <v>2190.9136831084497</v>
      </c>
      <c r="R94" s="124">
        <f t="shared" si="9"/>
        <v>1054439.1134751211</v>
      </c>
      <c r="Z94" s="2"/>
    </row>
    <row r="95" spans="13:26" x14ac:dyDescent="0.25">
      <c r="M95" s="2"/>
      <c r="N95" s="1">
        <f t="shared" si="10"/>
        <v>33</v>
      </c>
      <c r="O95" s="124">
        <f t="shared" si="11"/>
        <v>1054439.1134751211</v>
      </c>
      <c r="P95" s="124">
        <f t="shared" si="12"/>
        <v>31867.512548732815</v>
      </c>
      <c r="Q95" s="124">
        <f t="shared" si="8"/>
        <v>2264.0423428227728</v>
      </c>
      <c r="R95" s="124">
        <f t="shared" si="9"/>
        <v>1088570.6683666767</v>
      </c>
      <c r="Z95" s="2"/>
    </row>
    <row r="96" spans="13:26" x14ac:dyDescent="0.25">
      <c r="M96" s="2"/>
      <c r="N96" s="1">
        <f t="shared" si="10"/>
        <v>34</v>
      </c>
      <c r="O96" s="124">
        <f t="shared" si="11"/>
        <v>1088570.6683666767</v>
      </c>
      <c r="P96" s="124">
        <f t="shared" si="12"/>
        <v>31867.512548732815</v>
      </c>
      <c r="Q96" s="124">
        <f t="shared" si="8"/>
        <v>2337.3280209746245</v>
      </c>
      <c r="R96" s="124">
        <f t="shared" si="9"/>
        <v>1122775.508936384</v>
      </c>
      <c r="Z96" s="2"/>
    </row>
    <row r="97" spans="13:26" x14ac:dyDescent="0.25">
      <c r="M97" s="2"/>
      <c r="N97" s="1">
        <f t="shared" si="10"/>
        <v>35</v>
      </c>
      <c r="O97" s="124">
        <f t="shared" si="11"/>
        <v>1122775.508936384</v>
      </c>
      <c r="P97" s="124">
        <f t="shared" si="12"/>
        <v>31867.512548732815</v>
      </c>
      <c r="Q97" s="124">
        <f t="shared" si="8"/>
        <v>2410.771054706649</v>
      </c>
      <c r="R97" s="124">
        <f t="shared" si="9"/>
        <v>1157053.7925398233</v>
      </c>
      <c r="Z97" s="2"/>
    </row>
    <row r="98" spans="13:26" x14ac:dyDescent="0.25">
      <c r="M98" s="2"/>
      <c r="N98" s="1">
        <f t="shared" si="10"/>
        <v>36</v>
      </c>
      <c r="O98" s="124">
        <f t="shared" si="11"/>
        <v>1157053.7925398233</v>
      </c>
      <c r="P98" s="124">
        <f t="shared" si="12"/>
        <v>31867.512548732815</v>
      </c>
      <c r="Q98" s="124">
        <f t="shared" si="8"/>
        <v>2484.3717818853884</v>
      </c>
      <c r="R98" s="124">
        <f t="shared" si="9"/>
        <v>1191405.6768704415</v>
      </c>
      <c r="Z98" s="2"/>
    </row>
    <row r="99" spans="13:26" x14ac:dyDescent="0.25">
      <c r="M99" s="2"/>
      <c r="N99" s="1">
        <f t="shared" si="10"/>
        <v>37</v>
      </c>
      <c r="O99" s="124">
        <f t="shared" si="11"/>
        <v>1191405.6768704415</v>
      </c>
      <c r="P99" s="124">
        <f t="shared" si="12"/>
        <v>31867.512548732815</v>
      </c>
      <c r="Q99" s="124">
        <f t="shared" si="8"/>
        <v>2558.1305411028357</v>
      </c>
      <c r="R99" s="124">
        <f t="shared" si="9"/>
        <v>1225831.3199602771</v>
      </c>
      <c r="Z99" s="2"/>
    </row>
    <row r="100" spans="13:26" x14ac:dyDescent="0.25">
      <c r="M100" s="2"/>
      <c r="N100" s="1">
        <f t="shared" si="10"/>
        <v>38</v>
      </c>
      <c r="O100" s="124">
        <f t="shared" si="11"/>
        <v>1225831.3199602771</v>
      </c>
      <c r="P100" s="124">
        <f t="shared" si="12"/>
        <v>31867.512548732815</v>
      </c>
      <c r="Q100" s="124">
        <f t="shared" si="8"/>
        <v>2632.0476716779908</v>
      </c>
      <c r="R100" s="124">
        <f t="shared" si="9"/>
        <v>1260330.8801806879</v>
      </c>
      <c r="Z100" s="2"/>
    </row>
    <row r="101" spans="13:26" x14ac:dyDescent="0.25">
      <c r="M101" s="2"/>
      <c r="N101" s="1">
        <f t="shared" si="10"/>
        <v>39</v>
      </c>
      <c r="O101" s="124">
        <f t="shared" si="11"/>
        <v>1260330.8801806879</v>
      </c>
      <c r="P101" s="124">
        <f t="shared" si="12"/>
        <v>31867.512548732815</v>
      </c>
      <c r="Q101" s="124">
        <f t="shared" si="8"/>
        <v>2706.1235136584273</v>
      </c>
      <c r="R101" s="124">
        <f t="shared" si="9"/>
        <v>1294904.5162430792</v>
      </c>
      <c r="Z101" s="2"/>
    </row>
    <row r="102" spans="13:26" x14ac:dyDescent="0.25">
      <c r="M102" s="2"/>
      <c r="N102" s="1">
        <f t="shared" si="10"/>
        <v>40</v>
      </c>
      <c r="O102" s="124">
        <f t="shared" si="11"/>
        <v>1294904.5162430792</v>
      </c>
      <c r="P102" s="124">
        <f t="shared" si="12"/>
        <v>31867.512548732815</v>
      </c>
      <c r="Q102" s="124">
        <f t="shared" si="8"/>
        <v>2780.3584078218496</v>
      </c>
      <c r="R102" s="124">
        <f t="shared" si="9"/>
        <v>1329552.3871996338</v>
      </c>
      <c r="Z102" s="2"/>
    </row>
    <row r="103" spans="13:26" x14ac:dyDescent="0.25">
      <c r="M103" s="2"/>
      <c r="N103" s="1">
        <f t="shared" si="10"/>
        <v>41</v>
      </c>
      <c r="O103" s="124">
        <f t="shared" ref="O103:O166" si="13">R102</f>
        <v>1329552.3871996338</v>
      </c>
      <c r="P103" s="124">
        <f t="shared" si="12"/>
        <v>31867.512548732815</v>
      </c>
      <c r="Q103" s="124">
        <f t="shared" ref="Q103:Q166" si="14">O103*$P$57</f>
        <v>2854.7526956776646</v>
      </c>
      <c r="R103" s="124">
        <f t="shared" ref="R103:R166" si="15">O103+P103+Q103</f>
        <v>1364274.6524440441</v>
      </c>
      <c r="Z103" s="2"/>
    </row>
    <row r="104" spans="13:26" x14ac:dyDescent="0.25">
      <c r="M104" s="2"/>
      <c r="N104" s="1">
        <f t="shared" si="10"/>
        <v>42</v>
      </c>
      <c r="O104" s="124">
        <f t="shared" si="13"/>
        <v>1364274.6524440441</v>
      </c>
      <c r="P104" s="124">
        <f t="shared" si="12"/>
        <v>31867.512548732815</v>
      </c>
      <c r="Q104" s="124">
        <f t="shared" si="14"/>
        <v>2929.3067194685541</v>
      </c>
      <c r="R104" s="124">
        <f t="shared" si="15"/>
        <v>1399071.4717122454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1399071.4717122454</v>
      </c>
      <c r="P105" s="124">
        <f t="shared" si="12"/>
        <v>31867.512548732815</v>
      </c>
      <c r="Q105" s="124">
        <f t="shared" si="14"/>
        <v>3004.0208221720459</v>
      </c>
      <c r="R105" s="124">
        <f t="shared" si="15"/>
        <v>1433943.0050831502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1433943.0050831502</v>
      </c>
      <c r="P106" s="124">
        <f t="shared" si="12"/>
        <v>31867.512548732815</v>
      </c>
      <c r="Q106" s="124">
        <f t="shared" si="14"/>
        <v>3078.8953475020935</v>
      </c>
      <c r="R106" s="124">
        <f t="shared" si="15"/>
        <v>1468889.4129793851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1468889.4129793851</v>
      </c>
      <c r="P107" s="124">
        <f t="shared" si="12"/>
        <v>31867.512548732815</v>
      </c>
      <c r="Q107" s="124">
        <f t="shared" si="14"/>
        <v>3153.9306399106567</v>
      </c>
      <c r="R107" s="124">
        <f t="shared" si="15"/>
        <v>1503910.8561680287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1503910.8561680287</v>
      </c>
      <c r="P108" s="124">
        <f t="shared" si="12"/>
        <v>31867.512548732815</v>
      </c>
      <c r="Q108" s="124">
        <f t="shared" si="14"/>
        <v>3229.1270445892869</v>
      </c>
      <c r="R108" s="124">
        <f t="shared" si="15"/>
        <v>1539007.4957613507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1539007.4957613507</v>
      </c>
      <c r="P109" s="124">
        <f t="shared" si="12"/>
        <v>31867.512548732815</v>
      </c>
      <c r="Q109" s="124">
        <f t="shared" si="14"/>
        <v>3304.4849074707136</v>
      </c>
      <c r="R109" s="124">
        <f t="shared" si="15"/>
        <v>1574179.4932175542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1574179.4932175542</v>
      </c>
      <c r="P110" s="124">
        <f t="shared" si="12"/>
        <v>31867.512548732815</v>
      </c>
      <c r="Q110" s="124">
        <f t="shared" si="14"/>
        <v>3380.0045752304381</v>
      </c>
      <c r="R110" s="124">
        <f t="shared" si="15"/>
        <v>1609427.0103415174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1609427.0103415174</v>
      </c>
      <c r="P111" s="124">
        <f t="shared" si="12"/>
        <v>31867.512548732815</v>
      </c>
      <c r="Q111" s="124">
        <f t="shared" si="14"/>
        <v>3455.6863952883264</v>
      </c>
      <c r="R111" s="124">
        <f t="shared" si="15"/>
        <v>1644750.2092855384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1644750.2092855384</v>
      </c>
      <c r="P112" s="124">
        <f t="shared" si="12"/>
        <v>31867.512548732815</v>
      </c>
      <c r="Q112" s="124">
        <f t="shared" si="14"/>
        <v>3531.5307158102082</v>
      </c>
      <c r="R112" s="124">
        <f t="shared" si="15"/>
        <v>1680149.2525500813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1680149.2525500813</v>
      </c>
      <c r="P113" s="124">
        <f t="shared" si="12"/>
        <v>31867.512548732815</v>
      </c>
      <c r="Q113" s="124">
        <f t="shared" si="14"/>
        <v>3607.5378857094797</v>
      </c>
      <c r="R113" s="124">
        <f t="shared" si="15"/>
        <v>1715624.3029845236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1715624.3029845236</v>
      </c>
      <c r="P114" s="124">
        <f t="shared" si="12"/>
        <v>31867.512548732815</v>
      </c>
      <c r="Q114" s="124">
        <f t="shared" si="14"/>
        <v>3683.7082546487059</v>
      </c>
      <c r="R114" s="124">
        <f t="shared" si="15"/>
        <v>1751175.523787905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1751175.523787905</v>
      </c>
      <c r="P115" s="124">
        <f t="shared" si="12"/>
        <v>31867.512548732815</v>
      </c>
      <c r="Q115" s="124">
        <f t="shared" si="14"/>
        <v>3760.0421730412318</v>
      </c>
      <c r="R115" s="124">
        <f t="shared" si="15"/>
        <v>1786803.0785096791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1786803.0785096791</v>
      </c>
      <c r="P116" s="124">
        <f t="shared" si="12"/>
        <v>31867.512548732815</v>
      </c>
      <c r="Q116" s="124">
        <f t="shared" si="14"/>
        <v>3836.5399920527939</v>
      </c>
      <c r="R116" s="124">
        <f t="shared" si="15"/>
        <v>1822507.1310504647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1822507.1310504647</v>
      </c>
      <c r="P117" s="124">
        <f t="shared" si="12"/>
        <v>31867.512548732815</v>
      </c>
      <c r="Q117" s="124">
        <f t="shared" si="14"/>
        <v>3913.2020636031348</v>
      </c>
      <c r="R117" s="124">
        <f t="shared" si="15"/>
        <v>1858287.8456628006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1858287.8456628006</v>
      </c>
      <c r="P118" s="124">
        <f t="shared" si="12"/>
        <v>31867.512548732815</v>
      </c>
      <c r="Q118" s="124">
        <f t="shared" si="14"/>
        <v>3990.0287403676225</v>
      </c>
      <c r="R118" s="124">
        <f t="shared" si="15"/>
        <v>1894145.386951901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1894145.386951901</v>
      </c>
      <c r="P119" s="124">
        <f t="shared" si="12"/>
        <v>31867.512548732815</v>
      </c>
      <c r="Q119" s="124">
        <f t="shared" si="14"/>
        <v>4067.0203757788736</v>
      </c>
      <c r="R119" s="124">
        <f t="shared" si="15"/>
        <v>1930079.9198764127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1930079.9198764127</v>
      </c>
      <c r="P120" s="124">
        <f t="shared" si="12"/>
        <v>31867.512548732815</v>
      </c>
      <c r="Q120" s="124">
        <f t="shared" si="14"/>
        <v>4144.1773240283783</v>
      </c>
      <c r="R120" s="124">
        <f t="shared" si="15"/>
        <v>1966091.609749174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1966091.609749174</v>
      </c>
      <c r="P121" s="124">
        <f t="shared" si="12"/>
        <v>31867.512548732815</v>
      </c>
      <c r="Q121" s="124">
        <f t="shared" si="14"/>
        <v>4221.4999400681299</v>
      </c>
      <c r="R121" s="124">
        <f t="shared" si="15"/>
        <v>2002180.622237975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2002180.622237975</v>
      </c>
      <c r="P122" s="124">
        <f t="shared" si="12"/>
        <v>31867.512548732815</v>
      </c>
      <c r="Q122" s="124">
        <f t="shared" si="14"/>
        <v>4298.9885796122599</v>
      </c>
      <c r="R122" s="124">
        <f t="shared" si="15"/>
        <v>2038347.12336632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2038347.12336632</v>
      </c>
      <c r="P123" s="124">
        <f t="shared" si="12"/>
        <v>31867.512548732815</v>
      </c>
      <c r="Q123" s="124">
        <f t="shared" si="14"/>
        <v>4376.6435991386697</v>
      </c>
      <c r="R123" s="124">
        <f t="shared" si="15"/>
        <v>2074591.2795141914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2074591.2795141914</v>
      </c>
      <c r="P124" s="124">
        <f t="shared" si="12"/>
        <v>31867.512548732815</v>
      </c>
      <c r="Q124" s="124">
        <f t="shared" si="14"/>
        <v>4454.4653558906757</v>
      </c>
      <c r="R124" s="124">
        <f t="shared" si="15"/>
        <v>2110913.257418815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2110913.257418815</v>
      </c>
      <c r="P125" s="124">
        <f t="shared" si="12"/>
        <v>31867.512548732815</v>
      </c>
      <c r="Q125" s="124">
        <f t="shared" si="14"/>
        <v>4532.454207878649</v>
      </c>
      <c r="R125" s="124">
        <f t="shared" si="15"/>
        <v>2147313.2241754266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2147313.2241754266</v>
      </c>
      <c r="P126" s="124">
        <f t="shared" si="12"/>
        <v>31867.512548732815</v>
      </c>
      <c r="Q126" s="124">
        <f t="shared" si="14"/>
        <v>4610.6105138816638</v>
      </c>
      <c r="R126" s="124">
        <f t="shared" si="15"/>
        <v>2183791.3472380415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2183791.3472380415</v>
      </c>
      <c r="P127" s="124">
        <f t="shared" si="12"/>
        <v>31867.512548732815</v>
      </c>
      <c r="Q127" s="124">
        <f t="shared" si="14"/>
        <v>4688.9346334491511</v>
      </c>
      <c r="R127" s="124">
        <f t="shared" si="15"/>
        <v>2220347.7944202237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2220347.7944202237</v>
      </c>
      <c r="P128" s="124">
        <f t="shared" si="12"/>
        <v>31867.512548732815</v>
      </c>
      <c r="Q128" s="124">
        <f t="shared" si="14"/>
        <v>4767.4269269025435</v>
      </c>
      <c r="R128" s="124">
        <f t="shared" si="15"/>
        <v>2256982.7338958592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2256982.7338958592</v>
      </c>
      <c r="P129" s="124">
        <f t="shared" si="12"/>
        <v>31867.512548732815</v>
      </c>
      <c r="Q129" s="124">
        <f t="shared" si="14"/>
        <v>4846.0877553369446</v>
      </c>
      <c r="R129" s="124">
        <f t="shared" si="15"/>
        <v>2293696.3341999291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2293696.3341999291</v>
      </c>
      <c r="P130" s="124">
        <f t="shared" si="12"/>
        <v>31867.512548732815</v>
      </c>
      <c r="Q130" s="124">
        <f t="shared" si="14"/>
        <v>4924.917480622782</v>
      </c>
      <c r="R130" s="124">
        <f t="shared" si="15"/>
        <v>2330488.7642292851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2330488.7642292851</v>
      </c>
      <c r="P131" s="124">
        <f t="shared" si="12"/>
        <v>31867.512548732815</v>
      </c>
      <c r="Q131" s="124">
        <f t="shared" si="14"/>
        <v>5003.9164654074739</v>
      </c>
      <c r="R131" s="124">
        <f t="shared" si="15"/>
        <v>2367360.1932434258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2367360.1932434258</v>
      </c>
      <c r="P132" s="124">
        <f t="shared" si="12"/>
        <v>31867.512548732815</v>
      </c>
      <c r="Q132" s="124">
        <f t="shared" si="14"/>
        <v>5083.0850731171013</v>
      </c>
      <c r="R132" s="124">
        <f t="shared" si="15"/>
        <v>2404310.790865276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2404310.790865276</v>
      </c>
      <c r="P133" s="124">
        <f t="shared" si="12"/>
        <v>31867.512548732815</v>
      </c>
      <c r="Q133" s="124">
        <f t="shared" si="14"/>
        <v>5162.4236679580727</v>
      </c>
      <c r="R133" s="124">
        <f t="shared" si="15"/>
        <v>2441340.7270819671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2441340.7270819671</v>
      </c>
      <c r="P134" s="124">
        <f t="shared" si="12"/>
        <v>31867.512548732815</v>
      </c>
      <c r="Q134" s="124">
        <f t="shared" si="14"/>
        <v>5241.9326149188046</v>
      </c>
      <c r="R134" s="124">
        <f t="shared" si="15"/>
        <v>2478450.1722456189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2478450.1722456189</v>
      </c>
      <c r="P135" s="124">
        <f t="shared" si="12"/>
        <v>31867.512548732815</v>
      </c>
      <c r="Q135" s="124">
        <f t="shared" si="14"/>
        <v>5321.6122797714024</v>
      </c>
      <c r="R135" s="124">
        <f t="shared" si="15"/>
        <v>2515639.2970741233</v>
      </c>
      <c r="Z135" s="2"/>
    </row>
    <row r="136" spans="13:26" x14ac:dyDescent="0.25">
      <c r="M136" s="2"/>
      <c r="N136" s="1">
        <f t="shared" si="10"/>
        <v>74</v>
      </c>
      <c r="O136" s="124">
        <f t="shared" si="13"/>
        <v>2515639.2970741233</v>
      </c>
      <c r="P136" s="124">
        <f t="shared" si="12"/>
        <v>31867.512548732815</v>
      </c>
      <c r="Q136" s="124">
        <f t="shared" si="14"/>
        <v>5401.4630290733367</v>
      </c>
      <c r="R136" s="124">
        <f t="shared" si="15"/>
        <v>2552908.2726519299</v>
      </c>
      <c r="Z136" s="2"/>
    </row>
    <row r="137" spans="13:26" x14ac:dyDescent="0.25">
      <c r="M137" s="2"/>
      <c r="N137" s="1">
        <f t="shared" si="10"/>
        <v>75</v>
      </c>
      <c r="O137" s="124">
        <f t="shared" si="13"/>
        <v>2552908.2726519299</v>
      </c>
      <c r="P137" s="124">
        <f t="shared" si="12"/>
        <v>31867.512548732815</v>
      </c>
      <c r="Q137" s="124">
        <f t="shared" si="14"/>
        <v>5481.4852301691353</v>
      </c>
      <c r="R137" s="124">
        <f t="shared" si="15"/>
        <v>2590257.2704308322</v>
      </c>
      <c r="Z137" s="2"/>
    </row>
    <row r="138" spans="13:26" x14ac:dyDescent="0.25">
      <c r="M138" s="2"/>
      <c r="N138" s="1">
        <f t="shared" si="10"/>
        <v>76</v>
      </c>
      <c r="O138" s="124">
        <f t="shared" si="13"/>
        <v>2590257.2704308322</v>
      </c>
      <c r="P138" s="124">
        <f t="shared" si="12"/>
        <v>31867.512548732815</v>
      </c>
      <c r="Q138" s="124">
        <f t="shared" si="14"/>
        <v>5561.6792511920694</v>
      </c>
      <c r="R138" s="124">
        <f t="shared" si="15"/>
        <v>2627686.4622307573</v>
      </c>
      <c r="Z138" s="2"/>
    </row>
    <row r="139" spans="13:26" x14ac:dyDescent="0.25">
      <c r="M139" s="2"/>
      <c r="N139" s="1">
        <f t="shared" si="10"/>
        <v>77</v>
      </c>
      <c r="O139" s="124">
        <f t="shared" si="13"/>
        <v>2627686.4622307573</v>
      </c>
      <c r="P139" s="124">
        <f t="shared" si="12"/>
        <v>31867.512548732815</v>
      </c>
      <c r="Q139" s="124">
        <f t="shared" si="14"/>
        <v>5642.0454610658508</v>
      </c>
      <c r="R139" s="124">
        <f t="shared" si="15"/>
        <v>2665196.0202405564</v>
      </c>
      <c r="Z139" s="2"/>
    </row>
    <row r="140" spans="13:26" x14ac:dyDescent="0.25">
      <c r="M140" s="2"/>
      <c r="N140" s="1">
        <f t="shared" si="10"/>
        <v>78</v>
      </c>
      <c r="O140" s="124">
        <f t="shared" si="13"/>
        <v>2665196.0202405564</v>
      </c>
      <c r="P140" s="124">
        <f t="shared" si="12"/>
        <v>31867.512548732815</v>
      </c>
      <c r="Q140" s="124">
        <f t="shared" si="14"/>
        <v>5722.5842295063258</v>
      </c>
      <c r="R140" s="124">
        <f t="shared" si="15"/>
        <v>2702786.117018796</v>
      </c>
      <c r="Z140" s="2"/>
    </row>
    <row r="141" spans="13:26" x14ac:dyDescent="0.25">
      <c r="M141" s="2"/>
      <c r="N141" s="1">
        <f t="shared" si="10"/>
        <v>79</v>
      </c>
      <c r="O141" s="124">
        <f t="shared" si="13"/>
        <v>2702786.117018796</v>
      </c>
      <c r="P141" s="124">
        <f t="shared" si="12"/>
        <v>31867.512548732815</v>
      </c>
      <c r="Q141" s="124">
        <f t="shared" si="14"/>
        <v>5803.2959270231768</v>
      </c>
      <c r="R141" s="124">
        <f t="shared" si="15"/>
        <v>2740456.9254945521</v>
      </c>
      <c r="Z141" s="2"/>
    </row>
    <row r="142" spans="13:26" x14ac:dyDescent="0.25">
      <c r="M142" s="2"/>
      <c r="N142" s="1">
        <f t="shared" si="10"/>
        <v>80</v>
      </c>
      <c r="O142" s="124">
        <f t="shared" si="13"/>
        <v>2740456.9254945521</v>
      </c>
      <c r="P142" s="124">
        <f t="shared" si="12"/>
        <v>31867.512548732815</v>
      </c>
      <c r="Q142" s="124">
        <f t="shared" si="14"/>
        <v>5884.1809249216267</v>
      </c>
      <c r="R142" s="124">
        <f t="shared" si="15"/>
        <v>2778208.6189682069</v>
      </c>
      <c r="Z142" s="2"/>
    </row>
    <row r="143" spans="13:26" x14ac:dyDescent="0.25">
      <c r="M143" s="2"/>
      <c r="N143" s="1">
        <f t="shared" si="10"/>
        <v>81</v>
      </c>
      <c r="O143" s="124">
        <f t="shared" si="13"/>
        <v>2778208.6189682069</v>
      </c>
      <c r="P143" s="124">
        <f t="shared" si="12"/>
        <v>31867.512548732815</v>
      </c>
      <c r="Q143" s="124">
        <f t="shared" si="14"/>
        <v>5965.2395953041505</v>
      </c>
      <c r="R143" s="124">
        <f t="shared" si="15"/>
        <v>2816041.3711122442</v>
      </c>
      <c r="Z143" s="2"/>
    </row>
    <row r="144" spans="13:26" x14ac:dyDescent="0.25">
      <c r="M144" s="2"/>
      <c r="N144" s="1">
        <f t="shared" si="10"/>
        <v>82</v>
      </c>
      <c r="O144" s="124">
        <f t="shared" si="13"/>
        <v>2816041.3711122442</v>
      </c>
      <c r="P144" s="124">
        <f t="shared" si="12"/>
        <v>31867.512548732815</v>
      </c>
      <c r="Q144" s="124">
        <f t="shared" si="14"/>
        <v>6046.4723110721816</v>
      </c>
      <c r="R144" s="124">
        <f t="shared" si="15"/>
        <v>2853955.3559720493</v>
      </c>
      <c r="Z144" s="2"/>
    </row>
    <row r="145" spans="13:26" x14ac:dyDescent="0.25">
      <c r="M145" s="2"/>
      <c r="N145" s="1">
        <f t="shared" si="10"/>
        <v>83</v>
      </c>
      <c r="O145" s="124">
        <f t="shared" si="13"/>
        <v>2853955.3559720493</v>
      </c>
      <c r="P145" s="124">
        <f t="shared" si="12"/>
        <v>31867.512548732815</v>
      </c>
      <c r="Q145" s="124">
        <f t="shared" si="14"/>
        <v>6127.8794459278306</v>
      </c>
      <c r="R145" s="124">
        <f t="shared" si="15"/>
        <v>2891950.74796671</v>
      </c>
      <c r="Z145" s="2"/>
    </row>
    <row r="146" spans="13:26" x14ac:dyDescent="0.25">
      <c r="M146" s="2"/>
      <c r="N146" s="1">
        <f t="shared" si="10"/>
        <v>84</v>
      </c>
      <c r="O146" s="124">
        <f t="shared" si="13"/>
        <v>2891950.74796671</v>
      </c>
      <c r="P146" s="124">
        <f t="shared" si="12"/>
        <v>31867.512548732815</v>
      </c>
      <c r="Q146" s="124">
        <f t="shared" si="14"/>
        <v>6209.4613743756045</v>
      </c>
      <c r="R146" s="124">
        <f t="shared" si="15"/>
        <v>2930027.7218898186</v>
      </c>
      <c r="Z146" s="2"/>
    </row>
    <row r="147" spans="13:26" x14ac:dyDescent="0.25">
      <c r="M147" s="2"/>
      <c r="N147" s="1">
        <f t="shared" si="10"/>
        <v>85</v>
      </c>
      <c r="O147" s="124">
        <f t="shared" si="13"/>
        <v>2930027.7218898186</v>
      </c>
      <c r="P147" s="124">
        <f t="shared" si="12"/>
        <v>31867.512548732815</v>
      </c>
      <c r="Q147" s="124">
        <f t="shared" si="14"/>
        <v>6291.218471724128</v>
      </c>
      <c r="R147" s="124">
        <f t="shared" si="15"/>
        <v>2968186.4529102757</v>
      </c>
      <c r="Z147" s="2"/>
    </row>
    <row r="148" spans="13:26" x14ac:dyDescent="0.25">
      <c r="M148" s="2"/>
      <c r="N148" s="1">
        <f t="shared" si="10"/>
        <v>86</v>
      </c>
      <c r="O148" s="124">
        <f t="shared" si="13"/>
        <v>2968186.4529102757</v>
      </c>
      <c r="P148" s="124">
        <f t="shared" si="12"/>
        <v>31867.512548732815</v>
      </c>
      <c r="Q148" s="124">
        <f t="shared" si="14"/>
        <v>6373.151114087872</v>
      </c>
      <c r="R148" s="124">
        <f t="shared" si="15"/>
        <v>3006427.1165730967</v>
      </c>
      <c r="Z148" s="2"/>
    </row>
    <row r="149" spans="13:26" x14ac:dyDescent="0.25">
      <c r="M149" s="2"/>
      <c r="N149" s="1">
        <f t="shared" si="10"/>
        <v>87</v>
      </c>
      <c r="O149" s="124">
        <f t="shared" si="13"/>
        <v>3006427.1165730967</v>
      </c>
      <c r="P149" s="124">
        <f t="shared" si="12"/>
        <v>31867.512548732815</v>
      </c>
      <c r="Q149" s="124">
        <f t="shared" si="14"/>
        <v>6455.2596783888812</v>
      </c>
      <c r="R149" s="124">
        <f t="shared" si="15"/>
        <v>3044749.8888002187</v>
      </c>
      <c r="Z149" s="2"/>
    </row>
    <row r="150" spans="13:26" x14ac:dyDescent="0.25">
      <c r="M150" s="2"/>
      <c r="N150" s="1">
        <f t="shared" si="10"/>
        <v>88</v>
      </c>
      <c r="O150" s="124">
        <f t="shared" si="13"/>
        <v>3044749.8888002187</v>
      </c>
      <c r="P150" s="124">
        <f t="shared" si="12"/>
        <v>31867.512548732815</v>
      </c>
      <c r="Q150" s="124">
        <f t="shared" si="14"/>
        <v>6537.5445423585097</v>
      </c>
      <c r="R150" s="124">
        <f t="shared" si="15"/>
        <v>3083154.9458913105</v>
      </c>
      <c r="Z150" s="2"/>
    </row>
    <row r="151" spans="13:26" x14ac:dyDescent="0.25">
      <c r="M151" s="2"/>
      <c r="N151" s="1">
        <f t="shared" si="10"/>
        <v>89</v>
      </c>
      <c r="O151" s="124">
        <f t="shared" si="13"/>
        <v>3083154.9458913105</v>
      </c>
      <c r="P151" s="124">
        <f t="shared" si="12"/>
        <v>31867.512548732815</v>
      </c>
      <c r="Q151" s="124">
        <f t="shared" si="14"/>
        <v>6620.0060845391617</v>
      </c>
      <c r="R151" s="124">
        <f t="shared" si="15"/>
        <v>3121642.4645245825</v>
      </c>
      <c r="Z151" s="2"/>
    </row>
    <row r="152" spans="13:26" x14ac:dyDescent="0.25">
      <c r="M152" s="2"/>
      <c r="N152" s="1">
        <f t="shared" si="10"/>
        <v>90</v>
      </c>
      <c r="O152" s="124">
        <f t="shared" si="13"/>
        <v>3121642.4645245825</v>
      </c>
      <c r="P152" s="124">
        <f t="shared" si="12"/>
        <v>31867.512548732815</v>
      </c>
      <c r="Q152" s="124">
        <f t="shared" si="14"/>
        <v>6702.644684286025</v>
      </c>
      <c r="R152" s="124">
        <f t="shared" si="15"/>
        <v>3160212.6217576014</v>
      </c>
      <c r="Z152" s="2"/>
    </row>
    <row r="153" spans="13:26" x14ac:dyDescent="0.25">
      <c r="M153" s="2"/>
      <c r="N153" s="1">
        <f t="shared" si="10"/>
        <v>91</v>
      </c>
      <c r="O153" s="124">
        <f t="shared" si="13"/>
        <v>3160212.6217576014</v>
      </c>
      <c r="P153" s="124">
        <f t="shared" si="12"/>
        <v>31867.512548732815</v>
      </c>
      <c r="Q153" s="124">
        <f t="shared" si="14"/>
        <v>6785.4607217688263</v>
      </c>
      <c r="R153" s="124">
        <f t="shared" si="15"/>
        <v>3198865.5950281033</v>
      </c>
      <c r="Z153" s="2"/>
    </row>
    <row r="154" spans="13:26" x14ac:dyDescent="0.25">
      <c r="M154" s="2"/>
      <c r="N154" s="1">
        <f t="shared" si="10"/>
        <v>92</v>
      </c>
      <c r="O154" s="124">
        <f t="shared" si="13"/>
        <v>3198865.5950281033</v>
      </c>
      <c r="P154" s="124">
        <f t="shared" si="12"/>
        <v>31867.512548732815</v>
      </c>
      <c r="Q154" s="124">
        <f t="shared" si="14"/>
        <v>6868.4545779735718</v>
      </c>
      <c r="R154" s="124">
        <f t="shared" si="15"/>
        <v>3237601.5621548099</v>
      </c>
      <c r="Z154" s="2"/>
    </row>
    <row r="155" spans="13:26" x14ac:dyDescent="0.25">
      <c r="M155" s="2"/>
      <c r="N155" s="1">
        <f t="shared" si="10"/>
        <v>93</v>
      </c>
      <c r="O155" s="124">
        <f t="shared" si="13"/>
        <v>3237601.5621548099</v>
      </c>
      <c r="P155" s="124">
        <f t="shared" si="12"/>
        <v>31867.512548732815</v>
      </c>
      <c r="Q155" s="124">
        <f t="shared" si="14"/>
        <v>6951.6266347043029</v>
      </c>
      <c r="R155" s="124">
        <f t="shared" si="15"/>
        <v>3276420.7013382474</v>
      </c>
      <c r="Z155" s="2"/>
    </row>
    <row r="156" spans="13:26" x14ac:dyDescent="0.25">
      <c r="M156" s="2"/>
      <c r="N156" s="1">
        <f t="shared" si="10"/>
        <v>94</v>
      </c>
      <c r="O156" s="124">
        <f t="shared" si="13"/>
        <v>3276420.7013382474</v>
      </c>
      <c r="P156" s="124">
        <f t="shared" si="12"/>
        <v>31867.512548732815</v>
      </c>
      <c r="Q156" s="124">
        <f t="shared" si="14"/>
        <v>7034.9772745848541</v>
      </c>
      <c r="R156" s="124">
        <f t="shared" si="15"/>
        <v>3315323.1911615655</v>
      </c>
      <c r="Z156" s="2"/>
    </row>
    <row r="157" spans="13:26" x14ac:dyDescent="0.25">
      <c r="M157" s="2"/>
      <c r="N157" s="1">
        <f t="shared" si="10"/>
        <v>95</v>
      </c>
      <c r="O157" s="124">
        <f t="shared" si="13"/>
        <v>3315323.1911615655</v>
      </c>
      <c r="P157" s="124">
        <f t="shared" si="12"/>
        <v>31867.512548732815</v>
      </c>
      <c r="Q157" s="124">
        <f t="shared" si="14"/>
        <v>7118.5068810606126</v>
      </c>
      <c r="R157" s="124">
        <f t="shared" si="15"/>
        <v>3354309.2105913591</v>
      </c>
      <c r="Z157" s="2"/>
    </row>
    <row r="158" spans="13:26" x14ac:dyDescent="0.25">
      <c r="M158" s="2"/>
      <c r="N158" s="1">
        <f t="shared" si="10"/>
        <v>96</v>
      </c>
      <c r="O158" s="124">
        <f t="shared" si="13"/>
        <v>3354309.2105913591</v>
      </c>
      <c r="P158" s="124">
        <f t="shared" si="12"/>
        <v>31867.512548732815</v>
      </c>
      <c r="Q158" s="124">
        <f t="shared" si="14"/>
        <v>7202.2158384002787</v>
      </c>
      <c r="R158" s="124">
        <f t="shared" si="15"/>
        <v>3393378.9389784923</v>
      </c>
      <c r="Z158" s="2"/>
    </row>
    <row r="159" spans="13:26" x14ac:dyDescent="0.25">
      <c r="M159" s="2"/>
      <c r="N159" s="1">
        <f t="shared" si="10"/>
        <v>97</v>
      </c>
      <c r="O159" s="124">
        <f t="shared" si="13"/>
        <v>3393378.9389784923</v>
      </c>
      <c r="P159" s="124">
        <f t="shared" si="12"/>
        <v>31867.512548732815</v>
      </c>
      <c r="Q159" s="124">
        <f t="shared" si="14"/>
        <v>7286.1045316976379</v>
      </c>
      <c r="R159" s="124">
        <f t="shared" si="15"/>
        <v>3432532.5560589228</v>
      </c>
      <c r="Z159" s="2"/>
    </row>
    <row r="160" spans="13:26" x14ac:dyDescent="0.25">
      <c r="M160" s="2"/>
      <c r="N160" s="1">
        <f t="shared" si="10"/>
        <v>98</v>
      </c>
      <c r="O160" s="124">
        <f t="shared" si="13"/>
        <v>3432532.5560589228</v>
      </c>
      <c r="P160" s="124">
        <f t="shared" si="12"/>
        <v>31867.512548732815</v>
      </c>
      <c r="Q160" s="124">
        <f t="shared" si="14"/>
        <v>7370.1733468733328</v>
      </c>
      <c r="R160" s="124">
        <f t="shared" si="15"/>
        <v>3471770.2419545292</v>
      </c>
      <c r="Z160" s="2"/>
    </row>
    <row r="161" spans="13:26" x14ac:dyDescent="0.25">
      <c r="M161" s="2"/>
      <c r="N161" s="1">
        <f t="shared" si="10"/>
        <v>99</v>
      </c>
      <c r="O161" s="124">
        <f t="shared" si="13"/>
        <v>3471770.2419545292</v>
      </c>
      <c r="P161" s="124">
        <f t="shared" si="12"/>
        <v>31867.512548732815</v>
      </c>
      <c r="Q161" s="124">
        <f t="shared" si="14"/>
        <v>7454.4226706766358</v>
      </c>
      <c r="R161" s="124">
        <f t="shared" si="15"/>
        <v>3511092.1771739391</v>
      </c>
      <c r="Z161" s="2"/>
    </row>
    <row r="162" spans="13:26" x14ac:dyDescent="0.25">
      <c r="M162" s="2"/>
      <c r="N162" s="1">
        <f t="shared" si="10"/>
        <v>100</v>
      </c>
      <c r="O162" s="124">
        <f t="shared" si="13"/>
        <v>3511092.1771739391</v>
      </c>
      <c r="P162" s="124">
        <f t="shared" si="12"/>
        <v>31867.512548732815</v>
      </c>
      <c r="Q162" s="124">
        <f t="shared" si="14"/>
        <v>7538.852890687228</v>
      </c>
      <c r="R162" s="124">
        <f t="shared" si="15"/>
        <v>3550498.5426133592</v>
      </c>
      <c r="Z162" s="2"/>
    </row>
    <row r="163" spans="13:26" x14ac:dyDescent="0.25">
      <c r="M163" s="2"/>
      <c r="N163" s="1">
        <f t="shared" si="10"/>
        <v>101</v>
      </c>
      <c r="O163" s="124">
        <f t="shared" si="13"/>
        <v>3550498.5426133592</v>
      </c>
      <c r="P163" s="124">
        <f t="shared" si="12"/>
        <v>31867.512548732815</v>
      </c>
      <c r="Q163" s="124">
        <f t="shared" si="14"/>
        <v>7623.4643953169825</v>
      </c>
      <c r="R163" s="124">
        <f t="shared" si="15"/>
        <v>3589989.519557409</v>
      </c>
      <c r="Z163" s="2"/>
    </row>
    <row r="164" spans="13:26" x14ac:dyDescent="0.25">
      <c r="M164" s="2"/>
      <c r="N164" s="1">
        <f t="shared" si="10"/>
        <v>102</v>
      </c>
      <c r="O164" s="124">
        <f t="shared" si="13"/>
        <v>3589989.519557409</v>
      </c>
      <c r="P164" s="124">
        <f t="shared" si="12"/>
        <v>31867.512548732815</v>
      </c>
      <c r="Q164" s="124">
        <f t="shared" si="14"/>
        <v>7708.2575738117566</v>
      </c>
      <c r="R164" s="124">
        <f t="shared" si="15"/>
        <v>3629565.2896799538</v>
      </c>
      <c r="Z164" s="2"/>
    </row>
    <row r="165" spans="13:26" x14ac:dyDescent="0.25">
      <c r="M165" s="2"/>
      <c r="N165" s="1">
        <f t="shared" si="10"/>
        <v>103</v>
      </c>
      <c r="O165" s="124">
        <f t="shared" si="13"/>
        <v>3629565.2896799538</v>
      </c>
      <c r="P165" s="124">
        <f t="shared" si="12"/>
        <v>31867.512548732815</v>
      </c>
      <c r="Q165" s="124">
        <f t="shared" si="14"/>
        <v>7793.232816253174</v>
      </c>
      <c r="R165" s="124">
        <f t="shared" si="15"/>
        <v>3669226.0350449402</v>
      </c>
      <c r="Z165" s="2"/>
    </row>
    <row r="166" spans="13:26" x14ac:dyDescent="0.25">
      <c r="M166" s="2"/>
      <c r="N166" s="1">
        <f t="shared" si="10"/>
        <v>104</v>
      </c>
      <c r="O166" s="124">
        <f t="shared" si="13"/>
        <v>3669226.0350449402</v>
      </c>
      <c r="P166" s="124">
        <f t="shared" si="12"/>
        <v>31867.512548732815</v>
      </c>
      <c r="Q166" s="124">
        <f t="shared" si="14"/>
        <v>7878.3905135604255</v>
      </c>
      <c r="R166" s="124">
        <f t="shared" si="15"/>
        <v>3708971.9381072335</v>
      </c>
      <c r="Z166" s="2"/>
    </row>
    <row r="167" spans="13:26" x14ac:dyDescent="0.25">
      <c r="M167" s="2"/>
      <c r="N167" s="1">
        <f t="shared" si="10"/>
        <v>105</v>
      </c>
      <c r="O167" s="124">
        <f t="shared" ref="O167:O230" si="16">R166</f>
        <v>3708971.9381072335</v>
      </c>
      <c r="P167" s="124">
        <f t="shared" si="12"/>
        <v>31867.512548732815</v>
      </c>
      <c r="Q167" s="124">
        <f t="shared" ref="Q167:Q230" si="17">O167*$P$57</f>
        <v>7963.7310574920639</v>
      </c>
      <c r="R167" s="124">
        <f t="shared" ref="R167:R230" si="18">O167+P167+Q167</f>
        <v>3748803.1817134586</v>
      </c>
      <c r="Z167" s="2"/>
    </row>
    <row r="168" spans="13:26" x14ac:dyDescent="0.25">
      <c r="M168" s="2"/>
      <c r="N168" s="1">
        <f t="shared" si="10"/>
        <v>106</v>
      </c>
      <c r="O168" s="124">
        <f t="shared" si="16"/>
        <v>3748803.1817134586</v>
      </c>
      <c r="P168" s="124">
        <f t="shared" si="12"/>
        <v>31867.512548732815</v>
      </c>
      <c r="Q168" s="124">
        <f t="shared" si="17"/>
        <v>8049.254840647809</v>
      </c>
      <c r="R168" s="124">
        <f t="shared" si="18"/>
        <v>3788719.9491028395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3788719.9491028395</v>
      </c>
      <c r="P169" s="124">
        <f t="shared" si="12"/>
        <v>31867.512548732815</v>
      </c>
      <c r="Q169" s="124">
        <f t="shared" si="17"/>
        <v>8134.9622564703513</v>
      </c>
      <c r="R169" s="124">
        <f t="shared" si="18"/>
        <v>3828722.4239080427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3828722.4239080427</v>
      </c>
      <c r="P170" s="124">
        <f t="shared" si="12"/>
        <v>31867.512548732815</v>
      </c>
      <c r="Q170" s="124">
        <f t="shared" si="17"/>
        <v>8220.8536992471636</v>
      </c>
      <c r="R170" s="124">
        <f t="shared" si="18"/>
        <v>3868810.7901560231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3868810.7901560231</v>
      </c>
      <c r="P171" s="124">
        <f t="shared" si="12"/>
        <v>31867.512548732815</v>
      </c>
      <c r="Q171" s="124">
        <f t="shared" si="17"/>
        <v>8306.9295641123153</v>
      </c>
      <c r="R171" s="124">
        <f t="shared" si="18"/>
        <v>3908985.2322688685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3908985.2322688685</v>
      </c>
      <c r="P172" s="124">
        <f t="shared" si="12"/>
        <v>31867.512548732815</v>
      </c>
      <c r="Q172" s="124">
        <f t="shared" si="17"/>
        <v>8393.1902470482873</v>
      </c>
      <c r="R172" s="124">
        <f t="shared" si="18"/>
        <v>3949245.9350646497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3949245.9350646497</v>
      </c>
      <c r="P173" s="124">
        <f t="shared" si="12"/>
        <v>31867.512548732815</v>
      </c>
      <c r="Q173" s="124">
        <f t="shared" si="17"/>
        <v>8479.636144887796</v>
      </c>
      <c r="R173" s="124">
        <f t="shared" si="18"/>
        <v>3989593.0837582704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3989593.0837582704</v>
      </c>
      <c r="P174" s="124">
        <f t="shared" si="12"/>
        <v>31867.512548732815</v>
      </c>
      <c r="Q174" s="124">
        <f t="shared" si="17"/>
        <v>8566.267655315618</v>
      </c>
      <c r="R174" s="124">
        <f t="shared" si="18"/>
        <v>4030026.8639623192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4030026.8639623192</v>
      </c>
      <c r="P175" s="124">
        <f t="shared" si="12"/>
        <v>31867.512548732815</v>
      </c>
      <c r="Q175" s="124">
        <f t="shared" si="17"/>
        <v>8653.0851768704233</v>
      </c>
      <c r="R175" s="124">
        <f t="shared" si="18"/>
        <v>4070547.4616879225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4070547.4616879225</v>
      </c>
      <c r="P176" s="124">
        <f t="shared" si="12"/>
        <v>31867.512548732815</v>
      </c>
      <c r="Q176" s="124">
        <f t="shared" si="17"/>
        <v>8740.0891089466004</v>
      </c>
      <c r="R176" s="124">
        <f t="shared" si="18"/>
        <v>4111155.0633456022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4111155.0633456022</v>
      </c>
      <c r="P177" s="124">
        <f t="shared" si="12"/>
        <v>31867.512548732815</v>
      </c>
      <c r="Q177" s="124">
        <f t="shared" si="17"/>
        <v>8827.2798517961037</v>
      </c>
      <c r="R177" s="124">
        <f t="shared" si="18"/>
        <v>4151849.8557461314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4151849.8557461314</v>
      </c>
      <c r="P178" s="124">
        <f t="shared" si="12"/>
        <v>31867.512548732815</v>
      </c>
      <c r="Q178" s="124">
        <f t="shared" si="17"/>
        <v>8914.6578065302856</v>
      </c>
      <c r="R178" s="124">
        <f t="shared" si="18"/>
        <v>4192632.0261013946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4192632.0261013946</v>
      </c>
      <c r="P179" s="124">
        <f t="shared" si="12"/>
        <v>31867.512548732815</v>
      </c>
      <c r="Q179" s="124">
        <f t="shared" si="17"/>
        <v>9002.2233751217482</v>
      </c>
      <c r="R179" s="124">
        <f t="shared" si="18"/>
        <v>4233501.7620252492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4233501.7620252492</v>
      </c>
      <c r="P180" s="124">
        <f t="shared" si="12"/>
        <v>31867.512548732815</v>
      </c>
      <c r="Q180" s="124">
        <f t="shared" si="17"/>
        <v>9089.9769604061912</v>
      </c>
      <c r="R180" s="124">
        <f t="shared" si="18"/>
        <v>4274459.2515343884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4274459.2515343884</v>
      </c>
      <c r="P181" s="124">
        <f t="shared" si="12"/>
        <v>31867.512548732815</v>
      </c>
      <c r="Q181" s="124">
        <f t="shared" si="17"/>
        <v>9177.918966084264</v>
      </c>
      <c r="R181" s="124">
        <f t="shared" si="18"/>
        <v>4315504.6830492057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4315504.6830492057</v>
      </c>
      <c r="P182" s="124">
        <f t="shared" si="12"/>
        <v>31867.512548732815</v>
      </c>
      <c r="Q182" s="124">
        <f t="shared" si="17"/>
        <v>9266.0497967234205</v>
      </c>
      <c r="R182" s="124">
        <f t="shared" si="18"/>
        <v>4356638.245394662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4356638.245394662</v>
      </c>
      <c r="P183" s="124">
        <f t="shared" si="12"/>
        <v>31867.512548732815</v>
      </c>
      <c r="Q183" s="124">
        <f t="shared" si="17"/>
        <v>9354.3698577597861</v>
      </c>
      <c r="R183" s="124">
        <f t="shared" si="18"/>
        <v>4397860.1278011547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4397860.1278011547</v>
      </c>
      <c r="P184" s="124">
        <f t="shared" si="12"/>
        <v>31867.512548732815</v>
      </c>
      <c r="Q184" s="124">
        <f t="shared" si="17"/>
        <v>9442.8795555000179</v>
      </c>
      <c r="R184" s="124">
        <f t="shared" si="18"/>
        <v>4439170.5199053874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4439170.5199053874</v>
      </c>
      <c r="P185" s="124">
        <f t="shared" si="12"/>
        <v>31867.512548732815</v>
      </c>
      <c r="Q185" s="124">
        <f t="shared" si="17"/>
        <v>9531.5792971231749</v>
      </c>
      <c r="R185" s="124">
        <f t="shared" si="18"/>
        <v>4480569.6117512435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4480569.6117512435</v>
      </c>
      <c r="P186" s="124">
        <f t="shared" si="12"/>
        <v>31867.512548732815</v>
      </c>
      <c r="Q186" s="124">
        <f t="shared" si="17"/>
        <v>9620.4694906825953</v>
      </c>
      <c r="R186" s="124">
        <f t="shared" si="18"/>
        <v>4522057.5937906587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4522057.5937906587</v>
      </c>
      <c r="P187" s="124">
        <f t="shared" si="12"/>
        <v>31867.512548732815</v>
      </c>
      <c r="Q187" s="124">
        <f t="shared" si="17"/>
        <v>9709.5505451077679</v>
      </c>
      <c r="R187" s="124">
        <f t="shared" si="18"/>
        <v>4563634.6568844989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4563634.6568844989</v>
      </c>
      <c r="P188" s="124">
        <f t="shared" ref="P188:P251" si="20">P187</f>
        <v>31867.512548732815</v>
      </c>
      <c r="Q188" s="124">
        <f t="shared" si="17"/>
        <v>9798.8228702062133</v>
      </c>
      <c r="R188" s="124">
        <f t="shared" si="18"/>
        <v>4605300.9923034376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4605300.9923034376</v>
      </c>
      <c r="P189" s="124">
        <f t="shared" si="20"/>
        <v>31867.512548732815</v>
      </c>
      <c r="Q189" s="124">
        <f t="shared" si="17"/>
        <v>9888.2868766653773</v>
      </c>
      <c r="R189" s="124">
        <f t="shared" si="18"/>
        <v>4647056.7917288356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4647056.7917288356</v>
      </c>
      <c r="P190" s="124">
        <f t="shared" si="20"/>
        <v>31867.512548732815</v>
      </c>
      <c r="Q190" s="124">
        <f t="shared" si="17"/>
        <v>9977.9429760545117</v>
      </c>
      <c r="R190" s="124">
        <f t="shared" si="18"/>
        <v>4688902.2472536229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4688902.2472536229</v>
      </c>
      <c r="P191" s="124">
        <f t="shared" si="20"/>
        <v>31867.512548732815</v>
      </c>
      <c r="Q191" s="124">
        <f t="shared" si="17"/>
        <v>10067.79158082657</v>
      </c>
      <c r="R191" s="124">
        <f t="shared" si="18"/>
        <v>4730837.5513831824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4730837.5513831824</v>
      </c>
      <c r="P192" s="124">
        <f t="shared" si="20"/>
        <v>31867.512548732815</v>
      </c>
      <c r="Q192" s="124">
        <f t="shared" si="17"/>
        <v>10157.833104320105</v>
      </c>
      <c r="R192" s="124">
        <f t="shared" si="18"/>
        <v>4772862.8970362348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4772862.8970362348</v>
      </c>
      <c r="P193" s="124">
        <f t="shared" si="20"/>
        <v>31867.512548732815</v>
      </c>
      <c r="Q193" s="124">
        <f t="shared" si="17"/>
        <v>10248.067960761173</v>
      </c>
      <c r="R193" s="124">
        <f t="shared" si="18"/>
        <v>4814978.4775457289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4814978.4775457289</v>
      </c>
      <c r="P194" s="124">
        <f t="shared" si="20"/>
        <v>31867.512548732815</v>
      </c>
      <c r="Q194" s="124">
        <f t="shared" si="17"/>
        <v>10338.496565265235</v>
      </c>
      <c r="R194" s="124">
        <f t="shared" si="18"/>
        <v>4857184.4866597271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4857184.4866597271</v>
      </c>
      <c r="P195" s="124">
        <f t="shared" si="20"/>
        <v>31867.512548732815</v>
      </c>
      <c r="Q195" s="124">
        <f t="shared" si="17"/>
        <v>10429.119333839069</v>
      </c>
      <c r="R195" s="124">
        <f t="shared" si="18"/>
        <v>4899481.1185422987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4899481.1185422987</v>
      </c>
      <c r="P196" s="124">
        <f t="shared" si="20"/>
        <v>31867.512548732815</v>
      </c>
      <c r="Q196" s="124">
        <f t="shared" si="17"/>
        <v>10519.936683382684</v>
      </c>
      <c r="R196" s="124">
        <f t="shared" si="18"/>
        <v>4941868.5677744141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4941868.5677744141</v>
      </c>
      <c r="P197" s="124">
        <f t="shared" si="20"/>
        <v>31867.512548732815</v>
      </c>
      <c r="Q197" s="124">
        <f t="shared" si="17"/>
        <v>10610.949031691238</v>
      </c>
      <c r="R197" s="124">
        <f t="shared" si="18"/>
        <v>4984347.0293548377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4984347.0293548377</v>
      </c>
      <c r="P198" s="124">
        <f t="shared" si="20"/>
        <v>31867.512548732815</v>
      </c>
      <c r="Q198" s="124">
        <f t="shared" si="17"/>
        <v>10702.156797456955</v>
      </c>
      <c r="R198" s="124">
        <f t="shared" si="18"/>
        <v>5026916.6987010268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5026916.6987010268</v>
      </c>
      <c r="P199" s="124">
        <f t="shared" si="20"/>
        <v>31867.512548732815</v>
      </c>
      <c r="Q199" s="124">
        <f t="shared" si="17"/>
        <v>10793.560400271061</v>
      </c>
      <c r="R199" s="124">
        <f t="shared" si="18"/>
        <v>5069577.7716500303</v>
      </c>
      <c r="Z199" s="2"/>
    </row>
    <row r="200" spans="13:26" x14ac:dyDescent="0.25">
      <c r="M200" s="2"/>
      <c r="N200" s="1">
        <f t="shared" si="19"/>
        <v>138</v>
      </c>
      <c r="O200" s="124">
        <f t="shared" si="16"/>
        <v>5069577.7716500303</v>
      </c>
      <c r="P200" s="124">
        <f t="shared" si="20"/>
        <v>31867.512548732815</v>
      </c>
      <c r="Q200" s="124">
        <f t="shared" si="17"/>
        <v>10885.160260625704</v>
      </c>
      <c r="R200" s="124">
        <f t="shared" si="18"/>
        <v>5112330.444459389</v>
      </c>
      <c r="Z200" s="2"/>
    </row>
    <row r="201" spans="13:26" x14ac:dyDescent="0.25">
      <c r="M201" s="2"/>
      <c r="N201" s="1">
        <f t="shared" si="19"/>
        <v>139</v>
      </c>
      <c r="O201" s="124">
        <f t="shared" si="16"/>
        <v>5112330.444459389</v>
      </c>
      <c r="P201" s="124">
        <f t="shared" si="20"/>
        <v>31867.512548732815</v>
      </c>
      <c r="Q201" s="124">
        <f t="shared" si="17"/>
        <v>10976.956799915897</v>
      </c>
      <c r="R201" s="124">
        <f t="shared" si="18"/>
        <v>5155174.9138080375</v>
      </c>
      <c r="Z201" s="2"/>
    </row>
    <row r="202" spans="13:26" x14ac:dyDescent="0.25">
      <c r="M202" s="2"/>
      <c r="N202" s="1">
        <f t="shared" si="19"/>
        <v>140</v>
      </c>
      <c r="O202" s="124">
        <f t="shared" si="16"/>
        <v>5155174.9138080375</v>
      </c>
      <c r="P202" s="124">
        <f t="shared" si="20"/>
        <v>31867.512548732815</v>
      </c>
      <c r="Q202" s="124">
        <f t="shared" si="17"/>
        <v>11068.950440441451</v>
      </c>
      <c r="R202" s="124">
        <f t="shared" si="18"/>
        <v>5198111.3767972114</v>
      </c>
      <c r="Z202" s="2"/>
    </row>
    <row r="203" spans="13:26" x14ac:dyDescent="0.25">
      <c r="M203" s="2"/>
      <c r="N203" s="1">
        <f t="shared" si="19"/>
        <v>141</v>
      </c>
      <c r="O203" s="124">
        <f t="shared" si="16"/>
        <v>5198111.3767972114</v>
      </c>
      <c r="P203" s="124">
        <f t="shared" si="20"/>
        <v>31867.512548732815</v>
      </c>
      <c r="Q203" s="124">
        <f t="shared" si="17"/>
        <v>11161.141605408915</v>
      </c>
      <c r="R203" s="124">
        <f t="shared" si="18"/>
        <v>5241140.0309513528</v>
      </c>
      <c r="Z203" s="2"/>
    </row>
    <row r="204" spans="13:26" x14ac:dyDescent="0.25">
      <c r="M204" s="2"/>
      <c r="N204" s="1">
        <f t="shared" si="19"/>
        <v>142</v>
      </c>
      <c r="O204" s="124">
        <f t="shared" si="16"/>
        <v>5241140.0309513528</v>
      </c>
      <c r="P204" s="124">
        <f t="shared" si="20"/>
        <v>31867.512548732815</v>
      </c>
      <c r="Q204" s="124">
        <f t="shared" si="17"/>
        <v>11253.530718933536</v>
      </c>
      <c r="R204" s="124">
        <f t="shared" si="18"/>
        <v>5284261.0742190192</v>
      </c>
      <c r="Z204" s="2"/>
    </row>
    <row r="205" spans="13:26" x14ac:dyDescent="0.25">
      <c r="M205" s="2"/>
      <c r="N205" s="1">
        <f t="shared" si="19"/>
        <v>143</v>
      </c>
      <c r="O205" s="124">
        <f t="shared" si="16"/>
        <v>5284261.0742190192</v>
      </c>
      <c r="P205" s="124">
        <f t="shared" si="20"/>
        <v>31867.512548732815</v>
      </c>
      <c r="Q205" s="124">
        <f t="shared" si="17"/>
        <v>11346.118206041196</v>
      </c>
      <c r="R205" s="124">
        <f t="shared" si="18"/>
        <v>5327474.7049737927</v>
      </c>
      <c r="Z205" s="2"/>
    </row>
    <row r="206" spans="13:26" x14ac:dyDescent="0.25">
      <c r="M206" s="2"/>
      <c r="N206" s="1">
        <f t="shared" si="19"/>
        <v>144</v>
      </c>
      <c r="O206" s="124">
        <f t="shared" si="16"/>
        <v>5327474.7049737927</v>
      </c>
      <c r="P206" s="124">
        <f t="shared" si="20"/>
        <v>31867.512548732815</v>
      </c>
      <c r="Q206" s="124">
        <f t="shared" si="17"/>
        <v>11438.90449267037</v>
      </c>
      <c r="R206" s="124">
        <f t="shared" si="18"/>
        <v>5370781.1220151959</v>
      </c>
      <c r="Z206" s="2"/>
    </row>
    <row r="207" spans="13:26" x14ac:dyDescent="0.25">
      <c r="M207" s="2"/>
      <c r="N207" s="1">
        <f t="shared" si="19"/>
        <v>145</v>
      </c>
      <c r="O207" s="124">
        <f t="shared" si="16"/>
        <v>5370781.1220151959</v>
      </c>
      <c r="P207" s="124">
        <f t="shared" si="20"/>
        <v>31867.512548732815</v>
      </c>
      <c r="Q207" s="124">
        <f t="shared" si="17"/>
        <v>11531.890005674097</v>
      </c>
      <c r="R207" s="124">
        <f t="shared" si="18"/>
        <v>5414180.5245696027</v>
      </c>
      <c r="Z207" s="2"/>
    </row>
    <row r="208" spans="13:26" x14ac:dyDescent="0.25">
      <c r="M208" s="2"/>
      <c r="N208" s="1">
        <f t="shared" si="19"/>
        <v>146</v>
      </c>
      <c r="O208" s="124">
        <f t="shared" si="16"/>
        <v>5414180.5245696027</v>
      </c>
      <c r="P208" s="124">
        <f t="shared" si="20"/>
        <v>31867.512548732815</v>
      </c>
      <c r="Q208" s="124">
        <f t="shared" si="17"/>
        <v>11625.075172821926</v>
      </c>
      <c r="R208" s="124">
        <f t="shared" si="18"/>
        <v>5457673.1122911572</v>
      </c>
      <c r="Z208" s="2"/>
    </row>
    <row r="209" spans="13:26" x14ac:dyDescent="0.25">
      <c r="M209" s="2"/>
      <c r="N209" s="1">
        <f t="shared" si="19"/>
        <v>147</v>
      </c>
      <c r="O209" s="124">
        <f t="shared" si="16"/>
        <v>5457673.1122911572</v>
      </c>
      <c r="P209" s="124">
        <f t="shared" si="20"/>
        <v>31867.512548732815</v>
      </c>
      <c r="Q209" s="124">
        <f t="shared" si="17"/>
        <v>11718.460422801896</v>
      </c>
      <c r="R209" s="124">
        <f t="shared" si="18"/>
        <v>5501259.0852626916</v>
      </c>
      <c r="Z209" s="2"/>
    </row>
    <row r="210" spans="13:26" x14ac:dyDescent="0.25">
      <c r="M210" s="2"/>
      <c r="N210" s="1">
        <f t="shared" si="19"/>
        <v>148</v>
      </c>
      <c r="O210" s="124">
        <f t="shared" si="16"/>
        <v>5501259.0852626916</v>
      </c>
      <c r="P210" s="124">
        <f t="shared" si="20"/>
        <v>31867.512548732815</v>
      </c>
      <c r="Q210" s="124">
        <f t="shared" si="17"/>
        <v>11812.046185222507</v>
      </c>
      <c r="R210" s="124">
        <f t="shared" si="18"/>
        <v>5544938.6439966466</v>
      </c>
      <c r="Z210" s="2"/>
    </row>
    <row r="211" spans="13:26" x14ac:dyDescent="0.25">
      <c r="M211" s="2"/>
      <c r="N211" s="1">
        <f t="shared" si="19"/>
        <v>149</v>
      </c>
      <c r="O211" s="124">
        <f t="shared" si="16"/>
        <v>5544938.6439966466</v>
      </c>
      <c r="P211" s="124">
        <f t="shared" si="20"/>
        <v>31867.512548732815</v>
      </c>
      <c r="Q211" s="124">
        <f t="shared" si="17"/>
        <v>11905.832890614693</v>
      </c>
      <c r="R211" s="124">
        <f t="shared" si="18"/>
        <v>5588711.9894359941</v>
      </c>
      <c r="Z211" s="2"/>
    </row>
    <row r="212" spans="13:26" x14ac:dyDescent="0.25">
      <c r="M212" s="2"/>
      <c r="N212" s="1">
        <f t="shared" si="19"/>
        <v>150</v>
      </c>
      <c r="O212" s="124">
        <f t="shared" si="16"/>
        <v>5588711.9894359941</v>
      </c>
      <c r="P212" s="124">
        <f t="shared" si="20"/>
        <v>31867.512548732815</v>
      </c>
      <c r="Q212" s="124">
        <f t="shared" si="17"/>
        <v>11999.820970433802</v>
      </c>
      <c r="R212" s="124">
        <f t="shared" si="18"/>
        <v>5632579.3229551604</v>
      </c>
      <c r="Z212" s="2"/>
    </row>
    <row r="213" spans="13:26" x14ac:dyDescent="0.25">
      <c r="M213" s="2"/>
      <c r="N213" s="1">
        <f t="shared" si="19"/>
        <v>151</v>
      </c>
      <c r="O213" s="124">
        <f t="shared" si="16"/>
        <v>5632579.3229551604</v>
      </c>
      <c r="P213" s="124">
        <f t="shared" si="20"/>
        <v>31867.512548732815</v>
      </c>
      <c r="Q213" s="124">
        <f t="shared" si="17"/>
        <v>12094.010857061585</v>
      </c>
      <c r="R213" s="124">
        <f t="shared" si="18"/>
        <v>5676540.8463609545</v>
      </c>
      <c r="Z213" s="2"/>
    </row>
    <row r="214" spans="13:26" x14ac:dyDescent="0.25">
      <c r="M214" s="2"/>
      <c r="N214" s="1">
        <f t="shared" si="19"/>
        <v>152</v>
      </c>
      <c r="O214" s="124">
        <f t="shared" si="16"/>
        <v>5676540.8463609545</v>
      </c>
      <c r="P214" s="124">
        <f t="shared" si="20"/>
        <v>31867.512548732815</v>
      </c>
      <c r="Q214" s="124">
        <f t="shared" si="17"/>
        <v>12188.402983808182</v>
      </c>
      <c r="R214" s="124">
        <f t="shared" si="18"/>
        <v>5720596.761893495</v>
      </c>
      <c r="Z214" s="2"/>
    </row>
    <row r="215" spans="13:26" x14ac:dyDescent="0.25">
      <c r="M215" s="2"/>
      <c r="N215" s="1">
        <f t="shared" si="19"/>
        <v>153</v>
      </c>
      <c r="O215" s="124">
        <f t="shared" si="16"/>
        <v>5720596.761893495</v>
      </c>
      <c r="P215" s="124">
        <f t="shared" si="20"/>
        <v>31867.512548732815</v>
      </c>
      <c r="Q215" s="124">
        <f t="shared" si="17"/>
        <v>12282.997784914114</v>
      </c>
      <c r="R215" s="124">
        <f t="shared" si="18"/>
        <v>5764747.272227142</v>
      </c>
      <c r="Z215" s="2"/>
    </row>
    <row r="216" spans="13:26" x14ac:dyDescent="0.25">
      <c r="M216" s="2"/>
      <c r="N216" s="1">
        <f t="shared" si="19"/>
        <v>154</v>
      </c>
      <c r="O216" s="124">
        <f t="shared" si="16"/>
        <v>5764747.272227142</v>
      </c>
      <c r="P216" s="124">
        <f t="shared" si="20"/>
        <v>31867.512548732815</v>
      </c>
      <c r="Q216" s="124">
        <f t="shared" si="17"/>
        <v>12377.79569555229</v>
      </c>
      <c r="R216" s="124">
        <f t="shared" si="18"/>
        <v>5808992.5804714272</v>
      </c>
      <c r="Z216" s="2"/>
    </row>
    <row r="217" spans="13:26" x14ac:dyDescent="0.25">
      <c r="M217" s="2"/>
      <c r="N217" s="1">
        <f t="shared" si="19"/>
        <v>155</v>
      </c>
      <c r="O217" s="124">
        <f t="shared" si="16"/>
        <v>5808992.5804714272</v>
      </c>
      <c r="P217" s="124">
        <f t="shared" si="20"/>
        <v>31867.512548732815</v>
      </c>
      <c r="Q217" s="124">
        <f t="shared" si="17"/>
        <v>12472.797151829993</v>
      </c>
      <c r="R217" s="124">
        <f t="shared" si="18"/>
        <v>5853332.8901719898</v>
      </c>
      <c r="Z217" s="2"/>
    </row>
    <row r="218" spans="13:26" x14ac:dyDescent="0.25">
      <c r="M218" s="2"/>
      <c r="N218" s="1">
        <f t="shared" si="19"/>
        <v>156</v>
      </c>
      <c r="O218" s="124">
        <f t="shared" si="16"/>
        <v>5853332.8901719898</v>
      </c>
      <c r="P218" s="124">
        <f t="shared" si="20"/>
        <v>31867.512548732815</v>
      </c>
      <c r="Q218" s="124">
        <f t="shared" si="17"/>
        <v>12568.0025907909</v>
      </c>
      <c r="R218" s="124">
        <f t="shared" si="18"/>
        <v>5897768.4053115137</v>
      </c>
      <c r="Z218" s="2"/>
    </row>
    <row r="219" spans="13:26" x14ac:dyDescent="0.25">
      <c r="M219" s="2"/>
      <c r="N219" s="1">
        <f t="shared" si="19"/>
        <v>157</v>
      </c>
      <c r="O219" s="124">
        <f t="shared" si="16"/>
        <v>5897768.4053115137</v>
      </c>
      <c r="P219" s="124">
        <f t="shared" si="20"/>
        <v>31867.512548732815</v>
      </c>
      <c r="Q219" s="124">
        <f t="shared" si="17"/>
        <v>12663.41245041709</v>
      </c>
      <c r="R219" s="124">
        <f t="shared" si="18"/>
        <v>5942299.3303106632</v>
      </c>
      <c r="Z219" s="2"/>
    </row>
    <row r="220" spans="13:26" x14ac:dyDescent="0.25">
      <c r="M220" s="2"/>
      <c r="N220" s="1">
        <f t="shared" si="19"/>
        <v>158</v>
      </c>
      <c r="O220" s="124">
        <f t="shared" si="16"/>
        <v>5942299.3303106632</v>
      </c>
      <c r="P220" s="124">
        <f t="shared" si="20"/>
        <v>31867.512548732815</v>
      </c>
      <c r="Q220" s="124">
        <f t="shared" si="17"/>
        <v>12759.027169631048</v>
      </c>
      <c r="R220" s="124">
        <f t="shared" si="18"/>
        <v>5986925.8700290266</v>
      </c>
      <c r="Z220" s="2"/>
    </row>
    <row r="221" spans="13:26" x14ac:dyDescent="0.25">
      <c r="M221" s="2"/>
      <c r="N221" s="1">
        <f t="shared" si="19"/>
        <v>159</v>
      </c>
      <c r="O221" s="124">
        <f t="shared" si="16"/>
        <v>5986925.8700290266</v>
      </c>
      <c r="P221" s="124">
        <f t="shared" si="20"/>
        <v>31867.512548732815</v>
      </c>
      <c r="Q221" s="124">
        <f t="shared" si="17"/>
        <v>12854.847188297703</v>
      </c>
      <c r="R221" s="124">
        <f t="shared" si="18"/>
        <v>6031648.2297660569</v>
      </c>
      <c r="Z221" s="2"/>
    </row>
    <row r="222" spans="13:26" x14ac:dyDescent="0.25">
      <c r="M222" s="2"/>
      <c r="N222" s="1">
        <f t="shared" si="19"/>
        <v>160</v>
      </c>
      <c r="O222" s="124">
        <f t="shared" si="16"/>
        <v>6031648.2297660569</v>
      </c>
      <c r="P222" s="124">
        <f t="shared" si="20"/>
        <v>31867.512548732815</v>
      </c>
      <c r="Q222" s="124">
        <f t="shared" si="17"/>
        <v>12950.872947226437</v>
      </c>
      <c r="R222" s="124">
        <f t="shared" si="18"/>
        <v>6076466.6152620157</v>
      </c>
      <c r="Z222" s="2"/>
    </row>
    <row r="223" spans="13:26" x14ac:dyDescent="0.25">
      <c r="M223" s="2"/>
      <c r="N223" s="1">
        <f t="shared" si="19"/>
        <v>161</v>
      </c>
      <c r="O223" s="124">
        <f t="shared" si="16"/>
        <v>6076466.6152620157</v>
      </c>
      <c r="P223" s="124">
        <f t="shared" si="20"/>
        <v>31867.512548732815</v>
      </c>
      <c r="Q223" s="124">
        <f t="shared" si="17"/>
        <v>13047.104888173113</v>
      </c>
      <c r="R223" s="124">
        <f t="shared" si="18"/>
        <v>6121381.2326989211</v>
      </c>
      <c r="Z223" s="2"/>
    </row>
    <row r="224" spans="13:26" x14ac:dyDescent="0.25">
      <c r="M224" s="2"/>
      <c r="N224" s="1">
        <f t="shared" si="19"/>
        <v>162</v>
      </c>
      <c r="O224" s="124">
        <f t="shared" si="16"/>
        <v>6121381.2326989211</v>
      </c>
      <c r="P224" s="124">
        <f t="shared" si="20"/>
        <v>31867.512548732815</v>
      </c>
      <c r="Q224" s="124">
        <f t="shared" si="17"/>
        <v>13143.543453842121</v>
      </c>
      <c r="R224" s="124">
        <f t="shared" si="18"/>
        <v>6166392.2887014961</v>
      </c>
      <c r="Z224" s="2"/>
    </row>
    <row r="225" spans="13:26" x14ac:dyDescent="0.25">
      <c r="M225" s="2"/>
      <c r="N225" s="1">
        <f t="shared" si="19"/>
        <v>163</v>
      </c>
      <c r="O225" s="124">
        <f t="shared" si="16"/>
        <v>6166392.2887014961</v>
      </c>
      <c r="P225" s="124">
        <f t="shared" si="20"/>
        <v>31867.512548732815</v>
      </c>
      <c r="Q225" s="124">
        <f t="shared" si="17"/>
        <v>13240.189087888397</v>
      </c>
      <c r="R225" s="124">
        <f t="shared" si="18"/>
        <v>6211499.9903381169</v>
      </c>
      <c r="Z225" s="2"/>
    </row>
    <row r="226" spans="13:26" x14ac:dyDescent="0.25">
      <c r="M226" s="2"/>
      <c r="N226" s="1">
        <f t="shared" si="19"/>
        <v>164</v>
      </c>
      <c r="O226" s="124">
        <f t="shared" si="16"/>
        <v>6211499.9903381169</v>
      </c>
      <c r="P226" s="124">
        <f t="shared" si="20"/>
        <v>31867.512548732815</v>
      </c>
      <c r="Q226" s="124">
        <f t="shared" si="17"/>
        <v>13337.042234919476</v>
      </c>
      <c r="R226" s="124">
        <f t="shared" si="18"/>
        <v>6256704.5451217685</v>
      </c>
      <c r="Z226" s="2"/>
    </row>
    <row r="227" spans="13:26" x14ac:dyDescent="0.25">
      <c r="M227" s="2"/>
      <c r="N227" s="1">
        <f t="shared" si="19"/>
        <v>165</v>
      </c>
      <c r="O227" s="124">
        <f t="shared" si="16"/>
        <v>6256704.5451217685</v>
      </c>
      <c r="P227" s="124">
        <f t="shared" si="20"/>
        <v>31867.512548732815</v>
      </c>
      <c r="Q227" s="124">
        <f t="shared" si="17"/>
        <v>13434.10334049753</v>
      </c>
      <c r="R227" s="124">
        <f t="shared" si="18"/>
        <v>6302006.1610109983</v>
      </c>
      <c r="Z227" s="2"/>
    </row>
    <row r="228" spans="13:26" x14ac:dyDescent="0.25">
      <c r="M228" s="2"/>
      <c r="N228" s="1">
        <f t="shared" si="19"/>
        <v>166</v>
      </c>
      <c r="O228" s="124">
        <f t="shared" si="16"/>
        <v>6302006.1610109983</v>
      </c>
      <c r="P228" s="124">
        <f t="shared" si="20"/>
        <v>31867.512548732815</v>
      </c>
      <c r="Q228" s="124">
        <f t="shared" si="17"/>
        <v>13531.372851141427</v>
      </c>
      <c r="R228" s="124">
        <f t="shared" si="18"/>
        <v>6347405.0464108726</v>
      </c>
      <c r="Z228" s="2"/>
    </row>
    <row r="229" spans="13:26" x14ac:dyDescent="0.25">
      <c r="M229" s="2"/>
      <c r="N229" s="1">
        <f t="shared" si="19"/>
        <v>167</v>
      </c>
      <c r="O229" s="124">
        <f t="shared" si="16"/>
        <v>6347405.0464108726</v>
      </c>
      <c r="P229" s="124">
        <f t="shared" si="20"/>
        <v>31867.512548732815</v>
      </c>
      <c r="Q229" s="124">
        <f t="shared" si="17"/>
        <v>13628.851214328775</v>
      </c>
      <c r="R229" s="124">
        <f t="shared" si="18"/>
        <v>6392901.410173934</v>
      </c>
      <c r="Z229" s="2"/>
    </row>
    <row r="230" spans="13:26" x14ac:dyDescent="0.25">
      <c r="M230" s="2"/>
      <c r="N230" s="1">
        <f t="shared" si="19"/>
        <v>168</v>
      </c>
      <c r="O230" s="124">
        <f t="shared" si="16"/>
        <v>6392901.410173934</v>
      </c>
      <c r="P230" s="124">
        <f t="shared" si="20"/>
        <v>31867.512548732815</v>
      </c>
      <c r="Q230" s="124">
        <f t="shared" si="17"/>
        <v>13726.538878497986</v>
      </c>
      <c r="R230" s="124">
        <f t="shared" si="18"/>
        <v>6438495.4616011642</v>
      </c>
      <c r="Z230" s="2"/>
    </row>
    <row r="231" spans="13:26" x14ac:dyDescent="0.25">
      <c r="M231" s="2"/>
      <c r="N231" s="1">
        <f t="shared" si="19"/>
        <v>169</v>
      </c>
      <c r="O231" s="124">
        <f t="shared" ref="O231:O294" si="21">R230</f>
        <v>6438495.4616011642</v>
      </c>
      <c r="P231" s="124">
        <f t="shared" si="20"/>
        <v>31867.512548732815</v>
      </c>
      <c r="Q231" s="124">
        <f t="shared" ref="Q231:Q294" si="22">O231*$P$57</f>
        <v>13824.436293050339</v>
      </c>
      <c r="R231" s="124">
        <f t="shared" ref="R231:R294" si="23">O231+P231+Q231</f>
        <v>6484187.4104429474</v>
      </c>
      <c r="Z231" s="2"/>
    </row>
    <row r="232" spans="13:26" x14ac:dyDescent="0.25">
      <c r="M232" s="2"/>
      <c r="N232" s="1">
        <f t="shared" si="19"/>
        <v>170</v>
      </c>
      <c r="O232" s="124">
        <f t="shared" si="21"/>
        <v>6484187.4104429474</v>
      </c>
      <c r="P232" s="124">
        <f t="shared" si="20"/>
        <v>31867.512548732815</v>
      </c>
      <c r="Q232" s="124">
        <f t="shared" si="22"/>
        <v>13922.543908352045</v>
      </c>
      <c r="R232" s="124">
        <f t="shared" si="23"/>
        <v>6529977.466900032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6529977.466900032</v>
      </c>
      <c r="P233" s="124">
        <f t="shared" si="20"/>
        <v>31867.512548732815</v>
      </c>
      <c r="Q233" s="124">
        <f t="shared" si="22"/>
        <v>14020.86217573632</v>
      </c>
      <c r="R233" s="124">
        <f t="shared" si="23"/>
        <v>6575865.8416245012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6575865.8416245012</v>
      </c>
      <c r="P234" s="124">
        <f t="shared" si="20"/>
        <v>31867.512548732815</v>
      </c>
      <c r="Q234" s="124">
        <f t="shared" si="22"/>
        <v>14119.391547505464</v>
      </c>
      <c r="R234" s="124">
        <f t="shared" si="23"/>
        <v>6621852.7457207395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6621852.7457207395</v>
      </c>
      <c r="P235" s="124">
        <f t="shared" si="20"/>
        <v>31867.512548732815</v>
      </c>
      <c r="Q235" s="124">
        <f t="shared" si="22"/>
        <v>14218.132476932937</v>
      </c>
      <c r="R235" s="124">
        <f t="shared" si="23"/>
        <v>6667938.3907464053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6667938.3907464053</v>
      </c>
      <c r="P236" s="124">
        <f t="shared" si="20"/>
        <v>31867.512548732815</v>
      </c>
      <c r="Q236" s="124">
        <f t="shared" si="22"/>
        <v>14317.085418265446</v>
      </c>
      <c r="R236" s="124">
        <f t="shared" si="23"/>
        <v>6714122.9887134032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6714122.9887134032</v>
      </c>
      <c r="P237" s="124">
        <f t="shared" si="20"/>
        <v>31867.512548732815</v>
      </c>
      <c r="Q237" s="124">
        <f t="shared" si="22"/>
        <v>14416.250826725036</v>
      </c>
      <c r="R237" s="124">
        <f t="shared" si="23"/>
        <v>6760406.7520888606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6760406.7520888606</v>
      </c>
      <c r="P238" s="124">
        <f t="shared" si="20"/>
        <v>31867.512548732815</v>
      </c>
      <c r="Q238" s="124">
        <f t="shared" si="22"/>
        <v>14515.629158511189</v>
      </c>
      <c r="R238" s="124">
        <f t="shared" si="23"/>
        <v>6806789.893796104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6806789.893796104</v>
      </c>
      <c r="P239" s="124">
        <f t="shared" si="20"/>
        <v>31867.512548732815</v>
      </c>
      <c r="Q239" s="124">
        <f t="shared" si="22"/>
        <v>14615.220870802905</v>
      </c>
      <c r="R239" s="124">
        <f t="shared" si="23"/>
        <v>6853272.6272156397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6853272.6272156397</v>
      </c>
      <c r="P240" s="124">
        <f t="shared" si="20"/>
        <v>31867.512548732815</v>
      </c>
      <c r="Q240" s="124">
        <f t="shared" si="22"/>
        <v>14715.026421760831</v>
      </c>
      <c r="R240" s="124">
        <f t="shared" si="23"/>
        <v>6899855.1661861334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6899855.1661861334</v>
      </c>
      <c r="P241" s="124">
        <f t="shared" si="20"/>
        <v>31867.512548732815</v>
      </c>
      <c r="Q241" s="124">
        <f t="shared" si="22"/>
        <v>14815.046270529348</v>
      </c>
      <c r="R241" s="124">
        <f t="shared" si="23"/>
        <v>6946537.7250053957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6946537.7250053957</v>
      </c>
      <c r="P242" s="124">
        <f t="shared" si="20"/>
        <v>31867.512548732815</v>
      </c>
      <c r="Q242" s="124">
        <f t="shared" si="22"/>
        <v>14915.280877238689</v>
      </c>
      <c r="R242" s="124">
        <f t="shared" si="23"/>
        <v>6993320.5184313674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6993320.5184313674</v>
      </c>
      <c r="P243" s="124">
        <f t="shared" si="20"/>
        <v>31867.512548732815</v>
      </c>
      <c r="Q243" s="124">
        <f t="shared" si="22"/>
        <v>15015.730703007059</v>
      </c>
      <c r="R243" s="124">
        <f t="shared" si="23"/>
        <v>7040203.7616831074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7040203.7616831074</v>
      </c>
      <c r="P244" s="124">
        <f t="shared" si="20"/>
        <v>31867.512548732815</v>
      </c>
      <c r="Q244" s="124">
        <f t="shared" si="22"/>
        <v>15116.396209942755</v>
      </c>
      <c r="R244" s="124">
        <f t="shared" si="23"/>
        <v>7087187.670441783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7087187.670441783</v>
      </c>
      <c r="P245" s="124">
        <f t="shared" si="20"/>
        <v>31867.512548732815</v>
      </c>
      <c r="Q245" s="124">
        <f t="shared" si="22"/>
        <v>15217.277861146291</v>
      </c>
      <c r="R245" s="124">
        <f t="shared" si="23"/>
        <v>7134272.4608516619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7134272.4608516619</v>
      </c>
      <c r="P246" s="124">
        <f t="shared" si="20"/>
        <v>31867.512548732815</v>
      </c>
      <c r="Q246" s="124">
        <f t="shared" si="22"/>
        <v>15318.37612071253</v>
      </c>
      <c r="R246" s="124">
        <f t="shared" si="23"/>
        <v>7181458.349521107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7181458.349521107</v>
      </c>
      <c r="P247" s="124">
        <f t="shared" si="20"/>
        <v>31867.512548732815</v>
      </c>
      <c r="Q247" s="124">
        <f t="shared" si="22"/>
        <v>15419.691453732814</v>
      </c>
      <c r="R247" s="124">
        <f t="shared" si="23"/>
        <v>7228745.5535235722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7228745.5535235722</v>
      </c>
      <c r="P248" s="124">
        <f t="shared" si="20"/>
        <v>31867.512548732815</v>
      </c>
      <c r="Q248" s="124">
        <f t="shared" si="22"/>
        <v>15521.22432629711</v>
      </c>
      <c r="R248" s="124">
        <f t="shared" si="23"/>
        <v>7276134.2903986014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7276134.2903986014</v>
      </c>
      <c r="P249" s="124">
        <f t="shared" si="20"/>
        <v>31867.512548732815</v>
      </c>
      <c r="Q249" s="124">
        <f t="shared" si="22"/>
        <v>15622.975205496154</v>
      </c>
      <c r="R249" s="124">
        <f t="shared" si="23"/>
        <v>7323624.77815283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7323624.77815283</v>
      </c>
      <c r="P250" s="124">
        <f t="shared" si="20"/>
        <v>31867.512548732815</v>
      </c>
      <c r="Q250" s="124">
        <f t="shared" si="22"/>
        <v>15724.944559423593</v>
      </c>
      <c r="R250" s="124">
        <f t="shared" si="23"/>
        <v>7371217.2352609858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7371217.2352609858</v>
      </c>
      <c r="P251" s="124">
        <f t="shared" si="20"/>
        <v>31867.512548732815</v>
      </c>
      <c r="Q251" s="124">
        <f t="shared" si="22"/>
        <v>15827.132857178145</v>
      </c>
      <c r="R251" s="124">
        <f t="shared" si="23"/>
        <v>7418911.8806668967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7418911.8806668967</v>
      </c>
      <c r="P252" s="124">
        <f t="shared" ref="P252:P315" si="25">P251</f>
        <v>31867.512548732815</v>
      </c>
      <c r="Q252" s="124">
        <f t="shared" si="22"/>
        <v>15929.540568865756</v>
      </c>
      <c r="R252" s="124">
        <f t="shared" si="23"/>
        <v>7466708.9337844951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7466708.9337844951</v>
      </c>
      <c r="P253" s="124">
        <f t="shared" si="25"/>
        <v>31867.512548732815</v>
      </c>
      <c r="Q253" s="124">
        <f t="shared" si="22"/>
        <v>16032.168165601757</v>
      </c>
      <c r="R253" s="124">
        <f t="shared" si="23"/>
        <v>7514608.6144988295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7514608.6144988295</v>
      </c>
      <c r="P254" s="124">
        <f t="shared" si="25"/>
        <v>31867.512548732815</v>
      </c>
      <c r="Q254" s="124">
        <f t="shared" si="22"/>
        <v>16135.01611951304</v>
      </c>
      <c r="R254" s="124">
        <f t="shared" si="23"/>
        <v>7562611.1431670748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7562611.1431670748</v>
      </c>
      <c r="P255" s="124">
        <f t="shared" si="25"/>
        <v>31867.512548732815</v>
      </c>
      <c r="Q255" s="124">
        <f t="shared" si="22"/>
        <v>16238.084903740226</v>
      </c>
      <c r="R255" s="124">
        <f t="shared" si="23"/>
        <v>7610716.7406195477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7610716.7406195477</v>
      </c>
      <c r="P256" s="124">
        <f t="shared" si="25"/>
        <v>31867.512548732815</v>
      </c>
      <c r="Q256" s="124">
        <f t="shared" si="22"/>
        <v>16341.374992439838</v>
      </c>
      <c r="R256" s="124">
        <f t="shared" si="23"/>
        <v>7658925.6281607198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7658925.6281607198</v>
      </c>
      <c r="P257" s="124">
        <f t="shared" si="25"/>
        <v>31867.512548732815</v>
      </c>
      <c r="Q257" s="124">
        <f t="shared" si="22"/>
        <v>16444.886860786486</v>
      </c>
      <c r="R257" s="124">
        <f t="shared" si="23"/>
        <v>7707238.0275702393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7707238.0275702393</v>
      </c>
      <c r="P258" s="124">
        <f t="shared" si="25"/>
        <v>31867.512548732815</v>
      </c>
      <c r="Q258" s="124">
        <f t="shared" si="22"/>
        <v>16548.620984975063</v>
      </c>
      <c r="R258" s="124">
        <f t="shared" si="23"/>
        <v>7755654.1611039471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7755654.1611039471</v>
      </c>
      <c r="P259" s="124">
        <f t="shared" si="25"/>
        <v>31867.512548732815</v>
      </c>
      <c r="Q259" s="124">
        <f t="shared" si="22"/>
        <v>16652.577842222905</v>
      </c>
      <c r="R259" s="124">
        <f t="shared" si="23"/>
        <v>7804174.2514949022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7804174.2514949022</v>
      </c>
      <c r="P260" s="124">
        <f t="shared" si="25"/>
        <v>31867.512548732815</v>
      </c>
      <c r="Q260" s="124">
        <f t="shared" si="22"/>
        <v>16756.757910772023</v>
      </c>
      <c r="R260" s="124">
        <f t="shared" si="23"/>
        <v>7852798.521954407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7852798.521954407</v>
      </c>
      <c r="P261" s="124">
        <f t="shared" si="25"/>
        <v>31867.512548732815</v>
      </c>
      <c r="Q261" s="124">
        <f t="shared" si="22"/>
        <v>16861.161669891288</v>
      </c>
      <c r="R261" s="124">
        <f t="shared" si="23"/>
        <v>7901527.1961730309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7901527.1961730309</v>
      </c>
      <c r="P262" s="124">
        <f t="shared" si="25"/>
        <v>31867.512548732815</v>
      </c>
      <c r="Q262" s="124">
        <f t="shared" si="22"/>
        <v>16965.789599878623</v>
      </c>
      <c r="R262" s="124">
        <f t="shared" si="23"/>
        <v>7950360.4983216422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7950360.4983216422</v>
      </c>
      <c r="P263" s="124">
        <f t="shared" si="25"/>
        <v>31867.512548732815</v>
      </c>
      <c r="Q263" s="124">
        <f t="shared" si="22"/>
        <v>17070.642182063228</v>
      </c>
      <c r="R263" s="124">
        <f t="shared" si="23"/>
        <v>7999298.6530524381</v>
      </c>
      <c r="Z263" s="2"/>
    </row>
    <row r="264" spans="13:26" x14ac:dyDescent="0.25">
      <c r="M264" s="2"/>
      <c r="N264" s="1">
        <f t="shared" si="24"/>
        <v>202</v>
      </c>
      <c r="O264" s="124">
        <f t="shared" si="21"/>
        <v>7999298.6530524381</v>
      </c>
      <c r="P264" s="124">
        <f t="shared" si="25"/>
        <v>31867.512548732815</v>
      </c>
      <c r="Q264" s="124">
        <f t="shared" si="22"/>
        <v>17175.719898807798</v>
      </c>
      <c r="R264" s="124">
        <f t="shared" si="23"/>
        <v>8048341.8854999784</v>
      </c>
      <c r="Z264" s="2"/>
    </row>
    <row r="265" spans="13:26" x14ac:dyDescent="0.25">
      <c r="M265" s="2"/>
      <c r="N265" s="1">
        <f t="shared" si="24"/>
        <v>203</v>
      </c>
      <c r="O265" s="124">
        <f t="shared" si="21"/>
        <v>8048341.8854999784</v>
      </c>
      <c r="P265" s="124">
        <f t="shared" si="25"/>
        <v>31867.512548732815</v>
      </c>
      <c r="Q265" s="124">
        <f t="shared" si="22"/>
        <v>17281.023233510728</v>
      </c>
      <c r="R265" s="124">
        <f t="shared" si="23"/>
        <v>8097490.4212822216</v>
      </c>
      <c r="Z265" s="2"/>
    </row>
    <row r="266" spans="13:26" x14ac:dyDescent="0.25">
      <c r="M266" s="2"/>
      <c r="N266" s="1">
        <f t="shared" si="24"/>
        <v>204</v>
      </c>
      <c r="O266" s="124">
        <f t="shared" si="21"/>
        <v>8097490.4212822216</v>
      </c>
      <c r="P266" s="124">
        <f t="shared" si="25"/>
        <v>31867.512548732815</v>
      </c>
      <c r="Q266" s="124">
        <f t="shared" si="22"/>
        <v>17386.552670608344</v>
      </c>
      <c r="R266" s="124">
        <f t="shared" si="23"/>
        <v>8146744.4865015624</v>
      </c>
      <c r="Z266" s="2"/>
    </row>
    <row r="267" spans="13:26" x14ac:dyDescent="0.25">
      <c r="M267" s="2"/>
      <c r="N267" s="1">
        <f t="shared" si="24"/>
        <v>205</v>
      </c>
      <c r="O267" s="124">
        <f t="shared" si="21"/>
        <v>8146744.4865015624</v>
      </c>
      <c r="P267" s="124">
        <f t="shared" si="25"/>
        <v>31867.512548732815</v>
      </c>
      <c r="Q267" s="124">
        <f t="shared" si="22"/>
        <v>17492.308695577132</v>
      </c>
      <c r="R267" s="124">
        <f t="shared" si="23"/>
        <v>8196104.3077458721</v>
      </c>
      <c r="Z267" s="2"/>
    </row>
    <row r="268" spans="13:26" x14ac:dyDescent="0.25">
      <c r="M268" s="2"/>
      <c r="N268" s="1">
        <f t="shared" si="24"/>
        <v>206</v>
      </c>
      <c r="O268" s="124">
        <f t="shared" si="21"/>
        <v>8196104.3077458721</v>
      </c>
      <c r="P268" s="124">
        <f t="shared" si="25"/>
        <v>31867.512548732815</v>
      </c>
      <c r="Q268" s="124">
        <f t="shared" si="22"/>
        <v>17598.291794935973</v>
      </c>
      <c r="R268" s="124">
        <f t="shared" si="23"/>
        <v>8245570.1120895408</v>
      </c>
      <c r="Z268" s="2"/>
    </row>
    <row r="269" spans="13:26" x14ac:dyDescent="0.25">
      <c r="M269" s="2"/>
      <c r="N269" s="1">
        <f t="shared" si="24"/>
        <v>207</v>
      </c>
      <c r="O269" s="124">
        <f t="shared" si="21"/>
        <v>8245570.1120895408</v>
      </c>
      <c r="P269" s="124">
        <f t="shared" si="25"/>
        <v>31867.512548732815</v>
      </c>
      <c r="Q269" s="124">
        <f t="shared" si="22"/>
        <v>17704.50245624837</v>
      </c>
      <c r="R269" s="124">
        <f t="shared" si="23"/>
        <v>8295142.1270945221</v>
      </c>
      <c r="Z269" s="2"/>
    </row>
    <row r="270" spans="13:26" x14ac:dyDescent="0.25">
      <c r="M270" s="2"/>
      <c r="N270" s="1">
        <f t="shared" si="24"/>
        <v>208</v>
      </c>
      <c r="O270" s="124">
        <f t="shared" si="21"/>
        <v>8295142.1270945221</v>
      </c>
      <c r="P270" s="124">
        <f t="shared" si="25"/>
        <v>31867.512548732815</v>
      </c>
      <c r="Q270" s="124">
        <f t="shared" si="22"/>
        <v>17810.941168124711</v>
      </c>
      <c r="R270" s="124">
        <f t="shared" si="23"/>
        <v>8344820.5808113795</v>
      </c>
      <c r="Z270" s="2"/>
    </row>
    <row r="271" spans="13:26" x14ac:dyDescent="0.25">
      <c r="M271" s="2"/>
      <c r="N271" s="1">
        <f t="shared" si="24"/>
        <v>209</v>
      </c>
      <c r="O271" s="124">
        <f t="shared" si="21"/>
        <v>8344820.5808113795</v>
      </c>
      <c r="P271" s="124">
        <f t="shared" si="25"/>
        <v>31867.512548732815</v>
      </c>
      <c r="Q271" s="124">
        <f t="shared" si="22"/>
        <v>17917.6084202245</v>
      </c>
      <c r="R271" s="124">
        <f t="shared" si="23"/>
        <v>8394605.701780336</v>
      </c>
      <c r="Z271" s="2"/>
    </row>
    <row r="272" spans="13:26" x14ac:dyDescent="0.25">
      <c r="M272" s="2"/>
      <c r="N272" s="1">
        <f t="shared" si="24"/>
        <v>210</v>
      </c>
      <c r="O272" s="124">
        <f t="shared" si="21"/>
        <v>8394605.701780336</v>
      </c>
      <c r="P272" s="124">
        <f t="shared" si="25"/>
        <v>31867.512548732815</v>
      </c>
      <c r="Q272" s="124">
        <f t="shared" si="22"/>
        <v>18024.504703258608</v>
      </c>
      <c r="R272" s="124">
        <f t="shared" si="23"/>
        <v>8444497.7190323286</v>
      </c>
      <c r="Z272" s="2"/>
    </row>
    <row r="273" spans="13:26" x14ac:dyDescent="0.25">
      <c r="M273" s="2"/>
      <c r="N273" s="1">
        <f t="shared" si="24"/>
        <v>211</v>
      </c>
      <c r="O273" s="124">
        <f t="shared" si="21"/>
        <v>8444497.7190323286</v>
      </c>
      <c r="P273" s="124">
        <f t="shared" si="25"/>
        <v>31867.512548732815</v>
      </c>
      <c r="Q273" s="124">
        <f t="shared" si="22"/>
        <v>18131.630508991555</v>
      </c>
      <c r="R273" s="124">
        <f t="shared" si="23"/>
        <v>8494496.862090053</v>
      </c>
      <c r="Z273" s="2"/>
    </row>
    <row r="274" spans="13:26" x14ac:dyDescent="0.25">
      <c r="M274" s="2"/>
      <c r="N274" s="1">
        <f t="shared" si="24"/>
        <v>212</v>
      </c>
      <c r="O274" s="124">
        <f t="shared" si="21"/>
        <v>8494496.862090053</v>
      </c>
      <c r="P274" s="124">
        <f t="shared" si="25"/>
        <v>31867.512548732815</v>
      </c>
      <c r="Q274" s="124">
        <f t="shared" si="22"/>
        <v>18238.986330243733</v>
      </c>
      <c r="R274" s="124">
        <f t="shared" si="23"/>
        <v>8544603.3609690294</v>
      </c>
      <c r="Z274" s="2"/>
    </row>
    <row r="275" spans="13:26" x14ac:dyDescent="0.25">
      <c r="M275" s="2"/>
      <c r="N275" s="1">
        <f t="shared" si="24"/>
        <v>213</v>
      </c>
      <c r="O275" s="124">
        <f t="shared" si="21"/>
        <v>8544603.3609690294</v>
      </c>
      <c r="P275" s="124">
        <f t="shared" si="25"/>
        <v>31867.512548732815</v>
      </c>
      <c r="Q275" s="124">
        <f t="shared" si="22"/>
        <v>18346.572660893711</v>
      </c>
      <c r="R275" s="124">
        <f t="shared" si="23"/>
        <v>8594817.4461786561</v>
      </c>
      <c r="Z275" s="2"/>
    </row>
    <row r="276" spans="13:26" x14ac:dyDescent="0.25">
      <c r="M276" s="2"/>
      <c r="N276" s="1">
        <f t="shared" si="24"/>
        <v>214</v>
      </c>
      <c r="O276" s="124">
        <f t="shared" si="21"/>
        <v>8594817.4461786561</v>
      </c>
      <c r="P276" s="124">
        <f t="shared" si="25"/>
        <v>31867.512548732815</v>
      </c>
      <c r="Q276" s="124">
        <f t="shared" si="22"/>
        <v>18454.389995880487</v>
      </c>
      <c r="R276" s="124">
        <f t="shared" si="23"/>
        <v>8645139.34872327</v>
      </c>
      <c r="Z276" s="2"/>
    </row>
    <row r="277" spans="13:26" x14ac:dyDescent="0.25">
      <c r="M277" s="2"/>
      <c r="N277" s="1">
        <f t="shared" si="24"/>
        <v>215</v>
      </c>
      <c r="O277" s="124">
        <f t="shared" si="21"/>
        <v>8645139.34872327</v>
      </c>
      <c r="P277" s="124">
        <f t="shared" si="25"/>
        <v>31867.512548732815</v>
      </c>
      <c r="Q277" s="124">
        <f t="shared" si="22"/>
        <v>18562.438831205767</v>
      </c>
      <c r="R277" s="124">
        <f t="shared" si="23"/>
        <v>8695569.3001032099</v>
      </c>
      <c r="Z277" s="2"/>
    </row>
    <row r="278" spans="13:26" x14ac:dyDescent="0.25">
      <c r="M278" s="2"/>
      <c r="N278" s="1">
        <f t="shared" si="24"/>
        <v>216</v>
      </c>
      <c r="O278" s="124">
        <f t="shared" si="21"/>
        <v>8695569.3001032099</v>
      </c>
      <c r="P278" s="124">
        <f t="shared" si="25"/>
        <v>31867.512548732815</v>
      </c>
      <c r="Q278" s="124">
        <f t="shared" si="22"/>
        <v>18670.719663936248</v>
      </c>
      <c r="R278" s="124">
        <f t="shared" si="23"/>
        <v>8746107.5323158801</v>
      </c>
      <c r="Z278" s="2"/>
    </row>
    <row r="279" spans="13:26" x14ac:dyDescent="0.25">
      <c r="M279" s="2"/>
      <c r="N279" s="1">
        <f t="shared" si="24"/>
        <v>217</v>
      </c>
      <c r="O279" s="124">
        <f t="shared" si="21"/>
        <v>8746107.5323158801</v>
      </c>
      <c r="P279" s="124">
        <f t="shared" si="25"/>
        <v>31867.512548732815</v>
      </c>
      <c r="Q279" s="124">
        <f t="shared" si="22"/>
        <v>18779.232992205907</v>
      </c>
      <c r="R279" s="124">
        <f t="shared" si="23"/>
        <v>8796754.2778568193</v>
      </c>
      <c r="Z279" s="2"/>
    </row>
    <row r="280" spans="13:26" x14ac:dyDescent="0.25">
      <c r="M280" s="2"/>
      <c r="N280" s="1">
        <f t="shared" si="24"/>
        <v>218</v>
      </c>
      <c r="O280" s="124">
        <f t="shared" si="21"/>
        <v>8796754.2778568193</v>
      </c>
      <c r="P280" s="124">
        <f t="shared" si="25"/>
        <v>31867.512548732815</v>
      </c>
      <c r="Q280" s="124">
        <f t="shared" si="22"/>
        <v>18887.97931521829</v>
      </c>
      <c r="R280" s="124">
        <f t="shared" si="23"/>
        <v>8847509.7697207704</v>
      </c>
      <c r="Z280" s="2"/>
    </row>
    <row r="281" spans="13:26" x14ac:dyDescent="0.25">
      <c r="M281" s="2"/>
      <c r="N281" s="1">
        <f t="shared" si="24"/>
        <v>219</v>
      </c>
      <c r="O281" s="124">
        <f t="shared" si="21"/>
        <v>8847509.7697207704</v>
      </c>
      <c r="P281" s="124">
        <f t="shared" si="25"/>
        <v>31867.512548732815</v>
      </c>
      <c r="Q281" s="124">
        <f t="shared" si="22"/>
        <v>18996.959133248813</v>
      </c>
      <c r="R281" s="124">
        <f t="shared" si="23"/>
        <v>8898374.2414027527</v>
      </c>
      <c r="Z281" s="2"/>
    </row>
    <row r="282" spans="13:26" x14ac:dyDescent="0.25">
      <c r="M282" s="2"/>
      <c r="N282" s="1">
        <f t="shared" si="24"/>
        <v>220</v>
      </c>
      <c r="O282" s="124">
        <f t="shared" si="21"/>
        <v>8898374.2414027527</v>
      </c>
      <c r="P282" s="124">
        <f t="shared" si="25"/>
        <v>31867.512548732815</v>
      </c>
      <c r="Q282" s="124">
        <f t="shared" si="22"/>
        <v>19106.172947647054</v>
      </c>
      <c r="R282" s="124">
        <f t="shared" si="23"/>
        <v>8949347.9268991333</v>
      </c>
      <c r="Z282" s="2"/>
    </row>
    <row r="283" spans="13:26" x14ac:dyDescent="0.25">
      <c r="M283" s="2"/>
      <c r="N283" s="1">
        <f t="shared" si="24"/>
        <v>221</v>
      </c>
      <c r="O283" s="124">
        <f t="shared" si="21"/>
        <v>8949347.9268991333</v>
      </c>
      <c r="P283" s="124">
        <f t="shared" si="25"/>
        <v>31867.512548732815</v>
      </c>
      <c r="Q283" s="124">
        <f t="shared" si="22"/>
        <v>19215.621260839071</v>
      </c>
      <c r="R283" s="124">
        <f t="shared" si="23"/>
        <v>9000431.0607087053</v>
      </c>
      <c r="Z283" s="2"/>
    </row>
    <row r="284" spans="13:26" x14ac:dyDescent="0.25">
      <c r="M284" s="2"/>
      <c r="N284" s="1">
        <f t="shared" si="24"/>
        <v>222</v>
      </c>
      <c r="O284" s="124">
        <f t="shared" si="21"/>
        <v>9000431.0607087053</v>
      </c>
      <c r="P284" s="124">
        <f t="shared" si="25"/>
        <v>31867.512548732815</v>
      </c>
      <c r="Q284" s="124">
        <f t="shared" si="22"/>
        <v>19325.304576329701</v>
      </c>
      <c r="R284" s="124">
        <f t="shared" si="23"/>
        <v>9051623.8778337687</v>
      </c>
      <c r="Z284" s="2"/>
    </row>
    <row r="285" spans="13:26" x14ac:dyDescent="0.25">
      <c r="M285" s="2"/>
      <c r="N285" s="1">
        <f t="shared" si="24"/>
        <v>223</v>
      </c>
      <c r="O285" s="124">
        <f t="shared" si="21"/>
        <v>9051623.8778337687</v>
      </c>
      <c r="P285" s="124">
        <f t="shared" si="25"/>
        <v>31867.512548732815</v>
      </c>
      <c r="Q285" s="124">
        <f t="shared" si="22"/>
        <v>19435.223398704893</v>
      </c>
      <c r="R285" s="124">
        <f t="shared" si="23"/>
        <v>9102926.6137812063</v>
      </c>
      <c r="Z285" s="2"/>
    </row>
    <row r="286" spans="13:26" x14ac:dyDescent="0.25">
      <c r="M286" s="2"/>
      <c r="N286" s="1">
        <f t="shared" si="24"/>
        <v>224</v>
      </c>
      <c r="O286" s="124">
        <f t="shared" si="21"/>
        <v>9102926.6137812063</v>
      </c>
      <c r="P286" s="124">
        <f t="shared" si="25"/>
        <v>31867.512548732815</v>
      </c>
      <c r="Q286" s="124">
        <f t="shared" si="22"/>
        <v>19545.378233634008</v>
      </c>
      <c r="R286" s="124">
        <f t="shared" si="23"/>
        <v>9154339.5045635737</v>
      </c>
      <c r="Z286" s="2"/>
    </row>
    <row r="287" spans="13:26" x14ac:dyDescent="0.25">
      <c r="M287" s="2"/>
      <c r="N287" s="1">
        <f t="shared" si="24"/>
        <v>225</v>
      </c>
      <c r="O287" s="124">
        <f t="shared" si="21"/>
        <v>9154339.5045635737</v>
      </c>
      <c r="P287" s="124">
        <f t="shared" si="25"/>
        <v>31867.512548732815</v>
      </c>
      <c r="Q287" s="124">
        <f t="shared" si="22"/>
        <v>19655.769587872164</v>
      </c>
      <c r="R287" s="124">
        <f t="shared" si="23"/>
        <v>9205862.7867001798</v>
      </c>
      <c r="Z287" s="2"/>
    </row>
    <row r="288" spans="13:26" x14ac:dyDescent="0.25">
      <c r="M288" s="2"/>
      <c r="N288" s="1">
        <f t="shared" si="24"/>
        <v>226</v>
      </c>
      <c r="O288" s="124">
        <f t="shared" si="21"/>
        <v>9205862.7867001798</v>
      </c>
      <c r="P288" s="124">
        <f t="shared" si="25"/>
        <v>31867.512548732815</v>
      </c>
      <c r="Q288" s="124">
        <f t="shared" si="22"/>
        <v>19766.397969262565</v>
      </c>
      <c r="R288" s="124">
        <f t="shared" si="23"/>
        <v>9257496.697218176</v>
      </c>
      <c r="Z288" s="2"/>
    </row>
    <row r="289" spans="13:26" x14ac:dyDescent="0.25">
      <c r="M289" s="2"/>
      <c r="N289" s="1">
        <f t="shared" si="24"/>
        <v>227</v>
      </c>
      <c r="O289" s="124">
        <f t="shared" si="21"/>
        <v>9257496.697218176</v>
      </c>
      <c r="P289" s="124">
        <f t="shared" si="25"/>
        <v>31867.512548732815</v>
      </c>
      <c r="Q289" s="124">
        <f t="shared" si="22"/>
        <v>19877.263886738816</v>
      </c>
      <c r="R289" s="124">
        <f t="shared" si="23"/>
        <v>9309241.473653648</v>
      </c>
      <c r="Z289" s="2"/>
    </row>
    <row r="290" spans="13:26" x14ac:dyDescent="0.25">
      <c r="M290" s="2"/>
      <c r="N290" s="1">
        <f t="shared" si="24"/>
        <v>228</v>
      </c>
      <c r="O290" s="124">
        <f t="shared" si="21"/>
        <v>9309241.473653648</v>
      </c>
      <c r="P290" s="124">
        <f t="shared" si="25"/>
        <v>31867.512548732815</v>
      </c>
      <c r="Q290" s="124">
        <f t="shared" si="22"/>
        <v>19988.367850327297</v>
      </c>
      <c r="R290" s="124">
        <f t="shared" si="23"/>
        <v>9361097.3540527094</v>
      </c>
      <c r="Z290" s="2"/>
    </row>
    <row r="291" spans="13:26" x14ac:dyDescent="0.25">
      <c r="M291" s="2"/>
      <c r="N291" s="1">
        <f t="shared" si="24"/>
        <v>229</v>
      </c>
      <c r="O291" s="124">
        <f t="shared" si="21"/>
        <v>9361097.3540527094</v>
      </c>
      <c r="P291" s="124">
        <f t="shared" si="25"/>
        <v>31867.512548732815</v>
      </c>
      <c r="Q291" s="124">
        <f t="shared" si="22"/>
        <v>20099.710371149478</v>
      </c>
      <c r="R291" s="124">
        <f t="shared" si="23"/>
        <v>9413064.5769725926</v>
      </c>
      <c r="Z291" s="2"/>
    </row>
    <row r="292" spans="13:26" x14ac:dyDescent="0.25">
      <c r="M292" s="2"/>
      <c r="N292" s="1">
        <f t="shared" si="24"/>
        <v>230</v>
      </c>
      <c r="O292" s="124">
        <f t="shared" si="21"/>
        <v>9413064.5769725926</v>
      </c>
      <c r="P292" s="124">
        <f t="shared" si="25"/>
        <v>31867.512548732815</v>
      </c>
      <c r="Q292" s="124">
        <f t="shared" si="22"/>
        <v>20211.2919614243</v>
      </c>
      <c r="R292" s="124">
        <f t="shared" si="23"/>
        <v>9465143.3814827502</v>
      </c>
      <c r="Z292" s="2"/>
    </row>
    <row r="293" spans="13:26" x14ac:dyDescent="0.25">
      <c r="M293" s="2"/>
      <c r="N293" s="1">
        <f t="shared" si="24"/>
        <v>231</v>
      </c>
      <c r="O293" s="124">
        <f t="shared" si="21"/>
        <v>9465143.3814827502</v>
      </c>
      <c r="P293" s="124">
        <f t="shared" si="25"/>
        <v>31867.512548732815</v>
      </c>
      <c r="Q293" s="124">
        <f t="shared" si="22"/>
        <v>20323.113134470503</v>
      </c>
      <c r="R293" s="124">
        <f t="shared" si="23"/>
        <v>9517334.0071659535</v>
      </c>
      <c r="Z293" s="2"/>
    </row>
    <row r="294" spans="13:26" x14ac:dyDescent="0.25">
      <c r="M294" s="2"/>
      <c r="N294" s="1">
        <f t="shared" si="24"/>
        <v>232</v>
      </c>
      <c r="O294" s="124">
        <f t="shared" si="21"/>
        <v>9517334.0071659535</v>
      </c>
      <c r="P294" s="124">
        <f t="shared" si="25"/>
        <v>31867.512548732815</v>
      </c>
      <c r="Q294" s="124">
        <f t="shared" si="22"/>
        <v>20435.174404709007</v>
      </c>
      <c r="R294" s="124">
        <f t="shared" si="23"/>
        <v>9569636.6941193957</v>
      </c>
      <c r="Z294" s="2"/>
    </row>
    <row r="295" spans="13:26" x14ac:dyDescent="0.25">
      <c r="M295" s="2"/>
      <c r="N295" s="1">
        <f t="shared" si="24"/>
        <v>233</v>
      </c>
      <c r="O295" s="124">
        <f t="shared" ref="O295:O358" si="26">R294</f>
        <v>9569636.6941193957</v>
      </c>
      <c r="P295" s="124">
        <f t="shared" si="25"/>
        <v>31867.512548732815</v>
      </c>
      <c r="Q295" s="124">
        <f t="shared" ref="Q295:Q358" si="27">O295*$P$57</f>
        <v>20547.476287665279</v>
      </c>
      <c r="R295" s="124">
        <f t="shared" ref="R295:R358" si="28">O295+P295+Q295</f>
        <v>9622051.682955794</v>
      </c>
      <c r="Z295" s="2"/>
    </row>
    <row r="296" spans="13:26" x14ac:dyDescent="0.25">
      <c r="M296" s="2"/>
      <c r="N296" s="1">
        <f t="shared" si="24"/>
        <v>234</v>
      </c>
      <c r="O296" s="124">
        <f t="shared" si="26"/>
        <v>9622051.682955794</v>
      </c>
      <c r="P296" s="124">
        <f t="shared" si="25"/>
        <v>31867.512548732815</v>
      </c>
      <c r="Q296" s="124">
        <f t="shared" si="27"/>
        <v>20660.019299971686</v>
      </c>
      <c r="R296" s="124">
        <f t="shared" si="28"/>
        <v>9674579.2148044985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9674579.2148044985</v>
      </c>
      <c r="P297" s="124">
        <f t="shared" si="25"/>
        <v>31867.512548732815</v>
      </c>
      <c r="Q297" s="124">
        <f t="shared" si="27"/>
        <v>20772.803959369892</v>
      </c>
      <c r="R297" s="124">
        <f t="shared" si="28"/>
        <v>9727219.5313126016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9727219.5313126016</v>
      </c>
      <c r="P298" s="124">
        <f t="shared" si="25"/>
        <v>31867.512548732815</v>
      </c>
      <c r="Q298" s="124">
        <f t="shared" si="27"/>
        <v>20885.830784713235</v>
      </c>
      <c r="R298" s="124">
        <f t="shared" si="28"/>
        <v>9779972.874646049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9779972.874646049</v>
      </c>
      <c r="P299" s="124">
        <f t="shared" si="25"/>
        <v>31867.512548732815</v>
      </c>
      <c r="Q299" s="124">
        <f t="shared" si="27"/>
        <v>20999.100295969096</v>
      </c>
      <c r="R299" s="124">
        <f t="shared" si="28"/>
        <v>9832839.4874907508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9832839.4874907508</v>
      </c>
      <c r="P300" s="124">
        <f t="shared" si="25"/>
        <v>31867.512548732815</v>
      </c>
      <c r="Q300" s="124">
        <f t="shared" si="27"/>
        <v>21112.613014221319</v>
      </c>
      <c r="R300" s="124">
        <f t="shared" si="28"/>
        <v>9885819.6130537055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9885819.6130537055</v>
      </c>
      <c r="P301" s="124">
        <f t="shared" si="25"/>
        <v>31867.512548732815</v>
      </c>
      <c r="Q301" s="124">
        <f t="shared" si="27"/>
        <v>21226.369461672588</v>
      </c>
      <c r="R301" s="124">
        <f t="shared" si="28"/>
        <v>9938913.4950641114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9938913.4950641114</v>
      </c>
      <c r="P302" s="124">
        <f t="shared" si="25"/>
        <v>31867.512548732815</v>
      </c>
      <c r="Q302" s="124">
        <f t="shared" si="27"/>
        <v>21340.370161646842</v>
      </c>
      <c r="R302" s="124">
        <f t="shared" si="28"/>
        <v>9992121.3777744919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9992121.3777744919</v>
      </c>
      <c r="P303" s="124">
        <f t="shared" si="25"/>
        <v>31867.512548732815</v>
      </c>
      <c r="Q303" s="124">
        <f t="shared" si="27"/>
        <v>21454.615638591673</v>
      </c>
      <c r="R303" s="124">
        <f t="shared" si="28"/>
        <v>10045443.505961817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10045443.505961817</v>
      </c>
      <c r="P304" s="124">
        <f t="shared" si="25"/>
        <v>31867.512548732815</v>
      </c>
      <c r="Q304" s="124">
        <f t="shared" si="27"/>
        <v>21569.106418080737</v>
      </c>
      <c r="R304" s="124">
        <f t="shared" si="28"/>
        <v>10098880.124928631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10098880.124928631</v>
      </c>
      <c r="P305" s="124">
        <f t="shared" si="25"/>
        <v>31867.512548732815</v>
      </c>
      <c r="Q305" s="124">
        <f t="shared" si="27"/>
        <v>21683.843026816194</v>
      </c>
      <c r="R305" s="124">
        <f t="shared" si="28"/>
        <v>10152431.480504181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10152431.480504181</v>
      </c>
      <c r="P306" s="124">
        <f t="shared" si="25"/>
        <v>31867.512548732815</v>
      </c>
      <c r="Q306" s="124">
        <f t="shared" si="27"/>
        <v>21798.825992631093</v>
      </c>
      <c r="R306" s="124">
        <f t="shared" si="28"/>
        <v>10206097.819045546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10206097.819045546</v>
      </c>
      <c r="P307" s="124">
        <f t="shared" si="25"/>
        <v>31867.512548732815</v>
      </c>
      <c r="Q307" s="124">
        <f t="shared" si="27"/>
        <v>21914.055844491835</v>
      </c>
      <c r="R307" s="124">
        <f t="shared" si="28"/>
        <v>10259879.38743877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10259879.38743877</v>
      </c>
      <c r="P308" s="124">
        <f t="shared" si="25"/>
        <v>31867.512548732815</v>
      </c>
      <c r="Q308" s="124">
        <f t="shared" si="27"/>
        <v>22029.533112500591</v>
      </c>
      <c r="R308" s="124">
        <f t="shared" si="28"/>
        <v>10313776.433100004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10313776.433100004</v>
      </c>
      <c r="P309" s="124">
        <f t="shared" si="25"/>
        <v>31867.512548732815</v>
      </c>
      <c r="Q309" s="124">
        <f t="shared" si="27"/>
        <v>22145.258327897736</v>
      </c>
      <c r="R309" s="124">
        <f t="shared" si="28"/>
        <v>10367789.203976635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10367789.203976635</v>
      </c>
      <c r="P310" s="124">
        <f t="shared" si="25"/>
        <v>31867.512548732815</v>
      </c>
      <c r="Q310" s="124">
        <f t="shared" si="27"/>
        <v>22261.232023064313</v>
      </c>
      <c r="R310" s="124">
        <f t="shared" si="28"/>
        <v>10421917.948548432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10421917.948548432</v>
      </c>
      <c r="P311" s="124">
        <f t="shared" si="25"/>
        <v>31867.512548732815</v>
      </c>
      <c r="Q311" s="124">
        <f t="shared" si="27"/>
        <v>22377.454731524453</v>
      </c>
      <c r="R311" s="124">
        <f t="shared" si="28"/>
        <v>10476162.91582869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10476162.91582869</v>
      </c>
      <c r="P312" s="124">
        <f t="shared" si="25"/>
        <v>31867.512548732815</v>
      </c>
      <c r="Q312" s="124">
        <f t="shared" si="27"/>
        <v>22493.926987947852</v>
      </c>
      <c r="R312" s="124">
        <f t="shared" si="28"/>
        <v>10530524.355365371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10530524.355365371</v>
      </c>
      <c r="P313" s="124">
        <f t="shared" si="25"/>
        <v>31867.512548732815</v>
      </c>
      <c r="Q313" s="124">
        <f t="shared" si="27"/>
        <v>22610.649328152231</v>
      </c>
      <c r="R313" s="124">
        <f t="shared" si="28"/>
        <v>10585002.517242257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10585002.517242257</v>
      </c>
      <c r="P314" s="124">
        <f t="shared" si="25"/>
        <v>31867.512548732815</v>
      </c>
      <c r="Q314" s="124">
        <f t="shared" si="27"/>
        <v>22727.622289105784</v>
      </c>
      <c r="R314" s="124">
        <f t="shared" si="28"/>
        <v>10639597.652080096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10639597.652080096</v>
      </c>
      <c r="P315" s="124">
        <f t="shared" si="25"/>
        <v>31867.512548732815</v>
      </c>
      <c r="Q315" s="124">
        <f t="shared" si="27"/>
        <v>22844.846408929658</v>
      </c>
      <c r="R315" s="124">
        <f t="shared" si="28"/>
        <v>10694310.011037759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10694310.011037759</v>
      </c>
      <c r="P316" s="124">
        <f t="shared" ref="P316:P379" si="30">P315</f>
        <v>31867.512548732815</v>
      </c>
      <c r="Q316" s="124">
        <f t="shared" si="27"/>
        <v>22962.322226900433</v>
      </c>
      <c r="R316" s="124">
        <f t="shared" si="28"/>
        <v>10749139.845813394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10749139.845813394</v>
      </c>
      <c r="P317" s="124">
        <f t="shared" si="30"/>
        <v>31867.512548732815</v>
      </c>
      <c r="Q317" s="124">
        <f t="shared" si="27"/>
        <v>23080.050283452594</v>
      </c>
      <c r="R317" s="124">
        <f t="shared" si="28"/>
        <v>10804087.40864558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10804087.40864558</v>
      </c>
      <c r="P318" s="124">
        <f t="shared" si="30"/>
        <v>31867.512548732815</v>
      </c>
      <c r="Q318" s="124">
        <f t="shared" si="27"/>
        <v>23198.031120181029</v>
      </c>
      <c r="R318" s="124">
        <f t="shared" si="28"/>
        <v>10859152.952314494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10859152.952314494</v>
      </c>
      <c r="P319" s="124">
        <f t="shared" si="30"/>
        <v>31867.512548732815</v>
      </c>
      <c r="Q319" s="124">
        <f t="shared" si="27"/>
        <v>23316.265279843508</v>
      </c>
      <c r="R319" s="124">
        <f t="shared" si="28"/>
        <v>10914336.730143072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10914336.730143072</v>
      </c>
      <c r="P320" s="124">
        <f t="shared" si="30"/>
        <v>31867.512548732815</v>
      </c>
      <c r="Q320" s="124">
        <f t="shared" si="27"/>
        <v>23434.753306363185</v>
      </c>
      <c r="R320" s="124">
        <f t="shared" si="28"/>
        <v>10969638.995998168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10969638.995998168</v>
      </c>
      <c r="P321" s="124">
        <f t="shared" si="30"/>
        <v>31867.512548732815</v>
      </c>
      <c r="Q321" s="124">
        <f t="shared" si="27"/>
        <v>23553.4957448311</v>
      </c>
      <c r="R321" s="124">
        <f t="shared" si="28"/>
        <v>11025060.004291734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11025060.004291734</v>
      </c>
      <c r="P322" s="124">
        <f t="shared" si="30"/>
        <v>31867.512548732815</v>
      </c>
      <c r="Q322" s="124">
        <f t="shared" si="27"/>
        <v>23672.493141508687</v>
      </c>
      <c r="R322" s="124">
        <f t="shared" si="28"/>
        <v>11080600.009981977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11080600.009981977</v>
      </c>
      <c r="P323" s="124">
        <f t="shared" si="30"/>
        <v>31867.512548732815</v>
      </c>
      <c r="Q323" s="124">
        <f t="shared" si="27"/>
        <v>23791.746043830291</v>
      </c>
      <c r="R323" s="124">
        <f t="shared" si="28"/>
        <v>11136259.268574541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11136259.268574541</v>
      </c>
      <c r="P324" s="124">
        <f t="shared" si="30"/>
        <v>31867.512548732815</v>
      </c>
      <c r="Q324" s="124">
        <f t="shared" si="27"/>
        <v>23911.255000405679</v>
      </c>
      <c r="R324" s="124">
        <f t="shared" si="28"/>
        <v>11192038.03612368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11192038.03612368</v>
      </c>
      <c r="P325" s="124">
        <f t="shared" si="30"/>
        <v>31867.512548732815</v>
      </c>
      <c r="Q325" s="124">
        <f t="shared" si="27"/>
        <v>24031.020561022564</v>
      </c>
      <c r="R325" s="124">
        <f t="shared" si="28"/>
        <v>11247936.569233436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11247936.569233436</v>
      </c>
      <c r="P326" s="124">
        <f t="shared" si="30"/>
        <v>31867.512548732815</v>
      </c>
      <c r="Q326" s="124">
        <f t="shared" si="27"/>
        <v>24151.043276649143</v>
      </c>
      <c r="R326" s="124">
        <f t="shared" si="28"/>
        <v>11303955.125058819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11303955.125058819</v>
      </c>
      <c r="P327" s="124">
        <f t="shared" si="30"/>
        <v>31867.512548732815</v>
      </c>
      <c r="Q327" s="124">
        <f t="shared" si="27"/>
        <v>24271.323699436627</v>
      </c>
      <c r="R327" s="124">
        <f t="shared" si="28"/>
        <v>11360093.961306989</v>
      </c>
      <c r="Z327" s="2"/>
    </row>
    <row r="328" spans="13:26" x14ac:dyDescent="0.25">
      <c r="M328" s="2"/>
      <c r="N328" s="1">
        <f t="shared" si="29"/>
        <v>266</v>
      </c>
      <c r="O328" s="124">
        <f t="shared" si="26"/>
        <v>11360093.961306989</v>
      </c>
      <c r="P328" s="124">
        <f t="shared" si="30"/>
        <v>31867.512548732815</v>
      </c>
      <c r="Q328" s="124">
        <f t="shared" si="27"/>
        <v>24391.862382721778</v>
      </c>
      <c r="R328" s="124">
        <f t="shared" si="28"/>
        <v>11416353.336238444</v>
      </c>
      <c r="Z328" s="2"/>
    </row>
    <row r="329" spans="13:26" x14ac:dyDescent="0.25">
      <c r="M329" s="2"/>
      <c r="N329" s="1">
        <f t="shared" si="29"/>
        <v>267</v>
      </c>
      <c r="O329" s="124">
        <f t="shared" si="26"/>
        <v>11416353.336238444</v>
      </c>
      <c r="P329" s="124">
        <f t="shared" si="30"/>
        <v>31867.512548732815</v>
      </c>
      <c r="Q329" s="124">
        <f t="shared" si="27"/>
        <v>24512.659881029453</v>
      </c>
      <c r="R329" s="124">
        <f t="shared" si="28"/>
        <v>11472733.508668207</v>
      </c>
      <c r="Z329" s="2"/>
    </row>
    <row r="330" spans="13:26" x14ac:dyDescent="0.25">
      <c r="M330" s="2"/>
      <c r="N330" s="1">
        <f t="shared" si="29"/>
        <v>268</v>
      </c>
      <c r="O330" s="124">
        <f t="shared" si="26"/>
        <v>11472733.508668207</v>
      </c>
      <c r="P330" s="124">
        <f t="shared" si="30"/>
        <v>31867.512548732815</v>
      </c>
      <c r="Q330" s="124">
        <f t="shared" si="27"/>
        <v>24633.71675007516</v>
      </c>
      <c r="R330" s="124">
        <f t="shared" si="28"/>
        <v>11529234.737967016</v>
      </c>
      <c r="Z330" s="2"/>
    </row>
    <row r="331" spans="13:26" x14ac:dyDescent="0.25">
      <c r="M331" s="2"/>
      <c r="N331" s="1">
        <f t="shared" si="29"/>
        <v>269</v>
      </c>
      <c r="O331" s="124">
        <f t="shared" si="26"/>
        <v>11529234.737967016</v>
      </c>
      <c r="P331" s="124">
        <f t="shared" si="30"/>
        <v>31867.512548732815</v>
      </c>
      <c r="Q331" s="124">
        <f t="shared" si="27"/>
        <v>24755.033546767627</v>
      </c>
      <c r="R331" s="124">
        <f t="shared" si="28"/>
        <v>11585857.284062518</v>
      </c>
      <c r="Z331" s="2"/>
    </row>
    <row r="332" spans="13:26" x14ac:dyDescent="0.25">
      <c r="M332" s="2"/>
      <c r="N332" s="1">
        <f t="shared" si="29"/>
        <v>270</v>
      </c>
      <c r="O332" s="124">
        <f t="shared" si="26"/>
        <v>11585857.284062518</v>
      </c>
      <c r="P332" s="124">
        <f t="shared" si="30"/>
        <v>31867.512548732815</v>
      </c>
      <c r="Q332" s="124">
        <f t="shared" si="27"/>
        <v>24876.610829211328</v>
      </c>
      <c r="R332" s="124">
        <f t="shared" si="28"/>
        <v>11642601.407440463</v>
      </c>
      <c r="Z332" s="2"/>
    </row>
    <row r="333" spans="13:26" x14ac:dyDescent="0.25">
      <c r="M333" s="2"/>
      <c r="N333" s="1">
        <f t="shared" si="29"/>
        <v>271</v>
      </c>
      <c r="O333" s="124">
        <f t="shared" si="26"/>
        <v>11642601.407440463</v>
      </c>
      <c r="P333" s="124">
        <f t="shared" si="30"/>
        <v>31867.512548732815</v>
      </c>
      <c r="Q333" s="124">
        <f t="shared" si="27"/>
        <v>24998.449156709084</v>
      </c>
      <c r="R333" s="124">
        <f t="shared" si="28"/>
        <v>11699467.369145906</v>
      </c>
      <c r="Z333" s="2"/>
    </row>
    <row r="334" spans="13:26" x14ac:dyDescent="0.25">
      <c r="M334" s="2"/>
      <c r="N334" s="1">
        <f t="shared" si="29"/>
        <v>272</v>
      </c>
      <c r="O334" s="124">
        <f t="shared" si="26"/>
        <v>11699467.369145906</v>
      </c>
      <c r="P334" s="124">
        <f t="shared" si="30"/>
        <v>31867.512548732815</v>
      </c>
      <c r="Q334" s="124">
        <f t="shared" si="27"/>
        <v>25120.54908976463</v>
      </c>
      <c r="R334" s="124">
        <f t="shared" si="28"/>
        <v>11756455.430784404</v>
      </c>
      <c r="Z334" s="2"/>
    </row>
    <row r="335" spans="13:26" x14ac:dyDescent="0.25">
      <c r="M335" s="2"/>
      <c r="N335" s="1">
        <f t="shared" si="29"/>
        <v>273</v>
      </c>
      <c r="O335" s="124">
        <f t="shared" si="26"/>
        <v>11756455.430784404</v>
      </c>
      <c r="P335" s="124">
        <f t="shared" si="30"/>
        <v>31867.512548732815</v>
      </c>
      <c r="Q335" s="124">
        <f t="shared" si="27"/>
        <v>25242.911190085179</v>
      </c>
      <c r="R335" s="124">
        <f t="shared" si="28"/>
        <v>11813565.854523223</v>
      </c>
      <c r="Z335" s="2"/>
    </row>
    <row r="336" spans="13:26" x14ac:dyDescent="0.25">
      <c r="M336" s="2"/>
      <c r="N336" s="1">
        <f t="shared" si="29"/>
        <v>274</v>
      </c>
      <c r="O336" s="124">
        <f t="shared" si="26"/>
        <v>11813565.854523223</v>
      </c>
      <c r="P336" s="124">
        <f t="shared" si="30"/>
        <v>31867.512548732815</v>
      </c>
      <c r="Q336" s="124">
        <f t="shared" si="27"/>
        <v>25365.536020584022</v>
      </c>
      <c r="R336" s="124">
        <f t="shared" si="28"/>
        <v>11870798.903092541</v>
      </c>
      <c r="Z336" s="2"/>
    </row>
    <row r="337" spans="13:26" x14ac:dyDescent="0.25">
      <c r="M337" s="2"/>
      <c r="N337" s="1">
        <f t="shared" si="29"/>
        <v>275</v>
      </c>
      <c r="O337" s="124">
        <f t="shared" si="26"/>
        <v>11870798.903092541</v>
      </c>
      <c r="P337" s="124">
        <f t="shared" si="30"/>
        <v>31867.512548732815</v>
      </c>
      <c r="Q337" s="124">
        <f t="shared" si="27"/>
        <v>25488.424145383109</v>
      </c>
      <c r="R337" s="124">
        <f t="shared" si="28"/>
        <v>11928154.839786658</v>
      </c>
      <c r="Z337" s="2"/>
    </row>
    <row r="338" spans="13:26" x14ac:dyDescent="0.25">
      <c r="M338" s="2"/>
      <c r="N338" s="1">
        <f t="shared" si="29"/>
        <v>276</v>
      </c>
      <c r="O338" s="124">
        <f t="shared" si="26"/>
        <v>11928154.839786658</v>
      </c>
      <c r="P338" s="124">
        <f t="shared" si="30"/>
        <v>31867.512548732815</v>
      </c>
      <c r="Q338" s="124">
        <f t="shared" si="27"/>
        <v>25611.576129815643</v>
      </c>
      <c r="R338" s="124">
        <f t="shared" si="28"/>
        <v>11985633.928465208</v>
      </c>
      <c r="Z338" s="2"/>
    </row>
    <row r="339" spans="13:26" x14ac:dyDescent="0.25">
      <c r="M339" s="2"/>
      <c r="N339" s="1">
        <f t="shared" si="29"/>
        <v>277</v>
      </c>
      <c r="O339" s="124">
        <f t="shared" si="26"/>
        <v>11985633.928465208</v>
      </c>
      <c r="P339" s="124">
        <f t="shared" si="30"/>
        <v>31867.512548732815</v>
      </c>
      <c r="Q339" s="124">
        <f t="shared" si="27"/>
        <v>25734.992540428688</v>
      </c>
      <c r="R339" s="124">
        <f t="shared" si="28"/>
        <v>12043236.43355437</v>
      </c>
      <c r="Z339" s="2"/>
    </row>
    <row r="340" spans="13:26" x14ac:dyDescent="0.25">
      <c r="M340" s="2"/>
      <c r="N340" s="1">
        <f t="shared" si="29"/>
        <v>278</v>
      </c>
      <c r="O340" s="124">
        <f t="shared" si="26"/>
        <v>12043236.43355437</v>
      </c>
      <c r="P340" s="124">
        <f t="shared" si="30"/>
        <v>31867.512548732815</v>
      </c>
      <c r="Q340" s="124">
        <f t="shared" si="27"/>
        <v>25858.673944985771</v>
      </c>
      <c r="R340" s="124">
        <f t="shared" si="28"/>
        <v>12100962.620048089</v>
      </c>
      <c r="Z340" s="2"/>
    </row>
    <row r="341" spans="13:26" x14ac:dyDescent="0.25">
      <c r="M341" s="2"/>
      <c r="N341" s="1">
        <f t="shared" si="29"/>
        <v>279</v>
      </c>
      <c r="O341" s="124">
        <f t="shared" si="26"/>
        <v>12100962.620048089</v>
      </c>
      <c r="P341" s="124">
        <f t="shared" si="30"/>
        <v>31867.512548732815</v>
      </c>
      <c r="Q341" s="124">
        <f t="shared" si="27"/>
        <v>25982.620912469491</v>
      </c>
      <c r="R341" s="124">
        <f t="shared" si="28"/>
        <v>12158812.753509292</v>
      </c>
      <c r="Z341" s="2"/>
    </row>
    <row r="342" spans="13:26" x14ac:dyDescent="0.25">
      <c r="M342" s="2"/>
      <c r="N342" s="1">
        <f t="shared" si="29"/>
        <v>280</v>
      </c>
      <c r="O342" s="124">
        <f t="shared" si="26"/>
        <v>12158812.753509292</v>
      </c>
      <c r="P342" s="124">
        <f t="shared" si="30"/>
        <v>31867.512548732815</v>
      </c>
      <c r="Q342" s="124">
        <f t="shared" si="27"/>
        <v>26106.834013084146</v>
      </c>
      <c r="R342" s="124">
        <f t="shared" si="28"/>
        <v>12216787.10007111</v>
      </c>
      <c r="Z342" s="2"/>
    </row>
    <row r="343" spans="13:26" x14ac:dyDescent="0.25">
      <c r="M343" s="2"/>
      <c r="N343" s="1">
        <f t="shared" si="29"/>
        <v>281</v>
      </c>
      <c r="O343" s="124">
        <f t="shared" si="26"/>
        <v>12216787.10007111</v>
      </c>
      <c r="P343" s="124">
        <f t="shared" si="30"/>
        <v>31867.512548732815</v>
      </c>
      <c r="Q343" s="124">
        <f t="shared" si="27"/>
        <v>26231.313818258343</v>
      </c>
      <c r="R343" s="124">
        <f t="shared" si="28"/>
        <v>12274885.926438102</v>
      </c>
      <c r="Z343" s="2"/>
    </row>
    <row r="344" spans="13:26" x14ac:dyDescent="0.25">
      <c r="M344" s="2"/>
      <c r="N344" s="1">
        <f t="shared" si="29"/>
        <v>282</v>
      </c>
      <c r="O344" s="124">
        <f t="shared" si="26"/>
        <v>12274885.926438102</v>
      </c>
      <c r="P344" s="124">
        <f t="shared" si="30"/>
        <v>31867.512548732815</v>
      </c>
      <c r="Q344" s="124">
        <f t="shared" si="27"/>
        <v>26356.060900647641</v>
      </c>
      <c r="R344" s="124">
        <f t="shared" si="28"/>
        <v>12333109.499887483</v>
      </c>
      <c r="Z344" s="2"/>
    </row>
    <row r="345" spans="13:26" x14ac:dyDescent="0.25">
      <c r="M345" s="2"/>
      <c r="N345" s="1">
        <f t="shared" si="29"/>
        <v>283</v>
      </c>
      <c r="O345" s="124">
        <f t="shared" si="26"/>
        <v>12333109.499887483</v>
      </c>
      <c r="P345" s="124">
        <f t="shared" si="30"/>
        <v>31867.512548732815</v>
      </c>
      <c r="Q345" s="124">
        <f t="shared" si="27"/>
        <v>26481.075834137169</v>
      </c>
      <c r="R345" s="124">
        <f t="shared" si="28"/>
        <v>12391458.088270353</v>
      </c>
      <c r="Z345" s="2"/>
    </row>
    <row r="346" spans="13:26" x14ac:dyDescent="0.25">
      <c r="M346" s="2"/>
      <c r="N346" s="1">
        <f t="shared" si="29"/>
        <v>284</v>
      </c>
      <c r="O346" s="124">
        <f t="shared" si="26"/>
        <v>12391458.088270353</v>
      </c>
      <c r="P346" s="124">
        <f t="shared" si="30"/>
        <v>31867.512548732815</v>
      </c>
      <c r="Q346" s="124">
        <f t="shared" si="27"/>
        <v>26606.359193844284</v>
      </c>
      <c r="R346" s="124">
        <f t="shared" si="28"/>
        <v>12449931.960012931</v>
      </c>
      <c r="Z346" s="2"/>
    </row>
    <row r="347" spans="13:26" x14ac:dyDescent="0.25">
      <c r="M347" s="2"/>
      <c r="N347" s="1">
        <f t="shared" si="29"/>
        <v>285</v>
      </c>
      <c r="O347" s="124">
        <f t="shared" si="26"/>
        <v>12449931.960012931</v>
      </c>
      <c r="P347" s="124">
        <f t="shared" si="30"/>
        <v>31867.512548732815</v>
      </c>
      <c r="Q347" s="124">
        <f t="shared" si="27"/>
        <v>26731.911556121206</v>
      </c>
      <c r="R347" s="124">
        <f t="shared" si="28"/>
        <v>12508531.384117786</v>
      </c>
      <c r="Z347" s="2"/>
    </row>
    <row r="348" spans="13:26" x14ac:dyDescent="0.25">
      <c r="M348" s="2"/>
      <c r="N348" s="1">
        <f t="shared" si="29"/>
        <v>286</v>
      </c>
      <c r="O348" s="124">
        <f t="shared" si="26"/>
        <v>12508531.384117786</v>
      </c>
      <c r="P348" s="124">
        <f t="shared" si="30"/>
        <v>31867.512548732815</v>
      </c>
      <c r="Q348" s="124">
        <f t="shared" si="27"/>
        <v>26857.733498557667</v>
      </c>
      <c r="R348" s="124">
        <f t="shared" si="28"/>
        <v>12567256.630165078</v>
      </c>
      <c r="Z348" s="2"/>
    </row>
    <row r="349" spans="13:26" x14ac:dyDescent="0.25">
      <c r="M349" s="2"/>
      <c r="N349" s="1">
        <f t="shared" si="29"/>
        <v>287</v>
      </c>
      <c r="O349" s="124">
        <f t="shared" si="26"/>
        <v>12567256.630165078</v>
      </c>
      <c r="P349" s="124">
        <f t="shared" si="30"/>
        <v>31867.512548732815</v>
      </c>
      <c r="Q349" s="124">
        <f t="shared" si="27"/>
        <v>26983.825599983582</v>
      </c>
      <c r="R349" s="124">
        <f t="shared" si="28"/>
        <v>12626107.968313795</v>
      </c>
      <c r="Z349" s="2"/>
    </row>
    <row r="350" spans="13:26" x14ac:dyDescent="0.25">
      <c r="M350" s="2"/>
      <c r="N350" s="1">
        <f t="shared" si="29"/>
        <v>288</v>
      </c>
      <c r="O350" s="124">
        <f t="shared" si="26"/>
        <v>12626107.968313795</v>
      </c>
      <c r="P350" s="124">
        <f t="shared" si="30"/>
        <v>31867.512548732815</v>
      </c>
      <c r="Q350" s="124">
        <f t="shared" si="27"/>
        <v>27110.188440471687</v>
      </c>
      <c r="R350" s="124">
        <f t="shared" si="28"/>
        <v>12685085.669303</v>
      </c>
      <c r="Z350" s="2"/>
    </row>
    <row r="351" spans="13:26" x14ac:dyDescent="0.25">
      <c r="M351" s="2"/>
      <c r="N351" s="1">
        <f t="shared" si="29"/>
        <v>289</v>
      </c>
      <c r="O351" s="124">
        <f t="shared" si="26"/>
        <v>12685085.669303</v>
      </c>
      <c r="P351" s="124">
        <f t="shared" si="30"/>
        <v>31867.512548732815</v>
      </c>
      <c r="Q351" s="124">
        <f t="shared" si="27"/>
        <v>27236.822601340238</v>
      </c>
      <c r="R351" s="124">
        <f t="shared" si="28"/>
        <v>12744190.004453074</v>
      </c>
      <c r="Z351" s="2"/>
    </row>
    <row r="352" spans="13:26" x14ac:dyDescent="0.25">
      <c r="M352" s="2"/>
      <c r="N352" s="1">
        <f t="shared" si="29"/>
        <v>290</v>
      </c>
      <c r="O352" s="124">
        <f t="shared" si="26"/>
        <v>12744190.004453074</v>
      </c>
      <c r="P352" s="124">
        <f t="shared" si="30"/>
        <v>31867.512548732815</v>
      </c>
      <c r="Q352" s="124">
        <f t="shared" si="27"/>
        <v>27363.728665155664</v>
      </c>
      <c r="R352" s="124">
        <f t="shared" si="28"/>
        <v>12803421.245666964</v>
      </c>
      <c r="Z352" s="2"/>
    </row>
    <row r="353" spans="13:26" x14ac:dyDescent="0.25">
      <c r="M353" s="2"/>
      <c r="N353" s="1">
        <f t="shared" si="29"/>
        <v>291</v>
      </c>
      <c r="O353" s="124">
        <f t="shared" si="26"/>
        <v>12803421.245666964</v>
      </c>
      <c r="P353" s="124">
        <f t="shared" si="30"/>
        <v>31867.512548732815</v>
      </c>
      <c r="Q353" s="124">
        <f t="shared" si="27"/>
        <v>27490.907215735257</v>
      </c>
      <c r="R353" s="124">
        <f t="shared" si="28"/>
        <v>12862779.665431432</v>
      </c>
      <c r="Z353" s="2"/>
    </row>
    <row r="354" spans="13:26" x14ac:dyDescent="0.25">
      <c r="M354" s="2"/>
      <c r="N354" s="1">
        <f t="shared" si="29"/>
        <v>292</v>
      </c>
      <c r="O354" s="124">
        <f t="shared" si="26"/>
        <v>12862779.665431432</v>
      </c>
      <c r="P354" s="124">
        <f t="shared" si="30"/>
        <v>31867.512548732815</v>
      </c>
      <c r="Q354" s="124">
        <f t="shared" si="27"/>
        <v>27618.358838149845</v>
      </c>
      <c r="R354" s="124">
        <f t="shared" si="28"/>
        <v>12922265.536818316</v>
      </c>
      <c r="Z354" s="2"/>
    </row>
    <row r="355" spans="13:26" x14ac:dyDescent="0.25">
      <c r="M355" s="2"/>
      <c r="N355" s="1">
        <f t="shared" si="29"/>
        <v>293</v>
      </c>
      <c r="O355" s="124">
        <f t="shared" si="26"/>
        <v>12922265.536818316</v>
      </c>
      <c r="P355" s="124">
        <f t="shared" si="30"/>
        <v>31867.512548732815</v>
      </c>
      <c r="Q355" s="124">
        <f t="shared" si="27"/>
        <v>27746.084118726507</v>
      </c>
      <c r="R355" s="124">
        <f t="shared" si="28"/>
        <v>12981879.133485775</v>
      </c>
      <c r="Z355" s="2"/>
    </row>
    <row r="356" spans="13:26" x14ac:dyDescent="0.25">
      <c r="M356" s="2"/>
      <c r="N356" s="1">
        <f t="shared" si="29"/>
        <v>294</v>
      </c>
      <c r="O356" s="124">
        <f t="shared" si="26"/>
        <v>12981879.133485775</v>
      </c>
      <c r="P356" s="124">
        <f t="shared" si="30"/>
        <v>31867.512548732815</v>
      </c>
      <c r="Q356" s="124">
        <f t="shared" si="27"/>
        <v>27874.08364505124</v>
      </c>
      <c r="R356" s="124">
        <f t="shared" si="28"/>
        <v>13041620.72967956</v>
      </c>
      <c r="Z356" s="2"/>
    </row>
    <row r="357" spans="13:26" x14ac:dyDescent="0.25">
      <c r="M357" s="2"/>
      <c r="N357" s="1">
        <f t="shared" si="29"/>
        <v>295</v>
      </c>
      <c r="O357" s="124">
        <f t="shared" si="26"/>
        <v>13041620.72967956</v>
      </c>
      <c r="P357" s="124">
        <f t="shared" si="30"/>
        <v>31867.512548732815</v>
      </c>
      <c r="Q357" s="124">
        <f t="shared" si="27"/>
        <v>28002.358005971691</v>
      </c>
      <c r="R357" s="124">
        <f t="shared" si="28"/>
        <v>13101490.600234266</v>
      </c>
      <c r="Z357" s="2"/>
    </row>
    <row r="358" spans="13:26" x14ac:dyDescent="0.25">
      <c r="M358" s="2"/>
      <c r="N358" s="1">
        <f t="shared" si="29"/>
        <v>296</v>
      </c>
      <c r="O358" s="124">
        <f t="shared" si="26"/>
        <v>13101490.600234266</v>
      </c>
      <c r="P358" s="124">
        <f t="shared" si="30"/>
        <v>31867.512548732815</v>
      </c>
      <c r="Q358" s="124">
        <f t="shared" si="27"/>
        <v>28130.90779159985</v>
      </c>
      <c r="R358" s="124">
        <f t="shared" si="28"/>
        <v>13161489.0205746</v>
      </c>
      <c r="Z358" s="2"/>
    </row>
    <row r="359" spans="13:26" x14ac:dyDescent="0.25">
      <c r="M359" s="2"/>
      <c r="N359" s="1">
        <f t="shared" si="29"/>
        <v>297</v>
      </c>
      <c r="O359" s="124">
        <f t="shared" ref="O359:O422" si="31">R358</f>
        <v>13161489.0205746</v>
      </c>
      <c r="P359" s="124">
        <f t="shared" si="30"/>
        <v>31867.512548732815</v>
      </c>
      <c r="Q359" s="124">
        <f t="shared" ref="Q359:Q422" si="32">O359*$P$57</f>
        <v>28259.733593314762</v>
      </c>
      <c r="R359" s="124">
        <f t="shared" ref="R359:R422" si="33">O359+P359+Q359</f>
        <v>13221616.266716648</v>
      </c>
      <c r="Z359" s="2"/>
    </row>
    <row r="360" spans="13:26" x14ac:dyDescent="0.25">
      <c r="M360" s="2"/>
      <c r="N360" s="1">
        <f t="shared" si="29"/>
        <v>298</v>
      </c>
      <c r="O360" s="124">
        <f t="shared" si="31"/>
        <v>13221616.266716648</v>
      </c>
      <c r="P360" s="124">
        <f t="shared" si="30"/>
        <v>31867.512548732815</v>
      </c>
      <c r="Q360" s="124">
        <f t="shared" si="32"/>
        <v>28388.83600376526</v>
      </c>
      <c r="R360" s="124">
        <f t="shared" si="33"/>
        <v>13281872.615269147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13281872.615269147</v>
      </c>
      <c r="P361" s="124">
        <f t="shared" si="30"/>
        <v>31867.512548732815</v>
      </c>
      <c r="Q361" s="124">
        <f t="shared" si="32"/>
        <v>28518.215616872683</v>
      </c>
      <c r="R361" s="124">
        <f t="shared" si="33"/>
        <v>13342258.343434753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13342258.343434753</v>
      </c>
      <c r="P362" s="124">
        <f t="shared" si="30"/>
        <v>31867.512548732815</v>
      </c>
      <c r="Q362" s="124">
        <f t="shared" si="32"/>
        <v>28647.873027833608</v>
      </c>
      <c r="R362" s="124">
        <f t="shared" si="33"/>
        <v>13402773.72901132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13402773.72901132</v>
      </c>
      <c r="P363" s="124">
        <f t="shared" si="30"/>
        <v>31867.512548732815</v>
      </c>
      <c r="Q363" s="124">
        <f t="shared" si="32"/>
        <v>28777.808833122592</v>
      </c>
      <c r="R363" s="124">
        <f t="shared" si="33"/>
        <v>13463419.050393175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13463419.050393175</v>
      </c>
      <c r="P364" s="124">
        <f t="shared" si="30"/>
        <v>31867.512548732815</v>
      </c>
      <c r="Q364" s="124">
        <f t="shared" si="32"/>
        <v>28908.023630494918</v>
      </c>
      <c r="R364" s="124">
        <f t="shared" si="33"/>
        <v>13524194.586572403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13524194.586572403</v>
      </c>
      <c r="P365" s="124">
        <f t="shared" si="30"/>
        <v>31867.512548732815</v>
      </c>
      <c r="Q365" s="124">
        <f t="shared" si="32"/>
        <v>29038.518018989333</v>
      </c>
      <c r="R365" s="124">
        <f t="shared" si="33"/>
        <v>13585100.617140125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13585100.617140125</v>
      </c>
      <c r="P366" s="124">
        <f t="shared" si="30"/>
        <v>31867.512548732815</v>
      </c>
      <c r="Q366" s="124">
        <f t="shared" si="32"/>
        <v>29169.292598930821</v>
      </c>
      <c r="R366" s="124">
        <f t="shared" si="33"/>
        <v>13646137.42228779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13646137.42228779</v>
      </c>
      <c r="P367" s="124">
        <f t="shared" si="30"/>
        <v>31867.512548732815</v>
      </c>
      <c r="Q367" s="124">
        <f t="shared" si="32"/>
        <v>29300.347971933345</v>
      </c>
      <c r="R367" s="124">
        <f t="shared" si="33"/>
        <v>13707305.282808457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13707305.282808457</v>
      </c>
      <c r="P368" s="124">
        <f t="shared" si="30"/>
        <v>31867.512548732815</v>
      </c>
      <c r="Q368" s="124">
        <f t="shared" si="32"/>
        <v>29431.684740902638</v>
      </c>
      <c r="R368" s="124">
        <f t="shared" si="33"/>
        <v>13768604.480098093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13768604.480098093</v>
      </c>
      <c r="P369" s="124">
        <f t="shared" si="30"/>
        <v>31867.512548732815</v>
      </c>
      <c r="Q369" s="124">
        <f t="shared" si="32"/>
        <v>29563.303510038953</v>
      </c>
      <c r="R369" s="124">
        <f t="shared" si="33"/>
        <v>13830035.296156865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13830035.296156865</v>
      </c>
      <c r="P370" s="124">
        <f t="shared" si="30"/>
        <v>31867.512548732815</v>
      </c>
      <c r="Q370" s="124">
        <f t="shared" si="32"/>
        <v>29695.204884839859</v>
      </c>
      <c r="R370" s="124">
        <f t="shared" si="33"/>
        <v>13891598.013590438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13891598.013590438</v>
      </c>
      <c r="P371" s="124">
        <f t="shared" si="30"/>
        <v>31867.512548732815</v>
      </c>
      <c r="Q371" s="124">
        <f t="shared" si="32"/>
        <v>29827.389472103023</v>
      </c>
      <c r="R371" s="124">
        <f t="shared" si="33"/>
        <v>13953292.915611275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13953292.915611275</v>
      </c>
      <c r="P372" s="124">
        <f t="shared" si="30"/>
        <v>31867.512548732815</v>
      </c>
      <c r="Q372" s="124">
        <f t="shared" si="32"/>
        <v>29959.85787992899</v>
      </c>
      <c r="R372" s="124">
        <f t="shared" si="33"/>
        <v>14015120.286039937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14015120.286039937</v>
      </c>
      <c r="P373" s="124">
        <f t="shared" si="30"/>
        <v>31867.512548732815</v>
      </c>
      <c r="Q373" s="124">
        <f t="shared" si="32"/>
        <v>30092.610717724005</v>
      </c>
      <c r="R373" s="124">
        <f t="shared" si="33"/>
        <v>14077080.409306394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14077080.409306394</v>
      </c>
      <c r="P374" s="124">
        <f t="shared" si="30"/>
        <v>31867.512548732815</v>
      </c>
      <c r="Q374" s="124">
        <f t="shared" si="32"/>
        <v>30225.648596202784</v>
      </c>
      <c r="R374" s="124">
        <f t="shared" si="33"/>
        <v>14139173.57045133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14139173.57045133</v>
      </c>
      <c r="P375" s="124">
        <f t="shared" si="30"/>
        <v>31867.512548732815</v>
      </c>
      <c r="Q375" s="124">
        <f t="shared" si="32"/>
        <v>30358.97212739136</v>
      </c>
      <c r="R375" s="124">
        <f t="shared" si="33"/>
        <v>14201400.055127455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14201400.055127455</v>
      </c>
      <c r="P376" s="124">
        <f t="shared" si="30"/>
        <v>31867.512548732815</v>
      </c>
      <c r="Q376" s="124">
        <f t="shared" si="32"/>
        <v>30492.581924629863</v>
      </c>
      <c r="R376" s="124">
        <f t="shared" si="33"/>
        <v>14263760.149600819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14263760.149600819</v>
      </c>
      <c r="P377" s="124">
        <f t="shared" si="30"/>
        <v>31867.512548732815</v>
      </c>
      <c r="Q377" s="124">
        <f t="shared" si="32"/>
        <v>30626.478602575371</v>
      </c>
      <c r="R377" s="124">
        <f t="shared" si="33"/>
        <v>14326254.140752127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14326254.140752127</v>
      </c>
      <c r="P378" s="124">
        <f t="shared" si="30"/>
        <v>31867.512548732815</v>
      </c>
      <c r="Q378" s="124">
        <f t="shared" si="32"/>
        <v>30760.662777204714</v>
      </c>
      <c r="R378" s="124">
        <f t="shared" si="33"/>
        <v>14388882.316078065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14388882.316078065</v>
      </c>
      <c r="P379" s="124">
        <f t="shared" si="30"/>
        <v>31867.512548732815</v>
      </c>
      <c r="Q379" s="124">
        <f t="shared" si="32"/>
        <v>30895.135065817321</v>
      </c>
      <c r="R379" s="124">
        <f t="shared" si="33"/>
        <v>14451644.963692617</v>
      </c>
      <c r="Z379" s="2"/>
    </row>
    <row r="380" spans="13:26" x14ac:dyDescent="0.25">
      <c r="M380" s="2"/>
      <c r="N380" s="1">
        <f t="shared" ref="N380:N443" si="34">N379+1</f>
        <v>318</v>
      </c>
      <c r="O380" s="124">
        <f t="shared" si="31"/>
        <v>14451644.963692617</v>
      </c>
      <c r="P380" s="124">
        <f t="shared" ref="P380:P443" si="35">P379</f>
        <v>31867.512548732815</v>
      </c>
      <c r="Q380" s="124">
        <f t="shared" si="32"/>
        <v>31029.896087038072</v>
      </c>
      <c r="R380" s="124">
        <f t="shared" si="33"/>
        <v>14514542.372328388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14514542.372328388</v>
      </c>
      <c r="P381" s="124">
        <f t="shared" si="35"/>
        <v>31867.512548732815</v>
      </c>
      <c r="Q381" s="124">
        <f t="shared" si="32"/>
        <v>31164.946460820105</v>
      </c>
      <c r="R381" s="124">
        <f t="shared" si="33"/>
        <v>14577574.831337942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14577574.831337942</v>
      </c>
      <c r="P382" s="124">
        <f t="shared" si="35"/>
        <v>31867.512548732815</v>
      </c>
      <c r="Q382" s="124">
        <f t="shared" si="32"/>
        <v>31300.286808447716</v>
      </c>
      <c r="R382" s="124">
        <f t="shared" si="33"/>
        <v>14640742.630695123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14640742.630695123</v>
      </c>
      <c r="P383" s="124">
        <f t="shared" si="35"/>
        <v>31867.512548732815</v>
      </c>
      <c r="Q383" s="124">
        <f t="shared" si="32"/>
        <v>31435.917752539175</v>
      </c>
      <c r="R383" s="124">
        <f t="shared" si="33"/>
        <v>14704046.060996396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14704046.060996396</v>
      </c>
      <c r="P384" s="124">
        <f t="shared" si="35"/>
        <v>31867.512548732815</v>
      </c>
      <c r="Q384" s="124">
        <f t="shared" si="32"/>
        <v>31571.83991704962</v>
      </c>
      <c r="R384" s="124">
        <f t="shared" si="33"/>
        <v>14767485.413462179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14767485.413462179</v>
      </c>
      <c r="P385" s="124">
        <f t="shared" si="35"/>
        <v>31867.512548732815</v>
      </c>
      <c r="Q385" s="124">
        <f t="shared" si="32"/>
        <v>31708.053927273908</v>
      </c>
      <c r="R385" s="124">
        <f t="shared" si="33"/>
        <v>14831060.979938187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14831060.979938187</v>
      </c>
      <c r="P386" s="124">
        <f t="shared" si="35"/>
        <v>31867.512548732815</v>
      </c>
      <c r="Q386" s="124">
        <f t="shared" si="32"/>
        <v>31844.560409849513</v>
      </c>
      <c r="R386" s="124">
        <f t="shared" si="33"/>
        <v>14894773.05289677</v>
      </c>
      <c r="Z386" s="2"/>
    </row>
    <row r="387" spans="13:26" x14ac:dyDescent="0.25">
      <c r="M387" s="2"/>
      <c r="N387" s="1">
        <f t="shared" si="34"/>
        <v>325</v>
      </c>
      <c r="O387" s="124">
        <f t="shared" si="31"/>
        <v>14894773.05289677</v>
      </c>
      <c r="P387" s="124">
        <f t="shared" si="35"/>
        <v>31867.512548732815</v>
      </c>
      <c r="Q387" s="124">
        <f t="shared" si="32"/>
        <v>31981.359992759379</v>
      </c>
      <c r="R387" s="124">
        <f t="shared" si="33"/>
        <v>14958621.925438263</v>
      </c>
      <c r="Z387" s="2"/>
    </row>
    <row r="388" spans="13:26" x14ac:dyDescent="0.25">
      <c r="M388" s="2"/>
      <c r="N388" s="1">
        <f t="shared" si="34"/>
        <v>326</v>
      </c>
      <c r="O388" s="124">
        <f t="shared" si="31"/>
        <v>14958621.925438263</v>
      </c>
      <c r="P388" s="124">
        <f t="shared" si="35"/>
        <v>31867.512548732815</v>
      </c>
      <c r="Q388" s="124">
        <f t="shared" si="32"/>
        <v>32118.453305334835</v>
      </c>
      <c r="R388" s="124">
        <f t="shared" si="33"/>
        <v>15022607.891292332</v>
      </c>
      <c r="Z388" s="2"/>
    </row>
    <row r="389" spans="13:26" x14ac:dyDescent="0.25">
      <c r="M389" s="2"/>
      <c r="N389" s="1">
        <f t="shared" si="34"/>
        <v>327</v>
      </c>
      <c r="O389" s="124">
        <f t="shared" si="31"/>
        <v>15022607.891292332</v>
      </c>
      <c r="P389" s="124">
        <f t="shared" si="35"/>
        <v>31867.512548732815</v>
      </c>
      <c r="Q389" s="124">
        <f t="shared" si="32"/>
        <v>32255.840978258486</v>
      </c>
      <c r="R389" s="124">
        <f t="shared" si="33"/>
        <v>15086731.244819324</v>
      </c>
      <c r="Z389" s="2"/>
    </row>
    <row r="390" spans="13:26" x14ac:dyDescent="0.25">
      <c r="M390" s="2"/>
      <c r="N390" s="1">
        <f t="shared" si="34"/>
        <v>328</v>
      </c>
      <c r="O390" s="124">
        <f t="shared" si="31"/>
        <v>15086731.244819324</v>
      </c>
      <c r="P390" s="124">
        <f t="shared" si="35"/>
        <v>31867.512548732815</v>
      </c>
      <c r="Q390" s="124">
        <f t="shared" si="32"/>
        <v>32393.523643567099</v>
      </c>
      <c r="R390" s="124">
        <f t="shared" si="33"/>
        <v>15150992.281011624</v>
      </c>
      <c r="Z390" s="2"/>
    </row>
    <row r="391" spans="13:26" x14ac:dyDescent="0.25">
      <c r="M391" s="2"/>
      <c r="N391" s="1">
        <f t="shared" si="34"/>
        <v>329</v>
      </c>
      <c r="O391" s="124">
        <f t="shared" si="31"/>
        <v>15150992.281011624</v>
      </c>
      <c r="P391" s="124">
        <f t="shared" si="35"/>
        <v>31867.512548732815</v>
      </c>
      <c r="Q391" s="124">
        <f t="shared" si="32"/>
        <v>32531.501934654523</v>
      </c>
      <c r="R391" s="124">
        <f t="shared" si="33"/>
        <v>15215391.295495013</v>
      </c>
      <c r="Z391" s="2"/>
    </row>
    <row r="392" spans="13:26" x14ac:dyDescent="0.25">
      <c r="M392" s="2"/>
      <c r="N392" s="1">
        <f t="shared" si="34"/>
        <v>330</v>
      </c>
      <c r="O392" s="124">
        <f t="shared" si="31"/>
        <v>15215391.295495013</v>
      </c>
      <c r="P392" s="124">
        <f t="shared" si="35"/>
        <v>31867.512548732815</v>
      </c>
      <c r="Q392" s="124">
        <f t="shared" si="32"/>
        <v>32669.776486274604</v>
      </c>
      <c r="R392" s="124">
        <f t="shared" si="33"/>
        <v>15279928.58453002</v>
      </c>
      <c r="Z392" s="2"/>
    </row>
    <row r="393" spans="13:26" x14ac:dyDescent="0.25">
      <c r="M393" s="2"/>
      <c r="N393" s="1">
        <f t="shared" si="34"/>
        <v>331</v>
      </c>
      <c r="O393" s="124">
        <f t="shared" si="31"/>
        <v>15279928.58453002</v>
      </c>
      <c r="P393" s="124">
        <f t="shared" si="35"/>
        <v>31867.512548732815</v>
      </c>
      <c r="Q393" s="124">
        <f t="shared" si="32"/>
        <v>32808.347934544094</v>
      </c>
      <c r="R393" s="124">
        <f t="shared" si="33"/>
        <v>15344604.445013298</v>
      </c>
      <c r="Z393" s="2"/>
    </row>
    <row r="394" spans="13:26" x14ac:dyDescent="0.25">
      <c r="M394" s="2"/>
      <c r="N394" s="1">
        <f t="shared" si="34"/>
        <v>332</v>
      </c>
      <c r="O394" s="124">
        <f t="shared" si="31"/>
        <v>15344604.445013298</v>
      </c>
      <c r="P394" s="124">
        <f t="shared" si="35"/>
        <v>31867.512548732815</v>
      </c>
      <c r="Q394" s="124">
        <f t="shared" si="32"/>
        <v>32947.216916945603</v>
      </c>
      <c r="R394" s="124">
        <f t="shared" si="33"/>
        <v>15409419.174478976</v>
      </c>
      <c r="Z394" s="2"/>
    </row>
    <row r="395" spans="13:26" x14ac:dyDescent="0.25">
      <c r="M395" s="2"/>
      <c r="N395" s="1">
        <f t="shared" si="34"/>
        <v>333</v>
      </c>
      <c r="O395" s="124">
        <f t="shared" si="31"/>
        <v>15409419.174478976</v>
      </c>
      <c r="P395" s="124">
        <f t="shared" si="35"/>
        <v>31867.512548732815</v>
      </c>
      <c r="Q395" s="124">
        <f t="shared" si="32"/>
        <v>33086.384072330497</v>
      </c>
      <c r="R395" s="124">
        <f t="shared" si="33"/>
        <v>15474373.071100039</v>
      </c>
      <c r="Z395" s="2"/>
    </row>
    <row r="396" spans="13:26" x14ac:dyDescent="0.25">
      <c r="M396" s="2"/>
      <c r="N396" s="1">
        <f t="shared" si="34"/>
        <v>334</v>
      </c>
      <c r="O396" s="124">
        <f t="shared" si="31"/>
        <v>15474373.071100039</v>
      </c>
      <c r="P396" s="124">
        <f t="shared" si="35"/>
        <v>31867.512548732815</v>
      </c>
      <c r="Q396" s="124">
        <f t="shared" si="32"/>
        <v>33225.850040921854</v>
      </c>
      <c r="R396" s="124">
        <f t="shared" si="33"/>
        <v>15539466.433689695</v>
      </c>
      <c r="Z396" s="2"/>
    </row>
    <row r="397" spans="13:26" x14ac:dyDescent="0.25">
      <c r="M397" s="2"/>
      <c r="N397" s="1">
        <f t="shared" si="34"/>
        <v>335</v>
      </c>
      <c r="O397" s="124">
        <f t="shared" si="31"/>
        <v>15539466.433689695</v>
      </c>
      <c r="P397" s="124">
        <f t="shared" si="35"/>
        <v>31867.512548732815</v>
      </c>
      <c r="Q397" s="124">
        <f t="shared" si="32"/>
        <v>33365.615464317423</v>
      </c>
      <c r="R397" s="124">
        <f t="shared" si="33"/>
        <v>15604699.561702745</v>
      </c>
      <c r="Z397" s="2"/>
    </row>
    <row r="398" spans="13:26" x14ac:dyDescent="0.25">
      <c r="M398" s="2"/>
      <c r="N398" s="1">
        <f t="shared" si="34"/>
        <v>336</v>
      </c>
      <c r="O398" s="124">
        <f t="shared" si="31"/>
        <v>15604699.561702745</v>
      </c>
      <c r="P398" s="124">
        <f t="shared" si="35"/>
        <v>31867.512548732815</v>
      </c>
      <c r="Q398" s="124">
        <f t="shared" si="32"/>
        <v>33505.680985492538</v>
      </c>
      <c r="R398" s="124">
        <f t="shared" si="33"/>
        <v>15670072.75523697</v>
      </c>
      <c r="Z398" s="2"/>
    </row>
    <row r="399" spans="13:26" x14ac:dyDescent="0.25">
      <c r="M399" s="2"/>
      <c r="N399" s="1">
        <f t="shared" si="34"/>
        <v>337</v>
      </c>
      <c r="O399" s="124">
        <f t="shared" si="31"/>
        <v>15670072.75523697</v>
      </c>
      <c r="P399" s="124">
        <f t="shared" si="35"/>
        <v>31867.512548732815</v>
      </c>
      <c r="Q399" s="124">
        <f t="shared" si="32"/>
        <v>33646.04724880313</v>
      </c>
      <c r="R399" s="124">
        <f t="shared" si="33"/>
        <v>15735586.315034507</v>
      </c>
      <c r="Z399" s="2"/>
    </row>
    <row r="400" spans="13:26" x14ac:dyDescent="0.25">
      <c r="M400" s="2"/>
      <c r="N400" s="1">
        <f t="shared" si="34"/>
        <v>338</v>
      </c>
      <c r="O400" s="124">
        <f t="shared" si="31"/>
        <v>15735586.315034507</v>
      </c>
      <c r="P400" s="124">
        <f t="shared" si="35"/>
        <v>31867.512548732815</v>
      </c>
      <c r="Q400" s="124">
        <f t="shared" si="32"/>
        <v>33786.714899988641</v>
      </c>
      <c r="R400" s="124">
        <f t="shared" si="33"/>
        <v>15801240.542483229</v>
      </c>
      <c r="Z400" s="2"/>
    </row>
    <row r="401" spans="13:26" x14ac:dyDescent="0.25">
      <c r="M401" s="2"/>
      <c r="N401" s="1">
        <f t="shared" si="34"/>
        <v>339</v>
      </c>
      <c r="O401" s="124">
        <f t="shared" si="31"/>
        <v>15801240.542483229</v>
      </c>
      <c r="P401" s="124">
        <f t="shared" si="35"/>
        <v>31867.512548732815</v>
      </c>
      <c r="Q401" s="124">
        <f t="shared" si="32"/>
        <v>33927.684586175012</v>
      </c>
      <c r="R401" s="124">
        <f t="shared" si="33"/>
        <v>15867035.739618137</v>
      </c>
      <c r="Z401" s="2"/>
    </row>
    <row r="402" spans="13:26" x14ac:dyDescent="0.25">
      <c r="M402" s="2"/>
      <c r="N402" s="1">
        <f t="shared" si="34"/>
        <v>340</v>
      </c>
      <c r="O402" s="124">
        <f t="shared" si="31"/>
        <v>15867035.739618137</v>
      </c>
      <c r="P402" s="124">
        <f t="shared" si="35"/>
        <v>31867.512548732815</v>
      </c>
      <c r="Q402" s="124">
        <f t="shared" si="32"/>
        <v>34068.956955877671</v>
      </c>
      <c r="R402" s="124">
        <f t="shared" si="33"/>
        <v>15932972.209122749</v>
      </c>
      <c r="Z402" s="2"/>
    </row>
    <row r="403" spans="13:26" x14ac:dyDescent="0.25">
      <c r="M403" s="2"/>
      <c r="N403" s="1">
        <f t="shared" si="34"/>
        <v>341</v>
      </c>
      <c r="O403" s="124">
        <f t="shared" si="31"/>
        <v>15932972.209122749</v>
      </c>
      <c r="P403" s="124">
        <f t="shared" si="35"/>
        <v>31867.512548732815</v>
      </c>
      <c r="Q403" s="124">
        <f t="shared" si="32"/>
        <v>34210.532659004515</v>
      </c>
      <c r="R403" s="124">
        <f t="shared" si="33"/>
        <v>15999050.254330488</v>
      </c>
      <c r="Z403" s="2"/>
    </row>
    <row r="404" spans="13:26" x14ac:dyDescent="0.25">
      <c r="M404" s="2"/>
      <c r="N404" s="1">
        <f t="shared" si="34"/>
        <v>342</v>
      </c>
      <c r="O404" s="124">
        <f t="shared" si="31"/>
        <v>15999050.254330488</v>
      </c>
      <c r="P404" s="124">
        <f t="shared" si="35"/>
        <v>31867.512548732815</v>
      </c>
      <c r="Q404" s="124">
        <f t="shared" si="32"/>
        <v>34352.412346858873</v>
      </c>
      <c r="R404" s="124">
        <f t="shared" si="33"/>
        <v>16065270.17922608</v>
      </c>
      <c r="Z404" s="2"/>
    </row>
    <row r="405" spans="13:26" x14ac:dyDescent="0.25">
      <c r="M405" s="2"/>
      <c r="N405" s="1">
        <f t="shared" si="34"/>
        <v>343</v>
      </c>
      <c r="O405" s="124">
        <f t="shared" si="31"/>
        <v>16065270.17922608</v>
      </c>
      <c r="P405" s="124">
        <f t="shared" si="35"/>
        <v>31867.512548732815</v>
      </c>
      <c r="Q405" s="124">
        <f t="shared" si="32"/>
        <v>34494.596672142536</v>
      </c>
      <c r="R405" s="124">
        <f t="shared" si="33"/>
        <v>16131632.288446955</v>
      </c>
      <c r="Z405" s="2"/>
    </row>
    <row r="406" spans="13:26" x14ac:dyDescent="0.25">
      <c r="M406" s="2"/>
      <c r="N406" s="1">
        <f t="shared" si="34"/>
        <v>344</v>
      </c>
      <c r="O406" s="124">
        <f t="shared" si="31"/>
        <v>16131632.288446955</v>
      </c>
      <c r="P406" s="124">
        <f t="shared" si="35"/>
        <v>31867.512548732815</v>
      </c>
      <c r="Q406" s="124">
        <f t="shared" si="32"/>
        <v>34637.086288958744</v>
      </c>
      <c r="R406" s="124">
        <f t="shared" si="33"/>
        <v>16198136.887284648</v>
      </c>
      <c r="Z406" s="2"/>
    </row>
    <row r="407" spans="13:26" x14ac:dyDescent="0.25">
      <c r="M407" s="2"/>
      <c r="N407" s="1">
        <f t="shared" si="34"/>
        <v>345</v>
      </c>
      <c r="O407" s="124">
        <f t="shared" si="31"/>
        <v>16198136.887284648</v>
      </c>
      <c r="P407" s="124">
        <f t="shared" si="35"/>
        <v>31867.512548732815</v>
      </c>
      <c r="Q407" s="124">
        <f t="shared" si="32"/>
        <v>34779.881852815197</v>
      </c>
      <c r="R407" s="124">
        <f t="shared" si="33"/>
        <v>16264784.281686196</v>
      </c>
      <c r="Z407" s="2"/>
    </row>
    <row r="408" spans="13:26" x14ac:dyDescent="0.25">
      <c r="M408" s="2"/>
      <c r="N408" s="1">
        <f t="shared" si="34"/>
        <v>346</v>
      </c>
      <c r="O408" s="124">
        <f t="shared" si="31"/>
        <v>16264784.281686196</v>
      </c>
      <c r="P408" s="124">
        <f t="shared" si="35"/>
        <v>31867.512548732815</v>
      </c>
      <c r="Q408" s="124">
        <f t="shared" si="32"/>
        <v>34922.984020627067</v>
      </c>
      <c r="R408" s="124">
        <f t="shared" si="33"/>
        <v>16331574.778255556</v>
      </c>
      <c r="Z408" s="2"/>
    </row>
    <row r="409" spans="13:26" x14ac:dyDescent="0.25">
      <c r="M409" s="2"/>
      <c r="N409" s="1">
        <f t="shared" si="34"/>
        <v>347</v>
      </c>
      <c r="O409" s="124">
        <f t="shared" si="31"/>
        <v>16331574.778255556</v>
      </c>
      <c r="P409" s="124">
        <f t="shared" si="35"/>
        <v>31867.512548732815</v>
      </c>
      <c r="Q409" s="124">
        <f t="shared" si="32"/>
        <v>35066.393450720017</v>
      </c>
      <c r="R409" s="124">
        <f t="shared" si="33"/>
        <v>16398508.68425501</v>
      </c>
      <c r="Z409" s="2"/>
    </row>
    <row r="410" spans="13:26" x14ac:dyDescent="0.25">
      <c r="M410" s="2"/>
      <c r="N410" s="1">
        <f t="shared" si="34"/>
        <v>348</v>
      </c>
      <c r="O410" s="124">
        <f t="shared" si="31"/>
        <v>16398508.68425501</v>
      </c>
      <c r="P410" s="124">
        <f t="shared" si="35"/>
        <v>31867.512548732815</v>
      </c>
      <c r="Q410" s="124">
        <f t="shared" si="32"/>
        <v>35210.110802833267</v>
      </c>
      <c r="R410" s="124">
        <f t="shared" si="33"/>
        <v>16465586.307606576</v>
      </c>
      <c r="Z410" s="2"/>
    </row>
    <row r="411" spans="13:26" x14ac:dyDescent="0.25">
      <c r="M411" s="2"/>
      <c r="N411" s="1">
        <f t="shared" si="34"/>
        <v>349</v>
      </c>
      <c r="O411" s="124">
        <f t="shared" si="31"/>
        <v>16465586.307606576</v>
      </c>
      <c r="P411" s="124">
        <f t="shared" si="35"/>
        <v>31867.512548732815</v>
      </c>
      <c r="Q411" s="124">
        <f t="shared" si="32"/>
        <v>35354.136738122557</v>
      </c>
      <c r="R411" s="124">
        <f t="shared" si="33"/>
        <v>16532807.956893433</v>
      </c>
      <c r="Z411" s="2"/>
    </row>
    <row r="412" spans="13:26" x14ac:dyDescent="0.25">
      <c r="M412" s="2"/>
      <c r="N412" s="1">
        <f t="shared" si="34"/>
        <v>350</v>
      </c>
      <c r="O412" s="124">
        <f t="shared" si="31"/>
        <v>16532807.956893433</v>
      </c>
      <c r="P412" s="124">
        <f t="shared" si="35"/>
        <v>31867.512548732815</v>
      </c>
      <c r="Q412" s="124">
        <f t="shared" si="32"/>
        <v>35498.471919163254</v>
      </c>
      <c r="R412" s="124">
        <f t="shared" si="33"/>
        <v>16600173.94136133</v>
      </c>
      <c r="Z412" s="2"/>
    </row>
    <row r="413" spans="13:26" x14ac:dyDescent="0.25">
      <c r="M413" s="2"/>
      <c r="N413" s="1">
        <f t="shared" si="34"/>
        <v>351</v>
      </c>
      <c r="O413" s="124">
        <f t="shared" si="31"/>
        <v>16600173.94136133</v>
      </c>
      <c r="P413" s="124">
        <f t="shared" si="35"/>
        <v>31867.512548732815</v>
      </c>
      <c r="Q413" s="124">
        <f t="shared" si="32"/>
        <v>35643.117009953377</v>
      </c>
      <c r="R413" s="124">
        <f t="shared" si="33"/>
        <v>16667684.570920017</v>
      </c>
      <c r="Z413" s="2"/>
    </row>
    <row r="414" spans="13:26" x14ac:dyDescent="0.25">
      <c r="M414" s="2"/>
      <c r="N414" s="1">
        <f t="shared" si="34"/>
        <v>352</v>
      </c>
      <c r="O414" s="124">
        <f t="shared" si="31"/>
        <v>16667684.570920017</v>
      </c>
      <c r="P414" s="124">
        <f t="shared" si="35"/>
        <v>31867.512548732815</v>
      </c>
      <c r="Q414" s="124">
        <f t="shared" si="32"/>
        <v>35788.072675916628</v>
      </c>
      <c r="R414" s="124">
        <f t="shared" si="33"/>
        <v>16735340.156144667</v>
      </c>
      <c r="Z414" s="2"/>
    </row>
    <row r="415" spans="13:26" x14ac:dyDescent="0.25">
      <c r="M415" s="2"/>
      <c r="N415" s="1">
        <f t="shared" si="34"/>
        <v>353</v>
      </c>
      <c r="O415" s="124">
        <f t="shared" si="31"/>
        <v>16735340.156144667</v>
      </c>
      <c r="P415" s="124">
        <f t="shared" si="35"/>
        <v>31867.512548732815</v>
      </c>
      <c r="Q415" s="124">
        <f t="shared" si="32"/>
        <v>35933.339583905508</v>
      </c>
      <c r="R415" s="124">
        <f t="shared" si="33"/>
        <v>16803141.008277308</v>
      </c>
      <c r="Z415" s="2"/>
    </row>
    <row r="416" spans="13:26" x14ac:dyDescent="0.25">
      <c r="M416" s="2"/>
      <c r="N416" s="1">
        <f t="shared" si="34"/>
        <v>354</v>
      </c>
      <c r="O416" s="124">
        <f t="shared" si="31"/>
        <v>16803141.008277308</v>
      </c>
      <c r="P416" s="124">
        <f t="shared" si="35"/>
        <v>31867.512548732815</v>
      </c>
      <c r="Q416" s="124">
        <f t="shared" si="32"/>
        <v>36078.918402204326</v>
      </c>
      <c r="R416" s="124">
        <f t="shared" si="33"/>
        <v>16871087.439228248</v>
      </c>
      <c r="Z416" s="2"/>
    </row>
    <row r="417" spans="13:26" x14ac:dyDescent="0.25">
      <c r="M417" s="2"/>
      <c r="N417" s="1">
        <f t="shared" si="34"/>
        <v>355</v>
      </c>
      <c r="O417" s="124">
        <f t="shared" si="31"/>
        <v>16871087.439228248</v>
      </c>
      <c r="P417" s="124">
        <f t="shared" si="35"/>
        <v>31867.512548732815</v>
      </c>
      <c r="Q417" s="124">
        <f t="shared" si="32"/>
        <v>36224.809800532319</v>
      </c>
      <c r="R417" s="124">
        <f t="shared" si="33"/>
        <v>16939179.761577513</v>
      </c>
      <c r="Z417" s="2"/>
    </row>
    <row r="418" spans="13:26" x14ac:dyDescent="0.25">
      <c r="M418" s="2"/>
      <c r="N418" s="1">
        <f t="shared" si="34"/>
        <v>356</v>
      </c>
      <c r="O418" s="124">
        <f t="shared" si="31"/>
        <v>16939179.761577513</v>
      </c>
      <c r="P418" s="124">
        <f t="shared" si="35"/>
        <v>31867.512548732815</v>
      </c>
      <c r="Q418" s="124">
        <f t="shared" si="32"/>
        <v>36371.014450046685</v>
      </c>
      <c r="R418" s="124">
        <f t="shared" si="33"/>
        <v>17007418.288576294</v>
      </c>
      <c r="Z418" s="2"/>
    </row>
    <row r="419" spans="13:26" x14ac:dyDescent="0.25">
      <c r="M419" s="2"/>
      <c r="N419" s="1">
        <f t="shared" si="34"/>
        <v>357</v>
      </c>
      <c r="O419" s="124">
        <f t="shared" si="31"/>
        <v>17007418.288576294</v>
      </c>
      <c r="P419" s="124">
        <f t="shared" si="35"/>
        <v>31867.512548732815</v>
      </c>
      <c r="Q419" s="124">
        <f t="shared" si="32"/>
        <v>36517.533023345743</v>
      </c>
      <c r="R419" s="124">
        <f t="shared" si="33"/>
        <v>17075803.334148373</v>
      </c>
      <c r="Z419" s="2"/>
    </row>
    <row r="420" spans="13:26" x14ac:dyDescent="0.25">
      <c r="M420" s="2"/>
      <c r="N420" s="1">
        <f t="shared" si="34"/>
        <v>358</v>
      </c>
      <c r="O420" s="124">
        <f t="shared" si="31"/>
        <v>17075803.334148373</v>
      </c>
      <c r="P420" s="124">
        <f t="shared" si="35"/>
        <v>31867.512548732815</v>
      </c>
      <c r="Q420" s="124">
        <f t="shared" si="32"/>
        <v>36664.366194471942</v>
      </c>
      <c r="R420" s="124">
        <f t="shared" si="33"/>
        <v>17144335.212891579</v>
      </c>
      <c r="Z420" s="2"/>
    </row>
    <row r="421" spans="13:26" x14ac:dyDescent="0.25">
      <c r="M421" s="2"/>
      <c r="N421" s="1">
        <f t="shared" si="34"/>
        <v>359</v>
      </c>
      <c r="O421" s="124">
        <f t="shared" si="31"/>
        <v>17144335.212891579</v>
      </c>
      <c r="P421" s="124">
        <f t="shared" si="35"/>
        <v>31867.512548732815</v>
      </c>
      <c r="Q421" s="124">
        <f t="shared" si="32"/>
        <v>36811.514638915032</v>
      </c>
      <c r="R421" s="124">
        <f t="shared" si="33"/>
        <v>17213014.240079228</v>
      </c>
      <c r="Z421" s="2"/>
    </row>
    <row r="422" spans="13:26" x14ac:dyDescent="0.25">
      <c r="M422" s="2"/>
      <c r="N422" s="1">
        <f t="shared" si="34"/>
        <v>360</v>
      </c>
      <c r="O422" s="124">
        <f t="shared" si="31"/>
        <v>17213014.240079228</v>
      </c>
      <c r="P422" s="124">
        <f t="shared" si="35"/>
        <v>31867.512548732815</v>
      </c>
      <c r="Q422" s="124">
        <f t="shared" si="32"/>
        <v>36958.979033615127</v>
      </c>
      <c r="R422" s="124">
        <f t="shared" si="33"/>
        <v>17281840.731661577</v>
      </c>
      <c r="Z422" s="2"/>
    </row>
    <row r="423" spans="13:26" x14ac:dyDescent="0.25">
      <c r="M423" s="2"/>
      <c r="N423" s="1">
        <f t="shared" si="34"/>
        <v>361</v>
      </c>
      <c r="O423" s="124">
        <f t="shared" ref="O423:O446" si="36">R422</f>
        <v>17281840.731661577</v>
      </c>
      <c r="P423" s="124">
        <f t="shared" si="35"/>
        <v>31867.512548732815</v>
      </c>
      <c r="Q423" s="124">
        <f t="shared" ref="Q423:Q446" si="37">O423*$P$57</f>
        <v>37106.760056965839</v>
      </c>
      <c r="R423" s="124">
        <f t="shared" ref="R423:R446" si="38">O423+P423+Q423</f>
        <v>17350815.004267275</v>
      </c>
      <c r="Z423" s="2"/>
    </row>
    <row r="424" spans="13:26" x14ac:dyDescent="0.25">
      <c r="M424" s="2"/>
      <c r="N424" s="1">
        <f t="shared" si="34"/>
        <v>362</v>
      </c>
      <c r="O424" s="124">
        <f t="shared" si="36"/>
        <v>17350815.004267275</v>
      </c>
      <c r="P424" s="124">
        <f t="shared" si="35"/>
        <v>31867.512548732815</v>
      </c>
      <c r="Q424" s="124">
        <f t="shared" si="37"/>
        <v>37254.858388817396</v>
      </c>
      <c r="R424" s="124">
        <f t="shared" si="38"/>
        <v>17419937.375204828</v>
      </c>
      <c r="Z424" s="2"/>
    </row>
    <row r="425" spans="13:26" x14ac:dyDescent="0.25">
      <c r="M425" s="2"/>
      <c r="N425" s="1">
        <f t="shared" si="34"/>
        <v>363</v>
      </c>
      <c r="O425" s="124">
        <f t="shared" si="36"/>
        <v>17419937.375204828</v>
      </c>
      <c r="P425" s="124">
        <f t="shared" si="35"/>
        <v>31867.512548732815</v>
      </c>
      <c r="Q425" s="124">
        <f t="shared" si="37"/>
        <v>37403.274710479782</v>
      </c>
      <c r="R425" s="124">
        <f t="shared" si="38"/>
        <v>17489208.162464041</v>
      </c>
      <c r="Z425" s="2"/>
    </row>
    <row r="426" spans="13:26" x14ac:dyDescent="0.25">
      <c r="M426" s="2"/>
      <c r="N426" s="1">
        <f t="shared" si="34"/>
        <v>364</v>
      </c>
      <c r="O426" s="124">
        <f t="shared" si="36"/>
        <v>17489208.162464041</v>
      </c>
      <c r="P426" s="124">
        <f t="shared" si="35"/>
        <v>31867.512548732815</v>
      </c>
      <c r="Q426" s="124">
        <f t="shared" si="37"/>
        <v>37552.009704725824</v>
      </c>
      <c r="R426" s="124">
        <f t="shared" si="38"/>
        <v>17558627.684717502</v>
      </c>
      <c r="Z426" s="2"/>
    </row>
    <row r="427" spans="13:26" x14ac:dyDescent="0.25">
      <c r="M427" s="2"/>
      <c r="N427" s="1">
        <f t="shared" si="34"/>
        <v>365</v>
      </c>
      <c r="O427" s="124">
        <f t="shared" si="36"/>
        <v>17558627.684717502</v>
      </c>
      <c r="P427" s="124">
        <f t="shared" si="35"/>
        <v>31867.512548732815</v>
      </c>
      <c r="Q427" s="124">
        <f t="shared" si="37"/>
        <v>37701.064055794406</v>
      </c>
      <c r="R427" s="124">
        <f t="shared" si="38"/>
        <v>17628196.261322029</v>
      </c>
      <c r="Z427" s="2"/>
    </row>
    <row r="428" spans="13:26" x14ac:dyDescent="0.25">
      <c r="M428" s="2"/>
      <c r="N428" s="1">
        <f t="shared" si="34"/>
        <v>366</v>
      </c>
      <c r="O428" s="124">
        <f t="shared" si="36"/>
        <v>17628196.261322029</v>
      </c>
      <c r="P428" s="124">
        <f t="shared" si="35"/>
        <v>31867.512548732815</v>
      </c>
      <c r="Q428" s="124">
        <f t="shared" si="37"/>
        <v>37850.438449393543</v>
      </c>
      <c r="R428" s="124">
        <f t="shared" si="38"/>
        <v>17697914.212320156</v>
      </c>
      <c r="Z428" s="2"/>
    </row>
    <row r="429" spans="13:26" x14ac:dyDescent="0.25">
      <c r="M429" s="2"/>
      <c r="N429" s="1">
        <f t="shared" si="34"/>
        <v>367</v>
      </c>
      <c r="O429" s="124">
        <f t="shared" si="36"/>
        <v>17697914.212320156</v>
      </c>
      <c r="P429" s="124">
        <f t="shared" si="35"/>
        <v>31867.512548732815</v>
      </c>
      <c r="Q429" s="124">
        <f t="shared" si="37"/>
        <v>38000.133572703598</v>
      </c>
      <c r="R429" s="124">
        <f t="shared" si="38"/>
        <v>17767781.858441595</v>
      </c>
      <c r="Z429" s="2"/>
    </row>
    <row r="430" spans="13:26" x14ac:dyDescent="0.25">
      <c r="M430" s="2"/>
      <c r="N430" s="1">
        <f t="shared" si="34"/>
        <v>368</v>
      </c>
      <c r="O430" s="124">
        <f t="shared" si="36"/>
        <v>17767781.858441595</v>
      </c>
      <c r="P430" s="124">
        <f t="shared" si="35"/>
        <v>31867.512548732815</v>
      </c>
      <c r="Q430" s="124">
        <f t="shared" si="37"/>
        <v>38150.150114380405</v>
      </c>
      <c r="R430" s="124">
        <f t="shared" si="38"/>
        <v>17837799.521104708</v>
      </c>
      <c r="Z430" s="2"/>
    </row>
    <row r="431" spans="13:26" x14ac:dyDescent="0.25">
      <c r="M431" s="2"/>
      <c r="N431" s="1">
        <f t="shared" si="34"/>
        <v>369</v>
      </c>
      <c r="O431" s="124">
        <f t="shared" si="36"/>
        <v>17837799.521104708</v>
      </c>
      <c r="P431" s="124">
        <f t="shared" si="35"/>
        <v>31867.512548732815</v>
      </c>
      <c r="Q431" s="124">
        <f t="shared" si="37"/>
        <v>38300.488764558439</v>
      </c>
      <c r="R431" s="124">
        <f t="shared" si="38"/>
        <v>17907967.522418</v>
      </c>
      <c r="Z431" s="2"/>
    </row>
    <row r="432" spans="13:26" x14ac:dyDescent="0.25">
      <c r="M432" s="2"/>
      <c r="N432" s="1">
        <f t="shared" si="34"/>
        <v>370</v>
      </c>
      <c r="O432" s="124">
        <f t="shared" si="36"/>
        <v>17907967.522418</v>
      </c>
      <c r="P432" s="124">
        <f t="shared" si="35"/>
        <v>31867.512548732815</v>
      </c>
      <c r="Q432" s="124">
        <f t="shared" si="37"/>
        <v>38451.150214854009</v>
      </c>
      <c r="R432" s="124">
        <f t="shared" si="38"/>
        <v>17978286.185181588</v>
      </c>
      <c r="Z432" s="2"/>
    </row>
    <row r="433" spans="13:26" x14ac:dyDescent="0.25">
      <c r="M433" s="2"/>
      <c r="N433" s="1">
        <f t="shared" si="34"/>
        <v>371</v>
      </c>
      <c r="O433" s="124">
        <f t="shared" si="36"/>
        <v>17978286.185181588</v>
      </c>
      <c r="P433" s="124">
        <f t="shared" si="35"/>
        <v>31867.512548732815</v>
      </c>
      <c r="Q433" s="124">
        <f t="shared" si="37"/>
        <v>38602.13515836843</v>
      </c>
      <c r="R433" s="124">
        <f t="shared" si="38"/>
        <v>18048755.832888689</v>
      </c>
      <c r="Z433" s="2"/>
    </row>
    <row r="434" spans="13:26" x14ac:dyDescent="0.25">
      <c r="M434" s="2"/>
      <c r="N434" s="1">
        <f t="shared" si="34"/>
        <v>372</v>
      </c>
      <c r="O434" s="124">
        <f t="shared" si="36"/>
        <v>18048755.832888689</v>
      </c>
      <c r="P434" s="124">
        <f t="shared" si="35"/>
        <v>31867.512548732815</v>
      </c>
      <c r="Q434" s="124">
        <f t="shared" si="37"/>
        <v>38753.444289691208</v>
      </c>
      <c r="R434" s="124">
        <f t="shared" si="38"/>
        <v>18119376.789727114</v>
      </c>
      <c r="Z434" s="2"/>
    </row>
    <row r="435" spans="13:26" x14ac:dyDescent="0.25">
      <c r="M435" s="2"/>
      <c r="N435" s="1">
        <f t="shared" si="34"/>
        <v>373</v>
      </c>
      <c r="O435" s="124">
        <f t="shared" si="36"/>
        <v>18119376.789727114</v>
      </c>
      <c r="P435" s="124">
        <f t="shared" si="35"/>
        <v>31867.512548732815</v>
      </c>
      <c r="Q435" s="124">
        <f t="shared" si="37"/>
        <v>38905.078304903247</v>
      </c>
      <c r="R435" s="124">
        <f t="shared" si="38"/>
        <v>18190149.380580749</v>
      </c>
      <c r="Z435" s="2"/>
    </row>
    <row r="436" spans="13:26" x14ac:dyDescent="0.25">
      <c r="M436" s="2"/>
      <c r="N436" s="1">
        <f t="shared" si="34"/>
        <v>374</v>
      </c>
      <c r="O436" s="124">
        <f t="shared" si="36"/>
        <v>18190149.380580749</v>
      </c>
      <c r="P436" s="124">
        <f t="shared" si="35"/>
        <v>31867.512548732815</v>
      </c>
      <c r="Q436" s="124">
        <f t="shared" si="37"/>
        <v>39057.037901580028</v>
      </c>
      <c r="R436" s="124">
        <f t="shared" si="38"/>
        <v>18261073.931031063</v>
      </c>
      <c r="Z436" s="2"/>
    </row>
    <row r="437" spans="13:26" x14ac:dyDescent="0.25">
      <c r="M437" s="2"/>
      <c r="N437" s="1">
        <f t="shared" si="34"/>
        <v>375</v>
      </c>
      <c r="O437" s="124">
        <f t="shared" si="36"/>
        <v>18261073.931031063</v>
      </c>
      <c r="P437" s="124">
        <f t="shared" si="35"/>
        <v>31867.512548732815</v>
      </c>
      <c r="Q437" s="124">
        <f t="shared" si="37"/>
        <v>39209.323778794853</v>
      </c>
      <c r="R437" s="124">
        <f t="shared" si="38"/>
        <v>18332150.76735859</v>
      </c>
      <c r="Z437" s="2"/>
    </row>
    <row r="438" spans="13:26" x14ac:dyDescent="0.25">
      <c r="M438" s="2"/>
      <c r="N438" s="1">
        <f t="shared" si="34"/>
        <v>376</v>
      </c>
      <c r="O438" s="124">
        <f t="shared" si="36"/>
        <v>18332150.76735859</v>
      </c>
      <c r="P438" s="124">
        <f t="shared" si="35"/>
        <v>31867.512548732815</v>
      </c>
      <c r="Q438" s="124">
        <f t="shared" si="37"/>
        <v>39361.936637122017</v>
      </c>
      <c r="R438" s="124">
        <f t="shared" si="38"/>
        <v>18403380.216544446</v>
      </c>
      <c r="Z438" s="2"/>
    </row>
    <row r="439" spans="13:26" x14ac:dyDescent="0.25">
      <c r="M439" s="2"/>
      <c r="N439" s="1">
        <f t="shared" si="34"/>
        <v>377</v>
      </c>
      <c r="O439" s="124">
        <f t="shared" si="36"/>
        <v>18403380.216544446</v>
      </c>
      <c r="P439" s="124">
        <f t="shared" si="35"/>
        <v>31867.512548732815</v>
      </c>
      <c r="Q439" s="124">
        <f t="shared" si="37"/>
        <v>39514.87717864009</v>
      </c>
      <c r="R439" s="124">
        <f t="shared" si="38"/>
        <v>18474762.606271818</v>
      </c>
      <c r="Z439" s="2"/>
    </row>
    <row r="440" spans="13:26" x14ac:dyDescent="0.25">
      <c r="M440" s="2"/>
      <c r="N440" s="1">
        <f t="shared" si="34"/>
        <v>378</v>
      </c>
      <c r="O440" s="124">
        <f t="shared" si="36"/>
        <v>18474762.606271818</v>
      </c>
      <c r="P440" s="124">
        <f t="shared" si="35"/>
        <v>31867.512548732815</v>
      </c>
      <c r="Q440" s="124">
        <f t="shared" si="37"/>
        <v>39668.146106935077</v>
      </c>
      <c r="R440" s="124">
        <f t="shared" si="38"/>
        <v>18546298.264927488</v>
      </c>
      <c r="Z440" s="2"/>
    </row>
    <row r="441" spans="13:26" x14ac:dyDescent="0.25">
      <c r="M441" s="2"/>
      <c r="N441" s="1">
        <f t="shared" si="34"/>
        <v>379</v>
      </c>
      <c r="O441" s="124">
        <f t="shared" si="36"/>
        <v>18546298.264927488</v>
      </c>
      <c r="P441" s="124">
        <f t="shared" si="35"/>
        <v>31867.512548732815</v>
      </c>
      <c r="Q441" s="124">
        <f t="shared" si="37"/>
        <v>39821.744127103717</v>
      </c>
      <c r="R441" s="124">
        <f t="shared" si="38"/>
        <v>18617987.521603324</v>
      </c>
      <c r="Z441" s="2"/>
    </row>
    <row r="442" spans="13:26" x14ac:dyDescent="0.25">
      <c r="M442" s="2"/>
      <c r="N442" s="1">
        <f t="shared" si="34"/>
        <v>380</v>
      </c>
      <c r="O442" s="124">
        <f t="shared" si="36"/>
        <v>18617987.521603324</v>
      </c>
      <c r="P442" s="124">
        <f t="shared" si="35"/>
        <v>31867.512548732815</v>
      </c>
      <c r="Q442" s="124">
        <f t="shared" si="37"/>
        <v>39975.671945756672</v>
      </c>
      <c r="R442" s="124">
        <f t="shared" si="38"/>
        <v>18689830.706097815</v>
      </c>
      <c r="Z442" s="2"/>
    </row>
    <row r="443" spans="13:26" x14ac:dyDescent="0.25">
      <c r="M443" s="2"/>
      <c r="N443" s="1">
        <f t="shared" si="34"/>
        <v>381</v>
      </c>
      <c r="O443" s="124">
        <f t="shared" si="36"/>
        <v>18689830.706097815</v>
      </c>
      <c r="P443" s="124">
        <f t="shared" si="35"/>
        <v>31867.512548732815</v>
      </c>
      <c r="Q443" s="124">
        <f t="shared" si="37"/>
        <v>40129.93027102184</v>
      </c>
      <c r="R443" s="124">
        <f t="shared" si="38"/>
        <v>18761828.148917571</v>
      </c>
      <c r="Z443" s="2"/>
    </row>
    <row r="444" spans="13:26" x14ac:dyDescent="0.25">
      <c r="M444" s="2"/>
      <c r="N444" s="1">
        <f t="shared" ref="N444:N446" si="39">N443+1</f>
        <v>382</v>
      </c>
      <c r="O444" s="124">
        <f t="shared" si="36"/>
        <v>18761828.148917571</v>
      </c>
      <c r="P444" s="124">
        <f t="shared" ref="P444:P446" si="40">P443</f>
        <v>31867.512548732815</v>
      </c>
      <c r="Q444" s="124">
        <f t="shared" si="37"/>
        <v>40284.519812547544</v>
      </c>
      <c r="R444" s="124">
        <f t="shared" si="38"/>
        <v>18833980.181278851</v>
      </c>
      <c r="Z444" s="2"/>
    </row>
    <row r="445" spans="13:26" x14ac:dyDescent="0.25">
      <c r="M445" s="2"/>
      <c r="N445" s="1">
        <f t="shared" si="39"/>
        <v>383</v>
      </c>
      <c r="O445" s="124">
        <f t="shared" si="36"/>
        <v>18833980.181278851</v>
      </c>
      <c r="P445" s="124">
        <f t="shared" si="40"/>
        <v>31867.512548732815</v>
      </c>
      <c r="Q445" s="124">
        <f t="shared" si="37"/>
        <v>40439.441281505846</v>
      </c>
      <c r="R445" s="124">
        <f t="shared" si="38"/>
        <v>18906287.135109089</v>
      </c>
      <c r="Z445" s="2"/>
    </row>
    <row r="446" spans="13:26" x14ac:dyDescent="0.25">
      <c r="M446" s="2"/>
      <c r="N446" s="1">
        <f t="shared" si="39"/>
        <v>384</v>
      </c>
      <c r="O446" s="124">
        <f t="shared" si="36"/>
        <v>18906287.135109089</v>
      </c>
      <c r="P446" s="124">
        <f t="shared" si="40"/>
        <v>31867.512548732815</v>
      </c>
      <c r="Q446" s="124">
        <f t="shared" si="37"/>
        <v>40594.695390595807</v>
      </c>
      <c r="R446" s="124">
        <f t="shared" si="38"/>
        <v>18978749.34304842</v>
      </c>
      <c r="Z446" s="2"/>
    </row>
    <row r="447" spans="13:26" x14ac:dyDescent="0.25">
      <c r="M447" s="2"/>
      <c r="N447" s="163" t="s">
        <v>216</v>
      </c>
      <c r="O447" s="163" t="s">
        <v>216</v>
      </c>
      <c r="P447" s="163" t="s">
        <v>216</v>
      </c>
      <c r="Q447" s="163" t="s">
        <v>216</v>
      </c>
      <c r="R447" s="163" t="s">
        <v>216</v>
      </c>
      <c r="Z447" s="2"/>
    </row>
    <row r="448" spans="13:26" x14ac:dyDescent="0.25">
      <c r="M448" s="2"/>
      <c r="N448" s="134"/>
      <c r="O448" s="134" t="s">
        <v>231</v>
      </c>
      <c r="P448" s="196">
        <f>SUM(P63:P446)</f>
        <v>12237124.818713466</v>
      </c>
      <c r="Q448" s="196">
        <f>SUM(Q63:Q446)</f>
        <v>6741624.5243349047</v>
      </c>
      <c r="R448" s="196">
        <f>P448+Q448</f>
        <v>18978749.343048371</v>
      </c>
      <c r="S448" s="124">
        <f>R448-P58</f>
        <v>2.6822090148925781E-7</v>
      </c>
      <c r="Z448" s="2"/>
    </row>
    <row r="449" spans="13:26" x14ac:dyDescent="0.25"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A6176-6DA3-4745-B10F-A229D5CE0CC4}">
  <sheetPr>
    <tabColor indexed="12"/>
    <pageSetUpPr fitToPage="1"/>
  </sheetPr>
  <dimension ref="A1:T87"/>
  <sheetViews>
    <sheetView workbookViewId="0">
      <pane ySplit="6" topLeftCell="A7" activePane="bottomLeft" state="frozen"/>
      <selection activeCell="D6" sqref="D6"/>
      <selection pane="bottomLeft" activeCell="B2" sqref="B2"/>
    </sheetView>
  </sheetViews>
  <sheetFormatPr defaultColWidth="9.109375" defaultRowHeight="13.2" x14ac:dyDescent="0.25"/>
  <cols>
    <col min="1" max="1" width="35.109375" style="1" bestFit="1" customWidth="1"/>
    <col min="2" max="3" width="14" style="1" customWidth="1"/>
    <col min="4" max="4" width="15.109375" style="1" bestFit="1" customWidth="1"/>
    <col min="5" max="6" width="14" style="1" customWidth="1"/>
    <col min="7" max="7" width="3.5546875" style="1" customWidth="1"/>
    <col min="8" max="8" width="35.109375" style="1" bestFit="1" customWidth="1"/>
    <col min="9" max="10" width="14" style="1" customWidth="1"/>
    <col min="11" max="11" width="15.5546875" style="1" customWidth="1"/>
    <col min="12" max="13" width="14" style="1" customWidth="1"/>
    <col min="14" max="14" width="7" style="2" bestFit="1" customWidth="1"/>
    <col min="15" max="15" width="35.109375" style="1" bestFit="1" customWidth="1"/>
    <col min="16" max="17" width="14" style="1" customWidth="1"/>
    <col min="18" max="18" width="15.109375" style="1" bestFit="1" customWidth="1"/>
    <col min="19" max="20" width="14" style="1" customWidth="1"/>
    <col min="21" max="16384" width="9.109375" style="1"/>
  </cols>
  <sheetData>
    <row r="1" spans="1:20" ht="15.6" x14ac:dyDescent="0.25">
      <c r="A1" s="140" t="s">
        <v>96</v>
      </c>
      <c r="B1" s="79"/>
      <c r="C1" s="111"/>
      <c r="D1" s="79"/>
      <c r="E1" s="79"/>
      <c r="F1" s="79"/>
      <c r="G1" s="79"/>
      <c r="H1" s="140" t="s">
        <v>96</v>
      </c>
      <c r="I1" s="79"/>
      <c r="J1" s="111"/>
      <c r="K1" s="79"/>
      <c r="L1" s="79"/>
      <c r="M1" s="79"/>
      <c r="N1" s="81"/>
      <c r="O1" s="140" t="s">
        <v>96</v>
      </c>
      <c r="P1" s="79"/>
      <c r="Q1" s="111"/>
      <c r="R1" s="79"/>
      <c r="S1" s="79"/>
      <c r="T1" s="79"/>
    </row>
    <row r="2" spans="1:20" ht="15.6" x14ac:dyDescent="0.25">
      <c r="A2" s="141" t="s">
        <v>170</v>
      </c>
      <c r="B2" s="79"/>
      <c r="C2" s="79"/>
      <c r="D2" s="79"/>
      <c r="E2" s="79"/>
      <c r="F2" s="79"/>
      <c r="G2" s="79"/>
      <c r="H2" s="141" t="s">
        <v>170</v>
      </c>
      <c r="I2" s="79"/>
      <c r="J2" s="79"/>
      <c r="K2" s="79"/>
      <c r="L2" s="79"/>
      <c r="M2" s="79"/>
      <c r="N2" s="81"/>
      <c r="O2" s="141" t="s">
        <v>170</v>
      </c>
      <c r="P2" s="79"/>
      <c r="Q2" s="79"/>
      <c r="R2" s="79"/>
      <c r="S2" s="79"/>
      <c r="T2" s="79"/>
    </row>
    <row r="3" spans="1:20" ht="15.6" x14ac:dyDescent="0.25">
      <c r="A3" s="141" t="s">
        <v>169</v>
      </c>
      <c r="B3" s="150" t="s">
        <v>168</v>
      </c>
      <c r="C3" s="79"/>
      <c r="D3" s="79"/>
      <c r="E3" s="79"/>
      <c r="F3" s="79"/>
      <c r="G3" s="79"/>
      <c r="H3" s="141" t="s">
        <v>169</v>
      </c>
      <c r="I3" s="150" t="s">
        <v>168</v>
      </c>
      <c r="J3" s="79"/>
      <c r="K3" s="79"/>
      <c r="L3" s="79"/>
      <c r="M3" s="79"/>
      <c r="N3" s="81"/>
      <c r="O3" s="141" t="s">
        <v>169</v>
      </c>
      <c r="P3" s="150" t="s">
        <v>168</v>
      </c>
      <c r="Q3" s="79"/>
      <c r="R3" s="79"/>
      <c r="S3" s="79"/>
      <c r="T3" s="79"/>
    </row>
    <row r="4" spans="1:20" ht="15.6" x14ac:dyDescent="0.25">
      <c r="A4" s="141" t="s">
        <v>167</v>
      </c>
      <c r="B4" s="142">
        <v>0.15</v>
      </c>
      <c r="C4" s="79"/>
      <c r="D4" s="79"/>
      <c r="E4" s="79"/>
      <c r="F4" s="79"/>
      <c r="G4" s="79"/>
      <c r="H4" s="141" t="s">
        <v>6</v>
      </c>
      <c r="I4" s="141"/>
      <c r="J4" s="79"/>
      <c r="K4" s="79"/>
      <c r="L4" s="79"/>
      <c r="M4" s="79"/>
      <c r="N4" s="81"/>
      <c r="O4" s="141" t="s">
        <v>166</v>
      </c>
      <c r="P4" s="142">
        <f>B4</f>
        <v>0.15</v>
      </c>
      <c r="Q4" s="79"/>
      <c r="R4" s="79"/>
      <c r="S4" s="79"/>
      <c r="T4" s="79"/>
    </row>
    <row r="5" spans="1:20" x14ac:dyDescent="0.25">
      <c r="A5" s="110"/>
      <c r="B5" s="110"/>
      <c r="C5" s="92" t="s">
        <v>89</v>
      </c>
      <c r="D5" s="143" t="s">
        <v>165</v>
      </c>
      <c r="E5" s="91"/>
      <c r="F5" s="91"/>
      <c r="G5" s="79"/>
      <c r="H5" s="110"/>
      <c r="I5" s="110"/>
      <c r="J5" s="92" t="s">
        <v>89</v>
      </c>
      <c r="K5" s="143" t="s">
        <v>165</v>
      </c>
      <c r="L5" s="91"/>
      <c r="M5" s="91"/>
      <c r="N5" s="81"/>
      <c r="O5" s="110"/>
      <c r="P5" s="110"/>
      <c r="Q5" s="92" t="s">
        <v>89</v>
      </c>
      <c r="R5" s="143" t="s">
        <v>165</v>
      </c>
      <c r="S5" s="91" t="s">
        <v>164</v>
      </c>
      <c r="T5" s="91"/>
    </row>
    <row r="6" spans="1:20" ht="13.8" thickBot="1" x14ac:dyDescent="0.3">
      <c r="A6" s="94" t="s">
        <v>81</v>
      </c>
      <c r="B6" s="95" t="s">
        <v>86</v>
      </c>
      <c r="C6" s="96" t="s">
        <v>85</v>
      </c>
      <c r="D6" s="95" t="s">
        <v>84</v>
      </c>
      <c r="E6" s="95" t="s">
        <v>83</v>
      </c>
      <c r="F6" s="95" t="s">
        <v>82</v>
      </c>
      <c r="G6" s="79"/>
      <c r="H6" s="94" t="s">
        <v>81</v>
      </c>
      <c r="I6" s="95" t="s">
        <v>86</v>
      </c>
      <c r="J6" s="96" t="s">
        <v>85</v>
      </c>
      <c r="K6" s="95" t="s">
        <v>84</v>
      </c>
      <c r="L6" s="95" t="s">
        <v>83</v>
      </c>
      <c r="M6" s="95" t="s">
        <v>82</v>
      </c>
      <c r="N6" s="81"/>
      <c r="O6" s="94" t="s">
        <v>81</v>
      </c>
      <c r="P6" s="95" t="s">
        <v>86</v>
      </c>
      <c r="Q6" s="96" t="s">
        <v>85</v>
      </c>
      <c r="R6" s="95" t="s">
        <v>84</v>
      </c>
      <c r="S6" s="95" t="s">
        <v>83</v>
      </c>
      <c r="T6" s="95" t="s">
        <v>82</v>
      </c>
    </row>
    <row r="7" spans="1:20" x14ac:dyDescent="0.25">
      <c r="A7" s="144"/>
      <c r="B7" s="144"/>
      <c r="C7" s="144"/>
      <c r="D7" s="144"/>
      <c r="E7" s="144"/>
      <c r="F7" s="144"/>
      <c r="G7" s="79"/>
      <c r="H7" s="144"/>
      <c r="I7" s="144"/>
      <c r="J7" s="144"/>
      <c r="K7" s="144"/>
      <c r="L7" s="144"/>
      <c r="M7" s="144"/>
      <c r="N7" s="81"/>
      <c r="O7" s="144"/>
      <c r="P7" s="144"/>
      <c r="Q7" s="144"/>
      <c r="R7" s="144"/>
      <c r="S7" s="144"/>
      <c r="T7" s="144"/>
    </row>
    <row r="8" spans="1:20" x14ac:dyDescent="0.25">
      <c r="A8" s="115" t="s">
        <v>77</v>
      </c>
      <c r="B8" s="7">
        <f t="shared" ref="B8:E11" si="0">I8+P8</f>
        <v>1746850</v>
      </c>
      <c r="C8" s="7">
        <f t="shared" si="0"/>
        <v>2804850</v>
      </c>
      <c r="D8" s="7">
        <f t="shared" si="0"/>
        <v>6182400</v>
      </c>
      <c r="E8" s="7">
        <f t="shared" si="0"/>
        <v>-592000</v>
      </c>
      <c r="F8" s="145">
        <f>SUM(B8:E8)</f>
        <v>10142100</v>
      </c>
      <c r="G8" s="79"/>
      <c r="H8" s="115" t="s">
        <v>77</v>
      </c>
      <c r="I8" s="7">
        <f>SUMIF('Vendor Cost Estimates'!$A:$A,$H8,'Vendor Cost Estimates'!D:D)</f>
        <v>1519000</v>
      </c>
      <c r="J8" s="7">
        <f>SUMIF('Vendor Cost Estimates'!$A:$A,$H8,'Vendor Cost Estimates'!E:E)</f>
        <v>2439000</v>
      </c>
      <c r="K8" s="7">
        <f>SUMIF('Vendor Cost Estimates'!$A:$A,$H8,'Vendor Cost Estimates'!F:F)+SUMIF('Vendor Cost Estimates'!$A:$A,$H8,'Vendor Cost Estimates'!G:G)</f>
        <v>5376000</v>
      </c>
      <c r="L8" s="7">
        <f>SUMIF('Vendor Cost Estimates'!$A:$A,$H8,'Vendor Cost Estimates'!I:I)</f>
        <v>-592000</v>
      </c>
      <c r="M8" s="145">
        <f>SUM(I8:L8)</f>
        <v>8742000</v>
      </c>
      <c r="N8" s="147"/>
      <c r="O8" s="115" t="s">
        <v>77</v>
      </c>
      <c r="P8" s="7">
        <f t="shared" ref="P8:R11" si="1">ROUND(I8*$P$4,0)</f>
        <v>227850</v>
      </c>
      <c r="Q8" s="7">
        <f t="shared" si="1"/>
        <v>365850</v>
      </c>
      <c r="R8" s="7">
        <f t="shared" si="1"/>
        <v>806400</v>
      </c>
      <c r="S8" s="7">
        <v>0</v>
      </c>
      <c r="T8" s="145">
        <f>SUM(P8:S8)</f>
        <v>1400100</v>
      </c>
    </row>
    <row r="9" spans="1:20" x14ac:dyDescent="0.25">
      <c r="A9" s="118" t="s">
        <v>76</v>
      </c>
      <c r="B9" s="7">
        <f t="shared" si="0"/>
        <v>4173350</v>
      </c>
      <c r="C9" s="7">
        <f t="shared" si="0"/>
        <v>6707950</v>
      </c>
      <c r="D9" s="7">
        <f t="shared" si="0"/>
        <v>93150</v>
      </c>
      <c r="E9" s="7">
        <f t="shared" si="0"/>
        <v>-6200000</v>
      </c>
      <c r="F9" s="145">
        <f>SUM(B9:E9)</f>
        <v>4774450</v>
      </c>
      <c r="G9" s="79"/>
      <c r="H9" s="118" t="s">
        <v>76</v>
      </c>
      <c r="I9" s="7">
        <f>SUMIF('Vendor Cost Estimates'!$A:$A,$H9,'Vendor Cost Estimates'!D:D)</f>
        <v>3629000</v>
      </c>
      <c r="J9" s="7">
        <f>SUMIF('Vendor Cost Estimates'!$A:$A,$H9,'Vendor Cost Estimates'!E:E)</f>
        <v>5833000</v>
      </c>
      <c r="K9" s="7">
        <f>SUMIF('Vendor Cost Estimates'!$A:$A,$H9,'Vendor Cost Estimates'!F:F)+SUMIF('Vendor Cost Estimates'!$A:$A,$H9,'Vendor Cost Estimates'!G:G)</f>
        <v>81000</v>
      </c>
      <c r="L9" s="7">
        <f>SUMIF('Vendor Cost Estimates'!$A:$A,$H9,'Vendor Cost Estimates'!I:I)</f>
        <v>-6200000</v>
      </c>
      <c r="M9" s="145">
        <f>SUM(I9:L9)</f>
        <v>3343000</v>
      </c>
      <c r="N9" s="147"/>
      <c r="O9" s="118" t="s">
        <v>76</v>
      </c>
      <c r="P9" s="7">
        <f t="shared" si="1"/>
        <v>544350</v>
      </c>
      <c r="Q9" s="7">
        <f t="shared" si="1"/>
        <v>874950</v>
      </c>
      <c r="R9" s="7">
        <f t="shared" si="1"/>
        <v>12150</v>
      </c>
      <c r="S9" s="7">
        <v>0</v>
      </c>
      <c r="T9" s="145">
        <f>SUM(P9:S9)</f>
        <v>1431450</v>
      </c>
    </row>
    <row r="10" spans="1:20" x14ac:dyDescent="0.25">
      <c r="A10" s="118" t="s">
        <v>75</v>
      </c>
      <c r="B10" s="7">
        <f t="shared" si="0"/>
        <v>5418800</v>
      </c>
      <c r="C10" s="7">
        <f t="shared" si="0"/>
        <v>8713550</v>
      </c>
      <c r="D10" s="7">
        <f t="shared" si="0"/>
        <v>87400</v>
      </c>
      <c r="E10" s="7">
        <f t="shared" si="0"/>
        <v>-7954000</v>
      </c>
      <c r="F10" s="145">
        <f>SUM(B10:E10)</f>
        <v>6265750</v>
      </c>
      <c r="G10" s="79"/>
      <c r="H10" s="118" t="s">
        <v>75</v>
      </c>
      <c r="I10" s="7">
        <f>SUMIF('Vendor Cost Estimates'!$A:$A,$H10,'Vendor Cost Estimates'!D:D)</f>
        <v>4712000</v>
      </c>
      <c r="J10" s="7">
        <f>SUMIF('Vendor Cost Estimates'!$A:$A,$H10,'Vendor Cost Estimates'!E:E)</f>
        <v>7577000</v>
      </c>
      <c r="K10" s="7">
        <f>SUMIF('Vendor Cost Estimates'!$A:$A,$H10,'Vendor Cost Estimates'!F:F)+SUMIF('Vendor Cost Estimates'!$A:$A,$H10,'Vendor Cost Estimates'!G:G)</f>
        <v>76000</v>
      </c>
      <c r="L10" s="7">
        <f>SUMIF('Vendor Cost Estimates'!$A:$A,$H10,'Vendor Cost Estimates'!I:I)</f>
        <v>-7954000</v>
      </c>
      <c r="M10" s="145">
        <f>SUM(I10:L10)</f>
        <v>4411000</v>
      </c>
      <c r="N10" s="147"/>
      <c r="O10" s="118" t="s">
        <v>75</v>
      </c>
      <c r="P10" s="7">
        <f t="shared" si="1"/>
        <v>706800</v>
      </c>
      <c r="Q10" s="7">
        <f t="shared" si="1"/>
        <v>1136550</v>
      </c>
      <c r="R10" s="7">
        <f t="shared" si="1"/>
        <v>11400</v>
      </c>
      <c r="S10" s="7">
        <v>0</v>
      </c>
      <c r="T10" s="145">
        <f>SUM(P10:S10)</f>
        <v>1854750</v>
      </c>
    </row>
    <row r="11" spans="1:20" x14ac:dyDescent="0.25">
      <c r="A11" s="99" t="s">
        <v>74</v>
      </c>
      <c r="B11" s="148">
        <f t="shared" si="0"/>
        <v>791200</v>
      </c>
      <c r="C11" s="148">
        <f t="shared" si="0"/>
        <v>1271900</v>
      </c>
      <c r="D11" s="148">
        <f t="shared" si="0"/>
        <v>10350</v>
      </c>
      <c r="E11" s="148">
        <f t="shared" si="0"/>
        <v>-1837000</v>
      </c>
      <c r="F11" s="146">
        <f>SUM(B11:E11)</f>
        <v>236450</v>
      </c>
      <c r="G11" s="79"/>
      <c r="H11" s="99" t="s">
        <v>74</v>
      </c>
      <c r="I11" s="148">
        <f>SUMIF('Vendor Cost Estimates'!$A:$A,$H11,'Vendor Cost Estimates'!D:D)</f>
        <v>688000</v>
      </c>
      <c r="J11" s="148">
        <f>SUMIF('Vendor Cost Estimates'!$A:$A,$H11,'Vendor Cost Estimates'!E:E)</f>
        <v>1106000</v>
      </c>
      <c r="K11" s="148">
        <f>SUMIF('Vendor Cost Estimates'!$A:$A,$H11,'Vendor Cost Estimates'!F:F)+SUMIF('Vendor Cost Estimates'!$A:$A,$H11,'Vendor Cost Estimates'!G:G)</f>
        <v>9000</v>
      </c>
      <c r="L11" s="148">
        <f>SUMIF('Vendor Cost Estimates'!$A:$A,$H11,'Vendor Cost Estimates'!I:I)</f>
        <v>-1837000</v>
      </c>
      <c r="M11" s="146">
        <f>SUM(I11:L11)</f>
        <v>-34000</v>
      </c>
      <c r="N11" s="147"/>
      <c r="O11" s="99" t="s">
        <v>74</v>
      </c>
      <c r="P11" s="148">
        <f t="shared" si="1"/>
        <v>103200</v>
      </c>
      <c r="Q11" s="148">
        <f t="shared" si="1"/>
        <v>165900</v>
      </c>
      <c r="R11" s="148">
        <f t="shared" si="1"/>
        <v>1350</v>
      </c>
      <c r="S11" s="148">
        <v>0</v>
      </c>
      <c r="T11" s="146">
        <f>SUM(P11:S11)</f>
        <v>270450</v>
      </c>
    </row>
    <row r="12" spans="1:20" x14ac:dyDescent="0.25">
      <c r="A12" s="93" t="s">
        <v>73</v>
      </c>
      <c r="B12" s="98">
        <f>SUM(B8:B11)</f>
        <v>12130200</v>
      </c>
      <c r="C12" s="98">
        <f>SUM(C8:C11)</f>
        <v>19498250</v>
      </c>
      <c r="D12" s="98">
        <f>SUM(D8:D11)</f>
        <v>6373300</v>
      </c>
      <c r="E12" s="98">
        <f>SUM(E8:E11)</f>
        <v>-16583000</v>
      </c>
      <c r="F12" s="98">
        <f>SUM(F8:F11)</f>
        <v>21418750</v>
      </c>
      <c r="G12" s="79"/>
      <c r="H12" s="93" t="s">
        <v>73</v>
      </c>
      <c r="I12" s="98">
        <f>SUM(I8:I11)</f>
        <v>10548000</v>
      </c>
      <c r="J12" s="98">
        <f>SUM(J8:J11)</f>
        <v>16955000</v>
      </c>
      <c r="K12" s="98">
        <f>SUM(K8:K11)</f>
        <v>5542000</v>
      </c>
      <c r="L12" s="98">
        <f>SUM(L8:L11)</f>
        <v>-16583000</v>
      </c>
      <c r="M12" s="98">
        <f>SUM(M8:M11)</f>
        <v>16462000</v>
      </c>
      <c r="N12" s="147"/>
      <c r="O12" s="93" t="s">
        <v>73</v>
      </c>
      <c r="P12" s="98">
        <f>SUM(P8:P11)</f>
        <v>1582200</v>
      </c>
      <c r="Q12" s="98">
        <f>SUM(Q8:Q11)</f>
        <v>2543250</v>
      </c>
      <c r="R12" s="98">
        <f>SUM(R8:R11)</f>
        <v>831300</v>
      </c>
      <c r="S12" s="98">
        <f>SUM(S8:S11)</f>
        <v>0</v>
      </c>
      <c r="T12" s="98">
        <f>SUM(T8:T11)</f>
        <v>4956750</v>
      </c>
    </row>
    <row r="13" spans="1:20" x14ac:dyDescent="0.25">
      <c r="A13" s="119"/>
      <c r="B13" s="7"/>
      <c r="C13" s="7"/>
      <c r="D13" s="7"/>
      <c r="E13" s="7"/>
      <c r="F13" s="145"/>
      <c r="G13" s="79"/>
      <c r="H13" s="119"/>
      <c r="I13" s="7"/>
      <c r="J13" s="7"/>
      <c r="K13" s="7"/>
      <c r="L13" s="7"/>
      <c r="M13" s="145"/>
      <c r="N13" s="81"/>
      <c r="O13" s="119"/>
      <c r="P13" s="7"/>
      <c r="Q13" s="7"/>
      <c r="R13" s="7"/>
      <c r="S13" s="7"/>
      <c r="T13" s="145"/>
    </row>
    <row r="14" spans="1:20" x14ac:dyDescent="0.25">
      <c r="A14" s="121" t="s">
        <v>72</v>
      </c>
      <c r="B14" s="7">
        <f t="shared" ref="B14:E17" si="2">I14+P14</f>
        <v>2487450</v>
      </c>
      <c r="C14" s="7">
        <f t="shared" si="2"/>
        <v>4000850</v>
      </c>
      <c r="D14" s="7">
        <f t="shared" si="2"/>
        <v>62905000</v>
      </c>
      <c r="E14" s="7">
        <f t="shared" si="2"/>
        <v>-727000</v>
      </c>
      <c r="F14" s="145">
        <f>SUM(B14:E14)</f>
        <v>68666300</v>
      </c>
      <c r="G14" s="79"/>
      <c r="H14" s="121" t="s">
        <v>72</v>
      </c>
      <c r="I14" s="7">
        <f>SUMIF('Vendor Cost Estimates'!$A:$A,$H14,'Vendor Cost Estimates'!D:D)</f>
        <v>2163000</v>
      </c>
      <c r="J14" s="7">
        <f>SUMIF('Vendor Cost Estimates'!$A:$A,$H14,'Vendor Cost Estimates'!E:E)</f>
        <v>3479000</v>
      </c>
      <c r="K14" s="7">
        <f>SUMIF('Vendor Cost Estimates'!$A:$A,$H14,'Vendor Cost Estimates'!F:F)+SUMIF('Vendor Cost Estimates'!$A:$A,$H14,'Vendor Cost Estimates'!G:G)</f>
        <v>54700000</v>
      </c>
      <c r="L14" s="7">
        <f>SUMIF('Vendor Cost Estimates'!$A:$A,$H14,'Vendor Cost Estimates'!I:I)</f>
        <v>-727000</v>
      </c>
      <c r="M14" s="145">
        <f>SUM(I14:L14)</f>
        <v>59615000</v>
      </c>
      <c r="N14" s="147"/>
      <c r="O14" s="121" t="s">
        <v>72</v>
      </c>
      <c r="P14" s="7">
        <f t="shared" ref="P14:R17" si="3">ROUND(I14*$P$4,0)</f>
        <v>324450</v>
      </c>
      <c r="Q14" s="7">
        <f t="shared" si="3"/>
        <v>521850</v>
      </c>
      <c r="R14" s="7">
        <f t="shared" si="3"/>
        <v>8205000</v>
      </c>
      <c r="S14" s="7">
        <v>0</v>
      </c>
      <c r="T14" s="145">
        <f>SUM(P14:S14)</f>
        <v>9051300</v>
      </c>
    </row>
    <row r="15" spans="1:20" x14ac:dyDescent="0.25">
      <c r="A15" s="121" t="s">
        <v>71</v>
      </c>
      <c r="B15" s="7">
        <f t="shared" si="2"/>
        <v>4743750</v>
      </c>
      <c r="C15" s="7">
        <f t="shared" si="2"/>
        <v>7624500</v>
      </c>
      <c r="D15" s="7">
        <f t="shared" si="2"/>
        <v>1796300</v>
      </c>
      <c r="E15" s="7">
        <f t="shared" si="2"/>
        <v>-4283000</v>
      </c>
      <c r="F15" s="145">
        <f>SUM(B15:E15)</f>
        <v>9881550</v>
      </c>
      <c r="G15" s="79"/>
      <c r="H15" s="121" t="s">
        <v>71</v>
      </c>
      <c r="I15" s="7">
        <f>SUMIF('Vendor Cost Estimates'!$A:$A,$H15,'Vendor Cost Estimates'!D:D)</f>
        <v>4125000</v>
      </c>
      <c r="J15" s="7">
        <f>SUMIF('Vendor Cost Estimates'!$A:$A,$H15,'Vendor Cost Estimates'!E:E)</f>
        <v>6630000</v>
      </c>
      <c r="K15" s="7">
        <f>SUMIF('Vendor Cost Estimates'!$A:$A,$H15,'Vendor Cost Estimates'!F:F)+SUMIF('Vendor Cost Estimates'!$A:$A,$H15,'Vendor Cost Estimates'!G:G)</f>
        <v>1562000</v>
      </c>
      <c r="L15" s="7">
        <f>SUMIF('Vendor Cost Estimates'!$A:$A,$H15,'Vendor Cost Estimates'!I:I)</f>
        <v>-4283000</v>
      </c>
      <c r="M15" s="145">
        <f>SUM(I15:L15)</f>
        <v>8034000</v>
      </c>
      <c r="N15" s="147"/>
      <c r="O15" s="121" t="s">
        <v>71</v>
      </c>
      <c r="P15" s="7">
        <f t="shared" si="3"/>
        <v>618750</v>
      </c>
      <c r="Q15" s="7">
        <f t="shared" si="3"/>
        <v>994500</v>
      </c>
      <c r="R15" s="7">
        <f t="shared" si="3"/>
        <v>234300</v>
      </c>
      <c r="S15" s="7">
        <v>0</v>
      </c>
      <c r="T15" s="145">
        <f>SUM(P15:S15)</f>
        <v>1847550</v>
      </c>
    </row>
    <row r="16" spans="1:20" x14ac:dyDescent="0.25">
      <c r="A16" s="118" t="s">
        <v>70</v>
      </c>
      <c r="B16" s="7">
        <f t="shared" si="2"/>
        <v>192050</v>
      </c>
      <c r="C16" s="7">
        <f t="shared" si="2"/>
        <v>308200</v>
      </c>
      <c r="D16" s="7">
        <f t="shared" si="2"/>
        <v>8050</v>
      </c>
      <c r="E16" s="7">
        <f t="shared" si="2"/>
        <v>-358000</v>
      </c>
      <c r="F16" s="145">
        <f>SUM(B16:E16)</f>
        <v>150300</v>
      </c>
      <c r="G16" s="79"/>
      <c r="H16" s="118" t="s">
        <v>70</v>
      </c>
      <c r="I16" s="7">
        <f>SUMIF('Vendor Cost Estimates'!$A:$A,$H16,'Vendor Cost Estimates'!D:D)</f>
        <v>167000</v>
      </c>
      <c r="J16" s="7">
        <f>SUMIF('Vendor Cost Estimates'!$A:$A,$H16,'Vendor Cost Estimates'!E:E)</f>
        <v>268000</v>
      </c>
      <c r="K16" s="7">
        <f>SUMIF('Vendor Cost Estimates'!$A:$A,$H16,'Vendor Cost Estimates'!F:F)+SUMIF('Vendor Cost Estimates'!$A:$A,$H16,'Vendor Cost Estimates'!G:G)</f>
        <v>7000</v>
      </c>
      <c r="L16" s="7">
        <f>SUMIF('Vendor Cost Estimates'!$A:$A,$H16,'Vendor Cost Estimates'!I:I)</f>
        <v>-358000</v>
      </c>
      <c r="M16" s="145">
        <f>SUM(I16:L16)</f>
        <v>84000</v>
      </c>
      <c r="N16" s="147"/>
      <c r="O16" s="118" t="s">
        <v>70</v>
      </c>
      <c r="P16" s="7">
        <f t="shared" si="3"/>
        <v>25050</v>
      </c>
      <c r="Q16" s="7">
        <f t="shared" si="3"/>
        <v>40200</v>
      </c>
      <c r="R16" s="7">
        <f t="shared" si="3"/>
        <v>1050</v>
      </c>
      <c r="S16" s="7">
        <v>0</v>
      </c>
      <c r="T16" s="145">
        <f>SUM(P16:S16)</f>
        <v>66300</v>
      </c>
    </row>
    <row r="17" spans="1:20" x14ac:dyDescent="0.25">
      <c r="A17" s="99" t="s">
        <v>69</v>
      </c>
      <c r="B17" s="148">
        <f t="shared" si="2"/>
        <v>5756900</v>
      </c>
      <c r="C17" s="148">
        <f t="shared" si="2"/>
        <v>9252900</v>
      </c>
      <c r="D17" s="148">
        <f t="shared" si="2"/>
        <v>801550</v>
      </c>
      <c r="E17" s="148">
        <f t="shared" si="2"/>
        <v>-7650000</v>
      </c>
      <c r="F17" s="146">
        <f>SUM(B17:E17)</f>
        <v>8161350</v>
      </c>
      <c r="G17" s="79"/>
      <c r="H17" s="99" t="s">
        <v>69</v>
      </c>
      <c r="I17" s="148">
        <f>SUMIF('Vendor Cost Estimates'!$A:$A,$H17,'Vendor Cost Estimates'!D:D)</f>
        <v>5006000</v>
      </c>
      <c r="J17" s="148">
        <f>SUMIF('Vendor Cost Estimates'!$A:$A,$H17,'Vendor Cost Estimates'!E:E)</f>
        <v>8046000</v>
      </c>
      <c r="K17" s="148">
        <f>SUMIF('Vendor Cost Estimates'!$A:$A,$H17,'Vendor Cost Estimates'!F:F)+SUMIF('Vendor Cost Estimates'!$A:$A,$H17,'Vendor Cost Estimates'!G:G)</f>
        <v>697000</v>
      </c>
      <c r="L17" s="148">
        <f>SUMIF('Vendor Cost Estimates'!$A:$A,$H17,'Vendor Cost Estimates'!I:I)</f>
        <v>-7650000</v>
      </c>
      <c r="M17" s="146">
        <f>SUM(I17:L17)</f>
        <v>6099000</v>
      </c>
      <c r="N17" s="147"/>
      <c r="O17" s="99" t="s">
        <v>69</v>
      </c>
      <c r="P17" s="148">
        <f t="shared" si="3"/>
        <v>750900</v>
      </c>
      <c r="Q17" s="148">
        <f t="shared" si="3"/>
        <v>1206900</v>
      </c>
      <c r="R17" s="148">
        <f t="shared" si="3"/>
        <v>104550</v>
      </c>
      <c r="S17" s="148">
        <v>0</v>
      </c>
      <c r="T17" s="146">
        <f>SUM(P17:S17)</f>
        <v>2062350</v>
      </c>
    </row>
    <row r="18" spans="1:20" x14ac:dyDescent="0.25">
      <c r="A18" s="93" t="s">
        <v>68</v>
      </c>
      <c r="B18" s="98">
        <f>SUM(B14:B17)</f>
        <v>13180150</v>
      </c>
      <c r="C18" s="98">
        <f>SUM(C14:C17)</f>
        <v>21186450</v>
      </c>
      <c r="D18" s="98">
        <f>SUM(D14:D17)</f>
        <v>65510900</v>
      </c>
      <c r="E18" s="98">
        <f>SUM(E14:E17)</f>
        <v>-13018000</v>
      </c>
      <c r="F18" s="98">
        <f>SUM(F14:F17)</f>
        <v>86859500</v>
      </c>
      <c r="G18" s="79"/>
      <c r="H18" s="93" t="s">
        <v>68</v>
      </c>
      <c r="I18" s="98">
        <f>SUM(I14:I17)</f>
        <v>11461000</v>
      </c>
      <c r="J18" s="98">
        <f>SUM(J14:J17)</f>
        <v>18423000</v>
      </c>
      <c r="K18" s="98">
        <f>SUM(K14:K17)</f>
        <v>56966000</v>
      </c>
      <c r="L18" s="98">
        <f>SUM(L14:L17)</f>
        <v>-13018000</v>
      </c>
      <c r="M18" s="98">
        <f>SUM(M14:M17)</f>
        <v>73832000</v>
      </c>
      <c r="N18" s="147"/>
      <c r="O18" s="93" t="s">
        <v>68</v>
      </c>
      <c r="P18" s="98">
        <f>SUM(P14:P17)</f>
        <v>1719150</v>
      </c>
      <c r="Q18" s="98">
        <f>SUM(Q14:Q17)</f>
        <v>2763450</v>
      </c>
      <c r="R18" s="98">
        <f>SUM(R14:R17)</f>
        <v>8544900</v>
      </c>
      <c r="S18" s="98">
        <f>SUM(S14:S17)</f>
        <v>0</v>
      </c>
      <c r="T18" s="98">
        <f>SUM(T14:T17)</f>
        <v>13027500</v>
      </c>
    </row>
    <row r="19" spans="1:20" x14ac:dyDescent="0.25">
      <c r="A19" s="119"/>
      <c r="B19" s="7"/>
      <c r="C19" s="7"/>
      <c r="D19" s="7"/>
      <c r="E19" s="7"/>
      <c r="F19" s="145"/>
      <c r="G19" s="79"/>
      <c r="H19" s="119"/>
      <c r="I19" s="7"/>
      <c r="J19" s="7"/>
      <c r="K19" s="7"/>
      <c r="L19" s="7"/>
      <c r="M19" s="145"/>
      <c r="N19" s="81"/>
      <c r="O19" s="119"/>
      <c r="P19" s="7"/>
      <c r="Q19" s="7"/>
      <c r="R19" s="7"/>
      <c r="S19" s="7"/>
      <c r="T19" s="145"/>
    </row>
    <row r="20" spans="1:20" x14ac:dyDescent="0.25">
      <c r="A20" s="121" t="s">
        <v>67</v>
      </c>
      <c r="B20" s="7">
        <f t="shared" ref="B20:E26" si="4">I20+P20</f>
        <v>1906700</v>
      </c>
      <c r="C20" s="7">
        <f t="shared" si="4"/>
        <v>3025650</v>
      </c>
      <c r="D20" s="7">
        <f t="shared" si="4"/>
        <v>9435750</v>
      </c>
      <c r="E20" s="7">
        <f t="shared" si="4"/>
        <v>-468000</v>
      </c>
      <c r="F20" s="145">
        <f t="shared" ref="F20:F26" si="5">SUM(B20:E20)</f>
        <v>13900100</v>
      </c>
      <c r="G20" s="79"/>
      <c r="H20" s="121" t="s">
        <v>67</v>
      </c>
      <c r="I20" s="7">
        <f>SUMIF('Vendor Cost Estimates'!$A:$A,$H20,'Vendor Cost Estimates'!D:D)</f>
        <v>1658000</v>
      </c>
      <c r="J20" s="7">
        <f>SUMIF('Vendor Cost Estimates'!$A:$A,$H20,'Vendor Cost Estimates'!E:E)</f>
        <v>2631000</v>
      </c>
      <c r="K20" s="7">
        <f>SUMIF('Vendor Cost Estimates'!$A:$A,$H20,'Vendor Cost Estimates'!F:F)+SUMIF('Vendor Cost Estimates'!$A:$A,$H20,'Vendor Cost Estimates'!G:G)</f>
        <v>8205000</v>
      </c>
      <c r="L20" s="7">
        <f>SUMIF('Vendor Cost Estimates'!$A:$A,$H20,'Vendor Cost Estimates'!I:I)</f>
        <v>-468000</v>
      </c>
      <c r="M20" s="145">
        <f t="shared" ref="M20:M26" si="6">SUM(I20:L20)</f>
        <v>12026000</v>
      </c>
      <c r="N20" s="147"/>
      <c r="O20" s="121" t="s">
        <v>67</v>
      </c>
      <c r="P20" s="7">
        <f t="shared" ref="P20:R26" si="7">ROUND(I20*$P$4,0)</f>
        <v>248700</v>
      </c>
      <c r="Q20" s="7">
        <f t="shared" si="7"/>
        <v>394650</v>
      </c>
      <c r="R20" s="7">
        <f t="shared" si="7"/>
        <v>1230750</v>
      </c>
      <c r="S20" s="7">
        <v>0</v>
      </c>
      <c r="T20" s="145">
        <f t="shared" ref="T20:T26" si="8">SUM(P20:S20)</f>
        <v>1874100</v>
      </c>
    </row>
    <row r="21" spans="1:20" x14ac:dyDescent="0.25">
      <c r="A21" s="121" t="s">
        <v>66</v>
      </c>
      <c r="B21" s="7">
        <f t="shared" si="4"/>
        <v>2996900</v>
      </c>
      <c r="C21" s="7">
        <f t="shared" si="4"/>
        <v>4820800</v>
      </c>
      <c r="D21" s="7">
        <f t="shared" si="4"/>
        <v>62100</v>
      </c>
      <c r="E21" s="7">
        <f t="shared" si="4"/>
        <v>-5422000</v>
      </c>
      <c r="F21" s="145">
        <f t="shared" si="5"/>
        <v>2457800</v>
      </c>
      <c r="G21" s="79"/>
      <c r="H21" s="121" t="s">
        <v>66</v>
      </c>
      <c r="I21" s="7">
        <f>SUMIF('Vendor Cost Estimates'!$A:$A,$H21,'Vendor Cost Estimates'!D:D)</f>
        <v>2606000</v>
      </c>
      <c r="J21" s="7">
        <f>SUMIF('Vendor Cost Estimates'!$A:$A,$H21,'Vendor Cost Estimates'!E:E)</f>
        <v>4192000</v>
      </c>
      <c r="K21" s="7">
        <f>SUMIF('Vendor Cost Estimates'!$A:$A,$H21,'Vendor Cost Estimates'!F:F)+SUMIF('Vendor Cost Estimates'!$A:$A,$H21,'Vendor Cost Estimates'!G:G)</f>
        <v>54000</v>
      </c>
      <c r="L21" s="7">
        <f>SUMIF('Vendor Cost Estimates'!$A:$A,$H21,'Vendor Cost Estimates'!I:I)</f>
        <v>-5422000</v>
      </c>
      <c r="M21" s="145">
        <f t="shared" si="6"/>
        <v>1430000</v>
      </c>
      <c r="N21" s="147"/>
      <c r="O21" s="121" t="s">
        <v>66</v>
      </c>
      <c r="P21" s="7">
        <f t="shared" si="7"/>
        <v>390900</v>
      </c>
      <c r="Q21" s="7">
        <f t="shared" si="7"/>
        <v>628800</v>
      </c>
      <c r="R21" s="7">
        <f t="shared" si="7"/>
        <v>8100</v>
      </c>
      <c r="S21" s="7">
        <v>0</v>
      </c>
      <c r="T21" s="145">
        <f t="shared" si="8"/>
        <v>1027800</v>
      </c>
    </row>
    <row r="22" spans="1:20" x14ac:dyDescent="0.25">
      <c r="A22" s="121" t="s">
        <v>65</v>
      </c>
      <c r="B22" s="7">
        <f t="shared" si="4"/>
        <v>0</v>
      </c>
      <c r="C22" s="7">
        <f t="shared" si="4"/>
        <v>0</v>
      </c>
      <c r="D22" s="7">
        <f t="shared" si="4"/>
        <v>0</v>
      </c>
      <c r="E22" s="7">
        <f t="shared" si="4"/>
        <v>0</v>
      </c>
      <c r="F22" s="145">
        <f t="shared" si="5"/>
        <v>0</v>
      </c>
      <c r="G22" s="79"/>
      <c r="H22" s="121" t="s">
        <v>65</v>
      </c>
      <c r="I22" s="7">
        <f>SUMIF('Vendor Cost Estimates'!$A:$A,$H22,'Vendor Cost Estimates'!D:D)</f>
        <v>0</v>
      </c>
      <c r="J22" s="7">
        <f>SUMIF('Vendor Cost Estimates'!$A:$A,$H22,'Vendor Cost Estimates'!E:E)</f>
        <v>0</v>
      </c>
      <c r="K22" s="7">
        <f>SUMIF('Vendor Cost Estimates'!$A:$A,$H22,'Vendor Cost Estimates'!F:F)+SUMIF('Vendor Cost Estimates'!$A:$A,$H22,'Vendor Cost Estimates'!G:G)</f>
        <v>0</v>
      </c>
      <c r="L22" s="7">
        <f>SUMIF('Vendor Cost Estimates'!$A:$A,$H22,'Vendor Cost Estimates'!I:I)</f>
        <v>0</v>
      </c>
      <c r="M22" s="145">
        <f t="shared" si="6"/>
        <v>0</v>
      </c>
      <c r="N22" s="147"/>
      <c r="O22" s="121" t="s">
        <v>65</v>
      </c>
      <c r="P22" s="7">
        <f t="shared" si="7"/>
        <v>0</v>
      </c>
      <c r="Q22" s="7">
        <f t="shared" si="7"/>
        <v>0</v>
      </c>
      <c r="R22" s="7">
        <f t="shared" si="7"/>
        <v>0</v>
      </c>
      <c r="S22" s="7">
        <v>0</v>
      </c>
      <c r="T22" s="145">
        <f t="shared" si="8"/>
        <v>0</v>
      </c>
    </row>
    <row r="23" spans="1:20" x14ac:dyDescent="0.25">
      <c r="A23" s="121" t="s">
        <v>64</v>
      </c>
      <c r="B23" s="7">
        <f t="shared" si="4"/>
        <v>0</v>
      </c>
      <c r="C23" s="7">
        <f t="shared" si="4"/>
        <v>0</v>
      </c>
      <c r="D23" s="7">
        <f t="shared" si="4"/>
        <v>0</v>
      </c>
      <c r="E23" s="7">
        <f t="shared" si="4"/>
        <v>0</v>
      </c>
      <c r="F23" s="145">
        <f t="shared" si="5"/>
        <v>0</v>
      </c>
      <c r="G23" s="79"/>
      <c r="H23" s="121" t="s">
        <v>64</v>
      </c>
      <c r="I23" s="7">
        <f>SUMIF('Vendor Cost Estimates'!$A:$A,$H23,'Vendor Cost Estimates'!D:D)</f>
        <v>0</v>
      </c>
      <c r="J23" s="7">
        <f>SUMIF('Vendor Cost Estimates'!$A:$A,$H23,'Vendor Cost Estimates'!E:E)</f>
        <v>0</v>
      </c>
      <c r="K23" s="7">
        <f>SUMIF('Vendor Cost Estimates'!$A:$A,$H23,'Vendor Cost Estimates'!F:F)+SUMIF('Vendor Cost Estimates'!$A:$A,$H23,'Vendor Cost Estimates'!G:G)</f>
        <v>0</v>
      </c>
      <c r="L23" s="7">
        <f>SUMIF('Vendor Cost Estimates'!$A:$A,$H23,'Vendor Cost Estimates'!I:I)</f>
        <v>0</v>
      </c>
      <c r="M23" s="145">
        <f t="shared" si="6"/>
        <v>0</v>
      </c>
      <c r="N23" s="147"/>
      <c r="O23" s="121" t="s">
        <v>64</v>
      </c>
      <c r="P23" s="7">
        <f t="shared" si="7"/>
        <v>0</v>
      </c>
      <c r="Q23" s="7">
        <f t="shared" si="7"/>
        <v>0</v>
      </c>
      <c r="R23" s="7">
        <f t="shared" si="7"/>
        <v>0</v>
      </c>
      <c r="S23" s="7">
        <v>0</v>
      </c>
      <c r="T23" s="145">
        <f t="shared" si="8"/>
        <v>0</v>
      </c>
    </row>
    <row r="24" spans="1:20" x14ac:dyDescent="0.25">
      <c r="A24" s="121" t="s">
        <v>63</v>
      </c>
      <c r="B24" s="7">
        <f t="shared" si="4"/>
        <v>0</v>
      </c>
      <c r="C24" s="7">
        <f t="shared" si="4"/>
        <v>0</v>
      </c>
      <c r="D24" s="7">
        <f t="shared" si="4"/>
        <v>0</v>
      </c>
      <c r="E24" s="7">
        <f t="shared" si="4"/>
        <v>0</v>
      </c>
      <c r="F24" s="145">
        <f t="shared" si="5"/>
        <v>0</v>
      </c>
      <c r="G24" s="79"/>
      <c r="H24" s="121" t="s">
        <v>63</v>
      </c>
      <c r="I24" s="7">
        <f>SUMIF('Vendor Cost Estimates'!$A:$A,$H24,'Vendor Cost Estimates'!D:D)</f>
        <v>0</v>
      </c>
      <c r="J24" s="7">
        <f>SUMIF('Vendor Cost Estimates'!$A:$A,$H24,'Vendor Cost Estimates'!E:E)</f>
        <v>0</v>
      </c>
      <c r="K24" s="7">
        <f>SUMIF('Vendor Cost Estimates'!$A:$A,$H24,'Vendor Cost Estimates'!F:F)+SUMIF('Vendor Cost Estimates'!$A:$A,$H24,'Vendor Cost Estimates'!G:G)</f>
        <v>0</v>
      </c>
      <c r="L24" s="7">
        <f>SUMIF('Vendor Cost Estimates'!$A:$A,$H24,'Vendor Cost Estimates'!I:I)</f>
        <v>0</v>
      </c>
      <c r="M24" s="145">
        <f t="shared" si="6"/>
        <v>0</v>
      </c>
      <c r="N24" s="147"/>
      <c r="O24" s="121" t="s">
        <v>63</v>
      </c>
      <c r="P24" s="7">
        <f t="shared" si="7"/>
        <v>0</v>
      </c>
      <c r="Q24" s="7">
        <f t="shared" si="7"/>
        <v>0</v>
      </c>
      <c r="R24" s="7">
        <f t="shared" si="7"/>
        <v>0</v>
      </c>
      <c r="S24" s="7">
        <v>0</v>
      </c>
      <c r="T24" s="145">
        <f t="shared" si="8"/>
        <v>0</v>
      </c>
    </row>
    <row r="25" spans="1:20" x14ac:dyDescent="0.25">
      <c r="A25" s="121" t="s">
        <v>62</v>
      </c>
      <c r="B25" s="7">
        <f t="shared" si="4"/>
        <v>0</v>
      </c>
      <c r="C25" s="7">
        <f t="shared" si="4"/>
        <v>0</v>
      </c>
      <c r="D25" s="7">
        <f t="shared" si="4"/>
        <v>0</v>
      </c>
      <c r="E25" s="7">
        <f t="shared" si="4"/>
        <v>0</v>
      </c>
      <c r="F25" s="145">
        <f t="shared" si="5"/>
        <v>0</v>
      </c>
      <c r="G25" s="79"/>
      <c r="H25" s="121" t="s">
        <v>62</v>
      </c>
      <c r="I25" s="7">
        <f>SUMIF('Vendor Cost Estimates'!$A:$A,$H25,'Vendor Cost Estimates'!D:D)</f>
        <v>0</v>
      </c>
      <c r="J25" s="7">
        <f>SUMIF('Vendor Cost Estimates'!$A:$A,$H25,'Vendor Cost Estimates'!E:E)</f>
        <v>0</v>
      </c>
      <c r="K25" s="7">
        <f>SUMIF('Vendor Cost Estimates'!$A:$A,$H25,'Vendor Cost Estimates'!F:F)+SUMIF('Vendor Cost Estimates'!$A:$A,$H25,'Vendor Cost Estimates'!G:G)</f>
        <v>0</v>
      </c>
      <c r="L25" s="7">
        <f>SUMIF('Vendor Cost Estimates'!$A:$A,$H25,'Vendor Cost Estimates'!I:I)</f>
        <v>0</v>
      </c>
      <c r="M25" s="145">
        <f t="shared" si="6"/>
        <v>0</v>
      </c>
      <c r="N25" s="147"/>
      <c r="O25" s="121" t="s">
        <v>62</v>
      </c>
      <c r="P25" s="7">
        <f t="shared" si="7"/>
        <v>0</v>
      </c>
      <c r="Q25" s="7">
        <f t="shared" si="7"/>
        <v>0</v>
      </c>
      <c r="R25" s="7">
        <f t="shared" si="7"/>
        <v>0</v>
      </c>
      <c r="S25" s="7">
        <v>0</v>
      </c>
      <c r="T25" s="145">
        <f t="shared" si="8"/>
        <v>0</v>
      </c>
    </row>
    <row r="26" spans="1:20" x14ac:dyDescent="0.25">
      <c r="A26" s="103" t="s">
        <v>61</v>
      </c>
      <c r="B26" s="148">
        <f t="shared" si="4"/>
        <v>4499950</v>
      </c>
      <c r="C26" s="148">
        <f t="shared" si="4"/>
        <v>7232350</v>
      </c>
      <c r="D26" s="148">
        <f t="shared" si="4"/>
        <v>4600</v>
      </c>
      <c r="E26" s="148">
        <f t="shared" si="4"/>
        <v>-7979000</v>
      </c>
      <c r="F26" s="146">
        <f t="shared" si="5"/>
        <v>3757900</v>
      </c>
      <c r="G26" s="79"/>
      <c r="H26" s="103" t="s">
        <v>61</v>
      </c>
      <c r="I26" s="148">
        <f>SUMIF('Vendor Cost Estimates'!$A:$A,$H26,'Vendor Cost Estimates'!D:D)</f>
        <v>3913000</v>
      </c>
      <c r="J26" s="148">
        <f>SUMIF('Vendor Cost Estimates'!$A:$A,$H26,'Vendor Cost Estimates'!E:E)</f>
        <v>6289000</v>
      </c>
      <c r="K26" s="148">
        <f>SUMIF('Vendor Cost Estimates'!$A:$A,$H26,'Vendor Cost Estimates'!F:F)+SUMIF('Vendor Cost Estimates'!$A:$A,$H26,'Vendor Cost Estimates'!G:G)</f>
        <v>4000</v>
      </c>
      <c r="L26" s="148">
        <f>SUMIF('Vendor Cost Estimates'!$A:$A,$H26,'Vendor Cost Estimates'!I:I)</f>
        <v>-7979000</v>
      </c>
      <c r="M26" s="146">
        <f t="shared" si="6"/>
        <v>2227000</v>
      </c>
      <c r="N26" s="147"/>
      <c r="O26" s="103" t="s">
        <v>61</v>
      </c>
      <c r="P26" s="148">
        <f t="shared" si="7"/>
        <v>586950</v>
      </c>
      <c r="Q26" s="148">
        <f t="shared" si="7"/>
        <v>943350</v>
      </c>
      <c r="R26" s="148">
        <f t="shared" si="7"/>
        <v>600</v>
      </c>
      <c r="S26" s="148">
        <v>0</v>
      </c>
      <c r="T26" s="146">
        <f t="shared" si="8"/>
        <v>1530900</v>
      </c>
    </row>
    <row r="27" spans="1:20" x14ac:dyDescent="0.25">
      <c r="A27" s="93" t="s">
        <v>60</v>
      </c>
      <c r="B27" s="98">
        <f>SUM(B20:B26)</f>
        <v>9403550</v>
      </c>
      <c r="C27" s="98">
        <f>SUM(C20:C26)</f>
        <v>15078800</v>
      </c>
      <c r="D27" s="98">
        <f>SUM(D20:D26)</f>
        <v>9502450</v>
      </c>
      <c r="E27" s="98">
        <f>SUM(E20:E26)</f>
        <v>-13869000</v>
      </c>
      <c r="F27" s="98">
        <f>SUM(F20:F26)</f>
        <v>20115800</v>
      </c>
      <c r="G27" s="79"/>
      <c r="H27" s="93" t="s">
        <v>60</v>
      </c>
      <c r="I27" s="98">
        <f>SUM(I20:I26)</f>
        <v>8177000</v>
      </c>
      <c r="J27" s="98">
        <f>SUM(J20:J26)</f>
        <v>13112000</v>
      </c>
      <c r="K27" s="98">
        <f>SUM(K20:K26)</f>
        <v>8263000</v>
      </c>
      <c r="L27" s="98">
        <f>SUM(L20:L26)</f>
        <v>-13869000</v>
      </c>
      <c r="M27" s="98">
        <f>SUM(M20:M26)</f>
        <v>15683000</v>
      </c>
      <c r="N27" s="147"/>
      <c r="O27" s="93" t="s">
        <v>60</v>
      </c>
      <c r="P27" s="98">
        <f>SUM(P20:P26)</f>
        <v>1226550</v>
      </c>
      <c r="Q27" s="98">
        <f>SUM(Q20:Q26)</f>
        <v>1966800</v>
      </c>
      <c r="R27" s="98">
        <f>SUM(R20:R26)</f>
        <v>1239450</v>
      </c>
      <c r="S27" s="98">
        <f>SUM(S20:S26)</f>
        <v>0</v>
      </c>
      <c r="T27" s="98">
        <f>SUM(T20:T26)</f>
        <v>4432800</v>
      </c>
    </row>
    <row r="28" spans="1:20" x14ac:dyDescent="0.25">
      <c r="B28" s="7"/>
      <c r="C28" s="7"/>
      <c r="D28" s="7"/>
      <c r="E28" s="7"/>
      <c r="F28" s="145"/>
      <c r="G28" s="79"/>
      <c r="H28" s="119"/>
      <c r="I28" s="7"/>
      <c r="J28" s="7"/>
      <c r="K28" s="7"/>
      <c r="L28" s="7"/>
      <c r="M28" s="145"/>
      <c r="N28" s="147"/>
      <c r="O28" s="119"/>
      <c r="P28" s="7"/>
      <c r="Q28" s="7"/>
      <c r="R28" s="7"/>
      <c r="S28" s="7"/>
      <c r="T28" s="145"/>
    </row>
    <row r="29" spans="1:20" x14ac:dyDescent="0.25">
      <c r="A29" s="119" t="s">
        <v>59</v>
      </c>
      <c r="B29" s="7">
        <f t="shared" ref="B29:E32" si="9">I29+P29</f>
        <v>113850</v>
      </c>
      <c r="C29" s="7">
        <f t="shared" si="9"/>
        <v>184000</v>
      </c>
      <c r="D29" s="7">
        <f t="shared" si="9"/>
        <v>148350</v>
      </c>
      <c r="E29" s="7">
        <f t="shared" si="9"/>
        <v>-375000</v>
      </c>
      <c r="F29" s="145">
        <f>SUM(B29:E29)</f>
        <v>71200</v>
      </c>
      <c r="G29" s="79"/>
      <c r="H29" s="119" t="s">
        <v>59</v>
      </c>
      <c r="I29" s="7">
        <f>SUMIF('Vendor Cost Estimates'!$A:$A,$H29,'Vendor Cost Estimates'!D:D)</f>
        <v>99000</v>
      </c>
      <c r="J29" s="7">
        <f>SUMIF('Vendor Cost Estimates'!$A:$A,$H29,'Vendor Cost Estimates'!E:E)</f>
        <v>160000</v>
      </c>
      <c r="K29" s="7">
        <f>SUMIF('Vendor Cost Estimates'!$A:$A,$H29,'Vendor Cost Estimates'!F:F)+SUMIF('Vendor Cost Estimates'!$A:$A,$H29,'Vendor Cost Estimates'!G:G)</f>
        <v>129000</v>
      </c>
      <c r="L29" s="7">
        <f>SUMIF('Vendor Cost Estimates'!$A:$A,$H29,'Vendor Cost Estimates'!I:I)</f>
        <v>-375000</v>
      </c>
      <c r="M29" s="145">
        <f>SUM(I29:L29)</f>
        <v>13000</v>
      </c>
      <c r="N29" s="147"/>
      <c r="O29" s="119" t="s">
        <v>59</v>
      </c>
      <c r="P29" s="7">
        <f t="shared" ref="P29:R32" si="10">ROUND(I29*$P$4,0)</f>
        <v>14850</v>
      </c>
      <c r="Q29" s="7">
        <f t="shared" si="10"/>
        <v>24000</v>
      </c>
      <c r="R29" s="7">
        <f t="shared" si="10"/>
        <v>19350</v>
      </c>
      <c r="S29" s="7">
        <v>0</v>
      </c>
      <c r="T29" s="145">
        <f>SUM(P29:S29)</f>
        <v>58200</v>
      </c>
    </row>
    <row r="30" spans="1:20" x14ac:dyDescent="0.25">
      <c r="A30" s="119" t="s">
        <v>58</v>
      </c>
      <c r="B30" s="7">
        <f t="shared" si="9"/>
        <v>220800</v>
      </c>
      <c r="C30" s="7">
        <f t="shared" si="9"/>
        <v>355350</v>
      </c>
      <c r="D30" s="7">
        <f t="shared" si="9"/>
        <v>37950</v>
      </c>
      <c r="E30" s="7">
        <f t="shared" si="9"/>
        <v>-287000</v>
      </c>
      <c r="F30" s="145">
        <f>SUM(B30:E30)</f>
        <v>327100</v>
      </c>
      <c r="G30" s="79"/>
      <c r="H30" s="119" t="s">
        <v>58</v>
      </c>
      <c r="I30" s="7">
        <f>SUMIF('Vendor Cost Estimates'!$A:$A,$H30,'Vendor Cost Estimates'!D:D)</f>
        <v>192000</v>
      </c>
      <c r="J30" s="7">
        <f>SUMIF('Vendor Cost Estimates'!$A:$A,$H30,'Vendor Cost Estimates'!E:E)</f>
        <v>309000</v>
      </c>
      <c r="K30" s="7">
        <f>SUMIF('Vendor Cost Estimates'!$A:$A,$H30,'Vendor Cost Estimates'!F:F)+SUMIF('Vendor Cost Estimates'!$A:$A,$H30,'Vendor Cost Estimates'!G:G)</f>
        <v>33000</v>
      </c>
      <c r="L30" s="7">
        <f>SUMIF('Vendor Cost Estimates'!$A:$A,$H30,'Vendor Cost Estimates'!I:I)</f>
        <v>-287000</v>
      </c>
      <c r="M30" s="145">
        <f>SUM(I30:L30)</f>
        <v>247000</v>
      </c>
      <c r="N30" s="147"/>
      <c r="O30" s="119" t="s">
        <v>58</v>
      </c>
      <c r="P30" s="7">
        <f t="shared" si="10"/>
        <v>28800</v>
      </c>
      <c r="Q30" s="7">
        <f t="shared" si="10"/>
        <v>46350</v>
      </c>
      <c r="R30" s="7">
        <f t="shared" si="10"/>
        <v>4950</v>
      </c>
      <c r="S30" s="7">
        <v>0</v>
      </c>
      <c r="T30" s="145">
        <f>SUM(P30:S30)</f>
        <v>80100</v>
      </c>
    </row>
    <row r="31" spans="1:20" x14ac:dyDescent="0.25">
      <c r="A31" s="119" t="s">
        <v>57</v>
      </c>
      <c r="B31" s="7">
        <f t="shared" si="9"/>
        <v>220800</v>
      </c>
      <c r="C31" s="7">
        <f t="shared" si="9"/>
        <v>355350</v>
      </c>
      <c r="D31" s="7">
        <f t="shared" si="9"/>
        <v>37950</v>
      </c>
      <c r="E31" s="7">
        <f t="shared" si="9"/>
        <v>-287000</v>
      </c>
      <c r="F31" s="145">
        <f>SUM(B31:E31)</f>
        <v>327100</v>
      </c>
      <c r="G31" s="79"/>
      <c r="H31" s="119" t="s">
        <v>57</v>
      </c>
      <c r="I31" s="7">
        <f>SUMIF('Vendor Cost Estimates'!$A:$A,$H31,'Vendor Cost Estimates'!D:D)</f>
        <v>192000</v>
      </c>
      <c r="J31" s="7">
        <f>SUMIF('Vendor Cost Estimates'!$A:$A,$H31,'Vendor Cost Estimates'!E:E)</f>
        <v>309000</v>
      </c>
      <c r="K31" s="7">
        <f>SUMIF('Vendor Cost Estimates'!$A:$A,$H31,'Vendor Cost Estimates'!F:F)+SUMIF('Vendor Cost Estimates'!$A:$A,$H31,'Vendor Cost Estimates'!G:G)</f>
        <v>33000</v>
      </c>
      <c r="L31" s="7">
        <f>SUMIF('Vendor Cost Estimates'!$A:$A,$H31,'Vendor Cost Estimates'!I:I)</f>
        <v>-287000</v>
      </c>
      <c r="M31" s="145">
        <f>SUM(I31:L31)</f>
        <v>247000</v>
      </c>
      <c r="N31" s="147"/>
      <c r="O31" s="119" t="s">
        <v>57</v>
      </c>
      <c r="P31" s="7">
        <f t="shared" si="10"/>
        <v>28800</v>
      </c>
      <c r="Q31" s="7">
        <f t="shared" si="10"/>
        <v>46350</v>
      </c>
      <c r="R31" s="7">
        <f t="shared" si="10"/>
        <v>4950</v>
      </c>
      <c r="S31" s="7">
        <v>0</v>
      </c>
      <c r="T31" s="145">
        <f>SUM(P31:S31)</f>
        <v>80100</v>
      </c>
    </row>
    <row r="32" spans="1:20" x14ac:dyDescent="0.25">
      <c r="A32" s="104" t="s">
        <v>56</v>
      </c>
      <c r="B32" s="148">
        <f t="shared" si="9"/>
        <v>346150</v>
      </c>
      <c r="C32" s="148">
        <f t="shared" si="9"/>
        <v>284050</v>
      </c>
      <c r="D32" s="148">
        <f t="shared" si="9"/>
        <v>24150</v>
      </c>
      <c r="E32" s="148">
        <f t="shared" si="9"/>
        <v>-318000</v>
      </c>
      <c r="F32" s="146">
        <f>SUM(B32:E32)</f>
        <v>336350</v>
      </c>
      <c r="G32" s="79"/>
      <c r="H32" s="104" t="s">
        <v>56</v>
      </c>
      <c r="I32" s="148">
        <f>SUMIF('Vendor Cost Estimates'!$A:$A,$H32,'Vendor Cost Estimates'!D:D)</f>
        <v>301000</v>
      </c>
      <c r="J32" s="148">
        <f>SUMIF('Vendor Cost Estimates'!$A:$A,$H32,'Vendor Cost Estimates'!E:E)</f>
        <v>247000</v>
      </c>
      <c r="K32" s="148">
        <f>SUMIF('Vendor Cost Estimates'!$A:$A,$H32,'Vendor Cost Estimates'!F:F)+SUMIF('Vendor Cost Estimates'!$A:$A,$H32,'Vendor Cost Estimates'!G:G)</f>
        <v>21000</v>
      </c>
      <c r="L32" s="148">
        <f>SUMIF('Vendor Cost Estimates'!$A:$A,$H32,'Vendor Cost Estimates'!I:I)</f>
        <v>-318000</v>
      </c>
      <c r="M32" s="146">
        <f>SUM(I32:L32)</f>
        <v>251000</v>
      </c>
      <c r="N32" s="147"/>
      <c r="O32" s="104" t="s">
        <v>56</v>
      </c>
      <c r="P32" s="148">
        <f t="shared" si="10"/>
        <v>45150</v>
      </c>
      <c r="Q32" s="148">
        <f t="shared" si="10"/>
        <v>37050</v>
      </c>
      <c r="R32" s="148">
        <f t="shared" si="10"/>
        <v>3150</v>
      </c>
      <c r="S32" s="148">
        <v>0</v>
      </c>
      <c r="T32" s="146">
        <f>SUM(P32:S32)</f>
        <v>85350</v>
      </c>
    </row>
    <row r="33" spans="1:20" x14ac:dyDescent="0.25">
      <c r="A33" s="105" t="s">
        <v>55</v>
      </c>
      <c r="B33" s="98">
        <f>SUM(B29:B32)</f>
        <v>901600</v>
      </c>
      <c r="C33" s="98">
        <f>SUM(C29:C32)</f>
        <v>1178750</v>
      </c>
      <c r="D33" s="98">
        <f>SUM(D29:D32)</f>
        <v>248400</v>
      </c>
      <c r="E33" s="98">
        <f>SUM(E29:E32)</f>
        <v>-1267000</v>
      </c>
      <c r="F33" s="98">
        <f>SUM(F29:F32)</f>
        <v>1061750</v>
      </c>
      <c r="G33" s="79"/>
      <c r="H33" s="105" t="s">
        <v>55</v>
      </c>
      <c r="I33" s="98">
        <f>SUM(I29:I32)</f>
        <v>784000</v>
      </c>
      <c r="J33" s="98">
        <f>SUM(J29:J32)</f>
        <v>1025000</v>
      </c>
      <c r="K33" s="98">
        <f>SUM(K29:K32)</f>
        <v>216000</v>
      </c>
      <c r="L33" s="98">
        <f>SUM(L29:L32)</f>
        <v>-1267000</v>
      </c>
      <c r="M33" s="98">
        <f>SUM(M29:M32)</f>
        <v>758000</v>
      </c>
      <c r="N33" s="147"/>
      <c r="O33" s="105" t="s">
        <v>55</v>
      </c>
      <c r="P33" s="98">
        <f>SUM(P29:P32)</f>
        <v>117600</v>
      </c>
      <c r="Q33" s="98">
        <f>SUM(Q29:Q32)</f>
        <v>153750</v>
      </c>
      <c r="R33" s="98">
        <f>SUM(R29:R32)</f>
        <v>32400</v>
      </c>
      <c r="S33" s="98">
        <f>SUM(S29:S32)</f>
        <v>0</v>
      </c>
      <c r="T33" s="98">
        <f>SUM(T29:T32)</f>
        <v>303750</v>
      </c>
    </row>
    <row r="34" spans="1:20" x14ac:dyDescent="0.25">
      <c r="A34" s="119"/>
      <c r="B34" s="7"/>
      <c r="C34" s="7"/>
      <c r="D34" s="7"/>
      <c r="E34" s="7"/>
      <c r="F34" s="145"/>
      <c r="G34" s="79"/>
      <c r="H34" s="119"/>
      <c r="I34" s="7"/>
      <c r="J34" s="7"/>
      <c r="K34" s="7"/>
      <c r="L34" s="7"/>
      <c r="M34" s="145"/>
      <c r="N34" s="147"/>
      <c r="O34" s="119"/>
      <c r="P34" s="7"/>
      <c r="Q34" s="7"/>
      <c r="R34" s="7"/>
      <c r="S34" s="7"/>
      <c r="T34" s="145"/>
    </row>
    <row r="35" spans="1:20" x14ac:dyDescent="0.25">
      <c r="A35" s="121" t="s">
        <v>54</v>
      </c>
      <c r="B35" s="7"/>
      <c r="C35" s="7"/>
      <c r="D35" s="7"/>
      <c r="E35" s="7"/>
      <c r="F35" s="145"/>
      <c r="G35" s="79"/>
      <c r="H35" s="121" t="s">
        <v>54</v>
      </c>
      <c r="I35" s="7"/>
      <c r="J35" s="7"/>
      <c r="K35" s="7"/>
      <c r="L35" s="7"/>
      <c r="M35" s="145"/>
      <c r="N35" s="147"/>
      <c r="O35" s="121" t="s">
        <v>54</v>
      </c>
      <c r="P35" s="7"/>
      <c r="Q35" s="7"/>
      <c r="R35" s="7"/>
      <c r="S35" s="7"/>
      <c r="T35" s="145"/>
    </row>
    <row r="36" spans="1:20" x14ac:dyDescent="0.25">
      <c r="A36" s="121" t="s">
        <v>53</v>
      </c>
      <c r="B36" s="7">
        <f t="shared" ref="B36:B67" si="11">I36+P36</f>
        <v>421015</v>
      </c>
      <c r="C36" s="7">
        <f t="shared" ref="C36:C67" si="12">J36+Q36</f>
        <v>438610</v>
      </c>
      <c r="D36" s="7">
        <f t="shared" ref="D36:D67" si="13">K36+R36</f>
        <v>78660</v>
      </c>
      <c r="E36" s="7">
        <f t="shared" ref="E36:E67" si="14">L36+S36</f>
        <v>-296100</v>
      </c>
      <c r="F36" s="145">
        <f t="shared" ref="F36:F67" si="15">SUM(B36:E36)</f>
        <v>642185</v>
      </c>
      <c r="G36" s="79"/>
      <c r="H36" s="121" t="s">
        <v>53</v>
      </c>
      <c r="I36" s="7">
        <f>SUMIF('Vendor Cost Estimates'!$A:$A,$H36,'Vendor Cost Estimates'!D:D)</f>
        <v>366100</v>
      </c>
      <c r="J36" s="7">
        <f>SUMIF('Vendor Cost Estimates'!$A:$A,$H36,'Vendor Cost Estimates'!E:E)</f>
        <v>381400</v>
      </c>
      <c r="K36" s="7">
        <f>SUMIF('Vendor Cost Estimates'!$A:$A,$H36,'Vendor Cost Estimates'!F:F)+SUMIF('Vendor Cost Estimates'!$A:$A,$H36,'Vendor Cost Estimates'!G:G)</f>
        <v>68400</v>
      </c>
      <c r="L36" s="7">
        <f>SUMIF('Vendor Cost Estimates'!$A:$A,$H36,'Vendor Cost Estimates'!I:I)</f>
        <v>-296100</v>
      </c>
      <c r="M36" s="145">
        <f t="shared" ref="M36:M67" si="16">SUM(I36:L36)</f>
        <v>519800</v>
      </c>
      <c r="N36" s="147"/>
      <c r="O36" s="121" t="s">
        <v>53</v>
      </c>
      <c r="P36" s="7">
        <f t="shared" ref="P36:P67" si="17">ROUND(I36*$P$4,0)</f>
        <v>54915</v>
      </c>
      <c r="Q36" s="7">
        <f t="shared" ref="Q36:Q67" si="18">ROUND(J36*$P$4,0)</f>
        <v>57210</v>
      </c>
      <c r="R36" s="7">
        <f t="shared" ref="R36:R67" si="19">ROUND(K36*$P$4,0)</f>
        <v>10260</v>
      </c>
      <c r="S36" s="7">
        <v>0</v>
      </c>
      <c r="T36" s="145">
        <f t="shared" ref="T36:T67" si="20">SUM(P36:S36)</f>
        <v>122385</v>
      </c>
    </row>
    <row r="37" spans="1:20" x14ac:dyDescent="0.25">
      <c r="A37" s="119" t="s">
        <v>52</v>
      </c>
      <c r="B37" s="7">
        <f t="shared" si="11"/>
        <v>1872775</v>
      </c>
      <c r="C37" s="7">
        <f t="shared" si="12"/>
        <v>1941545</v>
      </c>
      <c r="D37" s="7">
        <f t="shared" si="13"/>
        <v>1155175</v>
      </c>
      <c r="E37" s="7">
        <f t="shared" si="14"/>
        <v>-969700</v>
      </c>
      <c r="F37" s="145">
        <f t="shared" si="15"/>
        <v>3999795</v>
      </c>
      <c r="G37" s="79"/>
      <c r="H37" s="119" t="s">
        <v>52</v>
      </c>
      <c r="I37" s="7">
        <f>SUMIF('Vendor Cost Estimates'!$A:$A,$H37,'Vendor Cost Estimates'!D:D)</f>
        <v>1628500</v>
      </c>
      <c r="J37" s="7">
        <f>SUMIF('Vendor Cost Estimates'!$A:$A,$H37,'Vendor Cost Estimates'!E:E)</f>
        <v>1688300</v>
      </c>
      <c r="K37" s="7">
        <f>SUMIF('Vendor Cost Estimates'!$A:$A,$H37,'Vendor Cost Estimates'!F:F)+SUMIF('Vendor Cost Estimates'!$A:$A,$H37,'Vendor Cost Estimates'!G:G)</f>
        <v>1004500</v>
      </c>
      <c r="L37" s="7">
        <f>SUMIF('Vendor Cost Estimates'!$A:$A,$H37,'Vendor Cost Estimates'!I:I)</f>
        <v>-969700</v>
      </c>
      <c r="M37" s="145">
        <f t="shared" si="16"/>
        <v>3351600</v>
      </c>
      <c r="N37" s="147"/>
      <c r="O37" s="119" t="s">
        <v>52</v>
      </c>
      <c r="P37" s="7">
        <f t="shared" si="17"/>
        <v>244275</v>
      </c>
      <c r="Q37" s="7">
        <f t="shared" si="18"/>
        <v>253245</v>
      </c>
      <c r="R37" s="7">
        <f t="shared" si="19"/>
        <v>150675</v>
      </c>
      <c r="S37" s="7">
        <v>0</v>
      </c>
      <c r="T37" s="145">
        <f t="shared" si="20"/>
        <v>648195</v>
      </c>
    </row>
    <row r="38" spans="1:20" x14ac:dyDescent="0.25">
      <c r="A38" s="121" t="s">
        <v>51</v>
      </c>
      <c r="B38" s="7">
        <f t="shared" si="11"/>
        <v>76590</v>
      </c>
      <c r="C38" s="7">
        <f t="shared" si="12"/>
        <v>79695</v>
      </c>
      <c r="D38" s="7">
        <f t="shared" si="13"/>
        <v>41630</v>
      </c>
      <c r="E38" s="7">
        <f t="shared" si="14"/>
        <v>-31100</v>
      </c>
      <c r="F38" s="145">
        <f t="shared" si="15"/>
        <v>166815</v>
      </c>
      <c r="G38" s="79"/>
      <c r="H38" s="121" t="s">
        <v>51</v>
      </c>
      <c r="I38" s="7">
        <f>SUMIF('Vendor Cost Estimates'!$A:$A,$H38,'Vendor Cost Estimates'!D:D)</f>
        <v>66600</v>
      </c>
      <c r="J38" s="7">
        <f>SUMIF('Vendor Cost Estimates'!$A:$A,$H38,'Vendor Cost Estimates'!E:E)</f>
        <v>69300</v>
      </c>
      <c r="K38" s="7">
        <f>SUMIF('Vendor Cost Estimates'!$A:$A,$H38,'Vendor Cost Estimates'!F:F)+SUMIF('Vendor Cost Estimates'!$A:$A,$H38,'Vendor Cost Estimates'!G:G)</f>
        <v>36200</v>
      </c>
      <c r="L38" s="7">
        <f>SUMIF('Vendor Cost Estimates'!$A:$A,$H38,'Vendor Cost Estimates'!I:I)</f>
        <v>-31100</v>
      </c>
      <c r="M38" s="145">
        <f t="shared" si="16"/>
        <v>141000</v>
      </c>
      <c r="N38" s="147"/>
      <c r="O38" s="121" t="s">
        <v>51</v>
      </c>
      <c r="P38" s="7">
        <f t="shared" si="17"/>
        <v>9990</v>
      </c>
      <c r="Q38" s="7">
        <f t="shared" si="18"/>
        <v>10395</v>
      </c>
      <c r="R38" s="7">
        <f t="shared" si="19"/>
        <v>5430</v>
      </c>
      <c r="S38" s="7">
        <v>0</v>
      </c>
      <c r="T38" s="145">
        <f t="shared" si="20"/>
        <v>25815</v>
      </c>
    </row>
    <row r="39" spans="1:20" x14ac:dyDescent="0.25">
      <c r="A39" s="119" t="s">
        <v>50</v>
      </c>
      <c r="B39" s="7">
        <f t="shared" si="11"/>
        <v>9050040</v>
      </c>
      <c r="C39" s="7">
        <f t="shared" si="12"/>
        <v>9426895</v>
      </c>
      <c r="D39" s="7">
        <f t="shared" si="13"/>
        <v>2351980</v>
      </c>
      <c r="E39" s="7">
        <f t="shared" si="14"/>
        <v>-7390700</v>
      </c>
      <c r="F39" s="145">
        <f t="shared" si="15"/>
        <v>13438215</v>
      </c>
      <c r="G39" s="79"/>
      <c r="H39" s="119" t="s">
        <v>50</v>
      </c>
      <c r="I39" s="7">
        <f>SUMIF('Vendor Cost Estimates'!$A:$A,$H39,'Vendor Cost Estimates'!D:D)</f>
        <v>7869600</v>
      </c>
      <c r="J39" s="7">
        <f>SUMIF('Vendor Cost Estimates'!$A:$A,$H39,'Vendor Cost Estimates'!E:E)</f>
        <v>8197300</v>
      </c>
      <c r="K39" s="7">
        <f>SUMIF('Vendor Cost Estimates'!$A:$A,$H39,'Vendor Cost Estimates'!F:F)+SUMIF('Vendor Cost Estimates'!$A:$A,$H39,'Vendor Cost Estimates'!G:G)</f>
        <v>2045200</v>
      </c>
      <c r="L39" s="7">
        <f>SUMIF('Vendor Cost Estimates'!$A:$A,$H39,'Vendor Cost Estimates'!I:I)</f>
        <v>-7390700</v>
      </c>
      <c r="M39" s="145">
        <f t="shared" si="16"/>
        <v>10721400</v>
      </c>
      <c r="N39" s="147"/>
      <c r="O39" s="119" t="s">
        <v>50</v>
      </c>
      <c r="P39" s="7">
        <f t="shared" si="17"/>
        <v>1180440</v>
      </c>
      <c r="Q39" s="7">
        <f t="shared" si="18"/>
        <v>1229595</v>
      </c>
      <c r="R39" s="7">
        <f t="shared" si="19"/>
        <v>306780</v>
      </c>
      <c r="S39" s="7">
        <v>0</v>
      </c>
      <c r="T39" s="145">
        <f t="shared" si="20"/>
        <v>2716815</v>
      </c>
    </row>
    <row r="40" spans="1:20" x14ac:dyDescent="0.25">
      <c r="A40" s="119" t="s">
        <v>49</v>
      </c>
      <c r="B40" s="7">
        <f t="shared" si="11"/>
        <v>2927785</v>
      </c>
      <c r="C40" s="7">
        <f t="shared" si="12"/>
        <v>3049685</v>
      </c>
      <c r="D40" s="7">
        <f t="shared" si="13"/>
        <v>2377280</v>
      </c>
      <c r="E40" s="7">
        <f t="shared" si="14"/>
        <v>-2211400</v>
      </c>
      <c r="F40" s="145">
        <f t="shared" si="15"/>
        <v>6143350</v>
      </c>
      <c r="G40" s="79"/>
      <c r="H40" s="119" t="s">
        <v>49</v>
      </c>
      <c r="I40" s="7">
        <f>SUMIF('Vendor Cost Estimates'!$A:$A,$H40,'Vendor Cost Estimates'!D:D)</f>
        <v>2545900</v>
      </c>
      <c r="J40" s="7">
        <f>SUMIF('Vendor Cost Estimates'!$A:$A,$H40,'Vendor Cost Estimates'!E:E)</f>
        <v>2651900</v>
      </c>
      <c r="K40" s="7">
        <f>SUMIF('Vendor Cost Estimates'!$A:$A,$H40,'Vendor Cost Estimates'!F:F)+SUMIF('Vendor Cost Estimates'!$A:$A,$H40,'Vendor Cost Estimates'!G:G)</f>
        <v>2067200</v>
      </c>
      <c r="L40" s="7">
        <f>SUMIF('Vendor Cost Estimates'!$A:$A,$H40,'Vendor Cost Estimates'!I:I)</f>
        <v>-2211400</v>
      </c>
      <c r="M40" s="145">
        <f t="shared" si="16"/>
        <v>5053600</v>
      </c>
      <c r="N40" s="147"/>
      <c r="O40" s="119" t="s">
        <v>49</v>
      </c>
      <c r="P40" s="7">
        <f t="shared" si="17"/>
        <v>381885</v>
      </c>
      <c r="Q40" s="7">
        <f t="shared" si="18"/>
        <v>397785</v>
      </c>
      <c r="R40" s="7">
        <f t="shared" si="19"/>
        <v>310080</v>
      </c>
      <c r="S40" s="7">
        <v>0</v>
      </c>
      <c r="T40" s="145">
        <f t="shared" si="20"/>
        <v>1089750</v>
      </c>
    </row>
    <row r="41" spans="1:20" x14ac:dyDescent="0.25">
      <c r="A41" s="119" t="s">
        <v>48</v>
      </c>
      <c r="B41" s="7">
        <f t="shared" si="11"/>
        <v>5068625</v>
      </c>
      <c r="C41" s="7">
        <f t="shared" si="12"/>
        <v>5279765</v>
      </c>
      <c r="D41" s="7">
        <f t="shared" si="13"/>
        <v>2400625</v>
      </c>
      <c r="E41" s="7">
        <f t="shared" si="14"/>
        <v>-3628000</v>
      </c>
      <c r="F41" s="145">
        <f t="shared" si="15"/>
        <v>9121015</v>
      </c>
      <c r="G41" s="79"/>
      <c r="H41" s="119" t="s">
        <v>48</v>
      </c>
      <c r="I41" s="7">
        <f>SUMIF('Vendor Cost Estimates'!$A:$A,$H41,'Vendor Cost Estimates'!D:D)</f>
        <v>4407500</v>
      </c>
      <c r="J41" s="7">
        <f>SUMIF('Vendor Cost Estimates'!$A:$A,$H41,'Vendor Cost Estimates'!E:E)</f>
        <v>4591100</v>
      </c>
      <c r="K41" s="7">
        <f>SUMIF('Vendor Cost Estimates'!$A:$A,$H41,'Vendor Cost Estimates'!F:F)+SUMIF('Vendor Cost Estimates'!$A:$A,$H41,'Vendor Cost Estimates'!G:G)</f>
        <v>2087500</v>
      </c>
      <c r="L41" s="7">
        <f>SUMIF('Vendor Cost Estimates'!$A:$A,$H41,'Vendor Cost Estimates'!I:I)</f>
        <v>-3628000</v>
      </c>
      <c r="M41" s="145">
        <f t="shared" si="16"/>
        <v>7458100</v>
      </c>
      <c r="N41" s="147"/>
      <c r="O41" s="119" t="s">
        <v>48</v>
      </c>
      <c r="P41" s="7">
        <f t="shared" si="17"/>
        <v>661125</v>
      </c>
      <c r="Q41" s="7">
        <f t="shared" si="18"/>
        <v>688665</v>
      </c>
      <c r="R41" s="7">
        <f t="shared" si="19"/>
        <v>313125</v>
      </c>
      <c r="S41" s="7">
        <v>0</v>
      </c>
      <c r="T41" s="145">
        <f t="shared" si="20"/>
        <v>1662915</v>
      </c>
    </row>
    <row r="42" spans="1:20" x14ac:dyDescent="0.25">
      <c r="A42" s="119" t="s">
        <v>47</v>
      </c>
      <c r="B42" s="7">
        <f t="shared" si="11"/>
        <v>3942430</v>
      </c>
      <c r="C42" s="7">
        <f t="shared" si="12"/>
        <v>4106765</v>
      </c>
      <c r="D42" s="7">
        <f t="shared" si="13"/>
        <v>2025955</v>
      </c>
      <c r="E42" s="7">
        <f t="shared" si="14"/>
        <v>-2889500</v>
      </c>
      <c r="F42" s="145">
        <f t="shared" si="15"/>
        <v>7185650</v>
      </c>
      <c r="G42" s="79"/>
      <c r="H42" s="119" t="s">
        <v>47</v>
      </c>
      <c r="I42" s="7">
        <f>SUMIF('Vendor Cost Estimates'!$A:$A,$H42,'Vendor Cost Estimates'!D:D)</f>
        <v>3428200</v>
      </c>
      <c r="J42" s="7">
        <f>SUMIF('Vendor Cost Estimates'!$A:$A,$H42,'Vendor Cost Estimates'!E:E)</f>
        <v>3571100</v>
      </c>
      <c r="K42" s="7">
        <f>SUMIF('Vendor Cost Estimates'!$A:$A,$H42,'Vendor Cost Estimates'!F:F)+SUMIF('Vendor Cost Estimates'!$A:$A,$H42,'Vendor Cost Estimates'!G:G)</f>
        <v>1761700</v>
      </c>
      <c r="L42" s="7">
        <f>SUMIF('Vendor Cost Estimates'!$A:$A,$H42,'Vendor Cost Estimates'!I:I)</f>
        <v>-2889500</v>
      </c>
      <c r="M42" s="145">
        <f t="shared" si="16"/>
        <v>5871500</v>
      </c>
      <c r="N42" s="147"/>
      <c r="O42" s="119" t="s">
        <v>47</v>
      </c>
      <c r="P42" s="7">
        <f t="shared" si="17"/>
        <v>514230</v>
      </c>
      <c r="Q42" s="7">
        <f t="shared" si="18"/>
        <v>535665</v>
      </c>
      <c r="R42" s="7">
        <f t="shared" si="19"/>
        <v>264255</v>
      </c>
      <c r="S42" s="7">
        <v>0</v>
      </c>
      <c r="T42" s="145">
        <f t="shared" si="20"/>
        <v>1314150</v>
      </c>
    </row>
    <row r="43" spans="1:20" x14ac:dyDescent="0.25">
      <c r="A43" s="119" t="s">
        <v>46</v>
      </c>
      <c r="B43" s="7">
        <f t="shared" si="11"/>
        <v>5716765</v>
      </c>
      <c r="C43" s="7">
        <f t="shared" si="12"/>
        <v>5954700</v>
      </c>
      <c r="D43" s="7">
        <f t="shared" si="13"/>
        <v>3895510</v>
      </c>
      <c r="E43" s="7">
        <f t="shared" si="14"/>
        <v>-4272200</v>
      </c>
      <c r="F43" s="145">
        <f t="shared" si="15"/>
        <v>11294775</v>
      </c>
      <c r="G43" s="79"/>
      <c r="H43" s="119" t="s">
        <v>46</v>
      </c>
      <c r="I43" s="7">
        <f>SUMIF('Vendor Cost Estimates'!$A:$A,$H43,'Vendor Cost Estimates'!D:D)</f>
        <v>4971100</v>
      </c>
      <c r="J43" s="7">
        <f>SUMIF('Vendor Cost Estimates'!$A:$A,$H43,'Vendor Cost Estimates'!E:E)</f>
        <v>5178000</v>
      </c>
      <c r="K43" s="7">
        <f>SUMIF('Vendor Cost Estimates'!$A:$A,$H43,'Vendor Cost Estimates'!F:F)+SUMIF('Vendor Cost Estimates'!$A:$A,$H43,'Vendor Cost Estimates'!G:G)</f>
        <v>3387400</v>
      </c>
      <c r="L43" s="7">
        <f>SUMIF('Vendor Cost Estimates'!$A:$A,$H43,'Vendor Cost Estimates'!I:I)</f>
        <v>-4272200</v>
      </c>
      <c r="M43" s="145">
        <f t="shared" si="16"/>
        <v>9264300</v>
      </c>
      <c r="N43" s="147"/>
      <c r="O43" s="119" t="s">
        <v>46</v>
      </c>
      <c r="P43" s="7">
        <f t="shared" si="17"/>
        <v>745665</v>
      </c>
      <c r="Q43" s="7">
        <f t="shared" si="18"/>
        <v>776700</v>
      </c>
      <c r="R43" s="7">
        <f t="shared" si="19"/>
        <v>508110</v>
      </c>
      <c r="S43" s="7">
        <v>0</v>
      </c>
      <c r="T43" s="145">
        <f t="shared" si="20"/>
        <v>2030475</v>
      </c>
    </row>
    <row r="44" spans="1:20" x14ac:dyDescent="0.25">
      <c r="A44" s="121" t="s">
        <v>45</v>
      </c>
      <c r="B44" s="7">
        <f t="shared" si="11"/>
        <v>6061650</v>
      </c>
      <c r="C44" s="7">
        <f t="shared" si="12"/>
        <v>6314190</v>
      </c>
      <c r="D44" s="7">
        <f t="shared" si="13"/>
        <v>3916670</v>
      </c>
      <c r="E44" s="7">
        <f t="shared" si="14"/>
        <v>-4602400</v>
      </c>
      <c r="F44" s="145">
        <f t="shared" si="15"/>
        <v>11690110</v>
      </c>
      <c r="G44" s="79"/>
      <c r="H44" s="121" t="s">
        <v>45</v>
      </c>
      <c r="I44" s="7">
        <f>SUMIF('Vendor Cost Estimates'!$A:$A,$H44,'Vendor Cost Estimates'!D:D)</f>
        <v>5271000</v>
      </c>
      <c r="J44" s="7">
        <f>SUMIF('Vendor Cost Estimates'!$A:$A,$H44,'Vendor Cost Estimates'!E:E)</f>
        <v>5490600</v>
      </c>
      <c r="K44" s="7">
        <f>SUMIF('Vendor Cost Estimates'!$A:$A,$H44,'Vendor Cost Estimates'!F:F)+SUMIF('Vendor Cost Estimates'!$A:$A,$H44,'Vendor Cost Estimates'!G:G)</f>
        <v>3405800</v>
      </c>
      <c r="L44" s="7">
        <f>SUMIF('Vendor Cost Estimates'!$A:$A,$H44,'Vendor Cost Estimates'!I:I)</f>
        <v>-4602400</v>
      </c>
      <c r="M44" s="145">
        <f t="shared" si="16"/>
        <v>9565000</v>
      </c>
      <c r="N44" s="147"/>
      <c r="O44" s="121" t="s">
        <v>45</v>
      </c>
      <c r="P44" s="7">
        <f t="shared" si="17"/>
        <v>790650</v>
      </c>
      <c r="Q44" s="7">
        <f t="shared" si="18"/>
        <v>823590</v>
      </c>
      <c r="R44" s="7">
        <f t="shared" si="19"/>
        <v>510870</v>
      </c>
      <c r="S44" s="7">
        <v>0</v>
      </c>
      <c r="T44" s="145">
        <f t="shared" si="20"/>
        <v>2125110</v>
      </c>
    </row>
    <row r="45" spans="1:20" x14ac:dyDescent="0.25">
      <c r="A45" s="119" t="s">
        <v>44</v>
      </c>
      <c r="B45" s="7">
        <f t="shared" si="11"/>
        <v>5762765</v>
      </c>
      <c r="C45" s="7">
        <f t="shared" si="12"/>
        <v>6002885</v>
      </c>
      <c r="D45" s="7">
        <f t="shared" si="13"/>
        <v>3725425</v>
      </c>
      <c r="E45" s="7">
        <f t="shared" si="14"/>
        <v>-4240600</v>
      </c>
      <c r="F45" s="145">
        <f t="shared" si="15"/>
        <v>11250475</v>
      </c>
      <c r="G45" s="79"/>
      <c r="H45" s="119" t="s">
        <v>44</v>
      </c>
      <c r="I45" s="7">
        <f>SUMIF('Vendor Cost Estimates'!$A:$A,$H45,'Vendor Cost Estimates'!D:D)</f>
        <v>5011100</v>
      </c>
      <c r="J45" s="7">
        <f>SUMIF('Vendor Cost Estimates'!$A:$A,$H45,'Vendor Cost Estimates'!E:E)</f>
        <v>5219900</v>
      </c>
      <c r="K45" s="7">
        <f>SUMIF('Vendor Cost Estimates'!$A:$A,$H45,'Vendor Cost Estimates'!F:F)+SUMIF('Vendor Cost Estimates'!$A:$A,$H45,'Vendor Cost Estimates'!G:G)</f>
        <v>3239500</v>
      </c>
      <c r="L45" s="7">
        <f>SUMIF('Vendor Cost Estimates'!$A:$A,$H45,'Vendor Cost Estimates'!I:I)</f>
        <v>-4240600</v>
      </c>
      <c r="M45" s="145">
        <f t="shared" si="16"/>
        <v>9229900</v>
      </c>
      <c r="N45" s="147"/>
      <c r="O45" s="119" t="s">
        <v>44</v>
      </c>
      <c r="P45" s="7">
        <f t="shared" si="17"/>
        <v>751665</v>
      </c>
      <c r="Q45" s="7">
        <f t="shared" si="18"/>
        <v>782985</v>
      </c>
      <c r="R45" s="7">
        <f t="shared" si="19"/>
        <v>485925</v>
      </c>
      <c r="S45" s="7">
        <v>0</v>
      </c>
      <c r="T45" s="145">
        <f t="shared" si="20"/>
        <v>2020575</v>
      </c>
    </row>
    <row r="46" spans="1:20" x14ac:dyDescent="0.25">
      <c r="A46" s="119" t="s">
        <v>43</v>
      </c>
      <c r="B46" s="7">
        <f t="shared" si="11"/>
        <v>4382650</v>
      </c>
      <c r="C46" s="7">
        <f t="shared" si="12"/>
        <v>4565040</v>
      </c>
      <c r="D46" s="7">
        <f t="shared" si="13"/>
        <v>2222720</v>
      </c>
      <c r="E46" s="7">
        <f t="shared" si="14"/>
        <v>-3300700</v>
      </c>
      <c r="F46" s="145">
        <f t="shared" si="15"/>
        <v>7869710</v>
      </c>
      <c r="G46" s="79"/>
      <c r="H46" s="119" t="s">
        <v>43</v>
      </c>
      <c r="I46" s="7">
        <f>SUMIF('Vendor Cost Estimates'!$A:$A,$H46,'Vendor Cost Estimates'!D:D)</f>
        <v>3811000</v>
      </c>
      <c r="J46" s="7">
        <f>SUMIF('Vendor Cost Estimates'!$A:$A,$H46,'Vendor Cost Estimates'!E:E)</f>
        <v>3969600</v>
      </c>
      <c r="K46" s="7">
        <f>SUMIF('Vendor Cost Estimates'!$A:$A,$H46,'Vendor Cost Estimates'!F:F)+SUMIF('Vendor Cost Estimates'!$A:$A,$H46,'Vendor Cost Estimates'!G:G)</f>
        <v>1932800</v>
      </c>
      <c r="L46" s="7">
        <f>SUMIF('Vendor Cost Estimates'!$A:$A,$H46,'Vendor Cost Estimates'!I:I)</f>
        <v>-3300700</v>
      </c>
      <c r="M46" s="145">
        <f t="shared" si="16"/>
        <v>6412700</v>
      </c>
      <c r="N46" s="147"/>
      <c r="O46" s="119" t="s">
        <v>43</v>
      </c>
      <c r="P46" s="7">
        <f t="shared" si="17"/>
        <v>571650</v>
      </c>
      <c r="Q46" s="7">
        <f t="shared" si="18"/>
        <v>595440</v>
      </c>
      <c r="R46" s="7">
        <f t="shared" si="19"/>
        <v>289920</v>
      </c>
      <c r="S46" s="7">
        <v>0</v>
      </c>
      <c r="T46" s="145">
        <f t="shared" si="20"/>
        <v>1457010</v>
      </c>
    </row>
    <row r="47" spans="1:20" x14ac:dyDescent="0.25">
      <c r="A47" s="119" t="s">
        <v>42</v>
      </c>
      <c r="B47" s="7">
        <f t="shared" si="11"/>
        <v>6130190</v>
      </c>
      <c r="C47" s="7">
        <f t="shared" si="12"/>
        <v>6343285</v>
      </c>
      <c r="D47" s="7">
        <f t="shared" si="13"/>
        <v>5252740</v>
      </c>
      <c r="E47" s="7">
        <f t="shared" si="14"/>
        <v>-4267300</v>
      </c>
      <c r="F47" s="145">
        <f t="shared" si="15"/>
        <v>13458915</v>
      </c>
      <c r="G47" s="79"/>
      <c r="H47" s="119" t="s">
        <v>42</v>
      </c>
      <c r="I47" s="7">
        <f>SUMIF('Vendor Cost Estimates'!$A:$A,$H47,'Vendor Cost Estimates'!D:D)</f>
        <v>5330600</v>
      </c>
      <c r="J47" s="7">
        <f>SUMIF('Vendor Cost Estimates'!$A:$A,$H47,'Vendor Cost Estimates'!E:E)</f>
        <v>5515900</v>
      </c>
      <c r="K47" s="7">
        <f>SUMIF('Vendor Cost Estimates'!$A:$A,$H47,'Vendor Cost Estimates'!F:F)+SUMIF('Vendor Cost Estimates'!$A:$A,$H47,'Vendor Cost Estimates'!G:G)</f>
        <v>4567600</v>
      </c>
      <c r="L47" s="7">
        <f>SUMIF('Vendor Cost Estimates'!$A:$A,$H47,'Vendor Cost Estimates'!I:I)</f>
        <v>-4267300</v>
      </c>
      <c r="M47" s="145">
        <f t="shared" si="16"/>
        <v>11146800</v>
      </c>
      <c r="N47" s="147"/>
      <c r="O47" s="119" t="s">
        <v>42</v>
      </c>
      <c r="P47" s="7">
        <f t="shared" si="17"/>
        <v>799590</v>
      </c>
      <c r="Q47" s="7">
        <f t="shared" si="18"/>
        <v>827385</v>
      </c>
      <c r="R47" s="7">
        <f t="shared" si="19"/>
        <v>685140</v>
      </c>
      <c r="S47" s="7">
        <v>0</v>
      </c>
      <c r="T47" s="145">
        <f t="shared" si="20"/>
        <v>2312115</v>
      </c>
    </row>
    <row r="48" spans="1:20" x14ac:dyDescent="0.25">
      <c r="A48" s="119" t="s">
        <v>41</v>
      </c>
      <c r="B48" s="7">
        <f t="shared" si="11"/>
        <v>53820</v>
      </c>
      <c r="C48" s="7">
        <f t="shared" si="12"/>
        <v>55890</v>
      </c>
      <c r="D48" s="7">
        <f t="shared" si="13"/>
        <v>35880</v>
      </c>
      <c r="E48" s="7">
        <f t="shared" si="14"/>
        <v>-38800</v>
      </c>
      <c r="F48" s="145">
        <f t="shared" si="15"/>
        <v>106790</v>
      </c>
      <c r="G48" s="79"/>
      <c r="H48" s="119" t="s">
        <v>41</v>
      </c>
      <c r="I48" s="7">
        <f>SUMIF('Vendor Cost Estimates'!$A:$A,$H48,'Vendor Cost Estimates'!D:D)</f>
        <v>46800</v>
      </c>
      <c r="J48" s="7">
        <f>SUMIF('Vendor Cost Estimates'!$A:$A,$H48,'Vendor Cost Estimates'!E:E)</f>
        <v>48600</v>
      </c>
      <c r="K48" s="7">
        <f>SUMIF('Vendor Cost Estimates'!$A:$A,$H48,'Vendor Cost Estimates'!F:F)+SUMIF('Vendor Cost Estimates'!$A:$A,$H48,'Vendor Cost Estimates'!G:G)</f>
        <v>31200</v>
      </c>
      <c r="L48" s="7">
        <f>SUMIF('Vendor Cost Estimates'!$A:$A,$H48,'Vendor Cost Estimates'!I:I)</f>
        <v>-38800</v>
      </c>
      <c r="M48" s="145">
        <f t="shared" si="16"/>
        <v>87800</v>
      </c>
      <c r="N48" s="147"/>
      <c r="O48" s="119" t="s">
        <v>41</v>
      </c>
      <c r="P48" s="7">
        <f t="shared" si="17"/>
        <v>7020</v>
      </c>
      <c r="Q48" s="7">
        <f t="shared" si="18"/>
        <v>7290</v>
      </c>
      <c r="R48" s="7">
        <f t="shared" si="19"/>
        <v>4680</v>
      </c>
      <c r="S48" s="7">
        <v>0</v>
      </c>
      <c r="T48" s="145">
        <f t="shared" si="20"/>
        <v>18990</v>
      </c>
    </row>
    <row r="49" spans="1:20" x14ac:dyDescent="0.25">
      <c r="A49" s="119" t="s">
        <v>40</v>
      </c>
      <c r="B49" s="7">
        <f t="shared" si="11"/>
        <v>3206315</v>
      </c>
      <c r="C49" s="7">
        <f t="shared" si="12"/>
        <v>3339715</v>
      </c>
      <c r="D49" s="7">
        <f t="shared" si="13"/>
        <v>3516700</v>
      </c>
      <c r="E49" s="7">
        <f t="shared" si="14"/>
        <v>-2115700</v>
      </c>
      <c r="F49" s="145">
        <f t="shared" si="15"/>
        <v>7947030</v>
      </c>
      <c r="G49" s="79"/>
      <c r="H49" s="119" t="s">
        <v>40</v>
      </c>
      <c r="I49" s="7">
        <f>SUMIF('Vendor Cost Estimates'!$A:$A,$H49,'Vendor Cost Estimates'!D:D)</f>
        <v>2788100</v>
      </c>
      <c r="J49" s="7">
        <f>SUMIF('Vendor Cost Estimates'!$A:$A,$H49,'Vendor Cost Estimates'!E:E)</f>
        <v>2904100</v>
      </c>
      <c r="K49" s="7">
        <f>SUMIF('Vendor Cost Estimates'!$A:$A,$H49,'Vendor Cost Estimates'!F:F)+SUMIF('Vendor Cost Estimates'!$A:$A,$H49,'Vendor Cost Estimates'!G:G)</f>
        <v>3058000</v>
      </c>
      <c r="L49" s="7">
        <f>SUMIF('Vendor Cost Estimates'!$A:$A,$H49,'Vendor Cost Estimates'!I:I)</f>
        <v>-2115700</v>
      </c>
      <c r="M49" s="145">
        <f t="shared" si="16"/>
        <v>6634500</v>
      </c>
      <c r="N49" s="147"/>
      <c r="O49" s="119" t="s">
        <v>40</v>
      </c>
      <c r="P49" s="7">
        <f t="shared" si="17"/>
        <v>418215</v>
      </c>
      <c r="Q49" s="7">
        <f t="shared" si="18"/>
        <v>435615</v>
      </c>
      <c r="R49" s="7">
        <f t="shared" si="19"/>
        <v>458700</v>
      </c>
      <c r="S49" s="7">
        <v>0</v>
      </c>
      <c r="T49" s="145">
        <f t="shared" si="20"/>
        <v>1312530</v>
      </c>
    </row>
    <row r="50" spans="1:20" x14ac:dyDescent="0.25">
      <c r="A50" s="119" t="s">
        <v>39</v>
      </c>
      <c r="B50" s="7">
        <f t="shared" si="11"/>
        <v>50255</v>
      </c>
      <c r="C50" s="7">
        <f t="shared" si="12"/>
        <v>52325</v>
      </c>
      <c r="D50" s="7">
        <f t="shared" si="13"/>
        <v>11845</v>
      </c>
      <c r="E50" s="7">
        <f t="shared" si="14"/>
        <v>-76100</v>
      </c>
      <c r="F50" s="145">
        <f t="shared" si="15"/>
        <v>38325</v>
      </c>
      <c r="G50" s="79"/>
      <c r="H50" s="119" t="s">
        <v>39</v>
      </c>
      <c r="I50" s="7">
        <f>SUMIF('Vendor Cost Estimates'!$A:$A,$H50,'Vendor Cost Estimates'!D:D)</f>
        <v>43700</v>
      </c>
      <c r="J50" s="7">
        <f>SUMIF('Vendor Cost Estimates'!$A:$A,$H50,'Vendor Cost Estimates'!E:E)</f>
        <v>45500</v>
      </c>
      <c r="K50" s="7">
        <f>SUMIF('Vendor Cost Estimates'!$A:$A,$H50,'Vendor Cost Estimates'!F:F)+SUMIF('Vendor Cost Estimates'!$A:$A,$H50,'Vendor Cost Estimates'!G:G)</f>
        <v>10300</v>
      </c>
      <c r="L50" s="7">
        <f>SUMIF('Vendor Cost Estimates'!$A:$A,$H50,'Vendor Cost Estimates'!I:I)</f>
        <v>-76100</v>
      </c>
      <c r="M50" s="145">
        <f t="shared" si="16"/>
        <v>23400</v>
      </c>
      <c r="N50" s="147"/>
      <c r="O50" s="119" t="s">
        <v>39</v>
      </c>
      <c r="P50" s="7">
        <f t="shared" si="17"/>
        <v>6555</v>
      </c>
      <c r="Q50" s="7">
        <f t="shared" si="18"/>
        <v>6825</v>
      </c>
      <c r="R50" s="7">
        <f t="shared" si="19"/>
        <v>1545</v>
      </c>
      <c r="S50" s="7">
        <v>0</v>
      </c>
      <c r="T50" s="145">
        <f t="shared" si="20"/>
        <v>14925</v>
      </c>
    </row>
    <row r="51" spans="1:20" x14ac:dyDescent="0.25">
      <c r="A51" s="119" t="s">
        <v>38</v>
      </c>
      <c r="B51" s="7">
        <f t="shared" si="11"/>
        <v>819490</v>
      </c>
      <c r="C51" s="7">
        <f t="shared" si="12"/>
        <v>853645</v>
      </c>
      <c r="D51" s="7">
        <f t="shared" si="13"/>
        <v>172845</v>
      </c>
      <c r="E51" s="7">
        <f t="shared" si="14"/>
        <v>-537900</v>
      </c>
      <c r="F51" s="145">
        <f t="shared" si="15"/>
        <v>1308080</v>
      </c>
      <c r="G51" s="79"/>
      <c r="H51" s="119" t="s">
        <v>38</v>
      </c>
      <c r="I51" s="7">
        <f>SUMIF('Vendor Cost Estimates'!$A:$A,$H51,'Vendor Cost Estimates'!D:D)</f>
        <v>712600</v>
      </c>
      <c r="J51" s="7">
        <f>SUMIF('Vendor Cost Estimates'!$A:$A,$H51,'Vendor Cost Estimates'!E:E)</f>
        <v>742300</v>
      </c>
      <c r="K51" s="7">
        <f>SUMIF('Vendor Cost Estimates'!$A:$A,$H51,'Vendor Cost Estimates'!F:F)+SUMIF('Vendor Cost Estimates'!$A:$A,$H51,'Vendor Cost Estimates'!G:G)</f>
        <v>150300</v>
      </c>
      <c r="L51" s="7">
        <f>SUMIF('Vendor Cost Estimates'!$A:$A,$H51,'Vendor Cost Estimates'!I:I)</f>
        <v>-537900</v>
      </c>
      <c r="M51" s="145">
        <f t="shared" si="16"/>
        <v>1067300</v>
      </c>
      <c r="N51" s="147"/>
      <c r="O51" s="119" t="s">
        <v>38</v>
      </c>
      <c r="P51" s="7">
        <f t="shared" si="17"/>
        <v>106890</v>
      </c>
      <c r="Q51" s="7">
        <f t="shared" si="18"/>
        <v>111345</v>
      </c>
      <c r="R51" s="7">
        <f t="shared" si="19"/>
        <v>22545</v>
      </c>
      <c r="S51" s="7">
        <v>0</v>
      </c>
      <c r="T51" s="145">
        <f t="shared" si="20"/>
        <v>240780</v>
      </c>
    </row>
    <row r="52" spans="1:20" x14ac:dyDescent="0.25">
      <c r="A52" s="119" t="s">
        <v>37</v>
      </c>
      <c r="B52" s="7">
        <f t="shared" si="11"/>
        <v>2268720</v>
      </c>
      <c r="C52" s="7">
        <f t="shared" si="12"/>
        <v>2363020</v>
      </c>
      <c r="D52" s="7">
        <f t="shared" si="13"/>
        <v>1801935</v>
      </c>
      <c r="E52" s="7">
        <f t="shared" si="14"/>
        <v>-1591800</v>
      </c>
      <c r="F52" s="145">
        <f t="shared" si="15"/>
        <v>4841875</v>
      </c>
      <c r="G52" s="79"/>
      <c r="H52" s="119" t="s">
        <v>37</v>
      </c>
      <c r="I52" s="7">
        <f>SUMIF('Vendor Cost Estimates'!$A:$A,$H52,'Vendor Cost Estimates'!D:D)</f>
        <v>1972800</v>
      </c>
      <c r="J52" s="7">
        <f>SUMIF('Vendor Cost Estimates'!$A:$A,$H52,'Vendor Cost Estimates'!E:E)</f>
        <v>2054800</v>
      </c>
      <c r="K52" s="7">
        <f>SUMIF('Vendor Cost Estimates'!$A:$A,$H52,'Vendor Cost Estimates'!F:F)+SUMIF('Vendor Cost Estimates'!$A:$A,$H52,'Vendor Cost Estimates'!G:G)</f>
        <v>1566900</v>
      </c>
      <c r="L52" s="7">
        <f>SUMIF('Vendor Cost Estimates'!$A:$A,$H52,'Vendor Cost Estimates'!I:I)</f>
        <v>-1591800</v>
      </c>
      <c r="M52" s="145">
        <f t="shared" si="16"/>
        <v>4002700</v>
      </c>
      <c r="N52" s="147"/>
      <c r="O52" s="119" t="s">
        <v>37</v>
      </c>
      <c r="P52" s="7">
        <f t="shared" si="17"/>
        <v>295920</v>
      </c>
      <c r="Q52" s="7">
        <f t="shared" si="18"/>
        <v>308220</v>
      </c>
      <c r="R52" s="7">
        <f t="shared" si="19"/>
        <v>235035</v>
      </c>
      <c r="S52" s="7">
        <v>0</v>
      </c>
      <c r="T52" s="145">
        <f t="shared" si="20"/>
        <v>839175</v>
      </c>
    </row>
    <row r="53" spans="1:20" x14ac:dyDescent="0.25">
      <c r="A53" s="119" t="s">
        <v>36</v>
      </c>
      <c r="B53" s="7">
        <f t="shared" si="11"/>
        <v>4084915</v>
      </c>
      <c r="C53" s="7">
        <f t="shared" si="12"/>
        <v>4255000</v>
      </c>
      <c r="D53" s="7">
        <f t="shared" si="13"/>
        <v>3248635</v>
      </c>
      <c r="E53" s="7">
        <f t="shared" si="14"/>
        <v>-2567900</v>
      </c>
      <c r="F53" s="145">
        <f t="shared" si="15"/>
        <v>9020650</v>
      </c>
      <c r="G53" s="79"/>
      <c r="H53" s="119" t="s">
        <v>36</v>
      </c>
      <c r="I53" s="7">
        <f>SUMIF('Vendor Cost Estimates'!$A:$A,$H53,'Vendor Cost Estimates'!D:D)</f>
        <v>3552100</v>
      </c>
      <c r="J53" s="7">
        <f>SUMIF('Vendor Cost Estimates'!$A:$A,$H53,'Vendor Cost Estimates'!E:E)</f>
        <v>3700000</v>
      </c>
      <c r="K53" s="7">
        <f>SUMIF('Vendor Cost Estimates'!$A:$A,$H53,'Vendor Cost Estimates'!F:F)+SUMIF('Vendor Cost Estimates'!$A:$A,$H53,'Vendor Cost Estimates'!G:G)</f>
        <v>2824900</v>
      </c>
      <c r="L53" s="7">
        <f>SUMIF('Vendor Cost Estimates'!$A:$A,$H53,'Vendor Cost Estimates'!I:I)</f>
        <v>-2567900</v>
      </c>
      <c r="M53" s="145">
        <f t="shared" si="16"/>
        <v>7509100</v>
      </c>
      <c r="N53" s="147"/>
      <c r="O53" s="119" t="s">
        <v>36</v>
      </c>
      <c r="P53" s="7">
        <f t="shared" si="17"/>
        <v>532815</v>
      </c>
      <c r="Q53" s="7">
        <f t="shared" si="18"/>
        <v>555000</v>
      </c>
      <c r="R53" s="7">
        <f t="shared" si="19"/>
        <v>423735</v>
      </c>
      <c r="S53" s="7">
        <v>0</v>
      </c>
      <c r="T53" s="145">
        <f t="shared" si="20"/>
        <v>1511550</v>
      </c>
    </row>
    <row r="54" spans="1:20" x14ac:dyDescent="0.25">
      <c r="A54" s="119" t="s">
        <v>35</v>
      </c>
      <c r="B54" s="7">
        <f t="shared" si="11"/>
        <v>4124820</v>
      </c>
      <c r="C54" s="7">
        <f t="shared" si="12"/>
        <v>4296745</v>
      </c>
      <c r="D54" s="7">
        <f t="shared" si="13"/>
        <v>3547750</v>
      </c>
      <c r="E54" s="7">
        <f t="shared" si="14"/>
        <v>-2550600</v>
      </c>
      <c r="F54" s="145">
        <f t="shared" si="15"/>
        <v>9418715</v>
      </c>
      <c r="G54" s="79"/>
      <c r="H54" s="119" t="s">
        <v>35</v>
      </c>
      <c r="I54" s="7">
        <f>SUMIF('Vendor Cost Estimates'!$A:$A,$H54,'Vendor Cost Estimates'!D:D)</f>
        <v>3586800</v>
      </c>
      <c r="J54" s="7">
        <f>SUMIF('Vendor Cost Estimates'!$A:$A,$H54,'Vendor Cost Estimates'!E:E)</f>
        <v>3736300</v>
      </c>
      <c r="K54" s="7">
        <f>SUMIF('Vendor Cost Estimates'!$A:$A,$H54,'Vendor Cost Estimates'!F:F)+SUMIF('Vendor Cost Estimates'!$A:$A,$H54,'Vendor Cost Estimates'!G:G)</f>
        <v>3085000</v>
      </c>
      <c r="L54" s="7">
        <f>SUMIF('Vendor Cost Estimates'!$A:$A,$H54,'Vendor Cost Estimates'!I:I)</f>
        <v>-2550600</v>
      </c>
      <c r="M54" s="145">
        <f t="shared" si="16"/>
        <v>7857500</v>
      </c>
      <c r="N54" s="147"/>
      <c r="O54" s="119" t="s">
        <v>35</v>
      </c>
      <c r="P54" s="7">
        <f t="shared" si="17"/>
        <v>538020</v>
      </c>
      <c r="Q54" s="7">
        <f t="shared" si="18"/>
        <v>560445</v>
      </c>
      <c r="R54" s="7">
        <f t="shared" si="19"/>
        <v>462750</v>
      </c>
      <c r="S54" s="7">
        <v>0</v>
      </c>
      <c r="T54" s="145">
        <f t="shared" si="20"/>
        <v>1561215</v>
      </c>
    </row>
    <row r="55" spans="1:20" x14ac:dyDescent="0.25">
      <c r="A55" s="119" t="s">
        <v>34</v>
      </c>
      <c r="B55" s="7">
        <f t="shared" si="11"/>
        <v>5738500</v>
      </c>
      <c r="C55" s="7">
        <f t="shared" si="12"/>
        <v>5977240</v>
      </c>
      <c r="D55" s="7">
        <f t="shared" si="13"/>
        <v>2278610</v>
      </c>
      <c r="E55" s="7">
        <f t="shared" si="14"/>
        <v>-4340200</v>
      </c>
      <c r="F55" s="145">
        <f t="shared" si="15"/>
        <v>9654150</v>
      </c>
      <c r="G55" s="79"/>
      <c r="H55" s="119" t="s">
        <v>34</v>
      </c>
      <c r="I55" s="7">
        <f>SUMIF('Vendor Cost Estimates'!$A:$A,$H55,'Vendor Cost Estimates'!D:D)</f>
        <v>4990000</v>
      </c>
      <c r="J55" s="7">
        <f>SUMIF('Vendor Cost Estimates'!$A:$A,$H55,'Vendor Cost Estimates'!E:E)</f>
        <v>5197600</v>
      </c>
      <c r="K55" s="7">
        <f>SUMIF('Vendor Cost Estimates'!$A:$A,$H55,'Vendor Cost Estimates'!F:F)+SUMIF('Vendor Cost Estimates'!$A:$A,$H55,'Vendor Cost Estimates'!G:G)</f>
        <v>1981400</v>
      </c>
      <c r="L55" s="7">
        <f>SUMIF('Vendor Cost Estimates'!$A:$A,$H55,'Vendor Cost Estimates'!I:I)</f>
        <v>-4340200</v>
      </c>
      <c r="M55" s="145">
        <f t="shared" si="16"/>
        <v>7828800</v>
      </c>
      <c r="N55" s="147"/>
      <c r="O55" s="119" t="s">
        <v>34</v>
      </c>
      <c r="P55" s="7">
        <f t="shared" si="17"/>
        <v>748500</v>
      </c>
      <c r="Q55" s="7">
        <f t="shared" si="18"/>
        <v>779640</v>
      </c>
      <c r="R55" s="7">
        <f t="shared" si="19"/>
        <v>297210</v>
      </c>
      <c r="S55" s="7">
        <v>0</v>
      </c>
      <c r="T55" s="145">
        <f t="shared" si="20"/>
        <v>1825350</v>
      </c>
    </row>
    <row r="56" spans="1:20" x14ac:dyDescent="0.25">
      <c r="A56" s="119" t="s">
        <v>33</v>
      </c>
      <c r="B56" s="7">
        <f t="shared" si="11"/>
        <v>36225</v>
      </c>
      <c r="C56" s="7">
        <f t="shared" si="12"/>
        <v>37605</v>
      </c>
      <c r="D56" s="7">
        <f t="shared" si="13"/>
        <v>47265</v>
      </c>
      <c r="E56" s="7">
        <f t="shared" si="14"/>
        <v>-33700</v>
      </c>
      <c r="F56" s="145">
        <f t="shared" si="15"/>
        <v>87395</v>
      </c>
      <c r="G56" s="79"/>
      <c r="H56" s="119" t="s">
        <v>33</v>
      </c>
      <c r="I56" s="7">
        <f>SUMIF('Vendor Cost Estimates'!$A:$A,$H56,'Vendor Cost Estimates'!D:D)</f>
        <v>31500</v>
      </c>
      <c r="J56" s="7">
        <f>SUMIF('Vendor Cost Estimates'!$A:$A,$H56,'Vendor Cost Estimates'!E:E)</f>
        <v>32700</v>
      </c>
      <c r="K56" s="7">
        <f>SUMIF('Vendor Cost Estimates'!$A:$A,$H56,'Vendor Cost Estimates'!F:F)+SUMIF('Vendor Cost Estimates'!$A:$A,$H56,'Vendor Cost Estimates'!G:G)</f>
        <v>41100</v>
      </c>
      <c r="L56" s="7">
        <f>SUMIF('Vendor Cost Estimates'!$A:$A,$H56,'Vendor Cost Estimates'!I:I)</f>
        <v>-33700</v>
      </c>
      <c r="M56" s="145">
        <f t="shared" si="16"/>
        <v>71600</v>
      </c>
      <c r="N56" s="147"/>
      <c r="O56" s="119" t="s">
        <v>33</v>
      </c>
      <c r="P56" s="7">
        <f t="shared" si="17"/>
        <v>4725</v>
      </c>
      <c r="Q56" s="7">
        <f t="shared" si="18"/>
        <v>4905</v>
      </c>
      <c r="R56" s="7">
        <f t="shared" si="19"/>
        <v>6165</v>
      </c>
      <c r="S56" s="7">
        <v>0</v>
      </c>
      <c r="T56" s="145">
        <f t="shared" si="20"/>
        <v>15795</v>
      </c>
    </row>
    <row r="57" spans="1:20" x14ac:dyDescent="0.25">
      <c r="A57" s="119" t="s">
        <v>32</v>
      </c>
      <c r="B57" s="7">
        <f t="shared" si="11"/>
        <v>4131490</v>
      </c>
      <c r="C57" s="7">
        <f t="shared" si="12"/>
        <v>4303415</v>
      </c>
      <c r="D57" s="7">
        <f t="shared" si="13"/>
        <v>2403040</v>
      </c>
      <c r="E57" s="7">
        <f t="shared" si="14"/>
        <v>-2546600</v>
      </c>
      <c r="F57" s="145">
        <f t="shared" si="15"/>
        <v>8291345</v>
      </c>
      <c r="G57" s="79"/>
      <c r="H57" s="119" t="s">
        <v>32</v>
      </c>
      <c r="I57" s="7">
        <f>SUMIF('Vendor Cost Estimates'!$A:$A,$H57,'Vendor Cost Estimates'!D:D)</f>
        <v>3592600</v>
      </c>
      <c r="J57" s="7">
        <f>SUMIF('Vendor Cost Estimates'!$A:$A,$H57,'Vendor Cost Estimates'!E:E)</f>
        <v>3742100</v>
      </c>
      <c r="K57" s="7">
        <f>SUMIF('Vendor Cost Estimates'!$A:$A,$H57,'Vendor Cost Estimates'!F:F)+SUMIF('Vendor Cost Estimates'!$A:$A,$H57,'Vendor Cost Estimates'!G:G)</f>
        <v>2089600</v>
      </c>
      <c r="L57" s="7">
        <f>SUMIF('Vendor Cost Estimates'!$A:$A,$H57,'Vendor Cost Estimates'!I:I)</f>
        <v>-2546600</v>
      </c>
      <c r="M57" s="145">
        <f t="shared" si="16"/>
        <v>6877700</v>
      </c>
      <c r="N57" s="147"/>
      <c r="O57" s="119" t="s">
        <v>32</v>
      </c>
      <c r="P57" s="7">
        <f t="shared" si="17"/>
        <v>538890</v>
      </c>
      <c r="Q57" s="7">
        <f t="shared" si="18"/>
        <v>561315</v>
      </c>
      <c r="R57" s="7">
        <f t="shared" si="19"/>
        <v>313440</v>
      </c>
      <c r="S57" s="7">
        <v>0</v>
      </c>
      <c r="T57" s="145">
        <f t="shared" si="20"/>
        <v>1413645</v>
      </c>
    </row>
    <row r="58" spans="1:20" x14ac:dyDescent="0.25">
      <c r="A58" s="119" t="s">
        <v>31</v>
      </c>
      <c r="B58" s="7">
        <f t="shared" si="11"/>
        <v>4945</v>
      </c>
      <c r="C58" s="7">
        <f t="shared" si="12"/>
        <v>5060</v>
      </c>
      <c r="D58" s="7">
        <f t="shared" si="13"/>
        <v>4600</v>
      </c>
      <c r="E58" s="7">
        <f t="shared" si="14"/>
        <v>-5000</v>
      </c>
      <c r="F58" s="145">
        <f t="shared" si="15"/>
        <v>9605</v>
      </c>
      <c r="G58" s="79"/>
      <c r="H58" s="119" t="s">
        <v>31</v>
      </c>
      <c r="I58" s="7">
        <f>SUMIF('Vendor Cost Estimates'!$A:$A,$H58,'Vendor Cost Estimates'!D:D)</f>
        <v>4300</v>
      </c>
      <c r="J58" s="7">
        <f>SUMIF('Vendor Cost Estimates'!$A:$A,$H58,'Vendor Cost Estimates'!E:E)</f>
        <v>4400</v>
      </c>
      <c r="K58" s="7">
        <f>SUMIF('Vendor Cost Estimates'!$A:$A,$H58,'Vendor Cost Estimates'!F:F)+SUMIF('Vendor Cost Estimates'!$A:$A,$H58,'Vendor Cost Estimates'!G:G)</f>
        <v>4000</v>
      </c>
      <c r="L58" s="7">
        <f>SUMIF('Vendor Cost Estimates'!$A:$A,$H58,'Vendor Cost Estimates'!I:I)</f>
        <v>-5000</v>
      </c>
      <c r="M58" s="145">
        <f t="shared" si="16"/>
        <v>7700</v>
      </c>
      <c r="N58" s="147"/>
      <c r="O58" s="119" t="s">
        <v>31</v>
      </c>
      <c r="P58" s="7">
        <f t="shared" si="17"/>
        <v>645</v>
      </c>
      <c r="Q58" s="7">
        <f t="shared" si="18"/>
        <v>660</v>
      </c>
      <c r="R58" s="7">
        <f t="shared" si="19"/>
        <v>600</v>
      </c>
      <c r="S58" s="7">
        <v>0</v>
      </c>
      <c r="T58" s="145">
        <f t="shared" si="20"/>
        <v>1905</v>
      </c>
    </row>
    <row r="59" spans="1:20" x14ac:dyDescent="0.25">
      <c r="A59" s="119" t="s">
        <v>30</v>
      </c>
      <c r="B59" s="7">
        <f t="shared" si="11"/>
        <v>3856065</v>
      </c>
      <c r="C59" s="7">
        <f t="shared" si="12"/>
        <v>4016490</v>
      </c>
      <c r="D59" s="7">
        <f t="shared" si="13"/>
        <v>4204285</v>
      </c>
      <c r="E59" s="7">
        <f t="shared" si="14"/>
        <v>-2367300</v>
      </c>
      <c r="F59" s="145">
        <f t="shared" si="15"/>
        <v>9709540</v>
      </c>
      <c r="G59" s="79"/>
      <c r="H59" s="119" t="s">
        <v>30</v>
      </c>
      <c r="I59" s="7">
        <f>SUMIF('Vendor Cost Estimates'!$A:$A,$H59,'Vendor Cost Estimates'!D:D)</f>
        <v>3353100</v>
      </c>
      <c r="J59" s="7">
        <f>SUMIF('Vendor Cost Estimates'!$A:$A,$H59,'Vendor Cost Estimates'!E:E)</f>
        <v>3492600</v>
      </c>
      <c r="K59" s="7">
        <f>SUMIF('Vendor Cost Estimates'!$A:$A,$H59,'Vendor Cost Estimates'!F:F)+SUMIF('Vendor Cost Estimates'!$A:$A,$H59,'Vendor Cost Estimates'!G:G)</f>
        <v>3655900</v>
      </c>
      <c r="L59" s="7">
        <f>SUMIF('Vendor Cost Estimates'!$A:$A,$H59,'Vendor Cost Estimates'!I:I)</f>
        <v>-2367300</v>
      </c>
      <c r="M59" s="145">
        <f t="shared" si="16"/>
        <v>8134300</v>
      </c>
      <c r="N59" s="147"/>
      <c r="O59" s="119" t="s">
        <v>30</v>
      </c>
      <c r="P59" s="7">
        <f t="shared" si="17"/>
        <v>502965</v>
      </c>
      <c r="Q59" s="7">
        <f t="shared" si="18"/>
        <v>523890</v>
      </c>
      <c r="R59" s="7">
        <f t="shared" si="19"/>
        <v>548385</v>
      </c>
      <c r="S59" s="7">
        <v>0</v>
      </c>
      <c r="T59" s="145">
        <f t="shared" si="20"/>
        <v>1575240</v>
      </c>
    </row>
    <row r="60" spans="1:20" x14ac:dyDescent="0.25">
      <c r="A60" s="119" t="s">
        <v>29</v>
      </c>
      <c r="B60" s="7">
        <f t="shared" si="11"/>
        <v>3856065</v>
      </c>
      <c r="C60" s="7">
        <f t="shared" si="12"/>
        <v>4016490</v>
      </c>
      <c r="D60" s="7">
        <f t="shared" si="13"/>
        <v>4204285</v>
      </c>
      <c r="E60" s="7">
        <f t="shared" si="14"/>
        <v>-2367300</v>
      </c>
      <c r="F60" s="145">
        <f t="shared" si="15"/>
        <v>9709540</v>
      </c>
      <c r="G60" s="79"/>
      <c r="H60" s="119" t="s">
        <v>29</v>
      </c>
      <c r="I60" s="7">
        <f>SUMIF('Vendor Cost Estimates'!$A:$A,$H60,'Vendor Cost Estimates'!D:D)</f>
        <v>3353100</v>
      </c>
      <c r="J60" s="7">
        <f>SUMIF('Vendor Cost Estimates'!$A:$A,$H60,'Vendor Cost Estimates'!E:E)</f>
        <v>3492600</v>
      </c>
      <c r="K60" s="7">
        <f>SUMIF('Vendor Cost Estimates'!$A:$A,$H60,'Vendor Cost Estimates'!F:F)+SUMIF('Vendor Cost Estimates'!$A:$A,$H60,'Vendor Cost Estimates'!G:G)</f>
        <v>3655900</v>
      </c>
      <c r="L60" s="7">
        <f>SUMIF('Vendor Cost Estimates'!$A:$A,$H60,'Vendor Cost Estimates'!I:I)</f>
        <v>-2367300</v>
      </c>
      <c r="M60" s="145">
        <f t="shared" si="16"/>
        <v>8134300</v>
      </c>
      <c r="N60" s="147"/>
      <c r="O60" s="119" t="s">
        <v>29</v>
      </c>
      <c r="P60" s="7">
        <f t="shared" si="17"/>
        <v>502965</v>
      </c>
      <c r="Q60" s="7">
        <f t="shared" si="18"/>
        <v>523890</v>
      </c>
      <c r="R60" s="7">
        <f t="shared" si="19"/>
        <v>548385</v>
      </c>
      <c r="S60" s="7">
        <v>0</v>
      </c>
      <c r="T60" s="145">
        <f t="shared" si="20"/>
        <v>1575240</v>
      </c>
    </row>
    <row r="61" spans="1:20" x14ac:dyDescent="0.25">
      <c r="A61" s="119" t="s">
        <v>28</v>
      </c>
      <c r="B61" s="7">
        <f t="shared" si="11"/>
        <v>4209575</v>
      </c>
      <c r="C61" s="7">
        <f t="shared" si="12"/>
        <v>4384950</v>
      </c>
      <c r="D61" s="7">
        <f t="shared" si="13"/>
        <v>4257415</v>
      </c>
      <c r="E61" s="7">
        <f t="shared" si="14"/>
        <v>-3500400</v>
      </c>
      <c r="F61" s="145">
        <f t="shared" si="15"/>
        <v>9351540</v>
      </c>
      <c r="G61" s="79"/>
      <c r="H61" s="119" t="s">
        <v>28</v>
      </c>
      <c r="I61" s="7">
        <f>SUMIF('Vendor Cost Estimates'!$A:$A,$H61,'Vendor Cost Estimates'!D:D)</f>
        <v>3660500</v>
      </c>
      <c r="J61" s="7">
        <f>SUMIF('Vendor Cost Estimates'!$A:$A,$H61,'Vendor Cost Estimates'!E:E)</f>
        <v>3813000</v>
      </c>
      <c r="K61" s="7">
        <f>SUMIF('Vendor Cost Estimates'!$A:$A,$H61,'Vendor Cost Estimates'!F:F)+SUMIF('Vendor Cost Estimates'!$A:$A,$H61,'Vendor Cost Estimates'!G:G)</f>
        <v>3702100</v>
      </c>
      <c r="L61" s="7">
        <f>SUMIF('Vendor Cost Estimates'!$A:$A,$H61,'Vendor Cost Estimates'!I:I)</f>
        <v>-3500400</v>
      </c>
      <c r="M61" s="145">
        <f t="shared" si="16"/>
        <v>7675200</v>
      </c>
      <c r="N61" s="147"/>
      <c r="O61" s="119" t="s">
        <v>28</v>
      </c>
      <c r="P61" s="7">
        <f t="shared" si="17"/>
        <v>549075</v>
      </c>
      <c r="Q61" s="7">
        <f t="shared" si="18"/>
        <v>571950</v>
      </c>
      <c r="R61" s="7">
        <f t="shared" si="19"/>
        <v>555315</v>
      </c>
      <c r="S61" s="7">
        <v>0</v>
      </c>
      <c r="T61" s="145">
        <f t="shared" si="20"/>
        <v>1676340</v>
      </c>
    </row>
    <row r="62" spans="1:20" x14ac:dyDescent="0.25">
      <c r="A62" s="119" t="s">
        <v>27</v>
      </c>
      <c r="B62" s="7">
        <f t="shared" si="11"/>
        <v>3831570</v>
      </c>
      <c r="C62" s="7">
        <f t="shared" si="12"/>
        <v>3991075</v>
      </c>
      <c r="D62" s="7">
        <f t="shared" si="13"/>
        <v>4630015</v>
      </c>
      <c r="E62" s="7">
        <f t="shared" si="14"/>
        <v>-2332300</v>
      </c>
      <c r="F62" s="145">
        <f t="shared" si="15"/>
        <v>10120360</v>
      </c>
      <c r="G62" s="79"/>
      <c r="H62" s="119" t="s">
        <v>27</v>
      </c>
      <c r="I62" s="7">
        <f>SUMIF('Vendor Cost Estimates'!$A:$A,$H62,'Vendor Cost Estimates'!D:D)</f>
        <v>3331800</v>
      </c>
      <c r="J62" s="7">
        <f>SUMIF('Vendor Cost Estimates'!$A:$A,$H62,'Vendor Cost Estimates'!E:E)</f>
        <v>3470500</v>
      </c>
      <c r="K62" s="7">
        <f>SUMIF('Vendor Cost Estimates'!$A:$A,$H62,'Vendor Cost Estimates'!F:F)+SUMIF('Vendor Cost Estimates'!$A:$A,$H62,'Vendor Cost Estimates'!G:G)</f>
        <v>4026100</v>
      </c>
      <c r="L62" s="7">
        <f>SUMIF('Vendor Cost Estimates'!$A:$A,$H62,'Vendor Cost Estimates'!I:I)</f>
        <v>-2332300</v>
      </c>
      <c r="M62" s="145">
        <f t="shared" si="16"/>
        <v>8496100</v>
      </c>
      <c r="N62" s="147"/>
      <c r="O62" s="119" t="s">
        <v>27</v>
      </c>
      <c r="P62" s="7">
        <f t="shared" si="17"/>
        <v>499770</v>
      </c>
      <c r="Q62" s="7">
        <f t="shared" si="18"/>
        <v>520575</v>
      </c>
      <c r="R62" s="7">
        <f t="shared" si="19"/>
        <v>603915</v>
      </c>
      <c r="S62" s="7">
        <v>0</v>
      </c>
      <c r="T62" s="145">
        <f t="shared" si="20"/>
        <v>1624260</v>
      </c>
    </row>
    <row r="63" spans="1:20" x14ac:dyDescent="0.25">
      <c r="A63" s="119" t="s">
        <v>26</v>
      </c>
      <c r="B63" s="7">
        <f t="shared" si="11"/>
        <v>4301345</v>
      </c>
      <c r="C63" s="7">
        <f t="shared" si="12"/>
        <v>4425775</v>
      </c>
      <c r="D63" s="7">
        <f t="shared" si="13"/>
        <v>4233265</v>
      </c>
      <c r="E63" s="7">
        <f t="shared" si="14"/>
        <v>-3121600</v>
      </c>
      <c r="F63" s="145">
        <f t="shared" si="15"/>
        <v>9838785</v>
      </c>
      <c r="G63" s="79"/>
      <c r="H63" s="119" t="s">
        <v>26</v>
      </c>
      <c r="I63" s="7">
        <f>SUMIF('Vendor Cost Estimates'!$A:$A,$H63,'Vendor Cost Estimates'!D:D)</f>
        <v>3740300</v>
      </c>
      <c r="J63" s="7">
        <f>SUMIF('Vendor Cost Estimates'!$A:$A,$H63,'Vendor Cost Estimates'!E:E)</f>
        <v>3848500</v>
      </c>
      <c r="K63" s="7">
        <f>SUMIF('Vendor Cost Estimates'!$A:$A,$H63,'Vendor Cost Estimates'!F:F)+SUMIF('Vendor Cost Estimates'!$A:$A,$H63,'Vendor Cost Estimates'!G:G)</f>
        <v>3681100</v>
      </c>
      <c r="L63" s="7">
        <f>SUMIF('Vendor Cost Estimates'!$A:$A,$H63,'Vendor Cost Estimates'!I:I)</f>
        <v>-3121600</v>
      </c>
      <c r="M63" s="145">
        <f t="shared" si="16"/>
        <v>8148300</v>
      </c>
      <c r="N63" s="147"/>
      <c r="O63" s="119" t="s">
        <v>26</v>
      </c>
      <c r="P63" s="7">
        <f t="shared" si="17"/>
        <v>561045</v>
      </c>
      <c r="Q63" s="7">
        <f t="shared" si="18"/>
        <v>577275</v>
      </c>
      <c r="R63" s="7">
        <f t="shared" si="19"/>
        <v>552165</v>
      </c>
      <c r="S63" s="7">
        <v>0</v>
      </c>
      <c r="T63" s="145">
        <f t="shared" si="20"/>
        <v>1690485</v>
      </c>
    </row>
    <row r="64" spans="1:20" x14ac:dyDescent="0.25">
      <c r="A64" s="119" t="s">
        <v>25</v>
      </c>
      <c r="B64" s="7">
        <f t="shared" si="11"/>
        <v>3342130</v>
      </c>
      <c r="C64" s="7">
        <f t="shared" si="12"/>
        <v>3481165</v>
      </c>
      <c r="D64" s="7">
        <f t="shared" si="13"/>
        <v>2728490</v>
      </c>
      <c r="E64" s="7">
        <f t="shared" si="14"/>
        <v>-2217600</v>
      </c>
      <c r="F64" s="145">
        <f t="shared" si="15"/>
        <v>7334185</v>
      </c>
      <c r="G64" s="79"/>
      <c r="H64" s="119" t="s">
        <v>25</v>
      </c>
      <c r="I64" s="7">
        <f>SUMIF('Vendor Cost Estimates'!$A:$A,$H64,'Vendor Cost Estimates'!D:D)</f>
        <v>2906200</v>
      </c>
      <c r="J64" s="7">
        <f>SUMIF('Vendor Cost Estimates'!$A:$A,$H64,'Vendor Cost Estimates'!E:E)</f>
        <v>3027100</v>
      </c>
      <c r="K64" s="7">
        <f>SUMIF('Vendor Cost Estimates'!$A:$A,$H64,'Vendor Cost Estimates'!F:F)+SUMIF('Vendor Cost Estimates'!$A:$A,$H64,'Vendor Cost Estimates'!G:G)</f>
        <v>2372600</v>
      </c>
      <c r="L64" s="7">
        <f>SUMIF('Vendor Cost Estimates'!$A:$A,$H64,'Vendor Cost Estimates'!I:I)</f>
        <v>-2217600</v>
      </c>
      <c r="M64" s="145">
        <f t="shared" si="16"/>
        <v>6088300</v>
      </c>
      <c r="N64" s="147"/>
      <c r="O64" s="119" t="s">
        <v>25</v>
      </c>
      <c r="P64" s="7">
        <f t="shared" si="17"/>
        <v>435930</v>
      </c>
      <c r="Q64" s="7">
        <f t="shared" si="18"/>
        <v>454065</v>
      </c>
      <c r="R64" s="7">
        <f t="shared" si="19"/>
        <v>355890</v>
      </c>
      <c r="S64" s="7">
        <v>0</v>
      </c>
      <c r="T64" s="145">
        <f t="shared" si="20"/>
        <v>1245885</v>
      </c>
    </row>
    <row r="65" spans="1:20" x14ac:dyDescent="0.25">
      <c r="A65" s="119" t="s">
        <v>24</v>
      </c>
      <c r="B65" s="7">
        <f t="shared" si="11"/>
        <v>4093540</v>
      </c>
      <c r="C65" s="7">
        <f t="shared" si="12"/>
        <v>4263855</v>
      </c>
      <c r="D65" s="7">
        <f t="shared" si="13"/>
        <v>5616600</v>
      </c>
      <c r="E65" s="7">
        <f t="shared" si="14"/>
        <v>-2631500</v>
      </c>
      <c r="F65" s="145">
        <f t="shared" si="15"/>
        <v>11342495</v>
      </c>
      <c r="G65" s="79"/>
      <c r="H65" s="119" t="s">
        <v>24</v>
      </c>
      <c r="I65" s="7">
        <f>SUMIF('Vendor Cost Estimates'!$A:$A,$H65,'Vendor Cost Estimates'!D:D)</f>
        <v>3559600</v>
      </c>
      <c r="J65" s="7">
        <f>SUMIF('Vendor Cost Estimates'!$A:$A,$H65,'Vendor Cost Estimates'!E:E)</f>
        <v>3707700</v>
      </c>
      <c r="K65" s="7">
        <f>SUMIF('Vendor Cost Estimates'!$A:$A,$H65,'Vendor Cost Estimates'!F:F)+SUMIF('Vendor Cost Estimates'!$A:$A,$H65,'Vendor Cost Estimates'!G:G)</f>
        <v>4884000</v>
      </c>
      <c r="L65" s="7">
        <f>SUMIF('Vendor Cost Estimates'!$A:$A,$H65,'Vendor Cost Estimates'!I:I)</f>
        <v>-2631500</v>
      </c>
      <c r="M65" s="145">
        <f t="shared" si="16"/>
        <v>9519800</v>
      </c>
      <c r="N65" s="147"/>
      <c r="O65" s="119" t="s">
        <v>24</v>
      </c>
      <c r="P65" s="7">
        <f t="shared" si="17"/>
        <v>533940</v>
      </c>
      <c r="Q65" s="7">
        <f t="shared" si="18"/>
        <v>556155</v>
      </c>
      <c r="R65" s="7">
        <f t="shared" si="19"/>
        <v>732600</v>
      </c>
      <c r="S65" s="7">
        <v>0</v>
      </c>
      <c r="T65" s="145">
        <f t="shared" si="20"/>
        <v>1822695</v>
      </c>
    </row>
    <row r="66" spans="1:20" x14ac:dyDescent="0.25">
      <c r="A66" s="119" t="s">
        <v>23</v>
      </c>
      <c r="B66" s="7">
        <f t="shared" si="11"/>
        <v>2913410</v>
      </c>
      <c r="C66" s="7">
        <f t="shared" si="12"/>
        <v>3034735</v>
      </c>
      <c r="D66" s="7">
        <f t="shared" si="13"/>
        <v>2334155</v>
      </c>
      <c r="E66" s="7">
        <f t="shared" si="14"/>
        <v>-1793600</v>
      </c>
      <c r="F66" s="145">
        <f t="shared" si="15"/>
        <v>6488700</v>
      </c>
      <c r="G66" s="79"/>
      <c r="H66" s="119" t="s">
        <v>23</v>
      </c>
      <c r="I66" s="7">
        <f>SUMIF('Vendor Cost Estimates'!$A:$A,$H66,'Vendor Cost Estimates'!D:D)</f>
        <v>2533400</v>
      </c>
      <c r="J66" s="7">
        <f>SUMIF('Vendor Cost Estimates'!$A:$A,$H66,'Vendor Cost Estimates'!E:E)</f>
        <v>2638900</v>
      </c>
      <c r="K66" s="7">
        <f>SUMIF('Vendor Cost Estimates'!$A:$A,$H66,'Vendor Cost Estimates'!F:F)+SUMIF('Vendor Cost Estimates'!$A:$A,$H66,'Vendor Cost Estimates'!G:G)</f>
        <v>2029700</v>
      </c>
      <c r="L66" s="7">
        <f>SUMIF('Vendor Cost Estimates'!$A:$A,$H66,'Vendor Cost Estimates'!I:I)</f>
        <v>-1793600</v>
      </c>
      <c r="M66" s="145">
        <f t="shared" si="16"/>
        <v>5408400</v>
      </c>
      <c r="N66" s="147"/>
      <c r="O66" s="119" t="s">
        <v>23</v>
      </c>
      <c r="P66" s="7">
        <f t="shared" si="17"/>
        <v>380010</v>
      </c>
      <c r="Q66" s="7">
        <f t="shared" si="18"/>
        <v>395835</v>
      </c>
      <c r="R66" s="7">
        <f t="shared" si="19"/>
        <v>304455</v>
      </c>
      <c r="S66" s="7">
        <v>0</v>
      </c>
      <c r="T66" s="145">
        <f t="shared" si="20"/>
        <v>1080300</v>
      </c>
    </row>
    <row r="67" spans="1:20" x14ac:dyDescent="0.25">
      <c r="A67" s="104" t="s">
        <v>22</v>
      </c>
      <c r="B67" s="148">
        <f t="shared" si="11"/>
        <v>3383760</v>
      </c>
      <c r="C67" s="148">
        <f t="shared" si="12"/>
        <v>3524750</v>
      </c>
      <c r="D67" s="148">
        <f t="shared" si="13"/>
        <v>3175610</v>
      </c>
      <c r="E67" s="148">
        <f t="shared" si="14"/>
        <v>-2092100</v>
      </c>
      <c r="F67" s="146">
        <f t="shared" si="15"/>
        <v>7992020</v>
      </c>
      <c r="G67" s="79"/>
      <c r="H67" s="104" t="s">
        <v>22</v>
      </c>
      <c r="I67" s="148">
        <f>SUMIF('Vendor Cost Estimates'!$A:$A,$H67,'Vendor Cost Estimates'!D:D)</f>
        <v>2942400</v>
      </c>
      <c r="J67" s="148">
        <f>SUMIF('Vendor Cost Estimates'!$A:$A,$H67,'Vendor Cost Estimates'!E:E)</f>
        <v>3065000</v>
      </c>
      <c r="K67" s="148">
        <f>SUMIF('Vendor Cost Estimates'!$A:$A,$H67,'Vendor Cost Estimates'!F:F)+SUMIF('Vendor Cost Estimates'!$A:$A,$H67,'Vendor Cost Estimates'!G:G)</f>
        <v>2761400</v>
      </c>
      <c r="L67" s="148">
        <f>SUMIF('Vendor Cost Estimates'!$A:$A,$H67,'Vendor Cost Estimates'!I:I)</f>
        <v>-2092100</v>
      </c>
      <c r="M67" s="146">
        <f t="shared" si="16"/>
        <v>6676700</v>
      </c>
      <c r="N67" s="147"/>
      <c r="O67" s="104" t="s">
        <v>22</v>
      </c>
      <c r="P67" s="148">
        <f t="shared" si="17"/>
        <v>441360</v>
      </c>
      <c r="Q67" s="148">
        <f t="shared" si="18"/>
        <v>459750</v>
      </c>
      <c r="R67" s="148">
        <f t="shared" si="19"/>
        <v>414210</v>
      </c>
      <c r="S67" s="148">
        <v>0</v>
      </c>
      <c r="T67" s="146">
        <f t="shared" si="20"/>
        <v>1315320</v>
      </c>
    </row>
    <row r="68" spans="1:20" x14ac:dyDescent="0.25">
      <c r="A68" s="105" t="s">
        <v>21</v>
      </c>
      <c r="B68" s="98">
        <f>SUM(B36:B67)</f>
        <v>109720235</v>
      </c>
      <c r="C68" s="98">
        <f>SUM(C36:C67)</f>
        <v>114182005</v>
      </c>
      <c r="D68" s="98">
        <f>SUM(D36:D67)</f>
        <v>81897595</v>
      </c>
      <c r="E68" s="98">
        <f>SUM(E36:E67)</f>
        <v>-76927700</v>
      </c>
      <c r="F68" s="98">
        <f>SUM(F36:F67)</f>
        <v>228872135</v>
      </c>
      <c r="G68" s="79"/>
      <c r="H68" s="105" t="s">
        <v>21</v>
      </c>
      <c r="I68" s="98">
        <f>SUM(I36:I67)</f>
        <v>95408900</v>
      </c>
      <c r="J68" s="98">
        <f>SUM(J36:J67)</f>
        <v>99288700</v>
      </c>
      <c r="K68" s="98">
        <f>SUM(K36:K67)</f>
        <v>71215300</v>
      </c>
      <c r="L68" s="98">
        <f>SUM(L36:L67)</f>
        <v>-76927700</v>
      </c>
      <c r="M68" s="98">
        <f>SUM(M36:M67)</f>
        <v>188985200</v>
      </c>
      <c r="N68" s="147"/>
      <c r="O68" s="105" t="s">
        <v>21</v>
      </c>
      <c r="P68" s="98">
        <f>SUM(P36:P67)</f>
        <v>14311335</v>
      </c>
      <c r="Q68" s="98">
        <f>SUM(Q36:Q67)</f>
        <v>14893305</v>
      </c>
      <c r="R68" s="98">
        <f>SUM(R36:R67)</f>
        <v>10682295</v>
      </c>
      <c r="S68" s="98">
        <f>SUM(S36:S67)</f>
        <v>0</v>
      </c>
      <c r="T68" s="98">
        <f>SUM(T36:T67)</f>
        <v>39886935</v>
      </c>
    </row>
    <row r="69" spans="1:20" ht="13.8" thickBot="1" x14ac:dyDescent="0.3">
      <c r="A69" s="122"/>
      <c r="B69" s="123"/>
      <c r="C69" s="123"/>
      <c r="D69" s="123"/>
      <c r="E69" s="123"/>
      <c r="F69" s="106"/>
      <c r="G69" s="79"/>
      <c r="H69" s="122"/>
      <c r="I69" s="123"/>
      <c r="J69" s="123"/>
      <c r="K69" s="123"/>
      <c r="L69" s="123"/>
      <c r="M69" s="106"/>
      <c r="N69" s="81"/>
      <c r="O69" s="122"/>
      <c r="P69" s="123"/>
      <c r="Q69" s="123"/>
      <c r="R69" s="123"/>
      <c r="S69" s="123"/>
      <c r="T69" s="106"/>
    </row>
    <row r="70" spans="1:20" ht="24.75" customHeight="1" thickBot="1" x14ac:dyDescent="0.3">
      <c r="A70" s="107" t="s">
        <v>20</v>
      </c>
      <c r="B70" s="108">
        <f>SUM(B12,B18,B27,B33,B68)</f>
        <v>145335735</v>
      </c>
      <c r="C70" s="108">
        <f>SUM(C12,C18,C27,C33,C68)</f>
        <v>171124255</v>
      </c>
      <c r="D70" s="108">
        <f>SUM(D12,D18,D27,D33,D68)</f>
        <v>163532645</v>
      </c>
      <c r="E70" s="108">
        <f>SUM(E12,E18,E27,E33,E68)</f>
        <v>-121664700</v>
      </c>
      <c r="F70" s="108">
        <f>SUM(F12,F18,F27,F33,F68)</f>
        <v>358327935</v>
      </c>
      <c r="G70" s="151"/>
      <c r="H70" s="107" t="s">
        <v>20</v>
      </c>
      <c r="I70" s="108">
        <f>SUM(I12,I18,I27,I33,I68)</f>
        <v>126378900</v>
      </c>
      <c r="J70" s="108">
        <f>SUM(J12,J18,J27,J33,J68)</f>
        <v>148803700</v>
      </c>
      <c r="K70" s="108">
        <f>SUM(K12,K18,K27,K33,K68)</f>
        <v>142202300</v>
      </c>
      <c r="L70" s="108">
        <f>SUM(L12,L18,L27,L33,L68)</f>
        <v>-121664700</v>
      </c>
      <c r="M70" s="108">
        <f>SUM(M12,M18,M27,M33,M68)</f>
        <v>295720200</v>
      </c>
      <c r="N70" s="151"/>
      <c r="O70" s="107" t="s">
        <v>20</v>
      </c>
      <c r="P70" s="108">
        <f>SUM(P12,P18,P27,P33,P68)</f>
        <v>18956835</v>
      </c>
      <c r="Q70" s="108">
        <f>SUM(Q12,Q18,Q27,Q33,Q68)</f>
        <v>22320555</v>
      </c>
      <c r="R70" s="108">
        <f>SUM(R12,R18,R27,R33,R68)</f>
        <v>21330345</v>
      </c>
      <c r="S70" s="108">
        <f>SUM(S12,S18,S27,S33,S68)</f>
        <v>0</v>
      </c>
      <c r="T70" s="108">
        <f>SUM(T12,T18,T27,T33,T68)</f>
        <v>62607735</v>
      </c>
    </row>
    <row r="71" spans="1:20" x14ac:dyDescent="0.25">
      <c r="A71" s="118"/>
      <c r="B71" s="7"/>
      <c r="C71" s="7"/>
      <c r="D71" s="7"/>
      <c r="E71" s="7"/>
      <c r="F71" s="145"/>
      <c r="G71" s="79"/>
      <c r="H71" s="118"/>
      <c r="I71" s="7"/>
      <c r="J71" s="7"/>
      <c r="K71" s="7"/>
      <c r="L71" s="7"/>
      <c r="M71" s="145"/>
      <c r="N71" s="81"/>
      <c r="O71" s="118"/>
      <c r="P71" s="7"/>
      <c r="Q71" s="7"/>
      <c r="R71" s="7"/>
      <c r="S71" s="7"/>
      <c r="T71" s="145"/>
    </row>
    <row r="72" spans="1:20" x14ac:dyDescent="0.25">
      <c r="A72" s="121" t="s">
        <v>19</v>
      </c>
      <c r="B72" s="7">
        <f>I72+P72</f>
        <v>0</v>
      </c>
      <c r="C72" s="7">
        <f>J72+Q72</f>
        <v>0</v>
      </c>
      <c r="D72" s="7">
        <f>K72+R72</f>
        <v>0</v>
      </c>
      <c r="E72" s="7">
        <f>L72+S72</f>
        <v>0</v>
      </c>
      <c r="F72" s="145">
        <f>SUM(B72:E72)</f>
        <v>0</v>
      </c>
      <c r="G72" s="79"/>
      <c r="H72" s="121" t="s">
        <v>19</v>
      </c>
      <c r="I72" s="7">
        <v>0</v>
      </c>
      <c r="J72" s="7">
        <v>0</v>
      </c>
      <c r="K72" s="7">
        <v>0</v>
      </c>
      <c r="L72" s="7">
        <v>0</v>
      </c>
      <c r="M72" s="145">
        <f>SUM(I72:L72)</f>
        <v>0</v>
      </c>
      <c r="N72" s="151"/>
      <c r="O72" s="121" t="s">
        <v>19</v>
      </c>
      <c r="P72" s="7">
        <f>ROUND(I72*$P$4,0)</f>
        <v>0</v>
      </c>
      <c r="Q72" s="7">
        <f>ROUND(J72*$P$4,0)</f>
        <v>0</v>
      </c>
      <c r="R72" s="7">
        <f>ROUND(K72*$P$4,0)</f>
        <v>0</v>
      </c>
      <c r="S72" s="7">
        <v>0</v>
      </c>
      <c r="T72" s="145">
        <f>SUM(P72:S72)</f>
        <v>0</v>
      </c>
    </row>
    <row r="73" spans="1:20" x14ac:dyDescent="0.25">
      <c r="A73" s="121"/>
      <c r="B73" s="7"/>
      <c r="C73" s="7"/>
      <c r="D73" s="7"/>
      <c r="E73" s="7"/>
      <c r="F73" s="145"/>
      <c r="G73" s="79"/>
      <c r="H73" s="121"/>
      <c r="I73" s="7"/>
      <c r="J73" s="7"/>
      <c r="K73" s="7"/>
      <c r="L73" s="7"/>
      <c r="M73" s="145"/>
      <c r="N73" s="147"/>
      <c r="O73" s="121"/>
      <c r="P73" s="7"/>
      <c r="Q73" s="7"/>
      <c r="R73" s="7"/>
      <c r="S73" s="7"/>
      <c r="T73" s="145"/>
    </row>
    <row r="74" spans="1:20" x14ac:dyDescent="0.25">
      <c r="A74" s="121" t="s">
        <v>18</v>
      </c>
      <c r="B74" s="7">
        <f>I74+P74</f>
        <v>0</v>
      </c>
      <c r="C74" s="7">
        <f>J74+Q74</f>
        <v>0</v>
      </c>
      <c r="D74" s="7">
        <f>K74+R74</f>
        <v>0</v>
      </c>
      <c r="E74" s="7">
        <f>L74+S74</f>
        <v>0</v>
      </c>
      <c r="F74" s="145">
        <f>SUM(B74:E74)</f>
        <v>0</v>
      </c>
      <c r="G74" s="79"/>
      <c r="H74" s="121" t="s">
        <v>18</v>
      </c>
      <c r="I74" s="7">
        <v>0</v>
      </c>
      <c r="J74" s="7">
        <v>0</v>
      </c>
      <c r="K74" s="7">
        <v>0</v>
      </c>
      <c r="L74" s="7">
        <v>0</v>
      </c>
      <c r="M74" s="145">
        <f>SUM(I74:L74)</f>
        <v>0</v>
      </c>
      <c r="N74" s="151"/>
      <c r="O74" s="121" t="s">
        <v>18</v>
      </c>
      <c r="P74" s="7">
        <f>ROUND(I74*$P$4,0)</f>
        <v>0</v>
      </c>
      <c r="Q74" s="7">
        <f>ROUND(J74*$P$4,0)</f>
        <v>0</v>
      </c>
      <c r="R74" s="7">
        <f>ROUND(K74*$P$4,0)</f>
        <v>0</v>
      </c>
      <c r="S74" s="7">
        <v>0</v>
      </c>
      <c r="T74" s="145">
        <f>SUM(P74:S74)</f>
        <v>0</v>
      </c>
    </row>
    <row r="75" spans="1:20" x14ac:dyDescent="0.25">
      <c r="A75" s="118"/>
      <c r="B75" s="7"/>
      <c r="C75" s="7"/>
      <c r="D75" s="7"/>
      <c r="E75" s="7"/>
      <c r="F75" s="145"/>
      <c r="G75" s="79"/>
      <c r="H75" s="118"/>
      <c r="I75" s="7"/>
      <c r="J75" s="7"/>
      <c r="K75" s="7"/>
      <c r="L75" s="7"/>
      <c r="M75" s="145"/>
      <c r="N75" s="81"/>
      <c r="O75" s="118"/>
      <c r="P75" s="7"/>
      <c r="Q75" s="7"/>
      <c r="R75" s="7"/>
      <c r="S75" s="7"/>
      <c r="T75" s="145"/>
    </row>
    <row r="76" spans="1:20" x14ac:dyDescent="0.25">
      <c r="A76" s="121" t="s">
        <v>17</v>
      </c>
      <c r="B76" s="7">
        <f>I76+P76</f>
        <v>0</v>
      </c>
      <c r="C76" s="7">
        <f>J76+Q76</f>
        <v>0</v>
      </c>
      <c r="D76" s="7">
        <f>K76+R76</f>
        <v>0</v>
      </c>
      <c r="E76" s="7">
        <f>L76+S76</f>
        <v>0</v>
      </c>
      <c r="F76" s="145">
        <f>SUM(B76:E76)</f>
        <v>0</v>
      </c>
      <c r="G76" s="79"/>
      <c r="H76" s="121" t="s">
        <v>17</v>
      </c>
      <c r="I76" s="7">
        <v>0</v>
      </c>
      <c r="J76" s="7">
        <v>0</v>
      </c>
      <c r="K76" s="7">
        <v>0</v>
      </c>
      <c r="L76" s="7">
        <v>0</v>
      </c>
      <c r="M76" s="145">
        <f>SUM(I76:L76)</f>
        <v>0</v>
      </c>
      <c r="N76" s="151"/>
      <c r="O76" s="121" t="s">
        <v>17</v>
      </c>
      <c r="P76" s="7">
        <f>ROUND(I76*$P$4,0)</f>
        <v>0</v>
      </c>
      <c r="Q76" s="7">
        <f>ROUND(J76*$P$4,0)</f>
        <v>0</v>
      </c>
      <c r="R76" s="7">
        <f>ROUND(K76*$P$4,0)</f>
        <v>0</v>
      </c>
      <c r="S76" s="7">
        <v>0</v>
      </c>
      <c r="T76" s="145">
        <f>SUM(P76:S76)</f>
        <v>0</v>
      </c>
    </row>
    <row r="77" spans="1:20" x14ac:dyDescent="0.25">
      <c r="A77" s="118"/>
      <c r="B77" s="7"/>
      <c r="C77" s="7"/>
      <c r="D77" s="7"/>
      <c r="E77" s="7"/>
      <c r="F77" s="145"/>
      <c r="G77" s="79"/>
      <c r="H77" s="118"/>
      <c r="I77" s="7"/>
      <c r="J77" s="7"/>
      <c r="K77" s="7"/>
      <c r="L77" s="7"/>
      <c r="M77" s="145"/>
      <c r="N77" s="81"/>
      <c r="O77" s="118"/>
      <c r="P77" s="7"/>
      <c r="Q77" s="7"/>
      <c r="R77" s="7"/>
      <c r="S77" s="7"/>
      <c r="T77" s="145"/>
    </row>
    <row r="78" spans="1:20" x14ac:dyDescent="0.25">
      <c r="A78" s="115" t="s">
        <v>16</v>
      </c>
      <c r="B78" s="7">
        <f>I78+P78</f>
        <v>0</v>
      </c>
      <c r="C78" s="7">
        <f>J78+Q78</f>
        <v>0</v>
      </c>
      <c r="D78" s="7">
        <f>K78+R78</f>
        <v>0</v>
      </c>
      <c r="E78" s="7">
        <f>L78+S78</f>
        <v>0</v>
      </c>
      <c r="F78" s="145">
        <f>SUM(B78:E78)</f>
        <v>0</v>
      </c>
      <c r="G78" s="79"/>
      <c r="H78" s="115" t="s">
        <v>16</v>
      </c>
      <c r="I78" s="7">
        <v>0</v>
      </c>
      <c r="J78" s="7">
        <v>0</v>
      </c>
      <c r="K78" s="7">
        <v>0</v>
      </c>
      <c r="L78" s="7">
        <v>0</v>
      </c>
      <c r="M78" s="145">
        <f>SUM(I78:L78)</f>
        <v>0</v>
      </c>
      <c r="N78" s="147"/>
      <c r="O78" s="115" t="s">
        <v>16</v>
      </c>
      <c r="P78" s="7">
        <f>ROUND(I78*$P$4,0)</f>
        <v>0</v>
      </c>
      <c r="Q78" s="7">
        <f>ROUND(J78*$P$4,0)</f>
        <v>0</v>
      </c>
      <c r="R78" s="7">
        <f>ROUND(K78*$P$4,0)</f>
        <v>0</v>
      </c>
      <c r="S78" s="7">
        <v>0</v>
      </c>
      <c r="T78" s="145">
        <f>SUM(P78:S78)</f>
        <v>0</v>
      </c>
    </row>
    <row r="79" spans="1:20" x14ac:dyDescent="0.25">
      <c r="A79" s="119"/>
      <c r="B79" s="7"/>
      <c r="C79" s="7"/>
      <c r="D79" s="7"/>
      <c r="E79" s="7"/>
      <c r="F79" s="145"/>
      <c r="G79" s="79"/>
      <c r="H79" s="119"/>
      <c r="I79" s="7"/>
      <c r="J79" s="7"/>
      <c r="K79" s="7"/>
      <c r="L79" s="7"/>
      <c r="M79" s="145"/>
      <c r="N79" s="81"/>
      <c r="O79" s="119"/>
      <c r="P79" s="7"/>
      <c r="Q79" s="7"/>
      <c r="R79" s="7"/>
      <c r="S79" s="7"/>
      <c r="T79" s="145"/>
    </row>
    <row r="80" spans="1:20" x14ac:dyDescent="0.25">
      <c r="A80" s="119" t="s">
        <v>15</v>
      </c>
      <c r="B80" s="7">
        <f>I80+P80</f>
        <v>0</v>
      </c>
      <c r="C80" s="7">
        <f>J80+Q80</f>
        <v>0</v>
      </c>
      <c r="D80" s="7">
        <f>K80+R80</f>
        <v>0</v>
      </c>
      <c r="E80" s="7">
        <f>L80+S80</f>
        <v>0</v>
      </c>
      <c r="F80" s="145">
        <f>SUM(B80:E80)</f>
        <v>0</v>
      </c>
      <c r="G80" s="79"/>
      <c r="H80" s="119" t="s">
        <v>15</v>
      </c>
      <c r="I80" s="7">
        <v>0</v>
      </c>
      <c r="J80" s="7">
        <v>0</v>
      </c>
      <c r="K80" s="7">
        <v>0</v>
      </c>
      <c r="L80" s="7">
        <v>0</v>
      </c>
      <c r="M80" s="145">
        <f>SUM(I80:L80)</f>
        <v>0</v>
      </c>
      <c r="N80" s="147"/>
      <c r="O80" s="119" t="s">
        <v>15</v>
      </c>
      <c r="P80" s="7">
        <f>ROUND(I80*$P$4,0)</f>
        <v>0</v>
      </c>
      <c r="Q80" s="7">
        <f>ROUND(J80*$P$4,0)</f>
        <v>0</v>
      </c>
      <c r="R80" s="7">
        <f>ROUND(K80*$P$4,0)</f>
        <v>0</v>
      </c>
      <c r="S80" s="7">
        <v>0</v>
      </c>
      <c r="T80" s="145">
        <f>SUM(P80:S80)</f>
        <v>0</v>
      </c>
    </row>
    <row r="81" spans="1:20" x14ac:dyDescent="0.25">
      <c r="A81" s="118"/>
      <c r="B81" s="7"/>
      <c r="C81" s="7"/>
      <c r="D81" s="7"/>
      <c r="E81" s="7"/>
      <c r="F81" s="145"/>
      <c r="G81" s="79"/>
      <c r="H81" s="118"/>
      <c r="I81" s="7"/>
      <c r="J81" s="7"/>
      <c r="K81" s="7"/>
      <c r="L81" s="7"/>
      <c r="M81" s="145"/>
      <c r="N81" s="81"/>
      <c r="O81" s="118"/>
      <c r="P81" s="7"/>
      <c r="Q81" s="7"/>
      <c r="R81" s="7"/>
      <c r="S81" s="7"/>
      <c r="T81" s="145"/>
    </row>
    <row r="82" spans="1:20" s="136" customFormat="1" x14ac:dyDescent="0.25">
      <c r="A82" s="121" t="s">
        <v>14</v>
      </c>
      <c r="B82" s="7">
        <f>I82+P82</f>
        <v>0</v>
      </c>
      <c r="C82" s="7">
        <f>J82+Q82</f>
        <v>0</v>
      </c>
      <c r="D82" s="7">
        <f>K82+R82</f>
        <v>0</v>
      </c>
      <c r="E82" s="7">
        <f>L82+S82</f>
        <v>0</v>
      </c>
      <c r="F82" s="145">
        <f>SUM(B82:E82)</f>
        <v>0</v>
      </c>
      <c r="G82" s="79"/>
      <c r="H82" s="121" t="s">
        <v>14</v>
      </c>
      <c r="I82" s="7">
        <v>0</v>
      </c>
      <c r="J82" s="7">
        <v>0</v>
      </c>
      <c r="K82" s="7">
        <v>0</v>
      </c>
      <c r="L82" s="7">
        <v>0</v>
      </c>
      <c r="M82" s="145">
        <f>SUM(I82:L82)</f>
        <v>0</v>
      </c>
      <c r="N82" s="147"/>
      <c r="O82" s="121" t="s">
        <v>14</v>
      </c>
      <c r="P82" s="7">
        <f>ROUND(I82*$P$4,0)</f>
        <v>0</v>
      </c>
      <c r="Q82" s="7">
        <f>ROUND(J82*$P$4,0)</f>
        <v>0</v>
      </c>
      <c r="R82" s="7">
        <f>ROUND(K82*$P$4,0)</f>
        <v>0</v>
      </c>
      <c r="S82" s="7">
        <v>0</v>
      </c>
      <c r="T82" s="145">
        <f>SUM(P82:S82)</f>
        <v>0</v>
      </c>
    </row>
    <row r="83" spans="1:20" ht="13.8" thickBot="1" x14ac:dyDescent="0.3">
      <c r="A83" s="122"/>
      <c r="B83" s="123"/>
      <c r="C83" s="123"/>
      <c r="D83" s="123"/>
      <c r="E83" s="123"/>
      <c r="F83" s="106"/>
      <c r="G83" s="79"/>
      <c r="H83" s="122"/>
      <c r="I83" s="123"/>
      <c r="J83" s="123"/>
      <c r="K83" s="123"/>
      <c r="L83" s="123"/>
      <c r="M83" s="106"/>
      <c r="N83" s="151"/>
      <c r="O83" s="122"/>
      <c r="P83" s="123"/>
      <c r="Q83" s="123"/>
      <c r="R83" s="123"/>
      <c r="S83" s="123"/>
      <c r="T83" s="106"/>
    </row>
    <row r="84" spans="1:20" ht="24.75" customHeight="1" thickBot="1" x14ac:dyDescent="0.3">
      <c r="A84" s="107" t="s">
        <v>13</v>
      </c>
      <c r="B84" s="108">
        <f>SUM(B72:B83)</f>
        <v>0</v>
      </c>
      <c r="C84" s="108">
        <f>SUM(C72:C83)</f>
        <v>0</v>
      </c>
      <c r="D84" s="108">
        <f>SUM(D72:D83)</f>
        <v>0</v>
      </c>
      <c r="E84" s="108">
        <f>SUM(E72:E83)</f>
        <v>0</v>
      </c>
      <c r="F84" s="108">
        <f>SUM(F72:F83)</f>
        <v>0</v>
      </c>
      <c r="G84" s="151"/>
      <c r="H84" s="107" t="s">
        <v>13</v>
      </c>
      <c r="I84" s="108">
        <f>SUM(I72:I83)</f>
        <v>0</v>
      </c>
      <c r="J84" s="108">
        <f>SUM(J72:J83)</f>
        <v>0</v>
      </c>
      <c r="K84" s="108">
        <f>SUM(K72:K83)</f>
        <v>0</v>
      </c>
      <c r="L84" s="108">
        <f>SUM(L72:L83)</f>
        <v>0</v>
      </c>
      <c r="M84" s="108">
        <f>SUM(M72:M83)</f>
        <v>0</v>
      </c>
      <c r="N84" s="151"/>
      <c r="O84" s="107" t="s">
        <v>13</v>
      </c>
      <c r="P84" s="108">
        <f>SUM(P72:P83)</f>
        <v>0</v>
      </c>
      <c r="Q84" s="108">
        <f>SUM(Q72:Q83)</f>
        <v>0</v>
      </c>
      <c r="R84" s="108">
        <f>SUM(R72:R83)</f>
        <v>0</v>
      </c>
      <c r="S84" s="108">
        <f>SUM(S72:S83)</f>
        <v>0</v>
      </c>
      <c r="T84" s="108">
        <f>SUM(T72:T83)</f>
        <v>0</v>
      </c>
    </row>
    <row r="85" spans="1:20" x14ac:dyDescent="0.25">
      <c r="A85" s="152"/>
      <c r="B85" s="7"/>
      <c r="C85" s="7"/>
      <c r="D85" s="7"/>
      <c r="E85" s="7"/>
      <c r="F85" s="145"/>
      <c r="G85" s="79"/>
      <c r="H85" s="152"/>
      <c r="I85" s="7"/>
      <c r="J85" s="7"/>
      <c r="K85" s="7"/>
      <c r="L85" s="7"/>
      <c r="M85" s="145"/>
      <c r="N85" s="81"/>
      <c r="O85" s="152"/>
      <c r="P85" s="7"/>
      <c r="Q85" s="7"/>
      <c r="R85" s="7"/>
      <c r="S85" s="7"/>
      <c r="T85" s="145"/>
    </row>
    <row r="86" spans="1:20" ht="13.8" thickBot="1" x14ac:dyDescent="0.3">
      <c r="A86" s="122"/>
      <c r="B86" s="123"/>
      <c r="C86" s="123"/>
      <c r="D86" s="123"/>
      <c r="E86" s="123"/>
      <c r="F86" s="106"/>
      <c r="G86" s="79"/>
      <c r="H86" s="122"/>
      <c r="I86" s="123"/>
      <c r="J86" s="123"/>
      <c r="K86" s="123"/>
      <c r="L86" s="123"/>
      <c r="M86" s="106"/>
      <c r="N86" s="81"/>
      <c r="O86" s="122"/>
      <c r="P86" s="123"/>
      <c r="Q86" s="123"/>
      <c r="R86" s="123"/>
      <c r="S86" s="123"/>
      <c r="T86" s="106"/>
    </row>
    <row r="87" spans="1:20" ht="24.75" customHeight="1" thickBot="1" x14ac:dyDescent="0.3">
      <c r="A87" s="107" t="s">
        <v>163</v>
      </c>
      <c r="B87" s="108">
        <f>SUM(B70,B84)</f>
        <v>145335735</v>
      </c>
      <c r="C87" s="108">
        <f>SUM(C70,C84)</f>
        <v>171124255</v>
      </c>
      <c r="D87" s="108">
        <f>SUM(D70,D84)</f>
        <v>163532645</v>
      </c>
      <c r="E87" s="108">
        <f>SUM(E70,E84)</f>
        <v>-121664700</v>
      </c>
      <c r="F87" s="108">
        <f>SUM(F70,F84)</f>
        <v>358327935</v>
      </c>
      <c r="G87" s="151"/>
      <c r="H87" s="107" t="s">
        <v>163</v>
      </c>
      <c r="I87" s="108">
        <f>SUM(I70,I84)</f>
        <v>126378900</v>
      </c>
      <c r="J87" s="108">
        <f>SUM(J70,J84)</f>
        <v>148803700</v>
      </c>
      <c r="K87" s="108">
        <f>SUM(K70,K84)</f>
        <v>142202300</v>
      </c>
      <c r="L87" s="108">
        <f>SUM(L70,L84)</f>
        <v>-121664700</v>
      </c>
      <c r="M87" s="108">
        <f>SUM(M70,M84)</f>
        <v>295720200</v>
      </c>
      <c r="N87" s="153"/>
      <c r="O87" s="107" t="s">
        <v>163</v>
      </c>
      <c r="P87" s="108">
        <f>SUM(P70,P84)</f>
        <v>18956835</v>
      </c>
      <c r="Q87" s="108">
        <f>SUM(Q70,Q84)</f>
        <v>22320555</v>
      </c>
      <c r="R87" s="108">
        <f>SUM(R70,R84)</f>
        <v>21330345</v>
      </c>
      <c r="S87" s="108">
        <f>SUM(S70,S84)</f>
        <v>0</v>
      </c>
      <c r="T87" s="108">
        <f>SUM(T70,T84)</f>
        <v>62607735</v>
      </c>
    </row>
  </sheetData>
  <printOptions horizontalCentered="1"/>
  <pageMargins left="1" right="1" top="1" bottom="1" header="1" footer="1"/>
  <pageSetup scale="57" orientation="portrait" blackAndWhite="1" r:id="rId1"/>
  <headerFooter alignWithMargins="0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301EF-D14F-4E7C-8CFB-02A68702F626}">
  <sheetPr>
    <tabColor indexed="12"/>
    <pageSetUpPr fitToPage="1"/>
  </sheetPr>
  <dimension ref="A1:BX87"/>
  <sheetViews>
    <sheetView workbookViewId="0">
      <pane ySplit="6" topLeftCell="A7" activePane="bottomLeft" state="frozen"/>
      <selection activeCell="D6" sqref="D6"/>
      <selection pane="bottomLeft" activeCell="C53" sqref="C53"/>
    </sheetView>
  </sheetViews>
  <sheetFormatPr defaultColWidth="9.109375" defaultRowHeight="13.2" x14ac:dyDescent="0.25"/>
  <cols>
    <col min="1" max="1" width="36.109375" style="112" customWidth="1"/>
    <col min="2" max="6" width="14.33203125" style="112" customWidth="1"/>
    <col min="7" max="7" width="7" style="112" customWidth="1"/>
    <col min="8" max="8" width="35.6640625" style="112" customWidth="1"/>
    <col min="9" max="13" width="14.33203125" style="112" customWidth="1"/>
    <col min="14" max="14" width="7" style="112" customWidth="1"/>
    <col min="15" max="15" width="35" style="112" customWidth="1"/>
    <col min="16" max="20" width="14.33203125" style="112" customWidth="1"/>
    <col min="21" max="21" width="7" style="112" customWidth="1"/>
    <col min="22" max="22" width="34.88671875" style="112" customWidth="1"/>
    <col min="23" max="27" width="14.33203125" style="112" customWidth="1"/>
    <col min="28" max="28" width="7" style="112" customWidth="1"/>
    <col min="29" max="29" width="34.88671875" style="112" customWidth="1"/>
    <col min="30" max="34" width="14.33203125" style="112" customWidth="1"/>
    <col min="35" max="35" width="7" style="112" customWidth="1"/>
    <col min="36" max="36" width="35.44140625" style="112" customWidth="1"/>
    <col min="37" max="41" width="14.33203125" style="112" customWidth="1"/>
    <col min="42" max="42" width="7" style="112" customWidth="1"/>
    <col min="43" max="43" width="35" style="112" customWidth="1"/>
    <col min="44" max="48" width="14.33203125" style="112" customWidth="1"/>
    <col min="49" max="49" width="7" style="112" customWidth="1"/>
    <col min="50" max="50" width="34.88671875" style="112" customWidth="1"/>
    <col min="51" max="55" width="14.33203125" style="112" customWidth="1"/>
    <col min="56" max="56" width="7" style="112" customWidth="1"/>
    <col min="57" max="57" width="34.88671875" style="112" customWidth="1"/>
    <col min="58" max="62" width="14.33203125" style="112" customWidth="1"/>
    <col min="63" max="63" width="7" style="112" customWidth="1"/>
    <col min="64" max="64" width="35.44140625" style="112" customWidth="1"/>
    <col min="65" max="69" width="14.33203125" style="112" customWidth="1"/>
    <col min="70" max="70" width="7" style="112" customWidth="1"/>
    <col min="71" max="71" width="36.109375" style="112" customWidth="1"/>
    <col min="72" max="76" width="14.33203125" style="112" customWidth="1"/>
    <col min="77" max="16384" width="9.109375" style="112"/>
  </cols>
  <sheetData>
    <row r="1" spans="1:76" ht="15.6" x14ac:dyDescent="0.25">
      <c r="A1" s="89" t="s">
        <v>96</v>
      </c>
      <c r="B1" s="110"/>
      <c r="C1" s="111"/>
      <c r="D1" s="110"/>
      <c r="E1" s="110"/>
      <c r="F1" s="110"/>
      <c r="G1" s="110"/>
      <c r="H1" s="89" t="s">
        <v>96</v>
      </c>
      <c r="I1" s="116"/>
      <c r="J1" s="149"/>
      <c r="K1" s="116"/>
      <c r="L1" s="116"/>
      <c r="M1" s="116"/>
      <c r="N1" s="110"/>
      <c r="O1" s="89" t="s">
        <v>96</v>
      </c>
      <c r="P1" s="110"/>
      <c r="Q1" s="110"/>
      <c r="R1" s="110"/>
      <c r="S1" s="110"/>
      <c r="T1" s="110"/>
      <c r="U1" s="110"/>
      <c r="V1" s="89" t="s">
        <v>96</v>
      </c>
      <c r="W1" s="110"/>
      <c r="X1" s="110"/>
      <c r="Y1" s="110"/>
      <c r="Z1" s="110"/>
      <c r="AA1" s="110"/>
      <c r="AB1" s="110"/>
      <c r="AC1" s="89" t="s">
        <v>96</v>
      </c>
      <c r="AD1" s="110"/>
      <c r="AE1" s="110"/>
      <c r="AF1" s="110"/>
      <c r="AG1" s="110"/>
      <c r="AH1" s="110"/>
      <c r="AI1" s="110"/>
      <c r="AJ1" s="89" t="s">
        <v>96</v>
      </c>
      <c r="AK1" s="110"/>
      <c r="AL1" s="110"/>
      <c r="AM1" s="110"/>
      <c r="AN1" s="110"/>
      <c r="AO1" s="110"/>
      <c r="AP1" s="110"/>
      <c r="AQ1" s="89" t="s">
        <v>96</v>
      </c>
      <c r="AR1" s="110"/>
      <c r="AS1" s="110"/>
      <c r="AT1" s="110"/>
      <c r="AU1" s="110"/>
      <c r="AV1" s="110"/>
      <c r="AW1" s="110"/>
      <c r="AX1" s="89" t="s">
        <v>96</v>
      </c>
      <c r="AY1" s="110"/>
      <c r="AZ1" s="110"/>
      <c r="BA1" s="110"/>
      <c r="BB1" s="110"/>
      <c r="BC1" s="110"/>
      <c r="BD1" s="110"/>
      <c r="BE1" s="89" t="s">
        <v>96</v>
      </c>
      <c r="BF1" s="110"/>
      <c r="BG1" s="110"/>
      <c r="BH1" s="110"/>
      <c r="BI1" s="110"/>
      <c r="BJ1" s="110"/>
      <c r="BK1" s="110"/>
      <c r="BL1" s="89" t="s">
        <v>96</v>
      </c>
      <c r="BM1" s="110"/>
      <c r="BN1" s="110"/>
      <c r="BO1" s="110"/>
      <c r="BP1" s="110"/>
      <c r="BQ1" s="110"/>
      <c r="BR1" s="110"/>
      <c r="BS1" s="89" t="s">
        <v>96</v>
      </c>
      <c r="BT1" s="110"/>
      <c r="BU1" s="111"/>
      <c r="BV1" s="110"/>
      <c r="BW1" s="110"/>
      <c r="BX1" s="110"/>
    </row>
    <row r="2" spans="1:76" ht="15.6" x14ac:dyDescent="0.25">
      <c r="A2" s="141" t="s">
        <v>184</v>
      </c>
      <c r="B2" s="110"/>
      <c r="C2" s="110"/>
      <c r="D2" s="110"/>
      <c r="E2" s="110"/>
      <c r="F2" s="110"/>
      <c r="G2" s="110"/>
      <c r="H2" s="141" t="s">
        <v>183</v>
      </c>
      <c r="I2" s="116"/>
      <c r="J2" s="116"/>
      <c r="K2" s="116"/>
      <c r="L2" s="116"/>
      <c r="M2" s="116"/>
      <c r="N2" s="110"/>
      <c r="O2" s="141" t="s">
        <v>180</v>
      </c>
      <c r="P2" s="110"/>
      <c r="Q2" s="110"/>
      <c r="R2" s="110"/>
      <c r="S2" s="110"/>
      <c r="T2" s="110"/>
      <c r="U2" s="110"/>
      <c r="V2" s="90" t="s">
        <v>185</v>
      </c>
      <c r="W2" s="110"/>
      <c r="X2" s="110"/>
      <c r="Y2" s="110"/>
      <c r="Z2" s="110"/>
      <c r="AA2" s="110"/>
      <c r="AB2" s="110"/>
      <c r="AC2" s="90" t="s">
        <v>182</v>
      </c>
      <c r="AD2" s="110"/>
      <c r="AE2" s="110"/>
      <c r="AF2" s="110"/>
      <c r="AG2" s="110"/>
      <c r="AH2" s="110"/>
      <c r="AI2" s="110"/>
      <c r="AJ2" s="90" t="s">
        <v>181</v>
      </c>
      <c r="AK2" s="110"/>
      <c r="AL2" s="110"/>
      <c r="AM2" s="110"/>
      <c r="AN2" s="110"/>
      <c r="AO2" s="110"/>
      <c r="AP2" s="110"/>
      <c r="AQ2" s="141" t="s">
        <v>180</v>
      </c>
      <c r="AR2" s="110"/>
      <c r="AS2" s="110"/>
      <c r="AT2" s="110"/>
      <c r="AU2" s="110"/>
      <c r="AV2" s="110"/>
      <c r="AW2" s="110"/>
      <c r="AX2" s="90" t="s">
        <v>185</v>
      </c>
      <c r="AY2" s="110"/>
      <c r="AZ2" s="110"/>
      <c r="BA2" s="110"/>
      <c r="BB2" s="110"/>
      <c r="BC2" s="110"/>
      <c r="BD2" s="110"/>
      <c r="BE2" s="90" t="s">
        <v>182</v>
      </c>
      <c r="BF2" s="110"/>
      <c r="BG2" s="110"/>
      <c r="BH2" s="110"/>
      <c r="BI2" s="110"/>
      <c r="BJ2" s="110"/>
      <c r="BK2" s="110"/>
      <c r="BL2" s="90" t="s">
        <v>181</v>
      </c>
      <c r="BM2" s="110"/>
      <c r="BN2" s="110"/>
      <c r="BO2" s="110"/>
      <c r="BP2" s="110"/>
      <c r="BQ2" s="110"/>
      <c r="BR2" s="110"/>
      <c r="BS2" s="141" t="s">
        <v>184</v>
      </c>
      <c r="BT2" s="110"/>
      <c r="BU2" s="110"/>
      <c r="BV2" s="110"/>
      <c r="BW2" s="110"/>
      <c r="BX2" s="110"/>
    </row>
    <row r="3" spans="1:76" ht="15.6" x14ac:dyDescent="0.25">
      <c r="A3" s="90" t="s">
        <v>179</v>
      </c>
      <c r="B3" s="110"/>
      <c r="C3" s="110"/>
      <c r="D3" s="110"/>
      <c r="E3" s="110"/>
      <c r="F3" s="110"/>
      <c r="G3" s="110"/>
      <c r="H3" s="90" t="s">
        <v>179</v>
      </c>
      <c r="I3" s="116"/>
      <c r="J3" s="116"/>
      <c r="K3" s="116"/>
      <c r="L3" s="116"/>
      <c r="M3" s="116"/>
      <c r="N3" s="110"/>
      <c r="O3" s="90" t="s">
        <v>179</v>
      </c>
      <c r="P3" s="110"/>
      <c r="Q3" s="110"/>
      <c r="R3" s="110"/>
      <c r="S3" s="110"/>
      <c r="T3" s="110"/>
      <c r="U3" s="110"/>
      <c r="V3" s="90" t="s">
        <v>178</v>
      </c>
      <c r="W3" s="110"/>
      <c r="X3" s="110"/>
      <c r="Y3" s="110"/>
      <c r="Z3" s="110"/>
      <c r="AA3" s="110"/>
      <c r="AB3" s="110"/>
      <c r="AC3" s="90" t="s">
        <v>178</v>
      </c>
      <c r="AD3" s="110"/>
      <c r="AE3" s="110"/>
      <c r="AF3" s="110"/>
      <c r="AG3" s="110"/>
      <c r="AH3" s="110"/>
      <c r="AI3" s="110"/>
      <c r="AJ3" s="90" t="s">
        <v>178</v>
      </c>
      <c r="AK3" s="110"/>
      <c r="AL3" s="110"/>
      <c r="AM3" s="110"/>
      <c r="AN3" s="110"/>
      <c r="AO3" s="110"/>
      <c r="AP3" s="110"/>
      <c r="AQ3" s="90" t="s">
        <v>177</v>
      </c>
      <c r="AR3" s="110"/>
      <c r="AS3" s="110"/>
      <c r="AT3" s="110"/>
      <c r="AU3" s="110"/>
      <c r="AV3" s="110"/>
      <c r="AW3" s="110"/>
      <c r="AX3" s="90" t="s">
        <v>176</v>
      </c>
      <c r="AY3" s="110"/>
      <c r="AZ3" s="110"/>
      <c r="BA3" s="110"/>
      <c r="BB3" s="110"/>
      <c r="BC3" s="110"/>
      <c r="BD3" s="110"/>
      <c r="BE3" s="90" t="s">
        <v>176</v>
      </c>
      <c r="BF3" s="110"/>
      <c r="BG3" s="110"/>
      <c r="BH3" s="110"/>
      <c r="BI3" s="110"/>
      <c r="BJ3" s="110"/>
      <c r="BK3" s="110"/>
      <c r="BL3" s="90" t="s">
        <v>176</v>
      </c>
      <c r="BM3" s="110"/>
      <c r="BN3" s="110"/>
      <c r="BO3" s="110"/>
      <c r="BP3" s="110"/>
      <c r="BQ3" s="110"/>
      <c r="BR3" s="110"/>
      <c r="BS3" s="90" t="s">
        <v>175</v>
      </c>
      <c r="BT3" s="110"/>
      <c r="BU3" s="110"/>
      <c r="BV3" s="110"/>
      <c r="BW3" s="110"/>
      <c r="BX3" s="110"/>
    </row>
    <row r="4" spans="1:76" ht="15.6" x14ac:dyDescent="0.25">
      <c r="A4" s="89" t="s">
        <v>174</v>
      </c>
      <c r="B4" s="110"/>
      <c r="C4" s="110"/>
      <c r="D4" s="110"/>
      <c r="E4" s="110"/>
      <c r="F4" s="110"/>
      <c r="G4" s="110"/>
      <c r="H4" s="89" t="s">
        <v>173</v>
      </c>
      <c r="I4" s="116"/>
      <c r="J4" s="116"/>
      <c r="K4" s="116"/>
      <c r="L4" s="116"/>
      <c r="M4" s="116"/>
      <c r="N4" s="110"/>
      <c r="O4" s="89" t="s">
        <v>172</v>
      </c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89" t="s">
        <v>174</v>
      </c>
      <c r="BT4" s="110"/>
      <c r="BU4" s="110"/>
      <c r="BV4" s="110"/>
      <c r="BW4" s="110"/>
      <c r="BX4" s="110"/>
    </row>
    <row r="5" spans="1:76" x14ac:dyDescent="0.25">
      <c r="A5" s="110"/>
      <c r="B5" s="110"/>
      <c r="C5" s="92" t="s">
        <v>89</v>
      </c>
      <c r="D5" s="154" t="s">
        <v>165</v>
      </c>
      <c r="E5" s="91"/>
      <c r="F5" s="91"/>
      <c r="G5" s="91"/>
      <c r="H5" s="110"/>
      <c r="I5" s="110"/>
      <c r="J5" s="92" t="s">
        <v>89</v>
      </c>
      <c r="K5" s="154" t="s">
        <v>165</v>
      </c>
      <c r="L5" s="91"/>
      <c r="M5" s="91"/>
      <c r="N5" s="91"/>
      <c r="O5" s="110"/>
      <c r="P5" s="110"/>
      <c r="Q5" s="92" t="s">
        <v>89</v>
      </c>
      <c r="R5" s="154" t="s">
        <v>165</v>
      </c>
      <c r="S5" s="91"/>
      <c r="T5" s="91"/>
      <c r="U5" s="91"/>
      <c r="V5" s="110"/>
      <c r="W5" s="110"/>
      <c r="X5" s="92" t="s">
        <v>89</v>
      </c>
      <c r="Y5" s="154" t="s">
        <v>165</v>
      </c>
      <c r="Z5" s="91"/>
      <c r="AA5" s="91"/>
      <c r="AB5" s="91"/>
      <c r="AC5" s="110"/>
      <c r="AD5" s="110"/>
      <c r="AE5" s="92" t="s">
        <v>89</v>
      </c>
      <c r="AF5" s="154" t="s">
        <v>165</v>
      </c>
      <c r="AG5" s="91"/>
      <c r="AH5" s="91"/>
      <c r="AI5" s="91"/>
      <c r="AJ5" s="110"/>
      <c r="AK5" s="110"/>
      <c r="AL5" s="92" t="s">
        <v>89</v>
      </c>
      <c r="AM5" s="154" t="s">
        <v>165</v>
      </c>
      <c r="AN5" s="91"/>
      <c r="AO5" s="91"/>
      <c r="AP5" s="91"/>
      <c r="AQ5" s="110"/>
      <c r="AR5" s="110"/>
      <c r="AS5" s="92" t="s">
        <v>89</v>
      </c>
      <c r="AT5" s="154" t="s">
        <v>165</v>
      </c>
      <c r="AU5" s="91"/>
      <c r="AV5" s="91"/>
      <c r="AW5" s="91"/>
      <c r="AX5" s="110"/>
      <c r="AY5" s="110"/>
      <c r="AZ5" s="92" t="s">
        <v>89</v>
      </c>
      <c r="BA5" s="154" t="s">
        <v>165</v>
      </c>
      <c r="BB5" s="91"/>
      <c r="BC5" s="91"/>
      <c r="BD5" s="91"/>
      <c r="BE5" s="110"/>
      <c r="BF5" s="110"/>
      <c r="BG5" s="92" t="s">
        <v>89</v>
      </c>
      <c r="BH5" s="154" t="s">
        <v>165</v>
      </c>
      <c r="BI5" s="91"/>
      <c r="BJ5" s="91"/>
      <c r="BK5" s="91"/>
      <c r="BL5" s="110"/>
      <c r="BM5" s="110"/>
      <c r="BN5" s="92" t="s">
        <v>89</v>
      </c>
      <c r="BO5" s="154" t="s">
        <v>165</v>
      </c>
      <c r="BP5" s="91"/>
      <c r="BQ5" s="91"/>
      <c r="BR5" s="91"/>
      <c r="BS5" s="110"/>
      <c r="BT5" s="110"/>
      <c r="BU5" s="92" t="s">
        <v>89</v>
      </c>
      <c r="BV5" s="154" t="s">
        <v>165</v>
      </c>
      <c r="BW5" s="91"/>
      <c r="BX5" s="91"/>
    </row>
    <row r="6" spans="1:76" ht="13.8" thickBot="1" x14ac:dyDescent="0.3">
      <c r="A6" s="94" t="s">
        <v>81</v>
      </c>
      <c r="B6" s="95" t="s">
        <v>86</v>
      </c>
      <c r="C6" s="96" t="s">
        <v>85</v>
      </c>
      <c r="D6" s="95" t="s">
        <v>84</v>
      </c>
      <c r="E6" s="95" t="s">
        <v>83</v>
      </c>
      <c r="F6" s="95" t="s">
        <v>82</v>
      </c>
      <c r="G6" s="91"/>
      <c r="H6" s="94" t="s">
        <v>81</v>
      </c>
      <c r="I6" s="95" t="s">
        <v>86</v>
      </c>
      <c r="J6" s="96" t="s">
        <v>85</v>
      </c>
      <c r="K6" s="95" t="s">
        <v>84</v>
      </c>
      <c r="L6" s="95" t="s">
        <v>83</v>
      </c>
      <c r="M6" s="95" t="s">
        <v>82</v>
      </c>
      <c r="N6" s="91"/>
      <c r="O6" s="94" t="s">
        <v>81</v>
      </c>
      <c r="P6" s="95" t="s">
        <v>86</v>
      </c>
      <c r="Q6" s="96" t="s">
        <v>85</v>
      </c>
      <c r="R6" s="95" t="s">
        <v>84</v>
      </c>
      <c r="S6" s="95" t="s">
        <v>83</v>
      </c>
      <c r="T6" s="95" t="s">
        <v>82</v>
      </c>
      <c r="U6" s="91"/>
      <c r="V6" s="94" t="s">
        <v>81</v>
      </c>
      <c r="W6" s="95" t="s">
        <v>86</v>
      </c>
      <c r="X6" s="96" t="s">
        <v>85</v>
      </c>
      <c r="Y6" s="95" t="s">
        <v>84</v>
      </c>
      <c r="Z6" s="95" t="s">
        <v>83</v>
      </c>
      <c r="AA6" s="95" t="s">
        <v>82</v>
      </c>
      <c r="AB6" s="91"/>
      <c r="AC6" s="94" t="s">
        <v>81</v>
      </c>
      <c r="AD6" s="95" t="s">
        <v>86</v>
      </c>
      <c r="AE6" s="96" t="s">
        <v>85</v>
      </c>
      <c r="AF6" s="95" t="s">
        <v>84</v>
      </c>
      <c r="AG6" s="95" t="s">
        <v>83</v>
      </c>
      <c r="AH6" s="95" t="s">
        <v>82</v>
      </c>
      <c r="AI6" s="91"/>
      <c r="AJ6" s="94" t="s">
        <v>81</v>
      </c>
      <c r="AK6" s="95" t="s">
        <v>86</v>
      </c>
      <c r="AL6" s="96" t="s">
        <v>85</v>
      </c>
      <c r="AM6" s="95" t="s">
        <v>84</v>
      </c>
      <c r="AN6" s="95" t="s">
        <v>83</v>
      </c>
      <c r="AO6" s="95" t="s">
        <v>82</v>
      </c>
      <c r="AP6" s="91"/>
      <c r="AQ6" s="94" t="s">
        <v>81</v>
      </c>
      <c r="AR6" s="95" t="s">
        <v>86</v>
      </c>
      <c r="AS6" s="96" t="s">
        <v>85</v>
      </c>
      <c r="AT6" s="95" t="s">
        <v>84</v>
      </c>
      <c r="AU6" s="95" t="s">
        <v>83</v>
      </c>
      <c r="AV6" s="95" t="s">
        <v>82</v>
      </c>
      <c r="AW6" s="91"/>
      <c r="AX6" s="94" t="s">
        <v>81</v>
      </c>
      <c r="AY6" s="95" t="s">
        <v>86</v>
      </c>
      <c r="AZ6" s="96" t="s">
        <v>85</v>
      </c>
      <c r="BA6" s="95" t="s">
        <v>84</v>
      </c>
      <c r="BB6" s="95" t="s">
        <v>83</v>
      </c>
      <c r="BC6" s="95" t="s">
        <v>82</v>
      </c>
      <c r="BD6" s="91"/>
      <c r="BE6" s="94" t="s">
        <v>81</v>
      </c>
      <c r="BF6" s="95" t="s">
        <v>86</v>
      </c>
      <c r="BG6" s="96" t="s">
        <v>85</v>
      </c>
      <c r="BH6" s="95" t="s">
        <v>84</v>
      </c>
      <c r="BI6" s="95" t="s">
        <v>83</v>
      </c>
      <c r="BJ6" s="95" t="s">
        <v>82</v>
      </c>
      <c r="BK6" s="91"/>
      <c r="BL6" s="94" t="s">
        <v>81</v>
      </c>
      <c r="BM6" s="95" t="s">
        <v>86</v>
      </c>
      <c r="BN6" s="96" t="s">
        <v>85</v>
      </c>
      <c r="BO6" s="95" t="s">
        <v>84</v>
      </c>
      <c r="BP6" s="95" t="s">
        <v>83</v>
      </c>
      <c r="BQ6" s="95" t="s">
        <v>82</v>
      </c>
      <c r="BR6" s="91"/>
      <c r="BS6" s="94" t="s">
        <v>81</v>
      </c>
      <c r="BT6" s="95" t="s">
        <v>86</v>
      </c>
      <c r="BU6" s="96" t="s">
        <v>85</v>
      </c>
      <c r="BV6" s="95" t="s">
        <v>84</v>
      </c>
      <c r="BW6" s="95" t="s">
        <v>83</v>
      </c>
      <c r="BX6" s="95" t="s">
        <v>82</v>
      </c>
    </row>
    <row r="7" spans="1:76" x14ac:dyDescent="0.25">
      <c r="A7" s="113"/>
      <c r="B7" s="113"/>
      <c r="C7" s="113"/>
      <c r="D7" s="113"/>
      <c r="E7" s="113"/>
      <c r="F7" s="97"/>
      <c r="G7" s="155"/>
      <c r="H7" s="113"/>
      <c r="I7" s="120"/>
      <c r="J7" s="120"/>
      <c r="K7" s="120"/>
      <c r="L7" s="120"/>
      <c r="M7" s="102"/>
      <c r="N7" s="155"/>
      <c r="O7" s="113"/>
      <c r="P7" s="113"/>
      <c r="Q7" s="113"/>
      <c r="R7" s="113"/>
      <c r="S7" s="113"/>
      <c r="T7" s="97"/>
      <c r="U7" s="155"/>
      <c r="V7" s="113"/>
      <c r="W7" s="113"/>
      <c r="X7" s="113"/>
      <c r="Y7" s="113"/>
      <c r="Z7" s="113"/>
      <c r="AA7" s="97"/>
      <c r="AB7" s="155"/>
      <c r="AC7" s="113"/>
      <c r="AD7" s="113"/>
      <c r="AE7" s="113"/>
      <c r="AF7" s="113"/>
      <c r="AG7" s="113"/>
      <c r="AH7" s="97"/>
      <c r="AI7" s="155"/>
      <c r="AJ7" s="113"/>
      <c r="AK7" s="113"/>
      <c r="AL7" s="113"/>
      <c r="AM7" s="113"/>
      <c r="AN7" s="113"/>
      <c r="AO7" s="97"/>
      <c r="AP7" s="155"/>
      <c r="AQ7" s="113"/>
      <c r="AR7" s="113"/>
      <c r="AS7" s="113"/>
      <c r="AT7" s="113"/>
      <c r="AU7" s="113"/>
      <c r="AV7" s="97"/>
      <c r="AW7" s="155"/>
      <c r="AX7" s="113"/>
      <c r="AY7" s="113"/>
      <c r="AZ7" s="113"/>
      <c r="BA7" s="113"/>
      <c r="BB7" s="113"/>
      <c r="BC7" s="97"/>
      <c r="BD7" s="155"/>
      <c r="BE7" s="113"/>
      <c r="BF7" s="113"/>
      <c r="BG7" s="113"/>
      <c r="BH7" s="113"/>
      <c r="BI7" s="113"/>
      <c r="BJ7" s="97"/>
      <c r="BK7" s="155"/>
      <c r="BL7" s="113"/>
      <c r="BM7" s="113"/>
      <c r="BN7" s="113"/>
      <c r="BO7" s="113"/>
      <c r="BP7" s="113"/>
      <c r="BQ7" s="97"/>
      <c r="BR7" s="155"/>
      <c r="BS7" s="113"/>
      <c r="BT7" s="113"/>
      <c r="BU7" s="113"/>
      <c r="BV7" s="113"/>
      <c r="BW7" s="113"/>
      <c r="BX7" s="97"/>
    </row>
    <row r="8" spans="1:76" x14ac:dyDescent="0.25">
      <c r="A8" s="115" t="s">
        <v>77</v>
      </c>
      <c r="B8" s="116">
        <f t="shared" ref="B8:E11" si="0">P8+I8</f>
        <v>2259251.9800000065</v>
      </c>
      <c r="C8" s="116">
        <f t="shared" si="0"/>
        <v>1748942.7399999993</v>
      </c>
      <c r="D8" s="116">
        <f t="shared" si="0"/>
        <v>3348086</v>
      </c>
      <c r="E8" s="116">
        <f t="shared" si="0"/>
        <v>-1092882.0399999989</v>
      </c>
      <c r="F8" s="98">
        <f>SUM(B8:E8)</f>
        <v>6263398.6800000072</v>
      </c>
      <c r="G8" s="155"/>
      <c r="H8" s="115" t="s">
        <v>77</v>
      </c>
      <c r="I8" s="7">
        <v>0</v>
      </c>
      <c r="J8" s="7">
        <v>0</v>
      </c>
      <c r="K8" s="7">
        <v>0</v>
      </c>
      <c r="L8" s="7">
        <v>0</v>
      </c>
      <c r="M8" s="98">
        <f>SUM(I8:L8)</f>
        <v>0</v>
      </c>
      <c r="N8" s="155"/>
      <c r="O8" s="115" t="s">
        <v>77</v>
      </c>
      <c r="P8" s="116">
        <f t="shared" ref="P8:S11" si="1">AR8-AK8+AD8+W8</f>
        <v>2259251.9800000065</v>
      </c>
      <c r="Q8" s="116">
        <f t="shared" si="1"/>
        <v>1748942.7399999993</v>
      </c>
      <c r="R8" s="116">
        <f t="shared" si="1"/>
        <v>3348086</v>
      </c>
      <c r="S8" s="116">
        <f t="shared" si="1"/>
        <v>-1092882.0399999989</v>
      </c>
      <c r="T8" s="98">
        <f>SUM(P8:S8)</f>
        <v>6263398.6800000072</v>
      </c>
      <c r="U8" s="155"/>
      <c r="V8" s="115" t="s">
        <v>77</v>
      </c>
      <c r="W8" s="116">
        <v>0</v>
      </c>
      <c r="X8" s="116">
        <v>0</v>
      </c>
      <c r="Y8" s="116">
        <v>0</v>
      </c>
      <c r="Z8" s="116">
        <v>0</v>
      </c>
      <c r="AA8" s="98">
        <f>SUM(W8:Z8)</f>
        <v>0</v>
      </c>
      <c r="AB8" s="155"/>
      <c r="AC8" s="115" t="s">
        <v>77</v>
      </c>
      <c r="AD8" s="116">
        <v>45926</v>
      </c>
      <c r="AE8" s="116">
        <v>70556</v>
      </c>
      <c r="AF8" s="116">
        <v>409228</v>
      </c>
      <c r="AG8" s="116">
        <v>15384</v>
      </c>
      <c r="AH8" s="98">
        <f>SUM(AD8:AG8)</f>
        <v>541094</v>
      </c>
      <c r="AI8" s="155"/>
      <c r="AJ8" s="115" t="s">
        <v>77</v>
      </c>
      <c r="AK8" s="116">
        <v>0</v>
      </c>
      <c r="AL8" s="116">
        <v>0</v>
      </c>
      <c r="AM8" s="116">
        <v>0</v>
      </c>
      <c r="AN8" s="116">
        <v>0</v>
      </c>
      <c r="AO8" s="98">
        <f>SUM(AK8:AN8)</f>
        <v>0</v>
      </c>
      <c r="AP8" s="155"/>
      <c r="AQ8" s="115" t="s">
        <v>77</v>
      </c>
      <c r="AR8" s="116">
        <f>BT8-BM8+BF8+AY8-0.16</f>
        <v>2213325.9800000065</v>
      </c>
      <c r="AS8" s="116">
        <f t="shared" ref="AS8:AU11" si="2">BU8-BN8+BG8+AZ8</f>
        <v>1678386.7399999993</v>
      </c>
      <c r="AT8" s="116">
        <f t="shared" si="2"/>
        <v>2938858</v>
      </c>
      <c r="AU8" s="116">
        <f t="shared" si="2"/>
        <v>-1108266.0399999989</v>
      </c>
      <c r="AV8" s="98">
        <f>SUM(AR8:AU8)</f>
        <v>5722304.6800000072</v>
      </c>
      <c r="AW8" s="155"/>
      <c r="AX8" s="115" t="s">
        <v>77</v>
      </c>
      <c r="AY8" s="116">
        <v>0</v>
      </c>
      <c r="AZ8" s="116">
        <v>0</v>
      </c>
      <c r="BA8" s="116">
        <v>0</v>
      </c>
      <c r="BB8" s="116">
        <v>0</v>
      </c>
      <c r="BC8" s="98">
        <f>SUM(AY8:BB8)</f>
        <v>0</v>
      </c>
      <c r="BD8" s="155"/>
      <c r="BE8" s="115" t="s">
        <v>77</v>
      </c>
      <c r="BF8" s="116">
        <v>22963</v>
      </c>
      <c r="BG8" s="116">
        <v>35278</v>
      </c>
      <c r="BH8" s="116">
        <v>204614</v>
      </c>
      <c r="BI8" s="116">
        <v>7692</v>
      </c>
      <c r="BJ8" s="98">
        <f>SUM(BF8:BI8)</f>
        <v>270547</v>
      </c>
      <c r="BK8" s="155"/>
      <c r="BL8" s="115" t="s">
        <v>77</v>
      </c>
      <c r="BM8" s="116">
        <v>0</v>
      </c>
      <c r="BN8" s="116">
        <v>0</v>
      </c>
      <c r="BO8" s="116">
        <v>0</v>
      </c>
      <c r="BP8" s="116">
        <v>0</v>
      </c>
      <c r="BQ8" s="98">
        <f>SUM(BM8:BP8)</f>
        <v>0</v>
      </c>
      <c r="BR8" s="155"/>
      <c r="BS8" s="115" t="s">
        <v>77</v>
      </c>
      <c r="BT8" s="116">
        <v>2190363.1400000066</v>
      </c>
      <c r="BU8" s="116">
        <v>1643108.7399999993</v>
      </c>
      <c r="BV8" s="116">
        <v>2734244</v>
      </c>
      <c r="BW8" s="116">
        <v>-1115958.0399999989</v>
      </c>
      <c r="BX8" s="98">
        <v>5451757.8400000073</v>
      </c>
    </row>
    <row r="9" spans="1:76" x14ac:dyDescent="0.25">
      <c r="A9" s="118" t="s">
        <v>76</v>
      </c>
      <c r="B9" s="116">
        <f t="shared" si="0"/>
        <v>3434947.08</v>
      </c>
      <c r="C9" s="116">
        <f t="shared" si="0"/>
        <v>2574305</v>
      </c>
      <c r="D9" s="116">
        <f t="shared" si="0"/>
        <v>1123869</v>
      </c>
      <c r="E9" s="116">
        <f t="shared" si="0"/>
        <v>-3714394</v>
      </c>
      <c r="F9" s="98">
        <f>SUM(B9:E9)</f>
        <v>3418727.08</v>
      </c>
      <c r="G9" s="155"/>
      <c r="H9" s="118" t="s">
        <v>76</v>
      </c>
      <c r="I9" s="7">
        <v>0</v>
      </c>
      <c r="J9" s="7">
        <v>0</v>
      </c>
      <c r="K9" s="7">
        <v>0</v>
      </c>
      <c r="L9" s="7">
        <v>0</v>
      </c>
      <c r="M9" s="98">
        <f>SUM(I9:L9)</f>
        <v>0</v>
      </c>
      <c r="N9" s="155"/>
      <c r="O9" s="118" t="s">
        <v>76</v>
      </c>
      <c r="P9" s="116">
        <f t="shared" si="1"/>
        <v>3434947.08</v>
      </c>
      <c r="Q9" s="116">
        <f t="shared" si="1"/>
        <v>2574305</v>
      </c>
      <c r="R9" s="116">
        <f t="shared" si="1"/>
        <v>1123869</v>
      </c>
      <c r="S9" s="116">
        <f t="shared" si="1"/>
        <v>-3714394</v>
      </c>
      <c r="T9" s="98">
        <f>SUM(P9:S9)</f>
        <v>3418727.08</v>
      </c>
      <c r="U9" s="155"/>
      <c r="V9" s="118" t="s">
        <v>76</v>
      </c>
      <c r="W9" s="116">
        <v>0</v>
      </c>
      <c r="X9" s="116">
        <v>0</v>
      </c>
      <c r="Y9" s="116">
        <v>0</v>
      </c>
      <c r="Z9" s="116">
        <v>0</v>
      </c>
      <c r="AA9" s="98">
        <f>SUM(W9:Z9)</f>
        <v>0</v>
      </c>
      <c r="AB9" s="155"/>
      <c r="AC9" s="118" t="s">
        <v>76</v>
      </c>
      <c r="AD9" s="116">
        <v>287174</v>
      </c>
      <c r="AE9" s="116">
        <v>383092</v>
      </c>
      <c r="AF9" s="116">
        <v>-129968</v>
      </c>
      <c r="AG9" s="116">
        <v>-404360</v>
      </c>
      <c r="AH9" s="98">
        <f>SUM(AD9:AG9)</f>
        <v>135938</v>
      </c>
      <c r="AI9" s="155"/>
      <c r="AJ9" s="118" t="s">
        <v>76</v>
      </c>
      <c r="AK9" s="116">
        <v>0</v>
      </c>
      <c r="AL9" s="116">
        <v>0</v>
      </c>
      <c r="AM9" s="116">
        <v>0</v>
      </c>
      <c r="AN9" s="116">
        <v>0</v>
      </c>
      <c r="AO9" s="98">
        <f>SUM(AK9:AN9)</f>
        <v>0</v>
      </c>
      <c r="AP9" s="155"/>
      <c r="AQ9" s="118" t="s">
        <v>76</v>
      </c>
      <c r="AR9" s="116">
        <f>BT9-BM9+BF9+AY9+0.08</f>
        <v>3147773.08</v>
      </c>
      <c r="AS9" s="116">
        <f t="shared" si="2"/>
        <v>2191213</v>
      </c>
      <c r="AT9" s="116">
        <f t="shared" si="2"/>
        <v>1253837</v>
      </c>
      <c r="AU9" s="116">
        <f t="shared" si="2"/>
        <v>-3310034</v>
      </c>
      <c r="AV9" s="98">
        <f>SUM(AR9:AU9)</f>
        <v>3282789.08</v>
      </c>
      <c r="AW9" s="155"/>
      <c r="AX9" s="118" t="s">
        <v>76</v>
      </c>
      <c r="AY9" s="116">
        <v>0</v>
      </c>
      <c r="AZ9" s="116">
        <v>0</v>
      </c>
      <c r="BA9" s="116">
        <v>0</v>
      </c>
      <c r="BB9" s="116">
        <v>0</v>
      </c>
      <c r="BC9" s="98">
        <f>SUM(AY9:BB9)</f>
        <v>0</v>
      </c>
      <c r="BD9" s="155"/>
      <c r="BE9" s="118" t="s">
        <v>76</v>
      </c>
      <c r="BF9" s="116">
        <v>143587</v>
      </c>
      <c r="BG9" s="116">
        <v>191546</v>
      </c>
      <c r="BH9" s="116">
        <v>-64984</v>
      </c>
      <c r="BI9" s="116">
        <v>-202180</v>
      </c>
      <c r="BJ9" s="98">
        <f>SUM(BF9:BI9)</f>
        <v>67969</v>
      </c>
      <c r="BK9" s="155"/>
      <c r="BL9" s="118" t="s">
        <v>76</v>
      </c>
      <c r="BM9" s="116">
        <v>0</v>
      </c>
      <c r="BN9" s="116">
        <v>0</v>
      </c>
      <c r="BO9" s="116">
        <v>0</v>
      </c>
      <c r="BP9" s="116">
        <v>0</v>
      </c>
      <c r="BQ9" s="98">
        <f>SUM(BM9:BP9)</f>
        <v>0</v>
      </c>
      <c r="BR9" s="155"/>
      <c r="BS9" s="118" t="s">
        <v>76</v>
      </c>
      <c r="BT9" s="116">
        <v>3004186</v>
      </c>
      <c r="BU9" s="116">
        <v>1999667</v>
      </c>
      <c r="BV9" s="116">
        <v>1318821</v>
      </c>
      <c r="BW9" s="116">
        <v>-3107854</v>
      </c>
      <c r="BX9" s="98">
        <v>3214820</v>
      </c>
    </row>
    <row r="10" spans="1:76" x14ac:dyDescent="0.25">
      <c r="A10" s="118" t="s">
        <v>75</v>
      </c>
      <c r="B10" s="116">
        <f t="shared" si="0"/>
        <v>4419172.92</v>
      </c>
      <c r="C10" s="116">
        <f t="shared" si="0"/>
        <v>3268289</v>
      </c>
      <c r="D10" s="116">
        <f t="shared" si="0"/>
        <v>1123007</v>
      </c>
      <c r="E10" s="116">
        <f t="shared" si="0"/>
        <v>-4636779</v>
      </c>
      <c r="F10" s="98">
        <f>SUM(B10:E10)</f>
        <v>4173689.92</v>
      </c>
      <c r="G10" s="155"/>
      <c r="H10" s="118" t="s">
        <v>75</v>
      </c>
      <c r="I10" s="7">
        <v>0</v>
      </c>
      <c r="J10" s="7">
        <v>0</v>
      </c>
      <c r="K10" s="7">
        <v>0</v>
      </c>
      <c r="L10" s="7">
        <v>0</v>
      </c>
      <c r="M10" s="98">
        <f>SUM(I10:L10)</f>
        <v>0</v>
      </c>
      <c r="N10" s="155"/>
      <c r="O10" s="118" t="s">
        <v>75</v>
      </c>
      <c r="P10" s="116">
        <f t="shared" si="1"/>
        <v>4419172.92</v>
      </c>
      <c r="Q10" s="116">
        <f t="shared" si="1"/>
        <v>3268289</v>
      </c>
      <c r="R10" s="116">
        <f t="shared" si="1"/>
        <v>1123007</v>
      </c>
      <c r="S10" s="116">
        <f t="shared" si="1"/>
        <v>-4636779</v>
      </c>
      <c r="T10" s="98">
        <f>SUM(P10:S10)</f>
        <v>4173689.92</v>
      </c>
      <c r="U10" s="155"/>
      <c r="V10" s="118" t="s">
        <v>75</v>
      </c>
      <c r="W10" s="116">
        <v>0</v>
      </c>
      <c r="X10" s="116">
        <v>0</v>
      </c>
      <c r="Y10" s="116">
        <v>0</v>
      </c>
      <c r="Z10" s="116">
        <v>0</v>
      </c>
      <c r="AA10" s="98">
        <f>SUM(W10:Z10)</f>
        <v>0</v>
      </c>
      <c r="AB10" s="155"/>
      <c r="AC10" s="118" t="s">
        <v>75</v>
      </c>
      <c r="AD10" s="116">
        <v>379120</v>
      </c>
      <c r="AE10" s="116">
        <v>507450</v>
      </c>
      <c r="AF10" s="116">
        <v>-130958</v>
      </c>
      <c r="AG10" s="116">
        <v>-540280</v>
      </c>
      <c r="AH10" s="98">
        <f>SUM(AD10:AG10)</f>
        <v>215332</v>
      </c>
      <c r="AI10" s="155"/>
      <c r="AJ10" s="118" t="s">
        <v>75</v>
      </c>
      <c r="AK10" s="116">
        <v>0</v>
      </c>
      <c r="AL10" s="116">
        <v>0</v>
      </c>
      <c r="AM10" s="116">
        <v>0</v>
      </c>
      <c r="AN10" s="116">
        <v>0</v>
      </c>
      <c r="AO10" s="98">
        <f>SUM(AK10:AN10)</f>
        <v>0</v>
      </c>
      <c r="AP10" s="155"/>
      <c r="AQ10" s="118" t="s">
        <v>75</v>
      </c>
      <c r="AR10" s="116">
        <f>BT10-BM10+BF10+AY10-0.08</f>
        <v>4040052.92</v>
      </c>
      <c r="AS10" s="116">
        <f t="shared" si="2"/>
        <v>2760839</v>
      </c>
      <c r="AT10" s="116">
        <f t="shared" si="2"/>
        <v>1253965</v>
      </c>
      <c r="AU10" s="116">
        <f t="shared" si="2"/>
        <v>-4096499</v>
      </c>
      <c r="AV10" s="98">
        <f>SUM(AR10:AU10)</f>
        <v>3958357.92</v>
      </c>
      <c r="AW10" s="155"/>
      <c r="AX10" s="118" t="s">
        <v>75</v>
      </c>
      <c r="AY10" s="116">
        <v>0</v>
      </c>
      <c r="AZ10" s="116">
        <v>0</v>
      </c>
      <c r="BA10" s="116">
        <v>0</v>
      </c>
      <c r="BB10" s="116">
        <v>0</v>
      </c>
      <c r="BC10" s="98">
        <f>SUM(AY10:BB10)</f>
        <v>0</v>
      </c>
      <c r="BD10" s="155"/>
      <c r="BE10" s="118" t="s">
        <v>75</v>
      </c>
      <c r="BF10" s="116">
        <v>189560</v>
      </c>
      <c r="BG10" s="116">
        <v>253725</v>
      </c>
      <c r="BH10" s="116">
        <v>-65479</v>
      </c>
      <c r="BI10" s="116">
        <v>-270140</v>
      </c>
      <c r="BJ10" s="98">
        <f>SUM(BF10:BI10)</f>
        <v>107666</v>
      </c>
      <c r="BK10" s="155"/>
      <c r="BL10" s="118" t="s">
        <v>75</v>
      </c>
      <c r="BM10" s="116">
        <v>0</v>
      </c>
      <c r="BN10" s="116">
        <v>0</v>
      </c>
      <c r="BO10" s="116">
        <v>0</v>
      </c>
      <c r="BP10" s="116">
        <v>0</v>
      </c>
      <c r="BQ10" s="98">
        <f>SUM(BM10:BP10)</f>
        <v>0</v>
      </c>
      <c r="BR10" s="155"/>
      <c r="BS10" s="118" t="s">
        <v>75</v>
      </c>
      <c r="BT10" s="116">
        <v>3850493</v>
      </c>
      <c r="BU10" s="116">
        <v>2507114</v>
      </c>
      <c r="BV10" s="116">
        <v>1319444</v>
      </c>
      <c r="BW10" s="116">
        <v>-3826359</v>
      </c>
      <c r="BX10" s="98">
        <v>3850692</v>
      </c>
    </row>
    <row r="11" spans="1:76" x14ac:dyDescent="0.25">
      <c r="A11" s="99" t="s">
        <v>74</v>
      </c>
      <c r="B11" s="100">
        <f t="shared" si="0"/>
        <v>358270.96</v>
      </c>
      <c r="C11" s="100">
        <f t="shared" si="0"/>
        <v>281703</v>
      </c>
      <c r="D11" s="100">
        <f t="shared" si="0"/>
        <v>81198</v>
      </c>
      <c r="E11" s="100">
        <f t="shared" si="0"/>
        <v>-517662</v>
      </c>
      <c r="F11" s="101">
        <f>SUM(B11:E11)</f>
        <v>203509.95999999996</v>
      </c>
      <c r="G11" s="155"/>
      <c r="H11" s="99" t="s">
        <v>74</v>
      </c>
      <c r="I11" s="148">
        <v>0</v>
      </c>
      <c r="J11" s="148">
        <v>0</v>
      </c>
      <c r="K11" s="148">
        <v>0</v>
      </c>
      <c r="L11" s="148">
        <v>0</v>
      </c>
      <c r="M11" s="101">
        <f>SUM(I11:L11)</f>
        <v>0</v>
      </c>
      <c r="N11" s="155"/>
      <c r="O11" s="99" t="s">
        <v>74</v>
      </c>
      <c r="P11" s="100">
        <f t="shared" si="1"/>
        <v>358270.96</v>
      </c>
      <c r="Q11" s="100">
        <f t="shared" si="1"/>
        <v>281703</v>
      </c>
      <c r="R11" s="100">
        <f t="shared" si="1"/>
        <v>81198</v>
      </c>
      <c r="S11" s="100">
        <f t="shared" si="1"/>
        <v>-517662</v>
      </c>
      <c r="T11" s="101">
        <f>SUM(P11:S11)</f>
        <v>203509.95999999996</v>
      </c>
      <c r="U11" s="155"/>
      <c r="V11" s="99" t="s">
        <v>74</v>
      </c>
      <c r="W11" s="100">
        <v>0</v>
      </c>
      <c r="X11" s="100">
        <v>0</v>
      </c>
      <c r="Y11" s="100">
        <v>0</v>
      </c>
      <c r="Z11" s="100">
        <v>0</v>
      </c>
      <c r="AA11" s="101">
        <f>SUM(W11:Z11)</f>
        <v>0</v>
      </c>
      <c r="AB11" s="155"/>
      <c r="AC11" s="99" t="s">
        <v>74</v>
      </c>
      <c r="AD11" s="100">
        <v>63114</v>
      </c>
      <c r="AE11" s="100">
        <v>65422</v>
      </c>
      <c r="AF11" s="100">
        <v>-3988</v>
      </c>
      <c r="AG11" s="100">
        <v>-125128</v>
      </c>
      <c r="AH11" s="101">
        <f>SUM(AD11:AG11)</f>
        <v>-580</v>
      </c>
      <c r="AI11" s="155"/>
      <c r="AJ11" s="99" t="s">
        <v>74</v>
      </c>
      <c r="AK11" s="100">
        <v>0</v>
      </c>
      <c r="AL11" s="100">
        <v>0</v>
      </c>
      <c r="AM11" s="100">
        <v>0</v>
      </c>
      <c r="AN11" s="100">
        <v>0</v>
      </c>
      <c r="AO11" s="101">
        <f>SUM(AK11:AN11)</f>
        <v>0</v>
      </c>
      <c r="AP11" s="155"/>
      <c r="AQ11" s="99" t="s">
        <v>74</v>
      </c>
      <c r="AR11" s="100">
        <f>BT11-BM11+BF11+AY11-0.04</f>
        <v>295156.96000000002</v>
      </c>
      <c r="AS11" s="100">
        <f t="shared" si="2"/>
        <v>216281</v>
      </c>
      <c r="AT11" s="100">
        <f t="shared" si="2"/>
        <v>85186</v>
      </c>
      <c r="AU11" s="100">
        <f t="shared" si="2"/>
        <v>-392534</v>
      </c>
      <c r="AV11" s="101">
        <f>SUM(AR11:AU11)</f>
        <v>204089.95999999996</v>
      </c>
      <c r="AW11" s="155"/>
      <c r="AX11" s="99" t="s">
        <v>74</v>
      </c>
      <c r="AY11" s="100">
        <v>0</v>
      </c>
      <c r="AZ11" s="100">
        <v>0</v>
      </c>
      <c r="BA11" s="100">
        <v>0</v>
      </c>
      <c r="BB11" s="100">
        <v>0</v>
      </c>
      <c r="BC11" s="101">
        <f>SUM(AY11:BB11)</f>
        <v>0</v>
      </c>
      <c r="BD11" s="155"/>
      <c r="BE11" s="99" t="s">
        <v>74</v>
      </c>
      <c r="BF11" s="100">
        <v>31557</v>
      </c>
      <c r="BG11" s="100">
        <v>32711</v>
      </c>
      <c r="BH11" s="100">
        <v>-1994</v>
      </c>
      <c r="BI11" s="100">
        <v>-62564</v>
      </c>
      <c r="BJ11" s="101">
        <f>SUM(BF11:BI11)</f>
        <v>-290</v>
      </c>
      <c r="BK11" s="155"/>
      <c r="BL11" s="99" t="s">
        <v>74</v>
      </c>
      <c r="BM11" s="100">
        <v>0</v>
      </c>
      <c r="BN11" s="100">
        <v>0</v>
      </c>
      <c r="BO11" s="100">
        <v>0</v>
      </c>
      <c r="BP11" s="100">
        <v>0</v>
      </c>
      <c r="BQ11" s="101">
        <f>SUM(BM11:BP11)</f>
        <v>0</v>
      </c>
      <c r="BR11" s="155"/>
      <c r="BS11" s="99" t="s">
        <v>74</v>
      </c>
      <c r="BT11" s="100">
        <v>263600</v>
      </c>
      <c r="BU11" s="100">
        <v>183570</v>
      </c>
      <c r="BV11" s="100">
        <v>87180</v>
      </c>
      <c r="BW11" s="100">
        <v>-329970</v>
      </c>
      <c r="BX11" s="101">
        <v>204380</v>
      </c>
    </row>
    <row r="12" spans="1:76" x14ac:dyDescent="0.25">
      <c r="A12" s="93" t="s">
        <v>73</v>
      </c>
      <c r="B12" s="98">
        <f>SUM(B8:B11)</f>
        <v>10471642.940000007</v>
      </c>
      <c r="C12" s="98">
        <f>SUM(C8:C11)</f>
        <v>7873239.7399999993</v>
      </c>
      <c r="D12" s="98">
        <f>SUM(D8:D11)</f>
        <v>5676160</v>
      </c>
      <c r="E12" s="98">
        <f>SUM(E8:E11)</f>
        <v>-9961717.0399999991</v>
      </c>
      <c r="F12" s="98">
        <f>SUM(F8:F11)</f>
        <v>14059325.640000008</v>
      </c>
      <c r="G12" s="155"/>
      <c r="H12" s="93" t="s">
        <v>73</v>
      </c>
      <c r="I12" s="98">
        <f>SUM(I8:I11)</f>
        <v>0</v>
      </c>
      <c r="J12" s="98">
        <f>SUM(J8:J11)</f>
        <v>0</v>
      </c>
      <c r="K12" s="98">
        <f>SUM(K8:K11)</f>
        <v>0</v>
      </c>
      <c r="L12" s="98">
        <f>SUM(L8:L11)</f>
        <v>0</v>
      </c>
      <c r="M12" s="98">
        <f>SUM(M8:M11)</f>
        <v>0</v>
      </c>
      <c r="N12" s="155"/>
      <c r="O12" s="93" t="s">
        <v>73</v>
      </c>
      <c r="P12" s="98">
        <f>SUM(P8:P11)</f>
        <v>10471642.940000007</v>
      </c>
      <c r="Q12" s="98">
        <f>SUM(Q8:Q11)</f>
        <v>7873239.7399999993</v>
      </c>
      <c r="R12" s="98">
        <f>SUM(R8:R11)</f>
        <v>5676160</v>
      </c>
      <c r="S12" s="98">
        <f>SUM(S8:S11)</f>
        <v>-9961717.0399999991</v>
      </c>
      <c r="T12" s="98">
        <f>SUM(T8:T11)</f>
        <v>14059325.640000008</v>
      </c>
      <c r="U12" s="155"/>
      <c r="V12" s="93" t="s">
        <v>73</v>
      </c>
      <c r="W12" s="98">
        <f>SUM(W8:W11)</f>
        <v>0</v>
      </c>
      <c r="X12" s="98">
        <f>SUM(X8:X11)</f>
        <v>0</v>
      </c>
      <c r="Y12" s="98">
        <f>SUM(Y8:Y11)</f>
        <v>0</v>
      </c>
      <c r="Z12" s="98">
        <f>SUM(Z8:Z11)</f>
        <v>0</v>
      </c>
      <c r="AA12" s="98">
        <f>SUM(AA8:AA11)</f>
        <v>0</v>
      </c>
      <c r="AB12" s="155"/>
      <c r="AC12" s="93" t="s">
        <v>73</v>
      </c>
      <c r="AD12" s="98">
        <f>SUM(AD8:AD11)</f>
        <v>775334</v>
      </c>
      <c r="AE12" s="98">
        <f>SUM(AE8:AE11)</f>
        <v>1026520</v>
      </c>
      <c r="AF12" s="98">
        <f>SUM(AF8:AF11)</f>
        <v>144314</v>
      </c>
      <c r="AG12" s="98">
        <f>SUM(AG8:AG11)</f>
        <v>-1054384</v>
      </c>
      <c r="AH12" s="98">
        <f>SUM(AH8:AH11)</f>
        <v>891784</v>
      </c>
      <c r="AI12" s="155"/>
      <c r="AJ12" s="93" t="s">
        <v>73</v>
      </c>
      <c r="AK12" s="98">
        <f>SUM(AK8:AK11)</f>
        <v>0</v>
      </c>
      <c r="AL12" s="98">
        <f>SUM(AL8:AL11)</f>
        <v>0</v>
      </c>
      <c r="AM12" s="98">
        <f>SUM(AM8:AM11)</f>
        <v>0</v>
      </c>
      <c r="AN12" s="98">
        <f>SUM(AN8:AN11)</f>
        <v>0</v>
      </c>
      <c r="AO12" s="98">
        <f>SUM(AO8:AO11)</f>
        <v>0</v>
      </c>
      <c r="AP12" s="155"/>
      <c r="AQ12" s="93" t="s">
        <v>73</v>
      </c>
      <c r="AR12" s="98">
        <f>SUM(AR8:AR11)</f>
        <v>9696308.9400000069</v>
      </c>
      <c r="AS12" s="98">
        <f>SUM(AS8:AS11)</f>
        <v>6846719.7399999993</v>
      </c>
      <c r="AT12" s="98">
        <f>SUM(AT8:AT11)</f>
        <v>5531846</v>
      </c>
      <c r="AU12" s="98">
        <f>SUM(AU8:AU11)</f>
        <v>-8907333.0399999991</v>
      </c>
      <c r="AV12" s="98">
        <f>SUM(AV8:AV11)</f>
        <v>13167541.640000008</v>
      </c>
      <c r="AW12" s="155"/>
      <c r="AX12" s="93" t="s">
        <v>73</v>
      </c>
      <c r="AY12" s="98">
        <f>SUM(AY8:AY11)</f>
        <v>0</v>
      </c>
      <c r="AZ12" s="98">
        <f>SUM(AZ8:AZ11)</f>
        <v>0</v>
      </c>
      <c r="BA12" s="98">
        <f>SUM(BA8:BA11)</f>
        <v>0</v>
      </c>
      <c r="BB12" s="98">
        <f>SUM(BB8:BB11)</f>
        <v>0</v>
      </c>
      <c r="BC12" s="98">
        <f>SUM(BC8:BC11)</f>
        <v>0</v>
      </c>
      <c r="BD12" s="155"/>
      <c r="BE12" s="93" t="s">
        <v>73</v>
      </c>
      <c r="BF12" s="98">
        <f>SUM(BF8:BF11)</f>
        <v>387667</v>
      </c>
      <c r="BG12" s="98">
        <f>SUM(BG8:BG11)</f>
        <v>513260</v>
      </c>
      <c r="BH12" s="98">
        <f>SUM(BH8:BH11)</f>
        <v>72157</v>
      </c>
      <c r="BI12" s="98">
        <f>SUM(BI8:BI11)</f>
        <v>-527192</v>
      </c>
      <c r="BJ12" s="98">
        <f>SUM(BJ8:BJ11)</f>
        <v>445892</v>
      </c>
      <c r="BK12" s="155"/>
      <c r="BL12" s="93" t="s">
        <v>73</v>
      </c>
      <c r="BM12" s="98">
        <f>SUM(BM8:BM11)</f>
        <v>0</v>
      </c>
      <c r="BN12" s="98">
        <f>SUM(BN8:BN11)</f>
        <v>0</v>
      </c>
      <c r="BO12" s="98">
        <f>SUM(BO8:BO11)</f>
        <v>0</v>
      </c>
      <c r="BP12" s="98">
        <f>SUM(BP8:BP11)</f>
        <v>0</v>
      </c>
      <c r="BQ12" s="98">
        <f>SUM(BQ8:BQ11)</f>
        <v>0</v>
      </c>
      <c r="BR12" s="155"/>
      <c r="BS12" s="93" t="s">
        <v>73</v>
      </c>
      <c r="BT12" s="98">
        <v>9308642.1400000062</v>
      </c>
      <c r="BU12" s="98">
        <v>6333459.7399999993</v>
      </c>
      <c r="BV12" s="98">
        <v>5459689</v>
      </c>
      <c r="BW12" s="98">
        <v>-8380141.0399999991</v>
      </c>
      <c r="BX12" s="98">
        <v>12721649.840000007</v>
      </c>
    </row>
    <row r="13" spans="1:76" x14ac:dyDescent="0.25">
      <c r="A13" s="119"/>
      <c r="B13" s="120"/>
      <c r="C13" s="120"/>
      <c r="D13" s="120"/>
      <c r="E13" s="120"/>
      <c r="F13" s="102"/>
      <c r="G13" s="155"/>
      <c r="H13" s="119"/>
      <c r="I13" s="120"/>
      <c r="J13" s="120"/>
      <c r="K13" s="120"/>
      <c r="L13" s="120"/>
      <c r="M13" s="102"/>
      <c r="N13" s="155"/>
      <c r="O13" s="119"/>
      <c r="P13" s="120"/>
      <c r="Q13" s="120"/>
      <c r="R13" s="120"/>
      <c r="S13" s="120"/>
      <c r="T13" s="102"/>
      <c r="U13" s="155"/>
      <c r="V13" s="119"/>
      <c r="W13" s="120"/>
      <c r="X13" s="120"/>
      <c r="Y13" s="120"/>
      <c r="Z13" s="120"/>
      <c r="AA13" s="102"/>
      <c r="AB13" s="155"/>
      <c r="AC13" s="119"/>
      <c r="AD13" s="120"/>
      <c r="AE13" s="120"/>
      <c r="AF13" s="120"/>
      <c r="AG13" s="120"/>
      <c r="AH13" s="102"/>
      <c r="AI13" s="155"/>
      <c r="AJ13" s="119"/>
      <c r="AK13" s="120"/>
      <c r="AL13" s="120"/>
      <c r="AM13" s="120"/>
      <c r="AN13" s="120"/>
      <c r="AO13" s="102"/>
      <c r="AP13" s="155"/>
      <c r="AQ13" s="119"/>
      <c r="AR13" s="120"/>
      <c r="AS13" s="120"/>
      <c r="AT13" s="120"/>
      <c r="AU13" s="120"/>
      <c r="AV13" s="102"/>
      <c r="AW13" s="155"/>
      <c r="AX13" s="119"/>
      <c r="AY13" s="120"/>
      <c r="AZ13" s="120"/>
      <c r="BA13" s="120"/>
      <c r="BB13" s="120"/>
      <c r="BC13" s="102"/>
      <c r="BD13" s="155"/>
      <c r="BE13" s="119"/>
      <c r="BF13" s="120"/>
      <c r="BG13" s="120"/>
      <c r="BH13" s="120"/>
      <c r="BI13" s="120"/>
      <c r="BJ13" s="102"/>
      <c r="BK13" s="155"/>
      <c r="BL13" s="119"/>
      <c r="BM13" s="120"/>
      <c r="BN13" s="120"/>
      <c r="BO13" s="120"/>
      <c r="BP13" s="120"/>
      <c r="BQ13" s="102"/>
      <c r="BR13" s="155"/>
      <c r="BS13" s="119"/>
      <c r="BT13" s="120"/>
      <c r="BU13" s="120"/>
      <c r="BV13" s="120"/>
      <c r="BW13" s="120"/>
      <c r="BX13" s="102"/>
    </row>
    <row r="14" spans="1:76" x14ac:dyDescent="0.25">
      <c r="A14" s="121" t="s">
        <v>72</v>
      </c>
      <c r="B14" s="116">
        <f t="shared" ref="B14:E17" si="3">P14+I14</f>
        <v>5787552</v>
      </c>
      <c r="C14" s="116">
        <f t="shared" si="3"/>
        <v>1760470</v>
      </c>
      <c r="D14" s="116">
        <f t="shared" si="3"/>
        <v>68096838</v>
      </c>
      <c r="E14" s="116">
        <f t="shared" si="3"/>
        <v>-2220764</v>
      </c>
      <c r="F14" s="98">
        <f>SUM(B14:E14)</f>
        <v>73424096</v>
      </c>
      <c r="G14" s="155"/>
      <c r="H14" s="121" t="s">
        <v>72</v>
      </c>
      <c r="I14" s="7">
        <v>0</v>
      </c>
      <c r="J14" s="7">
        <v>0</v>
      </c>
      <c r="K14" s="7">
        <v>0</v>
      </c>
      <c r="L14" s="7">
        <v>0</v>
      </c>
      <c r="M14" s="98">
        <f>SUM(I14:L14)</f>
        <v>0</v>
      </c>
      <c r="N14" s="155"/>
      <c r="O14" s="121" t="s">
        <v>72</v>
      </c>
      <c r="P14" s="116">
        <f t="shared" ref="P14:S17" si="4">AR14-AK14+AD14+W14</f>
        <v>5787552</v>
      </c>
      <c r="Q14" s="116">
        <f t="shared" si="4"/>
        <v>1760470</v>
      </c>
      <c r="R14" s="116">
        <f t="shared" si="4"/>
        <v>68096838</v>
      </c>
      <c r="S14" s="116">
        <f t="shared" si="4"/>
        <v>-2220764</v>
      </c>
      <c r="T14" s="98">
        <f>SUM(P14:S14)</f>
        <v>73424096</v>
      </c>
      <c r="U14" s="155"/>
      <c r="V14" s="121" t="s">
        <v>72</v>
      </c>
      <c r="W14" s="116">
        <v>0</v>
      </c>
      <c r="X14" s="116">
        <v>0</v>
      </c>
      <c r="Y14" s="116">
        <v>0</v>
      </c>
      <c r="Z14" s="116">
        <v>0</v>
      </c>
      <c r="AA14" s="98">
        <f>SUM(W14:Z14)</f>
        <v>0</v>
      </c>
      <c r="AB14" s="155"/>
      <c r="AC14" s="121" t="s">
        <v>72</v>
      </c>
      <c r="AD14" s="116">
        <v>-112928</v>
      </c>
      <c r="AE14" s="116">
        <v>180634</v>
      </c>
      <c r="AF14" s="116">
        <v>3364866</v>
      </c>
      <c r="AG14" s="116">
        <v>80182</v>
      </c>
      <c r="AH14" s="98">
        <f>SUM(AD14:AG14)</f>
        <v>3512754</v>
      </c>
      <c r="AI14" s="155"/>
      <c r="AJ14" s="121" t="s">
        <v>72</v>
      </c>
      <c r="AK14" s="116">
        <v>0</v>
      </c>
      <c r="AL14" s="116">
        <v>0</v>
      </c>
      <c r="AM14" s="116">
        <v>0</v>
      </c>
      <c r="AN14" s="116">
        <v>0</v>
      </c>
      <c r="AO14" s="98">
        <f>SUM(AK14:AN14)</f>
        <v>0</v>
      </c>
      <c r="AP14" s="155"/>
      <c r="AQ14" s="121" t="s">
        <v>72</v>
      </c>
      <c r="AR14" s="116">
        <f t="shared" ref="AR14:AU16" si="5">BT14-BM14+BF14+AY14</f>
        <v>5900480</v>
      </c>
      <c r="AS14" s="116">
        <f t="shared" si="5"/>
        <v>1579836</v>
      </c>
      <c r="AT14" s="116">
        <f t="shared" si="5"/>
        <v>64731972</v>
      </c>
      <c r="AU14" s="116">
        <f t="shared" si="5"/>
        <v>-2300946</v>
      </c>
      <c r="AV14" s="98">
        <f>SUM(AR14:AU14)</f>
        <v>69911342</v>
      </c>
      <c r="AW14" s="155"/>
      <c r="AX14" s="121" t="s">
        <v>72</v>
      </c>
      <c r="AY14" s="116">
        <v>0</v>
      </c>
      <c r="AZ14" s="116">
        <v>0</v>
      </c>
      <c r="BA14" s="116">
        <v>0</v>
      </c>
      <c r="BB14" s="116">
        <v>0</v>
      </c>
      <c r="BC14" s="98">
        <f>SUM(AY14:BB14)</f>
        <v>0</v>
      </c>
      <c r="BD14" s="155"/>
      <c r="BE14" s="121" t="s">
        <v>72</v>
      </c>
      <c r="BF14" s="116">
        <v>-56464</v>
      </c>
      <c r="BG14" s="116">
        <v>90317</v>
      </c>
      <c r="BH14" s="116">
        <v>1682433</v>
      </c>
      <c r="BI14" s="116">
        <v>40091</v>
      </c>
      <c r="BJ14" s="98">
        <f>SUM(BF14:BI14)</f>
        <v>1756377</v>
      </c>
      <c r="BK14" s="155"/>
      <c r="BL14" s="121" t="s">
        <v>72</v>
      </c>
      <c r="BM14" s="116">
        <v>0</v>
      </c>
      <c r="BN14" s="116">
        <v>0</v>
      </c>
      <c r="BO14" s="116">
        <v>0</v>
      </c>
      <c r="BP14" s="116">
        <v>0</v>
      </c>
      <c r="BQ14" s="98">
        <f>SUM(BM14:BP14)</f>
        <v>0</v>
      </c>
      <c r="BR14" s="155"/>
      <c r="BS14" s="121" t="s">
        <v>72</v>
      </c>
      <c r="BT14" s="116">
        <v>5956944</v>
      </c>
      <c r="BU14" s="116">
        <v>1489519</v>
      </c>
      <c r="BV14" s="116">
        <v>63049539</v>
      </c>
      <c r="BW14" s="116">
        <v>-2341037</v>
      </c>
      <c r="BX14" s="98">
        <v>68154965</v>
      </c>
    </row>
    <row r="15" spans="1:76" x14ac:dyDescent="0.25">
      <c r="A15" s="121" t="s">
        <v>71</v>
      </c>
      <c r="B15" s="116">
        <f t="shared" si="3"/>
        <v>4568843.5</v>
      </c>
      <c r="C15" s="116">
        <f t="shared" si="3"/>
        <v>1918086</v>
      </c>
      <c r="D15" s="116">
        <f t="shared" si="3"/>
        <v>775578</v>
      </c>
      <c r="E15" s="116">
        <f t="shared" si="3"/>
        <v>-4831637.5</v>
      </c>
      <c r="F15" s="98">
        <f>SUM(B15:E15)</f>
        <v>2430870</v>
      </c>
      <c r="G15" s="155"/>
      <c r="H15" s="121" t="s">
        <v>71</v>
      </c>
      <c r="I15" s="7">
        <v>0</v>
      </c>
      <c r="J15" s="7">
        <v>0</v>
      </c>
      <c r="K15" s="7">
        <v>0</v>
      </c>
      <c r="L15" s="7">
        <v>0</v>
      </c>
      <c r="M15" s="98">
        <f>SUM(I15:L15)</f>
        <v>0</v>
      </c>
      <c r="N15" s="155"/>
      <c r="O15" s="121" t="s">
        <v>71</v>
      </c>
      <c r="P15" s="116">
        <f t="shared" si="4"/>
        <v>4568843.5</v>
      </c>
      <c r="Q15" s="116">
        <f t="shared" si="4"/>
        <v>1918086</v>
      </c>
      <c r="R15" s="116">
        <f t="shared" si="4"/>
        <v>775578</v>
      </c>
      <c r="S15" s="116">
        <f t="shared" si="4"/>
        <v>-4831637.5</v>
      </c>
      <c r="T15" s="98">
        <f>SUM(P15:S15)</f>
        <v>2430870</v>
      </c>
      <c r="U15" s="155"/>
      <c r="V15" s="121" t="s">
        <v>71</v>
      </c>
      <c r="W15" s="116">
        <v>0</v>
      </c>
      <c r="X15" s="116">
        <v>0</v>
      </c>
      <c r="Y15" s="116">
        <v>0</v>
      </c>
      <c r="Z15" s="116">
        <v>0</v>
      </c>
      <c r="AA15" s="98">
        <f>SUM(W15:Z15)</f>
        <v>0</v>
      </c>
      <c r="AB15" s="155"/>
      <c r="AC15" s="121" t="s">
        <v>71</v>
      </c>
      <c r="AD15" s="116">
        <v>237076</v>
      </c>
      <c r="AE15" s="116">
        <v>421484</v>
      </c>
      <c r="AF15" s="116">
        <v>164120</v>
      </c>
      <c r="AG15" s="116">
        <v>-66824</v>
      </c>
      <c r="AH15" s="98">
        <f>SUM(AD15:AG15)</f>
        <v>755856</v>
      </c>
      <c r="AI15" s="155"/>
      <c r="AJ15" s="121" t="s">
        <v>71</v>
      </c>
      <c r="AK15" s="116">
        <v>0</v>
      </c>
      <c r="AL15" s="116">
        <v>0</v>
      </c>
      <c r="AM15" s="116">
        <v>0</v>
      </c>
      <c r="AN15" s="116">
        <v>0</v>
      </c>
      <c r="AO15" s="98">
        <f>SUM(AK15:AN15)</f>
        <v>0</v>
      </c>
      <c r="AP15" s="155"/>
      <c r="AQ15" s="121" t="s">
        <v>71</v>
      </c>
      <c r="AR15" s="116">
        <f t="shared" si="5"/>
        <v>4331767.5</v>
      </c>
      <c r="AS15" s="116">
        <f t="shared" si="5"/>
        <v>1496602</v>
      </c>
      <c r="AT15" s="116">
        <f t="shared" si="5"/>
        <v>611458</v>
      </c>
      <c r="AU15" s="116">
        <f t="shared" si="5"/>
        <v>-4764813.5</v>
      </c>
      <c r="AV15" s="98">
        <f>SUM(AR15:AU15)</f>
        <v>1675014</v>
      </c>
      <c r="AW15" s="155"/>
      <c r="AX15" s="121" t="s">
        <v>71</v>
      </c>
      <c r="AY15" s="116">
        <v>0</v>
      </c>
      <c r="AZ15" s="116">
        <v>0</v>
      </c>
      <c r="BA15" s="116">
        <v>0</v>
      </c>
      <c r="BB15" s="116">
        <v>0</v>
      </c>
      <c r="BC15" s="98">
        <f>SUM(AY15:BB15)</f>
        <v>0</v>
      </c>
      <c r="BD15" s="155"/>
      <c r="BE15" s="121" t="s">
        <v>71</v>
      </c>
      <c r="BF15" s="116">
        <v>118538</v>
      </c>
      <c r="BG15" s="116">
        <v>210742</v>
      </c>
      <c r="BH15" s="116">
        <v>82060</v>
      </c>
      <c r="BI15" s="116">
        <v>-33412</v>
      </c>
      <c r="BJ15" s="98">
        <f>SUM(BF15:BI15)</f>
        <v>377928</v>
      </c>
      <c r="BK15" s="155"/>
      <c r="BL15" s="121" t="s">
        <v>71</v>
      </c>
      <c r="BM15" s="116">
        <v>0</v>
      </c>
      <c r="BN15" s="116">
        <v>0</v>
      </c>
      <c r="BO15" s="116">
        <v>0</v>
      </c>
      <c r="BP15" s="116">
        <v>0</v>
      </c>
      <c r="BQ15" s="98">
        <f>SUM(BM15:BP15)</f>
        <v>0</v>
      </c>
      <c r="BR15" s="155"/>
      <c r="BS15" s="121" t="s">
        <v>71</v>
      </c>
      <c r="BT15" s="116">
        <v>4213229.5</v>
      </c>
      <c r="BU15" s="116">
        <v>1285860</v>
      </c>
      <c r="BV15" s="116">
        <v>529398</v>
      </c>
      <c r="BW15" s="116">
        <v>-4731401.5</v>
      </c>
      <c r="BX15" s="98">
        <v>1297086</v>
      </c>
    </row>
    <row r="16" spans="1:76" x14ac:dyDescent="0.25">
      <c r="A16" s="118" t="s">
        <v>70</v>
      </c>
      <c r="B16" s="116">
        <f t="shared" si="3"/>
        <v>92639</v>
      </c>
      <c r="C16" s="116">
        <f t="shared" si="3"/>
        <v>72260</v>
      </c>
      <c r="D16" s="116">
        <f t="shared" si="3"/>
        <v>25447</v>
      </c>
      <c r="E16" s="116">
        <f t="shared" si="3"/>
        <v>-117353</v>
      </c>
      <c r="F16" s="98">
        <f>SUM(B16:E16)</f>
        <v>72993</v>
      </c>
      <c r="G16" s="155"/>
      <c r="H16" s="118" t="s">
        <v>70</v>
      </c>
      <c r="I16" s="7">
        <v>0</v>
      </c>
      <c r="J16" s="7">
        <v>0</v>
      </c>
      <c r="K16" s="7">
        <v>0</v>
      </c>
      <c r="L16" s="7">
        <v>0</v>
      </c>
      <c r="M16" s="98">
        <f>SUM(I16:L16)</f>
        <v>0</v>
      </c>
      <c r="N16" s="155"/>
      <c r="O16" s="118" t="s">
        <v>70</v>
      </c>
      <c r="P16" s="116">
        <f t="shared" si="4"/>
        <v>92639</v>
      </c>
      <c r="Q16" s="116">
        <f t="shared" si="4"/>
        <v>72260</v>
      </c>
      <c r="R16" s="116">
        <f t="shared" si="4"/>
        <v>25447</v>
      </c>
      <c r="S16" s="116">
        <f t="shared" si="4"/>
        <v>-117353</v>
      </c>
      <c r="T16" s="98">
        <f>SUM(P16:S16)</f>
        <v>72993</v>
      </c>
      <c r="U16" s="155"/>
      <c r="V16" s="118" t="s">
        <v>70</v>
      </c>
      <c r="W16" s="116">
        <v>0</v>
      </c>
      <c r="X16" s="116">
        <v>0</v>
      </c>
      <c r="Y16" s="116">
        <v>0</v>
      </c>
      <c r="Z16" s="116">
        <v>0</v>
      </c>
      <c r="AA16" s="98">
        <f>SUM(W16:Z16)</f>
        <v>0</v>
      </c>
      <c r="AB16" s="155"/>
      <c r="AC16" s="118" t="s">
        <v>70</v>
      </c>
      <c r="AD16" s="116">
        <v>14846</v>
      </c>
      <c r="AE16" s="116">
        <v>15500</v>
      </c>
      <c r="AF16" s="116">
        <v>-702</v>
      </c>
      <c r="AG16" s="116">
        <v>-23242</v>
      </c>
      <c r="AH16" s="98">
        <f>SUM(AD16:AG16)</f>
        <v>6402</v>
      </c>
      <c r="AI16" s="155"/>
      <c r="AJ16" s="118" t="s">
        <v>70</v>
      </c>
      <c r="AK16" s="116">
        <v>0</v>
      </c>
      <c r="AL16" s="116">
        <v>0</v>
      </c>
      <c r="AM16" s="116">
        <v>0</v>
      </c>
      <c r="AN16" s="116">
        <v>0</v>
      </c>
      <c r="AO16" s="98">
        <f>SUM(AK16:AN16)</f>
        <v>0</v>
      </c>
      <c r="AP16" s="155"/>
      <c r="AQ16" s="118" t="s">
        <v>70</v>
      </c>
      <c r="AR16" s="116">
        <f t="shared" si="5"/>
        <v>77793</v>
      </c>
      <c r="AS16" s="116">
        <f t="shared" si="5"/>
        <v>56760</v>
      </c>
      <c r="AT16" s="116">
        <f t="shared" si="5"/>
        <v>26149</v>
      </c>
      <c r="AU16" s="116">
        <f t="shared" si="5"/>
        <v>-94111</v>
      </c>
      <c r="AV16" s="98">
        <f>SUM(AR16:AU16)</f>
        <v>66591</v>
      </c>
      <c r="AW16" s="155"/>
      <c r="AX16" s="118" t="s">
        <v>70</v>
      </c>
      <c r="AY16" s="116">
        <v>0</v>
      </c>
      <c r="AZ16" s="116">
        <v>0</v>
      </c>
      <c r="BA16" s="116">
        <v>0</v>
      </c>
      <c r="BB16" s="116">
        <v>0</v>
      </c>
      <c r="BC16" s="98">
        <f>SUM(AY16:BB16)</f>
        <v>0</v>
      </c>
      <c r="BD16" s="155"/>
      <c r="BE16" s="118" t="s">
        <v>70</v>
      </c>
      <c r="BF16" s="116">
        <v>7423</v>
      </c>
      <c r="BG16" s="116">
        <v>7750</v>
      </c>
      <c r="BH16" s="116">
        <v>-351</v>
      </c>
      <c r="BI16" s="116">
        <v>-11621</v>
      </c>
      <c r="BJ16" s="98">
        <f>SUM(BF16:BI16)</f>
        <v>3201</v>
      </c>
      <c r="BK16" s="155"/>
      <c r="BL16" s="118" t="s">
        <v>70</v>
      </c>
      <c r="BM16" s="116">
        <v>0</v>
      </c>
      <c r="BN16" s="116">
        <v>0</v>
      </c>
      <c r="BO16" s="116">
        <v>0</v>
      </c>
      <c r="BP16" s="116">
        <v>0</v>
      </c>
      <c r="BQ16" s="98">
        <f>SUM(BM16:BP16)</f>
        <v>0</v>
      </c>
      <c r="BR16" s="155"/>
      <c r="BS16" s="118" t="s">
        <v>70</v>
      </c>
      <c r="BT16" s="116">
        <v>70370</v>
      </c>
      <c r="BU16" s="116">
        <v>49010</v>
      </c>
      <c r="BV16" s="116">
        <v>26500</v>
      </c>
      <c r="BW16" s="116">
        <v>-82490</v>
      </c>
      <c r="BX16" s="98">
        <v>63390</v>
      </c>
    </row>
    <row r="17" spans="1:76" x14ac:dyDescent="0.25">
      <c r="A17" s="99" t="s">
        <v>69</v>
      </c>
      <c r="B17" s="100">
        <f t="shared" si="3"/>
        <v>545874.07999999996</v>
      </c>
      <c r="C17" s="100">
        <f t="shared" si="3"/>
        <v>523668</v>
      </c>
      <c r="D17" s="100">
        <f t="shared" si="3"/>
        <v>11292</v>
      </c>
      <c r="E17" s="100">
        <f t="shared" si="3"/>
        <v>-557679</v>
      </c>
      <c r="F17" s="101">
        <f>SUM(B17:E17)</f>
        <v>523155.08000000007</v>
      </c>
      <c r="G17" s="155"/>
      <c r="H17" s="99" t="s">
        <v>69</v>
      </c>
      <c r="I17" s="148">
        <v>0</v>
      </c>
      <c r="J17" s="148">
        <v>0</v>
      </c>
      <c r="K17" s="148">
        <v>0</v>
      </c>
      <c r="L17" s="148">
        <v>0</v>
      </c>
      <c r="M17" s="101">
        <f>SUM(I17:L17)</f>
        <v>0</v>
      </c>
      <c r="N17" s="155"/>
      <c r="O17" s="99" t="s">
        <v>69</v>
      </c>
      <c r="P17" s="100">
        <f t="shared" si="4"/>
        <v>545874.07999999996</v>
      </c>
      <c r="Q17" s="100">
        <f t="shared" si="4"/>
        <v>523668</v>
      </c>
      <c r="R17" s="100">
        <f t="shared" si="4"/>
        <v>11292</v>
      </c>
      <c r="S17" s="100">
        <f t="shared" si="4"/>
        <v>-557679</v>
      </c>
      <c r="T17" s="101">
        <f>SUM(P17:S17)</f>
        <v>523155.08000000007</v>
      </c>
      <c r="U17" s="155"/>
      <c r="V17" s="99" t="s">
        <v>69</v>
      </c>
      <c r="W17" s="100">
        <v>0</v>
      </c>
      <c r="X17" s="100">
        <v>0</v>
      </c>
      <c r="Y17" s="100">
        <v>0</v>
      </c>
      <c r="Z17" s="100">
        <v>0</v>
      </c>
      <c r="AA17" s="101">
        <f>SUM(W17:Z17)</f>
        <v>0</v>
      </c>
      <c r="AB17" s="155"/>
      <c r="AC17" s="99" t="s">
        <v>69</v>
      </c>
      <c r="AD17" s="100">
        <v>363916</v>
      </c>
      <c r="AE17" s="100">
        <v>349112</v>
      </c>
      <c r="AF17" s="100">
        <v>7528</v>
      </c>
      <c r="AG17" s="100">
        <v>-371786</v>
      </c>
      <c r="AH17" s="101">
        <f>SUM(AD17:AG17)</f>
        <v>348770</v>
      </c>
      <c r="AI17" s="155"/>
      <c r="AJ17" s="99" t="s">
        <v>69</v>
      </c>
      <c r="AK17" s="100">
        <v>0</v>
      </c>
      <c r="AL17" s="100">
        <v>0</v>
      </c>
      <c r="AM17" s="100">
        <v>0</v>
      </c>
      <c r="AN17" s="100">
        <v>0</v>
      </c>
      <c r="AO17" s="101">
        <f>SUM(AK17:AN17)</f>
        <v>0</v>
      </c>
      <c r="AP17" s="155"/>
      <c r="AQ17" s="99" t="s">
        <v>69</v>
      </c>
      <c r="AR17" s="100">
        <f>BT17-BM17+BF17+AY17+0.08</f>
        <v>181958.08</v>
      </c>
      <c r="AS17" s="100">
        <f>BU17-BN17+BG17+AZ17</f>
        <v>174556</v>
      </c>
      <c r="AT17" s="100">
        <f>BV17-BO17+BH17+BA17</f>
        <v>3764</v>
      </c>
      <c r="AU17" s="100">
        <f>BW17-BP17+BI17+BB17</f>
        <v>-185893</v>
      </c>
      <c r="AV17" s="101">
        <f>SUM(AR17:AU17)</f>
        <v>174385.07999999996</v>
      </c>
      <c r="AW17" s="155"/>
      <c r="AX17" s="99" t="s">
        <v>69</v>
      </c>
      <c r="AY17" s="100">
        <v>0</v>
      </c>
      <c r="AZ17" s="100">
        <v>0</v>
      </c>
      <c r="BA17" s="100">
        <v>0</v>
      </c>
      <c r="BB17" s="100">
        <v>0</v>
      </c>
      <c r="BC17" s="101">
        <f>SUM(AY17:BB17)</f>
        <v>0</v>
      </c>
      <c r="BD17" s="155"/>
      <c r="BE17" s="99" t="s">
        <v>69</v>
      </c>
      <c r="BF17" s="100">
        <v>181958</v>
      </c>
      <c r="BG17" s="100">
        <v>174556</v>
      </c>
      <c r="BH17" s="100">
        <v>3764</v>
      </c>
      <c r="BI17" s="100">
        <v>-185893</v>
      </c>
      <c r="BJ17" s="101">
        <f>SUM(BF17:BI17)</f>
        <v>174385</v>
      </c>
      <c r="BK17" s="155"/>
      <c r="BL17" s="99" t="s">
        <v>69</v>
      </c>
      <c r="BM17" s="100">
        <v>0</v>
      </c>
      <c r="BN17" s="100">
        <v>0</v>
      </c>
      <c r="BO17" s="100">
        <v>0</v>
      </c>
      <c r="BP17" s="100">
        <v>0</v>
      </c>
      <c r="BQ17" s="101">
        <f>SUM(BM17:BP17)</f>
        <v>0</v>
      </c>
      <c r="BR17" s="155"/>
      <c r="BS17" s="99" t="s">
        <v>69</v>
      </c>
      <c r="BT17" s="100">
        <v>0</v>
      </c>
      <c r="BU17" s="100">
        <v>0</v>
      </c>
      <c r="BV17" s="100">
        <v>0</v>
      </c>
      <c r="BW17" s="100">
        <v>0</v>
      </c>
      <c r="BX17" s="101">
        <v>0</v>
      </c>
    </row>
    <row r="18" spans="1:76" x14ac:dyDescent="0.25">
      <c r="A18" s="93" t="s">
        <v>68</v>
      </c>
      <c r="B18" s="98">
        <f>SUM(B14:B17)</f>
        <v>10994908.58</v>
      </c>
      <c r="C18" s="98">
        <f>SUM(C14:C17)</f>
        <v>4274484</v>
      </c>
      <c r="D18" s="98">
        <f>SUM(D14:D17)</f>
        <v>68909155</v>
      </c>
      <c r="E18" s="98">
        <f>SUM(E14:E17)</f>
        <v>-7727433.5</v>
      </c>
      <c r="F18" s="98">
        <f>SUM(F14:F17)</f>
        <v>76451114.079999998</v>
      </c>
      <c r="G18" s="155"/>
      <c r="H18" s="93" t="s">
        <v>68</v>
      </c>
      <c r="I18" s="98">
        <f>SUM(I14:I17)</f>
        <v>0</v>
      </c>
      <c r="J18" s="98">
        <f>SUM(J14:J17)</f>
        <v>0</v>
      </c>
      <c r="K18" s="98">
        <f>SUM(K14:K17)</f>
        <v>0</v>
      </c>
      <c r="L18" s="98">
        <f>SUM(L14:L17)</f>
        <v>0</v>
      </c>
      <c r="M18" s="98">
        <f>SUM(M14:M17)</f>
        <v>0</v>
      </c>
      <c r="N18" s="155"/>
      <c r="O18" s="93" t="s">
        <v>68</v>
      </c>
      <c r="P18" s="98">
        <f>SUM(P14:P17)</f>
        <v>10994908.58</v>
      </c>
      <c r="Q18" s="98">
        <f>SUM(Q14:Q17)</f>
        <v>4274484</v>
      </c>
      <c r="R18" s="98">
        <f>SUM(R14:R17)</f>
        <v>68909155</v>
      </c>
      <c r="S18" s="98">
        <f>SUM(S14:S17)</f>
        <v>-7727433.5</v>
      </c>
      <c r="T18" s="98">
        <f>SUM(T14:T17)</f>
        <v>76451114.079999998</v>
      </c>
      <c r="U18" s="155"/>
      <c r="V18" s="93" t="s">
        <v>68</v>
      </c>
      <c r="W18" s="98">
        <f>SUM(W14:W17)</f>
        <v>0</v>
      </c>
      <c r="X18" s="98">
        <f>SUM(X14:X17)</f>
        <v>0</v>
      </c>
      <c r="Y18" s="98">
        <f>SUM(Y14:Y17)</f>
        <v>0</v>
      </c>
      <c r="Z18" s="98">
        <f>SUM(Z14:Z17)</f>
        <v>0</v>
      </c>
      <c r="AA18" s="98">
        <f>SUM(AA14:AA17)</f>
        <v>0</v>
      </c>
      <c r="AB18" s="155"/>
      <c r="AC18" s="93" t="s">
        <v>68</v>
      </c>
      <c r="AD18" s="98">
        <f>SUM(AD14:AD17)</f>
        <v>502910</v>
      </c>
      <c r="AE18" s="98">
        <f>SUM(AE14:AE17)</f>
        <v>966730</v>
      </c>
      <c r="AF18" s="98">
        <f>SUM(AF14:AF17)</f>
        <v>3535812</v>
      </c>
      <c r="AG18" s="98">
        <f>SUM(AG14:AG17)</f>
        <v>-381670</v>
      </c>
      <c r="AH18" s="98">
        <f>SUM(AH14:AH17)</f>
        <v>4623782</v>
      </c>
      <c r="AI18" s="155"/>
      <c r="AJ18" s="93" t="s">
        <v>68</v>
      </c>
      <c r="AK18" s="98">
        <f>SUM(AK14:AK17)</f>
        <v>0</v>
      </c>
      <c r="AL18" s="98">
        <f>SUM(AL14:AL17)</f>
        <v>0</v>
      </c>
      <c r="AM18" s="98">
        <f>SUM(AM14:AM17)</f>
        <v>0</v>
      </c>
      <c r="AN18" s="98">
        <f>SUM(AN14:AN17)</f>
        <v>0</v>
      </c>
      <c r="AO18" s="98">
        <f>SUM(AO14:AO17)</f>
        <v>0</v>
      </c>
      <c r="AP18" s="155"/>
      <c r="AQ18" s="93" t="s">
        <v>68</v>
      </c>
      <c r="AR18" s="98">
        <f>SUM(AR14:AR17)</f>
        <v>10491998.58</v>
      </c>
      <c r="AS18" s="98">
        <f>SUM(AS14:AS17)</f>
        <v>3307754</v>
      </c>
      <c r="AT18" s="98">
        <f>SUM(AT14:AT17)</f>
        <v>65373343</v>
      </c>
      <c r="AU18" s="98">
        <f>SUM(AU14:AU17)</f>
        <v>-7345763.5</v>
      </c>
      <c r="AV18" s="98">
        <f>SUM(AV14:AV17)</f>
        <v>71827332.079999998</v>
      </c>
      <c r="AW18" s="155"/>
      <c r="AX18" s="93" t="s">
        <v>68</v>
      </c>
      <c r="AY18" s="98">
        <f>SUM(AY14:AY17)</f>
        <v>0</v>
      </c>
      <c r="AZ18" s="98">
        <f>SUM(AZ14:AZ17)</f>
        <v>0</v>
      </c>
      <c r="BA18" s="98">
        <f>SUM(BA14:BA17)</f>
        <v>0</v>
      </c>
      <c r="BB18" s="98">
        <f>SUM(BB14:BB17)</f>
        <v>0</v>
      </c>
      <c r="BC18" s="98">
        <f>SUM(BC14:BC17)</f>
        <v>0</v>
      </c>
      <c r="BD18" s="155"/>
      <c r="BE18" s="93" t="s">
        <v>68</v>
      </c>
      <c r="BF18" s="98">
        <f>SUM(BF14:BF17)</f>
        <v>251455</v>
      </c>
      <c r="BG18" s="98">
        <f>SUM(BG14:BG17)</f>
        <v>483365</v>
      </c>
      <c r="BH18" s="98">
        <f>SUM(BH14:BH17)</f>
        <v>1767906</v>
      </c>
      <c r="BI18" s="98">
        <f>SUM(BI14:BI17)</f>
        <v>-190835</v>
      </c>
      <c r="BJ18" s="98">
        <f>SUM(BJ14:BJ17)</f>
        <v>2311891</v>
      </c>
      <c r="BK18" s="155"/>
      <c r="BL18" s="93" t="s">
        <v>68</v>
      </c>
      <c r="BM18" s="98">
        <f>SUM(BM14:BM17)</f>
        <v>0</v>
      </c>
      <c r="BN18" s="98">
        <f>SUM(BN14:BN17)</f>
        <v>0</v>
      </c>
      <c r="BO18" s="98">
        <f>SUM(BO14:BO17)</f>
        <v>0</v>
      </c>
      <c r="BP18" s="98">
        <f>SUM(BP14:BP17)</f>
        <v>0</v>
      </c>
      <c r="BQ18" s="98">
        <f>SUM(BQ14:BQ17)</f>
        <v>0</v>
      </c>
      <c r="BR18" s="155"/>
      <c r="BS18" s="93" t="s">
        <v>68</v>
      </c>
      <c r="BT18" s="98">
        <v>10240543.5</v>
      </c>
      <c r="BU18" s="98">
        <v>2824389</v>
      </c>
      <c r="BV18" s="98">
        <v>63605437</v>
      </c>
      <c r="BW18" s="98">
        <v>-7154928.5</v>
      </c>
      <c r="BX18" s="98">
        <v>69515441</v>
      </c>
    </row>
    <row r="19" spans="1:76" x14ac:dyDescent="0.25">
      <c r="A19" s="119"/>
      <c r="B19" s="116"/>
      <c r="C19" s="116"/>
      <c r="D19" s="116"/>
      <c r="E19" s="116"/>
      <c r="F19" s="98"/>
      <c r="G19" s="155"/>
      <c r="H19" s="119"/>
      <c r="I19" s="116"/>
      <c r="J19" s="116"/>
      <c r="K19" s="116"/>
      <c r="L19" s="116"/>
      <c r="M19" s="98"/>
      <c r="N19" s="155"/>
      <c r="O19" s="119"/>
      <c r="P19" s="116"/>
      <c r="Q19" s="116"/>
      <c r="R19" s="116"/>
      <c r="S19" s="116"/>
      <c r="T19" s="98"/>
      <c r="U19" s="155"/>
      <c r="V19" s="119"/>
      <c r="W19" s="116"/>
      <c r="X19" s="116"/>
      <c r="Y19" s="116"/>
      <c r="Z19" s="116"/>
      <c r="AA19" s="98"/>
      <c r="AB19" s="155"/>
      <c r="AC19" s="119"/>
      <c r="AD19" s="116"/>
      <c r="AE19" s="116"/>
      <c r="AF19" s="116"/>
      <c r="AG19" s="116"/>
      <c r="AH19" s="98"/>
      <c r="AI19" s="155"/>
      <c r="AJ19" s="119"/>
      <c r="AK19" s="116"/>
      <c r="AL19" s="116"/>
      <c r="AM19" s="116"/>
      <c r="AN19" s="116"/>
      <c r="AO19" s="98"/>
      <c r="AP19" s="155"/>
      <c r="AQ19" s="119"/>
      <c r="AR19" s="116"/>
      <c r="AS19" s="116"/>
      <c r="AT19" s="116"/>
      <c r="AU19" s="116"/>
      <c r="AV19" s="98"/>
      <c r="AW19" s="155"/>
      <c r="AX19" s="119"/>
      <c r="AY19" s="116"/>
      <c r="AZ19" s="116"/>
      <c r="BA19" s="116"/>
      <c r="BB19" s="116"/>
      <c r="BC19" s="98"/>
      <c r="BD19" s="155"/>
      <c r="BE19" s="119"/>
      <c r="BF19" s="116"/>
      <c r="BG19" s="116"/>
      <c r="BH19" s="116"/>
      <c r="BI19" s="116"/>
      <c r="BJ19" s="98"/>
      <c r="BK19" s="155"/>
      <c r="BL19" s="119"/>
      <c r="BM19" s="116"/>
      <c r="BN19" s="116"/>
      <c r="BO19" s="116"/>
      <c r="BP19" s="116"/>
      <c r="BQ19" s="98"/>
      <c r="BR19" s="155"/>
      <c r="BS19" s="119"/>
      <c r="BT19" s="116"/>
      <c r="BU19" s="116"/>
      <c r="BV19" s="116"/>
      <c r="BW19" s="116"/>
      <c r="BX19" s="98"/>
    </row>
    <row r="20" spans="1:76" x14ac:dyDescent="0.25">
      <c r="A20" s="121" t="s">
        <v>67</v>
      </c>
      <c r="B20" s="116">
        <f t="shared" ref="B20:E26" si="6">P20+I20</f>
        <v>3041701.04</v>
      </c>
      <c r="C20" s="116">
        <f t="shared" si="6"/>
        <v>4577925</v>
      </c>
      <c r="D20" s="116">
        <f t="shared" si="6"/>
        <v>3871877</v>
      </c>
      <c r="E20" s="116">
        <f t="shared" si="6"/>
        <v>-3489148</v>
      </c>
      <c r="F20" s="98">
        <f t="shared" ref="F20:F26" si="7">SUM(B20:E20)</f>
        <v>8002355.0399999991</v>
      </c>
      <c r="G20" s="155"/>
      <c r="H20" s="121" t="s">
        <v>67</v>
      </c>
      <c r="I20" s="7">
        <v>0</v>
      </c>
      <c r="J20" s="7">
        <v>0</v>
      </c>
      <c r="K20" s="7">
        <v>0</v>
      </c>
      <c r="L20" s="7">
        <v>0</v>
      </c>
      <c r="M20" s="98">
        <f t="shared" ref="M20:M26" si="8">SUM(I20:L20)</f>
        <v>0</v>
      </c>
      <c r="N20" s="155"/>
      <c r="O20" s="121" t="s">
        <v>67</v>
      </c>
      <c r="P20" s="116">
        <f t="shared" ref="P20:S26" si="9">AR20-AK20+AD20+W20</f>
        <v>3041701.04</v>
      </c>
      <c r="Q20" s="116">
        <f t="shared" si="9"/>
        <v>4577925</v>
      </c>
      <c r="R20" s="116">
        <f t="shared" si="9"/>
        <v>3871877</v>
      </c>
      <c r="S20" s="116">
        <f t="shared" si="9"/>
        <v>-3489148</v>
      </c>
      <c r="T20" s="98">
        <f t="shared" ref="T20:T26" si="10">SUM(P20:S20)</f>
        <v>8002355.0399999991</v>
      </c>
      <c r="U20" s="155"/>
      <c r="V20" s="121" t="s">
        <v>67</v>
      </c>
      <c r="W20" s="116">
        <v>0</v>
      </c>
      <c r="X20" s="116">
        <v>0</v>
      </c>
      <c r="Y20" s="116">
        <v>0</v>
      </c>
      <c r="Z20" s="116">
        <v>0</v>
      </c>
      <c r="AA20" s="98">
        <f t="shared" ref="AA20:AA26" si="11">SUM(W20:Z20)</f>
        <v>0</v>
      </c>
      <c r="AB20" s="155"/>
      <c r="AC20" s="121" t="s">
        <v>67</v>
      </c>
      <c r="AD20" s="116">
        <v>12814</v>
      </c>
      <c r="AE20" s="116">
        <v>-94904</v>
      </c>
      <c r="AF20" s="116">
        <v>755548</v>
      </c>
      <c r="AG20" s="116">
        <v>188296</v>
      </c>
      <c r="AH20" s="98">
        <f t="shared" ref="AH20:AH26" si="12">SUM(AD20:AG20)</f>
        <v>861754</v>
      </c>
      <c r="AI20" s="155"/>
      <c r="AJ20" s="121" t="s">
        <v>67</v>
      </c>
      <c r="AK20" s="116">
        <v>0</v>
      </c>
      <c r="AL20" s="116">
        <v>0</v>
      </c>
      <c r="AM20" s="116">
        <v>0</v>
      </c>
      <c r="AN20" s="116">
        <v>0</v>
      </c>
      <c r="AO20" s="98">
        <f t="shared" ref="AO20:AO26" si="13">SUM(AK20:AN20)</f>
        <v>0</v>
      </c>
      <c r="AP20" s="155"/>
      <c r="AQ20" s="121" t="s">
        <v>67</v>
      </c>
      <c r="AR20" s="116">
        <f>BT20-BM20+BF20+AY20+0.04</f>
        <v>3028887.04</v>
      </c>
      <c r="AS20" s="116">
        <f t="shared" ref="AS20:AU26" si="14">BU20-BN20+BG20+AZ20</f>
        <v>4672829</v>
      </c>
      <c r="AT20" s="116">
        <f t="shared" si="14"/>
        <v>3116329</v>
      </c>
      <c r="AU20" s="116">
        <f t="shared" si="14"/>
        <v>-3677444</v>
      </c>
      <c r="AV20" s="98">
        <f t="shared" ref="AV20:AV26" si="15">SUM(AR20:AU20)</f>
        <v>7140601.0399999991</v>
      </c>
      <c r="AW20" s="155"/>
      <c r="AX20" s="121" t="s">
        <v>67</v>
      </c>
      <c r="AY20" s="116">
        <v>0</v>
      </c>
      <c r="AZ20" s="116">
        <v>0</v>
      </c>
      <c r="BA20" s="116">
        <v>0</v>
      </c>
      <c r="BB20" s="116">
        <v>0</v>
      </c>
      <c r="BC20" s="98">
        <f t="shared" ref="BC20:BC26" si="16">SUM(AY20:BB20)</f>
        <v>0</v>
      </c>
      <c r="BD20" s="155"/>
      <c r="BE20" s="121" t="s">
        <v>67</v>
      </c>
      <c r="BF20" s="116">
        <v>6407</v>
      </c>
      <c r="BG20" s="116">
        <v>-47452</v>
      </c>
      <c r="BH20" s="116">
        <v>377774</v>
      </c>
      <c r="BI20" s="116">
        <v>94148</v>
      </c>
      <c r="BJ20" s="98">
        <f t="shared" ref="BJ20:BJ26" si="17">SUM(BF20:BI20)</f>
        <v>430877</v>
      </c>
      <c r="BK20" s="155"/>
      <c r="BL20" s="121" t="s">
        <v>67</v>
      </c>
      <c r="BM20" s="116">
        <v>0</v>
      </c>
      <c r="BN20" s="116">
        <v>0</v>
      </c>
      <c r="BO20" s="116">
        <v>0</v>
      </c>
      <c r="BP20" s="116">
        <v>0</v>
      </c>
      <c r="BQ20" s="98">
        <f t="shared" ref="BQ20:BQ26" si="18">SUM(BM20:BP20)</f>
        <v>0</v>
      </c>
      <c r="BR20" s="155"/>
      <c r="BS20" s="121" t="s">
        <v>67</v>
      </c>
      <c r="BT20" s="116">
        <v>3022480</v>
      </c>
      <c r="BU20" s="116">
        <v>4720281</v>
      </c>
      <c r="BV20" s="116">
        <v>2738555</v>
      </c>
      <c r="BW20" s="116">
        <v>-3771592</v>
      </c>
      <c r="BX20" s="98">
        <v>6709724</v>
      </c>
    </row>
    <row r="21" spans="1:76" x14ac:dyDescent="0.25">
      <c r="A21" s="121" t="s">
        <v>66</v>
      </c>
      <c r="B21" s="116">
        <f t="shared" si="6"/>
        <v>2081105.08</v>
      </c>
      <c r="C21" s="116">
        <f t="shared" si="6"/>
        <v>1659517</v>
      </c>
      <c r="D21" s="116">
        <f t="shared" si="6"/>
        <v>32383</v>
      </c>
      <c r="E21" s="116">
        <f t="shared" si="6"/>
        <v>-3109958</v>
      </c>
      <c r="F21" s="98">
        <f t="shared" si="7"/>
        <v>663047.08000000007</v>
      </c>
      <c r="G21" s="155"/>
      <c r="H21" s="121" t="s">
        <v>66</v>
      </c>
      <c r="I21" s="7">
        <v>0</v>
      </c>
      <c r="J21" s="7">
        <v>0</v>
      </c>
      <c r="K21" s="7">
        <v>0</v>
      </c>
      <c r="L21" s="7">
        <v>0</v>
      </c>
      <c r="M21" s="98">
        <f t="shared" si="8"/>
        <v>0</v>
      </c>
      <c r="N21" s="155"/>
      <c r="O21" s="121" t="s">
        <v>66</v>
      </c>
      <c r="P21" s="116">
        <f t="shared" si="9"/>
        <v>2081105.08</v>
      </c>
      <c r="Q21" s="116">
        <f t="shared" si="9"/>
        <v>1659517</v>
      </c>
      <c r="R21" s="116">
        <f t="shared" si="9"/>
        <v>32383</v>
      </c>
      <c r="S21" s="116">
        <f t="shared" si="9"/>
        <v>-3109958</v>
      </c>
      <c r="T21" s="98">
        <f t="shared" si="10"/>
        <v>663047.08000000007</v>
      </c>
      <c r="U21" s="155"/>
      <c r="V21" s="121" t="s">
        <v>66</v>
      </c>
      <c r="W21" s="116">
        <v>0</v>
      </c>
      <c r="X21" s="116">
        <v>0</v>
      </c>
      <c r="Y21" s="116">
        <v>0</v>
      </c>
      <c r="Z21" s="116">
        <v>0</v>
      </c>
      <c r="AA21" s="98">
        <f t="shared" si="11"/>
        <v>0</v>
      </c>
      <c r="AB21" s="155"/>
      <c r="AC21" s="121" t="s">
        <v>66</v>
      </c>
      <c r="AD21" s="116">
        <v>269876</v>
      </c>
      <c r="AE21" s="116">
        <v>326210</v>
      </c>
      <c r="AF21" s="116">
        <v>7704</v>
      </c>
      <c r="AG21" s="116">
        <v>-303854</v>
      </c>
      <c r="AH21" s="98">
        <f t="shared" si="12"/>
        <v>299936</v>
      </c>
      <c r="AI21" s="155"/>
      <c r="AJ21" s="121" t="s">
        <v>66</v>
      </c>
      <c r="AK21" s="116">
        <v>0</v>
      </c>
      <c r="AL21" s="116">
        <v>0</v>
      </c>
      <c r="AM21" s="116">
        <v>0</v>
      </c>
      <c r="AN21" s="116">
        <v>0</v>
      </c>
      <c r="AO21" s="98">
        <f t="shared" si="13"/>
        <v>0</v>
      </c>
      <c r="AP21" s="155"/>
      <c r="AQ21" s="121" t="s">
        <v>66</v>
      </c>
      <c r="AR21" s="116">
        <f>BT21-BM21+BF21+AY21+0.08</f>
        <v>1811229.08</v>
      </c>
      <c r="AS21" s="116">
        <f t="shared" si="14"/>
        <v>1333307</v>
      </c>
      <c r="AT21" s="116">
        <f t="shared" si="14"/>
        <v>24679</v>
      </c>
      <c r="AU21" s="116">
        <f t="shared" si="14"/>
        <v>-2806104</v>
      </c>
      <c r="AV21" s="98">
        <f t="shared" si="15"/>
        <v>363111.08000000007</v>
      </c>
      <c r="AW21" s="155"/>
      <c r="AX21" s="121" t="s">
        <v>66</v>
      </c>
      <c r="AY21" s="116">
        <v>0</v>
      </c>
      <c r="AZ21" s="116">
        <v>0</v>
      </c>
      <c r="BA21" s="116">
        <v>0</v>
      </c>
      <c r="BB21" s="116">
        <v>0</v>
      </c>
      <c r="BC21" s="98">
        <f t="shared" si="16"/>
        <v>0</v>
      </c>
      <c r="BD21" s="155"/>
      <c r="BE21" s="121" t="s">
        <v>66</v>
      </c>
      <c r="BF21" s="116">
        <v>134938</v>
      </c>
      <c r="BG21" s="116">
        <v>163105</v>
      </c>
      <c r="BH21" s="116">
        <v>3852</v>
      </c>
      <c r="BI21" s="116">
        <v>-151927</v>
      </c>
      <c r="BJ21" s="98">
        <f t="shared" si="17"/>
        <v>149968</v>
      </c>
      <c r="BK21" s="155"/>
      <c r="BL21" s="121" t="s">
        <v>66</v>
      </c>
      <c r="BM21" s="116">
        <v>0</v>
      </c>
      <c r="BN21" s="116">
        <v>0</v>
      </c>
      <c r="BO21" s="116">
        <v>0</v>
      </c>
      <c r="BP21" s="116">
        <v>0</v>
      </c>
      <c r="BQ21" s="98">
        <f t="shared" si="18"/>
        <v>0</v>
      </c>
      <c r="BR21" s="155"/>
      <c r="BS21" s="121" t="s">
        <v>66</v>
      </c>
      <c r="BT21" s="116">
        <v>1676291</v>
      </c>
      <c r="BU21" s="116">
        <v>1170202</v>
      </c>
      <c r="BV21" s="116">
        <v>20827</v>
      </c>
      <c r="BW21" s="116">
        <v>-2654177</v>
      </c>
      <c r="BX21" s="98">
        <v>213143</v>
      </c>
    </row>
    <row r="22" spans="1:76" x14ac:dyDescent="0.25">
      <c r="A22" s="121" t="s">
        <v>65</v>
      </c>
      <c r="B22" s="116">
        <f t="shared" si="6"/>
        <v>0</v>
      </c>
      <c r="C22" s="116">
        <f t="shared" si="6"/>
        <v>0</v>
      </c>
      <c r="D22" s="116">
        <f t="shared" si="6"/>
        <v>0</v>
      </c>
      <c r="E22" s="116">
        <f t="shared" si="6"/>
        <v>0</v>
      </c>
      <c r="F22" s="98">
        <f t="shared" si="7"/>
        <v>0</v>
      </c>
      <c r="G22" s="155"/>
      <c r="H22" s="121" t="s">
        <v>65</v>
      </c>
      <c r="I22" s="7">
        <v>0</v>
      </c>
      <c r="J22" s="7">
        <v>0</v>
      </c>
      <c r="K22" s="7">
        <v>0</v>
      </c>
      <c r="L22" s="7">
        <v>0</v>
      </c>
      <c r="M22" s="98">
        <f t="shared" si="8"/>
        <v>0</v>
      </c>
      <c r="N22" s="155"/>
      <c r="O22" s="121" t="s">
        <v>65</v>
      </c>
      <c r="P22" s="116">
        <f t="shared" si="9"/>
        <v>0</v>
      </c>
      <c r="Q22" s="116">
        <f t="shared" si="9"/>
        <v>0</v>
      </c>
      <c r="R22" s="116">
        <f t="shared" si="9"/>
        <v>0</v>
      </c>
      <c r="S22" s="116">
        <f t="shared" si="9"/>
        <v>0</v>
      </c>
      <c r="T22" s="98">
        <f t="shared" si="10"/>
        <v>0</v>
      </c>
      <c r="U22" s="155"/>
      <c r="V22" s="121" t="s">
        <v>65</v>
      </c>
      <c r="W22" s="116">
        <v>0</v>
      </c>
      <c r="X22" s="116">
        <v>0</v>
      </c>
      <c r="Y22" s="116">
        <v>0</v>
      </c>
      <c r="Z22" s="116">
        <v>0</v>
      </c>
      <c r="AA22" s="98">
        <f t="shared" si="11"/>
        <v>0</v>
      </c>
      <c r="AB22" s="155"/>
      <c r="AC22" s="121" t="s">
        <v>65</v>
      </c>
      <c r="AD22" s="116">
        <v>0</v>
      </c>
      <c r="AE22" s="116">
        <v>0</v>
      </c>
      <c r="AF22" s="116">
        <v>0</v>
      </c>
      <c r="AG22" s="116">
        <v>0</v>
      </c>
      <c r="AH22" s="98">
        <f t="shared" si="12"/>
        <v>0</v>
      </c>
      <c r="AI22" s="155"/>
      <c r="AJ22" s="121" t="s">
        <v>65</v>
      </c>
      <c r="AK22" s="116">
        <v>0</v>
      </c>
      <c r="AL22" s="116">
        <v>0</v>
      </c>
      <c r="AM22" s="116">
        <v>0</v>
      </c>
      <c r="AN22" s="116">
        <v>0</v>
      </c>
      <c r="AO22" s="98">
        <f t="shared" si="13"/>
        <v>0</v>
      </c>
      <c r="AP22" s="155"/>
      <c r="AQ22" s="121" t="s">
        <v>65</v>
      </c>
      <c r="AR22" s="116">
        <f>BT22-BM22+BF22+AY22</f>
        <v>0</v>
      </c>
      <c r="AS22" s="116">
        <f t="shared" si="14"/>
        <v>0</v>
      </c>
      <c r="AT22" s="116">
        <f t="shared" si="14"/>
        <v>0</v>
      </c>
      <c r="AU22" s="116">
        <f t="shared" si="14"/>
        <v>0</v>
      </c>
      <c r="AV22" s="98">
        <f t="shared" si="15"/>
        <v>0</v>
      </c>
      <c r="AW22" s="155"/>
      <c r="AX22" s="121" t="s">
        <v>65</v>
      </c>
      <c r="AY22" s="116">
        <v>0</v>
      </c>
      <c r="AZ22" s="116">
        <v>0</v>
      </c>
      <c r="BA22" s="116">
        <v>0</v>
      </c>
      <c r="BB22" s="116">
        <v>0</v>
      </c>
      <c r="BC22" s="98">
        <f t="shared" si="16"/>
        <v>0</v>
      </c>
      <c r="BD22" s="155"/>
      <c r="BE22" s="121" t="s">
        <v>65</v>
      </c>
      <c r="BF22" s="116">
        <v>0</v>
      </c>
      <c r="BG22" s="116">
        <v>0</v>
      </c>
      <c r="BH22" s="116">
        <v>0</v>
      </c>
      <c r="BI22" s="116">
        <v>0</v>
      </c>
      <c r="BJ22" s="98">
        <f t="shared" si="17"/>
        <v>0</v>
      </c>
      <c r="BK22" s="155"/>
      <c r="BL22" s="121" t="s">
        <v>65</v>
      </c>
      <c r="BM22" s="116">
        <v>0</v>
      </c>
      <c r="BN22" s="116">
        <v>0</v>
      </c>
      <c r="BO22" s="116">
        <v>0</v>
      </c>
      <c r="BP22" s="116">
        <v>0</v>
      </c>
      <c r="BQ22" s="98">
        <f t="shared" si="18"/>
        <v>0</v>
      </c>
      <c r="BR22" s="155"/>
      <c r="BS22" s="121" t="s">
        <v>65</v>
      </c>
      <c r="BT22" s="116">
        <v>0</v>
      </c>
      <c r="BU22" s="116">
        <v>0</v>
      </c>
      <c r="BV22" s="116">
        <v>0</v>
      </c>
      <c r="BW22" s="116">
        <v>0</v>
      </c>
      <c r="BX22" s="98">
        <v>0</v>
      </c>
    </row>
    <row r="23" spans="1:76" x14ac:dyDescent="0.25">
      <c r="A23" s="121" t="s">
        <v>64</v>
      </c>
      <c r="B23" s="116">
        <f t="shared" si="6"/>
        <v>0</v>
      </c>
      <c r="C23" s="116">
        <f t="shared" si="6"/>
        <v>0</v>
      </c>
      <c r="D23" s="116">
        <f t="shared" si="6"/>
        <v>0</v>
      </c>
      <c r="E23" s="116">
        <f t="shared" si="6"/>
        <v>0</v>
      </c>
      <c r="F23" s="98">
        <f t="shared" si="7"/>
        <v>0</v>
      </c>
      <c r="G23" s="155"/>
      <c r="H23" s="121" t="s">
        <v>64</v>
      </c>
      <c r="I23" s="7">
        <v>0</v>
      </c>
      <c r="J23" s="7">
        <v>0</v>
      </c>
      <c r="K23" s="7">
        <v>0</v>
      </c>
      <c r="L23" s="7">
        <v>0</v>
      </c>
      <c r="M23" s="98">
        <f t="shared" si="8"/>
        <v>0</v>
      </c>
      <c r="N23" s="155"/>
      <c r="O23" s="121" t="s">
        <v>64</v>
      </c>
      <c r="P23" s="116">
        <f t="shared" si="9"/>
        <v>0</v>
      </c>
      <c r="Q23" s="116">
        <f t="shared" si="9"/>
        <v>0</v>
      </c>
      <c r="R23" s="116">
        <f t="shared" si="9"/>
        <v>0</v>
      </c>
      <c r="S23" s="116">
        <f t="shared" si="9"/>
        <v>0</v>
      </c>
      <c r="T23" s="98">
        <f t="shared" si="10"/>
        <v>0</v>
      </c>
      <c r="U23" s="155"/>
      <c r="V23" s="121" t="s">
        <v>64</v>
      </c>
      <c r="W23" s="116">
        <v>0</v>
      </c>
      <c r="X23" s="116">
        <v>0</v>
      </c>
      <c r="Y23" s="116">
        <v>0</v>
      </c>
      <c r="Z23" s="116">
        <v>0</v>
      </c>
      <c r="AA23" s="98">
        <f t="shared" si="11"/>
        <v>0</v>
      </c>
      <c r="AB23" s="155"/>
      <c r="AC23" s="121" t="s">
        <v>64</v>
      </c>
      <c r="AD23" s="116">
        <v>0</v>
      </c>
      <c r="AE23" s="116">
        <v>0</v>
      </c>
      <c r="AF23" s="116">
        <v>0</v>
      </c>
      <c r="AG23" s="116">
        <v>0</v>
      </c>
      <c r="AH23" s="98">
        <f t="shared" si="12"/>
        <v>0</v>
      </c>
      <c r="AI23" s="155"/>
      <c r="AJ23" s="121" t="s">
        <v>64</v>
      </c>
      <c r="AK23" s="116">
        <v>0</v>
      </c>
      <c r="AL23" s="116">
        <v>0</v>
      </c>
      <c r="AM23" s="116">
        <v>0</v>
      </c>
      <c r="AN23" s="116">
        <v>0</v>
      </c>
      <c r="AO23" s="98">
        <f t="shared" si="13"/>
        <v>0</v>
      </c>
      <c r="AP23" s="155"/>
      <c r="AQ23" s="121" t="s">
        <v>64</v>
      </c>
      <c r="AR23" s="116">
        <f>BT23-BM23+BF23+AY23</f>
        <v>0</v>
      </c>
      <c r="AS23" s="116">
        <f t="shared" si="14"/>
        <v>0</v>
      </c>
      <c r="AT23" s="116">
        <f t="shared" si="14"/>
        <v>0</v>
      </c>
      <c r="AU23" s="116">
        <f t="shared" si="14"/>
        <v>0</v>
      </c>
      <c r="AV23" s="98">
        <f t="shared" si="15"/>
        <v>0</v>
      </c>
      <c r="AW23" s="155"/>
      <c r="AX23" s="121" t="s">
        <v>64</v>
      </c>
      <c r="AY23" s="116">
        <v>0</v>
      </c>
      <c r="AZ23" s="116">
        <v>0</v>
      </c>
      <c r="BA23" s="116">
        <v>0</v>
      </c>
      <c r="BB23" s="116">
        <v>0</v>
      </c>
      <c r="BC23" s="98">
        <f t="shared" si="16"/>
        <v>0</v>
      </c>
      <c r="BD23" s="155"/>
      <c r="BE23" s="121" t="s">
        <v>64</v>
      </c>
      <c r="BF23" s="116">
        <v>0</v>
      </c>
      <c r="BG23" s="116">
        <v>0</v>
      </c>
      <c r="BH23" s="116">
        <v>0</v>
      </c>
      <c r="BI23" s="116">
        <v>0</v>
      </c>
      <c r="BJ23" s="98">
        <f t="shared" si="17"/>
        <v>0</v>
      </c>
      <c r="BK23" s="155"/>
      <c r="BL23" s="121" t="s">
        <v>64</v>
      </c>
      <c r="BM23" s="116">
        <v>0</v>
      </c>
      <c r="BN23" s="116">
        <v>0</v>
      </c>
      <c r="BO23" s="116">
        <v>0</v>
      </c>
      <c r="BP23" s="116">
        <v>0</v>
      </c>
      <c r="BQ23" s="98">
        <f t="shared" si="18"/>
        <v>0</v>
      </c>
      <c r="BR23" s="155"/>
      <c r="BS23" s="121" t="s">
        <v>64</v>
      </c>
      <c r="BT23" s="116">
        <v>0</v>
      </c>
      <c r="BU23" s="116">
        <v>0</v>
      </c>
      <c r="BV23" s="116">
        <v>0</v>
      </c>
      <c r="BW23" s="116">
        <v>0</v>
      </c>
      <c r="BX23" s="98">
        <v>0</v>
      </c>
    </row>
    <row r="24" spans="1:76" x14ac:dyDescent="0.25">
      <c r="A24" s="121" t="s">
        <v>63</v>
      </c>
      <c r="B24" s="116">
        <f t="shared" si="6"/>
        <v>0</v>
      </c>
      <c r="C24" s="116">
        <f t="shared" si="6"/>
        <v>0</v>
      </c>
      <c r="D24" s="116">
        <f t="shared" si="6"/>
        <v>0</v>
      </c>
      <c r="E24" s="116">
        <f t="shared" si="6"/>
        <v>0</v>
      </c>
      <c r="F24" s="98">
        <f t="shared" si="7"/>
        <v>0</v>
      </c>
      <c r="G24" s="155"/>
      <c r="H24" s="121" t="s">
        <v>63</v>
      </c>
      <c r="I24" s="7">
        <v>0</v>
      </c>
      <c r="J24" s="7">
        <v>0</v>
      </c>
      <c r="K24" s="7">
        <v>0</v>
      </c>
      <c r="L24" s="7">
        <v>0</v>
      </c>
      <c r="M24" s="98">
        <f t="shared" si="8"/>
        <v>0</v>
      </c>
      <c r="N24" s="155"/>
      <c r="O24" s="121" t="s">
        <v>63</v>
      </c>
      <c r="P24" s="116">
        <f t="shared" si="9"/>
        <v>0</v>
      </c>
      <c r="Q24" s="116">
        <f t="shared" si="9"/>
        <v>0</v>
      </c>
      <c r="R24" s="116">
        <f t="shared" si="9"/>
        <v>0</v>
      </c>
      <c r="S24" s="116">
        <f t="shared" si="9"/>
        <v>0</v>
      </c>
      <c r="T24" s="98">
        <f t="shared" si="10"/>
        <v>0</v>
      </c>
      <c r="U24" s="155"/>
      <c r="V24" s="121" t="s">
        <v>63</v>
      </c>
      <c r="W24" s="116">
        <v>0</v>
      </c>
      <c r="X24" s="116">
        <v>0</v>
      </c>
      <c r="Y24" s="116">
        <v>0</v>
      </c>
      <c r="Z24" s="116">
        <v>0</v>
      </c>
      <c r="AA24" s="98">
        <f t="shared" si="11"/>
        <v>0</v>
      </c>
      <c r="AB24" s="155"/>
      <c r="AC24" s="121" t="s">
        <v>63</v>
      </c>
      <c r="AD24" s="116">
        <v>0</v>
      </c>
      <c r="AE24" s="116">
        <v>0</v>
      </c>
      <c r="AF24" s="116">
        <v>0</v>
      </c>
      <c r="AG24" s="116">
        <v>0</v>
      </c>
      <c r="AH24" s="98">
        <f t="shared" si="12"/>
        <v>0</v>
      </c>
      <c r="AI24" s="155"/>
      <c r="AJ24" s="121" t="s">
        <v>63</v>
      </c>
      <c r="AK24" s="116">
        <v>0</v>
      </c>
      <c r="AL24" s="116">
        <v>0</v>
      </c>
      <c r="AM24" s="116">
        <v>0</v>
      </c>
      <c r="AN24" s="116">
        <v>0</v>
      </c>
      <c r="AO24" s="98">
        <f t="shared" si="13"/>
        <v>0</v>
      </c>
      <c r="AP24" s="155"/>
      <c r="AQ24" s="121" t="s">
        <v>63</v>
      </c>
      <c r="AR24" s="116">
        <f>BT24-BM24+BF24+AY24</f>
        <v>0</v>
      </c>
      <c r="AS24" s="116">
        <f t="shared" si="14"/>
        <v>0</v>
      </c>
      <c r="AT24" s="116">
        <f t="shared" si="14"/>
        <v>0</v>
      </c>
      <c r="AU24" s="116">
        <f t="shared" si="14"/>
        <v>0</v>
      </c>
      <c r="AV24" s="98">
        <f t="shared" si="15"/>
        <v>0</v>
      </c>
      <c r="AW24" s="155"/>
      <c r="AX24" s="121" t="s">
        <v>63</v>
      </c>
      <c r="AY24" s="116">
        <v>0</v>
      </c>
      <c r="AZ24" s="116">
        <v>0</v>
      </c>
      <c r="BA24" s="116">
        <v>0</v>
      </c>
      <c r="BB24" s="116">
        <v>0</v>
      </c>
      <c r="BC24" s="98">
        <f t="shared" si="16"/>
        <v>0</v>
      </c>
      <c r="BD24" s="155"/>
      <c r="BE24" s="121" t="s">
        <v>63</v>
      </c>
      <c r="BF24" s="116">
        <v>0</v>
      </c>
      <c r="BG24" s="116">
        <v>0</v>
      </c>
      <c r="BH24" s="116">
        <v>0</v>
      </c>
      <c r="BI24" s="116">
        <v>0</v>
      </c>
      <c r="BJ24" s="98">
        <f t="shared" si="17"/>
        <v>0</v>
      </c>
      <c r="BK24" s="155"/>
      <c r="BL24" s="121" t="s">
        <v>63</v>
      </c>
      <c r="BM24" s="116">
        <v>0</v>
      </c>
      <c r="BN24" s="116">
        <v>0</v>
      </c>
      <c r="BO24" s="116">
        <v>0</v>
      </c>
      <c r="BP24" s="116">
        <v>0</v>
      </c>
      <c r="BQ24" s="98">
        <f t="shared" si="18"/>
        <v>0</v>
      </c>
      <c r="BR24" s="155"/>
      <c r="BS24" s="121" t="s">
        <v>63</v>
      </c>
      <c r="BT24" s="116">
        <v>0</v>
      </c>
      <c r="BU24" s="116">
        <v>0</v>
      </c>
      <c r="BV24" s="116">
        <v>0</v>
      </c>
      <c r="BW24" s="116">
        <v>0</v>
      </c>
      <c r="BX24" s="98">
        <v>0</v>
      </c>
    </row>
    <row r="25" spans="1:76" x14ac:dyDescent="0.25">
      <c r="A25" s="121" t="s">
        <v>62</v>
      </c>
      <c r="B25" s="116">
        <f t="shared" si="6"/>
        <v>0</v>
      </c>
      <c r="C25" s="116">
        <f t="shared" si="6"/>
        <v>0</v>
      </c>
      <c r="D25" s="116">
        <f t="shared" si="6"/>
        <v>0</v>
      </c>
      <c r="E25" s="116">
        <f t="shared" si="6"/>
        <v>0</v>
      </c>
      <c r="F25" s="98">
        <f t="shared" si="7"/>
        <v>0</v>
      </c>
      <c r="G25" s="155"/>
      <c r="H25" s="121" t="s">
        <v>62</v>
      </c>
      <c r="I25" s="7">
        <v>0</v>
      </c>
      <c r="J25" s="7">
        <v>0</v>
      </c>
      <c r="K25" s="7">
        <v>0</v>
      </c>
      <c r="L25" s="7">
        <v>0</v>
      </c>
      <c r="M25" s="98">
        <f t="shared" si="8"/>
        <v>0</v>
      </c>
      <c r="N25" s="155"/>
      <c r="O25" s="121" t="s">
        <v>62</v>
      </c>
      <c r="P25" s="116">
        <f t="shared" si="9"/>
        <v>0</v>
      </c>
      <c r="Q25" s="116">
        <f t="shared" si="9"/>
        <v>0</v>
      </c>
      <c r="R25" s="116">
        <f t="shared" si="9"/>
        <v>0</v>
      </c>
      <c r="S25" s="116">
        <f t="shared" si="9"/>
        <v>0</v>
      </c>
      <c r="T25" s="98">
        <f t="shared" si="10"/>
        <v>0</v>
      </c>
      <c r="U25" s="155"/>
      <c r="V25" s="121" t="s">
        <v>62</v>
      </c>
      <c r="W25" s="116">
        <v>0</v>
      </c>
      <c r="X25" s="116">
        <v>0</v>
      </c>
      <c r="Y25" s="116">
        <v>0</v>
      </c>
      <c r="Z25" s="116">
        <v>0</v>
      </c>
      <c r="AA25" s="98">
        <f t="shared" si="11"/>
        <v>0</v>
      </c>
      <c r="AB25" s="155"/>
      <c r="AC25" s="121" t="s">
        <v>62</v>
      </c>
      <c r="AD25" s="116">
        <v>0</v>
      </c>
      <c r="AE25" s="116">
        <v>0</v>
      </c>
      <c r="AF25" s="116">
        <v>0</v>
      </c>
      <c r="AG25" s="116">
        <v>0</v>
      </c>
      <c r="AH25" s="98">
        <f t="shared" si="12"/>
        <v>0</v>
      </c>
      <c r="AI25" s="155"/>
      <c r="AJ25" s="121" t="s">
        <v>62</v>
      </c>
      <c r="AK25" s="116">
        <v>0</v>
      </c>
      <c r="AL25" s="116">
        <v>0</v>
      </c>
      <c r="AM25" s="116">
        <v>0</v>
      </c>
      <c r="AN25" s="116">
        <v>0</v>
      </c>
      <c r="AO25" s="98">
        <f t="shared" si="13"/>
        <v>0</v>
      </c>
      <c r="AP25" s="155"/>
      <c r="AQ25" s="121" t="s">
        <v>62</v>
      </c>
      <c r="AR25" s="116">
        <f>BT25-BM25+BF25+AY25</f>
        <v>0</v>
      </c>
      <c r="AS25" s="116">
        <f t="shared" si="14"/>
        <v>0</v>
      </c>
      <c r="AT25" s="116">
        <f t="shared" si="14"/>
        <v>0</v>
      </c>
      <c r="AU25" s="116">
        <f t="shared" si="14"/>
        <v>0</v>
      </c>
      <c r="AV25" s="98">
        <f t="shared" si="15"/>
        <v>0</v>
      </c>
      <c r="AW25" s="155"/>
      <c r="AX25" s="121" t="s">
        <v>62</v>
      </c>
      <c r="AY25" s="116">
        <v>0</v>
      </c>
      <c r="AZ25" s="116">
        <v>0</v>
      </c>
      <c r="BA25" s="116">
        <v>0</v>
      </c>
      <c r="BB25" s="116">
        <v>0</v>
      </c>
      <c r="BC25" s="98">
        <f t="shared" si="16"/>
        <v>0</v>
      </c>
      <c r="BD25" s="155"/>
      <c r="BE25" s="121" t="s">
        <v>62</v>
      </c>
      <c r="BF25" s="116">
        <v>0</v>
      </c>
      <c r="BG25" s="116">
        <v>0</v>
      </c>
      <c r="BH25" s="116">
        <v>0</v>
      </c>
      <c r="BI25" s="116">
        <v>0</v>
      </c>
      <c r="BJ25" s="98">
        <f t="shared" si="17"/>
        <v>0</v>
      </c>
      <c r="BK25" s="155"/>
      <c r="BL25" s="121" t="s">
        <v>62</v>
      </c>
      <c r="BM25" s="116">
        <v>0</v>
      </c>
      <c r="BN25" s="116">
        <v>0</v>
      </c>
      <c r="BO25" s="116">
        <v>0</v>
      </c>
      <c r="BP25" s="116">
        <v>0</v>
      </c>
      <c r="BQ25" s="98">
        <f t="shared" si="18"/>
        <v>0</v>
      </c>
      <c r="BR25" s="155"/>
      <c r="BS25" s="121" t="s">
        <v>62</v>
      </c>
      <c r="BT25" s="116">
        <v>0</v>
      </c>
      <c r="BU25" s="116">
        <v>0</v>
      </c>
      <c r="BV25" s="116">
        <v>0</v>
      </c>
      <c r="BW25" s="116">
        <v>0</v>
      </c>
      <c r="BX25" s="98">
        <v>0</v>
      </c>
    </row>
    <row r="26" spans="1:76" x14ac:dyDescent="0.25">
      <c r="A26" s="103" t="s">
        <v>61</v>
      </c>
      <c r="B26" s="100">
        <f t="shared" si="6"/>
        <v>1444011.96</v>
      </c>
      <c r="C26" s="100">
        <f t="shared" si="6"/>
        <v>910049</v>
      </c>
      <c r="D26" s="100">
        <f t="shared" si="6"/>
        <v>7716</v>
      </c>
      <c r="E26" s="100">
        <f t="shared" si="6"/>
        <v>-1630810</v>
      </c>
      <c r="F26" s="101">
        <f t="shared" si="7"/>
        <v>730966.96</v>
      </c>
      <c r="G26" s="155"/>
      <c r="H26" s="103" t="s">
        <v>61</v>
      </c>
      <c r="I26" s="148">
        <v>0</v>
      </c>
      <c r="J26" s="148">
        <v>0</v>
      </c>
      <c r="K26" s="148">
        <v>0</v>
      </c>
      <c r="L26" s="148">
        <v>0</v>
      </c>
      <c r="M26" s="101">
        <f t="shared" si="8"/>
        <v>0</v>
      </c>
      <c r="N26" s="155"/>
      <c r="O26" s="103" t="s">
        <v>61</v>
      </c>
      <c r="P26" s="100">
        <f t="shared" si="9"/>
        <v>1444011.96</v>
      </c>
      <c r="Q26" s="100">
        <f t="shared" si="9"/>
        <v>910049</v>
      </c>
      <c r="R26" s="100">
        <f t="shared" si="9"/>
        <v>7716</v>
      </c>
      <c r="S26" s="100">
        <f t="shared" si="9"/>
        <v>-1630810</v>
      </c>
      <c r="T26" s="101">
        <f t="shared" si="10"/>
        <v>730966.96</v>
      </c>
      <c r="U26" s="155"/>
      <c r="V26" s="103" t="s">
        <v>61</v>
      </c>
      <c r="W26" s="100">
        <v>0</v>
      </c>
      <c r="X26" s="100">
        <v>0</v>
      </c>
      <c r="Y26" s="100">
        <v>0</v>
      </c>
      <c r="Z26" s="100">
        <v>0</v>
      </c>
      <c r="AA26" s="101">
        <f t="shared" si="11"/>
        <v>0</v>
      </c>
      <c r="AB26" s="155"/>
      <c r="AC26" s="103" t="s">
        <v>61</v>
      </c>
      <c r="AD26" s="100">
        <v>337596</v>
      </c>
      <c r="AE26" s="100">
        <v>343768</v>
      </c>
      <c r="AF26" s="100">
        <v>-28</v>
      </c>
      <c r="AG26" s="100">
        <v>-482518</v>
      </c>
      <c r="AH26" s="101">
        <f t="shared" si="12"/>
        <v>198818</v>
      </c>
      <c r="AI26" s="155"/>
      <c r="AJ26" s="103" t="s">
        <v>61</v>
      </c>
      <c r="AK26" s="100">
        <v>0</v>
      </c>
      <c r="AL26" s="100">
        <v>0</v>
      </c>
      <c r="AM26" s="100">
        <v>0</v>
      </c>
      <c r="AN26" s="100">
        <v>0</v>
      </c>
      <c r="AO26" s="101">
        <f t="shared" si="13"/>
        <v>0</v>
      </c>
      <c r="AP26" s="155"/>
      <c r="AQ26" s="103" t="s">
        <v>61</v>
      </c>
      <c r="AR26" s="100">
        <f>BT26-BM26+BF26+AY26-0.04</f>
        <v>1106415.96</v>
      </c>
      <c r="AS26" s="100">
        <f t="shared" si="14"/>
        <v>566281</v>
      </c>
      <c r="AT26" s="100">
        <f t="shared" si="14"/>
        <v>7744</v>
      </c>
      <c r="AU26" s="100">
        <f t="shared" si="14"/>
        <v>-1148292</v>
      </c>
      <c r="AV26" s="101">
        <f t="shared" si="15"/>
        <v>532148.96</v>
      </c>
      <c r="AW26" s="155"/>
      <c r="AX26" s="103" t="s">
        <v>61</v>
      </c>
      <c r="AY26" s="100">
        <v>0</v>
      </c>
      <c r="AZ26" s="100">
        <v>0</v>
      </c>
      <c r="BA26" s="100">
        <v>0</v>
      </c>
      <c r="BB26" s="100">
        <v>0</v>
      </c>
      <c r="BC26" s="101">
        <f t="shared" si="16"/>
        <v>0</v>
      </c>
      <c r="BD26" s="155"/>
      <c r="BE26" s="103" t="s">
        <v>61</v>
      </c>
      <c r="BF26" s="100">
        <v>168798</v>
      </c>
      <c r="BG26" s="100">
        <v>171884</v>
      </c>
      <c r="BH26" s="100">
        <v>-14</v>
      </c>
      <c r="BI26" s="100">
        <v>-241259</v>
      </c>
      <c r="BJ26" s="101">
        <f t="shared" si="17"/>
        <v>99409</v>
      </c>
      <c r="BK26" s="155"/>
      <c r="BL26" s="103" t="s">
        <v>61</v>
      </c>
      <c r="BM26" s="100">
        <v>0</v>
      </c>
      <c r="BN26" s="100">
        <v>0</v>
      </c>
      <c r="BO26" s="100">
        <v>0</v>
      </c>
      <c r="BP26" s="100">
        <v>0</v>
      </c>
      <c r="BQ26" s="101">
        <f t="shared" si="18"/>
        <v>0</v>
      </c>
      <c r="BR26" s="155"/>
      <c r="BS26" s="103" t="s">
        <v>61</v>
      </c>
      <c r="BT26" s="100">
        <v>937618</v>
      </c>
      <c r="BU26" s="100">
        <v>394397</v>
      </c>
      <c r="BV26" s="100">
        <v>7758</v>
      </c>
      <c r="BW26" s="100">
        <v>-907033</v>
      </c>
      <c r="BX26" s="101">
        <v>432740</v>
      </c>
    </row>
    <row r="27" spans="1:76" x14ac:dyDescent="0.25">
      <c r="A27" s="93" t="s">
        <v>60</v>
      </c>
      <c r="B27" s="98">
        <f>SUM(B20:B26)</f>
        <v>6566818.0800000001</v>
      </c>
      <c r="C27" s="98">
        <f>SUM(C20:C26)</f>
        <v>7147491</v>
      </c>
      <c r="D27" s="98">
        <f>SUM(D20:D26)</f>
        <v>3911976</v>
      </c>
      <c r="E27" s="98">
        <f>SUM(E20:E26)</f>
        <v>-8229916</v>
      </c>
      <c r="F27" s="98">
        <f>SUM(F20:F26)</f>
        <v>9396369.0799999982</v>
      </c>
      <c r="G27" s="155"/>
      <c r="H27" s="93" t="s">
        <v>60</v>
      </c>
      <c r="I27" s="98">
        <f>SUM(I20:I26)</f>
        <v>0</v>
      </c>
      <c r="J27" s="98">
        <f>SUM(J20:J26)</f>
        <v>0</v>
      </c>
      <c r="K27" s="98">
        <f>SUM(K20:K26)</f>
        <v>0</v>
      </c>
      <c r="L27" s="98">
        <f>SUM(L20:L26)</f>
        <v>0</v>
      </c>
      <c r="M27" s="98">
        <f>SUM(M20:M26)</f>
        <v>0</v>
      </c>
      <c r="N27" s="155"/>
      <c r="O27" s="93" t="s">
        <v>60</v>
      </c>
      <c r="P27" s="98">
        <f>SUM(P20:P26)</f>
        <v>6566818.0800000001</v>
      </c>
      <c r="Q27" s="98">
        <f>SUM(Q20:Q26)</f>
        <v>7147491</v>
      </c>
      <c r="R27" s="98">
        <f>SUM(R20:R26)</f>
        <v>3911976</v>
      </c>
      <c r="S27" s="98">
        <f>SUM(S20:S26)</f>
        <v>-8229916</v>
      </c>
      <c r="T27" s="98">
        <f>SUM(T20:T26)</f>
        <v>9396369.0799999982</v>
      </c>
      <c r="U27" s="155"/>
      <c r="V27" s="93" t="s">
        <v>60</v>
      </c>
      <c r="W27" s="98">
        <f>SUM(W20:W26)</f>
        <v>0</v>
      </c>
      <c r="X27" s="98">
        <f>SUM(X20:X26)</f>
        <v>0</v>
      </c>
      <c r="Y27" s="98">
        <f>SUM(Y20:Y26)</f>
        <v>0</v>
      </c>
      <c r="Z27" s="98">
        <f>SUM(Z20:Z26)</f>
        <v>0</v>
      </c>
      <c r="AA27" s="98">
        <f>SUM(AA20:AA26)</f>
        <v>0</v>
      </c>
      <c r="AB27" s="155"/>
      <c r="AC27" s="93" t="s">
        <v>60</v>
      </c>
      <c r="AD27" s="98">
        <f>SUM(AD20:AD26)</f>
        <v>620286</v>
      </c>
      <c r="AE27" s="98">
        <f>SUM(AE20:AE26)</f>
        <v>575074</v>
      </c>
      <c r="AF27" s="98">
        <f>SUM(AF20:AF26)</f>
        <v>763224</v>
      </c>
      <c r="AG27" s="98">
        <f>SUM(AG20:AG26)</f>
        <v>-598076</v>
      </c>
      <c r="AH27" s="98">
        <f>SUM(AH20:AH26)</f>
        <v>1360508</v>
      </c>
      <c r="AI27" s="155"/>
      <c r="AJ27" s="93" t="s">
        <v>60</v>
      </c>
      <c r="AK27" s="98">
        <f>SUM(AK20:AK26)</f>
        <v>0</v>
      </c>
      <c r="AL27" s="98">
        <f>SUM(AL20:AL26)</f>
        <v>0</v>
      </c>
      <c r="AM27" s="98">
        <f>SUM(AM20:AM26)</f>
        <v>0</v>
      </c>
      <c r="AN27" s="98">
        <f>SUM(AN20:AN26)</f>
        <v>0</v>
      </c>
      <c r="AO27" s="98">
        <f>SUM(AO20:AO26)</f>
        <v>0</v>
      </c>
      <c r="AP27" s="155"/>
      <c r="AQ27" s="93" t="s">
        <v>60</v>
      </c>
      <c r="AR27" s="98">
        <f>SUM(AR20:AR26)</f>
        <v>5946532.0800000001</v>
      </c>
      <c r="AS27" s="98">
        <f>SUM(AS20:AS26)</f>
        <v>6572417</v>
      </c>
      <c r="AT27" s="98">
        <f>SUM(AT20:AT26)</f>
        <v>3148752</v>
      </c>
      <c r="AU27" s="98">
        <f>SUM(AU20:AU26)</f>
        <v>-7631840</v>
      </c>
      <c r="AV27" s="98">
        <f>SUM(AV20:AV26)</f>
        <v>8035861.0799999991</v>
      </c>
      <c r="AW27" s="155"/>
      <c r="AX27" s="93" t="s">
        <v>60</v>
      </c>
      <c r="AY27" s="98">
        <f>SUM(AY20:AY26)</f>
        <v>0</v>
      </c>
      <c r="AZ27" s="98">
        <f>SUM(AZ20:AZ26)</f>
        <v>0</v>
      </c>
      <c r="BA27" s="98">
        <f>SUM(BA20:BA26)</f>
        <v>0</v>
      </c>
      <c r="BB27" s="98">
        <f>SUM(BB20:BB26)</f>
        <v>0</v>
      </c>
      <c r="BC27" s="98">
        <f>SUM(BC20:BC26)</f>
        <v>0</v>
      </c>
      <c r="BD27" s="155"/>
      <c r="BE27" s="93" t="s">
        <v>60</v>
      </c>
      <c r="BF27" s="98">
        <f>SUM(BF20:BF26)</f>
        <v>310143</v>
      </c>
      <c r="BG27" s="98">
        <f>SUM(BG20:BG26)</f>
        <v>287537</v>
      </c>
      <c r="BH27" s="98">
        <f>SUM(BH20:BH26)</f>
        <v>381612</v>
      </c>
      <c r="BI27" s="98">
        <f>SUM(BI20:BI26)</f>
        <v>-299038</v>
      </c>
      <c r="BJ27" s="98">
        <f>SUM(BJ20:BJ26)</f>
        <v>680254</v>
      </c>
      <c r="BK27" s="155"/>
      <c r="BL27" s="93" t="s">
        <v>60</v>
      </c>
      <c r="BM27" s="98">
        <f>SUM(BM20:BM26)</f>
        <v>0</v>
      </c>
      <c r="BN27" s="98">
        <f>SUM(BN20:BN26)</f>
        <v>0</v>
      </c>
      <c r="BO27" s="98">
        <f>SUM(BO20:BO26)</f>
        <v>0</v>
      </c>
      <c r="BP27" s="98">
        <f>SUM(BP20:BP26)</f>
        <v>0</v>
      </c>
      <c r="BQ27" s="98">
        <f>SUM(BQ20:BQ26)</f>
        <v>0</v>
      </c>
      <c r="BR27" s="155"/>
      <c r="BS27" s="93" t="s">
        <v>60</v>
      </c>
      <c r="BT27" s="98">
        <v>5636389</v>
      </c>
      <c r="BU27" s="98">
        <v>6284880</v>
      </c>
      <c r="BV27" s="98">
        <v>2767140</v>
      </c>
      <c r="BW27" s="98">
        <v>-7332802</v>
      </c>
      <c r="BX27" s="98">
        <v>7355607</v>
      </c>
    </row>
    <row r="28" spans="1:76" x14ac:dyDescent="0.25">
      <c r="A28" s="119"/>
      <c r="B28" s="116"/>
      <c r="C28" s="116"/>
      <c r="D28" s="116"/>
      <c r="E28" s="116"/>
      <c r="F28" s="98"/>
      <c r="G28" s="155"/>
      <c r="H28" s="119"/>
      <c r="I28" s="116"/>
      <c r="J28" s="116"/>
      <c r="K28" s="116"/>
      <c r="L28" s="116"/>
      <c r="M28" s="98"/>
      <c r="N28" s="155"/>
      <c r="O28" s="119"/>
      <c r="P28" s="116"/>
      <c r="Q28" s="116"/>
      <c r="R28" s="116"/>
      <c r="S28" s="116"/>
      <c r="T28" s="98"/>
      <c r="U28" s="155"/>
      <c r="V28" s="119"/>
      <c r="W28" s="116"/>
      <c r="X28" s="116"/>
      <c r="Y28" s="116"/>
      <c r="Z28" s="116"/>
      <c r="AA28" s="98"/>
      <c r="AB28" s="155"/>
      <c r="AC28" s="119"/>
      <c r="AD28" s="116"/>
      <c r="AE28" s="116"/>
      <c r="AF28" s="116"/>
      <c r="AG28" s="116"/>
      <c r="AH28" s="98"/>
      <c r="AI28" s="155"/>
      <c r="AJ28" s="119"/>
      <c r="AK28" s="116"/>
      <c r="AL28" s="116"/>
      <c r="AM28" s="116"/>
      <c r="AN28" s="116"/>
      <c r="AO28" s="98"/>
      <c r="AP28" s="155"/>
      <c r="AQ28" s="119"/>
      <c r="AR28" s="116"/>
      <c r="AS28" s="116"/>
      <c r="AT28" s="116"/>
      <c r="AU28" s="116"/>
      <c r="AV28" s="98"/>
      <c r="AW28" s="155"/>
      <c r="AX28" s="119"/>
      <c r="AY28" s="116"/>
      <c r="AZ28" s="116"/>
      <c r="BA28" s="116"/>
      <c r="BB28" s="116"/>
      <c r="BC28" s="98"/>
      <c r="BD28" s="155"/>
      <c r="BE28" s="119"/>
      <c r="BF28" s="116"/>
      <c r="BG28" s="116"/>
      <c r="BH28" s="116"/>
      <c r="BI28" s="116"/>
      <c r="BJ28" s="98"/>
      <c r="BK28" s="155"/>
      <c r="BL28" s="119"/>
      <c r="BM28" s="116"/>
      <c r="BN28" s="116"/>
      <c r="BO28" s="116"/>
      <c r="BP28" s="116"/>
      <c r="BQ28" s="98"/>
      <c r="BR28" s="155"/>
      <c r="BS28" s="119"/>
      <c r="BT28" s="116"/>
      <c r="BU28" s="116"/>
      <c r="BV28" s="116"/>
      <c r="BW28" s="116"/>
      <c r="BX28" s="98"/>
    </row>
    <row r="29" spans="1:76" x14ac:dyDescent="0.25">
      <c r="A29" s="119" t="s">
        <v>59</v>
      </c>
      <c r="B29" s="116">
        <f t="shared" ref="B29:E32" si="19">P29+I29</f>
        <v>0</v>
      </c>
      <c r="C29" s="116">
        <f t="shared" si="19"/>
        <v>0</v>
      </c>
      <c r="D29" s="116">
        <f t="shared" si="19"/>
        <v>0</v>
      </c>
      <c r="E29" s="116">
        <f t="shared" si="19"/>
        <v>0</v>
      </c>
      <c r="F29" s="98">
        <f>SUM(B29:E29)</f>
        <v>0</v>
      </c>
      <c r="G29" s="155"/>
      <c r="H29" s="119" t="s">
        <v>59</v>
      </c>
      <c r="I29" s="7">
        <v>0</v>
      </c>
      <c r="J29" s="7">
        <v>0</v>
      </c>
      <c r="K29" s="7">
        <v>0</v>
      </c>
      <c r="L29" s="7">
        <v>0</v>
      </c>
      <c r="M29" s="98">
        <f>SUM(I29:L29)</f>
        <v>0</v>
      </c>
      <c r="N29" s="155"/>
      <c r="O29" s="119" t="s">
        <v>59</v>
      </c>
      <c r="P29" s="116">
        <f t="shared" ref="P29:S32" si="20">AR29-AK29+AD29+W29</f>
        <v>0</v>
      </c>
      <c r="Q29" s="116">
        <f t="shared" si="20"/>
        <v>0</v>
      </c>
      <c r="R29" s="116">
        <f t="shared" si="20"/>
        <v>0</v>
      </c>
      <c r="S29" s="116">
        <f t="shared" si="20"/>
        <v>0</v>
      </c>
      <c r="T29" s="98">
        <f>SUM(P29:S29)</f>
        <v>0</v>
      </c>
      <c r="U29" s="155"/>
      <c r="V29" s="119" t="s">
        <v>59</v>
      </c>
      <c r="W29" s="116">
        <v>0</v>
      </c>
      <c r="X29" s="116">
        <v>0</v>
      </c>
      <c r="Y29" s="116">
        <v>0</v>
      </c>
      <c r="Z29" s="116">
        <v>0</v>
      </c>
      <c r="AA29" s="98">
        <f>SUM(W29:Z29)</f>
        <v>0</v>
      </c>
      <c r="AB29" s="155"/>
      <c r="AC29" s="119" t="s">
        <v>59</v>
      </c>
      <c r="AD29" s="116">
        <v>0</v>
      </c>
      <c r="AE29" s="116">
        <v>0</v>
      </c>
      <c r="AF29" s="116">
        <v>0</v>
      </c>
      <c r="AG29" s="116">
        <v>0</v>
      </c>
      <c r="AH29" s="98">
        <f>SUM(AD29:AG29)</f>
        <v>0</v>
      </c>
      <c r="AI29" s="155"/>
      <c r="AJ29" s="119" t="s">
        <v>59</v>
      </c>
      <c r="AK29" s="116">
        <v>0</v>
      </c>
      <c r="AL29" s="116">
        <v>0</v>
      </c>
      <c r="AM29" s="116">
        <v>0</v>
      </c>
      <c r="AN29" s="116">
        <v>0</v>
      </c>
      <c r="AO29" s="98">
        <f>SUM(AK29:AN29)</f>
        <v>0</v>
      </c>
      <c r="AP29" s="155"/>
      <c r="AQ29" s="119" t="s">
        <v>59</v>
      </c>
      <c r="AR29" s="116">
        <f t="shared" ref="AR29:AU32" si="21">BT29-BM29+BF29+AY29</f>
        <v>0</v>
      </c>
      <c r="AS29" s="116">
        <f t="shared" si="21"/>
        <v>0</v>
      </c>
      <c r="AT29" s="116">
        <f t="shared" si="21"/>
        <v>0</v>
      </c>
      <c r="AU29" s="116">
        <f t="shared" si="21"/>
        <v>0</v>
      </c>
      <c r="AV29" s="98">
        <f>SUM(AR29:AU29)</f>
        <v>0</v>
      </c>
      <c r="AW29" s="155"/>
      <c r="AX29" s="119"/>
      <c r="AY29" s="116"/>
      <c r="AZ29" s="116"/>
      <c r="BA29" s="116"/>
      <c r="BB29" s="116"/>
      <c r="BC29" s="98"/>
      <c r="BD29" s="155"/>
      <c r="BE29" s="119"/>
      <c r="BF29" s="116"/>
      <c r="BG29" s="116"/>
      <c r="BH29" s="116"/>
      <c r="BI29" s="116"/>
      <c r="BJ29" s="98"/>
      <c r="BK29" s="155"/>
      <c r="BL29" s="119"/>
      <c r="BM29" s="116"/>
      <c r="BN29" s="116"/>
      <c r="BO29" s="116"/>
      <c r="BP29" s="116"/>
      <c r="BQ29" s="98"/>
      <c r="BR29" s="155"/>
      <c r="BS29" s="119"/>
      <c r="BT29" s="116"/>
      <c r="BU29" s="116"/>
      <c r="BV29" s="116"/>
      <c r="BW29" s="116"/>
      <c r="BX29" s="98"/>
    </row>
    <row r="30" spans="1:76" x14ac:dyDescent="0.25">
      <c r="A30" s="119" t="s">
        <v>58</v>
      </c>
      <c r="B30" s="116">
        <f t="shared" si="19"/>
        <v>0</v>
      </c>
      <c r="C30" s="116">
        <f t="shared" si="19"/>
        <v>0</v>
      </c>
      <c r="D30" s="116">
        <f t="shared" si="19"/>
        <v>0</v>
      </c>
      <c r="E30" s="116">
        <f t="shared" si="19"/>
        <v>0</v>
      </c>
      <c r="F30" s="98">
        <f>SUM(B30:E30)</f>
        <v>0</v>
      </c>
      <c r="G30" s="155"/>
      <c r="H30" s="119" t="s">
        <v>58</v>
      </c>
      <c r="I30" s="7">
        <v>0</v>
      </c>
      <c r="J30" s="7">
        <v>0</v>
      </c>
      <c r="K30" s="7">
        <v>0</v>
      </c>
      <c r="L30" s="7">
        <v>0</v>
      </c>
      <c r="M30" s="98">
        <f>SUM(I30:L30)</f>
        <v>0</v>
      </c>
      <c r="N30" s="155"/>
      <c r="O30" s="119" t="s">
        <v>58</v>
      </c>
      <c r="P30" s="116">
        <f t="shared" si="20"/>
        <v>0</v>
      </c>
      <c r="Q30" s="116">
        <f t="shared" si="20"/>
        <v>0</v>
      </c>
      <c r="R30" s="116">
        <f t="shared" si="20"/>
        <v>0</v>
      </c>
      <c r="S30" s="116">
        <f t="shared" si="20"/>
        <v>0</v>
      </c>
      <c r="T30" s="98">
        <f>SUM(P30:S30)</f>
        <v>0</v>
      </c>
      <c r="U30" s="155"/>
      <c r="V30" s="119" t="s">
        <v>58</v>
      </c>
      <c r="W30" s="116">
        <v>0</v>
      </c>
      <c r="X30" s="116">
        <v>0</v>
      </c>
      <c r="Y30" s="116">
        <v>0</v>
      </c>
      <c r="Z30" s="116">
        <v>0</v>
      </c>
      <c r="AA30" s="98">
        <f>SUM(W30:Z30)</f>
        <v>0</v>
      </c>
      <c r="AB30" s="155"/>
      <c r="AC30" s="119" t="s">
        <v>58</v>
      </c>
      <c r="AD30" s="116">
        <v>0</v>
      </c>
      <c r="AE30" s="116">
        <v>0</v>
      </c>
      <c r="AF30" s="116">
        <v>0</v>
      </c>
      <c r="AG30" s="116">
        <v>0</v>
      </c>
      <c r="AH30" s="98">
        <f>SUM(AD30:AG30)</f>
        <v>0</v>
      </c>
      <c r="AI30" s="155"/>
      <c r="AJ30" s="119" t="s">
        <v>58</v>
      </c>
      <c r="AK30" s="116">
        <v>0</v>
      </c>
      <c r="AL30" s="116">
        <v>0</v>
      </c>
      <c r="AM30" s="116">
        <v>0</v>
      </c>
      <c r="AN30" s="116">
        <v>0</v>
      </c>
      <c r="AO30" s="98">
        <f>SUM(AK30:AN30)</f>
        <v>0</v>
      </c>
      <c r="AP30" s="155"/>
      <c r="AQ30" s="119" t="s">
        <v>58</v>
      </c>
      <c r="AR30" s="116">
        <f t="shared" si="21"/>
        <v>0</v>
      </c>
      <c r="AS30" s="116">
        <f t="shared" si="21"/>
        <v>0</v>
      </c>
      <c r="AT30" s="116">
        <f t="shared" si="21"/>
        <v>0</v>
      </c>
      <c r="AU30" s="116">
        <f t="shared" si="21"/>
        <v>0</v>
      </c>
      <c r="AV30" s="98">
        <f>SUM(AR30:AU30)</f>
        <v>0</v>
      </c>
      <c r="AW30" s="155"/>
      <c r="AX30" s="119"/>
      <c r="AY30" s="116"/>
      <c r="AZ30" s="116"/>
      <c r="BA30" s="116"/>
      <c r="BB30" s="116"/>
      <c r="BC30" s="98"/>
      <c r="BD30" s="155"/>
      <c r="BE30" s="119"/>
      <c r="BF30" s="116"/>
      <c r="BG30" s="116"/>
      <c r="BH30" s="116"/>
      <c r="BI30" s="116"/>
      <c r="BJ30" s="98"/>
      <c r="BK30" s="155"/>
      <c r="BL30" s="119"/>
      <c r="BM30" s="116"/>
      <c r="BN30" s="116"/>
      <c r="BO30" s="116"/>
      <c r="BP30" s="116"/>
      <c r="BQ30" s="98"/>
      <c r="BR30" s="155"/>
      <c r="BS30" s="119"/>
      <c r="BT30" s="116"/>
      <c r="BU30" s="116"/>
      <c r="BV30" s="116"/>
      <c r="BW30" s="116"/>
      <c r="BX30" s="98"/>
    </row>
    <row r="31" spans="1:76" x14ac:dyDescent="0.25">
      <c r="A31" s="119" t="s">
        <v>57</v>
      </c>
      <c r="B31" s="116">
        <f t="shared" si="19"/>
        <v>0</v>
      </c>
      <c r="C31" s="116">
        <f t="shared" si="19"/>
        <v>0</v>
      </c>
      <c r="D31" s="116">
        <f t="shared" si="19"/>
        <v>0</v>
      </c>
      <c r="E31" s="116">
        <f t="shared" si="19"/>
        <v>0</v>
      </c>
      <c r="F31" s="98">
        <f>SUM(B31:E31)</f>
        <v>0</v>
      </c>
      <c r="G31" s="155"/>
      <c r="H31" s="119" t="s">
        <v>57</v>
      </c>
      <c r="I31" s="7">
        <v>0</v>
      </c>
      <c r="J31" s="7">
        <v>0</v>
      </c>
      <c r="K31" s="7">
        <v>0</v>
      </c>
      <c r="L31" s="7">
        <v>0</v>
      </c>
      <c r="M31" s="98">
        <f>SUM(I31:L31)</f>
        <v>0</v>
      </c>
      <c r="N31" s="155"/>
      <c r="O31" s="119" t="s">
        <v>57</v>
      </c>
      <c r="P31" s="116">
        <f t="shared" si="20"/>
        <v>0</v>
      </c>
      <c r="Q31" s="116">
        <f t="shared" si="20"/>
        <v>0</v>
      </c>
      <c r="R31" s="116">
        <f t="shared" si="20"/>
        <v>0</v>
      </c>
      <c r="S31" s="116">
        <f t="shared" si="20"/>
        <v>0</v>
      </c>
      <c r="T31" s="98">
        <f>SUM(P31:S31)</f>
        <v>0</v>
      </c>
      <c r="U31" s="155"/>
      <c r="V31" s="119" t="s">
        <v>57</v>
      </c>
      <c r="W31" s="116">
        <v>0</v>
      </c>
      <c r="X31" s="116">
        <v>0</v>
      </c>
      <c r="Y31" s="116">
        <v>0</v>
      </c>
      <c r="Z31" s="116">
        <v>0</v>
      </c>
      <c r="AA31" s="98">
        <f>SUM(W31:Z31)</f>
        <v>0</v>
      </c>
      <c r="AB31" s="155"/>
      <c r="AC31" s="119" t="s">
        <v>57</v>
      </c>
      <c r="AD31" s="116">
        <v>0</v>
      </c>
      <c r="AE31" s="116">
        <v>0</v>
      </c>
      <c r="AF31" s="116">
        <v>0</v>
      </c>
      <c r="AG31" s="116">
        <v>0</v>
      </c>
      <c r="AH31" s="98">
        <f>SUM(AD31:AG31)</f>
        <v>0</v>
      </c>
      <c r="AI31" s="155"/>
      <c r="AJ31" s="119" t="s">
        <v>57</v>
      </c>
      <c r="AK31" s="116">
        <v>0</v>
      </c>
      <c r="AL31" s="116">
        <v>0</v>
      </c>
      <c r="AM31" s="116">
        <v>0</v>
      </c>
      <c r="AN31" s="116">
        <v>0</v>
      </c>
      <c r="AO31" s="98">
        <f>SUM(AK31:AN31)</f>
        <v>0</v>
      </c>
      <c r="AP31" s="155"/>
      <c r="AQ31" s="119" t="s">
        <v>57</v>
      </c>
      <c r="AR31" s="116">
        <f t="shared" si="21"/>
        <v>0</v>
      </c>
      <c r="AS31" s="116">
        <f t="shared" si="21"/>
        <v>0</v>
      </c>
      <c r="AT31" s="116">
        <f t="shared" si="21"/>
        <v>0</v>
      </c>
      <c r="AU31" s="116">
        <f t="shared" si="21"/>
        <v>0</v>
      </c>
      <c r="AV31" s="98">
        <f>SUM(AR31:AU31)</f>
        <v>0</v>
      </c>
      <c r="AW31" s="155"/>
      <c r="AX31" s="119"/>
      <c r="AY31" s="116"/>
      <c r="AZ31" s="116"/>
      <c r="BA31" s="116"/>
      <c r="BB31" s="116"/>
      <c r="BC31" s="98"/>
      <c r="BD31" s="155"/>
      <c r="BE31" s="119"/>
      <c r="BF31" s="116"/>
      <c r="BG31" s="116"/>
      <c r="BH31" s="116"/>
      <c r="BI31" s="116"/>
      <c r="BJ31" s="98"/>
      <c r="BK31" s="155"/>
      <c r="BL31" s="119"/>
      <c r="BM31" s="116"/>
      <c r="BN31" s="116"/>
      <c r="BO31" s="116"/>
      <c r="BP31" s="116"/>
      <c r="BQ31" s="98"/>
      <c r="BR31" s="155"/>
      <c r="BS31" s="119"/>
      <c r="BT31" s="116"/>
      <c r="BU31" s="116"/>
      <c r="BV31" s="116"/>
      <c r="BW31" s="116"/>
      <c r="BX31" s="98"/>
    </row>
    <row r="32" spans="1:76" x14ac:dyDescent="0.25">
      <c r="A32" s="104" t="s">
        <v>56</v>
      </c>
      <c r="B32" s="100">
        <f t="shared" si="19"/>
        <v>0</v>
      </c>
      <c r="C32" s="100">
        <f t="shared" si="19"/>
        <v>0</v>
      </c>
      <c r="D32" s="100">
        <f t="shared" si="19"/>
        <v>0</v>
      </c>
      <c r="E32" s="100">
        <f t="shared" si="19"/>
        <v>0</v>
      </c>
      <c r="F32" s="101">
        <f>SUM(B32:E32)</f>
        <v>0</v>
      </c>
      <c r="G32" s="155"/>
      <c r="H32" s="104" t="s">
        <v>56</v>
      </c>
      <c r="I32" s="148">
        <v>0</v>
      </c>
      <c r="J32" s="148">
        <v>0</v>
      </c>
      <c r="K32" s="148">
        <v>0</v>
      </c>
      <c r="L32" s="148">
        <v>0</v>
      </c>
      <c r="M32" s="101">
        <f>SUM(I32:L32)</f>
        <v>0</v>
      </c>
      <c r="N32" s="155"/>
      <c r="O32" s="104" t="s">
        <v>56</v>
      </c>
      <c r="P32" s="100">
        <f t="shared" si="20"/>
        <v>0</v>
      </c>
      <c r="Q32" s="100">
        <f t="shared" si="20"/>
        <v>0</v>
      </c>
      <c r="R32" s="100">
        <f t="shared" si="20"/>
        <v>0</v>
      </c>
      <c r="S32" s="100">
        <f t="shared" si="20"/>
        <v>0</v>
      </c>
      <c r="T32" s="101">
        <f>SUM(P32:S32)</f>
        <v>0</v>
      </c>
      <c r="U32" s="155"/>
      <c r="V32" s="104" t="s">
        <v>56</v>
      </c>
      <c r="W32" s="100">
        <v>0</v>
      </c>
      <c r="X32" s="100">
        <v>0</v>
      </c>
      <c r="Y32" s="100">
        <v>0</v>
      </c>
      <c r="Z32" s="100">
        <v>0</v>
      </c>
      <c r="AA32" s="101">
        <f>SUM(W32:Z32)</f>
        <v>0</v>
      </c>
      <c r="AB32" s="155"/>
      <c r="AC32" s="104" t="s">
        <v>56</v>
      </c>
      <c r="AD32" s="100">
        <v>0</v>
      </c>
      <c r="AE32" s="100">
        <v>0</v>
      </c>
      <c r="AF32" s="100">
        <v>0</v>
      </c>
      <c r="AG32" s="100">
        <v>0</v>
      </c>
      <c r="AH32" s="101">
        <f>SUM(AD32:AG32)</f>
        <v>0</v>
      </c>
      <c r="AI32" s="155"/>
      <c r="AJ32" s="104" t="s">
        <v>56</v>
      </c>
      <c r="AK32" s="100">
        <v>0</v>
      </c>
      <c r="AL32" s="100">
        <v>0</v>
      </c>
      <c r="AM32" s="100">
        <v>0</v>
      </c>
      <c r="AN32" s="100">
        <v>0</v>
      </c>
      <c r="AO32" s="101">
        <f>SUM(AK32:AN32)</f>
        <v>0</v>
      </c>
      <c r="AP32" s="155"/>
      <c r="AQ32" s="104" t="s">
        <v>56</v>
      </c>
      <c r="AR32" s="100">
        <f t="shared" si="21"/>
        <v>0</v>
      </c>
      <c r="AS32" s="100">
        <f t="shared" si="21"/>
        <v>0</v>
      </c>
      <c r="AT32" s="100">
        <f t="shared" si="21"/>
        <v>0</v>
      </c>
      <c r="AU32" s="100">
        <f t="shared" si="21"/>
        <v>0</v>
      </c>
      <c r="AV32" s="101">
        <f>SUM(AR32:AU32)</f>
        <v>0</v>
      </c>
      <c r="AW32" s="155"/>
      <c r="AX32" s="119"/>
      <c r="AY32" s="116"/>
      <c r="AZ32" s="116"/>
      <c r="BA32" s="116"/>
      <c r="BB32" s="116"/>
      <c r="BC32" s="98"/>
      <c r="BD32" s="155"/>
      <c r="BE32" s="119"/>
      <c r="BF32" s="116"/>
      <c r="BG32" s="116"/>
      <c r="BH32" s="116"/>
      <c r="BI32" s="116"/>
      <c r="BJ32" s="98"/>
      <c r="BK32" s="155"/>
      <c r="BL32" s="119"/>
      <c r="BM32" s="116"/>
      <c r="BN32" s="116"/>
      <c r="BO32" s="116"/>
      <c r="BP32" s="116"/>
      <c r="BQ32" s="98"/>
      <c r="BR32" s="155"/>
      <c r="BS32" s="119"/>
      <c r="BT32" s="116"/>
      <c r="BU32" s="116"/>
      <c r="BV32" s="116"/>
      <c r="BW32" s="116"/>
      <c r="BX32" s="98"/>
    </row>
    <row r="33" spans="1:76" x14ac:dyDescent="0.25">
      <c r="A33" s="105" t="s">
        <v>55</v>
      </c>
      <c r="B33" s="98">
        <f>SUM(B29:B32)</f>
        <v>0</v>
      </c>
      <c r="C33" s="98">
        <f>SUM(C29:C32)</f>
        <v>0</v>
      </c>
      <c r="D33" s="98">
        <f>SUM(D29:D32)</f>
        <v>0</v>
      </c>
      <c r="E33" s="98">
        <f>SUM(E29:E32)</f>
        <v>0</v>
      </c>
      <c r="F33" s="98">
        <f>SUM(F29:F32)</f>
        <v>0</v>
      </c>
      <c r="G33" s="155"/>
      <c r="H33" s="105" t="s">
        <v>55</v>
      </c>
      <c r="I33" s="98">
        <f>SUM(I29:I32)</f>
        <v>0</v>
      </c>
      <c r="J33" s="98">
        <f>SUM(J29:J32)</f>
        <v>0</v>
      </c>
      <c r="K33" s="98">
        <f>SUM(K29:K32)</f>
        <v>0</v>
      </c>
      <c r="L33" s="98">
        <f>SUM(L29:L32)</f>
        <v>0</v>
      </c>
      <c r="M33" s="98">
        <f>SUM(M29:M32)</f>
        <v>0</v>
      </c>
      <c r="N33" s="155"/>
      <c r="O33" s="105" t="s">
        <v>55</v>
      </c>
      <c r="P33" s="98">
        <f>SUM(P29:P32)</f>
        <v>0</v>
      </c>
      <c r="Q33" s="98">
        <f>SUM(Q29:Q32)</f>
        <v>0</v>
      </c>
      <c r="R33" s="98">
        <f>SUM(R29:R32)</f>
        <v>0</v>
      </c>
      <c r="S33" s="98">
        <f>SUM(S29:S32)</f>
        <v>0</v>
      </c>
      <c r="T33" s="98">
        <f>SUM(T29:T32)</f>
        <v>0</v>
      </c>
      <c r="U33" s="155"/>
      <c r="V33" s="105" t="s">
        <v>55</v>
      </c>
      <c r="W33" s="98">
        <f>SUM(W29:W32)</f>
        <v>0</v>
      </c>
      <c r="X33" s="98">
        <f>SUM(X29:X32)</f>
        <v>0</v>
      </c>
      <c r="Y33" s="98">
        <f>SUM(Y29:Y32)</f>
        <v>0</v>
      </c>
      <c r="Z33" s="98">
        <f>SUM(Z29:Z32)</f>
        <v>0</v>
      </c>
      <c r="AA33" s="98">
        <f>SUM(AA29:AA32)</f>
        <v>0</v>
      </c>
      <c r="AB33" s="155"/>
      <c r="AC33" s="105" t="s">
        <v>55</v>
      </c>
      <c r="AD33" s="98">
        <f>SUM(AD29:AD32)</f>
        <v>0</v>
      </c>
      <c r="AE33" s="98">
        <f>SUM(AE29:AE32)</f>
        <v>0</v>
      </c>
      <c r="AF33" s="98">
        <f>SUM(AF29:AF32)</f>
        <v>0</v>
      </c>
      <c r="AG33" s="98">
        <f>SUM(AG29:AG32)</f>
        <v>0</v>
      </c>
      <c r="AH33" s="98">
        <f>SUM(AH29:AH32)</f>
        <v>0</v>
      </c>
      <c r="AI33" s="155"/>
      <c r="AJ33" s="105" t="s">
        <v>55</v>
      </c>
      <c r="AK33" s="98">
        <f>SUM(AK29:AK32)</f>
        <v>0</v>
      </c>
      <c r="AL33" s="98">
        <f>SUM(AL29:AL32)</f>
        <v>0</v>
      </c>
      <c r="AM33" s="98">
        <f>SUM(AM29:AM32)</f>
        <v>0</v>
      </c>
      <c r="AN33" s="98">
        <f>SUM(AN29:AN32)</f>
        <v>0</v>
      </c>
      <c r="AO33" s="98">
        <f>SUM(AO29:AO32)</f>
        <v>0</v>
      </c>
      <c r="AP33" s="155"/>
      <c r="AQ33" s="105" t="s">
        <v>55</v>
      </c>
      <c r="AR33" s="98">
        <f>SUM(AR29:AR32)</f>
        <v>0</v>
      </c>
      <c r="AS33" s="98">
        <f>SUM(AS29:AS32)</f>
        <v>0</v>
      </c>
      <c r="AT33" s="98">
        <f>SUM(AT29:AT32)</f>
        <v>0</v>
      </c>
      <c r="AU33" s="98">
        <f>SUM(AU29:AU32)</f>
        <v>0</v>
      </c>
      <c r="AV33" s="98">
        <f>SUM(AV29:AV32)</f>
        <v>0</v>
      </c>
      <c r="AW33" s="155"/>
      <c r="AX33" s="119"/>
      <c r="AY33" s="116"/>
      <c r="AZ33" s="116"/>
      <c r="BA33" s="116"/>
      <c r="BB33" s="116"/>
      <c r="BC33" s="98"/>
      <c r="BD33" s="155"/>
      <c r="BE33" s="119"/>
      <c r="BF33" s="116"/>
      <c r="BG33" s="116"/>
      <c r="BH33" s="116"/>
      <c r="BI33" s="116"/>
      <c r="BJ33" s="98"/>
      <c r="BK33" s="155"/>
      <c r="BL33" s="119"/>
      <c r="BM33" s="116"/>
      <c r="BN33" s="116"/>
      <c r="BO33" s="116"/>
      <c r="BP33" s="116"/>
      <c r="BQ33" s="98"/>
      <c r="BR33" s="155"/>
      <c r="BS33" s="119"/>
      <c r="BT33" s="116"/>
      <c r="BU33" s="116"/>
      <c r="BV33" s="116"/>
      <c r="BW33" s="116"/>
      <c r="BX33" s="98"/>
    </row>
    <row r="34" spans="1:76" x14ac:dyDescent="0.25">
      <c r="A34" s="119"/>
      <c r="B34" s="116"/>
      <c r="C34" s="116"/>
      <c r="D34" s="116"/>
      <c r="E34" s="116"/>
      <c r="F34" s="98"/>
      <c r="G34" s="155"/>
      <c r="H34" s="119"/>
      <c r="I34" s="116"/>
      <c r="J34" s="116"/>
      <c r="K34" s="116"/>
      <c r="L34" s="116"/>
      <c r="M34" s="98"/>
      <c r="N34" s="155"/>
      <c r="O34" s="119"/>
      <c r="P34" s="116"/>
      <c r="Q34" s="116"/>
      <c r="R34" s="116"/>
      <c r="S34" s="116"/>
      <c r="T34" s="98"/>
      <c r="U34" s="155"/>
      <c r="V34" s="119"/>
      <c r="W34" s="116"/>
      <c r="X34" s="116"/>
      <c r="Y34" s="116"/>
      <c r="Z34" s="116"/>
      <c r="AA34" s="98"/>
      <c r="AB34" s="155"/>
      <c r="AC34" s="119"/>
      <c r="AD34" s="116"/>
      <c r="AE34" s="116"/>
      <c r="AF34" s="116"/>
      <c r="AG34" s="116"/>
      <c r="AH34" s="98"/>
      <c r="AI34" s="155"/>
      <c r="AJ34" s="119"/>
      <c r="AK34" s="116"/>
      <c r="AL34" s="116"/>
      <c r="AM34" s="116"/>
      <c r="AN34" s="116"/>
      <c r="AO34" s="98"/>
      <c r="AP34" s="155"/>
      <c r="AQ34" s="119"/>
      <c r="AR34" s="116"/>
      <c r="AS34" s="116"/>
      <c r="AT34" s="116"/>
      <c r="AU34" s="116"/>
      <c r="AV34" s="98"/>
      <c r="AW34" s="155"/>
      <c r="AX34" s="119"/>
      <c r="AY34" s="116"/>
      <c r="AZ34" s="116"/>
      <c r="BA34" s="116"/>
      <c r="BB34" s="116"/>
      <c r="BC34" s="98"/>
      <c r="BD34" s="155"/>
      <c r="BE34" s="119"/>
      <c r="BF34" s="116"/>
      <c r="BG34" s="116"/>
      <c r="BH34" s="116"/>
      <c r="BI34" s="116"/>
      <c r="BJ34" s="98"/>
      <c r="BK34" s="155"/>
      <c r="BL34" s="119"/>
      <c r="BM34" s="116"/>
      <c r="BN34" s="116"/>
      <c r="BO34" s="116"/>
      <c r="BP34" s="116"/>
      <c r="BQ34" s="98"/>
      <c r="BR34" s="155"/>
      <c r="BS34" s="119"/>
      <c r="BT34" s="116"/>
      <c r="BU34" s="116"/>
      <c r="BV34" s="116"/>
      <c r="BW34" s="116"/>
      <c r="BX34" s="98"/>
    </row>
    <row r="35" spans="1:76" x14ac:dyDescent="0.25">
      <c r="A35" s="121" t="s">
        <v>54</v>
      </c>
      <c r="B35" s="116"/>
      <c r="C35" s="116"/>
      <c r="D35" s="116"/>
      <c r="E35" s="116"/>
      <c r="F35" s="98"/>
      <c r="G35" s="155"/>
      <c r="H35" s="121" t="s">
        <v>54</v>
      </c>
      <c r="I35" s="116"/>
      <c r="J35" s="116"/>
      <c r="K35" s="116"/>
      <c r="L35" s="116"/>
      <c r="M35" s="98"/>
      <c r="N35" s="155"/>
      <c r="O35" s="121" t="s">
        <v>54</v>
      </c>
      <c r="P35" s="116"/>
      <c r="Q35" s="116"/>
      <c r="R35" s="116"/>
      <c r="S35" s="116"/>
      <c r="T35" s="98"/>
      <c r="U35" s="155"/>
      <c r="V35" s="121" t="s">
        <v>54</v>
      </c>
      <c r="W35" s="116"/>
      <c r="X35" s="116"/>
      <c r="Y35" s="116"/>
      <c r="Z35" s="116"/>
      <c r="AA35" s="98"/>
      <c r="AB35" s="155"/>
      <c r="AC35" s="121" t="s">
        <v>54</v>
      </c>
      <c r="AD35" s="116"/>
      <c r="AE35" s="116"/>
      <c r="AF35" s="116"/>
      <c r="AG35" s="116"/>
      <c r="AH35" s="98"/>
      <c r="AI35" s="155"/>
      <c r="AJ35" s="121" t="s">
        <v>54</v>
      </c>
      <c r="AK35" s="116"/>
      <c r="AL35" s="116"/>
      <c r="AM35" s="116"/>
      <c r="AN35" s="116"/>
      <c r="AO35" s="98"/>
      <c r="AP35" s="155"/>
      <c r="AQ35" s="121" t="s">
        <v>54</v>
      </c>
      <c r="AR35" s="116"/>
      <c r="AS35" s="116"/>
      <c r="AT35" s="116"/>
      <c r="AU35" s="116"/>
      <c r="AV35" s="98"/>
      <c r="AW35" s="155"/>
      <c r="AX35" s="121" t="s">
        <v>54</v>
      </c>
      <c r="AY35" s="116"/>
      <c r="AZ35" s="116"/>
      <c r="BA35" s="116"/>
      <c r="BB35" s="116"/>
      <c r="BC35" s="98"/>
      <c r="BD35" s="155"/>
      <c r="BE35" s="121" t="s">
        <v>54</v>
      </c>
      <c r="BF35" s="116"/>
      <c r="BG35" s="116"/>
      <c r="BH35" s="116"/>
      <c r="BI35" s="116"/>
      <c r="BJ35" s="98"/>
      <c r="BK35" s="155"/>
      <c r="BL35" s="121" t="s">
        <v>54</v>
      </c>
      <c r="BM35" s="116"/>
      <c r="BN35" s="116"/>
      <c r="BO35" s="116"/>
      <c r="BP35" s="116"/>
      <c r="BQ35" s="98"/>
      <c r="BR35" s="155"/>
      <c r="BS35" s="121" t="s">
        <v>54</v>
      </c>
      <c r="BT35" s="116"/>
      <c r="BU35" s="116"/>
      <c r="BV35" s="116"/>
      <c r="BW35" s="116"/>
      <c r="BX35" s="98"/>
    </row>
    <row r="36" spans="1:76" x14ac:dyDescent="0.25">
      <c r="A36" s="121" t="s">
        <v>53</v>
      </c>
      <c r="B36" s="116">
        <f t="shared" ref="B36:B67" si="22">P36+I36</f>
        <v>69312</v>
      </c>
      <c r="C36" s="116">
        <f t="shared" ref="C36:C67" si="23">Q36+J36</f>
        <v>67653</v>
      </c>
      <c r="D36" s="116">
        <f t="shared" ref="D36:D67" si="24">R36+K36</f>
        <v>11544</v>
      </c>
      <c r="E36" s="116">
        <f t="shared" ref="E36:E67" si="25">S36+L36</f>
        <v>-38088</v>
      </c>
      <c r="F36" s="98">
        <f t="shared" ref="F36:F67" si="26">SUM(B36:E36)</f>
        <v>110421</v>
      </c>
      <c r="G36" s="155"/>
      <c r="H36" s="121" t="s">
        <v>53</v>
      </c>
      <c r="I36" s="7">
        <v>0</v>
      </c>
      <c r="J36" s="7">
        <v>0</v>
      </c>
      <c r="K36" s="7">
        <v>0</v>
      </c>
      <c r="L36" s="7">
        <v>0</v>
      </c>
      <c r="M36" s="98">
        <f t="shared" ref="M36:M67" si="27">SUM(I36:L36)</f>
        <v>0</v>
      </c>
      <c r="N36" s="155"/>
      <c r="O36" s="121" t="s">
        <v>53</v>
      </c>
      <c r="P36" s="116">
        <f t="shared" ref="P36:P67" si="28">AR36-AK36+AD36+W36</f>
        <v>69312</v>
      </c>
      <c r="Q36" s="116">
        <f t="shared" ref="Q36:Q67" si="29">AS36-AL36+AE36+X36</f>
        <v>67653</v>
      </c>
      <c r="R36" s="116">
        <f t="shared" ref="R36:R67" si="30">AT36-AM36+AF36+Y36</f>
        <v>11544</v>
      </c>
      <c r="S36" s="116">
        <f t="shared" ref="S36:S67" si="31">AU36-AN36+AG36+Z36</f>
        <v>-38088</v>
      </c>
      <c r="T36" s="98">
        <f t="shared" ref="T36:T67" si="32">SUM(P36:S36)</f>
        <v>110421</v>
      </c>
      <c r="U36" s="155"/>
      <c r="V36" s="121" t="s">
        <v>53</v>
      </c>
      <c r="W36" s="116">
        <v>0</v>
      </c>
      <c r="X36" s="116">
        <v>0</v>
      </c>
      <c r="Y36" s="116">
        <v>0</v>
      </c>
      <c r="Z36" s="116">
        <v>0</v>
      </c>
      <c r="AA36" s="98">
        <f t="shared" ref="AA36:AA67" si="33">SUM(W36:Z36)</f>
        <v>0</v>
      </c>
      <c r="AB36" s="155"/>
      <c r="AC36" s="121" t="s">
        <v>53</v>
      </c>
      <c r="AD36" s="116">
        <v>46208</v>
      </c>
      <c r="AE36" s="116">
        <v>45102</v>
      </c>
      <c r="AF36" s="116">
        <v>7696</v>
      </c>
      <c r="AG36" s="116">
        <v>-25392</v>
      </c>
      <c r="AH36" s="98">
        <f t="shared" ref="AH36:AH67" si="34">SUM(AD36:AG36)</f>
        <v>73614</v>
      </c>
      <c r="AI36" s="155"/>
      <c r="AJ36" s="121" t="s">
        <v>53</v>
      </c>
      <c r="AK36" s="116">
        <v>0</v>
      </c>
      <c r="AL36" s="116">
        <v>0</v>
      </c>
      <c r="AM36" s="116">
        <v>0</v>
      </c>
      <c r="AN36" s="116">
        <v>0</v>
      </c>
      <c r="AO36" s="98">
        <f t="shared" ref="AO36:AO67" si="35">SUM(AK36:AN36)</f>
        <v>0</v>
      </c>
      <c r="AP36" s="155"/>
      <c r="AQ36" s="121" t="s">
        <v>53</v>
      </c>
      <c r="AR36" s="116">
        <f t="shared" ref="AR36:AU37" si="36">BT36-BM36+BF36+AY36</f>
        <v>23104</v>
      </c>
      <c r="AS36" s="116">
        <f t="shared" si="36"/>
        <v>22551</v>
      </c>
      <c r="AT36" s="116">
        <f t="shared" si="36"/>
        <v>3848</v>
      </c>
      <c r="AU36" s="116">
        <f t="shared" si="36"/>
        <v>-12696</v>
      </c>
      <c r="AV36" s="98">
        <f t="shared" ref="AV36:AV67" si="37">SUM(AR36:AU36)</f>
        <v>36807</v>
      </c>
      <c r="AW36" s="155"/>
      <c r="AX36" s="121" t="s">
        <v>53</v>
      </c>
      <c r="AY36" s="116">
        <v>0</v>
      </c>
      <c r="AZ36" s="116">
        <v>0</v>
      </c>
      <c r="BA36" s="116">
        <v>0</v>
      </c>
      <c r="BB36" s="116">
        <v>0</v>
      </c>
      <c r="BC36" s="98">
        <f t="shared" ref="BC36:BC47" si="38">SUM(AY36:BB36)</f>
        <v>0</v>
      </c>
      <c r="BD36" s="155"/>
      <c r="BE36" s="121" t="s">
        <v>53</v>
      </c>
      <c r="BF36" s="116">
        <v>23104</v>
      </c>
      <c r="BG36" s="116">
        <v>22551</v>
      </c>
      <c r="BH36" s="116">
        <v>3848</v>
      </c>
      <c r="BI36" s="116">
        <v>-12696</v>
      </c>
      <c r="BJ36" s="98">
        <f t="shared" ref="BJ36:BJ47" si="39">SUM(BF36:BI36)</f>
        <v>36807</v>
      </c>
      <c r="BK36" s="155"/>
      <c r="BL36" s="121" t="s">
        <v>53</v>
      </c>
      <c r="BM36" s="116">
        <v>0</v>
      </c>
      <c r="BN36" s="116">
        <v>0</v>
      </c>
      <c r="BO36" s="116">
        <v>0</v>
      </c>
      <c r="BP36" s="116">
        <v>0</v>
      </c>
      <c r="BQ36" s="98">
        <f t="shared" ref="BQ36:BQ47" si="40">SUM(BM36:BP36)</f>
        <v>0</v>
      </c>
      <c r="BR36" s="155"/>
      <c r="BS36" s="121" t="s">
        <v>53</v>
      </c>
      <c r="BT36" s="116">
        <v>0</v>
      </c>
      <c r="BU36" s="116">
        <v>0</v>
      </c>
      <c r="BV36" s="116">
        <v>0</v>
      </c>
      <c r="BW36" s="116">
        <v>0</v>
      </c>
      <c r="BX36" s="98">
        <v>0</v>
      </c>
    </row>
    <row r="37" spans="1:76" x14ac:dyDescent="0.25">
      <c r="A37" s="119" t="s">
        <v>52</v>
      </c>
      <c r="B37" s="116">
        <f t="shared" si="22"/>
        <v>283992</v>
      </c>
      <c r="C37" s="116">
        <f t="shared" si="23"/>
        <v>276720</v>
      </c>
      <c r="D37" s="116">
        <f t="shared" si="24"/>
        <v>178107</v>
      </c>
      <c r="E37" s="116">
        <f t="shared" si="25"/>
        <v>-99810</v>
      </c>
      <c r="F37" s="98">
        <f t="shared" si="26"/>
        <v>639009</v>
      </c>
      <c r="G37" s="155"/>
      <c r="H37" s="119" t="s">
        <v>52</v>
      </c>
      <c r="I37" s="7">
        <v>0</v>
      </c>
      <c r="J37" s="7">
        <v>0</v>
      </c>
      <c r="K37" s="7">
        <v>0</v>
      </c>
      <c r="L37" s="7">
        <v>0</v>
      </c>
      <c r="M37" s="98">
        <f t="shared" si="27"/>
        <v>0</v>
      </c>
      <c r="N37" s="155"/>
      <c r="O37" s="119" t="s">
        <v>52</v>
      </c>
      <c r="P37" s="116">
        <f t="shared" si="28"/>
        <v>283992</v>
      </c>
      <c r="Q37" s="116">
        <f t="shared" si="29"/>
        <v>276720</v>
      </c>
      <c r="R37" s="116">
        <f t="shared" si="30"/>
        <v>178107</v>
      </c>
      <c r="S37" s="116">
        <f t="shared" si="31"/>
        <v>-99810</v>
      </c>
      <c r="T37" s="98">
        <f t="shared" si="32"/>
        <v>639009</v>
      </c>
      <c r="U37" s="155"/>
      <c r="V37" s="119" t="s">
        <v>52</v>
      </c>
      <c r="W37" s="116">
        <v>0</v>
      </c>
      <c r="X37" s="116">
        <v>0</v>
      </c>
      <c r="Y37" s="116">
        <v>0</v>
      </c>
      <c r="Z37" s="116">
        <v>0</v>
      </c>
      <c r="AA37" s="98">
        <f t="shared" si="33"/>
        <v>0</v>
      </c>
      <c r="AB37" s="155"/>
      <c r="AC37" s="119" t="s">
        <v>52</v>
      </c>
      <c r="AD37" s="116">
        <v>189328</v>
      </c>
      <c r="AE37" s="116">
        <v>184480</v>
      </c>
      <c r="AF37" s="116">
        <v>118738</v>
      </c>
      <c r="AG37" s="116">
        <v>-66540</v>
      </c>
      <c r="AH37" s="98">
        <f t="shared" si="34"/>
        <v>426006</v>
      </c>
      <c r="AI37" s="155"/>
      <c r="AJ37" s="119" t="s">
        <v>52</v>
      </c>
      <c r="AK37" s="116">
        <v>0</v>
      </c>
      <c r="AL37" s="116">
        <v>0</v>
      </c>
      <c r="AM37" s="116">
        <v>0</v>
      </c>
      <c r="AN37" s="116">
        <v>0</v>
      </c>
      <c r="AO37" s="98">
        <f t="shared" si="35"/>
        <v>0</v>
      </c>
      <c r="AP37" s="155"/>
      <c r="AQ37" s="119" t="s">
        <v>52</v>
      </c>
      <c r="AR37" s="116">
        <f t="shared" si="36"/>
        <v>94664</v>
      </c>
      <c r="AS37" s="116">
        <f t="shared" si="36"/>
        <v>92240</v>
      </c>
      <c r="AT37" s="116">
        <f t="shared" si="36"/>
        <v>59369</v>
      </c>
      <c r="AU37" s="116">
        <f t="shared" si="36"/>
        <v>-33270</v>
      </c>
      <c r="AV37" s="98">
        <f t="shared" si="37"/>
        <v>213003</v>
      </c>
      <c r="AW37" s="155"/>
      <c r="AX37" s="119" t="s">
        <v>52</v>
      </c>
      <c r="AY37" s="116">
        <v>0</v>
      </c>
      <c r="AZ37" s="116">
        <v>0</v>
      </c>
      <c r="BA37" s="116">
        <v>0</v>
      </c>
      <c r="BB37" s="116">
        <v>0</v>
      </c>
      <c r="BC37" s="98">
        <f t="shared" si="38"/>
        <v>0</v>
      </c>
      <c r="BD37" s="155"/>
      <c r="BE37" s="119" t="s">
        <v>52</v>
      </c>
      <c r="BF37" s="116">
        <v>94664</v>
      </c>
      <c r="BG37" s="116">
        <v>92240</v>
      </c>
      <c r="BH37" s="116">
        <v>59369</v>
      </c>
      <c r="BI37" s="116">
        <v>-33270</v>
      </c>
      <c r="BJ37" s="98">
        <f t="shared" si="39"/>
        <v>213003</v>
      </c>
      <c r="BK37" s="155"/>
      <c r="BL37" s="119" t="s">
        <v>52</v>
      </c>
      <c r="BM37" s="116">
        <v>0</v>
      </c>
      <c r="BN37" s="116">
        <v>0</v>
      </c>
      <c r="BO37" s="116">
        <v>0</v>
      </c>
      <c r="BP37" s="116">
        <v>0</v>
      </c>
      <c r="BQ37" s="98">
        <f t="shared" si="40"/>
        <v>0</v>
      </c>
      <c r="BR37" s="155"/>
      <c r="BS37" s="119" t="s">
        <v>52</v>
      </c>
      <c r="BT37" s="116">
        <v>0</v>
      </c>
      <c r="BU37" s="116">
        <v>0</v>
      </c>
      <c r="BV37" s="116">
        <v>0</v>
      </c>
      <c r="BW37" s="116">
        <v>0</v>
      </c>
      <c r="BX37" s="98">
        <v>0</v>
      </c>
    </row>
    <row r="38" spans="1:76" x14ac:dyDescent="0.25">
      <c r="A38" s="121" t="s">
        <v>51</v>
      </c>
      <c r="B38" s="116">
        <f t="shared" si="22"/>
        <v>11906.96</v>
      </c>
      <c r="C38" s="116">
        <f t="shared" si="23"/>
        <v>11607</v>
      </c>
      <c r="D38" s="116">
        <f t="shared" si="24"/>
        <v>4296</v>
      </c>
      <c r="E38" s="116">
        <f t="shared" si="25"/>
        <v>-3327</v>
      </c>
      <c r="F38" s="98">
        <f t="shared" si="26"/>
        <v>24482.959999999999</v>
      </c>
      <c r="G38" s="155"/>
      <c r="H38" s="121" t="s">
        <v>51</v>
      </c>
      <c r="I38" s="7">
        <v>0</v>
      </c>
      <c r="J38" s="7">
        <v>0</v>
      </c>
      <c r="K38" s="7">
        <v>0</v>
      </c>
      <c r="L38" s="7">
        <v>0</v>
      </c>
      <c r="M38" s="98">
        <f t="shared" si="27"/>
        <v>0</v>
      </c>
      <c r="N38" s="155"/>
      <c r="O38" s="121" t="s">
        <v>51</v>
      </c>
      <c r="P38" s="116">
        <f t="shared" si="28"/>
        <v>11906.96</v>
      </c>
      <c r="Q38" s="116">
        <f t="shared" si="29"/>
        <v>11607</v>
      </c>
      <c r="R38" s="116">
        <f t="shared" si="30"/>
        <v>4296</v>
      </c>
      <c r="S38" s="116">
        <f t="shared" si="31"/>
        <v>-3327</v>
      </c>
      <c r="T38" s="98">
        <f t="shared" si="32"/>
        <v>24482.959999999999</v>
      </c>
      <c r="U38" s="155"/>
      <c r="V38" s="121" t="s">
        <v>51</v>
      </c>
      <c r="W38" s="116">
        <v>0</v>
      </c>
      <c r="X38" s="116">
        <v>0</v>
      </c>
      <c r="Y38" s="116">
        <v>0</v>
      </c>
      <c r="Z38" s="116">
        <v>0</v>
      </c>
      <c r="AA38" s="98">
        <f t="shared" si="33"/>
        <v>0</v>
      </c>
      <c r="AB38" s="155"/>
      <c r="AC38" s="121" t="s">
        <v>51</v>
      </c>
      <c r="AD38" s="116">
        <v>7938</v>
      </c>
      <c r="AE38" s="116">
        <v>7738</v>
      </c>
      <c r="AF38" s="116">
        <v>2864</v>
      </c>
      <c r="AG38" s="116">
        <v>-2218</v>
      </c>
      <c r="AH38" s="98">
        <f t="shared" si="34"/>
        <v>16322</v>
      </c>
      <c r="AI38" s="155"/>
      <c r="AJ38" s="121" t="s">
        <v>51</v>
      </c>
      <c r="AK38" s="116">
        <v>0</v>
      </c>
      <c r="AL38" s="116">
        <v>0</v>
      </c>
      <c r="AM38" s="116">
        <v>0</v>
      </c>
      <c r="AN38" s="116">
        <v>0</v>
      </c>
      <c r="AO38" s="98">
        <f t="shared" si="35"/>
        <v>0</v>
      </c>
      <c r="AP38" s="155"/>
      <c r="AQ38" s="121" t="s">
        <v>51</v>
      </c>
      <c r="AR38" s="116">
        <f>BT38-BM38+BF38+AY38-0.04</f>
        <v>3968.96</v>
      </c>
      <c r="AS38" s="116">
        <f t="shared" ref="AS38:AS67" si="41">BU38-BN38+BG38+AZ38</f>
        <v>3869</v>
      </c>
      <c r="AT38" s="116">
        <f t="shared" ref="AT38:AT67" si="42">BV38-BO38+BH38+BA38</f>
        <v>1432</v>
      </c>
      <c r="AU38" s="116">
        <f t="shared" ref="AU38:AU67" si="43">BW38-BP38+BI38+BB38</f>
        <v>-1109</v>
      </c>
      <c r="AV38" s="98">
        <f t="shared" si="37"/>
        <v>8160.9599999999991</v>
      </c>
      <c r="AW38" s="155"/>
      <c r="AX38" s="121" t="s">
        <v>51</v>
      </c>
      <c r="AY38" s="116">
        <v>0</v>
      </c>
      <c r="AZ38" s="116">
        <v>0</v>
      </c>
      <c r="BA38" s="116">
        <v>0</v>
      </c>
      <c r="BB38" s="116">
        <v>0</v>
      </c>
      <c r="BC38" s="98">
        <f t="shared" si="38"/>
        <v>0</v>
      </c>
      <c r="BD38" s="155"/>
      <c r="BE38" s="121" t="s">
        <v>51</v>
      </c>
      <c r="BF38" s="116">
        <v>3969</v>
      </c>
      <c r="BG38" s="116">
        <v>3869</v>
      </c>
      <c r="BH38" s="116">
        <v>1432</v>
      </c>
      <c r="BI38" s="116">
        <v>-1109</v>
      </c>
      <c r="BJ38" s="98">
        <f t="shared" si="39"/>
        <v>8161</v>
      </c>
      <c r="BK38" s="155"/>
      <c r="BL38" s="121" t="s">
        <v>51</v>
      </c>
      <c r="BM38" s="116">
        <v>0</v>
      </c>
      <c r="BN38" s="116">
        <v>0</v>
      </c>
      <c r="BO38" s="116">
        <v>0</v>
      </c>
      <c r="BP38" s="116">
        <v>0</v>
      </c>
      <c r="BQ38" s="98">
        <f t="shared" si="40"/>
        <v>0</v>
      </c>
      <c r="BR38" s="155"/>
      <c r="BS38" s="121" t="s">
        <v>51</v>
      </c>
      <c r="BT38" s="116">
        <v>0</v>
      </c>
      <c r="BU38" s="116">
        <v>0</v>
      </c>
      <c r="BV38" s="116">
        <v>0</v>
      </c>
      <c r="BW38" s="116">
        <v>0</v>
      </c>
      <c r="BX38" s="98">
        <v>0</v>
      </c>
    </row>
    <row r="39" spans="1:76" x14ac:dyDescent="0.25">
      <c r="A39" s="119" t="s">
        <v>50</v>
      </c>
      <c r="B39" s="116">
        <f t="shared" si="22"/>
        <v>1355361</v>
      </c>
      <c r="C39" s="116">
        <f t="shared" si="23"/>
        <v>1319184</v>
      </c>
      <c r="D39" s="116">
        <f t="shared" si="24"/>
        <v>389367</v>
      </c>
      <c r="E39" s="116">
        <f t="shared" si="25"/>
        <v>-887946</v>
      </c>
      <c r="F39" s="98">
        <f t="shared" si="26"/>
        <v>2175966</v>
      </c>
      <c r="G39" s="155"/>
      <c r="H39" s="119" t="s">
        <v>50</v>
      </c>
      <c r="I39" s="7">
        <v>0</v>
      </c>
      <c r="J39" s="7">
        <v>0</v>
      </c>
      <c r="K39" s="7">
        <v>0</v>
      </c>
      <c r="L39" s="7">
        <v>0</v>
      </c>
      <c r="M39" s="98">
        <f t="shared" si="27"/>
        <v>0</v>
      </c>
      <c r="N39" s="155"/>
      <c r="O39" s="119" t="s">
        <v>50</v>
      </c>
      <c r="P39" s="116">
        <f t="shared" si="28"/>
        <v>1355361</v>
      </c>
      <c r="Q39" s="116">
        <f t="shared" si="29"/>
        <v>1319184</v>
      </c>
      <c r="R39" s="116">
        <f t="shared" si="30"/>
        <v>389367</v>
      </c>
      <c r="S39" s="116">
        <f t="shared" si="31"/>
        <v>-887946</v>
      </c>
      <c r="T39" s="98">
        <f t="shared" si="32"/>
        <v>2175966</v>
      </c>
      <c r="U39" s="155"/>
      <c r="V39" s="119" t="s">
        <v>50</v>
      </c>
      <c r="W39" s="116">
        <v>0</v>
      </c>
      <c r="X39" s="116">
        <v>0</v>
      </c>
      <c r="Y39" s="116">
        <v>0</v>
      </c>
      <c r="Z39" s="116">
        <v>0</v>
      </c>
      <c r="AA39" s="98">
        <f t="shared" si="33"/>
        <v>0</v>
      </c>
      <c r="AB39" s="155"/>
      <c r="AC39" s="119" t="s">
        <v>50</v>
      </c>
      <c r="AD39" s="116">
        <v>903574</v>
      </c>
      <c r="AE39" s="116">
        <v>879456</v>
      </c>
      <c r="AF39" s="116">
        <v>259578</v>
      </c>
      <c r="AG39" s="116">
        <v>-591964</v>
      </c>
      <c r="AH39" s="98">
        <f t="shared" si="34"/>
        <v>1450644</v>
      </c>
      <c r="AI39" s="155"/>
      <c r="AJ39" s="119" t="s">
        <v>50</v>
      </c>
      <c r="AK39" s="116">
        <v>0</v>
      </c>
      <c r="AL39" s="116">
        <v>0</v>
      </c>
      <c r="AM39" s="116">
        <v>0</v>
      </c>
      <c r="AN39" s="116">
        <v>0</v>
      </c>
      <c r="AO39" s="98">
        <f t="shared" si="35"/>
        <v>0</v>
      </c>
      <c r="AP39" s="155"/>
      <c r="AQ39" s="119" t="s">
        <v>50</v>
      </c>
      <c r="AR39" s="116">
        <f>BT39-BM39+BF39+AY39</f>
        <v>451787</v>
      </c>
      <c r="AS39" s="116">
        <f t="shared" si="41"/>
        <v>439728</v>
      </c>
      <c r="AT39" s="116">
        <f t="shared" si="42"/>
        <v>129789</v>
      </c>
      <c r="AU39" s="116">
        <f t="shared" si="43"/>
        <v>-295982</v>
      </c>
      <c r="AV39" s="98">
        <f t="shared" si="37"/>
        <v>725322</v>
      </c>
      <c r="AW39" s="155"/>
      <c r="AX39" s="119" t="s">
        <v>50</v>
      </c>
      <c r="AY39" s="116">
        <v>0</v>
      </c>
      <c r="AZ39" s="116">
        <v>0</v>
      </c>
      <c r="BA39" s="116">
        <v>0</v>
      </c>
      <c r="BB39" s="116">
        <v>0</v>
      </c>
      <c r="BC39" s="98">
        <f t="shared" si="38"/>
        <v>0</v>
      </c>
      <c r="BD39" s="155"/>
      <c r="BE39" s="119" t="s">
        <v>50</v>
      </c>
      <c r="BF39" s="116">
        <v>451787</v>
      </c>
      <c r="BG39" s="116">
        <v>439728</v>
      </c>
      <c r="BH39" s="116">
        <v>129789</v>
      </c>
      <c r="BI39" s="116">
        <v>-295982</v>
      </c>
      <c r="BJ39" s="98">
        <f t="shared" si="39"/>
        <v>725322</v>
      </c>
      <c r="BK39" s="155"/>
      <c r="BL39" s="119" t="s">
        <v>50</v>
      </c>
      <c r="BM39" s="116">
        <v>0</v>
      </c>
      <c r="BN39" s="116">
        <v>0</v>
      </c>
      <c r="BO39" s="116">
        <v>0</v>
      </c>
      <c r="BP39" s="116">
        <v>0</v>
      </c>
      <c r="BQ39" s="98">
        <f t="shared" si="40"/>
        <v>0</v>
      </c>
      <c r="BR39" s="155"/>
      <c r="BS39" s="119" t="s">
        <v>50</v>
      </c>
      <c r="BT39" s="116">
        <v>0</v>
      </c>
      <c r="BU39" s="116">
        <v>0</v>
      </c>
      <c r="BV39" s="116">
        <v>0</v>
      </c>
      <c r="BW39" s="116">
        <v>0</v>
      </c>
      <c r="BX39" s="98">
        <v>0</v>
      </c>
    </row>
    <row r="40" spans="1:76" x14ac:dyDescent="0.25">
      <c r="A40" s="119" t="s">
        <v>49</v>
      </c>
      <c r="B40" s="116">
        <f t="shared" si="22"/>
        <v>452325.04000000004</v>
      </c>
      <c r="C40" s="116">
        <f t="shared" si="23"/>
        <v>439734</v>
      </c>
      <c r="D40" s="116">
        <f t="shared" si="24"/>
        <v>254514</v>
      </c>
      <c r="E40" s="116">
        <f t="shared" si="25"/>
        <v>-278301</v>
      </c>
      <c r="F40" s="98">
        <f t="shared" si="26"/>
        <v>868272.04</v>
      </c>
      <c r="G40" s="155"/>
      <c r="H40" s="119" t="s">
        <v>49</v>
      </c>
      <c r="I40" s="7">
        <v>0</v>
      </c>
      <c r="J40" s="7">
        <v>0</v>
      </c>
      <c r="K40" s="7">
        <v>0</v>
      </c>
      <c r="L40" s="7">
        <v>0</v>
      </c>
      <c r="M40" s="98">
        <f t="shared" si="27"/>
        <v>0</v>
      </c>
      <c r="N40" s="155"/>
      <c r="O40" s="119" t="s">
        <v>49</v>
      </c>
      <c r="P40" s="116">
        <f t="shared" si="28"/>
        <v>452325.04000000004</v>
      </c>
      <c r="Q40" s="116">
        <f t="shared" si="29"/>
        <v>439734</v>
      </c>
      <c r="R40" s="116">
        <f t="shared" si="30"/>
        <v>254514</v>
      </c>
      <c r="S40" s="116">
        <f t="shared" si="31"/>
        <v>-278301</v>
      </c>
      <c r="T40" s="98">
        <f t="shared" si="32"/>
        <v>868272.04</v>
      </c>
      <c r="U40" s="155"/>
      <c r="V40" s="119" t="s">
        <v>49</v>
      </c>
      <c r="W40" s="116">
        <v>0</v>
      </c>
      <c r="X40" s="116">
        <v>0</v>
      </c>
      <c r="Y40" s="116">
        <v>0</v>
      </c>
      <c r="Z40" s="116">
        <v>0</v>
      </c>
      <c r="AA40" s="98">
        <f t="shared" si="33"/>
        <v>0</v>
      </c>
      <c r="AB40" s="155"/>
      <c r="AC40" s="119" t="s">
        <v>49</v>
      </c>
      <c r="AD40" s="116">
        <v>301550</v>
      </c>
      <c r="AE40" s="116">
        <v>293156</v>
      </c>
      <c r="AF40" s="116">
        <v>169676</v>
      </c>
      <c r="AG40" s="116">
        <v>-185534</v>
      </c>
      <c r="AH40" s="98">
        <f t="shared" si="34"/>
        <v>578848</v>
      </c>
      <c r="AI40" s="155"/>
      <c r="AJ40" s="119" t="s">
        <v>49</v>
      </c>
      <c r="AK40" s="116">
        <v>0</v>
      </c>
      <c r="AL40" s="116">
        <v>0</v>
      </c>
      <c r="AM40" s="116">
        <v>0</v>
      </c>
      <c r="AN40" s="116">
        <v>0</v>
      </c>
      <c r="AO40" s="98">
        <f t="shared" si="35"/>
        <v>0</v>
      </c>
      <c r="AP40" s="155"/>
      <c r="AQ40" s="119" t="s">
        <v>49</v>
      </c>
      <c r="AR40" s="116">
        <f>BT40-BM40+BF40+AY40+0.04</f>
        <v>150775.04000000001</v>
      </c>
      <c r="AS40" s="116">
        <f t="shared" si="41"/>
        <v>146578</v>
      </c>
      <c r="AT40" s="116">
        <f t="shared" si="42"/>
        <v>84838</v>
      </c>
      <c r="AU40" s="116">
        <f t="shared" si="43"/>
        <v>-92767</v>
      </c>
      <c r="AV40" s="98">
        <f t="shared" si="37"/>
        <v>289424.04000000004</v>
      </c>
      <c r="AW40" s="155"/>
      <c r="AX40" s="119" t="s">
        <v>49</v>
      </c>
      <c r="AY40" s="116">
        <v>0</v>
      </c>
      <c r="AZ40" s="116">
        <v>0</v>
      </c>
      <c r="BA40" s="116">
        <v>0</v>
      </c>
      <c r="BB40" s="116">
        <v>0</v>
      </c>
      <c r="BC40" s="98">
        <f t="shared" si="38"/>
        <v>0</v>
      </c>
      <c r="BD40" s="155"/>
      <c r="BE40" s="119" t="s">
        <v>49</v>
      </c>
      <c r="BF40" s="116">
        <v>150775</v>
      </c>
      <c r="BG40" s="116">
        <v>146578</v>
      </c>
      <c r="BH40" s="116">
        <v>84838</v>
      </c>
      <c r="BI40" s="116">
        <v>-92767</v>
      </c>
      <c r="BJ40" s="98">
        <f t="shared" si="39"/>
        <v>289424</v>
      </c>
      <c r="BK40" s="155"/>
      <c r="BL40" s="119" t="s">
        <v>49</v>
      </c>
      <c r="BM40" s="116">
        <v>0</v>
      </c>
      <c r="BN40" s="116">
        <v>0</v>
      </c>
      <c r="BO40" s="116">
        <v>0</v>
      </c>
      <c r="BP40" s="116">
        <v>0</v>
      </c>
      <c r="BQ40" s="98">
        <f t="shared" si="40"/>
        <v>0</v>
      </c>
      <c r="BR40" s="155"/>
      <c r="BS40" s="119" t="s">
        <v>49</v>
      </c>
      <c r="BT40" s="116">
        <v>0</v>
      </c>
      <c r="BU40" s="116">
        <v>0</v>
      </c>
      <c r="BV40" s="116">
        <v>0</v>
      </c>
      <c r="BW40" s="116">
        <v>0</v>
      </c>
      <c r="BX40" s="98">
        <v>0</v>
      </c>
    </row>
    <row r="41" spans="1:76" x14ac:dyDescent="0.25">
      <c r="A41" s="119" t="s">
        <v>48</v>
      </c>
      <c r="B41" s="116">
        <f t="shared" si="22"/>
        <v>736098.04</v>
      </c>
      <c r="C41" s="116">
        <f t="shared" si="23"/>
        <v>715551</v>
      </c>
      <c r="D41" s="116">
        <f t="shared" si="24"/>
        <v>264336</v>
      </c>
      <c r="E41" s="116">
        <f t="shared" si="25"/>
        <v>-420375</v>
      </c>
      <c r="F41" s="98">
        <f t="shared" si="26"/>
        <v>1295610.04</v>
      </c>
      <c r="G41" s="155"/>
      <c r="H41" s="119" t="s">
        <v>48</v>
      </c>
      <c r="I41" s="7">
        <v>0</v>
      </c>
      <c r="J41" s="7">
        <v>0</v>
      </c>
      <c r="K41" s="7">
        <v>0</v>
      </c>
      <c r="L41" s="7">
        <v>0</v>
      </c>
      <c r="M41" s="98">
        <f t="shared" si="27"/>
        <v>0</v>
      </c>
      <c r="N41" s="155"/>
      <c r="O41" s="119" t="s">
        <v>48</v>
      </c>
      <c r="P41" s="116">
        <f t="shared" si="28"/>
        <v>736098.04</v>
      </c>
      <c r="Q41" s="116">
        <f t="shared" si="29"/>
        <v>715551</v>
      </c>
      <c r="R41" s="116">
        <f t="shared" si="30"/>
        <v>264336</v>
      </c>
      <c r="S41" s="116">
        <f t="shared" si="31"/>
        <v>-420375</v>
      </c>
      <c r="T41" s="98">
        <f t="shared" si="32"/>
        <v>1295610.04</v>
      </c>
      <c r="U41" s="155"/>
      <c r="V41" s="119" t="s">
        <v>48</v>
      </c>
      <c r="W41" s="116">
        <v>0</v>
      </c>
      <c r="X41" s="116">
        <v>0</v>
      </c>
      <c r="Y41" s="116">
        <v>0</v>
      </c>
      <c r="Z41" s="116">
        <v>0</v>
      </c>
      <c r="AA41" s="98">
        <f t="shared" si="33"/>
        <v>0</v>
      </c>
      <c r="AB41" s="155"/>
      <c r="AC41" s="119" t="s">
        <v>48</v>
      </c>
      <c r="AD41" s="116">
        <v>490732</v>
      </c>
      <c r="AE41" s="116">
        <v>477034</v>
      </c>
      <c r="AF41" s="116">
        <v>176224</v>
      </c>
      <c r="AG41" s="116">
        <v>-280250</v>
      </c>
      <c r="AH41" s="98">
        <f t="shared" si="34"/>
        <v>863740</v>
      </c>
      <c r="AI41" s="155"/>
      <c r="AJ41" s="119" t="s">
        <v>48</v>
      </c>
      <c r="AK41" s="116">
        <v>0</v>
      </c>
      <c r="AL41" s="116">
        <v>0</v>
      </c>
      <c r="AM41" s="116">
        <v>0</v>
      </c>
      <c r="AN41" s="116">
        <v>0</v>
      </c>
      <c r="AO41" s="98">
        <f t="shared" si="35"/>
        <v>0</v>
      </c>
      <c r="AP41" s="155"/>
      <c r="AQ41" s="119" t="s">
        <v>48</v>
      </c>
      <c r="AR41" s="116">
        <f>BT41-BM41+BF41+AY41+0.04</f>
        <v>245366.04</v>
      </c>
      <c r="AS41" s="116">
        <f t="shared" si="41"/>
        <v>238517</v>
      </c>
      <c r="AT41" s="116">
        <f t="shared" si="42"/>
        <v>88112</v>
      </c>
      <c r="AU41" s="116">
        <f t="shared" si="43"/>
        <v>-140125</v>
      </c>
      <c r="AV41" s="98">
        <f t="shared" si="37"/>
        <v>431870.04000000004</v>
      </c>
      <c r="AW41" s="155"/>
      <c r="AX41" s="119" t="s">
        <v>48</v>
      </c>
      <c r="AY41" s="116">
        <v>0</v>
      </c>
      <c r="AZ41" s="116">
        <v>0</v>
      </c>
      <c r="BA41" s="116">
        <v>0</v>
      </c>
      <c r="BB41" s="116">
        <v>0</v>
      </c>
      <c r="BC41" s="98">
        <f t="shared" si="38"/>
        <v>0</v>
      </c>
      <c r="BD41" s="155"/>
      <c r="BE41" s="119" t="s">
        <v>48</v>
      </c>
      <c r="BF41" s="116">
        <v>245366</v>
      </c>
      <c r="BG41" s="116">
        <v>238517</v>
      </c>
      <c r="BH41" s="116">
        <v>88112</v>
      </c>
      <c r="BI41" s="116">
        <v>-140125</v>
      </c>
      <c r="BJ41" s="98">
        <f t="shared" si="39"/>
        <v>431870</v>
      </c>
      <c r="BK41" s="155"/>
      <c r="BL41" s="119" t="s">
        <v>48</v>
      </c>
      <c r="BM41" s="116">
        <v>0</v>
      </c>
      <c r="BN41" s="116">
        <v>0</v>
      </c>
      <c r="BO41" s="116">
        <v>0</v>
      </c>
      <c r="BP41" s="116">
        <v>0</v>
      </c>
      <c r="BQ41" s="98">
        <f t="shared" si="40"/>
        <v>0</v>
      </c>
      <c r="BR41" s="155"/>
      <c r="BS41" s="119" t="s">
        <v>48</v>
      </c>
      <c r="BT41" s="116">
        <v>0</v>
      </c>
      <c r="BU41" s="116">
        <v>0</v>
      </c>
      <c r="BV41" s="116">
        <v>0</v>
      </c>
      <c r="BW41" s="116">
        <v>0</v>
      </c>
      <c r="BX41" s="98">
        <v>0</v>
      </c>
    </row>
    <row r="42" spans="1:76" x14ac:dyDescent="0.25">
      <c r="A42" s="119" t="s">
        <v>47</v>
      </c>
      <c r="B42" s="116">
        <f t="shared" si="22"/>
        <v>571626</v>
      </c>
      <c r="C42" s="116">
        <f t="shared" si="23"/>
        <v>555696</v>
      </c>
      <c r="D42" s="116">
        <f t="shared" si="24"/>
        <v>219330</v>
      </c>
      <c r="E42" s="116">
        <f t="shared" si="25"/>
        <v>-333756</v>
      </c>
      <c r="F42" s="98">
        <f t="shared" si="26"/>
        <v>1012896</v>
      </c>
      <c r="G42" s="155"/>
      <c r="H42" s="119" t="s">
        <v>47</v>
      </c>
      <c r="I42" s="7">
        <v>0</v>
      </c>
      <c r="J42" s="7">
        <v>0</v>
      </c>
      <c r="K42" s="7">
        <v>0</v>
      </c>
      <c r="L42" s="7">
        <v>0</v>
      </c>
      <c r="M42" s="98">
        <f t="shared" si="27"/>
        <v>0</v>
      </c>
      <c r="N42" s="155"/>
      <c r="O42" s="119" t="s">
        <v>47</v>
      </c>
      <c r="P42" s="116">
        <f t="shared" si="28"/>
        <v>571626</v>
      </c>
      <c r="Q42" s="116">
        <f t="shared" si="29"/>
        <v>555696</v>
      </c>
      <c r="R42" s="116">
        <f t="shared" si="30"/>
        <v>219330</v>
      </c>
      <c r="S42" s="116">
        <f t="shared" si="31"/>
        <v>-333756</v>
      </c>
      <c r="T42" s="98">
        <f t="shared" si="32"/>
        <v>1012896</v>
      </c>
      <c r="U42" s="155"/>
      <c r="V42" s="119" t="s">
        <v>47</v>
      </c>
      <c r="W42" s="116">
        <v>0</v>
      </c>
      <c r="X42" s="116">
        <v>0</v>
      </c>
      <c r="Y42" s="116">
        <v>0</v>
      </c>
      <c r="Z42" s="116">
        <v>0</v>
      </c>
      <c r="AA42" s="98">
        <f t="shared" si="33"/>
        <v>0</v>
      </c>
      <c r="AB42" s="155"/>
      <c r="AC42" s="119" t="s">
        <v>47</v>
      </c>
      <c r="AD42" s="116">
        <v>381084</v>
      </c>
      <c r="AE42" s="116">
        <v>370464</v>
      </c>
      <c r="AF42" s="116">
        <v>146220</v>
      </c>
      <c r="AG42" s="116">
        <v>-222504</v>
      </c>
      <c r="AH42" s="98">
        <f t="shared" si="34"/>
        <v>675264</v>
      </c>
      <c r="AI42" s="155"/>
      <c r="AJ42" s="119" t="s">
        <v>47</v>
      </c>
      <c r="AK42" s="116">
        <v>0</v>
      </c>
      <c r="AL42" s="116">
        <v>0</v>
      </c>
      <c r="AM42" s="116">
        <v>0</v>
      </c>
      <c r="AN42" s="116">
        <v>0</v>
      </c>
      <c r="AO42" s="98">
        <f t="shared" si="35"/>
        <v>0</v>
      </c>
      <c r="AP42" s="155"/>
      <c r="AQ42" s="119" t="s">
        <v>47</v>
      </c>
      <c r="AR42" s="116">
        <f>BT42-BM42+BF42+AY42</f>
        <v>190542</v>
      </c>
      <c r="AS42" s="116">
        <f t="shared" si="41"/>
        <v>185232</v>
      </c>
      <c r="AT42" s="116">
        <f t="shared" si="42"/>
        <v>73110</v>
      </c>
      <c r="AU42" s="116">
        <f t="shared" si="43"/>
        <v>-111252</v>
      </c>
      <c r="AV42" s="98">
        <f t="shared" si="37"/>
        <v>337632</v>
      </c>
      <c r="AW42" s="155"/>
      <c r="AX42" s="119" t="s">
        <v>47</v>
      </c>
      <c r="AY42" s="116">
        <v>0</v>
      </c>
      <c r="AZ42" s="116">
        <v>0</v>
      </c>
      <c r="BA42" s="116">
        <v>0</v>
      </c>
      <c r="BB42" s="116">
        <v>0</v>
      </c>
      <c r="BC42" s="98">
        <f t="shared" si="38"/>
        <v>0</v>
      </c>
      <c r="BD42" s="155"/>
      <c r="BE42" s="119" t="s">
        <v>47</v>
      </c>
      <c r="BF42" s="116">
        <v>190542</v>
      </c>
      <c r="BG42" s="116">
        <v>185232</v>
      </c>
      <c r="BH42" s="116">
        <v>73110</v>
      </c>
      <c r="BI42" s="116">
        <v>-111252</v>
      </c>
      <c r="BJ42" s="98">
        <f t="shared" si="39"/>
        <v>337632</v>
      </c>
      <c r="BK42" s="155"/>
      <c r="BL42" s="119" t="s">
        <v>47</v>
      </c>
      <c r="BM42" s="116">
        <v>0</v>
      </c>
      <c r="BN42" s="116">
        <v>0</v>
      </c>
      <c r="BO42" s="116">
        <v>0</v>
      </c>
      <c r="BP42" s="116">
        <v>0</v>
      </c>
      <c r="BQ42" s="98">
        <f t="shared" si="40"/>
        <v>0</v>
      </c>
      <c r="BR42" s="155"/>
      <c r="BS42" s="119" t="s">
        <v>47</v>
      </c>
      <c r="BT42" s="116">
        <v>0</v>
      </c>
      <c r="BU42" s="116">
        <v>0</v>
      </c>
      <c r="BV42" s="116">
        <v>0</v>
      </c>
      <c r="BW42" s="116">
        <v>0</v>
      </c>
      <c r="BX42" s="98">
        <v>0</v>
      </c>
    </row>
    <row r="43" spans="1:76" x14ac:dyDescent="0.25">
      <c r="A43" s="119" t="s">
        <v>46</v>
      </c>
      <c r="B43" s="116">
        <f t="shared" si="22"/>
        <v>831023.96</v>
      </c>
      <c r="C43" s="116">
        <f t="shared" si="23"/>
        <v>807831</v>
      </c>
      <c r="D43" s="116">
        <f t="shared" si="24"/>
        <v>425577</v>
      </c>
      <c r="E43" s="116">
        <f t="shared" si="25"/>
        <v>-490698</v>
      </c>
      <c r="F43" s="98">
        <f t="shared" si="26"/>
        <v>1573733.96</v>
      </c>
      <c r="G43" s="155"/>
      <c r="H43" s="119" t="s">
        <v>46</v>
      </c>
      <c r="I43" s="7">
        <v>0</v>
      </c>
      <c r="J43" s="7">
        <v>0</v>
      </c>
      <c r="K43" s="7">
        <v>0</v>
      </c>
      <c r="L43" s="7">
        <v>0</v>
      </c>
      <c r="M43" s="98">
        <f t="shared" si="27"/>
        <v>0</v>
      </c>
      <c r="N43" s="155"/>
      <c r="O43" s="119" t="s">
        <v>46</v>
      </c>
      <c r="P43" s="116">
        <f t="shared" si="28"/>
        <v>831023.96</v>
      </c>
      <c r="Q43" s="116">
        <f t="shared" si="29"/>
        <v>807831</v>
      </c>
      <c r="R43" s="116">
        <f t="shared" si="30"/>
        <v>425577</v>
      </c>
      <c r="S43" s="116">
        <f t="shared" si="31"/>
        <v>-490698</v>
      </c>
      <c r="T43" s="98">
        <f t="shared" si="32"/>
        <v>1573733.96</v>
      </c>
      <c r="U43" s="155"/>
      <c r="V43" s="119" t="s">
        <v>46</v>
      </c>
      <c r="W43" s="116">
        <v>0</v>
      </c>
      <c r="X43" s="116">
        <v>0</v>
      </c>
      <c r="Y43" s="116">
        <v>0</v>
      </c>
      <c r="Z43" s="116">
        <v>0</v>
      </c>
      <c r="AA43" s="98">
        <f t="shared" si="33"/>
        <v>0</v>
      </c>
      <c r="AB43" s="155"/>
      <c r="AC43" s="119" t="s">
        <v>46</v>
      </c>
      <c r="AD43" s="116">
        <v>554016</v>
      </c>
      <c r="AE43" s="116">
        <v>538554</v>
      </c>
      <c r="AF43" s="116">
        <v>283718</v>
      </c>
      <c r="AG43" s="116">
        <v>-327132</v>
      </c>
      <c r="AH43" s="98">
        <f t="shared" si="34"/>
        <v>1049156</v>
      </c>
      <c r="AI43" s="155"/>
      <c r="AJ43" s="119" t="s">
        <v>46</v>
      </c>
      <c r="AK43" s="116">
        <v>0</v>
      </c>
      <c r="AL43" s="116">
        <v>0</v>
      </c>
      <c r="AM43" s="116">
        <v>0</v>
      </c>
      <c r="AN43" s="116">
        <v>0</v>
      </c>
      <c r="AO43" s="98">
        <f t="shared" si="35"/>
        <v>0</v>
      </c>
      <c r="AP43" s="155"/>
      <c r="AQ43" s="119" t="s">
        <v>46</v>
      </c>
      <c r="AR43" s="116">
        <f>BT43-BM43+BF43+AY43-0.04</f>
        <v>277007.96000000002</v>
      </c>
      <c r="AS43" s="116">
        <f t="shared" si="41"/>
        <v>269277</v>
      </c>
      <c r="AT43" s="116">
        <f t="shared" si="42"/>
        <v>141859</v>
      </c>
      <c r="AU43" s="116">
        <f t="shared" si="43"/>
        <v>-163566</v>
      </c>
      <c r="AV43" s="98">
        <f t="shared" si="37"/>
        <v>524577.96</v>
      </c>
      <c r="AW43" s="155"/>
      <c r="AX43" s="119" t="s">
        <v>46</v>
      </c>
      <c r="AY43" s="116">
        <v>0</v>
      </c>
      <c r="AZ43" s="116">
        <v>0</v>
      </c>
      <c r="BA43" s="116">
        <v>0</v>
      </c>
      <c r="BB43" s="116">
        <v>0</v>
      </c>
      <c r="BC43" s="98">
        <f t="shared" si="38"/>
        <v>0</v>
      </c>
      <c r="BD43" s="155"/>
      <c r="BE43" s="119" t="s">
        <v>46</v>
      </c>
      <c r="BF43" s="116">
        <v>277008</v>
      </c>
      <c r="BG43" s="116">
        <v>269277</v>
      </c>
      <c r="BH43" s="116">
        <v>141859</v>
      </c>
      <c r="BI43" s="116">
        <v>-163566</v>
      </c>
      <c r="BJ43" s="98">
        <f t="shared" si="39"/>
        <v>524578</v>
      </c>
      <c r="BK43" s="155"/>
      <c r="BL43" s="119" t="s">
        <v>46</v>
      </c>
      <c r="BM43" s="116">
        <v>0</v>
      </c>
      <c r="BN43" s="116">
        <v>0</v>
      </c>
      <c r="BO43" s="116">
        <v>0</v>
      </c>
      <c r="BP43" s="116">
        <v>0</v>
      </c>
      <c r="BQ43" s="98">
        <f t="shared" si="40"/>
        <v>0</v>
      </c>
      <c r="BR43" s="155"/>
      <c r="BS43" s="119" t="s">
        <v>46</v>
      </c>
      <c r="BT43" s="116">
        <v>0</v>
      </c>
      <c r="BU43" s="116">
        <v>0</v>
      </c>
      <c r="BV43" s="116">
        <v>0</v>
      </c>
      <c r="BW43" s="116">
        <v>0</v>
      </c>
      <c r="BX43" s="98">
        <v>0</v>
      </c>
    </row>
    <row r="44" spans="1:76" x14ac:dyDescent="0.25">
      <c r="A44" s="121" t="s">
        <v>45</v>
      </c>
      <c r="B44" s="116">
        <f t="shared" si="22"/>
        <v>862620.08000000007</v>
      </c>
      <c r="C44" s="116">
        <f t="shared" si="23"/>
        <v>837537</v>
      </c>
      <c r="D44" s="116">
        <f t="shared" si="24"/>
        <v>425325</v>
      </c>
      <c r="E44" s="116">
        <f t="shared" si="25"/>
        <v>-516162</v>
      </c>
      <c r="F44" s="98">
        <f t="shared" si="26"/>
        <v>1609320.08</v>
      </c>
      <c r="G44" s="155"/>
      <c r="H44" s="121" t="s">
        <v>45</v>
      </c>
      <c r="I44" s="7">
        <v>0</v>
      </c>
      <c r="J44" s="7">
        <v>0</v>
      </c>
      <c r="K44" s="7">
        <v>0</v>
      </c>
      <c r="L44" s="7">
        <v>0</v>
      </c>
      <c r="M44" s="98">
        <f t="shared" si="27"/>
        <v>0</v>
      </c>
      <c r="N44" s="155"/>
      <c r="O44" s="121" t="s">
        <v>45</v>
      </c>
      <c r="P44" s="116">
        <f t="shared" si="28"/>
        <v>862620.08000000007</v>
      </c>
      <c r="Q44" s="116">
        <f t="shared" si="29"/>
        <v>837537</v>
      </c>
      <c r="R44" s="116">
        <f t="shared" si="30"/>
        <v>425325</v>
      </c>
      <c r="S44" s="116">
        <f t="shared" si="31"/>
        <v>-516162</v>
      </c>
      <c r="T44" s="98">
        <f t="shared" si="32"/>
        <v>1609320.08</v>
      </c>
      <c r="U44" s="155"/>
      <c r="V44" s="121" t="s">
        <v>45</v>
      </c>
      <c r="W44" s="116">
        <v>0</v>
      </c>
      <c r="X44" s="116">
        <v>0</v>
      </c>
      <c r="Y44" s="116">
        <v>0</v>
      </c>
      <c r="Z44" s="116">
        <v>0</v>
      </c>
      <c r="AA44" s="98">
        <f t="shared" si="33"/>
        <v>0</v>
      </c>
      <c r="AB44" s="155"/>
      <c r="AC44" s="121" t="s">
        <v>45</v>
      </c>
      <c r="AD44" s="116">
        <v>575080</v>
      </c>
      <c r="AE44" s="116">
        <v>558358</v>
      </c>
      <c r="AF44" s="116">
        <v>283550</v>
      </c>
      <c r="AG44" s="116">
        <v>-344108</v>
      </c>
      <c r="AH44" s="98">
        <f t="shared" si="34"/>
        <v>1072880</v>
      </c>
      <c r="AI44" s="155"/>
      <c r="AJ44" s="121" t="s">
        <v>45</v>
      </c>
      <c r="AK44" s="116">
        <v>0</v>
      </c>
      <c r="AL44" s="116">
        <v>0</v>
      </c>
      <c r="AM44" s="116">
        <v>0</v>
      </c>
      <c r="AN44" s="116">
        <v>0</v>
      </c>
      <c r="AO44" s="98">
        <f t="shared" si="35"/>
        <v>0</v>
      </c>
      <c r="AP44" s="155"/>
      <c r="AQ44" s="121" t="s">
        <v>45</v>
      </c>
      <c r="AR44" s="116">
        <f>BT44-BM44+BF44+AY44+0.08</f>
        <v>287540.08</v>
      </c>
      <c r="AS44" s="116">
        <f t="shared" si="41"/>
        <v>279179</v>
      </c>
      <c r="AT44" s="116">
        <f t="shared" si="42"/>
        <v>141775</v>
      </c>
      <c r="AU44" s="116">
        <f t="shared" si="43"/>
        <v>-172054</v>
      </c>
      <c r="AV44" s="98">
        <f t="shared" si="37"/>
        <v>536440.08000000007</v>
      </c>
      <c r="AW44" s="155"/>
      <c r="AX44" s="121" t="s">
        <v>45</v>
      </c>
      <c r="AY44" s="116">
        <v>0</v>
      </c>
      <c r="AZ44" s="116">
        <v>0</v>
      </c>
      <c r="BA44" s="116">
        <v>0</v>
      </c>
      <c r="BB44" s="116">
        <v>0</v>
      </c>
      <c r="BC44" s="98">
        <f t="shared" si="38"/>
        <v>0</v>
      </c>
      <c r="BD44" s="155"/>
      <c r="BE44" s="121" t="s">
        <v>45</v>
      </c>
      <c r="BF44" s="116">
        <v>287540</v>
      </c>
      <c r="BG44" s="116">
        <v>279179</v>
      </c>
      <c r="BH44" s="116">
        <v>141775</v>
      </c>
      <c r="BI44" s="116">
        <v>-172054</v>
      </c>
      <c r="BJ44" s="98">
        <f t="shared" si="39"/>
        <v>536440</v>
      </c>
      <c r="BK44" s="155"/>
      <c r="BL44" s="121" t="s">
        <v>45</v>
      </c>
      <c r="BM44" s="116">
        <v>0</v>
      </c>
      <c r="BN44" s="116">
        <v>0</v>
      </c>
      <c r="BO44" s="116">
        <v>0</v>
      </c>
      <c r="BP44" s="116">
        <v>0</v>
      </c>
      <c r="BQ44" s="98">
        <f t="shared" si="40"/>
        <v>0</v>
      </c>
      <c r="BR44" s="155"/>
      <c r="BS44" s="121" t="s">
        <v>45</v>
      </c>
      <c r="BT44" s="116">
        <v>0</v>
      </c>
      <c r="BU44" s="116">
        <v>0</v>
      </c>
      <c r="BV44" s="116">
        <v>0</v>
      </c>
      <c r="BW44" s="116">
        <v>0</v>
      </c>
      <c r="BX44" s="98">
        <v>0</v>
      </c>
    </row>
    <row r="45" spans="1:76" x14ac:dyDescent="0.25">
      <c r="A45" s="119" t="s">
        <v>44</v>
      </c>
      <c r="B45" s="116">
        <f t="shared" si="22"/>
        <v>865463.96</v>
      </c>
      <c r="C45" s="116">
        <f t="shared" si="23"/>
        <v>842334</v>
      </c>
      <c r="D45" s="116">
        <f t="shared" si="24"/>
        <v>402072</v>
      </c>
      <c r="E45" s="116">
        <f t="shared" si="25"/>
        <v>-502782</v>
      </c>
      <c r="F45" s="98">
        <f t="shared" si="26"/>
        <v>1607087.96</v>
      </c>
      <c r="G45" s="155"/>
      <c r="H45" s="119" t="s">
        <v>44</v>
      </c>
      <c r="I45" s="7">
        <v>0</v>
      </c>
      <c r="J45" s="7">
        <v>0</v>
      </c>
      <c r="K45" s="7">
        <v>0</v>
      </c>
      <c r="L45" s="7">
        <v>0</v>
      </c>
      <c r="M45" s="98">
        <f t="shared" si="27"/>
        <v>0</v>
      </c>
      <c r="N45" s="155"/>
      <c r="O45" s="119" t="s">
        <v>44</v>
      </c>
      <c r="P45" s="116">
        <f t="shared" si="28"/>
        <v>865463.96</v>
      </c>
      <c r="Q45" s="116">
        <f t="shared" si="29"/>
        <v>842334</v>
      </c>
      <c r="R45" s="116">
        <f t="shared" si="30"/>
        <v>402072</v>
      </c>
      <c r="S45" s="116">
        <f t="shared" si="31"/>
        <v>-502782</v>
      </c>
      <c r="T45" s="98">
        <f t="shared" si="32"/>
        <v>1607087.96</v>
      </c>
      <c r="U45" s="155"/>
      <c r="V45" s="119" t="s">
        <v>44</v>
      </c>
      <c r="W45" s="116">
        <v>0</v>
      </c>
      <c r="X45" s="116">
        <v>0</v>
      </c>
      <c r="Y45" s="116">
        <v>0</v>
      </c>
      <c r="Z45" s="116">
        <v>0</v>
      </c>
      <c r="AA45" s="98">
        <f t="shared" si="33"/>
        <v>0</v>
      </c>
      <c r="AB45" s="155"/>
      <c r="AC45" s="119" t="s">
        <v>44</v>
      </c>
      <c r="AD45" s="116">
        <v>576976</v>
      </c>
      <c r="AE45" s="116">
        <v>561556</v>
      </c>
      <c r="AF45" s="116">
        <v>268048</v>
      </c>
      <c r="AG45" s="116">
        <v>-335188</v>
      </c>
      <c r="AH45" s="98">
        <f t="shared" si="34"/>
        <v>1071392</v>
      </c>
      <c r="AI45" s="155"/>
      <c r="AJ45" s="119" t="s">
        <v>44</v>
      </c>
      <c r="AK45" s="116">
        <v>0</v>
      </c>
      <c r="AL45" s="116">
        <v>0</v>
      </c>
      <c r="AM45" s="116">
        <v>0</v>
      </c>
      <c r="AN45" s="116">
        <v>0</v>
      </c>
      <c r="AO45" s="98">
        <f t="shared" si="35"/>
        <v>0</v>
      </c>
      <c r="AP45" s="155"/>
      <c r="AQ45" s="119" t="s">
        <v>44</v>
      </c>
      <c r="AR45" s="116">
        <f>BT45-BM45+BF45+AY45-0.04</f>
        <v>288487.96000000002</v>
      </c>
      <c r="AS45" s="116">
        <f t="shared" si="41"/>
        <v>280778</v>
      </c>
      <c r="AT45" s="116">
        <f t="shared" si="42"/>
        <v>134024</v>
      </c>
      <c r="AU45" s="116">
        <f t="shared" si="43"/>
        <v>-167594</v>
      </c>
      <c r="AV45" s="98">
        <f t="shared" si="37"/>
        <v>535695.96</v>
      </c>
      <c r="AW45" s="155"/>
      <c r="AX45" s="119" t="s">
        <v>44</v>
      </c>
      <c r="AY45" s="116">
        <v>0</v>
      </c>
      <c r="AZ45" s="116">
        <v>0</v>
      </c>
      <c r="BA45" s="116">
        <v>0</v>
      </c>
      <c r="BB45" s="116">
        <v>0</v>
      </c>
      <c r="BC45" s="98">
        <f t="shared" si="38"/>
        <v>0</v>
      </c>
      <c r="BD45" s="155"/>
      <c r="BE45" s="119" t="s">
        <v>44</v>
      </c>
      <c r="BF45" s="116">
        <v>288488</v>
      </c>
      <c r="BG45" s="116">
        <v>280778</v>
      </c>
      <c r="BH45" s="116">
        <v>134024</v>
      </c>
      <c r="BI45" s="116">
        <v>-167594</v>
      </c>
      <c r="BJ45" s="98">
        <f t="shared" si="39"/>
        <v>535696</v>
      </c>
      <c r="BK45" s="155"/>
      <c r="BL45" s="119" t="s">
        <v>44</v>
      </c>
      <c r="BM45" s="116">
        <v>0</v>
      </c>
      <c r="BN45" s="116">
        <v>0</v>
      </c>
      <c r="BO45" s="116">
        <v>0</v>
      </c>
      <c r="BP45" s="116">
        <v>0</v>
      </c>
      <c r="BQ45" s="98">
        <f t="shared" si="40"/>
        <v>0</v>
      </c>
      <c r="BR45" s="155"/>
      <c r="BS45" s="119" t="s">
        <v>44</v>
      </c>
      <c r="BT45" s="116">
        <v>0</v>
      </c>
      <c r="BU45" s="116">
        <v>0</v>
      </c>
      <c r="BV45" s="116">
        <v>0</v>
      </c>
      <c r="BW45" s="116">
        <v>0</v>
      </c>
      <c r="BX45" s="98">
        <v>0</v>
      </c>
    </row>
    <row r="46" spans="1:76" x14ac:dyDescent="0.25">
      <c r="A46" s="119" t="s">
        <v>43</v>
      </c>
      <c r="B46" s="116">
        <f t="shared" si="22"/>
        <v>639830.96</v>
      </c>
      <c r="C46" s="116">
        <f t="shared" si="23"/>
        <v>621999</v>
      </c>
      <c r="D46" s="116">
        <f t="shared" si="24"/>
        <v>241629</v>
      </c>
      <c r="E46" s="116">
        <f t="shared" si="25"/>
        <v>-381660</v>
      </c>
      <c r="F46" s="98">
        <f t="shared" si="26"/>
        <v>1121798.96</v>
      </c>
      <c r="G46" s="155"/>
      <c r="H46" s="119" t="s">
        <v>43</v>
      </c>
      <c r="I46" s="7">
        <v>0</v>
      </c>
      <c r="J46" s="7">
        <v>0</v>
      </c>
      <c r="K46" s="7">
        <v>0</v>
      </c>
      <c r="L46" s="7">
        <v>0</v>
      </c>
      <c r="M46" s="98">
        <f t="shared" si="27"/>
        <v>0</v>
      </c>
      <c r="N46" s="155"/>
      <c r="O46" s="119" t="s">
        <v>43</v>
      </c>
      <c r="P46" s="116">
        <f t="shared" si="28"/>
        <v>639830.96</v>
      </c>
      <c r="Q46" s="116">
        <f t="shared" si="29"/>
        <v>621999</v>
      </c>
      <c r="R46" s="116">
        <f t="shared" si="30"/>
        <v>241629</v>
      </c>
      <c r="S46" s="116">
        <f t="shared" si="31"/>
        <v>-381660</v>
      </c>
      <c r="T46" s="98">
        <f t="shared" si="32"/>
        <v>1121798.96</v>
      </c>
      <c r="U46" s="155"/>
      <c r="V46" s="119" t="s">
        <v>43</v>
      </c>
      <c r="W46" s="116">
        <v>0</v>
      </c>
      <c r="X46" s="116">
        <v>0</v>
      </c>
      <c r="Y46" s="116">
        <v>0</v>
      </c>
      <c r="Z46" s="116">
        <v>0</v>
      </c>
      <c r="AA46" s="98">
        <f t="shared" si="33"/>
        <v>0</v>
      </c>
      <c r="AB46" s="155"/>
      <c r="AC46" s="119" t="s">
        <v>43</v>
      </c>
      <c r="AD46" s="116">
        <v>426554</v>
      </c>
      <c r="AE46" s="116">
        <v>414666</v>
      </c>
      <c r="AF46" s="116">
        <v>161086</v>
      </c>
      <c r="AG46" s="116">
        <v>-254440</v>
      </c>
      <c r="AH46" s="98">
        <f t="shared" si="34"/>
        <v>747866</v>
      </c>
      <c r="AI46" s="155"/>
      <c r="AJ46" s="119" t="s">
        <v>43</v>
      </c>
      <c r="AK46" s="116">
        <v>0</v>
      </c>
      <c r="AL46" s="116">
        <v>0</v>
      </c>
      <c r="AM46" s="116">
        <v>0</v>
      </c>
      <c r="AN46" s="116">
        <v>0</v>
      </c>
      <c r="AO46" s="98">
        <f t="shared" si="35"/>
        <v>0</v>
      </c>
      <c r="AP46" s="155"/>
      <c r="AQ46" s="119" t="s">
        <v>43</v>
      </c>
      <c r="AR46" s="116">
        <f>BT46-BM46+BF46+AY46-0.04</f>
        <v>213276.96</v>
      </c>
      <c r="AS46" s="116">
        <f t="shared" si="41"/>
        <v>207333</v>
      </c>
      <c r="AT46" s="116">
        <f t="shared" si="42"/>
        <v>80543</v>
      </c>
      <c r="AU46" s="116">
        <f t="shared" si="43"/>
        <v>-127220</v>
      </c>
      <c r="AV46" s="98">
        <f t="shared" si="37"/>
        <v>373932.95999999996</v>
      </c>
      <c r="AW46" s="155"/>
      <c r="AX46" s="119" t="s">
        <v>43</v>
      </c>
      <c r="AY46" s="116">
        <v>0</v>
      </c>
      <c r="AZ46" s="116">
        <v>0</v>
      </c>
      <c r="BA46" s="116">
        <v>0</v>
      </c>
      <c r="BB46" s="116">
        <v>0</v>
      </c>
      <c r="BC46" s="98">
        <f t="shared" si="38"/>
        <v>0</v>
      </c>
      <c r="BD46" s="155"/>
      <c r="BE46" s="119" t="s">
        <v>43</v>
      </c>
      <c r="BF46" s="116">
        <v>213277</v>
      </c>
      <c r="BG46" s="116">
        <v>207333</v>
      </c>
      <c r="BH46" s="116">
        <v>80543</v>
      </c>
      <c r="BI46" s="116">
        <v>-127220</v>
      </c>
      <c r="BJ46" s="98">
        <f t="shared" si="39"/>
        <v>373933</v>
      </c>
      <c r="BK46" s="155"/>
      <c r="BL46" s="119" t="s">
        <v>43</v>
      </c>
      <c r="BM46" s="116">
        <v>0</v>
      </c>
      <c r="BN46" s="116">
        <v>0</v>
      </c>
      <c r="BO46" s="116">
        <v>0</v>
      </c>
      <c r="BP46" s="116">
        <v>0</v>
      </c>
      <c r="BQ46" s="98">
        <f t="shared" si="40"/>
        <v>0</v>
      </c>
      <c r="BR46" s="155"/>
      <c r="BS46" s="119" t="s">
        <v>43</v>
      </c>
      <c r="BT46" s="116">
        <v>0</v>
      </c>
      <c r="BU46" s="116">
        <v>0</v>
      </c>
      <c r="BV46" s="116">
        <v>0</v>
      </c>
      <c r="BW46" s="116">
        <v>0</v>
      </c>
      <c r="BX46" s="98">
        <v>0</v>
      </c>
    </row>
    <row r="47" spans="1:76" x14ac:dyDescent="0.25">
      <c r="A47" s="119" t="s">
        <v>42</v>
      </c>
      <c r="B47" s="116">
        <f t="shared" si="22"/>
        <v>813330.04</v>
      </c>
      <c r="C47" s="116">
        <f t="shared" si="23"/>
        <v>789690</v>
      </c>
      <c r="D47" s="116">
        <f t="shared" si="24"/>
        <v>542112</v>
      </c>
      <c r="E47" s="116">
        <f t="shared" si="25"/>
        <v>-453612</v>
      </c>
      <c r="F47" s="98">
        <f t="shared" si="26"/>
        <v>1691520.04</v>
      </c>
      <c r="G47" s="155"/>
      <c r="H47" s="119" t="s">
        <v>42</v>
      </c>
      <c r="I47" s="7">
        <v>0</v>
      </c>
      <c r="J47" s="7">
        <v>0</v>
      </c>
      <c r="K47" s="7">
        <v>0</v>
      </c>
      <c r="L47" s="7">
        <v>0</v>
      </c>
      <c r="M47" s="98">
        <f t="shared" si="27"/>
        <v>0</v>
      </c>
      <c r="N47" s="155"/>
      <c r="O47" s="119" t="s">
        <v>42</v>
      </c>
      <c r="P47" s="116">
        <f t="shared" si="28"/>
        <v>813330.04</v>
      </c>
      <c r="Q47" s="116">
        <f t="shared" si="29"/>
        <v>789690</v>
      </c>
      <c r="R47" s="116">
        <f t="shared" si="30"/>
        <v>542112</v>
      </c>
      <c r="S47" s="116">
        <f t="shared" si="31"/>
        <v>-453612</v>
      </c>
      <c r="T47" s="98">
        <f t="shared" si="32"/>
        <v>1691520.04</v>
      </c>
      <c r="U47" s="155"/>
      <c r="V47" s="119" t="s">
        <v>42</v>
      </c>
      <c r="W47" s="116">
        <v>0</v>
      </c>
      <c r="X47" s="116">
        <v>0</v>
      </c>
      <c r="Y47" s="116">
        <v>0</v>
      </c>
      <c r="Z47" s="116">
        <v>0</v>
      </c>
      <c r="AA47" s="98">
        <f t="shared" si="33"/>
        <v>0</v>
      </c>
      <c r="AB47" s="155"/>
      <c r="AC47" s="119" t="s">
        <v>42</v>
      </c>
      <c r="AD47" s="116">
        <v>542220</v>
      </c>
      <c r="AE47" s="116">
        <v>526460</v>
      </c>
      <c r="AF47" s="116">
        <v>361408</v>
      </c>
      <c r="AG47" s="116">
        <v>-302408</v>
      </c>
      <c r="AH47" s="98">
        <f t="shared" si="34"/>
        <v>1127680</v>
      </c>
      <c r="AI47" s="155"/>
      <c r="AJ47" s="119" t="s">
        <v>42</v>
      </c>
      <c r="AK47" s="116">
        <v>0</v>
      </c>
      <c r="AL47" s="116">
        <v>0</v>
      </c>
      <c r="AM47" s="116">
        <v>0</v>
      </c>
      <c r="AN47" s="116">
        <v>0</v>
      </c>
      <c r="AO47" s="98">
        <f t="shared" si="35"/>
        <v>0</v>
      </c>
      <c r="AP47" s="155"/>
      <c r="AQ47" s="119" t="s">
        <v>42</v>
      </c>
      <c r="AR47" s="116">
        <f>BT47-BM47+BF47+AY47+0.04</f>
        <v>271110.03999999998</v>
      </c>
      <c r="AS47" s="116">
        <f t="shared" si="41"/>
        <v>263230</v>
      </c>
      <c r="AT47" s="116">
        <f t="shared" si="42"/>
        <v>180704</v>
      </c>
      <c r="AU47" s="116">
        <f t="shared" si="43"/>
        <v>-151204</v>
      </c>
      <c r="AV47" s="98">
        <f t="shared" si="37"/>
        <v>563840.04</v>
      </c>
      <c r="AW47" s="155"/>
      <c r="AX47" s="119" t="s">
        <v>42</v>
      </c>
      <c r="AY47" s="116">
        <v>0</v>
      </c>
      <c r="AZ47" s="116">
        <v>0</v>
      </c>
      <c r="BA47" s="116">
        <v>0</v>
      </c>
      <c r="BB47" s="116">
        <v>0</v>
      </c>
      <c r="BC47" s="98">
        <f t="shared" si="38"/>
        <v>0</v>
      </c>
      <c r="BD47" s="155"/>
      <c r="BE47" s="119" t="s">
        <v>42</v>
      </c>
      <c r="BF47" s="116">
        <v>271110</v>
      </c>
      <c r="BG47" s="116">
        <v>263230</v>
      </c>
      <c r="BH47" s="116">
        <v>180704</v>
      </c>
      <c r="BI47" s="116">
        <v>-151204</v>
      </c>
      <c r="BJ47" s="98">
        <f t="shared" si="39"/>
        <v>563840</v>
      </c>
      <c r="BK47" s="155"/>
      <c r="BL47" s="119" t="s">
        <v>42</v>
      </c>
      <c r="BM47" s="116">
        <v>0</v>
      </c>
      <c r="BN47" s="116">
        <v>0</v>
      </c>
      <c r="BO47" s="116">
        <v>0</v>
      </c>
      <c r="BP47" s="116">
        <v>0</v>
      </c>
      <c r="BQ47" s="98">
        <f t="shared" si="40"/>
        <v>0</v>
      </c>
      <c r="BR47" s="155"/>
      <c r="BS47" s="119" t="s">
        <v>42</v>
      </c>
      <c r="BT47" s="116">
        <v>0</v>
      </c>
      <c r="BU47" s="116">
        <v>0</v>
      </c>
      <c r="BV47" s="116">
        <v>0</v>
      </c>
      <c r="BW47" s="116">
        <v>0</v>
      </c>
      <c r="BX47" s="98">
        <v>0</v>
      </c>
    </row>
    <row r="48" spans="1:76" x14ac:dyDescent="0.25">
      <c r="A48" s="119" t="s">
        <v>41</v>
      </c>
      <c r="B48" s="116">
        <f t="shared" si="22"/>
        <v>0</v>
      </c>
      <c r="C48" s="116">
        <f t="shared" si="23"/>
        <v>0</v>
      </c>
      <c r="D48" s="116">
        <f t="shared" si="24"/>
        <v>0</v>
      </c>
      <c r="E48" s="116">
        <f t="shared" si="25"/>
        <v>0</v>
      </c>
      <c r="F48" s="98">
        <f t="shared" si="26"/>
        <v>0</v>
      </c>
      <c r="G48" s="155"/>
      <c r="H48" s="119" t="s">
        <v>41</v>
      </c>
      <c r="I48" s="7">
        <v>0</v>
      </c>
      <c r="J48" s="7">
        <v>0</v>
      </c>
      <c r="K48" s="7">
        <v>0</v>
      </c>
      <c r="L48" s="7">
        <v>0</v>
      </c>
      <c r="M48" s="98">
        <f t="shared" si="27"/>
        <v>0</v>
      </c>
      <c r="N48" s="155"/>
      <c r="O48" s="119" t="s">
        <v>41</v>
      </c>
      <c r="P48" s="116">
        <f t="shared" si="28"/>
        <v>0</v>
      </c>
      <c r="Q48" s="116">
        <f t="shared" si="29"/>
        <v>0</v>
      </c>
      <c r="R48" s="116">
        <f t="shared" si="30"/>
        <v>0</v>
      </c>
      <c r="S48" s="116">
        <f t="shared" si="31"/>
        <v>0</v>
      </c>
      <c r="T48" s="98">
        <f t="shared" si="32"/>
        <v>0</v>
      </c>
      <c r="U48" s="155"/>
      <c r="V48" s="119" t="s">
        <v>41</v>
      </c>
      <c r="W48" s="116">
        <v>0</v>
      </c>
      <c r="X48" s="116">
        <v>0</v>
      </c>
      <c r="Y48" s="116">
        <v>0</v>
      </c>
      <c r="Z48" s="116">
        <v>0</v>
      </c>
      <c r="AA48" s="98">
        <f t="shared" si="33"/>
        <v>0</v>
      </c>
      <c r="AB48" s="155"/>
      <c r="AC48" s="119" t="s">
        <v>41</v>
      </c>
      <c r="AD48" s="116">
        <v>0</v>
      </c>
      <c r="AE48" s="116">
        <v>0</v>
      </c>
      <c r="AF48" s="116">
        <v>0</v>
      </c>
      <c r="AG48" s="116">
        <v>0</v>
      </c>
      <c r="AH48" s="98">
        <f t="shared" si="34"/>
        <v>0</v>
      </c>
      <c r="AI48" s="155"/>
      <c r="AJ48" s="119" t="s">
        <v>41</v>
      </c>
      <c r="AK48" s="116">
        <v>0</v>
      </c>
      <c r="AL48" s="116">
        <v>0</v>
      </c>
      <c r="AM48" s="116">
        <v>0</v>
      </c>
      <c r="AN48" s="116">
        <v>0</v>
      </c>
      <c r="AO48" s="98">
        <f t="shared" si="35"/>
        <v>0</v>
      </c>
      <c r="AP48" s="155"/>
      <c r="AQ48" s="119" t="s">
        <v>41</v>
      </c>
      <c r="AR48" s="116">
        <f t="shared" ref="AR48:AR67" si="44">BT48-BM48+BF48+AY48</f>
        <v>0</v>
      </c>
      <c r="AS48" s="116">
        <f t="shared" si="41"/>
        <v>0</v>
      </c>
      <c r="AT48" s="116">
        <f t="shared" si="42"/>
        <v>0</v>
      </c>
      <c r="AU48" s="116">
        <f t="shared" si="43"/>
        <v>0</v>
      </c>
      <c r="AV48" s="98">
        <f t="shared" si="37"/>
        <v>0</v>
      </c>
      <c r="AW48" s="155"/>
      <c r="AX48" s="104"/>
      <c r="AY48" s="100"/>
      <c r="AZ48" s="100"/>
      <c r="BA48" s="100"/>
      <c r="BB48" s="100"/>
      <c r="BC48" s="101"/>
      <c r="BD48" s="155"/>
      <c r="BE48" s="104"/>
      <c r="BF48" s="100"/>
      <c r="BG48" s="100"/>
      <c r="BH48" s="100"/>
      <c r="BI48" s="100"/>
      <c r="BJ48" s="101"/>
      <c r="BK48" s="155"/>
      <c r="BL48" s="104"/>
      <c r="BM48" s="100"/>
      <c r="BN48" s="100"/>
      <c r="BO48" s="100"/>
      <c r="BP48" s="100"/>
      <c r="BQ48" s="101"/>
      <c r="BR48" s="155"/>
      <c r="BS48" s="104"/>
      <c r="BT48" s="100"/>
      <c r="BU48" s="100"/>
      <c r="BV48" s="100"/>
      <c r="BW48" s="100"/>
      <c r="BX48" s="101"/>
    </row>
    <row r="49" spans="1:76" x14ac:dyDescent="0.25">
      <c r="A49" s="119" t="s">
        <v>40</v>
      </c>
      <c r="B49" s="116">
        <f t="shared" si="22"/>
        <v>0</v>
      </c>
      <c r="C49" s="116">
        <f t="shared" si="23"/>
        <v>0</v>
      </c>
      <c r="D49" s="116">
        <f t="shared" si="24"/>
        <v>0</v>
      </c>
      <c r="E49" s="116">
        <f t="shared" si="25"/>
        <v>0</v>
      </c>
      <c r="F49" s="98">
        <f t="shared" si="26"/>
        <v>0</v>
      </c>
      <c r="G49" s="155"/>
      <c r="H49" s="119" t="s">
        <v>40</v>
      </c>
      <c r="I49" s="7">
        <v>0</v>
      </c>
      <c r="J49" s="7">
        <v>0</v>
      </c>
      <c r="K49" s="7">
        <v>0</v>
      </c>
      <c r="L49" s="7">
        <v>0</v>
      </c>
      <c r="M49" s="98">
        <f t="shared" si="27"/>
        <v>0</v>
      </c>
      <c r="N49" s="155"/>
      <c r="O49" s="119" t="s">
        <v>40</v>
      </c>
      <c r="P49" s="116">
        <f t="shared" si="28"/>
        <v>0</v>
      </c>
      <c r="Q49" s="116">
        <f t="shared" si="29"/>
        <v>0</v>
      </c>
      <c r="R49" s="116">
        <f t="shared" si="30"/>
        <v>0</v>
      </c>
      <c r="S49" s="116">
        <f t="shared" si="31"/>
        <v>0</v>
      </c>
      <c r="T49" s="98">
        <f t="shared" si="32"/>
        <v>0</v>
      </c>
      <c r="U49" s="155"/>
      <c r="V49" s="119" t="s">
        <v>40</v>
      </c>
      <c r="W49" s="116">
        <v>0</v>
      </c>
      <c r="X49" s="116">
        <v>0</v>
      </c>
      <c r="Y49" s="116">
        <v>0</v>
      </c>
      <c r="Z49" s="116">
        <v>0</v>
      </c>
      <c r="AA49" s="98">
        <f t="shared" si="33"/>
        <v>0</v>
      </c>
      <c r="AB49" s="155"/>
      <c r="AC49" s="119" t="s">
        <v>40</v>
      </c>
      <c r="AD49" s="116">
        <v>0</v>
      </c>
      <c r="AE49" s="116">
        <v>0</v>
      </c>
      <c r="AF49" s="116">
        <v>0</v>
      </c>
      <c r="AG49" s="116">
        <v>0</v>
      </c>
      <c r="AH49" s="98">
        <f t="shared" si="34"/>
        <v>0</v>
      </c>
      <c r="AI49" s="155"/>
      <c r="AJ49" s="119" t="s">
        <v>40</v>
      </c>
      <c r="AK49" s="116">
        <v>0</v>
      </c>
      <c r="AL49" s="116">
        <v>0</v>
      </c>
      <c r="AM49" s="116">
        <v>0</v>
      </c>
      <c r="AN49" s="116">
        <v>0</v>
      </c>
      <c r="AO49" s="98">
        <f t="shared" si="35"/>
        <v>0</v>
      </c>
      <c r="AP49" s="155"/>
      <c r="AQ49" s="119" t="s">
        <v>40</v>
      </c>
      <c r="AR49" s="116">
        <f t="shared" si="44"/>
        <v>0</v>
      </c>
      <c r="AS49" s="116">
        <f t="shared" si="41"/>
        <v>0</v>
      </c>
      <c r="AT49" s="116">
        <f t="shared" si="42"/>
        <v>0</v>
      </c>
      <c r="AU49" s="116">
        <f t="shared" si="43"/>
        <v>0</v>
      </c>
      <c r="AV49" s="98">
        <f t="shared" si="37"/>
        <v>0</v>
      </c>
      <c r="AW49" s="155"/>
      <c r="AX49" s="104"/>
      <c r="AY49" s="100"/>
      <c r="AZ49" s="100"/>
      <c r="BA49" s="100"/>
      <c r="BB49" s="100"/>
      <c r="BC49" s="101"/>
      <c r="BD49" s="155"/>
      <c r="BE49" s="104"/>
      <c r="BF49" s="100"/>
      <c r="BG49" s="100"/>
      <c r="BH49" s="100"/>
      <c r="BI49" s="100"/>
      <c r="BJ49" s="101"/>
      <c r="BK49" s="155"/>
      <c r="BL49" s="104"/>
      <c r="BM49" s="100"/>
      <c r="BN49" s="100"/>
      <c r="BO49" s="100"/>
      <c r="BP49" s="100"/>
      <c r="BQ49" s="101"/>
      <c r="BR49" s="155"/>
      <c r="BS49" s="104"/>
      <c r="BT49" s="100"/>
      <c r="BU49" s="100"/>
      <c r="BV49" s="100"/>
      <c r="BW49" s="100"/>
      <c r="BX49" s="101"/>
    </row>
    <row r="50" spans="1:76" x14ac:dyDescent="0.25">
      <c r="A50" s="119" t="s">
        <v>39</v>
      </c>
      <c r="B50" s="116">
        <f t="shared" si="22"/>
        <v>0</v>
      </c>
      <c r="C50" s="116">
        <f t="shared" si="23"/>
        <v>0</v>
      </c>
      <c r="D50" s="116">
        <f t="shared" si="24"/>
        <v>0</v>
      </c>
      <c r="E50" s="116">
        <f t="shared" si="25"/>
        <v>0</v>
      </c>
      <c r="F50" s="98">
        <f t="shared" si="26"/>
        <v>0</v>
      </c>
      <c r="G50" s="155"/>
      <c r="H50" s="119" t="s">
        <v>39</v>
      </c>
      <c r="I50" s="7">
        <v>0</v>
      </c>
      <c r="J50" s="7">
        <v>0</v>
      </c>
      <c r="K50" s="7">
        <v>0</v>
      </c>
      <c r="L50" s="7">
        <v>0</v>
      </c>
      <c r="M50" s="98">
        <f t="shared" si="27"/>
        <v>0</v>
      </c>
      <c r="N50" s="155"/>
      <c r="O50" s="119" t="s">
        <v>39</v>
      </c>
      <c r="P50" s="116">
        <f t="shared" si="28"/>
        <v>0</v>
      </c>
      <c r="Q50" s="116">
        <f t="shared" si="29"/>
        <v>0</v>
      </c>
      <c r="R50" s="116">
        <f t="shared" si="30"/>
        <v>0</v>
      </c>
      <c r="S50" s="116">
        <f t="shared" si="31"/>
        <v>0</v>
      </c>
      <c r="T50" s="98">
        <f t="shared" si="32"/>
        <v>0</v>
      </c>
      <c r="U50" s="155"/>
      <c r="V50" s="119" t="s">
        <v>39</v>
      </c>
      <c r="W50" s="116">
        <v>0</v>
      </c>
      <c r="X50" s="116">
        <v>0</v>
      </c>
      <c r="Y50" s="116">
        <v>0</v>
      </c>
      <c r="Z50" s="116">
        <v>0</v>
      </c>
      <c r="AA50" s="98">
        <f t="shared" si="33"/>
        <v>0</v>
      </c>
      <c r="AB50" s="155"/>
      <c r="AC50" s="119" t="s">
        <v>39</v>
      </c>
      <c r="AD50" s="116">
        <v>0</v>
      </c>
      <c r="AE50" s="116">
        <v>0</v>
      </c>
      <c r="AF50" s="116">
        <v>0</v>
      </c>
      <c r="AG50" s="116">
        <v>0</v>
      </c>
      <c r="AH50" s="98">
        <f t="shared" si="34"/>
        <v>0</v>
      </c>
      <c r="AI50" s="155"/>
      <c r="AJ50" s="119" t="s">
        <v>39</v>
      </c>
      <c r="AK50" s="116">
        <v>0</v>
      </c>
      <c r="AL50" s="116">
        <v>0</v>
      </c>
      <c r="AM50" s="116">
        <v>0</v>
      </c>
      <c r="AN50" s="116">
        <v>0</v>
      </c>
      <c r="AO50" s="98">
        <f t="shared" si="35"/>
        <v>0</v>
      </c>
      <c r="AP50" s="155"/>
      <c r="AQ50" s="119" t="s">
        <v>39</v>
      </c>
      <c r="AR50" s="116">
        <f t="shared" si="44"/>
        <v>0</v>
      </c>
      <c r="AS50" s="116">
        <f t="shared" si="41"/>
        <v>0</v>
      </c>
      <c r="AT50" s="116">
        <f t="shared" si="42"/>
        <v>0</v>
      </c>
      <c r="AU50" s="116">
        <f t="shared" si="43"/>
        <v>0</v>
      </c>
      <c r="AV50" s="98">
        <f t="shared" si="37"/>
        <v>0</v>
      </c>
      <c r="AW50" s="155"/>
      <c r="AX50" s="104"/>
      <c r="AY50" s="100"/>
      <c r="AZ50" s="100"/>
      <c r="BA50" s="100"/>
      <c r="BB50" s="100"/>
      <c r="BC50" s="101"/>
      <c r="BD50" s="155"/>
      <c r="BE50" s="104"/>
      <c r="BF50" s="100"/>
      <c r="BG50" s="100"/>
      <c r="BH50" s="100"/>
      <c r="BI50" s="100"/>
      <c r="BJ50" s="101"/>
      <c r="BK50" s="155"/>
      <c r="BL50" s="104"/>
      <c r="BM50" s="100"/>
      <c r="BN50" s="100"/>
      <c r="BO50" s="100"/>
      <c r="BP50" s="100"/>
      <c r="BQ50" s="101"/>
      <c r="BR50" s="155"/>
      <c r="BS50" s="104"/>
      <c r="BT50" s="100"/>
      <c r="BU50" s="100"/>
      <c r="BV50" s="100"/>
      <c r="BW50" s="100"/>
      <c r="BX50" s="101"/>
    </row>
    <row r="51" spans="1:76" x14ac:dyDescent="0.25">
      <c r="A51" s="119" t="s">
        <v>38</v>
      </c>
      <c r="B51" s="116">
        <f t="shared" si="22"/>
        <v>0</v>
      </c>
      <c r="C51" s="116">
        <f t="shared" si="23"/>
        <v>0</v>
      </c>
      <c r="D51" s="116">
        <f t="shared" si="24"/>
        <v>0</v>
      </c>
      <c r="E51" s="116">
        <f t="shared" si="25"/>
        <v>0</v>
      </c>
      <c r="F51" s="98">
        <f t="shared" si="26"/>
        <v>0</v>
      </c>
      <c r="G51" s="155"/>
      <c r="H51" s="119" t="s">
        <v>38</v>
      </c>
      <c r="I51" s="7">
        <v>0</v>
      </c>
      <c r="J51" s="7">
        <v>0</v>
      </c>
      <c r="K51" s="7">
        <v>0</v>
      </c>
      <c r="L51" s="7">
        <v>0</v>
      </c>
      <c r="M51" s="98">
        <f t="shared" si="27"/>
        <v>0</v>
      </c>
      <c r="N51" s="155"/>
      <c r="O51" s="119" t="s">
        <v>38</v>
      </c>
      <c r="P51" s="116">
        <f t="shared" si="28"/>
        <v>0</v>
      </c>
      <c r="Q51" s="116">
        <f t="shared" si="29"/>
        <v>0</v>
      </c>
      <c r="R51" s="116">
        <f t="shared" si="30"/>
        <v>0</v>
      </c>
      <c r="S51" s="116">
        <f t="shared" si="31"/>
        <v>0</v>
      </c>
      <c r="T51" s="98">
        <f t="shared" si="32"/>
        <v>0</v>
      </c>
      <c r="U51" s="155"/>
      <c r="V51" s="119" t="s">
        <v>38</v>
      </c>
      <c r="W51" s="116">
        <v>0</v>
      </c>
      <c r="X51" s="116">
        <v>0</v>
      </c>
      <c r="Y51" s="116">
        <v>0</v>
      </c>
      <c r="Z51" s="116">
        <v>0</v>
      </c>
      <c r="AA51" s="98">
        <f t="shared" si="33"/>
        <v>0</v>
      </c>
      <c r="AB51" s="155"/>
      <c r="AC51" s="119" t="s">
        <v>38</v>
      </c>
      <c r="AD51" s="116">
        <v>0</v>
      </c>
      <c r="AE51" s="116">
        <v>0</v>
      </c>
      <c r="AF51" s="116">
        <v>0</v>
      </c>
      <c r="AG51" s="116">
        <v>0</v>
      </c>
      <c r="AH51" s="98">
        <f t="shared" si="34"/>
        <v>0</v>
      </c>
      <c r="AI51" s="155"/>
      <c r="AJ51" s="119" t="s">
        <v>38</v>
      </c>
      <c r="AK51" s="116">
        <v>0</v>
      </c>
      <c r="AL51" s="116">
        <v>0</v>
      </c>
      <c r="AM51" s="116">
        <v>0</v>
      </c>
      <c r="AN51" s="116">
        <v>0</v>
      </c>
      <c r="AO51" s="98">
        <f t="shared" si="35"/>
        <v>0</v>
      </c>
      <c r="AP51" s="155"/>
      <c r="AQ51" s="119" t="s">
        <v>38</v>
      </c>
      <c r="AR51" s="116">
        <f t="shared" si="44"/>
        <v>0</v>
      </c>
      <c r="AS51" s="116">
        <f t="shared" si="41"/>
        <v>0</v>
      </c>
      <c r="AT51" s="116">
        <f t="shared" si="42"/>
        <v>0</v>
      </c>
      <c r="AU51" s="116">
        <f t="shared" si="43"/>
        <v>0</v>
      </c>
      <c r="AV51" s="98">
        <f t="shared" si="37"/>
        <v>0</v>
      </c>
      <c r="AW51" s="155"/>
      <c r="AX51" s="104"/>
      <c r="AY51" s="100"/>
      <c r="AZ51" s="100"/>
      <c r="BA51" s="100"/>
      <c r="BB51" s="100"/>
      <c r="BC51" s="101"/>
      <c r="BD51" s="155"/>
      <c r="BE51" s="104"/>
      <c r="BF51" s="100"/>
      <c r="BG51" s="100"/>
      <c r="BH51" s="100"/>
      <c r="BI51" s="100"/>
      <c r="BJ51" s="101"/>
      <c r="BK51" s="155"/>
      <c r="BL51" s="104"/>
      <c r="BM51" s="100"/>
      <c r="BN51" s="100"/>
      <c r="BO51" s="100"/>
      <c r="BP51" s="100"/>
      <c r="BQ51" s="101"/>
      <c r="BR51" s="155"/>
      <c r="BS51" s="104"/>
      <c r="BT51" s="100"/>
      <c r="BU51" s="100"/>
      <c r="BV51" s="100"/>
      <c r="BW51" s="100"/>
      <c r="BX51" s="101"/>
    </row>
    <row r="52" spans="1:76" x14ac:dyDescent="0.25">
      <c r="A52" s="119" t="s">
        <v>37</v>
      </c>
      <c r="B52" s="116">
        <f t="shared" si="22"/>
        <v>0</v>
      </c>
      <c r="C52" s="116">
        <f t="shared" si="23"/>
        <v>0</v>
      </c>
      <c r="D52" s="116">
        <f t="shared" si="24"/>
        <v>0</v>
      </c>
      <c r="E52" s="116">
        <f t="shared" si="25"/>
        <v>0</v>
      </c>
      <c r="F52" s="98">
        <f t="shared" si="26"/>
        <v>0</v>
      </c>
      <c r="G52" s="155"/>
      <c r="H52" s="119" t="s">
        <v>37</v>
      </c>
      <c r="I52" s="7">
        <v>0</v>
      </c>
      <c r="J52" s="7">
        <v>0</v>
      </c>
      <c r="K52" s="7">
        <v>0</v>
      </c>
      <c r="L52" s="7">
        <v>0</v>
      </c>
      <c r="M52" s="98">
        <f t="shared" si="27"/>
        <v>0</v>
      </c>
      <c r="N52" s="155"/>
      <c r="O52" s="119" t="s">
        <v>37</v>
      </c>
      <c r="P52" s="116">
        <f t="shared" si="28"/>
        <v>0</v>
      </c>
      <c r="Q52" s="116">
        <f t="shared" si="29"/>
        <v>0</v>
      </c>
      <c r="R52" s="116">
        <f t="shared" si="30"/>
        <v>0</v>
      </c>
      <c r="S52" s="116">
        <f t="shared" si="31"/>
        <v>0</v>
      </c>
      <c r="T52" s="98">
        <f t="shared" si="32"/>
        <v>0</v>
      </c>
      <c r="U52" s="155"/>
      <c r="V52" s="119" t="s">
        <v>37</v>
      </c>
      <c r="W52" s="116">
        <v>0</v>
      </c>
      <c r="X52" s="116">
        <v>0</v>
      </c>
      <c r="Y52" s="116">
        <v>0</v>
      </c>
      <c r="Z52" s="116">
        <v>0</v>
      </c>
      <c r="AA52" s="98">
        <f t="shared" si="33"/>
        <v>0</v>
      </c>
      <c r="AB52" s="155"/>
      <c r="AC52" s="119" t="s">
        <v>37</v>
      </c>
      <c r="AD52" s="116">
        <v>0</v>
      </c>
      <c r="AE52" s="116">
        <v>0</v>
      </c>
      <c r="AF52" s="116">
        <v>0</v>
      </c>
      <c r="AG52" s="116">
        <v>0</v>
      </c>
      <c r="AH52" s="98">
        <f t="shared" si="34"/>
        <v>0</v>
      </c>
      <c r="AI52" s="155"/>
      <c r="AJ52" s="119" t="s">
        <v>37</v>
      </c>
      <c r="AK52" s="116">
        <v>0</v>
      </c>
      <c r="AL52" s="116">
        <v>0</v>
      </c>
      <c r="AM52" s="116">
        <v>0</v>
      </c>
      <c r="AN52" s="116">
        <v>0</v>
      </c>
      <c r="AO52" s="98">
        <f t="shared" si="35"/>
        <v>0</v>
      </c>
      <c r="AP52" s="155"/>
      <c r="AQ52" s="119" t="s">
        <v>37</v>
      </c>
      <c r="AR52" s="116">
        <f t="shared" si="44"/>
        <v>0</v>
      </c>
      <c r="AS52" s="116">
        <f t="shared" si="41"/>
        <v>0</v>
      </c>
      <c r="AT52" s="116">
        <f t="shared" si="42"/>
        <v>0</v>
      </c>
      <c r="AU52" s="116">
        <f t="shared" si="43"/>
        <v>0</v>
      </c>
      <c r="AV52" s="98">
        <f t="shared" si="37"/>
        <v>0</v>
      </c>
      <c r="AW52" s="155"/>
      <c r="AX52" s="104"/>
      <c r="AY52" s="100"/>
      <c r="AZ52" s="100"/>
      <c r="BA52" s="100"/>
      <c r="BB52" s="100"/>
      <c r="BC52" s="101"/>
      <c r="BD52" s="155"/>
      <c r="BE52" s="104"/>
      <c r="BF52" s="100"/>
      <c r="BG52" s="100"/>
      <c r="BH52" s="100"/>
      <c r="BI52" s="100"/>
      <c r="BJ52" s="101"/>
      <c r="BK52" s="155"/>
      <c r="BL52" s="104"/>
      <c r="BM52" s="100"/>
      <c r="BN52" s="100"/>
      <c r="BO52" s="100"/>
      <c r="BP52" s="100"/>
      <c r="BQ52" s="101"/>
      <c r="BR52" s="155"/>
      <c r="BS52" s="104"/>
      <c r="BT52" s="100"/>
      <c r="BU52" s="100"/>
      <c r="BV52" s="100"/>
      <c r="BW52" s="100"/>
      <c r="BX52" s="101"/>
    </row>
    <row r="53" spans="1:76" x14ac:dyDescent="0.25">
      <c r="A53" s="119" t="s">
        <v>36</v>
      </c>
      <c r="B53" s="116">
        <f t="shared" si="22"/>
        <v>0</v>
      </c>
      <c r="C53" s="116">
        <f t="shared" si="23"/>
        <v>0</v>
      </c>
      <c r="D53" s="116">
        <f t="shared" si="24"/>
        <v>0</v>
      </c>
      <c r="E53" s="116">
        <f t="shared" si="25"/>
        <v>0</v>
      </c>
      <c r="F53" s="98">
        <f t="shared" si="26"/>
        <v>0</v>
      </c>
      <c r="G53" s="155"/>
      <c r="H53" s="119" t="s">
        <v>36</v>
      </c>
      <c r="I53" s="7">
        <v>0</v>
      </c>
      <c r="J53" s="7">
        <v>0</v>
      </c>
      <c r="K53" s="7">
        <v>0</v>
      </c>
      <c r="L53" s="7">
        <v>0</v>
      </c>
      <c r="M53" s="98">
        <f t="shared" si="27"/>
        <v>0</v>
      </c>
      <c r="N53" s="155"/>
      <c r="O53" s="119" t="s">
        <v>36</v>
      </c>
      <c r="P53" s="116">
        <f t="shared" si="28"/>
        <v>0</v>
      </c>
      <c r="Q53" s="116">
        <f t="shared" si="29"/>
        <v>0</v>
      </c>
      <c r="R53" s="116">
        <f t="shared" si="30"/>
        <v>0</v>
      </c>
      <c r="S53" s="116">
        <f t="shared" si="31"/>
        <v>0</v>
      </c>
      <c r="T53" s="98">
        <f t="shared" si="32"/>
        <v>0</v>
      </c>
      <c r="U53" s="155"/>
      <c r="V53" s="119" t="s">
        <v>36</v>
      </c>
      <c r="W53" s="116">
        <v>0</v>
      </c>
      <c r="X53" s="116">
        <v>0</v>
      </c>
      <c r="Y53" s="116">
        <v>0</v>
      </c>
      <c r="Z53" s="116">
        <v>0</v>
      </c>
      <c r="AA53" s="98">
        <f t="shared" si="33"/>
        <v>0</v>
      </c>
      <c r="AB53" s="155"/>
      <c r="AC53" s="119" t="s">
        <v>36</v>
      </c>
      <c r="AD53" s="116">
        <v>0</v>
      </c>
      <c r="AE53" s="116">
        <v>0</v>
      </c>
      <c r="AF53" s="116">
        <v>0</v>
      </c>
      <c r="AG53" s="116">
        <v>0</v>
      </c>
      <c r="AH53" s="98">
        <f t="shared" si="34"/>
        <v>0</v>
      </c>
      <c r="AI53" s="155"/>
      <c r="AJ53" s="119" t="s">
        <v>36</v>
      </c>
      <c r="AK53" s="116">
        <v>0</v>
      </c>
      <c r="AL53" s="116">
        <v>0</v>
      </c>
      <c r="AM53" s="116">
        <v>0</v>
      </c>
      <c r="AN53" s="116">
        <v>0</v>
      </c>
      <c r="AO53" s="98">
        <f t="shared" si="35"/>
        <v>0</v>
      </c>
      <c r="AP53" s="155"/>
      <c r="AQ53" s="119" t="s">
        <v>36</v>
      </c>
      <c r="AR53" s="116">
        <f t="shared" si="44"/>
        <v>0</v>
      </c>
      <c r="AS53" s="116">
        <f t="shared" si="41"/>
        <v>0</v>
      </c>
      <c r="AT53" s="116">
        <f t="shared" si="42"/>
        <v>0</v>
      </c>
      <c r="AU53" s="116">
        <f t="shared" si="43"/>
        <v>0</v>
      </c>
      <c r="AV53" s="98">
        <f t="shared" si="37"/>
        <v>0</v>
      </c>
      <c r="AW53" s="155"/>
      <c r="AX53" s="104"/>
      <c r="AY53" s="100"/>
      <c r="AZ53" s="100"/>
      <c r="BA53" s="100"/>
      <c r="BB53" s="100"/>
      <c r="BC53" s="101"/>
      <c r="BD53" s="155"/>
      <c r="BE53" s="104"/>
      <c r="BF53" s="100"/>
      <c r="BG53" s="100"/>
      <c r="BH53" s="100"/>
      <c r="BI53" s="100"/>
      <c r="BJ53" s="101"/>
      <c r="BK53" s="155"/>
      <c r="BL53" s="104"/>
      <c r="BM53" s="100"/>
      <c r="BN53" s="100"/>
      <c r="BO53" s="100"/>
      <c r="BP53" s="100"/>
      <c r="BQ53" s="101"/>
      <c r="BR53" s="155"/>
      <c r="BS53" s="104"/>
      <c r="BT53" s="100"/>
      <c r="BU53" s="100"/>
      <c r="BV53" s="100"/>
      <c r="BW53" s="100"/>
      <c r="BX53" s="101"/>
    </row>
    <row r="54" spans="1:76" x14ac:dyDescent="0.25">
      <c r="A54" s="119" t="s">
        <v>35</v>
      </c>
      <c r="B54" s="116">
        <f t="shared" si="22"/>
        <v>0</v>
      </c>
      <c r="C54" s="116">
        <f t="shared" si="23"/>
        <v>0</v>
      </c>
      <c r="D54" s="116">
        <f t="shared" si="24"/>
        <v>0</v>
      </c>
      <c r="E54" s="116">
        <f t="shared" si="25"/>
        <v>0</v>
      </c>
      <c r="F54" s="98">
        <f t="shared" si="26"/>
        <v>0</v>
      </c>
      <c r="G54" s="155"/>
      <c r="H54" s="119" t="s">
        <v>35</v>
      </c>
      <c r="I54" s="7">
        <v>0</v>
      </c>
      <c r="J54" s="7">
        <v>0</v>
      </c>
      <c r="K54" s="7">
        <v>0</v>
      </c>
      <c r="L54" s="7">
        <v>0</v>
      </c>
      <c r="M54" s="98">
        <f t="shared" si="27"/>
        <v>0</v>
      </c>
      <c r="N54" s="155"/>
      <c r="O54" s="119" t="s">
        <v>35</v>
      </c>
      <c r="P54" s="116">
        <f t="shared" si="28"/>
        <v>0</v>
      </c>
      <c r="Q54" s="116">
        <f t="shared" si="29"/>
        <v>0</v>
      </c>
      <c r="R54" s="116">
        <f t="shared" si="30"/>
        <v>0</v>
      </c>
      <c r="S54" s="116">
        <f t="shared" si="31"/>
        <v>0</v>
      </c>
      <c r="T54" s="98">
        <f t="shared" si="32"/>
        <v>0</v>
      </c>
      <c r="U54" s="155"/>
      <c r="V54" s="119" t="s">
        <v>35</v>
      </c>
      <c r="W54" s="116">
        <v>0</v>
      </c>
      <c r="X54" s="116">
        <v>0</v>
      </c>
      <c r="Y54" s="116">
        <v>0</v>
      </c>
      <c r="Z54" s="116">
        <v>0</v>
      </c>
      <c r="AA54" s="98">
        <f t="shared" si="33"/>
        <v>0</v>
      </c>
      <c r="AB54" s="155"/>
      <c r="AC54" s="119" t="s">
        <v>35</v>
      </c>
      <c r="AD54" s="116">
        <v>0</v>
      </c>
      <c r="AE54" s="116">
        <v>0</v>
      </c>
      <c r="AF54" s="116">
        <v>0</v>
      </c>
      <c r="AG54" s="116">
        <v>0</v>
      </c>
      <c r="AH54" s="98">
        <f t="shared" si="34"/>
        <v>0</v>
      </c>
      <c r="AI54" s="155"/>
      <c r="AJ54" s="119" t="s">
        <v>35</v>
      </c>
      <c r="AK54" s="116">
        <v>0</v>
      </c>
      <c r="AL54" s="116">
        <v>0</v>
      </c>
      <c r="AM54" s="116">
        <v>0</v>
      </c>
      <c r="AN54" s="116">
        <v>0</v>
      </c>
      <c r="AO54" s="98">
        <f t="shared" si="35"/>
        <v>0</v>
      </c>
      <c r="AP54" s="155"/>
      <c r="AQ54" s="119" t="s">
        <v>35</v>
      </c>
      <c r="AR54" s="116">
        <f t="shared" si="44"/>
        <v>0</v>
      </c>
      <c r="AS54" s="116">
        <f t="shared" si="41"/>
        <v>0</v>
      </c>
      <c r="AT54" s="116">
        <f t="shared" si="42"/>
        <v>0</v>
      </c>
      <c r="AU54" s="116">
        <f t="shared" si="43"/>
        <v>0</v>
      </c>
      <c r="AV54" s="98">
        <f t="shared" si="37"/>
        <v>0</v>
      </c>
      <c r="AW54" s="155"/>
      <c r="AX54" s="104"/>
      <c r="AY54" s="100"/>
      <c r="AZ54" s="100"/>
      <c r="BA54" s="100"/>
      <c r="BB54" s="100"/>
      <c r="BC54" s="101"/>
      <c r="BD54" s="155"/>
      <c r="BE54" s="104"/>
      <c r="BF54" s="100"/>
      <c r="BG54" s="100"/>
      <c r="BH54" s="100"/>
      <c r="BI54" s="100"/>
      <c r="BJ54" s="101"/>
      <c r="BK54" s="155"/>
      <c r="BL54" s="104"/>
      <c r="BM54" s="100"/>
      <c r="BN54" s="100"/>
      <c r="BO54" s="100"/>
      <c r="BP54" s="100"/>
      <c r="BQ54" s="101"/>
      <c r="BR54" s="155"/>
      <c r="BS54" s="104"/>
      <c r="BT54" s="100"/>
      <c r="BU54" s="100"/>
      <c r="BV54" s="100"/>
      <c r="BW54" s="100"/>
      <c r="BX54" s="101"/>
    </row>
    <row r="55" spans="1:76" x14ac:dyDescent="0.25">
      <c r="A55" s="119" t="s">
        <v>34</v>
      </c>
      <c r="B55" s="116">
        <f t="shared" si="22"/>
        <v>0</v>
      </c>
      <c r="C55" s="116">
        <f t="shared" si="23"/>
        <v>0</v>
      </c>
      <c r="D55" s="116">
        <f t="shared" si="24"/>
        <v>0</v>
      </c>
      <c r="E55" s="116">
        <f t="shared" si="25"/>
        <v>0</v>
      </c>
      <c r="F55" s="98">
        <f t="shared" si="26"/>
        <v>0</v>
      </c>
      <c r="G55" s="155"/>
      <c r="H55" s="119" t="s">
        <v>34</v>
      </c>
      <c r="I55" s="7">
        <v>0</v>
      </c>
      <c r="J55" s="7">
        <v>0</v>
      </c>
      <c r="K55" s="7">
        <v>0</v>
      </c>
      <c r="L55" s="7">
        <v>0</v>
      </c>
      <c r="M55" s="98">
        <f t="shared" si="27"/>
        <v>0</v>
      </c>
      <c r="N55" s="155"/>
      <c r="O55" s="119" t="s">
        <v>34</v>
      </c>
      <c r="P55" s="116">
        <f t="shared" si="28"/>
        <v>0</v>
      </c>
      <c r="Q55" s="116">
        <f t="shared" si="29"/>
        <v>0</v>
      </c>
      <c r="R55" s="116">
        <f t="shared" si="30"/>
        <v>0</v>
      </c>
      <c r="S55" s="116">
        <f t="shared" si="31"/>
        <v>0</v>
      </c>
      <c r="T55" s="98">
        <f t="shared" si="32"/>
        <v>0</v>
      </c>
      <c r="U55" s="155"/>
      <c r="V55" s="119" t="s">
        <v>34</v>
      </c>
      <c r="W55" s="116">
        <v>0</v>
      </c>
      <c r="X55" s="116">
        <v>0</v>
      </c>
      <c r="Y55" s="116">
        <v>0</v>
      </c>
      <c r="Z55" s="116">
        <v>0</v>
      </c>
      <c r="AA55" s="98">
        <f t="shared" si="33"/>
        <v>0</v>
      </c>
      <c r="AB55" s="155"/>
      <c r="AC55" s="119" t="s">
        <v>34</v>
      </c>
      <c r="AD55" s="116">
        <v>0</v>
      </c>
      <c r="AE55" s="116">
        <v>0</v>
      </c>
      <c r="AF55" s="116">
        <v>0</v>
      </c>
      <c r="AG55" s="116">
        <v>0</v>
      </c>
      <c r="AH55" s="98">
        <f t="shared" si="34"/>
        <v>0</v>
      </c>
      <c r="AI55" s="155"/>
      <c r="AJ55" s="119" t="s">
        <v>34</v>
      </c>
      <c r="AK55" s="116">
        <v>0</v>
      </c>
      <c r="AL55" s="116">
        <v>0</v>
      </c>
      <c r="AM55" s="116">
        <v>0</v>
      </c>
      <c r="AN55" s="116">
        <v>0</v>
      </c>
      <c r="AO55" s="98">
        <f t="shared" si="35"/>
        <v>0</v>
      </c>
      <c r="AP55" s="155"/>
      <c r="AQ55" s="119" t="s">
        <v>34</v>
      </c>
      <c r="AR55" s="116">
        <f t="shared" si="44"/>
        <v>0</v>
      </c>
      <c r="AS55" s="116">
        <f t="shared" si="41"/>
        <v>0</v>
      </c>
      <c r="AT55" s="116">
        <f t="shared" si="42"/>
        <v>0</v>
      </c>
      <c r="AU55" s="116">
        <f t="shared" si="43"/>
        <v>0</v>
      </c>
      <c r="AV55" s="98">
        <f t="shared" si="37"/>
        <v>0</v>
      </c>
      <c r="AW55" s="155"/>
      <c r="AX55" s="104"/>
      <c r="AY55" s="100"/>
      <c r="AZ55" s="100"/>
      <c r="BA55" s="100"/>
      <c r="BB55" s="100"/>
      <c r="BC55" s="101"/>
      <c r="BD55" s="155"/>
      <c r="BE55" s="104"/>
      <c r="BF55" s="100"/>
      <c r="BG55" s="100"/>
      <c r="BH55" s="100"/>
      <c r="BI55" s="100"/>
      <c r="BJ55" s="101"/>
      <c r="BK55" s="155"/>
      <c r="BL55" s="104"/>
      <c r="BM55" s="100"/>
      <c r="BN55" s="100"/>
      <c r="BO55" s="100"/>
      <c r="BP55" s="100"/>
      <c r="BQ55" s="101"/>
      <c r="BR55" s="155"/>
      <c r="BS55" s="104"/>
      <c r="BT55" s="100"/>
      <c r="BU55" s="100"/>
      <c r="BV55" s="100"/>
      <c r="BW55" s="100"/>
      <c r="BX55" s="101"/>
    </row>
    <row r="56" spans="1:76" x14ac:dyDescent="0.25">
      <c r="A56" s="119" t="s">
        <v>33</v>
      </c>
      <c r="B56" s="116">
        <f t="shared" si="22"/>
        <v>0</v>
      </c>
      <c r="C56" s="116">
        <f t="shared" si="23"/>
        <v>0</v>
      </c>
      <c r="D56" s="116">
        <f t="shared" si="24"/>
        <v>0</v>
      </c>
      <c r="E56" s="116">
        <f t="shared" si="25"/>
        <v>0</v>
      </c>
      <c r="F56" s="98">
        <f t="shared" si="26"/>
        <v>0</v>
      </c>
      <c r="G56" s="155"/>
      <c r="H56" s="119" t="s">
        <v>33</v>
      </c>
      <c r="I56" s="7">
        <v>0</v>
      </c>
      <c r="J56" s="7">
        <v>0</v>
      </c>
      <c r="K56" s="7">
        <v>0</v>
      </c>
      <c r="L56" s="7">
        <v>0</v>
      </c>
      <c r="M56" s="98">
        <f t="shared" si="27"/>
        <v>0</v>
      </c>
      <c r="N56" s="155"/>
      <c r="O56" s="119" t="s">
        <v>33</v>
      </c>
      <c r="P56" s="116">
        <f t="shared" si="28"/>
        <v>0</v>
      </c>
      <c r="Q56" s="116">
        <f t="shared" si="29"/>
        <v>0</v>
      </c>
      <c r="R56" s="116">
        <f t="shared" si="30"/>
        <v>0</v>
      </c>
      <c r="S56" s="116">
        <f t="shared" si="31"/>
        <v>0</v>
      </c>
      <c r="T56" s="98">
        <f t="shared" si="32"/>
        <v>0</v>
      </c>
      <c r="U56" s="155"/>
      <c r="V56" s="119" t="s">
        <v>33</v>
      </c>
      <c r="W56" s="116">
        <v>0</v>
      </c>
      <c r="X56" s="116">
        <v>0</v>
      </c>
      <c r="Y56" s="116">
        <v>0</v>
      </c>
      <c r="Z56" s="116">
        <v>0</v>
      </c>
      <c r="AA56" s="98">
        <f t="shared" si="33"/>
        <v>0</v>
      </c>
      <c r="AB56" s="155"/>
      <c r="AC56" s="119" t="s">
        <v>33</v>
      </c>
      <c r="AD56" s="116">
        <v>0</v>
      </c>
      <c r="AE56" s="116">
        <v>0</v>
      </c>
      <c r="AF56" s="116">
        <v>0</v>
      </c>
      <c r="AG56" s="116">
        <v>0</v>
      </c>
      <c r="AH56" s="98">
        <f t="shared" si="34"/>
        <v>0</v>
      </c>
      <c r="AI56" s="155"/>
      <c r="AJ56" s="119" t="s">
        <v>33</v>
      </c>
      <c r="AK56" s="116">
        <v>0</v>
      </c>
      <c r="AL56" s="116">
        <v>0</v>
      </c>
      <c r="AM56" s="116">
        <v>0</v>
      </c>
      <c r="AN56" s="116">
        <v>0</v>
      </c>
      <c r="AO56" s="98">
        <f t="shared" si="35"/>
        <v>0</v>
      </c>
      <c r="AP56" s="155"/>
      <c r="AQ56" s="119" t="s">
        <v>33</v>
      </c>
      <c r="AR56" s="116">
        <f t="shared" si="44"/>
        <v>0</v>
      </c>
      <c r="AS56" s="116">
        <f t="shared" si="41"/>
        <v>0</v>
      </c>
      <c r="AT56" s="116">
        <f t="shared" si="42"/>
        <v>0</v>
      </c>
      <c r="AU56" s="116">
        <f t="shared" si="43"/>
        <v>0</v>
      </c>
      <c r="AV56" s="98">
        <f t="shared" si="37"/>
        <v>0</v>
      </c>
      <c r="AW56" s="155"/>
      <c r="AX56" s="104"/>
      <c r="AY56" s="100"/>
      <c r="AZ56" s="100"/>
      <c r="BA56" s="100"/>
      <c r="BB56" s="100"/>
      <c r="BC56" s="101"/>
      <c r="BD56" s="155"/>
      <c r="BE56" s="104"/>
      <c r="BF56" s="100"/>
      <c r="BG56" s="100"/>
      <c r="BH56" s="100"/>
      <c r="BI56" s="100"/>
      <c r="BJ56" s="101"/>
      <c r="BK56" s="155"/>
      <c r="BL56" s="104"/>
      <c r="BM56" s="100"/>
      <c r="BN56" s="100"/>
      <c r="BO56" s="100"/>
      <c r="BP56" s="100"/>
      <c r="BQ56" s="101"/>
      <c r="BR56" s="155"/>
      <c r="BS56" s="104"/>
      <c r="BT56" s="100"/>
      <c r="BU56" s="100"/>
      <c r="BV56" s="100"/>
      <c r="BW56" s="100"/>
      <c r="BX56" s="101"/>
    </row>
    <row r="57" spans="1:76" x14ac:dyDescent="0.25">
      <c r="A57" s="119" t="s">
        <v>32</v>
      </c>
      <c r="B57" s="116">
        <f t="shared" si="22"/>
        <v>0</v>
      </c>
      <c r="C57" s="116">
        <f t="shared" si="23"/>
        <v>0</v>
      </c>
      <c r="D57" s="116">
        <f t="shared" si="24"/>
        <v>0</v>
      </c>
      <c r="E57" s="116">
        <f t="shared" si="25"/>
        <v>0</v>
      </c>
      <c r="F57" s="98">
        <f t="shared" si="26"/>
        <v>0</v>
      </c>
      <c r="G57" s="155"/>
      <c r="H57" s="119" t="s">
        <v>32</v>
      </c>
      <c r="I57" s="7">
        <v>0</v>
      </c>
      <c r="J57" s="7">
        <v>0</v>
      </c>
      <c r="K57" s="7">
        <v>0</v>
      </c>
      <c r="L57" s="7">
        <v>0</v>
      </c>
      <c r="M57" s="98">
        <f t="shared" si="27"/>
        <v>0</v>
      </c>
      <c r="N57" s="155"/>
      <c r="O57" s="119" t="s">
        <v>32</v>
      </c>
      <c r="P57" s="116">
        <f t="shared" si="28"/>
        <v>0</v>
      </c>
      <c r="Q57" s="116">
        <f t="shared" si="29"/>
        <v>0</v>
      </c>
      <c r="R57" s="116">
        <f t="shared" si="30"/>
        <v>0</v>
      </c>
      <c r="S57" s="116">
        <f t="shared" si="31"/>
        <v>0</v>
      </c>
      <c r="T57" s="98">
        <f t="shared" si="32"/>
        <v>0</v>
      </c>
      <c r="U57" s="155"/>
      <c r="V57" s="119" t="s">
        <v>32</v>
      </c>
      <c r="W57" s="116">
        <v>0</v>
      </c>
      <c r="X57" s="116">
        <v>0</v>
      </c>
      <c r="Y57" s="116">
        <v>0</v>
      </c>
      <c r="Z57" s="116">
        <v>0</v>
      </c>
      <c r="AA57" s="98">
        <f t="shared" si="33"/>
        <v>0</v>
      </c>
      <c r="AB57" s="155"/>
      <c r="AC57" s="119" t="s">
        <v>32</v>
      </c>
      <c r="AD57" s="116">
        <v>0</v>
      </c>
      <c r="AE57" s="116">
        <v>0</v>
      </c>
      <c r="AF57" s="116">
        <v>0</v>
      </c>
      <c r="AG57" s="116">
        <v>0</v>
      </c>
      <c r="AH57" s="98">
        <f t="shared" si="34"/>
        <v>0</v>
      </c>
      <c r="AI57" s="155"/>
      <c r="AJ57" s="119" t="s">
        <v>32</v>
      </c>
      <c r="AK57" s="116">
        <v>0</v>
      </c>
      <c r="AL57" s="116">
        <v>0</v>
      </c>
      <c r="AM57" s="116">
        <v>0</v>
      </c>
      <c r="AN57" s="116">
        <v>0</v>
      </c>
      <c r="AO57" s="98">
        <f t="shared" si="35"/>
        <v>0</v>
      </c>
      <c r="AP57" s="155"/>
      <c r="AQ57" s="119" t="s">
        <v>32</v>
      </c>
      <c r="AR57" s="116">
        <f t="shared" si="44"/>
        <v>0</v>
      </c>
      <c r="AS57" s="116">
        <f t="shared" si="41"/>
        <v>0</v>
      </c>
      <c r="AT57" s="116">
        <f t="shared" si="42"/>
        <v>0</v>
      </c>
      <c r="AU57" s="116">
        <f t="shared" si="43"/>
        <v>0</v>
      </c>
      <c r="AV57" s="98">
        <f t="shared" si="37"/>
        <v>0</v>
      </c>
      <c r="AW57" s="155"/>
      <c r="AX57" s="104"/>
      <c r="AY57" s="100"/>
      <c r="AZ57" s="100"/>
      <c r="BA57" s="100"/>
      <c r="BB57" s="100"/>
      <c r="BC57" s="101"/>
      <c r="BD57" s="155"/>
      <c r="BE57" s="104"/>
      <c r="BF57" s="100"/>
      <c r="BG57" s="100"/>
      <c r="BH57" s="100"/>
      <c r="BI57" s="100"/>
      <c r="BJ57" s="101"/>
      <c r="BK57" s="155"/>
      <c r="BL57" s="104"/>
      <c r="BM57" s="100"/>
      <c r="BN57" s="100"/>
      <c r="BO57" s="100"/>
      <c r="BP57" s="100"/>
      <c r="BQ57" s="101"/>
      <c r="BR57" s="155"/>
      <c r="BS57" s="104"/>
      <c r="BT57" s="100"/>
      <c r="BU57" s="100"/>
      <c r="BV57" s="100"/>
      <c r="BW57" s="100"/>
      <c r="BX57" s="101"/>
    </row>
    <row r="58" spans="1:76" x14ac:dyDescent="0.25">
      <c r="A58" s="119" t="s">
        <v>31</v>
      </c>
      <c r="B58" s="116">
        <f t="shared" si="22"/>
        <v>0</v>
      </c>
      <c r="C58" s="116">
        <f t="shared" si="23"/>
        <v>0</v>
      </c>
      <c r="D58" s="116">
        <f t="shared" si="24"/>
        <v>0</v>
      </c>
      <c r="E58" s="116">
        <f t="shared" si="25"/>
        <v>0</v>
      </c>
      <c r="F58" s="98">
        <f t="shared" si="26"/>
        <v>0</v>
      </c>
      <c r="G58" s="155"/>
      <c r="H58" s="119" t="s">
        <v>31</v>
      </c>
      <c r="I58" s="7">
        <v>0</v>
      </c>
      <c r="J58" s="7">
        <v>0</v>
      </c>
      <c r="K58" s="7">
        <v>0</v>
      </c>
      <c r="L58" s="7">
        <v>0</v>
      </c>
      <c r="M58" s="98">
        <f t="shared" si="27"/>
        <v>0</v>
      </c>
      <c r="N58" s="155"/>
      <c r="O58" s="119" t="s">
        <v>31</v>
      </c>
      <c r="P58" s="116">
        <f t="shared" si="28"/>
        <v>0</v>
      </c>
      <c r="Q58" s="116">
        <f t="shared" si="29"/>
        <v>0</v>
      </c>
      <c r="R58" s="116">
        <f t="shared" si="30"/>
        <v>0</v>
      </c>
      <c r="S58" s="116">
        <f t="shared" si="31"/>
        <v>0</v>
      </c>
      <c r="T58" s="98">
        <f t="shared" si="32"/>
        <v>0</v>
      </c>
      <c r="U58" s="155"/>
      <c r="V58" s="119" t="s">
        <v>31</v>
      </c>
      <c r="W58" s="116">
        <v>0</v>
      </c>
      <c r="X58" s="116">
        <v>0</v>
      </c>
      <c r="Y58" s="116">
        <v>0</v>
      </c>
      <c r="Z58" s="116">
        <v>0</v>
      </c>
      <c r="AA58" s="98">
        <f t="shared" si="33"/>
        <v>0</v>
      </c>
      <c r="AB58" s="155"/>
      <c r="AC58" s="119" t="s">
        <v>31</v>
      </c>
      <c r="AD58" s="116">
        <v>0</v>
      </c>
      <c r="AE58" s="116">
        <v>0</v>
      </c>
      <c r="AF58" s="116">
        <v>0</v>
      </c>
      <c r="AG58" s="116">
        <v>0</v>
      </c>
      <c r="AH58" s="98">
        <f t="shared" si="34"/>
        <v>0</v>
      </c>
      <c r="AI58" s="155"/>
      <c r="AJ58" s="119" t="s">
        <v>31</v>
      </c>
      <c r="AK58" s="116">
        <v>0</v>
      </c>
      <c r="AL58" s="116">
        <v>0</v>
      </c>
      <c r="AM58" s="116">
        <v>0</v>
      </c>
      <c r="AN58" s="116">
        <v>0</v>
      </c>
      <c r="AO58" s="98">
        <f t="shared" si="35"/>
        <v>0</v>
      </c>
      <c r="AP58" s="155"/>
      <c r="AQ58" s="119" t="s">
        <v>31</v>
      </c>
      <c r="AR58" s="116">
        <f t="shared" si="44"/>
        <v>0</v>
      </c>
      <c r="AS58" s="116">
        <f t="shared" si="41"/>
        <v>0</v>
      </c>
      <c r="AT58" s="116">
        <f t="shared" si="42"/>
        <v>0</v>
      </c>
      <c r="AU58" s="116">
        <f t="shared" si="43"/>
        <v>0</v>
      </c>
      <c r="AV58" s="98">
        <f t="shared" si="37"/>
        <v>0</v>
      </c>
      <c r="AW58" s="155"/>
      <c r="AX58" s="104"/>
      <c r="AY58" s="100"/>
      <c r="AZ58" s="100"/>
      <c r="BA58" s="100"/>
      <c r="BB58" s="100"/>
      <c r="BC58" s="101"/>
      <c r="BD58" s="155"/>
      <c r="BE58" s="104"/>
      <c r="BF58" s="100"/>
      <c r="BG58" s="100"/>
      <c r="BH58" s="100"/>
      <c r="BI58" s="100"/>
      <c r="BJ58" s="101"/>
      <c r="BK58" s="155"/>
      <c r="BL58" s="104"/>
      <c r="BM58" s="100"/>
      <c r="BN58" s="100"/>
      <c r="BO58" s="100"/>
      <c r="BP58" s="100"/>
      <c r="BQ58" s="101"/>
      <c r="BR58" s="155"/>
      <c r="BS58" s="104"/>
      <c r="BT58" s="100"/>
      <c r="BU58" s="100"/>
      <c r="BV58" s="100"/>
      <c r="BW58" s="100"/>
      <c r="BX58" s="101"/>
    </row>
    <row r="59" spans="1:76" x14ac:dyDescent="0.25">
      <c r="A59" s="119" t="s">
        <v>30</v>
      </c>
      <c r="B59" s="116">
        <f t="shared" si="22"/>
        <v>0</v>
      </c>
      <c r="C59" s="116">
        <f t="shared" si="23"/>
        <v>0</v>
      </c>
      <c r="D59" s="116">
        <f t="shared" si="24"/>
        <v>0</v>
      </c>
      <c r="E59" s="116">
        <f t="shared" si="25"/>
        <v>0</v>
      </c>
      <c r="F59" s="98">
        <f t="shared" si="26"/>
        <v>0</v>
      </c>
      <c r="G59" s="155"/>
      <c r="H59" s="119" t="s">
        <v>30</v>
      </c>
      <c r="I59" s="7">
        <v>0</v>
      </c>
      <c r="J59" s="7">
        <v>0</v>
      </c>
      <c r="K59" s="7">
        <v>0</v>
      </c>
      <c r="L59" s="7">
        <v>0</v>
      </c>
      <c r="M59" s="98">
        <f t="shared" si="27"/>
        <v>0</v>
      </c>
      <c r="N59" s="155"/>
      <c r="O59" s="119" t="s">
        <v>30</v>
      </c>
      <c r="P59" s="116">
        <f t="shared" si="28"/>
        <v>0</v>
      </c>
      <c r="Q59" s="116">
        <f t="shared" si="29"/>
        <v>0</v>
      </c>
      <c r="R59" s="116">
        <f t="shared" si="30"/>
        <v>0</v>
      </c>
      <c r="S59" s="116">
        <f t="shared" si="31"/>
        <v>0</v>
      </c>
      <c r="T59" s="98">
        <f t="shared" si="32"/>
        <v>0</v>
      </c>
      <c r="U59" s="155"/>
      <c r="V59" s="119" t="s">
        <v>30</v>
      </c>
      <c r="W59" s="116">
        <v>0</v>
      </c>
      <c r="X59" s="116">
        <v>0</v>
      </c>
      <c r="Y59" s="116">
        <v>0</v>
      </c>
      <c r="Z59" s="116">
        <v>0</v>
      </c>
      <c r="AA59" s="98">
        <f t="shared" si="33"/>
        <v>0</v>
      </c>
      <c r="AB59" s="155"/>
      <c r="AC59" s="119" t="s">
        <v>30</v>
      </c>
      <c r="AD59" s="116">
        <v>0</v>
      </c>
      <c r="AE59" s="116">
        <v>0</v>
      </c>
      <c r="AF59" s="116">
        <v>0</v>
      </c>
      <c r="AG59" s="116">
        <v>0</v>
      </c>
      <c r="AH59" s="98">
        <f t="shared" si="34"/>
        <v>0</v>
      </c>
      <c r="AI59" s="155"/>
      <c r="AJ59" s="119" t="s">
        <v>30</v>
      </c>
      <c r="AK59" s="116">
        <v>0</v>
      </c>
      <c r="AL59" s="116">
        <v>0</v>
      </c>
      <c r="AM59" s="116">
        <v>0</v>
      </c>
      <c r="AN59" s="116">
        <v>0</v>
      </c>
      <c r="AO59" s="98">
        <f t="shared" si="35"/>
        <v>0</v>
      </c>
      <c r="AP59" s="155"/>
      <c r="AQ59" s="119" t="s">
        <v>30</v>
      </c>
      <c r="AR59" s="116">
        <f t="shared" si="44"/>
        <v>0</v>
      </c>
      <c r="AS59" s="116">
        <f t="shared" si="41"/>
        <v>0</v>
      </c>
      <c r="AT59" s="116">
        <f t="shared" si="42"/>
        <v>0</v>
      </c>
      <c r="AU59" s="116">
        <f t="shared" si="43"/>
        <v>0</v>
      </c>
      <c r="AV59" s="98">
        <f t="shared" si="37"/>
        <v>0</v>
      </c>
      <c r="AW59" s="155"/>
      <c r="AX59" s="104"/>
      <c r="AY59" s="100"/>
      <c r="AZ59" s="100"/>
      <c r="BA59" s="100"/>
      <c r="BB59" s="100"/>
      <c r="BC59" s="101"/>
      <c r="BD59" s="155"/>
      <c r="BE59" s="104"/>
      <c r="BF59" s="100"/>
      <c r="BG59" s="100"/>
      <c r="BH59" s="100"/>
      <c r="BI59" s="100"/>
      <c r="BJ59" s="101"/>
      <c r="BK59" s="155"/>
      <c r="BL59" s="104"/>
      <c r="BM59" s="100"/>
      <c r="BN59" s="100"/>
      <c r="BO59" s="100"/>
      <c r="BP59" s="100"/>
      <c r="BQ59" s="101"/>
      <c r="BR59" s="155"/>
      <c r="BS59" s="104"/>
      <c r="BT59" s="100"/>
      <c r="BU59" s="100"/>
      <c r="BV59" s="100"/>
      <c r="BW59" s="100"/>
      <c r="BX59" s="101"/>
    </row>
    <row r="60" spans="1:76" x14ac:dyDescent="0.25">
      <c r="A60" s="119" t="s">
        <v>29</v>
      </c>
      <c r="B60" s="116">
        <f t="shared" si="22"/>
        <v>0</v>
      </c>
      <c r="C60" s="116">
        <f t="shared" si="23"/>
        <v>0</v>
      </c>
      <c r="D60" s="116">
        <f t="shared" si="24"/>
        <v>0</v>
      </c>
      <c r="E60" s="116">
        <f t="shared" si="25"/>
        <v>0</v>
      </c>
      <c r="F60" s="98">
        <f t="shared" si="26"/>
        <v>0</v>
      </c>
      <c r="G60" s="155"/>
      <c r="H60" s="119" t="s">
        <v>29</v>
      </c>
      <c r="I60" s="7">
        <v>0</v>
      </c>
      <c r="J60" s="7">
        <v>0</v>
      </c>
      <c r="K60" s="7">
        <v>0</v>
      </c>
      <c r="L60" s="7">
        <v>0</v>
      </c>
      <c r="M60" s="98">
        <f t="shared" si="27"/>
        <v>0</v>
      </c>
      <c r="N60" s="155"/>
      <c r="O60" s="119" t="s">
        <v>29</v>
      </c>
      <c r="P60" s="116">
        <f t="shared" si="28"/>
        <v>0</v>
      </c>
      <c r="Q60" s="116">
        <f t="shared" si="29"/>
        <v>0</v>
      </c>
      <c r="R60" s="116">
        <f t="shared" si="30"/>
        <v>0</v>
      </c>
      <c r="S60" s="116">
        <f t="shared" si="31"/>
        <v>0</v>
      </c>
      <c r="T60" s="98">
        <f t="shared" si="32"/>
        <v>0</v>
      </c>
      <c r="U60" s="155"/>
      <c r="V60" s="119" t="s">
        <v>29</v>
      </c>
      <c r="W60" s="116">
        <v>0</v>
      </c>
      <c r="X60" s="116">
        <v>0</v>
      </c>
      <c r="Y60" s="116">
        <v>0</v>
      </c>
      <c r="Z60" s="116">
        <v>0</v>
      </c>
      <c r="AA60" s="98">
        <f t="shared" si="33"/>
        <v>0</v>
      </c>
      <c r="AB60" s="155"/>
      <c r="AC60" s="119" t="s">
        <v>29</v>
      </c>
      <c r="AD60" s="116">
        <v>0</v>
      </c>
      <c r="AE60" s="116">
        <v>0</v>
      </c>
      <c r="AF60" s="116">
        <v>0</v>
      </c>
      <c r="AG60" s="116">
        <v>0</v>
      </c>
      <c r="AH60" s="98">
        <f t="shared" si="34"/>
        <v>0</v>
      </c>
      <c r="AI60" s="155"/>
      <c r="AJ60" s="119" t="s">
        <v>29</v>
      </c>
      <c r="AK60" s="116">
        <v>0</v>
      </c>
      <c r="AL60" s="116">
        <v>0</v>
      </c>
      <c r="AM60" s="116">
        <v>0</v>
      </c>
      <c r="AN60" s="116">
        <v>0</v>
      </c>
      <c r="AO60" s="98">
        <f t="shared" si="35"/>
        <v>0</v>
      </c>
      <c r="AP60" s="155"/>
      <c r="AQ60" s="119" t="s">
        <v>29</v>
      </c>
      <c r="AR60" s="116">
        <f t="shared" si="44"/>
        <v>0</v>
      </c>
      <c r="AS60" s="116">
        <f t="shared" si="41"/>
        <v>0</v>
      </c>
      <c r="AT60" s="116">
        <f t="shared" si="42"/>
        <v>0</v>
      </c>
      <c r="AU60" s="116">
        <f t="shared" si="43"/>
        <v>0</v>
      </c>
      <c r="AV60" s="98">
        <f t="shared" si="37"/>
        <v>0</v>
      </c>
      <c r="AW60" s="155"/>
      <c r="AX60" s="104"/>
      <c r="AY60" s="100"/>
      <c r="AZ60" s="100"/>
      <c r="BA60" s="100"/>
      <c r="BB60" s="100"/>
      <c r="BC60" s="101"/>
      <c r="BD60" s="155"/>
      <c r="BE60" s="104"/>
      <c r="BF60" s="100"/>
      <c r="BG60" s="100"/>
      <c r="BH60" s="100"/>
      <c r="BI60" s="100"/>
      <c r="BJ60" s="101"/>
      <c r="BK60" s="155"/>
      <c r="BL60" s="104"/>
      <c r="BM60" s="100"/>
      <c r="BN60" s="100"/>
      <c r="BO60" s="100"/>
      <c r="BP60" s="100"/>
      <c r="BQ60" s="101"/>
      <c r="BR60" s="155"/>
      <c r="BS60" s="104"/>
      <c r="BT60" s="100"/>
      <c r="BU60" s="100"/>
      <c r="BV60" s="100"/>
      <c r="BW60" s="100"/>
      <c r="BX60" s="101"/>
    </row>
    <row r="61" spans="1:76" x14ac:dyDescent="0.25">
      <c r="A61" s="119" t="s">
        <v>28</v>
      </c>
      <c r="B61" s="116">
        <f t="shared" si="22"/>
        <v>0</v>
      </c>
      <c r="C61" s="116">
        <f t="shared" si="23"/>
        <v>0</v>
      </c>
      <c r="D61" s="116">
        <f t="shared" si="24"/>
        <v>0</v>
      </c>
      <c r="E61" s="116">
        <f t="shared" si="25"/>
        <v>0</v>
      </c>
      <c r="F61" s="98">
        <f t="shared" si="26"/>
        <v>0</v>
      </c>
      <c r="G61" s="155"/>
      <c r="H61" s="119" t="s">
        <v>28</v>
      </c>
      <c r="I61" s="7">
        <v>0</v>
      </c>
      <c r="J61" s="7">
        <v>0</v>
      </c>
      <c r="K61" s="7">
        <v>0</v>
      </c>
      <c r="L61" s="7">
        <v>0</v>
      </c>
      <c r="M61" s="98">
        <f t="shared" si="27"/>
        <v>0</v>
      </c>
      <c r="N61" s="155"/>
      <c r="O61" s="119" t="s">
        <v>28</v>
      </c>
      <c r="P61" s="116">
        <f t="shared" si="28"/>
        <v>0</v>
      </c>
      <c r="Q61" s="116">
        <f t="shared" si="29"/>
        <v>0</v>
      </c>
      <c r="R61" s="116">
        <f t="shared" si="30"/>
        <v>0</v>
      </c>
      <c r="S61" s="116">
        <f t="shared" si="31"/>
        <v>0</v>
      </c>
      <c r="T61" s="98">
        <f t="shared" si="32"/>
        <v>0</v>
      </c>
      <c r="U61" s="155"/>
      <c r="V61" s="119" t="s">
        <v>28</v>
      </c>
      <c r="W61" s="116">
        <v>0</v>
      </c>
      <c r="X61" s="116">
        <v>0</v>
      </c>
      <c r="Y61" s="116">
        <v>0</v>
      </c>
      <c r="Z61" s="116">
        <v>0</v>
      </c>
      <c r="AA61" s="98">
        <f t="shared" si="33"/>
        <v>0</v>
      </c>
      <c r="AB61" s="155"/>
      <c r="AC61" s="119" t="s">
        <v>28</v>
      </c>
      <c r="AD61" s="116">
        <v>0</v>
      </c>
      <c r="AE61" s="116">
        <v>0</v>
      </c>
      <c r="AF61" s="116">
        <v>0</v>
      </c>
      <c r="AG61" s="116">
        <v>0</v>
      </c>
      <c r="AH61" s="98">
        <f t="shared" si="34"/>
        <v>0</v>
      </c>
      <c r="AI61" s="155"/>
      <c r="AJ61" s="119" t="s">
        <v>28</v>
      </c>
      <c r="AK61" s="116">
        <v>0</v>
      </c>
      <c r="AL61" s="116">
        <v>0</v>
      </c>
      <c r="AM61" s="116">
        <v>0</v>
      </c>
      <c r="AN61" s="116">
        <v>0</v>
      </c>
      <c r="AO61" s="98">
        <f t="shared" si="35"/>
        <v>0</v>
      </c>
      <c r="AP61" s="155"/>
      <c r="AQ61" s="119" t="s">
        <v>28</v>
      </c>
      <c r="AR61" s="116">
        <f t="shared" si="44"/>
        <v>0</v>
      </c>
      <c r="AS61" s="116">
        <f t="shared" si="41"/>
        <v>0</v>
      </c>
      <c r="AT61" s="116">
        <f t="shared" si="42"/>
        <v>0</v>
      </c>
      <c r="AU61" s="116">
        <f t="shared" si="43"/>
        <v>0</v>
      </c>
      <c r="AV61" s="98">
        <f t="shared" si="37"/>
        <v>0</v>
      </c>
      <c r="AW61" s="155"/>
      <c r="AX61" s="104"/>
      <c r="AY61" s="100"/>
      <c r="AZ61" s="100"/>
      <c r="BA61" s="100"/>
      <c r="BB61" s="100"/>
      <c r="BC61" s="101"/>
      <c r="BD61" s="155"/>
      <c r="BE61" s="104"/>
      <c r="BF61" s="100"/>
      <c r="BG61" s="100"/>
      <c r="BH61" s="100"/>
      <c r="BI61" s="100"/>
      <c r="BJ61" s="101"/>
      <c r="BK61" s="155"/>
      <c r="BL61" s="104"/>
      <c r="BM61" s="100"/>
      <c r="BN61" s="100"/>
      <c r="BO61" s="100"/>
      <c r="BP61" s="100"/>
      <c r="BQ61" s="101"/>
      <c r="BR61" s="155"/>
      <c r="BS61" s="104"/>
      <c r="BT61" s="100"/>
      <c r="BU61" s="100"/>
      <c r="BV61" s="100"/>
      <c r="BW61" s="100"/>
      <c r="BX61" s="101"/>
    </row>
    <row r="62" spans="1:76" x14ac:dyDescent="0.25">
      <c r="A62" s="119" t="s">
        <v>27</v>
      </c>
      <c r="B62" s="116">
        <f t="shared" si="22"/>
        <v>0</v>
      </c>
      <c r="C62" s="116">
        <f t="shared" si="23"/>
        <v>0</v>
      </c>
      <c r="D62" s="116">
        <f t="shared" si="24"/>
        <v>0</v>
      </c>
      <c r="E62" s="116">
        <f t="shared" si="25"/>
        <v>0</v>
      </c>
      <c r="F62" s="98">
        <f t="shared" si="26"/>
        <v>0</v>
      </c>
      <c r="G62" s="155"/>
      <c r="H62" s="119" t="s">
        <v>27</v>
      </c>
      <c r="I62" s="7">
        <v>0</v>
      </c>
      <c r="J62" s="7">
        <v>0</v>
      </c>
      <c r="K62" s="7">
        <v>0</v>
      </c>
      <c r="L62" s="7">
        <v>0</v>
      </c>
      <c r="M62" s="98">
        <f t="shared" si="27"/>
        <v>0</v>
      </c>
      <c r="N62" s="155"/>
      <c r="O62" s="119" t="s">
        <v>27</v>
      </c>
      <c r="P62" s="116">
        <f t="shared" si="28"/>
        <v>0</v>
      </c>
      <c r="Q62" s="116">
        <f t="shared" si="29"/>
        <v>0</v>
      </c>
      <c r="R62" s="116">
        <f t="shared" si="30"/>
        <v>0</v>
      </c>
      <c r="S62" s="116">
        <f t="shared" si="31"/>
        <v>0</v>
      </c>
      <c r="T62" s="98">
        <f t="shared" si="32"/>
        <v>0</v>
      </c>
      <c r="U62" s="155"/>
      <c r="V62" s="119" t="s">
        <v>27</v>
      </c>
      <c r="W62" s="116">
        <v>0</v>
      </c>
      <c r="X62" s="116">
        <v>0</v>
      </c>
      <c r="Y62" s="116">
        <v>0</v>
      </c>
      <c r="Z62" s="116">
        <v>0</v>
      </c>
      <c r="AA62" s="98">
        <f t="shared" si="33"/>
        <v>0</v>
      </c>
      <c r="AB62" s="155"/>
      <c r="AC62" s="119" t="s">
        <v>27</v>
      </c>
      <c r="AD62" s="116">
        <v>0</v>
      </c>
      <c r="AE62" s="116">
        <v>0</v>
      </c>
      <c r="AF62" s="116">
        <v>0</v>
      </c>
      <c r="AG62" s="116">
        <v>0</v>
      </c>
      <c r="AH62" s="98">
        <f t="shared" si="34"/>
        <v>0</v>
      </c>
      <c r="AI62" s="155"/>
      <c r="AJ62" s="119" t="s">
        <v>27</v>
      </c>
      <c r="AK62" s="116">
        <v>0</v>
      </c>
      <c r="AL62" s="116">
        <v>0</v>
      </c>
      <c r="AM62" s="116">
        <v>0</v>
      </c>
      <c r="AN62" s="116">
        <v>0</v>
      </c>
      <c r="AO62" s="98">
        <f t="shared" si="35"/>
        <v>0</v>
      </c>
      <c r="AP62" s="155"/>
      <c r="AQ62" s="119" t="s">
        <v>27</v>
      </c>
      <c r="AR62" s="116">
        <f t="shared" si="44"/>
        <v>0</v>
      </c>
      <c r="AS62" s="116">
        <f t="shared" si="41"/>
        <v>0</v>
      </c>
      <c r="AT62" s="116">
        <f t="shared" si="42"/>
        <v>0</v>
      </c>
      <c r="AU62" s="116">
        <f t="shared" si="43"/>
        <v>0</v>
      </c>
      <c r="AV62" s="98">
        <f t="shared" si="37"/>
        <v>0</v>
      </c>
      <c r="AW62" s="155"/>
      <c r="AX62" s="104"/>
      <c r="AY62" s="100"/>
      <c r="AZ62" s="100"/>
      <c r="BA62" s="100"/>
      <c r="BB62" s="100"/>
      <c r="BC62" s="101"/>
      <c r="BD62" s="155"/>
      <c r="BE62" s="104"/>
      <c r="BF62" s="100"/>
      <c r="BG62" s="100"/>
      <c r="BH62" s="100"/>
      <c r="BI62" s="100"/>
      <c r="BJ62" s="101"/>
      <c r="BK62" s="155"/>
      <c r="BL62" s="104"/>
      <c r="BM62" s="100"/>
      <c r="BN62" s="100"/>
      <c r="BO62" s="100"/>
      <c r="BP62" s="100"/>
      <c r="BQ62" s="101"/>
      <c r="BR62" s="155"/>
      <c r="BS62" s="104"/>
      <c r="BT62" s="100"/>
      <c r="BU62" s="100"/>
      <c r="BV62" s="100"/>
      <c r="BW62" s="100"/>
      <c r="BX62" s="101"/>
    </row>
    <row r="63" spans="1:76" x14ac:dyDescent="0.25">
      <c r="A63" s="119" t="s">
        <v>26</v>
      </c>
      <c r="B63" s="116">
        <f t="shared" si="22"/>
        <v>0</v>
      </c>
      <c r="C63" s="116">
        <f t="shared" si="23"/>
        <v>0</v>
      </c>
      <c r="D63" s="116">
        <f t="shared" si="24"/>
        <v>0</v>
      </c>
      <c r="E63" s="116">
        <f t="shared" si="25"/>
        <v>0</v>
      </c>
      <c r="F63" s="98">
        <f t="shared" si="26"/>
        <v>0</v>
      </c>
      <c r="G63" s="155"/>
      <c r="H63" s="119" t="s">
        <v>26</v>
      </c>
      <c r="I63" s="7">
        <v>0</v>
      </c>
      <c r="J63" s="7">
        <v>0</v>
      </c>
      <c r="K63" s="7">
        <v>0</v>
      </c>
      <c r="L63" s="7">
        <v>0</v>
      </c>
      <c r="M63" s="98">
        <f t="shared" si="27"/>
        <v>0</v>
      </c>
      <c r="N63" s="155"/>
      <c r="O63" s="119" t="s">
        <v>26</v>
      </c>
      <c r="P63" s="116">
        <f t="shared" si="28"/>
        <v>0</v>
      </c>
      <c r="Q63" s="116">
        <f t="shared" si="29"/>
        <v>0</v>
      </c>
      <c r="R63" s="116">
        <f t="shared" si="30"/>
        <v>0</v>
      </c>
      <c r="S63" s="116">
        <f t="shared" si="31"/>
        <v>0</v>
      </c>
      <c r="T63" s="98">
        <f t="shared" si="32"/>
        <v>0</v>
      </c>
      <c r="U63" s="155"/>
      <c r="V63" s="119" t="s">
        <v>26</v>
      </c>
      <c r="W63" s="116">
        <v>0</v>
      </c>
      <c r="X63" s="116">
        <v>0</v>
      </c>
      <c r="Y63" s="116">
        <v>0</v>
      </c>
      <c r="Z63" s="116">
        <v>0</v>
      </c>
      <c r="AA63" s="98">
        <f t="shared" si="33"/>
        <v>0</v>
      </c>
      <c r="AB63" s="155"/>
      <c r="AC63" s="119" t="s">
        <v>26</v>
      </c>
      <c r="AD63" s="116">
        <v>0</v>
      </c>
      <c r="AE63" s="116">
        <v>0</v>
      </c>
      <c r="AF63" s="116">
        <v>0</v>
      </c>
      <c r="AG63" s="116">
        <v>0</v>
      </c>
      <c r="AH63" s="98">
        <f t="shared" si="34"/>
        <v>0</v>
      </c>
      <c r="AI63" s="155"/>
      <c r="AJ63" s="119" t="s">
        <v>26</v>
      </c>
      <c r="AK63" s="116">
        <v>0</v>
      </c>
      <c r="AL63" s="116">
        <v>0</v>
      </c>
      <c r="AM63" s="116">
        <v>0</v>
      </c>
      <c r="AN63" s="116">
        <v>0</v>
      </c>
      <c r="AO63" s="98">
        <f t="shared" si="35"/>
        <v>0</v>
      </c>
      <c r="AP63" s="155"/>
      <c r="AQ63" s="119" t="s">
        <v>26</v>
      </c>
      <c r="AR63" s="116">
        <f t="shared" si="44"/>
        <v>0</v>
      </c>
      <c r="AS63" s="116">
        <f t="shared" si="41"/>
        <v>0</v>
      </c>
      <c r="AT63" s="116">
        <f t="shared" si="42"/>
        <v>0</v>
      </c>
      <c r="AU63" s="116">
        <f t="shared" si="43"/>
        <v>0</v>
      </c>
      <c r="AV63" s="98">
        <f t="shared" si="37"/>
        <v>0</v>
      </c>
      <c r="AW63" s="155"/>
      <c r="AX63" s="104"/>
      <c r="AY63" s="100"/>
      <c r="AZ63" s="100"/>
      <c r="BA63" s="100"/>
      <c r="BB63" s="100"/>
      <c r="BC63" s="101"/>
      <c r="BD63" s="155"/>
      <c r="BE63" s="104"/>
      <c r="BF63" s="100"/>
      <c r="BG63" s="100"/>
      <c r="BH63" s="100"/>
      <c r="BI63" s="100"/>
      <c r="BJ63" s="101"/>
      <c r="BK63" s="155"/>
      <c r="BL63" s="104"/>
      <c r="BM63" s="100"/>
      <c r="BN63" s="100"/>
      <c r="BO63" s="100"/>
      <c r="BP63" s="100"/>
      <c r="BQ63" s="101"/>
      <c r="BR63" s="155"/>
      <c r="BS63" s="104"/>
      <c r="BT63" s="100"/>
      <c r="BU63" s="100"/>
      <c r="BV63" s="100"/>
      <c r="BW63" s="100"/>
      <c r="BX63" s="101"/>
    </row>
    <row r="64" spans="1:76" x14ac:dyDescent="0.25">
      <c r="A64" s="119" t="s">
        <v>25</v>
      </c>
      <c r="B64" s="116">
        <f t="shared" si="22"/>
        <v>0</v>
      </c>
      <c r="C64" s="116">
        <f t="shared" si="23"/>
        <v>0</v>
      </c>
      <c r="D64" s="116">
        <f t="shared" si="24"/>
        <v>0</v>
      </c>
      <c r="E64" s="116">
        <f t="shared" si="25"/>
        <v>0</v>
      </c>
      <c r="F64" s="98">
        <f t="shared" si="26"/>
        <v>0</v>
      </c>
      <c r="G64" s="155"/>
      <c r="H64" s="119" t="s">
        <v>25</v>
      </c>
      <c r="I64" s="7">
        <v>0</v>
      </c>
      <c r="J64" s="7">
        <v>0</v>
      </c>
      <c r="K64" s="7">
        <v>0</v>
      </c>
      <c r="L64" s="7">
        <v>0</v>
      </c>
      <c r="M64" s="98">
        <f t="shared" si="27"/>
        <v>0</v>
      </c>
      <c r="N64" s="155"/>
      <c r="O64" s="119" t="s">
        <v>25</v>
      </c>
      <c r="P64" s="116">
        <f t="shared" si="28"/>
        <v>0</v>
      </c>
      <c r="Q64" s="116">
        <f t="shared" si="29"/>
        <v>0</v>
      </c>
      <c r="R64" s="116">
        <f t="shared" si="30"/>
        <v>0</v>
      </c>
      <c r="S64" s="116">
        <f t="shared" si="31"/>
        <v>0</v>
      </c>
      <c r="T64" s="98">
        <f t="shared" si="32"/>
        <v>0</v>
      </c>
      <c r="U64" s="155"/>
      <c r="V64" s="119" t="s">
        <v>25</v>
      </c>
      <c r="W64" s="116">
        <v>0</v>
      </c>
      <c r="X64" s="116">
        <v>0</v>
      </c>
      <c r="Y64" s="116">
        <v>0</v>
      </c>
      <c r="Z64" s="116">
        <v>0</v>
      </c>
      <c r="AA64" s="98">
        <f t="shared" si="33"/>
        <v>0</v>
      </c>
      <c r="AB64" s="155"/>
      <c r="AC64" s="119" t="s">
        <v>25</v>
      </c>
      <c r="AD64" s="116">
        <v>0</v>
      </c>
      <c r="AE64" s="116">
        <v>0</v>
      </c>
      <c r="AF64" s="116">
        <v>0</v>
      </c>
      <c r="AG64" s="116">
        <v>0</v>
      </c>
      <c r="AH64" s="98">
        <f t="shared" si="34"/>
        <v>0</v>
      </c>
      <c r="AI64" s="155"/>
      <c r="AJ64" s="119" t="s">
        <v>25</v>
      </c>
      <c r="AK64" s="116">
        <v>0</v>
      </c>
      <c r="AL64" s="116">
        <v>0</v>
      </c>
      <c r="AM64" s="116">
        <v>0</v>
      </c>
      <c r="AN64" s="116">
        <v>0</v>
      </c>
      <c r="AO64" s="98">
        <f t="shared" si="35"/>
        <v>0</v>
      </c>
      <c r="AP64" s="155"/>
      <c r="AQ64" s="119" t="s">
        <v>25</v>
      </c>
      <c r="AR64" s="116">
        <f t="shared" si="44"/>
        <v>0</v>
      </c>
      <c r="AS64" s="116">
        <f t="shared" si="41"/>
        <v>0</v>
      </c>
      <c r="AT64" s="116">
        <f t="shared" si="42"/>
        <v>0</v>
      </c>
      <c r="AU64" s="116">
        <f t="shared" si="43"/>
        <v>0</v>
      </c>
      <c r="AV64" s="98">
        <f t="shared" si="37"/>
        <v>0</v>
      </c>
      <c r="AW64" s="155"/>
      <c r="AX64" s="104"/>
      <c r="AY64" s="100"/>
      <c r="AZ64" s="100"/>
      <c r="BA64" s="100"/>
      <c r="BB64" s="100"/>
      <c r="BC64" s="101"/>
      <c r="BD64" s="155"/>
      <c r="BE64" s="104"/>
      <c r="BF64" s="100"/>
      <c r="BG64" s="100"/>
      <c r="BH64" s="100"/>
      <c r="BI64" s="100"/>
      <c r="BJ64" s="101"/>
      <c r="BK64" s="155"/>
      <c r="BL64" s="104"/>
      <c r="BM64" s="100"/>
      <c r="BN64" s="100"/>
      <c r="BO64" s="100"/>
      <c r="BP64" s="100"/>
      <c r="BQ64" s="101"/>
      <c r="BR64" s="155"/>
      <c r="BS64" s="104"/>
      <c r="BT64" s="100"/>
      <c r="BU64" s="100"/>
      <c r="BV64" s="100"/>
      <c r="BW64" s="100"/>
      <c r="BX64" s="101"/>
    </row>
    <row r="65" spans="1:76" x14ac:dyDescent="0.25">
      <c r="A65" s="119" t="s">
        <v>24</v>
      </c>
      <c r="B65" s="116">
        <f t="shared" si="22"/>
        <v>0</v>
      </c>
      <c r="C65" s="116">
        <f t="shared" si="23"/>
        <v>0</v>
      </c>
      <c r="D65" s="116">
        <f t="shared" si="24"/>
        <v>0</v>
      </c>
      <c r="E65" s="116">
        <f t="shared" si="25"/>
        <v>0</v>
      </c>
      <c r="F65" s="98">
        <f t="shared" si="26"/>
        <v>0</v>
      </c>
      <c r="G65" s="155"/>
      <c r="H65" s="119" t="s">
        <v>24</v>
      </c>
      <c r="I65" s="7">
        <v>0</v>
      </c>
      <c r="J65" s="7">
        <v>0</v>
      </c>
      <c r="K65" s="7">
        <v>0</v>
      </c>
      <c r="L65" s="7">
        <v>0</v>
      </c>
      <c r="M65" s="98">
        <f t="shared" si="27"/>
        <v>0</v>
      </c>
      <c r="N65" s="155"/>
      <c r="O65" s="119" t="s">
        <v>24</v>
      </c>
      <c r="P65" s="116">
        <f t="shared" si="28"/>
        <v>0</v>
      </c>
      <c r="Q65" s="116">
        <f t="shared" si="29"/>
        <v>0</v>
      </c>
      <c r="R65" s="116">
        <f t="shared" si="30"/>
        <v>0</v>
      </c>
      <c r="S65" s="116">
        <f t="shared" si="31"/>
        <v>0</v>
      </c>
      <c r="T65" s="98">
        <f t="shared" si="32"/>
        <v>0</v>
      </c>
      <c r="U65" s="155"/>
      <c r="V65" s="119" t="s">
        <v>24</v>
      </c>
      <c r="W65" s="116">
        <v>0</v>
      </c>
      <c r="X65" s="116">
        <v>0</v>
      </c>
      <c r="Y65" s="116">
        <v>0</v>
      </c>
      <c r="Z65" s="116">
        <v>0</v>
      </c>
      <c r="AA65" s="98">
        <f t="shared" si="33"/>
        <v>0</v>
      </c>
      <c r="AB65" s="155"/>
      <c r="AC65" s="119" t="s">
        <v>24</v>
      </c>
      <c r="AD65" s="116">
        <v>0</v>
      </c>
      <c r="AE65" s="116">
        <v>0</v>
      </c>
      <c r="AF65" s="116">
        <v>0</v>
      </c>
      <c r="AG65" s="116">
        <v>0</v>
      </c>
      <c r="AH65" s="98">
        <f t="shared" si="34"/>
        <v>0</v>
      </c>
      <c r="AI65" s="155"/>
      <c r="AJ65" s="119" t="s">
        <v>24</v>
      </c>
      <c r="AK65" s="116">
        <v>0</v>
      </c>
      <c r="AL65" s="116">
        <v>0</v>
      </c>
      <c r="AM65" s="116">
        <v>0</v>
      </c>
      <c r="AN65" s="116">
        <v>0</v>
      </c>
      <c r="AO65" s="98">
        <f t="shared" si="35"/>
        <v>0</v>
      </c>
      <c r="AP65" s="155"/>
      <c r="AQ65" s="119" t="s">
        <v>24</v>
      </c>
      <c r="AR65" s="116">
        <f t="shared" si="44"/>
        <v>0</v>
      </c>
      <c r="AS65" s="116">
        <f t="shared" si="41"/>
        <v>0</v>
      </c>
      <c r="AT65" s="116">
        <f t="shared" si="42"/>
        <v>0</v>
      </c>
      <c r="AU65" s="116">
        <f t="shared" si="43"/>
        <v>0</v>
      </c>
      <c r="AV65" s="98">
        <f t="shared" si="37"/>
        <v>0</v>
      </c>
      <c r="AW65" s="155"/>
      <c r="AX65" s="104"/>
      <c r="AY65" s="100"/>
      <c r="AZ65" s="100"/>
      <c r="BA65" s="100"/>
      <c r="BB65" s="100"/>
      <c r="BC65" s="101"/>
      <c r="BD65" s="155"/>
      <c r="BE65" s="104"/>
      <c r="BF65" s="100"/>
      <c r="BG65" s="100"/>
      <c r="BH65" s="100"/>
      <c r="BI65" s="100"/>
      <c r="BJ65" s="101"/>
      <c r="BK65" s="155"/>
      <c r="BL65" s="104"/>
      <c r="BM65" s="100"/>
      <c r="BN65" s="100"/>
      <c r="BO65" s="100"/>
      <c r="BP65" s="100"/>
      <c r="BQ65" s="101"/>
      <c r="BR65" s="155"/>
      <c r="BS65" s="104"/>
      <c r="BT65" s="100"/>
      <c r="BU65" s="100"/>
      <c r="BV65" s="100"/>
      <c r="BW65" s="100"/>
      <c r="BX65" s="101"/>
    </row>
    <row r="66" spans="1:76" x14ac:dyDescent="0.25">
      <c r="A66" s="119" t="s">
        <v>23</v>
      </c>
      <c r="B66" s="116">
        <f t="shared" si="22"/>
        <v>0</v>
      </c>
      <c r="C66" s="116">
        <f t="shared" si="23"/>
        <v>0</v>
      </c>
      <c r="D66" s="116">
        <f t="shared" si="24"/>
        <v>0</v>
      </c>
      <c r="E66" s="116">
        <f t="shared" si="25"/>
        <v>0</v>
      </c>
      <c r="F66" s="98">
        <f t="shared" si="26"/>
        <v>0</v>
      </c>
      <c r="G66" s="155"/>
      <c r="H66" s="119" t="s">
        <v>23</v>
      </c>
      <c r="I66" s="7">
        <v>0</v>
      </c>
      <c r="J66" s="7">
        <v>0</v>
      </c>
      <c r="K66" s="7">
        <v>0</v>
      </c>
      <c r="L66" s="7">
        <v>0</v>
      </c>
      <c r="M66" s="98">
        <f t="shared" si="27"/>
        <v>0</v>
      </c>
      <c r="N66" s="155"/>
      <c r="O66" s="119" t="s">
        <v>23</v>
      </c>
      <c r="P66" s="116">
        <f t="shared" si="28"/>
        <v>0</v>
      </c>
      <c r="Q66" s="116">
        <f t="shared" si="29"/>
        <v>0</v>
      </c>
      <c r="R66" s="116">
        <f t="shared" si="30"/>
        <v>0</v>
      </c>
      <c r="S66" s="116">
        <f t="shared" si="31"/>
        <v>0</v>
      </c>
      <c r="T66" s="98">
        <f t="shared" si="32"/>
        <v>0</v>
      </c>
      <c r="U66" s="155"/>
      <c r="V66" s="119" t="s">
        <v>23</v>
      </c>
      <c r="W66" s="116">
        <v>0</v>
      </c>
      <c r="X66" s="116">
        <v>0</v>
      </c>
      <c r="Y66" s="116">
        <v>0</v>
      </c>
      <c r="Z66" s="116">
        <v>0</v>
      </c>
      <c r="AA66" s="98">
        <f t="shared" si="33"/>
        <v>0</v>
      </c>
      <c r="AB66" s="155"/>
      <c r="AC66" s="119" t="s">
        <v>23</v>
      </c>
      <c r="AD66" s="116">
        <v>0</v>
      </c>
      <c r="AE66" s="116">
        <v>0</v>
      </c>
      <c r="AF66" s="116">
        <v>0</v>
      </c>
      <c r="AG66" s="116">
        <v>0</v>
      </c>
      <c r="AH66" s="98">
        <f t="shared" si="34"/>
        <v>0</v>
      </c>
      <c r="AI66" s="155"/>
      <c r="AJ66" s="119" t="s">
        <v>23</v>
      </c>
      <c r="AK66" s="116">
        <v>0</v>
      </c>
      <c r="AL66" s="116">
        <v>0</v>
      </c>
      <c r="AM66" s="116">
        <v>0</v>
      </c>
      <c r="AN66" s="116">
        <v>0</v>
      </c>
      <c r="AO66" s="98">
        <f t="shared" si="35"/>
        <v>0</v>
      </c>
      <c r="AP66" s="155"/>
      <c r="AQ66" s="119" t="s">
        <v>23</v>
      </c>
      <c r="AR66" s="116">
        <f t="shared" si="44"/>
        <v>0</v>
      </c>
      <c r="AS66" s="116">
        <f t="shared" si="41"/>
        <v>0</v>
      </c>
      <c r="AT66" s="116">
        <f t="shared" si="42"/>
        <v>0</v>
      </c>
      <c r="AU66" s="116">
        <f t="shared" si="43"/>
        <v>0</v>
      </c>
      <c r="AV66" s="98">
        <f t="shared" si="37"/>
        <v>0</v>
      </c>
      <c r="AW66" s="155"/>
      <c r="AX66" s="104"/>
      <c r="AY66" s="100"/>
      <c r="AZ66" s="100"/>
      <c r="BA66" s="100"/>
      <c r="BB66" s="100"/>
      <c r="BC66" s="101"/>
      <c r="BD66" s="155"/>
      <c r="BE66" s="104"/>
      <c r="BF66" s="100"/>
      <c r="BG66" s="100"/>
      <c r="BH66" s="100"/>
      <c r="BI66" s="100"/>
      <c r="BJ66" s="101"/>
      <c r="BK66" s="155"/>
      <c r="BL66" s="104"/>
      <c r="BM66" s="100"/>
      <c r="BN66" s="100"/>
      <c r="BO66" s="100"/>
      <c r="BP66" s="100"/>
      <c r="BQ66" s="101"/>
      <c r="BR66" s="155"/>
      <c r="BS66" s="104"/>
      <c r="BT66" s="100"/>
      <c r="BU66" s="100"/>
      <c r="BV66" s="100"/>
      <c r="BW66" s="100"/>
      <c r="BX66" s="101"/>
    </row>
    <row r="67" spans="1:76" x14ac:dyDescent="0.25">
      <c r="A67" s="104" t="s">
        <v>22</v>
      </c>
      <c r="B67" s="100">
        <f t="shared" si="22"/>
        <v>0</v>
      </c>
      <c r="C67" s="100">
        <f t="shared" si="23"/>
        <v>0</v>
      </c>
      <c r="D67" s="100">
        <f t="shared" si="24"/>
        <v>0</v>
      </c>
      <c r="E67" s="100">
        <f t="shared" si="25"/>
        <v>0</v>
      </c>
      <c r="F67" s="101">
        <f t="shared" si="26"/>
        <v>0</v>
      </c>
      <c r="G67" s="155"/>
      <c r="H67" s="104" t="s">
        <v>22</v>
      </c>
      <c r="I67" s="7">
        <v>0</v>
      </c>
      <c r="J67" s="7">
        <v>0</v>
      </c>
      <c r="K67" s="7">
        <v>0</v>
      </c>
      <c r="L67" s="7">
        <v>0</v>
      </c>
      <c r="M67" s="98">
        <f t="shared" si="27"/>
        <v>0</v>
      </c>
      <c r="N67" s="155"/>
      <c r="O67" s="104" t="s">
        <v>22</v>
      </c>
      <c r="P67" s="100">
        <f t="shared" si="28"/>
        <v>0</v>
      </c>
      <c r="Q67" s="100">
        <f t="shared" si="29"/>
        <v>0</v>
      </c>
      <c r="R67" s="100">
        <f t="shared" si="30"/>
        <v>0</v>
      </c>
      <c r="S67" s="100">
        <f t="shared" si="31"/>
        <v>0</v>
      </c>
      <c r="T67" s="101">
        <f t="shared" si="32"/>
        <v>0</v>
      </c>
      <c r="U67" s="155"/>
      <c r="V67" s="104" t="s">
        <v>22</v>
      </c>
      <c r="W67" s="100">
        <v>0</v>
      </c>
      <c r="X67" s="100">
        <v>0</v>
      </c>
      <c r="Y67" s="100">
        <v>0</v>
      </c>
      <c r="Z67" s="100">
        <v>0</v>
      </c>
      <c r="AA67" s="101">
        <f t="shared" si="33"/>
        <v>0</v>
      </c>
      <c r="AB67" s="155"/>
      <c r="AC67" s="104" t="s">
        <v>22</v>
      </c>
      <c r="AD67" s="100">
        <v>0</v>
      </c>
      <c r="AE67" s="100">
        <v>0</v>
      </c>
      <c r="AF67" s="100">
        <v>0</v>
      </c>
      <c r="AG67" s="100">
        <v>0</v>
      </c>
      <c r="AH67" s="101">
        <f t="shared" si="34"/>
        <v>0</v>
      </c>
      <c r="AI67" s="155"/>
      <c r="AJ67" s="104" t="s">
        <v>22</v>
      </c>
      <c r="AK67" s="100">
        <v>0</v>
      </c>
      <c r="AL67" s="100">
        <v>0</v>
      </c>
      <c r="AM67" s="100">
        <v>0</v>
      </c>
      <c r="AN67" s="100">
        <v>0</v>
      </c>
      <c r="AO67" s="101">
        <f t="shared" si="35"/>
        <v>0</v>
      </c>
      <c r="AP67" s="155"/>
      <c r="AQ67" s="104" t="s">
        <v>22</v>
      </c>
      <c r="AR67" s="100">
        <f t="shared" si="44"/>
        <v>0</v>
      </c>
      <c r="AS67" s="100">
        <f t="shared" si="41"/>
        <v>0</v>
      </c>
      <c r="AT67" s="100">
        <f t="shared" si="42"/>
        <v>0</v>
      </c>
      <c r="AU67" s="100">
        <f t="shared" si="43"/>
        <v>0</v>
      </c>
      <c r="AV67" s="101">
        <f t="shared" si="37"/>
        <v>0</v>
      </c>
      <c r="AW67" s="155"/>
      <c r="AX67" s="104"/>
      <c r="AY67" s="100"/>
      <c r="AZ67" s="100"/>
      <c r="BA67" s="100"/>
      <c r="BB67" s="100"/>
      <c r="BC67" s="101"/>
      <c r="BD67" s="155"/>
      <c r="BE67" s="104"/>
      <c r="BF67" s="100"/>
      <c r="BG67" s="100"/>
      <c r="BH67" s="100"/>
      <c r="BI67" s="100"/>
      <c r="BJ67" s="101"/>
      <c r="BK67" s="155"/>
      <c r="BL67" s="104"/>
      <c r="BM67" s="100"/>
      <c r="BN67" s="100"/>
      <c r="BO67" s="100"/>
      <c r="BP67" s="100"/>
      <c r="BQ67" s="101"/>
      <c r="BR67" s="155"/>
      <c r="BS67" s="104"/>
      <c r="BT67" s="100"/>
      <c r="BU67" s="100"/>
      <c r="BV67" s="100"/>
      <c r="BW67" s="100"/>
      <c r="BX67" s="101"/>
    </row>
    <row r="68" spans="1:76" x14ac:dyDescent="0.25">
      <c r="A68" s="105" t="s">
        <v>21</v>
      </c>
      <c r="B68" s="98">
        <f>SUM(B36:B67)</f>
        <v>7492890.04</v>
      </c>
      <c r="C68" s="98">
        <f>SUM(C36:C67)</f>
        <v>7285536</v>
      </c>
      <c r="D68" s="98">
        <f>SUM(D36:D67)</f>
        <v>3358209</v>
      </c>
      <c r="E68" s="98">
        <f>SUM(E36:E67)</f>
        <v>-4406517</v>
      </c>
      <c r="F68" s="98">
        <f>SUM(F36:F67)</f>
        <v>13730118.039999999</v>
      </c>
      <c r="G68" s="155"/>
      <c r="H68" s="105" t="s">
        <v>21</v>
      </c>
      <c r="I68" s="98">
        <f>SUM(I36:I67)</f>
        <v>0</v>
      </c>
      <c r="J68" s="98">
        <f>SUM(J36:J67)</f>
        <v>0</v>
      </c>
      <c r="K68" s="98">
        <f>SUM(K36:K67)</f>
        <v>0</v>
      </c>
      <c r="L68" s="98">
        <f>SUM(L36:L67)</f>
        <v>0</v>
      </c>
      <c r="M68" s="98">
        <f>SUM(M36:M67)</f>
        <v>0</v>
      </c>
      <c r="N68" s="155"/>
      <c r="O68" s="105" t="s">
        <v>21</v>
      </c>
      <c r="P68" s="98">
        <f>SUM(P36:P67)</f>
        <v>7492890.04</v>
      </c>
      <c r="Q68" s="98">
        <f>SUM(Q36:Q67)</f>
        <v>7285536</v>
      </c>
      <c r="R68" s="98">
        <f>SUM(R36:R67)</f>
        <v>3358209</v>
      </c>
      <c r="S68" s="98">
        <f>SUM(S36:S67)</f>
        <v>-4406517</v>
      </c>
      <c r="T68" s="98">
        <f>SUM(T36:T67)</f>
        <v>13730118.039999999</v>
      </c>
      <c r="U68" s="155"/>
      <c r="V68" s="105" t="s">
        <v>21</v>
      </c>
      <c r="W68" s="98">
        <f>SUM(W36:W67)</f>
        <v>0</v>
      </c>
      <c r="X68" s="98">
        <f>SUM(X36:X67)</f>
        <v>0</v>
      </c>
      <c r="Y68" s="98">
        <f>SUM(Y36:Y67)</f>
        <v>0</v>
      </c>
      <c r="Z68" s="98">
        <f>SUM(Z36:Z67)</f>
        <v>0</v>
      </c>
      <c r="AA68" s="98">
        <f>SUM(AA36:AA67)</f>
        <v>0</v>
      </c>
      <c r="AB68" s="155"/>
      <c r="AC68" s="105" t="s">
        <v>21</v>
      </c>
      <c r="AD68" s="98">
        <f>SUM(AD36:AD67)</f>
        <v>4995260</v>
      </c>
      <c r="AE68" s="98">
        <f>SUM(AE36:AE67)</f>
        <v>4857024</v>
      </c>
      <c r="AF68" s="98">
        <f>SUM(AF36:AF67)</f>
        <v>2238806</v>
      </c>
      <c r="AG68" s="98">
        <f>SUM(AG36:AG67)</f>
        <v>-2937678</v>
      </c>
      <c r="AH68" s="98">
        <f>SUM(AH36:AH67)</f>
        <v>9153412</v>
      </c>
      <c r="AI68" s="155"/>
      <c r="AJ68" s="105" t="s">
        <v>21</v>
      </c>
      <c r="AK68" s="98">
        <f>SUM(AK36:AK67)</f>
        <v>0</v>
      </c>
      <c r="AL68" s="98">
        <f>SUM(AL36:AL67)</f>
        <v>0</v>
      </c>
      <c r="AM68" s="98">
        <f>SUM(AM36:AM67)</f>
        <v>0</v>
      </c>
      <c r="AN68" s="98">
        <f>SUM(AN36:AN67)</f>
        <v>0</v>
      </c>
      <c r="AO68" s="98">
        <f>SUM(AO36:AO67)</f>
        <v>0</v>
      </c>
      <c r="AP68" s="155"/>
      <c r="AQ68" s="105" t="s">
        <v>21</v>
      </c>
      <c r="AR68" s="98">
        <f>SUM(AR36:AR67)</f>
        <v>2497630.04</v>
      </c>
      <c r="AS68" s="98">
        <f>SUM(AS36:AS67)</f>
        <v>2428512</v>
      </c>
      <c r="AT68" s="98">
        <f>SUM(AT36:AT67)</f>
        <v>1119403</v>
      </c>
      <c r="AU68" s="98">
        <f>SUM(AU36:AU67)</f>
        <v>-1468839</v>
      </c>
      <c r="AV68" s="98">
        <f>SUM(AV36:AV67)</f>
        <v>4576706.04</v>
      </c>
      <c r="AW68" s="155"/>
      <c r="AX68" s="105" t="s">
        <v>21</v>
      </c>
      <c r="AY68" s="98">
        <f>SUM(AY36:AY67)</f>
        <v>0</v>
      </c>
      <c r="AZ68" s="98">
        <f>SUM(AZ36:AZ67)</f>
        <v>0</v>
      </c>
      <c r="BA68" s="98">
        <f>SUM(BA36:BA67)</f>
        <v>0</v>
      </c>
      <c r="BB68" s="98">
        <f>SUM(BB36:BB67)</f>
        <v>0</v>
      </c>
      <c r="BC68" s="98">
        <f>SUM(BC36:BC67)</f>
        <v>0</v>
      </c>
      <c r="BD68" s="155"/>
      <c r="BE68" s="105" t="s">
        <v>21</v>
      </c>
      <c r="BF68" s="98">
        <f>SUM(BF36:BF67)</f>
        <v>2497630</v>
      </c>
      <c r="BG68" s="98">
        <f>SUM(BG36:BG67)</f>
        <v>2428512</v>
      </c>
      <c r="BH68" s="98">
        <f>SUM(BH36:BH67)</f>
        <v>1119403</v>
      </c>
      <c r="BI68" s="98">
        <f>SUM(BI36:BI67)</f>
        <v>-1468839</v>
      </c>
      <c r="BJ68" s="98">
        <f>SUM(BJ36:BJ67)</f>
        <v>4576706</v>
      </c>
      <c r="BK68" s="155"/>
      <c r="BL68" s="105" t="s">
        <v>21</v>
      </c>
      <c r="BM68" s="98">
        <f>SUM(BM36:BM67)</f>
        <v>0</v>
      </c>
      <c r="BN68" s="98">
        <f>SUM(BN36:BN67)</f>
        <v>0</v>
      </c>
      <c r="BO68" s="98">
        <f>SUM(BO36:BO67)</f>
        <v>0</v>
      </c>
      <c r="BP68" s="98">
        <f>SUM(BP36:BP67)</f>
        <v>0</v>
      </c>
      <c r="BQ68" s="98">
        <f>SUM(BQ36:BQ67)</f>
        <v>0</v>
      </c>
      <c r="BR68" s="155"/>
      <c r="BS68" s="105" t="s">
        <v>21</v>
      </c>
      <c r="BT68" s="98">
        <v>0</v>
      </c>
      <c r="BU68" s="98">
        <v>0</v>
      </c>
      <c r="BV68" s="98">
        <v>0</v>
      </c>
      <c r="BW68" s="98">
        <v>0</v>
      </c>
      <c r="BX68" s="98">
        <v>0</v>
      </c>
    </row>
    <row r="69" spans="1:76" ht="13.8" thickBot="1" x14ac:dyDescent="0.3">
      <c r="A69" s="122"/>
      <c r="B69" s="156"/>
      <c r="C69" s="156"/>
      <c r="D69" s="156"/>
      <c r="E69" s="156"/>
      <c r="F69" s="108"/>
      <c r="G69" s="155"/>
      <c r="H69" s="122"/>
      <c r="I69" s="156"/>
      <c r="J69" s="156"/>
      <c r="K69" s="156"/>
      <c r="L69" s="156"/>
      <c r="M69" s="108"/>
      <c r="N69" s="155"/>
      <c r="O69" s="122"/>
      <c r="P69" s="156"/>
      <c r="Q69" s="156"/>
      <c r="R69" s="156"/>
      <c r="S69" s="156"/>
      <c r="T69" s="108"/>
      <c r="U69" s="155"/>
      <c r="V69" s="122"/>
      <c r="W69" s="156"/>
      <c r="X69" s="156"/>
      <c r="Y69" s="156"/>
      <c r="Z69" s="156"/>
      <c r="AA69" s="108"/>
      <c r="AB69" s="155"/>
      <c r="AC69" s="122"/>
      <c r="AD69" s="156"/>
      <c r="AE69" s="156"/>
      <c r="AF69" s="156"/>
      <c r="AG69" s="156"/>
      <c r="AH69" s="108"/>
      <c r="AI69" s="155"/>
      <c r="AJ69" s="122"/>
      <c r="AK69" s="156"/>
      <c r="AL69" s="156"/>
      <c r="AM69" s="156"/>
      <c r="AN69" s="156"/>
      <c r="AO69" s="108"/>
      <c r="AP69" s="155"/>
      <c r="AQ69" s="122"/>
      <c r="AR69" s="156"/>
      <c r="AS69" s="156"/>
      <c r="AT69" s="156"/>
      <c r="AU69" s="156"/>
      <c r="AV69" s="108"/>
      <c r="AW69" s="155"/>
      <c r="AX69" s="122"/>
      <c r="AY69" s="156"/>
      <c r="AZ69" s="156"/>
      <c r="BA69" s="156"/>
      <c r="BB69" s="156"/>
      <c r="BC69" s="108"/>
      <c r="BD69" s="155"/>
      <c r="BE69" s="122"/>
      <c r="BF69" s="156"/>
      <c r="BG69" s="156"/>
      <c r="BH69" s="156"/>
      <c r="BI69" s="156"/>
      <c r="BJ69" s="108"/>
      <c r="BK69" s="155"/>
      <c r="BL69" s="122"/>
      <c r="BM69" s="156"/>
      <c r="BN69" s="156"/>
      <c r="BO69" s="156"/>
      <c r="BP69" s="156"/>
      <c r="BQ69" s="108"/>
      <c r="BR69" s="155"/>
      <c r="BS69" s="122"/>
      <c r="BT69" s="156"/>
      <c r="BU69" s="156"/>
      <c r="BV69" s="156"/>
      <c r="BW69" s="156"/>
      <c r="BX69" s="108"/>
    </row>
    <row r="70" spans="1:76" ht="24.75" customHeight="1" thickBot="1" x14ac:dyDescent="0.3">
      <c r="A70" s="107" t="s">
        <v>20</v>
      </c>
      <c r="B70" s="108">
        <f>SUM(B12,B18,B27,B33,B68)</f>
        <v>35526259.640000008</v>
      </c>
      <c r="C70" s="108">
        <f>SUM(C12,C18,C27,C33,C68)</f>
        <v>26580750.739999998</v>
      </c>
      <c r="D70" s="108">
        <f>SUM(D12,D18,D27,D33,D68)</f>
        <v>81855500</v>
      </c>
      <c r="E70" s="108">
        <f>SUM(E12,E18,E27,E33,E68)</f>
        <v>-30325583.539999999</v>
      </c>
      <c r="F70" s="108">
        <f>SUM(F12,F18,F27,F33,F68)</f>
        <v>113636926.84</v>
      </c>
      <c r="G70" s="155"/>
      <c r="H70" s="107" t="s">
        <v>20</v>
      </c>
      <c r="I70" s="108">
        <f>SUM(I12,I18,I27,I33,I68)</f>
        <v>0</v>
      </c>
      <c r="J70" s="108">
        <f>SUM(J12,J18,J27,J33,J68)</f>
        <v>0</v>
      </c>
      <c r="K70" s="108">
        <f>SUM(K12,K18,K27,K33,K68)</f>
        <v>0</v>
      </c>
      <c r="L70" s="108">
        <f>SUM(L12,L18,L27,L33,L68)</f>
        <v>0</v>
      </c>
      <c r="M70" s="108">
        <f>SUM(M12,M18,M27,M33,M68)</f>
        <v>0</v>
      </c>
      <c r="N70" s="155"/>
      <c r="O70" s="107" t="s">
        <v>20</v>
      </c>
      <c r="P70" s="108">
        <f>SUM(P12,P18,P27,P33,P68)</f>
        <v>35526259.640000008</v>
      </c>
      <c r="Q70" s="108">
        <f>SUM(Q12,Q18,Q27,Q33,Q68)</f>
        <v>26580750.739999998</v>
      </c>
      <c r="R70" s="108">
        <f>SUM(R12,R18,R27,R33,R68)</f>
        <v>81855500</v>
      </c>
      <c r="S70" s="108">
        <f>SUM(S12,S18,S27,S33,S68)</f>
        <v>-30325583.539999999</v>
      </c>
      <c r="T70" s="108">
        <f>SUM(T12,T18,T27,T33,T68)</f>
        <v>113636926.84</v>
      </c>
      <c r="U70" s="155"/>
      <c r="V70" s="107" t="s">
        <v>20</v>
      </c>
      <c r="W70" s="108">
        <f>SUM(W12,W18,W27,W33,W68)</f>
        <v>0</v>
      </c>
      <c r="X70" s="108">
        <f>SUM(X12,X18,X27,X33,X68)</f>
        <v>0</v>
      </c>
      <c r="Y70" s="108">
        <f>SUM(Y12,Y18,Y27,Y33,Y68)</f>
        <v>0</v>
      </c>
      <c r="Z70" s="108">
        <f>SUM(Z12,Z18,Z27,Z33,Z68)</f>
        <v>0</v>
      </c>
      <c r="AA70" s="108">
        <f>SUM(AA12,AA18,AA27,AA33,AA68)</f>
        <v>0</v>
      </c>
      <c r="AB70" s="155"/>
      <c r="AC70" s="107" t="s">
        <v>20</v>
      </c>
      <c r="AD70" s="108">
        <f>SUM(AD12,AD18,AD27,AD33,AD68)</f>
        <v>6893790</v>
      </c>
      <c r="AE70" s="108">
        <f>SUM(AE12,AE18,AE27,AE33,AE68)</f>
        <v>7425348</v>
      </c>
      <c r="AF70" s="108">
        <f>SUM(AF12,AF18,AF27,AF33,AF68)</f>
        <v>6682156</v>
      </c>
      <c r="AG70" s="108">
        <f>SUM(AG12,AG18,AG27,AG33,AG68)</f>
        <v>-4971808</v>
      </c>
      <c r="AH70" s="108">
        <f>SUM(AH12,AH18,AH27,AH33,AH68)</f>
        <v>16029486</v>
      </c>
      <c r="AI70" s="155"/>
      <c r="AJ70" s="107" t="s">
        <v>20</v>
      </c>
      <c r="AK70" s="108">
        <f>SUM(AK12,AK18,AK27,AK33,AK68)</f>
        <v>0</v>
      </c>
      <c r="AL70" s="108">
        <f>SUM(AL12,AL18,AL27,AL33,AL68)</f>
        <v>0</v>
      </c>
      <c r="AM70" s="108">
        <f>SUM(AM12,AM18,AM27,AM33,AM68)</f>
        <v>0</v>
      </c>
      <c r="AN70" s="108">
        <f>SUM(AN12,AN18,AN27,AN33,AN68)</f>
        <v>0</v>
      </c>
      <c r="AO70" s="108">
        <f>SUM(AO12,AO18,AO27,AO33,AO68)</f>
        <v>0</v>
      </c>
      <c r="AP70" s="155"/>
      <c r="AQ70" s="107" t="s">
        <v>20</v>
      </c>
      <c r="AR70" s="108">
        <f>SUM(AR12,AR18,AR27,AR33,AR68)</f>
        <v>28632469.640000008</v>
      </c>
      <c r="AS70" s="108">
        <f>SUM(AS12,AS18,AS27,AS33,AS68)</f>
        <v>19155402.739999998</v>
      </c>
      <c r="AT70" s="108">
        <f>SUM(AT12,AT18,AT27,AT33,AT68)</f>
        <v>75173344</v>
      </c>
      <c r="AU70" s="108">
        <f>SUM(AU12,AU18,AU27,AU33,AU68)</f>
        <v>-25353775.539999999</v>
      </c>
      <c r="AV70" s="108">
        <f>SUM(AV12,AV18,AV27,AV33,AV68)</f>
        <v>97607440.840000004</v>
      </c>
      <c r="AW70" s="155"/>
      <c r="AX70" s="107" t="s">
        <v>20</v>
      </c>
      <c r="AY70" s="108">
        <f>SUM(AY12,AY18,AY27,AY33,AY68)</f>
        <v>0</v>
      </c>
      <c r="AZ70" s="108">
        <f>SUM(AZ12,AZ18,AZ27,AZ33,AZ68)</f>
        <v>0</v>
      </c>
      <c r="BA70" s="108">
        <f>SUM(BA12,BA18,BA27,BA33,BA68)</f>
        <v>0</v>
      </c>
      <c r="BB70" s="108">
        <f>SUM(BB12,BB18,BB27,BB33,BB68)</f>
        <v>0</v>
      </c>
      <c r="BC70" s="108">
        <f>SUM(BC12,BC18,BC27,BC33,BC68)</f>
        <v>0</v>
      </c>
      <c r="BD70" s="155"/>
      <c r="BE70" s="107" t="s">
        <v>20</v>
      </c>
      <c r="BF70" s="108">
        <f>SUM(BF12,BF18,BF27,BF33,BF68)</f>
        <v>3446895</v>
      </c>
      <c r="BG70" s="108">
        <f>SUM(BG12,BG18,BG27,BG33,BG68)</f>
        <v>3712674</v>
      </c>
      <c r="BH70" s="108">
        <f>SUM(BH12,BH18,BH27,BH33,BH68)</f>
        <v>3341078</v>
      </c>
      <c r="BI70" s="108">
        <f>SUM(BI12,BI18,BI27,BI33,BI68)</f>
        <v>-2485904</v>
      </c>
      <c r="BJ70" s="108">
        <f>SUM(BJ12,BJ18,BJ27,BJ33,BJ68)</f>
        <v>8014743</v>
      </c>
      <c r="BK70" s="155"/>
      <c r="BL70" s="107" t="s">
        <v>20</v>
      </c>
      <c r="BM70" s="108">
        <f>SUM(BM12,BM18,BM27,BM33,BM68)</f>
        <v>0</v>
      </c>
      <c r="BN70" s="108">
        <f>SUM(BN12,BN18,BN27,BN33,BN68)</f>
        <v>0</v>
      </c>
      <c r="BO70" s="108">
        <f>SUM(BO12,BO18,BO27,BO33,BO68)</f>
        <v>0</v>
      </c>
      <c r="BP70" s="108">
        <f>SUM(BP12,BP18,BP27,BP33,BP68)</f>
        <v>0</v>
      </c>
      <c r="BQ70" s="108">
        <f>SUM(BQ12,BQ18,BQ27,BQ33,BQ68)</f>
        <v>0</v>
      </c>
      <c r="BR70" s="155"/>
      <c r="BS70" s="107" t="s">
        <v>20</v>
      </c>
      <c r="BT70" s="108">
        <v>25185574.640000008</v>
      </c>
      <c r="BU70" s="108">
        <v>15442728.739999998</v>
      </c>
      <c r="BV70" s="108">
        <v>71832266</v>
      </c>
      <c r="BW70" s="108">
        <v>-22867871.539999999</v>
      </c>
      <c r="BX70" s="108">
        <v>89592697.840000004</v>
      </c>
    </row>
    <row r="71" spans="1:76" x14ac:dyDescent="0.25">
      <c r="A71" s="118"/>
      <c r="B71" s="116"/>
      <c r="C71" s="116"/>
      <c r="D71" s="116"/>
      <c r="E71" s="116"/>
      <c r="F71" s="98"/>
      <c r="G71" s="155"/>
      <c r="H71" s="118"/>
      <c r="I71" s="116"/>
      <c r="J71" s="116"/>
      <c r="K71" s="116"/>
      <c r="L71" s="116"/>
      <c r="M71" s="98"/>
      <c r="N71" s="155"/>
      <c r="O71" s="118"/>
      <c r="P71" s="116"/>
      <c r="Q71" s="116"/>
      <c r="R71" s="116"/>
      <c r="S71" s="116"/>
      <c r="T71" s="98"/>
      <c r="U71" s="155"/>
      <c r="V71" s="118"/>
      <c r="W71" s="116"/>
      <c r="X71" s="116"/>
      <c r="Y71" s="116"/>
      <c r="Z71" s="116"/>
      <c r="AA71" s="98"/>
      <c r="AB71" s="155"/>
      <c r="AC71" s="118"/>
      <c r="AD71" s="116"/>
      <c r="AE71" s="116"/>
      <c r="AF71" s="116"/>
      <c r="AG71" s="116"/>
      <c r="AH71" s="98"/>
      <c r="AI71" s="155"/>
      <c r="AJ71" s="118"/>
      <c r="AK71" s="116"/>
      <c r="AL71" s="116"/>
      <c r="AM71" s="116"/>
      <c r="AN71" s="116"/>
      <c r="AO71" s="98"/>
      <c r="AP71" s="155"/>
      <c r="AQ71" s="118"/>
      <c r="AR71" s="116"/>
      <c r="AS71" s="116"/>
      <c r="AT71" s="116"/>
      <c r="AU71" s="116"/>
      <c r="AV71" s="98"/>
      <c r="AW71" s="155"/>
      <c r="AX71" s="118"/>
      <c r="AY71" s="116"/>
      <c r="AZ71" s="116"/>
      <c r="BA71" s="116"/>
      <c r="BB71" s="116"/>
      <c r="BC71" s="98"/>
      <c r="BD71" s="155"/>
      <c r="BE71" s="118"/>
      <c r="BF71" s="116"/>
      <c r="BG71" s="116"/>
      <c r="BH71" s="116"/>
      <c r="BI71" s="116"/>
      <c r="BJ71" s="98"/>
      <c r="BK71" s="155"/>
      <c r="BL71" s="118"/>
      <c r="BM71" s="116"/>
      <c r="BN71" s="116"/>
      <c r="BO71" s="116"/>
      <c r="BP71" s="116"/>
      <c r="BQ71" s="98"/>
      <c r="BR71" s="155"/>
      <c r="BS71" s="118"/>
      <c r="BT71" s="116"/>
      <c r="BU71" s="116"/>
      <c r="BV71" s="116"/>
      <c r="BW71" s="116"/>
      <c r="BX71" s="98"/>
    </row>
    <row r="72" spans="1:76" x14ac:dyDescent="0.25">
      <c r="A72" s="121" t="s">
        <v>19</v>
      </c>
      <c r="B72" s="116">
        <f>P72+I72</f>
        <v>0</v>
      </c>
      <c r="C72" s="116">
        <f>Q72+J72</f>
        <v>0</v>
      </c>
      <c r="D72" s="116">
        <f>R72+K72</f>
        <v>0</v>
      </c>
      <c r="E72" s="116">
        <f>S72+L72</f>
        <v>0</v>
      </c>
      <c r="F72" s="98">
        <f>SUM(B72:E72)</f>
        <v>0</v>
      </c>
      <c r="G72" s="155"/>
      <c r="H72" s="121" t="s">
        <v>19</v>
      </c>
      <c r="I72" s="7">
        <f>-P72</f>
        <v>-3890353.5500000017</v>
      </c>
      <c r="J72" s="7">
        <f>-Q72</f>
        <v>-206984.46000000089</v>
      </c>
      <c r="K72" s="7">
        <f>-R72</f>
        <v>-1204610</v>
      </c>
      <c r="L72" s="7">
        <f>-S72</f>
        <v>5301948.08</v>
      </c>
      <c r="M72" s="98">
        <f>SUM(I72:L72)</f>
        <v>6.99999975040555E-2</v>
      </c>
      <c r="N72" s="155"/>
      <c r="O72" s="121" t="s">
        <v>19</v>
      </c>
      <c r="P72" s="116">
        <f>AR72-AK72+AD72+W72</f>
        <v>3890353.5500000017</v>
      </c>
      <c r="Q72" s="116">
        <f>AS72-AL72+AE72+X72</f>
        <v>206984.46000000089</v>
      </c>
      <c r="R72" s="116">
        <f>AT72-AM72+AF72+Y72</f>
        <v>1204610</v>
      </c>
      <c r="S72" s="116">
        <f>AU72-AN72+AG72+Z72</f>
        <v>-5301948.08</v>
      </c>
      <c r="T72" s="98">
        <f>SUM(P72:S72)</f>
        <v>-6.99999975040555E-2</v>
      </c>
      <c r="U72" s="155"/>
      <c r="V72" s="121" t="s">
        <v>19</v>
      </c>
      <c r="W72" s="116">
        <v>5411486.9000000004</v>
      </c>
      <c r="X72" s="116">
        <v>12395104.76</v>
      </c>
      <c r="Y72" s="116">
        <v>0</v>
      </c>
      <c r="Z72" s="116">
        <v>-1430.77</v>
      </c>
      <c r="AA72" s="98">
        <f>SUM(W72:Z72)</f>
        <v>17805160.890000001</v>
      </c>
      <c r="AB72" s="155"/>
      <c r="AC72" s="121" t="s">
        <v>19</v>
      </c>
      <c r="AD72" s="116">
        <v>0</v>
      </c>
      <c r="AE72" s="116">
        <v>0</v>
      </c>
      <c r="AF72" s="116">
        <v>0</v>
      </c>
      <c r="AG72" s="116">
        <v>0</v>
      </c>
      <c r="AH72" s="98">
        <f>SUM(AD72:AG72)</f>
        <v>0</v>
      </c>
      <c r="AI72" s="155"/>
      <c r="AJ72" s="121" t="s">
        <v>19</v>
      </c>
      <c r="AK72" s="116">
        <v>5322589.3099999996</v>
      </c>
      <c r="AL72" s="116">
        <v>12191483.289999999</v>
      </c>
      <c r="AM72" s="116">
        <v>0</v>
      </c>
      <c r="AN72" s="116">
        <v>-1407.27</v>
      </c>
      <c r="AO72" s="98">
        <f>SUM(AK72:AN72)</f>
        <v>17512665.329999998</v>
      </c>
      <c r="AP72" s="155"/>
      <c r="AQ72" s="121" t="s">
        <v>19</v>
      </c>
      <c r="AR72" s="116">
        <f>BT72-BM72+BF72+AY72</f>
        <v>3801455.9600000009</v>
      </c>
      <c r="AS72" s="116">
        <f>BU72-BN72+BG72+AZ72</f>
        <v>3362.9899999999907</v>
      </c>
      <c r="AT72" s="116">
        <f>BV72-BO72+BH72+BA72</f>
        <v>1204610</v>
      </c>
      <c r="AU72" s="116">
        <f>BW72-BP72+BI72+BB72</f>
        <v>-5301924.58</v>
      </c>
      <c r="AV72" s="98">
        <f>SUM(AR72:AU72)</f>
        <v>-292495.62999999896</v>
      </c>
      <c r="AW72" s="155"/>
      <c r="AX72" s="121" t="s">
        <v>19</v>
      </c>
      <c r="AY72" s="116">
        <v>306913.18</v>
      </c>
      <c r="AZ72" s="116">
        <v>702989.97</v>
      </c>
      <c r="BA72" s="116">
        <v>0</v>
      </c>
      <c r="BB72" s="116">
        <v>-81.150000000000006</v>
      </c>
      <c r="BC72" s="98">
        <f>SUM(AY72:BB72)</f>
        <v>1009821.9999999999</v>
      </c>
      <c r="BD72" s="155"/>
      <c r="BE72" s="121" t="s">
        <v>19</v>
      </c>
      <c r="BF72" s="116">
        <v>0</v>
      </c>
      <c r="BG72" s="116">
        <v>0</v>
      </c>
      <c r="BH72" s="116">
        <v>0</v>
      </c>
      <c r="BI72" s="116">
        <v>0</v>
      </c>
      <c r="BJ72" s="98">
        <f>SUM(BF72:BI72)</f>
        <v>0</v>
      </c>
      <c r="BK72" s="155"/>
      <c r="BL72" s="121" t="s">
        <v>19</v>
      </c>
      <c r="BM72" s="116">
        <v>1324039.7199999993</v>
      </c>
      <c r="BN72" s="116">
        <v>3032735.98</v>
      </c>
      <c r="BO72" s="116">
        <v>0</v>
      </c>
      <c r="BP72" s="116">
        <v>-350.07</v>
      </c>
      <c r="BQ72" s="98">
        <f>SUM(BM72:BP72)</f>
        <v>4356425.629999999</v>
      </c>
      <c r="BR72" s="155"/>
      <c r="BS72" s="121" t="s">
        <v>19</v>
      </c>
      <c r="BT72" s="116">
        <v>4818582.5</v>
      </c>
      <c r="BU72" s="116">
        <v>2333109</v>
      </c>
      <c r="BV72" s="116">
        <v>1204610</v>
      </c>
      <c r="BW72" s="116">
        <v>-5302193.5</v>
      </c>
      <c r="BX72" s="98">
        <v>3054108</v>
      </c>
    </row>
    <row r="73" spans="1:76" x14ac:dyDescent="0.25">
      <c r="A73" s="121"/>
      <c r="B73" s="116"/>
      <c r="C73" s="116"/>
      <c r="D73" s="116"/>
      <c r="E73" s="116"/>
      <c r="F73" s="98"/>
      <c r="G73" s="155"/>
      <c r="H73" s="121"/>
      <c r="I73" s="7"/>
      <c r="J73" s="7"/>
      <c r="K73" s="7"/>
      <c r="L73" s="7"/>
      <c r="M73" s="98"/>
      <c r="N73" s="155"/>
      <c r="O73" s="121"/>
      <c r="P73" s="116"/>
      <c r="Q73" s="116"/>
      <c r="R73" s="116"/>
      <c r="S73" s="116"/>
      <c r="T73" s="98"/>
      <c r="U73" s="155"/>
      <c r="V73" s="121"/>
      <c r="W73" s="116"/>
      <c r="X73" s="116"/>
      <c r="Y73" s="116"/>
      <c r="Z73" s="116"/>
      <c r="AA73" s="98"/>
      <c r="AB73" s="155"/>
      <c r="AC73" s="121"/>
      <c r="AD73" s="116"/>
      <c r="AE73" s="116"/>
      <c r="AF73" s="116"/>
      <c r="AG73" s="116"/>
      <c r="AH73" s="98"/>
      <c r="AI73" s="155"/>
      <c r="AJ73" s="121"/>
      <c r="AK73" s="116"/>
      <c r="AL73" s="116"/>
      <c r="AM73" s="116"/>
      <c r="AN73" s="116"/>
      <c r="AO73" s="98"/>
      <c r="AP73" s="155"/>
      <c r="AQ73" s="121"/>
      <c r="AR73" s="116"/>
      <c r="AS73" s="116"/>
      <c r="AT73" s="116"/>
      <c r="AU73" s="116"/>
      <c r="AV73" s="98"/>
      <c r="AW73" s="155"/>
      <c r="AX73" s="121"/>
      <c r="AY73" s="116"/>
      <c r="AZ73" s="116"/>
      <c r="BA73" s="116"/>
      <c r="BB73" s="116"/>
      <c r="BC73" s="98"/>
      <c r="BD73" s="155"/>
      <c r="BE73" s="121"/>
      <c r="BF73" s="116"/>
      <c r="BG73" s="116"/>
      <c r="BH73" s="116"/>
      <c r="BI73" s="116"/>
      <c r="BJ73" s="98"/>
      <c r="BK73" s="155"/>
      <c r="BL73" s="121"/>
      <c r="BM73" s="116"/>
      <c r="BN73" s="116"/>
      <c r="BO73" s="116"/>
      <c r="BP73" s="116"/>
      <c r="BQ73" s="98"/>
      <c r="BR73" s="155"/>
      <c r="BS73" s="121"/>
      <c r="BT73" s="116"/>
      <c r="BU73" s="116"/>
      <c r="BV73" s="116"/>
      <c r="BW73" s="116"/>
      <c r="BX73" s="98"/>
    </row>
    <row r="74" spans="1:76" x14ac:dyDescent="0.25">
      <c r="A74" s="121" t="s">
        <v>18</v>
      </c>
      <c r="B74" s="116">
        <f>P74+I74</f>
        <v>0</v>
      </c>
      <c r="C74" s="116">
        <f>Q74+J74</f>
        <v>0</v>
      </c>
      <c r="D74" s="116">
        <f>R74+K74</f>
        <v>0</v>
      </c>
      <c r="E74" s="116">
        <f>S74+L74</f>
        <v>0</v>
      </c>
      <c r="F74" s="98">
        <f>SUM(B74:E74)</f>
        <v>0</v>
      </c>
      <c r="G74" s="155"/>
      <c r="H74" s="121" t="s">
        <v>18</v>
      </c>
      <c r="I74" s="7">
        <f>-P74</f>
        <v>-3494227.8500000006</v>
      </c>
      <c r="J74" s="7">
        <f>-Q74</f>
        <v>-213453.86000000127</v>
      </c>
      <c r="K74" s="7">
        <f>-R74</f>
        <v>-1257895</v>
      </c>
      <c r="L74" s="7">
        <f>-S74</f>
        <v>4965576.71</v>
      </c>
      <c r="M74" s="98">
        <f>SUM(I74:L74)</f>
        <v>0</v>
      </c>
      <c r="N74" s="155"/>
      <c r="O74" s="121" t="s">
        <v>18</v>
      </c>
      <c r="P74" s="116">
        <f>AR74-AK74+AD74+W74</f>
        <v>3494227.8500000006</v>
      </c>
      <c r="Q74" s="116">
        <f>AS74-AL74+AE74+X74</f>
        <v>213453.86000000127</v>
      </c>
      <c r="R74" s="116">
        <f>AT74-AM74+AF74+Y74</f>
        <v>1257895</v>
      </c>
      <c r="S74" s="116">
        <f>AU74-AN74+AG74+Z74</f>
        <v>-4965576.71</v>
      </c>
      <c r="T74" s="98">
        <f>SUM(P74:S74)</f>
        <v>0</v>
      </c>
      <c r="U74" s="155"/>
      <c r="V74" s="121" t="s">
        <v>18</v>
      </c>
      <c r="W74" s="116">
        <v>6890097.3700000001</v>
      </c>
      <c r="X74" s="116">
        <v>12482168.99</v>
      </c>
      <c r="Y74" s="116">
        <v>0</v>
      </c>
      <c r="Z74" s="116">
        <v>-2156.71</v>
      </c>
      <c r="AA74" s="98">
        <f>SUM(W74:Z74)</f>
        <v>19370109.649999999</v>
      </c>
      <c r="AB74" s="155"/>
      <c r="AC74" s="121" t="s">
        <v>18</v>
      </c>
      <c r="AD74" s="116">
        <v>0</v>
      </c>
      <c r="AE74" s="116">
        <v>0</v>
      </c>
      <c r="AF74" s="116">
        <v>0</v>
      </c>
      <c r="AG74" s="116">
        <v>0</v>
      </c>
      <c r="AH74" s="98">
        <f>SUM(AD74:AG74)</f>
        <v>0</v>
      </c>
      <c r="AI74" s="155"/>
      <c r="AJ74" s="121" t="s">
        <v>18</v>
      </c>
      <c r="AK74" s="116">
        <v>6805981.8200000003</v>
      </c>
      <c r="AL74" s="116">
        <v>12329784.42</v>
      </c>
      <c r="AM74" s="116">
        <v>0</v>
      </c>
      <c r="AN74" s="116">
        <v>-2130.38</v>
      </c>
      <c r="AO74" s="98">
        <f>SUM(AK74:AN74)</f>
        <v>19133635.860000003</v>
      </c>
      <c r="AP74" s="155"/>
      <c r="AQ74" s="121" t="s">
        <v>18</v>
      </c>
      <c r="AR74" s="116">
        <f>BT74-BM74+BF74+AY74</f>
        <v>3410112.3000000007</v>
      </c>
      <c r="AS74" s="116">
        <f>BU74-BN74+BG74+AZ74</f>
        <v>61069.29000000011</v>
      </c>
      <c r="AT74" s="116">
        <f>BV74-BO74+BH74+BA74</f>
        <v>1257895</v>
      </c>
      <c r="AU74" s="116">
        <f>BW74-BP74+BI74+BB74</f>
        <v>-4965550.38</v>
      </c>
      <c r="AV74" s="98">
        <f>SUM(AR74:AU74)</f>
        <v>-236473.78999999911</v>
      </c>
      <c r="AW74" s="155"/>
      <c r="AX74" s="121" t="s">
        <v>18</v>
      </c>
      <c r="AY74" s="116">
        <v>9419.89</v>
      </c>
      <c r="AZ74" s="116">
        <v>17065.169999999998</v>
      </c>
      <c r="BA74" s="116">
        <v>0</v>
      </c>
      <c r="BB74" s="116">
        <v>-2.95</v>
      </c>
      <c r="BC74" s="98">
        <f>SUM(AY74:BB74)</f>
        <v>26482.109999999997</v>
      </c>
      <c r="BD74" s="155"/>
      <c r="BE74" s="121" t="s">
        <v>18</v>
      </c>
      <c r="BF74" s="116">
        <v>0</v>
      </c>
      <c r="BG74" s="116">
        <v>0</v>
      </c>
      <c r="BH74" s="116">
        <v>0</v>
      </c>
      <c r="BI74" s="116">
        <v>0</v>
      </c>
      <c r="BJ74" s="98">
        <f>SUM(BF74:BI74)</f>
        <v>0</v>
      </c>
      <c r="BK74" s="155"/>
      <c r="BL74" s="121" t="s">
        <v>18</v>
      </c>
      <c r="BM74" s="116">
        <v>1118378.0899999994</v>
      </c>
      <c r="BN74" s="116">
        <v>2026064.88</v>
      </c>
      <c r="BO74" s="116">
        <v>0</v>
      </c>
      <c r="BP74" s="116">
        <v>-350.07</v>
      </c>
      <c r="BQ74" s="98">
        <f>SUM(BM74:BP74)</f>
        <v>3144092.8999999994</v>
      </c>
      <c r="BR74" s="155"/>
      <c r="BS74" s="121" t="s">
        <v>18</v>
      </c>
      <c r="BT74" s="116">
        <v>4519070.5</v>
      </c>
      <c r="BU74" s="116">
        <v>2070069</v>
      </c>
      <c r="BV74" s="116">
        <v>1257895</v>
      </c>
      <c r="BW74" s="116">
        <v>-4965897.5</v>
      </c>
      <c r="BX74" s="98">
        <v>2881137</v>
      </c>
    </row>
    <row r="75" spans="1:76" x14ac:dyDescent="0.25">
      <c r="A75" s="118"/>
      <c r="B75" s="116"/>
      <c r="C75" s="116"/>
      <c r="D75" s="116"/>
      <c r="E75" s="116"/>
      <c r="F75" s="98"/>
      <c r="G75" s="155"/>
      <c r="H75" s="118"/>
      <c r="I75" s="116"/>
      <c r="J75" s="116"/>
      <c r="K75" s="116"/>
      <c r="L75" s="116"/>
      <c r="M75" s="98"/>
      <c r="N75" s="155"/>
      <c r="O75" s="118"/>
      <c r="P75" s="116"/>
      <c r="Q75" s="116"/>
      <c r="R75" s="116"/>
      <c r="S75" s="116"/>
      <c r="T75" s="98"/>
      <c r="U75" s="155"/>
      <c r="V75" s="118"/>
      <c r="W75" s="116"/>
      <c r="X75" s="116"/>
      <c r="Y75" s="116"/>
      <c r="Z75" s="116"/>
      <c r="AA75" s="98"/>
      <c r="AB75" s="155"/>
      <c r="AC75" s="118"/>
      <c r="AD75" s="116"/>
      <c r="AE75" s="116"/>
      <c r="AF75" s="116"/>
      <c r="AG75" s="116"/>
      <c r="AH75" s="98"/>
      <c r="AI75" s="155"/>
      <c r="AJ75" s="118"/>
      <c r="AK75" s="116"/>
      <c r="AL75" s="116"/>
      <c r="AM75" s="116"/>
      <c r="AN75" s="116"/>
      <c r="AO75" s="98"/>
      <c r="AP75" s="155"/>
      <c r="AQ75" s="118"/>
      <c r="AR75" s="116"/>
      <c r="AS75" s="116"/>
      <c r="AT75" s="116"/>
      <c r="AU75" s="116"/>
      <c r="AV75" s="98"/>
      <c r="AW75" s="155"/>
      <c r="AX75" s="118"/>
      <c r="AY75" s="116"/>
      <c r="AZ75" s="116"/>
      <c r="BA75" s="116"/>
      <c r="BB75" s="116"/>
      <c r="BC75" s="98"/>
      <c r="BD75" s="155"/>
      <c r="BE75" s="118"/>
      <c r="BF75" s="116"/>
      <c r="BG75" s="116"/>
      <c r="BH75" s="116"/>
      <c r="BI75" s="116"/>
      <c r="BJ75" s="98"/>
      <c r="BK75" s="155"/>
      <c r="BL75" s="118"/>
      <c r="BM75" s="116"/>
      <c r="BN75" s="116"/>
      <c r="BO75" s="116"/>
      <c r="BP75" s="116"/>
      <c r="BQ75" s="98"/>
      <c r="BR75" s="155"/>
      <c r="BS75" s="118"/>
      <c r="BT75" s="116"/>
      <c r="BU75" s="116"/>
      <c r="BV75" s="116"/>
      <c r="BW75" s="116"/>
      <c r="BX75" s="98"/>
    </row>
    <row r="76" spans="1:76" x14ac:dyDescent="0.25">
      <c r="A76" s="121" t="s">
        <v>17</v>
      </c>
      <c r="B76" s="116">
        <f>P76+I76</f>
        <v>0</v>
      </c>
      <c r="C76" s="116">
        <f>Q76+J76</f>
        <v>0</v>
      </c>
      <c r="D76" s="116">
        <f>R76+K76</f>
        <v>0</v>
      </c>
      <c r="E76" s="116">
        <f>S76+L76</f>
        <v>0</v>
      </c>
      <c r="F76" s="98">
        <f>SUM(B76:E76)</f>
        <v>0</v>
      </c>
      <c r="G76" s="155"/>
      <c r="H76" s="121" t="s">
        <v>17</v>
      </c>
      <c r="I76" s="7">
        <f>-P76</f>
        <v>-3762844.9800000014</v>
      </c>
      <c r="J76" s="7">
        <f>-Q76</f>
        <v>-89495.10000000149</v>
      </c>
      <c r="K76" s="7">
        <f>-R76</f>
        <v>-1079345</v>
      </c>
      <c r="L76" s="7">
        <f>-S76</f>
        <v>4931685.04</v>
      </c>
      <c r="M76" s="98">
        <f>SUM(I76:L76)</f>
        <v>-4.0000002831220627E-2</v>
      </c>
      <c r="N76" s="155"/>
      <c r="O76" s="121" t="s">
        <v>17</v>
      </c>
      <c r="P76" s="116">
        <f>AR76-AK76+AD76+W76</f>
        <v>3762844.9800000014</v>
      </c>
      <c r="Q76" s="116">
        <f>AS76-AL76+AE76+X76</f>
        <v>89495.10000000149</v>
      </c>
      <c r="R76" s="116">
        <f>AT76-AM76+AF76+Y76</f>
        <v>1079345</v>
      </c>
      <c r="S76" s="116">
        <f>AU76-AN76+AG76+Z76</f>
        <v>-4931685.04</v>
      </c>
      <c r="T76" s="98">
        <f>SUM(P76:S76)</f>
        <v>4.0000002831220627E-2</v>
      </c>
      <c r="U76" s="155"/>
      <c r="V76" s="121" t="s">
        <v>17</v>
      </c>
      <c r="W76" s="116">
        <v>5577506.8700000001</v>
      </c>
      <c r="X76" s="116">
        <v>17195241.510000002</v>
      </c>
      <c r="Y76" s="116">
        <v>0</v>
      </c>
      <c r="Z76" s="116">
        <v>-1591.96</v>
      </c>
      <c r="AA76" s="98">
        <f>SUM(W76:Z76)</f>
        <v>22771156.420000002</v>
      </c>
      <c r="AB76" s="155"/>
      <c r="AC76" s="121" t="s">
        <v>17</v>
      </c>
      <c r="AD76" s="116">
        <v>0</v>
      </c>
      <c r="AE76" s="116">
        <v>0</v>
      </c>
      <c r="AF76" s="116">
        <v>0</v>
      </c>
      <c r="AG76" s="116">
        <v>0</v>
      </c>
      <c r="AH76" s="98">
        <f>SUM(AD76:AG76)</f>
        <v>0</v>
      </c>
      <c r="AI76" s="155"/>
      <c r="AJ76" s="121" t="s">
        <v>17</v>
      </c>
      <c r="AK76" s="116">
        <v>5555055.5099999998</v>
      </c>
      <c r="AL76" s="116">
        <v>17126024.809999999</v>
      </c>
      <c r="AM76" s="116">
        <v>0</v>
      </c>
      <c r="AN76" s="116">
        <v>-1585.55</v>
      </c>
      <c r="AO76" s="98">
        <f>SUM(AK76:AN76)</f>
        <v>22679494.77</v>
      </c>
      <c r="AP76" s="155"/>
      <c r="AQ76" s="121" t="s">
        <v>17</v>
      </c>
      <c r="AR76" s="116">
        <f>BT76-BM76+BF76+AY76</f>
        <v>3740393.620000001</v>
      </c>
      <c r="AS76" s="116">
        <f>BU76-BN76+BG76+AZ76</f>
        <v>20278.399999999674</v>
      </c>
      <c r="AT76" s="116">
        <f>BV76-BO76+BH76+BA76</f>
        <v>1079345</v>
      </c>
      <c r="AU76" s="116">
        <f>BW76-BP76+BI76+BB76</f>
        <v>-4931678.63</v>
      </c>
      <c r="AV76" s="98">
        <f>SUM(AR76:AU76)</f>
        <v>-91661.609999999404</v>
      </c>
      <c r="AW76" s="155"/>
      <c r="AX76" s="121" t="s">
        <v>17</v>
      </c>
      <c r="AY76" s="116">
        <v>624331.72</v>
      </c>
      <c r="AZ76" s="116">
        <v>1924790.93</v>
      </c>
      <c r="BA76" s="116">
        <v>0</v>
      </c>
      <c r="BB76" s="116">
        <v>-178.2</v>
      </c>
      <c r="BC76" s="98">
        <f>SUM(AY76:BB76)</f>
        <v>2548944.4499999997</v>
      </c>
      <c r="BD76" s="155"/>
      <c r="BE76" s="121" t="s">
        <v>17</v>
      </c>
      <c r="BF76" s="116">
        <v>0</v>
      </c>
      <c r="BG76" s="116">
        <v>0</v>
      </c>
      <c r="BH76" s="116">
        <v>0</v>
      </c>
      <c r="BI76" s="116">
        <v>0</v>
      </c>
      <c r="BJ76" s="98">
        <f>SUM(BF76:BI76)</f>
        <v>0</v>
      </c>
      <c r="BK76" s="155"/>
      <c r="BL76" s="121" t="s">
        <v>17</v>
      </c>
      <c r="BM76" s="116">
        <v>1226486.5999999992</v>
      </c>
      <c r="BN76" s="116">
        <v>3781211.5300000003</v>
      </c>
      <c r="BO76" s="116">
        <v>0</v>
      </c>
      <c r="BP76" s="116">
        <v>-350.07</v>
      </c>
      <c r="BQ76" s="98">
        <f>SUM(BM76:BP76)</f>
        <v>5007348.0599999987</v>
      </c>
      <c r="BR76" s="155"/>
      <c r="BS76" s="121" t="s">
        <v>17</v>
      </c>
      <c r="BT76" s="116">
        <v>4342548.5</v>
      </c>
      <c r="BU76" s="116">
        <v>1876699</v>
      </c>
      <c r="BV76" s="116">
        <v>1079345</v>
      </c>
      <c r="BW76" s="116">
        <v>-4931850.5</v>
      </c>
      <c r="BX76" s="98">
        <v>2366742</v>
      </c>
    </row>
    <row r="77" spans="1:76" x14ac:dyDescent="0.25">
      <c r="A77" s="118"/>
      <c r="B77" s="116"/>
      <c r="C77" s="116"/>
      <c r="D77" s="116"/>
      <c r="E77" s="116"/>
      <c r="F77" s="98"/>
      <c r="G77" s="155"/>
      <c r="H77" s="118"/>
      <c r="I77" s="116"/>
      <c r="J77" s="116"/>
      <c r="K77" s="116"/>
      <c r="L77" s="116"/>
      <c r="M77" s="98"/>
      <c r="N77" s="155"/>
      <c r="O77" s="118"/>
      <c r="P77" s="116"/>
      <c r="Q77" s="116"/>
      <c r="R77" s="116"/>
      <c r="S77" s="116"/>
      <c r="T77" s="98"/>
      <c r="U77" s="155"/>
      <c r="V77" s="118"/>
      <c r="W77" s="116"/>
      <c r="X77" s="116"/>
      <c r="Y77" s="116"/>
      <c r="Z77" s="116"/>
      <c r="AA77" s="98"/>
      <c r="AB77" s="155"/>
      <c r="AC77" s="118"/>
      <c r="AD77" s="116"/>
      <c r="AE77" s="116"/>
      <c r="AF77" s="116"/>
      <c r="AG77" s="116"/>
      <c r="AH77" s="98"/>
      <c r="AI77" s="155"/>
      <c r="AJ77" s="118"/>
      <c r="AK77" s="116"/>
      <c r="AL77" s="116"/>
      <c r="AM77" s="116"/>
      <c r="AN77" s="116"/>
      <c r="AO77" s="98"/>
      <c r="AP77" s="155"/>
      <c r="AQ77" s="118"/>
      <c r="AR77" s="116"/>
      <c r="AS77" s="116"/>
      <c r="AT77" s="116"/>
      <c r="AU77" s="116"/>
      <c r="AV77" s="98"/>
      <c r="AW77" s="155"/>
      <c r="AX77" s="118"/>
      <c r="AY77" s="116"/>
      <c r="AZ77" s="116"/>
      <c r="BA77" s="116"/>
      <c r="BB77" s="116"/>
      <c r="BC77" s="98"/>
      <c r="BD77" s="155"/>
      <c r="BE77" s="118"/>
      <c r="BF77" s="116"/>
      <c r="BG77" s="116"/>
      <c r="BH77" s="116"/>
      <c r="BI77" s="116"/>
      <c r="BJ77" s="98"/>
      <c r="BK77" s="155"/>
      <c r="BL77" s="118"/>
      <c r="BM77" s="116"/>
      <c r="BN77" s="116"/>
      <c r="BO77" s="116"/>
      <c r="BP77" s="116"/>
      <c r="BQ77" s="98"/>
      <c r="BR77" s="155"/>
      <c r="BS77" s="118"/>
      <c r="BT77" s="116"/>
      <c r="BU77" s="116"/>
      <c r="BV77" s="116"/>
      <c r="BW77" s="116"/>
      <c r="BX77" s="98"/>
    </row>
    <row r="78" spans="1:76" x14ac:dyDescent="0.25">
      <c r="A78" s="115" t="s">
        <v>16</v>
      </c>
      <c r="B78" s="116">
        <f>P78+I78</f>
        <v>0</v>
      </c>
      <c r="C78" s="116">
        <f>Q78+J78</f>
        <v>0</v>
      </c>
      <c r="D78" s="116">
        <f>R78+K78</f>
        <v>0</v>
      </c>
      <c r="E78" s="116">
        <f>S78+L78</f>
        <v>0</v>
      </c>
      <c r="F78" s="98">
        <f>SUM(B78:E78)</f>
        <v>0</v>
      </c>
      <c r="G78" s="155"/>
      <c r="H78" s="115" t="s">
        <v>16</v>
      </c>
      <c r="I78" s="7">
        <v>0</v>
      </c>
      <c r="J78" s="7">
        <v>0</v>
      </c>
      <c r="K78" s="7">
        <v>0</v>
      </c>
      <c r="L78" s="7">
        <v>0</v>
      </c>
      <c r="M78" s="98">
        <f>SUM(I78:L78)</f>
        <v>0</v>
      </c>
      <c r="N78" s="155"/>
      <c r="O78" s="115" t="s">
        <v>16</v>
      </c>
      <c r="P78" s="116">
        <f>AR78-AK78+AD78+W78</f>
        <v>0</v>
      </c>
      <c r="Q78" s="116">
        <f>AS78-AL78+AE78+X78</f>
        <v>0</v>
      </c>
      <c r="R78" s="116">
        <f>AT78-AM78+AF78+Y78</f>
        <v>0</v>
      </c>
      <c r="S78" s="116">
        <f>AU78-AN78+AG78+Z78</f>
        <v>0</v>
      </c>
      <c r="T78" s="98">
        <f>SUM(P78:S78)</f>
        <v>0</v>
      </c>
      <c r="U78" s="155"/>
      <c r="V78" s="115" t="s">
        <v>16</v>
      </c>
      <c r="W78" s="116">
        <v>0</v>
      </c>
      <c r="X78" s="116">
        <v>0</v>
      </c>
      <c r="Y78" s="116">
        <v>0</v>
      </c>
      <c r="Z78" s="116">
        <v>0</v>
      </c>
      <c r="AA78" s="98">
        <f>SUM(W78:Z78)</f>
        <v>0</v>
      </c>
      <c r="AB78" s="155"/>
      <c r="AC78" s="115" t="s">
        <v>16</v>
      </c>
      <c r="AD78" s="116">
        <v>0</v>
      </c>
      <c r="AE78" s="116">
        <v>0</v>
      </c>
      <c r="AF78" s="116">
        <v>0</v>
      </c>
      <c r="AG78" s="116">
        <v>0</v>
      </c>
      <c r="AH78" s="98">
        <f>SUM(AD78:AG78)</f>
        <v>0</v>
      </c>
      <c r="AI78" s="155"/>
      <c r="AJ78" s="115" t="s">
        <v>16</v>
      </c>
      <c r="AK78" s="116">
        <v>0</v>
      </c>
      <c r="AL78" s="116">
        <v>0</v>
      </c>
      <c r="AM78" s="116">
        <v>0</v>
      </c>
      <c r="AN78" s="116">
        <v>0</v>
      </c>
      <c r="AO78" s="98">
        <f>SUM(AK78:AN78)</f>
        <v>0</v>
      </c>
      <c r="AP78" s="155"/>
      <c r="AQ78" s="115" t="s">
        <v>16</v>
      </c>
      <c r="AR78" s="116">
        <f>BT78-BM78+BF78+AY78</f>
        <v>0</v>
      </c>
      <c r="AS78" s="116">
        <f>BU78-BN78+BG78+AZ78</f>
        <v>0</v>
      </c>
      <c r="AT78" s="116">
        <f>BV78-BO78+BH78+BA78</f>
        <v>0</v>
      </c>
      <c r="AU78" s="116">
        <f>BW78-BP78+BI78+BB78</f>
        <v>0</v>
      </c>
      <c r="AV78" s="98">
        <f>SUM(AR78:AU78)</f>
        <v>0</v>
      </c>
      <c r="AW78" s="155"/>
      <c r="AX78" s="115" t="s">
        <v>16</v>
      </c>
      <c r="AY78" s="116">
        <v>0</v>
      </c>
      <c r="AZ78" s="116">
        <v>0</v>
      </c>
      <c r="BA78" s="116">
        <v>0</v>
      </c>
      <c r="BB78" s="116">
        <v>0</v>
      </c>
      <c r="BC78" s="98">
        <f>SUM(AY78:BB78)</f>
        <v>0</v>
      </c>
      <c r="BD78" s="155"/>
      <c r="BE78" s="115" t="s">
        <v>16</v>
      </c>
      <c r="BF78" s="116">
        <v>0</v>
      </c>
      <c r="BG78" s="116">
        <v>0</v>
      </c>
      <c r="BH78" s="116">
        <v>0</v>
      </c>
      <c r="BI78" s="116">
        <v>0</v>
      </c>
      <c r="BJ78" s="98">
        <f>SUM(BF78:BI78)</f>
        <v>0</v>
      </c>
      <c r="BK78" s="155"/>
      <c r="BL78" s="115" t="s">
        <v>16</v>
      </c>
      <c r="BM78" s="116">
        <v>0</v>
      </c>
      <c r="BN78" s="116">
        <v>0</v>
      </c>
      <c r="BO78" s="116">
        <v>0</v>
      </c>
      <c r="BP78" s="116">
        <v>0</v>
      </c>
      <c r="BQ78" s="98">
        <f>SUM(BM78:BP78)</f>
        <v>0</v>
      </c>
      <c r="BR78" s="155"/>
      <c r="BS78" s="115" t="s">
        <v>16</v>
      </c>
      <c r="BT78" s="116">
        <v>0</v>
      </c>
      <c r="BU78" s="116">
        <v>0</v>
      </c>
      <c r="BV78" s="116">
        <v>0</v>
      </c>
      <c r="BW78" s="116">
        <v>0</v>
      </c>
      <c r="BX78" s="98">
        <v>0</v>
      </c>
    </row>
    <row r="79" spans="1:76" x14ac:dyDescent="0.25">
      <c r="A79" s="119"/>
      <c r="B79" s="116"/>
      <c r="C79" s="116"/>
      <c r="D79" s="116"/>
      <c r="E79" s="116"/>
      <c r="F79" s="98"/>
      <c r="G79" s="155"/>
      <c r="H79" s="119"/>
      <c r="I79" s="116"/>
      <c r="J79" s="116"/>
      <c r="K79" s="116"/>
      <c r="L79" s="116"/>
      <c r="M79" s="98"/>
      <c r="N79" s="155"/>
      <c r="O79" s="119"/>
      <c r="P79" s="116"/>
      <c r="Q79" s="116"/>
      <c r="R79" s="116"/>
      <c r="S79" s="116"/>
      <c r="T79" s="98"/>
      <c r="U79" s="155"/>
      <c r="V79" s="119"/>
      <c r="W79" s="116"/>
      <c r="X79" s="116"/>
      <c r="Y79" s="116"/>
      <c r="Z79" s="116"/>
      <c r="AA79" s="98"/>
      <c r="AB79" s="155"/>
      <c r="AC79" s="119"/>
      <c r="AD79" s="116"/>
      <c r="AE79" s="116"/>
      <c r="AF79" s="116"/>
      <c r="AG79" s="116"/>
      <c r="AH79" s="98"/>
      <c r="AI79" s="155"/>
      <c r="AJ79" s="119"/>
      <c r="AK79" s="116"/>
      <c r="AL79" s="116"/>
      <c r="AM79" s="116"/>
      <c r="AN79" s="116"/>
      <c r="AO79" s="98"/>
      <c r="AP79" s="155"/>
      <c r="AQ79" s="119"/>
      <c r="AR79" s="116"/>
      <c r="AS79" s="116"/>
      <c r="AT79" s="116"/>
      <c r="AU79" s="116"/>
      <c r="AV79" s="98"/>
      <c r="AW79" s="155"/>
      <c r="AX79" s="119"/>
      <c r="AY79" s="116"/>
      <c r="AZ79" s="116"/>
      <c r="BA79" s="116"/>
      <c r="BB79" s="116"/>
      <c r="BC79" s="98"/>
      <c r="BD79" s="155"/>
      <c r="BE79" s="119"/>
      <c r="BF79" s="116"/>
      <c r="BG79" s="116"/>
      <c r="BH79" s="116"/>
      <c r="BI79" s="116"/>
      <c r="BJ79" s="98"/>
      <c r="BK79" s="155"/>
      <c r="BL79" s="119"/>
      <c r="BM79" s="116"/>
      <c r="BN79" s="116"/>
      <c r="BO79" s="116"/>
      <c r="BP79" s="116"/>
      <c r="BQ79" s="98"/>
      <c r="BR79" s="155"/>
      <c r="BS79" s="119"/>
      <c r="BT79" s="116"/>
      <c r="BU79" s="116"/>
      <c r="BV79" s="116"/>
      <c r="BW79" s="116"/>
      <c r="BX79" s="98"/>
    </row>
    <row r="80" spans="1:76" x14ac:dyDescent="0.25">
      <c r="A80" s="119" t="s">
        <v>15</v>
      </c>
      <c r="B80" s="116">
        <f>P80+I80</f>
        <v>0</v>
      </c>
      <c r="C80" s="116">
        <f>Q80+J80</f>
        <v>0</v>
      </c>
      <c r="D80" s="116">
        <f>R80+K80</f>
        <v>0</v>
      </c>
      <c r="E80" s="116">
        <f>S80+L80</f>
        <v>0</v>
      </c>
      <c r="F80" s="98">
        <f>SUM(B80:E80)</f>
        <v>0</v>
      </c>
      <c r="G80" s="155"/>
      <c r="H80" s="119" t="s">
        <v>15</v>
      </c>
      <c r="I80" s="7">
        <v>0</v>
      </c>
      <c r="J80" s="7">
        <v>0</v>
      </c>
      <c r="K80" s="7">
        <v>0</v>
      </c>
      <c r="L80" s="7">
        <v>0</v>
      </c>
      <c r="M80" s="98">
        <f>SUM(I80:L80)</f>
        <v>0</v>
      </c>
      <c r="N80" s="155"/>
      <c r="O80" s="119" t="s">
        <v>15</v>
      </c>
      <c r="P80" s="116">
        <f>AR80-AK80+AD80+W80</f>
        <v>0</v>
      </c>
      <c r="Q80" s="116">
        <f>AS80-AL80+AE80+X80</f>
        <v>0</v>
      </c>
      <c r="R80" s="116">
        <f>AT80-AM80+AF80+Y80</f>
        <v>0</v>
      </c>
      <c r="S80" s="116">
        <f>AU80-AN80+AG80+Z80</f>
        <v>0</v>
      </c>
      <c r="T80" s="98">
        <f>SUM(P80:S80)</f>
        <v>0</v>
      </c>
      <c r="U80" s="155"/>
      <c r="V80" s="119" t="s">
        <v>15</v>
      </c>
      <c r="W80" s="116">
        <v>0</v>
      </c>
      <c r="X80" s="116">
        <v>0</v>
      </c>
      <c r="Y80" s="116">
        <v>0</v>
      </c>
      <c r="Z80" s="116">
        <v>0</v>
      </c>
      <c r="AA80" s="98">
        <f>SUM(W80:Z80)</f>
        <v>0</v>
      </c>
      <c r="AB80" s="155"/>
      <c r="AC80" s="119" t="s">
        <v>15</v>
      </c>
      <c r="AD80" s="116">
        <v>0</v>
      </c>
      <c r="AE80" s="116">
        <v>0</v>
      </c>
      <c r="AF80" s="116">
        <v>0</v>
      </c>
      <c r="AG80" s="116">
        <v>0</v>
      </c>
      <c r="AH80" s="98">
        <f>SUM(AD80:AG80)</f>
        <v>0</v>
      </c>
      <c r="AI80" s="155"/>
      <c r="AJ80" s="119" t="s">
        <v>15</v>
      </c>
      <c r="AK80" s="116">
        <v>0</v>
      </c>
      <c r="AL80" s="116">
        <v>0</v>
      </c>
      <c r="AM80" s="116">
        <v>0</v>
      </c>
      <c r="AN80" s="116">
        <v>0</v>
      </c>
      <c r="AO80" s="98">
        <f>SUM(AK80:AN80)</f>
        <v>0</v>
      </c>
      <c r="AP80" s="155"/>
      <c r="AQ80" s="119" t="s">
        <v>15</v>
      </c>
      <c r="AR80" s="116">
        <f>BT80-BM80+BF80+AY80</f>
        <v>0</v>
      </c>
      <c r="AS80" s="116">
        <f>BU80-BN80+BG80+AZ80</f>
        <v>0</v>
      </c>
      <c r="AT80" s="116">
        <f>BV80-BO80+BH80+BA80</f>
        <v>0</v>
      </c>
      <c r="AU80" s="116">
        <f>BW80-BP80+BI80+BB80</f>
        <v>0</v>
      </c>
      <c r="AV80" s="98">
        <f>SUM(AR80:AU80)</f>
        <v>0</v>
      </c>
      <c r="AW80" s="155"/>
      <c r="AX80" s="119" t="s">
        <v>15</v>
      </c>
      <c r="AY80" s="116">
        <v>0</v>
      </c>
      <c r="AZ80" s="116">
        <v>0</v>
      </c>
      <c r="BA80" s="116">
        <v>0</v>
      </c>
      <c r="BB80" s="116">
        <v>0</v>
      </c>
      <c r="BC80" s="98">
        <f>SUM(AY80:BB80)</f>
        <v>0</v>
      </c>
      <c r="BD80" s="155"/>
      <c r="BE80" s="119" t="s">
        <v>15</v>
      </c>
      <c r="BF80" s="116">
        <v>0</v>
      </c>
      <c r="BG80" s="116">
        <v>0</v>
      </c>
      <c r="BH80" s="116">
        <v>0</v>
      </c>
      <c r="BI80" s="116">
        <v>0</v>
      </c>
      <c r="BJ80" s="98">
        <f>SUM(BF80:BI80)</f>
        <v>0</v>
      </c>
      <c r="BK80" s="155"/>
      <c r="BL80" s="119" t="s">
        <v>15</v>
      </c>
      <c r="BM80" s="116">
        <v>0</v>
      </c>
      <c r="BN80" s="116">
        <v>0</v>
      </c>
      <c r="BO80" s="116">
        <v>0</v>
      </c>
      <c r="BP80" s="116">
        <v>0</v>
      </c>
      <c r="BQ80" s="98">
        <f>SUM(BM80:BP80)</f>
        <v>0</v>
      </c>
      <c r="BR80" s="155"/>
      <c r="BS80" s="119" t="s">
        <v>15</v>
      </c>
      <c r="BT80" s="116">
        <v>0</v>
      </c>
      <c r="BU80" s="116">
        <v>0</v>
      </c>
      <c r="BV80" s="116">
        <v>0</v>
      </c>
      <c r="BW80" s="116">
        <v>0</v>
      </c>
      <c r="BX80" s="98">
        <v>0</v>
      </c>
    </row>
    <row r="81" spans="1:76" x14ac:dyDescent="0.25">
      <c r="A81" s="118"/>
      <c r="B81" s="116"/>
      <c r="C81" s="116"/>
      <c r="D81" s="116"/>
      <c r="E81" s="116"/>
      <c r="F81" s="98"/>
      <c r="G81" s="155"/>
      <c r="H81" s="118"/>
      <c r="I81" s="116"/>
      <c r="J81" s="116"/>
      <c r="K81" s="116"/>
      <c r="L81" s="116"/>
      <c r="M81" s="98"/>
      <c r="N81" s="155"/>
      <c r="O81" s="118"/>
      <c r="P81" s="116"/>
      <c r="Q81" s="116"/>
      <c r="R81" s="116"/>
      <c r="S81" s="116"/>
      <c r="T81" s="98"/>
      <c r="U81" s="155"/>
      <c r="V81" s="118"/>
      <c r="W81" s="116"/>
      <c r="X81" s="116"/>
      <c r="Y81" s="116"/>
      <c r="Z81" s="116"/>
      <c r="AA81" s="98"/>
      <c r="AB81" s="155"/>
      <c r="AC81" s="118"/>
      <c r="AD81" s="116"/>
      <c r="AE81" s="116"/>
      <c r="AF81" s="116"/>
      <c r="AG81" s="116"/>
      <c r="AH81" s="98"/>
      <c r="AI81" s="155"/>
      <c r="AJ81" s="118"/>
      <c r="AK81" s="116"/>
      <c r="AL81" s="116"/>
      <c r="AM81" s="116"/>
      <c r="AN81" s="116"/>
      <c r="AO81" s="98"/>
      <c r="AP81" s="155"/>
      <c r="AQ81" s="118"/>
      <c r="AR81" s="116"/>
      <c r="AS81" s="116"/>
      <c r="AT81" s="116"/>
      <c r="AU81" s="116"/>
      <c r="AV81" s="98"/>
      <c r="AW81" s="155"/>
      <c r="AX81" s="118"/>
      <c r="AY81" s="116"/>
      <c r="AZ81" s="116"/>
      <c r="BA81" s="116"/>
      <c r="BB81" s="116"/>
      <c r="BC81" s="98"/>
      <c r="BD81" s="155"/>
      <c r="BE81" s="118"/>
      <c r="BF81" s="116"/>
      <c r="BG81" s="116"/>
      <c r="BH81" s="116"/>
      <c r="BI81" s="116"/>
      <c r="BJ81" s="98"/>
      <c r="BK81" s="155"/>
      <c r="BL81" s="118"/>
      <c r="BM81" s="116"/>
      <c r="BN81" s="116"/>
      <c r="BO81" s="116"/>
      <c r="BP81" s="116"/>
      <c r="BQ81" s="98"/>
      <c r="BR81" s="155"/>
      <c r="BS81" s="118"/>
      <c r="BT81" s="116"/>
      <c r="BU81" s="116"/>
      <c r="BV81" s="116"/>
      <c r="BW81" s="116"/>
      <c r="BX81" s="98"/>
    </row>
    <row r="82" spans="1:76" x14ac:dyDescent="0.25">
      <c r="A82" s="121" t="s">
        <v>14</v>
      </c>
      <c r="B82" s="116">
        <f>P82+I82</f>
        <v>0</v>
      </c>
      <c r="C82" s="116">
        <f>Q82+J82</f>
        <v>0</v>
      </c>
      <c r="D82" s="116">
        <f>R82+K82</f>
        <v>0</v>
      </c>
      <c r="E82" s="116">
        <f>S82+L82</f>
        <v>0</v>
      </c>
      <c r="F82" s="98">
        <f>SUM(B82:E82)</f>
        <v>0</v>
      </c>
      <c r="G82" s="155"/>
      <c r="H82" s="121" t="s">
        <v>14</v>
      </c>
      <c r="I82" s="7">
        <v>0</v>
      </c>
      <c r="J82" s="7">
        <v>0</v>
      </c>
      <c r="K82" s="7">
        <v>0</v>
      </c>
      <c r="L82" s="7">
        <v>0</v>
      </c>
      <c r="M82" s="98">
        <f>SUM(I82:L82)</f>
        <v>0</v>
      </c>
      <c r="N82" s="155"/>
      <c r="O82" s="121" t="s">
        <v>14</v>
      </c>
      <c r="P82" s="116">
        <f>AR82-AK82+AD82+W82</f>
        <v>0</v>
      </c>
      <c r="Q82" s="116">
        <f>AS82-AL82+AE82+X82</f>
        <v>0</v>
      </c>
      <c r="R82" s="116">
        <f>AT82-AM82+AF82+Y82</f>
        <v>0</v>
      </c>
      <c r="S82" s="116">
        <f>AU82-AN82+AG82+Z82</f>
        <v>0</v>
      </c>
      <c r="T82" s="98">
        <f>SUM(P82:S82)</f>
        <v>0</v>
      </c>
      <c r="U82" s="155"/>
      <c r="V82" s="121" t="s">
        <v>14</v>
      </c>
      <c r="W82" s="116">
        <v>0</v>
      </c>
      <c r="X82" s="116">
        <v>0</v>
      </c>
      <c r="Y82" s="116">
        <v>0</v>
      </c>
      <c r="Z82" s="116">
        <v>0</v>
      </c>
      <c r="AA82" s="98">
        <f>SUM(W82:Z82)</f>
        <v>0</v>
      </c>
      <c r="AB82" s="155"/>
      <c r="AC82" s="121" t="s">
        <v>14</v>
      </c>
      <c r="AD82" s="116">
        <v>0</v>
      </c>
      <c r="AE82" s="116">
        <v>0</v>
      </c>
      <c r="AF82" s="116">
        <v>0</v>
      </c>
      <c r="AG82" s="116">
        <v>0</v>
      </c>
      <c r="AH82" s="98">
        <f>SUM(AD82:AG82)</f>
        <v>0</v>
      </c>
      <c r="AI82" s="155"/>
      <c r="AJ82" s="121" t="s">
        <v>14</v>
      </c>
      <c r="AK82" s="116">
        <v>0</v>
      </c>
      <c r="AL82" s="116">
        <v>0</v>
      </c>
      <c r="AM82" s="116">
        <v>0</v>
      </c>
      <c r="AN82" s="116">
        <v>0</v>
      </c>
      <c r="AO82" s="98">
        <f>SUM(AK82:AN82)</f>
        <v>0</v>
      </c>
      <c r="AP82" s="155"/>
      <c r="AQ82" s="121" t="s">
        <v>14</v>
      </c>
      <c r="AR82" s="116">
        <f>BT82-BM82+BF82+AY82</f>
        <v>0</v>
      </c>
      <c r="AS82" s="116">
        <f>BU82-BN82+BG82+AZ82</f>
        <v>0</v>
      </c>
      <c r="AT82" s="116">
        <f>BV82-BO82+BH82+BA82</f>
        <v>0</v>
      </c>
      <c r="AU82" s="116">
        <f>BW82-BP82+BI82+BB82</f>
        <v>0</v>
      </c>
      <c r="AV82" s="98">
        <f>SUM(AR82:AU82)</f>
        <v>0</v>
      </c>
      <c r="AW82" s="155"/>
      <c r="AX82" s="121" t="s">
        <v>14</v>
      </c>
      <c r="AY82" s="116">
        <v>0</v>
      </c>
      <c r="AZ82" s="116">
        <v>0</v>
      </c>
      <c r="BA82" s="116">
        <v>0</v>
      </c>
      <c r="BB82" s="116">
        <v>0</v>
      </c>
      <c r="BC82" s="98">
        <f>SUM(AY82:BB82)</f>
        <v>0</v>
      </c>
      <c r="BD82" s="155"/>
      <c r="BE82" s="121" t="s">
        <v>14</v>
      </c>
      <c r="BF82" s="116">
        <v>0</v>
      </c>
      <c r="BG82" s="116">
        <v>0</v>
      </c>
      <c r="BH82" s="116">
        <v>0</v>
      </c>
      <c r="BI82" s="116">
        <v>0</v>
      </c>
      <c r="BJ82" s="98">
        <f>SUM(BF82:BI82)</f>
        <v>0</v>
      </c>
      <c r="BK82" s="155"/>
      <c r="BL82" s="121" t="s">
        <v>14</v>
      </c>
      <c r="BM82" s="116">
        <v>0</v>
      </c>
      <c r="BN82" s="116">
        <v>0</v>
      </c>
      <c r="BO82" s="116">
        <v>0</v>
      </c>
      <c r="BP82" s="116">
        <v>0</v>
      </c>
      <c r="BQ82" s="98">
        <f>SUM(BM82:BP82)</f>
        <v>0</v>
      </c>
      <c r="BR82" s="155"/>
      <c r="BS82" s="121" t="s">
        <v>14</v>
      </c>
      <c r="BT82" s="116">
        <v>0</v>
      </c>
      <c r="BU82" s="116">
        <v>0</v>
      </c>
      <c r="BV82" s="116">
        <v>0</v>
      </c>
      <c r="BW82" s="116">
        <v>0</v>
      </c>
      <c r="BX82" s="98">
        <v>0</v>
      </c>
    </row>
    <row r="83" spans="1:76" ht="13.8" thickBot="1" x14ac:dyDescent="0.3">
      <c r="A83" s="122"/>
      <c r="B83" s="123"/>
      <c r="C83" s="123"/>
      <c r="D83" s="123"/>
      <c r="E83" s="123"/>
      <c r="F83" s="106"/>
      <c r="G83" s="155"/>
      <c r="H83" s="122"/>
      <c r="I83" s="123"/>
      <c r="J83" s="123"/>
      <c r="K83" s="123"/>
      <c r="L83" s="123"/>
      <c r="M83" s="106"/>
      <c r="N83" s="155"/>
      <c r="O83" s="122"/>
      <c r="P83" s="123"/>
      <c r="Q83" s="123"/>
      <c r="R83" s="123"/>
      <c r="S83" s="123"/>
      <c r="T83" s="106"/>
      <c r="U83" s="155"/>
      <c r="V83" s="122"/>
      <c r="W83" s="123"/>
      <c r="X83" s="123"/>
      <c r="Y83" s="123"/>
      <c r="Z83" s="123"/>
      <c r="AA83" s="106"/>
      <c r="AB83" s="155"/>
      <c r="AC83" s="122"/>
      <c r="AD83" s="123"/>
      <c r="AE83" s="123"/>
      <c r="AF83" s="123"/>
      <c r="AG83" s="123"/>
      <c r="AH83" s="106"/>
      <c r="AI83" s="155"/>
      <c r="AJ83" s="122"/>
      <c r="AK83" s="123"/>
      <c r="AL83" s="123"/>
      <c r="AM83" s="123"/>
      <c r="AN83" s="123"/>
      <c r="AO83" s="106"/>
      <c r="AP83" s="155"/>
      <c r="AQ83" s="122"/>
      <c r="AR83" s="123"/>
      <c r="AS83" s="123"/>
      <c r="AT83" s="123"/>
      <c r="AU83" s="123"/>
      <c r="AV83" s="106"/>
      <c r="AW83" s="155"/>
      <c r="AX83" s="122"/>
      <c r="AY83" s="123"/>
      <c r="AZ83" s="123"/>
      <c r="BA83" s="123"/>
      <c r="BB83" s="123"/>
      <c r="BC83" s="106"/>
      <c r="BD83" s="155"/>
      <c r="BE83" s="122"/>
      <c r="BF83" s="123"/>
      <c r="BG83" s="123"/>
      <c r="BH83" s="123"/>
      <c r="BI83" s="123"/>
      <c r="BJ83" s="106"/>
      <c r="BK83" s="155"/>
      <c r="BL83" s="122"/>
      <c r="BM83" s="123"/>
      <c r="BN83" s="123"/>
      <c r="BO83" s="123"/>
      <c r="BP83" s="123"/>
      <c r="BQ83" s="106"/>
      <c r="BR83" s="155"/>
      <c r="BS83" s="122"/>
      <c r="BT83" s="123"/>
      <c r="BU83" s="123"/>
      <c r="BV83" s="123"/>
      <c r="BW83" s="123"/>
      <c r="BX83" s="106"/>
    </row>
    <row r="84" spans="1:76" ht="24.75" customHeight="1" thickBot="1" x14ac:dyDescent="0.3">
      <c r="A84" s="107" t="s">
        <v>13</v>
      </c>
      <c r="B84" s="108">
        <f>SUM(B72:B83)</f>
        <v>0</v>
      </c>
      <c r="C84" s="108">
        <f>SUM(C72:C83)</f>
        <v>0</v>
      </c>
      <c r="D84" s="108">
        <f>SUM(D72:D83)</f>
        <v>0</v>
      </c>
      <c r="E84" s="108">
        <f>SUM(E72:E83)</f>
        <v>0</v>
      </c>
      <c r="F84" s="108">
        <f>SUM(F72:F83)</f>
        <v>0</v>
      </c>
      <c r="G84" s="155"/>
      <c r="H84" s="107" t="s">
        <v>13</v>
      </c>
      <c r="I84" s="108">
        <f>SUM(I72:I83)</f>
        <v>-11147426.380000003</v>
      </c>
      <c r="J84" s="108">
        <f>SUM(J72:J83)</f>
        <v>-509933.42000000365</v>
      </c>
      <c r="K84" s="108">
        <f>SUM(K72:K83)</f>
        <v>-3541850</v>
      </c>
      <c r="L84" s="108">
        <f>SUM(L72:L83)</f>
        <v>15199209.829999998</v>
      </c>
      <c r="M84" s="108">
        <f>SUM(M72:M83)</f>
        <v>2.9999994672834873E-2</v>
      </c>
      <c r="N84" s="155"/>
      <c r="O84" s="107" t="s">
        <v>13</v>
      </c>
      <c r="P84" s="108">
        <f>SUM(P72:P83)</f>
        <v>11147426.380000003</v>
      </c>
      <c r="Q84" s="108">
        <f>SUM(Q72:Q83)</f>
        <v>509933.42000000365</v>
      </c>
      <c r="R84" s="108">
        <f>SUM(R72:R83)</f>
        <v>3541850</v>
      </c>
      <c r="S84" s="108">
        <f>SUM(S72:S83)</f>
        <v>-15199209.829999998</v>
      </c>
      <c r="T84" s="108">
        <f>SUM(T72:T83)</f>
        <v>-2.9999994672834873E-2</v>
      </c>
      <c r="U84" s="155"/>
      <c r="V84" s="107" t="s">
        <v>13</v>
      </c>
      <c r="W84" s="108">
        <f>SUM(W72:W83)</f>
        <v>17879091.140000001</v>
      </c>
      <c r="X84" s="108">
        <f>SUM(X72:X83)</f>
        <v>42072515.260000005</v>
      </c>
      <c r="Y84" s="108">
        <f>SUM(Y72:Y83)</f>
        <v>0</v>
      </c>
      <c r="Z84" s="108">
        <f>SUM(Z72:Z83)</f>
        <v>-5179.4400000000005</v>
      </c>
      <c r="AA84" s="108">
        <f>SUM(AA72:AA83)</f>
        <v>59946426.960000001</v>
      </c>
      <c r="AB84" s="155"/>
      <c r="AC84" s="107" t="s">
        <v>13</v>
      </c>
      <c r="AD84" s="108">
        <f>SUM(AD72:AD83)</f>
        <v>0</v>
      </c>
      <c r="AE84" s="108">
        <f>SUM(AE72:AE83)</f>
        <v>0</v>
      </c>
      <c r="AF84" s="108">
        <f>SUM(AF72:AF83)</f>
        <v>0</v>
      </c>
      <c r="AG84" s="108">
        <f>SUM(AG72:AG83)</f>
        <v>0</v>
      </c>
      <c r="AH84" s="108">
        <f>SUM(AH72:AH83)</f>
        <v>0</v>
      </c>
      <c r="AI84" s="155"/>
      <c r="AJ84" s="107" t="s">
        <v>13</v>
      </c>
      <c r="AK84" s="108">
        <f>SUM(AK72:AK83)</f>
        <v>17683626.640000001</v>
      </c>
      <c r="AL84" s="108">
        <f>SUM(AL72:AL83)</f>
        <v>41647292.519999996</v>
      </c>
      <c r="AM84" s="108">
        <f>SUM(AM72:AM83)</f>
        <v>0</v>
      </c>
      <c r="AN84" s="108">
        <f>SUM(AN72:AN83)</f>
        <v>-5123.2</v>
      </c>
      <c r="AO84" s="108">
        <f>SUM(AO72:AO83)</f>
        <v>59325795.959999993</v>
      </c>
      <c r="AP84" s="155"/>
      <c r="AQ84" s="107" t="s">
        <v>13</v>
      </c>
      <c r="AR84" s="108">
        <f>SUM(AR72:AR83)</f>
        <v>10951961.880000003</v>
      </c>
      <c r="AS84" s="108">
        <f>SUM(AS72:AS83)</f>
        <v>84710.679999999775</v>
      </c>
      <c r="AT84" s="108">
        <f>SUM(AT72:AT83)</f>
        <v>3541850</v>
      </c>
      <c r="AU84" s="108">
        <f>SUM(AU72:AU83)</f>
        <v>-15199153.59</v>
      </c>
      <c r="AV84" s="108">
        <f>SUM(AV72:AV83)</f>
        <v>-620631.02999999747</v>
      </c>
      <c r="AW84" s="155"/>
      <c r="AX84" s="107" t="s">
        <v>13</v>
      </c>
      <c r="AY84" s="108">
        <f>SUM(AY72:AY83)</f>
        <v>940664.79</v>
      </c>
      <c r="AZ84" s="108">
        <f>SUM(AZ72:AZ83)</f>
        <v>2644846.0699999998</v>
      </c>
      <c r="BA84" s="108">
        <f>SUM(BA72:BA83)</f>
        <v>0</v>
      </c>
      <c r="BB84" s="108">
        <f>SUM(BB72:BB83)</f>
        <v>-262.3</v>
      </c>
      <c r="BC84" s="108">
        <f>SUM(BC72:BC83)</f>
        <v>3585248.5599999996</v>
      </c>
      <c r="BD84" s="155"/>
      <c r="BE84" s="107" t="s">
        <v>13</v>
      </c>
      <c r="BF84" s="108">
        <f>SUM(BF72:BF83)</f>
        <v>0</v>
      </c>
      <c r="BG84" s="108">
        <f>SUM(BG72:BG83)</f>
        <v>0</v>
      </c>
      <c r="BH84" s="108">
        <f>SUM(BH72:BH83)</f>
        <v>0</v>
      </c>
      <c r="BI84" s="108">
        <f>SUM(BI72:BI83)</f>
        <v>0</v>
      </c>
      <c r="BJ84" s="108">
        <f>SUM(BJ72:BJ83)</f>
        <v>0</v>
      </c>
      <c r="BK84" s="155"/>
      <c r="BL84" s="107" t="s">
        <v>13</v>
      </c>
      <c r="BM84" s="108">
        <f>SUM(BM72:BM83)</f>
        <v>3668904.4099999978</v>
      </c>
      <c r="BN84" s="108">
        <f>SUM(BN72:BN83)</f>
        <v>8840012.3900000006</v>
      </c>
      <c r="BO84" s="108">
        <f>SUM(BO72:BO83)</f>
        <v>0</v>
      </c>
      <c r="BP84" s="108">
        <f>SUM(BP72:BP83)</f>
        <v>-1050.21</v>
      </c>
      <c r="BQ84" s="108">
        <f>SUM(BQ72:BQ83)</f>
        <v>12507866.589999996</v>
      </c>
      <c r="BR84" s="155"/>
      <c r="BS84" s="107" t="s">
        <v>13</v>
      </c>
      <c r="BT84" s="108">
        <v>13680201.5</v>
      </c>
      <c r="BU84" s="108">
        <v>6279877</v>
      </c>
      <c r="BV84" s="108">
        <v>3541850</v>
      </c>
      <c r="BW84" s="108">
        <v>-15199941.5</v>
      </c>
      <c r="BX84" s="108">
        <v>8301987</v>
      </c>
    </row>
    <row r="85" spans="1:76" x14ac:dyDescent="0.25">
      <c r="A85" s="93"/>
      <c r="B85" s="98"/>
      <c r="C85" s="98"/>
      <c r="D85" s="98"/>
      <c r="E85" s="98"/>
      <c r="F85" s="98"/>
      <c r="G85" s="155"/>
      <c r="H85" s="93"/>
      <c r="I85" s="98"/>
      <c r="J85" s="98"/>
      <c r="K85" s="98"/>
      <c r="L85" s="98"/>
      <c r="M85" s="98"/>
      <c r="N85" s="155"/>
      <c r="O85" s="93"/>
      <c r="P85" s="98"/>
      <c r="Q85" s="98"/>
      <c r="R85" s="98"/>
      <c r="S85" s="98"/>
      <c r="T85" s="98"/>
      <c r="U85" s="155"/>
      <c r="V85" s="93"/>
      <c r="W85" s="98"/>
      <c r="X85" s="98"/>
      <c r="Y85" s="98"/>
      <c r="Z85" s="98"/>
      <c r="AA85" s="98"/>
      <c r="AB85" s="155"/>
      <c r="AC85" s="93"/>
      <c r="AD85" s="98"/>
      <c r="AE85" s="98"/>
      <c r="AF85" s="98"/>
      <c r="AG85" s="98"/>
      <c r="AH85" s="98"/>
      <c r="AI85" s="155"/>
      <c r="AJ85" s="93"/>
      <c r="AK85" s="98"/>
      <c r="AL85" s="98"/>
      <c r="AM85" s="98"/>
      <c r="AN85" s="98"/>
      <c r="AO85" s="98"/>
      <c r="AP85" s="155"/>
      <c r="AQ85" s="93"/>
      <c r="AR85" s="98"/>
      <c r="AS85" s="98"/>
      <c r="AT85" s="98"/>
      <c r="AU85" s="98"/>
      <c r="AV85" s="98"/>
      <c r="AW85" s="155"/>
      <c r="AX85" s="93"/>
      <c r="AY85" s="98"/>
      <c r="AZ85" s="98"/>
      <c r="BA85" s="98"/>
      <c r="BB85" s="98"/>
      <c r="BC85" s="98"/>
      <c r="BD85" s="155"/>
      <c r="BE85" s="93"/>
      <c r="BF85" s="98"/>
      <c r="BG85" s="98"/>
      <c r="BH85" s="98"/>
      <c r="BI85" s="98"/>
      <c r="BJ85" s="98"/>
      <c r="BK85" s="155"/>
      <c r="BL85" s="93"/>
      <c r="BM85" s="98"/>
      <c r="BN85" s="98"/>
      <c r="BO85" s="98"/>
      <c r="BP85" s="98"/>
      <c r="BQ85" s="98"/>
      <c r="BR85" s="155"/>
      <c r="BS85" s="93"/>
      <c r="BT85" s="98"/>
      <c r="BU85" s="98"/>
      <c r="BV85" s="98"/>
      <c r="BW85" s="98"/>
      <c r="BX85" s="98"/>
    </row>
    <row r="86" spans="1:76" ht="13.8" thickBot="1" x14ac:dyDescent="0.3">
      <c r="A86" s="157"/>
      <c r="B86" s="123"/>
      <c r="C86" s="123"/>
      <c r="D86" s="123"/>
      <c r="E86" s="123"/>
      <c r="F86" s="106"/>
      <c r="G86" s="155"/>
      <c r="H86" s="157"/>
      <c r="I86" s="123"/>
      <c r="J86" s="123"/>
      <c r="K86" s="123"/>
      <c r="L86" s="123"/>
      <c r="M86" s="106"/>
      <c r="N86" s="155"/>
      <c r="O86" s="157"/>
      <c r="P86" s="123"/>
      <c r="Q86" s="123"/>
      <c r="R86" s="123"/>
      <c r="S86" s="123"/>
      <c r="T86" s="106"/>
      <c r="U86" s="155"/>
      <c r="V86" s="157"/>
      <c r="W86" s="123"/>
      <c r="X86" s="123"/>
      <c r="Y86" s="123"/>
      <c r="Z86" s="123"/>
      <c r="AA86" s="106"/>
      <c r="AB86" s="155"/>
      <c r="AC86" s="157"/>
      <c r="AD86" s="123"/>
      <c r="AE86" s="123"/>
      <c r="AF86" s="123"/>
      <c r="AG86" s="123"/>
      <c r="AH86" s="106"/>
      <c r="AI86" s="155"/>
      <c r="AJ86" s="157"/>
      <c r="AK86" s="123"/>
      <c r="AL86" s="123"/>
      <c r="AM86" s="123"/>
      <c r="AN86" s="123"/>
      <c r="AO86" s="106"/>
      <c r="AP86" s="155"/>
      <c r="AQ86" s="157"/>
      <c r="AR86" s="123"/>
      <c r="AS86" s="123"/>
      <c r="AT86" s="123"/>
      <c r="AU86" s="123"/>
      <c r="AV86" s="106"/>
      <c r="AW86" s="155"/>
      <c r="AX86" s="157"/>
      <c r="AY86" s="123"/>
      <c r="AZ86" s="123"/>
      <c r="BA86" s="123"/>
      <c r="BB86" s="123"/>
      <c r="BC86" s="106"/>
      <c r="BD86" s="155"/>
      <c r="BE86" s="157"/>
      <c r="BF86" s="123"/>
      <c r="BG86" s="123"/>
      <c r="BH86" s="123"/>
      <c r="BI86" s="123"/>
      <c r="BJ86" s="106"/>
      <c r="BK86" s="155"/>
      <c r="BL86" s="157"/>
      <c r="BM86" s="123"/>
      <c r="BN86" s="123"/>
      <c r="BO86" s="123"/>
      <c r="BP86" s="123"/>
      <c r="BQ86" s="106"/>
      <c r="BR86" s="155"/>
      <c r="BS86" s="157"/>
      <c r="BT86" s="123"/>
      <c r="BU86" s="123"/>
      <c r="BV86" s="123"/>
      <c r="BW86" s="123"/>
      <c r="BX86" s="106"/>
    </row>
    <row r="87" spans="1:76" ht="24.75" customHeight="1" thickBot="1" x14ac:dyDescent="0.3">
      <c r="A87" s="94" t="s">
        <v>171</v>
      </c>
      <c r="B87" s="108">
        <f>SUM(B70,B84)</f>
        <v>35526259.640000008</v>
      </c>
      <c r="C87" s="108">
        <f>SUM(C70,C84)</f>
        <v>26580750.739999998</v>
      </c>
      <c r="D87" s="108">
        <f>SUM(D70,D84)</f>
        <v>81855500</v>
      </c>
      <c r="E87" s="108">
        <f>SUM(E70,E84)</f>
        <v>-30325583.539999999</v>
      </c>
      <c r="F87" s="108">
        <f>SUM(F70,F84)</f>
        <v>113636926.84</v>
      </c>
      <c r="G87" s="155"/>
      <c r="H87" s="94" t="s">
        <v>171</v>
      </c>
      <c r="I87" s="108">
        <f>SUM(I70,I84)</f>
        <v>-11147426.380000003</v>
      </c>
      <c r="J87" s="108">
        <f>SUM(J70,J84)</f>
        <v>-509933.42000000365</v>
      </c>
      <c r="K87" s="108">
        <f>SUM(K70,K84)</f>
        <v>-3541850</v>
      </c>
      <c r="L87" s="108">
        <f>SUM(L70,L84)</f>
        <v>15199209.829999998</v>
      </c>
      <c r="M87" s="108">
        <f>SUM(M70,M84)</f>
        <v>2.9999994672834873E-2</v>
      </c>
      <c r="N87" s="155"/>
      <c r="O87" s="94" t="s">
        <v>171</v>
      </c>
      <c r="P87" s="108">
        <f>SUM(P70,P84)</f>
        <v>46673686.020000011</v>
      </c>
      <c r="Q87" s="108">
        <f>SUM(Q70,Q84)</f>
        <v>27090684.160000004</v>
      </c>
      <c r="R87" s="108">
        <f>SUM(R70,R84)</f>
        <v>85397350</v>
      </c>
      <c r="S87" s="108">
        <f>SUM(S70,S84)</f>
        <v>-45524793.369999997</v>
      </c>
      <c r="T87" s="108">
        <f>SUM(T70,T84)</f>
        <v>113636926.81</v>
      </c>
      <c r="U87" s="155"/>
      <c r="V87" s="94" t="s">
        <v>171</v>
      </c>
      <c r="W87" s="108">
        <f>SUM(W70,W84)</f>
        <v>17879091.140000001</v>
      </c>
      <c r="X87" s="108">
        <f>SUM(X70,X84)</f>
        <v>42072515.260000005</v>
      </c>
      <c r="Y87" s="108">
        <f>SUM(Y70,Y84)</f>
        <v>0</v>
      </c>
      <c r="Z87" s="108">
        <f>SUM(Z70,Z84)</f>
        <v>-5179.4400000000005</v>
      </c>
      <c r="AA87" s="108">
        <f>SUM(AA70,AA84)</f>
        <v>59946426.960000001</v>
      </c>
      <c r="AB87" s="155"/>
      <c r="AC87" s="94" t="s">
        <v>171</v>
      </c>
      <c r="AD87" s="108">
        <f>SUM(AD70,AD84)</f>
        <v>6893790</v>
      </c>
      <c r="AE87" s="108">
        <f>SUM(AE70,AE84)</f>
        <v>7425348</v>
      </c>
      <c r="AF87" s="108">
        <f>SUM(AF70,AF84)</f>
        <v>6682156</v>
      </c>
      <c r="AG87" s="108">
        <f>SUM(AG70,AG84)</f>
        <v>-4971808</v>
      </c>
      <c r="AH87" s="108">
        <f>SUM(AH70,AH84)</f>
        <v>16029486</v>
      </c>
      <c r="AI87" s="155"/>
      <c r="AJ87" s="94" t="s">
        <v>171</v>
      </c>
      <c r="AK87" s="108">
        <f>SUM(AK70,AK84)</f>
        <v>17683626.640000001</v>
      </c>
      <c r="AL87" s="108">
        <f>SUM(AL70,AL84)</f>
        <v>41647292.519999996</v>
      </c>
      <c r="AM87" s="108">
        <f>SUM(AM70,AM84)</f>
        <v>0</v>
      </c>
      <c r="AN87" s="108">
        <f>SUM(AN70,AN84)</f>
        <v>-5123.2</v>
      </c>
      <c r="AO87" s="108">
        <f>SUM(AO70,AO84)</f>
        <v>59325795.959999993</v>
      </c>
      <c r="AP87" s="155"/>
      <c r="AQ87" s="94" t="s">
        <v>171</v>
      </c>
      <c r="AR87" s="108">
        <f>SUM(AR70,AR84)</f>
        <v>39584431.520000011</v>
      </c>
      <c r="AS87" s="108">
        <f>SUM(AS70,AS84)</f>
        <v>19240113.419999998</v>
      </c>
      <c r="AT87" s="108">
        <f>SUM(AT70,AT84)</f>
        <v>78715194</v>
      </c>
      <c r="AU87" s="108">
        <f>SUM(AU70,AU84)</f>
        <v>-40552929.129999995</v>
      </c>
      <c r="AV87" s="108">
        <f>SUM(AV70,AV84)</f>
        <v>96986809.810000002</v>
      </c>
      <c r="AW87" s="155"/>
      <c r="AX87" s="94" t="s">
        <v>171</v>
      </c>
      <c r="AY87" s="108">
        <f>SUM(AY70,AY84)</f>
        <v>940664.79</v>
      </c>
      <c r="AZ87" s="108">
        <f>SUM(AZ70,AZ84)</f>
        <v>2644846.0699999998</v>
      </c>
      <c r="BA87" s="108">
        <f>SUM(BA70,BA84)</f>
        <v>0</v>
      </c>
      <c r="BB87" s="108">
        <f>SUM(BB70,BB84)</f>
        <v>-262.3</v>
      </c>
      <c r="BC87" s="108">
        <f>SUM(BC70,BC84)</f>
        <v>3585248.5599999996</v>
      </c>
      <c r="BD87" s="155"/>
      <c r="BE87" s="94" t="s">
        <v>171</v>
      </c>
      <c r="BF87" s="108">
        <f>SUM(BF70,BF84)</f>
        <v>3446895</v>
      </c>
      <c r="BG87" s="108">
        <f>SUM(BG70,BG84)</f>
        <v>3712674</v>
      </c>
      <c r="BH87" s="108">
        <f>SUM(BH70,BH84)</f>
        <v>3341078</v>
      </c>
      <c r="BI87" s="108">
        <f>SUM(BI70,BI84)</f>
        <v>-2485904</v>
      </c>
      <c r="BJ87" s="108">
        <f>SUM(BJ70,BJ84)</f>
        <v>8014743</v>
      </c>
      <c r="BK87" s="155"/>
      <c r="BL87" s="94" t="s">
        <v>171</v>
      </c>
      <c r="BM87" s="108">
        <f>SUM(BM70,BM84)</f>
        <v>3668904.4099999978</v>
      </c>
      <c r="BN87" s="108">
        <f>SUM(BN70,BN84)</f>
        <v>8840012.3900000006</v>
      </c>
      <c r="BO87" s="108">
        <f>SUM(BO70,BO84)</f>
        <v>0</v>
      </c>
      <c r="BP87" s="108">
        <f>SUM(BP70,BP84)</f>
        <v>-1050.21</v>
      </c>
      <c r="BQ87" s="108">
        <f>SUM(BQ70,BQ84)</f>
        <v>12507866.589999996</v>
      </c>
      <c r="BR87" s="155"/>
      <c r="BS87" s="94" t="s">
        <v>171</v>
      </c>
      <c r="BT87" s="108">
        <v>38865776.140000008</v>
      </c>
      <c r="BU87" s="108">
        <v>21722605.739999998</v>
      </c>
      <c r="BV87" s="108">
        <v>75374116</v>
      </c>
      <c r="BW87" s="108">
        <v>-38067813.039999999</v>
      </c>
      <c r="BX87" s="108">
        <v>97894684.840000004</v>
      </c>
    </row>
  </sheetData>
  <printOptions horizontalCentered="1"/>
  <pageMargins left="1" right="1" top="1" bottom="1" header="1" footer="1"/>
  <pageSetup scale="57" orientation="portrait" blackAndWhite="1" r:id="rId1"/>
  <headerFooter alignWithMargins="0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3DB41-24DD-4CEA-AFDB-9C6D1EB9E0A6}">
  <sheetPr>
    <tabColor rgb="FF0000FF"/>
  </sheetPr>
  <dimension ref="A1:O1196"/>
  <sheetViews>
    <sheetView zoomScaleNormal="100" workbookViewId="0">
      <pane ySplit="13" topLeftCell="A1166" activePane="bottomLeft" state="frozen"/>
      <selection activeCell="D6" sqref="D6"/>
      <selection pane="bottomLeft" activeCell="K1204" sqref="K1204"/>
    </sheetView>
  </sheetViews>
  <sheetFormatPr defaultColWidth="9.109375" defaultRowHeight="13.2" x14ac:dyDescent="0.25"/>
  <cols>
    <col min="1" max="1" width="27.44140625" style="1" customWidth="1"/>
    <col min="2" max="2" width="11.33203125" style="2" customWidth="1"/>
    <col min="3" max="3" width="5.5546875" style="2" customWidth="1"/>
    <col min="4" max="9" width="17" style="2" customWidth="1"/>
    <col min="10" max="16384" width="9.109375" style="8"/>
  </cols>
  <sheetData>
    <row r="1" spans="1:15" x14ac:dyDescent="0.25">
      <c r="A1" s="88" t="s">
        <v>215</v>
      </c>
      <c r="B1" s="81"/>
      <c r="C1" s="81"/>
      <c r="D1" s="81"/>
      <c r="E1" s="81"/>
      <c r="F1" s="81"/>
      <c r="G1" s="81"/>
      <c r="H1" s="81"/>
      <c r="I1" s="81"/>
    </row>
    <row r="2" spans="1:15" x14ac:dyDescent="0.25">
      <c r="A2" s="87" t="s">
        <v>214</v>
      </c>
      <c r="B2" s="86"/>
      <c r="C2" s="86"/>
      <c r="D2" s="81"/>
      <c r="E2" s="81"/>
      <c r="F2" s="81"/>
      <c r="G2" s="81"/>
      <c r="H2" s="81"/>
      <c r="I2" s="81"/>
    </row>
    <row r="3" spans="1:15" x14ac:dyDescent="0.25">
      <c r="A3" s="79" t="s">
        <v>213</v>
      </c>
      <c r="B3" s="81"/>
      <c r="C3" s="81"/>
      <c r="D3" s="81"/>
      <c r="E3" s="81"/>
      <c r="F3" s="81"/>
      <c r="G3" s="81"/>
      <c r="H3" s="81"/>
      <c r="I3" s="81"/>
    </row>
    <row r="4" spans="1:15" x14ac:dyDescent="0.25">
      <c r="A4" s="79"/>
      <c r="B4" s="81"/>
      <c r="C4" s="81"/>
      <c r="D4" s="81"/>
      <c r="E4" s="81"/>
      <c r="F4" s="81"/>
      <c r="G4" s="81"/>
      <c r="H4" s="81"/>
      <c r="I4" s="81"/>
    </row>
    <row r="5" spans="1:15" x14ac:dyDescent="0.25">
      <c r="A5" s="79" t="s">
        <v>212</v>
      </c>
      <c r="B5" s="81"/>
      <c r="C5" s="81"/>
      <c r="D5" s="81"/>
      <c r="E5" s="81"/>
      <c r="F5" s="81"/>
      <c r="G5" s="81"/>
      <c r="H5" s="81"/>
      <c r="I5" s="81"/>
    </row>
    <row r="6" spans="1:15" x14ac:dyDescent="0.25">
      <c r="A6" s="85" t="s">
        <v>211</v>
      </c>
      <c r="B6" s="84"/>
      <c r="C6" s="84"/>
      <c r="D6" s="81"/>
      <c r="E6" s="81"/>
      <c r="F6" s="81"/>
      <c r="G6" s="81"/>
      <c r="H6" s="81"/>
      <c r="I6" s="81"/>
    </row>
    <row r="7" spans="1:15" ht="13.8" thickBot="1" x14ac:dyDescent="0.3">
      <c r="A7" s="83" t="s">
        <v>210</v>
      </c>
      <c r="B7" s="82"/>
      <c r="C7" s="82"/>
      <c r="D7" s="81"/>
      <c r="E7" s="81"/>
      <c r="F7" s="80"/>
      <c r="G7" s="80"/>
      <c r="H7" s="80"/>
      <c r="I7" s="80"/>
    </row>
    <row r="8" spans="1:15" ht="13.8" thickBot="1" x14ac:dyDescent="0.3">
      <c r="A8" s="79"/>
      <c r="B8" s="79"/>
      <c r="C8" s="79"/>
      <c r="D8" s="228" t="s">
        <v>209</v>
      </c>
      <c r="E8" s="229"/>
      <c r="F8" s="230" t="s">
        <v>209</v>
      </c>
      <c r="G8" s="230"/>
      <c r="H8" s="230"/>
      <c r="I8" s="231"/>
    </row>
    <row r="9" spans="1:15" s="72" customFormat="1" ht="14.4" thickBot="1" x14ac:dyDescent="0.3">
      <c r="A9" s="78"/>
      <c r="B9" s="77"/>
      <c r="C9" s="77"/>
      <c r="D9" s="76"/>
      <c r="E9" s="75"/>
      <c r="F9" s="74"/>
      <c r="G9" s="73"/>
      <c r="H9" s="232" t="s">
        <v>208</v>
      </c>
      <c r="I9" s="233"/>
    </row>
    <row r="10" spans="1:15" ht="53.4" thickBot="1" x14ac:dyDescent="0.3">
      <c r="A10" s="67" t="s">
        <v>207</v>
      </c>
      <c r="B10" s="66"/>
      <c r="C10" s="66"/>
      <c r="D10" s="71" t="s">
        <v>188</v>
      </c>
      <c r="E10" s="70" t="s">
        <v>206</v>
      </c>
      <c r="F10" s="69" t="s">
        <v>187</v>
      </c>
      <c r="G10" s="68" t="s">
        <v>206</v>
      </c>
      <c r="H10" s="69" t="s">
        <v>186</v>
      </c>
      <c r="I10" s="68" t="s">
        <v>206</v>
      </c>
    </row>
    <row r="11" spans="1:15" ht="13.8" thickBot="1" x14ac:dyDescent="0.3">
      <c r="A11" s="67" t="s">
        <v>205</v>
      </c>
      <c r="B11" s="66"/>
      <c r="C11" s="66"/>
      <c r="D11" s="65" t="s">
        <v>204</v>
      </c>
      <c r="E11" s="64" t="s">
        <v>204</v>
      </c>
      <c r="F11" s="63" t="s">
        <v>204</v>
      </c>
      <c r="G11" s="62" t="s">
        <v>204</v>
      </c>
      <c r="H11" s="63" t="s">
        <v>204</v>
      </c>
      <c r="I11" s="62" t="s">
        <v>204</v>
      </c>
    </row>
    <row r="12" spans="1:15" ht="13.8" thickBot="1" x14ac:dyDescent="0.3">
      <c r="A12" s="61" t="s">
        <v>203</v>
      </c>
      <c r="B12" s="60"/>
      <c r="C12" s="60"/>
      <c r="D12" s="59">
        <v>45107</v>
      </c>
      <c r="E12" s="58">
        <v>45107</v>
      </c>
      <c r="F12" s="57">
        <v>45107</v>
      </c>
      <c r="G12" s="56">
        <v>45107</v>
      </c>
      <c r="H12" s="57">
        <v>45107</v>
      </c>
      <c r="I12" s="56">
        <v>45107</v>
      </c>
    </row>
    <row r="13" spans="1:15" s="49" customFormat="1" ht="27" thickBot="1" x14ac:dyDescent="0.3">
      <c r="A13" s="55" t="s">
        <v>202</v>
      </c>
      <c r="B13" s="54" t="s">
        <v>201</v>
      </c>
      <c r="C13" s="54" t="s">
        <v>200</v>
      </c>
      <c r="D13" s="53" t="s">
        <v>199</v>
      </c>
      <c r="E13" s="51" t="s">
        <v>198</v>
      </c>
      <c r="F13" s="52" t="s">
        <v>197</v>
      </c>
      <c r="G13" s="51" t="s">
        <v>196</v>
      </c>
      <c r="H13" s="52" t="s">
        <v>195</v>
      </c>
      <c r="I13" s="51" t="s">
        <v>194</v>
      </c>
      <c r="J13" s="50"/>
      <c r="K13" s="50"/>
      <c r="L13" s="50"/>
      <c r="M13" s="50"/>
      <c r="N13" s="50"/>
      <c r="O13" s="50"/>
    </row>
    <row r="14" spans="1:15" s="49" customFormat="1" x14ac:dyDescent="0.25">
      <c r="A14" s="40">
        <v>25599</v>
      </c>
      <c r="B14" s="48">
        <v>1970</v>
      </c>
      <c r="C14" s="47">
        <v>1</v>
      </c>
      <c r="D14" s="37">
        <v>21.164999999999999</v>
      </c>
      <c r="E14" s="37">
        <v>5.6319999999999997</v>
      </c>
      <c r="F14" s="37">
        <v>35</v>
      </c>
      <c r="G14" s="37">
        <v>10.882</v>
      </c>
      <c r="H14" s="36">
        <v>11.943</v>
      </c>
      <c r="I14" s="36">
        <v>7.7270000000000003</v>
      </c>
      <c r="J14" s="50"/>
      <c r="K14" s="50"/>
      <c r="L14" s="50"/>
      <c r="M14" s="50"/>
      <c r="N14" s="50"/>
      <c r="O14" s="50"/>
    </row>
    <row r="15" spans="1:15" s="49" customFormat="1" x14ac:dyDescent="0.25">
      <c r="A15" s="40">
        <v>25627</v>
      </c>
      <c r="B15" s="48">
        <v>1970</v>
      </c>
      <c r="C15" s="47">
        <v>2</v>
      </c>
      <c r="D15" s="37">
        <v>21.268000000000001</v>
      </c>
      <c r="E15" s="37">
        <v>5.9960000000000004</v>
      </c>
      <c r="F15" s="37">
        <v>35</v>
      </c>
      <c r="G15" s="37">
        <v>0</v>
      </c>
      <c r="H15" s="36">
        <v>12.007</v>
      </c>
      <c r="I15" s="36">
        <v>6.6920000000000002</v>
      </c>
      <c r="J15" s="50"/>
      <c r="K15" s="50"/>
      <c r="L15" s="50"/>
      <c r="M15" s="50"/>
      <c r="N15" s="50"/>
      <c r="O15" s="50"/>
    </row>
    <row r="16" spans="1:15" s="49" customFormat="1" x14ac:dyDescent="0.25">
      <c r="A16" s="40">
        <v>25658</v>
      </c>
      <c r="B16" s="48">
        <v>1970</v>
      </c>
      <c r="C16" s="47">
        <v>3</v>
      </c>
      <c r="D16" s="37">
        <v>21.382000000000001</v>
      </c>
      <c r="E16" s="37">
        <v>6.61</v>
      </c>
      <c r="F16" s="37">
        <v>34.9</v>
      </c>
      <c r="G16" s="37">
        <v>-3.375</v>
      </c>
      <c r="H16" s="36">
        <v>12.065</v>
      </c>
      <c r="I16" s="36">
        <v>5.9790000000000001</v>
      </c>
      <c r="J16" s="50"/>
      <c r="K16" s="50"/>
      <c r="L16" s="50"/>
      <c r="M16" s="50"/>
      <c r="N16" s="50"/>
      <c r="O16" s="50"/>
    </row>
    <row r="17" spans="1:15" s="49" customFormat="1" x14ac:dyDescent="0.25">
      <c r="A17" s="40">
        <v>25688</v>
      </c>
      <c r="B17" s="48">
        <v>1970</v>
      </c>
      <c r="C17" s="47">
        <v>4</v>
      </c>
      <c r="D17" s="37">
        <v>21.497</v>
      </c>
      <c r="E17" s="37">
        <v>6.63</v>
      </c>
      <c r="F17" s="37">
        <v>35.1</v>
      </c>
      <c r="G17" s="37">
        <v>7.0979999999999999</v>
      </c>
      <c r="H17" s="36">
        <v>12.125</v>
      </c>
      <c r="I17" s="36">
        <v>6.0739999999999998</v>
      </c>
      <c r="J17" s="50"/>
      <c r="K17" s="50"/>
      <c r="L17" s="50"/>
      <c r="M17" s="50"/>
      <c r="N17" s="50"/>
      <c r="O17" s="50"/>
    </row>
    <row r="18" spans="1:15" s="49" customFormat="1" x14ac:dyDescent="0.25">
      <c r="A18" s="40">
        <v>25719</v>
      </c>
      <c r="B18" s="48">
        <v>1970</v>
      </c>
      <c r="C18" s="47">
        <v>5</v>
      </c>
      <c r="D18" s="37">
        <v>21.59</v>
      </c>
      <c r="E18" s="37">
        <v>5.3070000000000004</v>
      </c>
      <c r="F18" s="37">
        <v>35.200000000000003</v>
      </c>
      <c r="G18" s="37">
        <v>3.4729999999999999</v>
      </c>
      <c r="H18" s="36">
        <v>12.192</v>
      </c>
      <c r="I18" s="36">
        <v>6.8049999999999997</v>
      </c>
      <c r="J18" s="50"/>
      <c r="K18" s="50"/>
      <c r="L18" s="50"/>
      <c r="M18" s="50"/>
      <c r="N18" s="50"/>
      <c r="O18" s="50"/>
    </row>
    <row r="19" spans="1:15" s="49" customFormat="1" x14ac:dyDescent="0.25">
      <c r="A19" s="40">
        <v>25749</v>
      </c>
      <c r="B19" s="48">
        <v>1970</v>
      </c>
      <c r="C19" s="47">
        <v>6</v>
      </c>
      <c r="D19" s="37">
        <v>21.65</v>
      </c>
      <c r="E19" s="37">
        <v>3.4329999999999998</v>
      </c>
      <c r="F19" s="37">
        <v>35.299999999999997</v>
      </c>
      <c r="G19" s="37">
        <v>3.4630000000000001</v>
      </c>
      <c r="H19" s="36">
        <v>12.269</v>
      </c>
      <c r="I19" s="36">
        <v>7.8529999999999998</v>
      </c>
      <c r="J19" s="50"/>
      <c r="K19" s="50"/>
      <c r="L19" s="50"/>
      <c r="M19" s="50"/>
      <c r="N19" s="50"/>
      <c r="O19" s="50"/>
    </row>
    <row r="20" spans="1:15" s="49" customFormat="1" x14ac:dyDescent="0.25">
      <c r="A20" s="40">
        <v>25780</v>
      </c>
      <c r="B20" s="48">
        <v>1970</v>
      </c>
      <c r="C20" s="47">
        <v>7</v>
      </c>
      <c r="D20" s="37">
        <v>21.695</v>
      </c>
      <c r="E20" s="37">
        <v>2.4900000000000002</v>
      </c>
      <c r="F20" s="37">
        <v>35.5</v>
      </c>
      <c r="G20" s="37">
        <v>7.0149999999999997</v>
      </c>
      <c r="H20" s="36">
        <v>12.343999999999999</v>
      </c>
      <c r="I20" s="36">
        <v>7.63</v>
      </c>
      <c r="J20" s="50"/>
      <c r="K20" s="50"/>
      <c r="L20" s="50"/>
      <c r="M20" s="50"/>
      <c r="N20" s="50"/>
      <c r="O20" s="50"/>
    </row>
    <row r="21" spans="1:15" s="49" customFormat="1" x14ac:dyDescent="0.25">
      <c r="A21" s="40">
        <v>25811</v>
      </c>
      <c r="B21" s="48">
        <v>1970</v>
      </c>
      <c r="C21" s="47">
        <v>8</v>
      </c>
      <c r="D21" s="37">
        <v>21.748000000000001</v>
      </c>
      <c r="E21" s="37">
        <v>3.008</v>
      </c>
      <c r="F21" s="37">
        <v>35.5</v>
      </c>
      <c r="G21" s="37">
        <v>0</v>
      </c>
      <c r="H21" s="36">
        <v>12.401999999999999</v>
      </c>
      <c r="I21" s="36">
        <v>5.74</v>
      </c>
      <c r="J21" s="50"/>
      <c r="K21" s="50"/>
      <c r="L21" s="50"/>
      <c r="M21" s="50"/>
      <c r="N21" s="50"/>
      <c r="O21" s="50"/>
    </row>
    <row r="22" spans="1:15" s="49" customFormat="1" x14ac:dyDescent="0.25">
      <c r="A22" s="40">
        <v>25841</v>
      </c>
      <c r="B22" s="48">
        <v>1970</v>
      </c>
      <c r="C22" s="47">
        <v>9</v>
      </c>
      <c r="D22" s="37">
        <v>21.827000000000002</v>
      </c>
      <c r="E22" s="37">
        <v>4.4269999999999996</v>
      </c>
      <c r="F22" s="37">
        <v>35.6</v>
      </c>
      <c r="G22" s="37">
        <v>3.4329999999999998</v>
      </c>
      <c r="H22" s="36">
        <v>12.432</v>
      </c>
      <c r="I22" s="36">
        <v>2.9489999999999998</v>
      </c>
      <c r="J22" s="50"/>
      <c r="K22" s="50"/>
      <c r="L22" s="50"/>
      <c r="M22" s="50"/>
      <c r="N22" s="50"/>
      <c r="O22" s="50"/>
    </row>
    <row r="23" spans="1:15" s="49" customFormat="1" x14ac:dyDescent="0.25">
      <c r="A23" s="40">
        <v>25872</v>
      </c>
      <c r="B23" s="48">
        <v>1970</v>
      </c>
      <c r="C23" s="47">
        <v>10</v>
      </c>
      <c r="D23" s="37">
        <v>21.928000000000001</v>
      </c>
      <c r="E23" s="37">
        <v>5.6840000000000002</v>
      </c>
      <c r="F23" s="37">
        <v>35.799999999999997</v>
      </c>
      <c r="G23" s="37">
        <v>6.9539999999999997</v>
      </c>
      <c r="H23" s="36">
        <v>12.455</v>
      </c>
      <c r="I23" s="36">
        <v>2.2810000000000001</v>
      </c>
      <c r="J23" s="50"/>
      <c r="K23" s="50"/>
      <c r="L23" s="50"/>
      <c r="M23" s="50"/>
      <c r="N23" s="50"/>
      <c r="O23" s="50"/>
    </row>
    <row r="24" spans="1:15" s="49" customFormat="1" x14ac:dyDescent="0.25">
      <c r="A24" s="40">
        <v>25902</v>
      </c>
      <c r="B24" s="48">
        <v>1970</v>
      </c>
      <c r="C24" s="47">
        <v>11</v>
      </c>
      <c r="D24" s="37">
        <v>22.04</v>
      </c>
      <c r="E24" s="37">
        <v>6.319</v>
      </c>
      <c r="F24" s="37">
        <v>35.9</v>
      </c>
      <c r="G24" s="37">
        <v>3.4039999999999999</v>
      </c>
      <c r="H24" s="36">
        <v>12.5</v>
      </c>
      <c r="I24" s="36">
        <v>4.4160000000000004</v>
      </c>
      <c r="J24" s="50"/>
      <c r="K24" s="50"/>
      <c r="L24" s="50"/>
      <c r="M24" s="50"/>
      <c r="N24" s="50"/>
      <c r="O24" s="50"/>
    </row>
    <row r="25" spans="1:15" s="49" customFormat="1" x14ac:dyDescent="0.25">
      <c r="A25" s="40">
        <v>25933</v>
      </c>
      <c r="B25" s="48">
        <v>1970</v>
      </c>
      <c r="C25" s="47">
        <v>12</v>
      </c>
      <c r="D25" s="37">
        <v>22.155000000000001</v>
      </c>
      <c r="E25" s="37">
        <v>6.4359999999999999</v>
      </c>
      <c r="F25" s="37">
        <v>35.9</v>
      </c>
      <c r="G25" s="37">
        <v>0</v>
      </c>
      <c r="H25" s="36">
        <v>12.584</v>
      </c>
      <c r="I25" s="36">
        <v>8.3260000000000005</v>
      </c>
      <c r="J25" s="50"/>
      <c r="K25" s="50"/>
      <c r="L25" s="50"/>
      <c r="M25" s="50"/>
      <c r="N25" s="50"/>
      <c r="O25" s="50"/>
    </row>
    <row r="26" spans="1:15" s="49" customFormat="1" x14ac:dyDescent="0.25">
      <c r="A26" s="40">
        <v>25964</v>
      </c>
      <c r="B26" s="48">
        <v>1971</v>
      </c>
      <c r="C26" s="47">
        <v>1</v>
      </c>
      <c r="D26" s="37">
        <v>22.27</v>
      </c>
      <c r="E26" s="37">
        <v>6.43</v>
      </c>
      <c r="F26" s="37">
        <v>36</v>
      </c>
      <c r="G26" s="37">
        <v>3.3940000000000001</v>
      </c>
      <c r="H26" s="36">
        <v>12.689</v>
      </c>
      <c r="I26" s="36">
        <v>10.525</v>
      </c>
      <c r="J26" s="50"/>
      <c r="K26" s="50"/>
      <c r="L26" s="50"/>
      <c r="M26" s="50"/>
      <c r="N26" s="50"/>
      <c r="O26" s="50"/>
    </row>
    <row r="27" spans="1:15" s="49" customFormat="1" x14ac:dyDescent="0.25">
      <c r="A27" s="40">
        <v>25992</v>
      </c>
      <c r="B27" s="48">
        <v>1971</v>
      </c>
      <c r="C27" s="47">
        <v>2</v>
      </c>
      <c r="D27" s="37">
        <v>22.376999999999999</v>
      </c>
      <c r="E27" s="37">
        <v>5.8840000000000003</v>
      </c>
      <c r="F27" s="37">
        <v>36.1</v>
      </c>
      <c r="G27" s="37">
        <v>3.3849999999999998</v>
      </c>
      <c r="H27" s="36">
        <v>12.78</v>
      </c>
      <c r="I27" s="36">
        <v>8.9990000000000006</v>
      </c>
      <c r="J27" s="50"/>
      <c r="K27" s="50"/>
      <c r="L27" s="50"/>
      <c r="M27" s="50"/>
      <c r="N27" s="50"/>
      <c r="O27" s="50"/>
    </row>
    <row r="28" spans="1:15" s="49" customFormat="1" x14ac:dyDescent="0.25">
      <c r="A28" s="40">
        <v>26023</v>
      </c>
      <c r="B28" s="48">
        <v>1971</v>
      </c>
      <c r="C28" s="47">
        <v>3</v>
      </c>
      <c r="D28" s="37">
        <v>22.478000000000002</v>
      </c>
      <c r="E28" s="37">
        <v>5.5789999999999997</v>
      </c>
      <c r="F28" s="37">
        <v>36.299999999999997</v>
      </c>
      <c r="G28" s="37">
        <v>6.8550000000000004</v>
      </c>
      <c r="H28" s="36">
        <v>12.845000000000001</v>
      </c>
      <c r="I28" s="36">
        <v>6.1980000000000004</v>
      </c>
      <c r="J28" s="50"/>
      <c r="K28" s="50"/>
      <c r="L28" s="50"/>
      <c r="M28" s="50"/>
      <c r="N28" s="50"/>
      <c r="O28" s="50"/>
    </row>
    <row r="29" spans="1:15" s="49" customFormat="1" x14ac:dyDescent="0.25">
      <c r="A29" s="40">
        <v>26053</v>
      </c>
      <c r="B29" s="48">
        <v>1971</v>
      </c>
      <c r="C29" s="47">
        <v>4</v>
      </c>
      <c r="D29" s="37">
        <v>22.579000000000001</v>
      </c>
      <c r="E29" s="37">
        <v>5.4930000000000003</v>
      </c>
      <c r="F29" s="37">
        <v>36.299999999999997</v>
      </c>
      <c r="G29" s="37">
        <v>0</v>
      </c>
      <c r="H29" s="36">
        <v>12.895</v>
      </c>
      <c r="I29" s="36">
        <v>4.8230000000000004</v>
      </c>
      <c r="J29" s="50"/>
      <c r="K29" s="50"/>
      <c r="L29" s="50"/>
      <c r="M29" s="50"/>
      <c r="N29" s="50"/>
      <c r="O29" s="50"/>
    </row>
    <row r="30" spans="1:15" s="49" customFormat="1" x14ac:dyDescent="0.25">
      <c r="A30" s="40">
        <v>26084</v>
      </c>
      <c r="B30" s="48">
        <v>1971</v>
      </c>
      <c r="C30" s="47">
        <v>5</v>
      </c>
      <c r="D30" s="37">
        <v>22.675000000000001</v>
      </c>
      <c r="E30" s="37">
        <v>5.2720000000000002</v>
      </c>
      <c r="F30" s="37">
        <v>36.5</v>
      </c>
      <c r="G30" s="37">
        <v>6.8159999999999998</v>
      </c>
      <c r="H30" s="36">
        <v>12.952</v>
      </c>
      <c r="I30" s="36">
        <v>5.4080000000000004</v>
      </c>
      <c r="J30" s="50"/>
      <c r="K30" s="50"/>
      <c r="L30" s="50"/>
      <c r="M30" s="50"/>
      <c r="N30" s="50"/>
      <c r="O30" s="50"/>
    </row>
    <row r="31" spans="1:15" s="49" customFormat="1" x14ac:dyDescent="0.25">
      <c r="A31" s="40">
        <v>26114</v>
      </c>
      <c r="B31" s="48">
        <v>1971</v>
      </c>
      <c r="C31" s="47">
        <v>6</v>
      </c>
      <c r="D31" s="37">
        <v>22.768000000000001</v>
      </c>
      <c r="E31" s="37">
        <v>5.0090000000000003</v>
      </c>
      <c r="F31" s="37">
        <v>36.700000000000003</v>
      </c>
      <c r="G31" s="37">
        <v>6.7770000000000001</v>
      </c>
      <c r="H31" s="36">
        <v>13.026999999999999</v>
      </c>
      <c r="I31" s="36">
        <v>7.22</v>
      </c>
      <c r="J31" s="50"/>
      <c r="K31" s="50"/>
      <c r="L31" s="50"/>
      <c r="M31" s="50"/>
      <c r="N31" s="50"/>
      <c r="O31" s="50"/>
    </row>
    <row r="32" spans="1:15" s="49" customFormat="1" x14ac:dyDescent="0.25">
      <c r="A32" s="40">
        <v>26145</v>
      </c>
      <c r="B32" s="48">
        <v>1971</v>
      </c>
      <c r="C32" s="47">
        <v>7</v>
      </c>
      <c r="D32" s="37">
        <v>22.849</v>
      </c>
      <c r="E32" s="37">
        <v>4.3609999999999998</v>
      </c>
      <c r="F32" s="37">
        <v>36.9</v>
      </c>
      <c r="G32" s="37">
        <v>6.7389999999999999</v>
      </c>
      <c r="H32" s="36">
        <v>13.103</v>
      </c>
      <c r="I32" s="36">
        <v>7.1920000000000002</v>
      </c>
      <c r="J32" s="50"/>
      <c r="K32" s="50"/>
      <c r="L32" s="50"/>
      <c r="M32" s="50"/>
      <c r="N32" s="50"/>
      <c r="O32" s="50"/>
    </row>
    <row r="33" spans="1:15" s="49" customFormat="1" x14ac:dyDescent="0.25">
      <c r="A33" s="40">
        <v>26176</v>
      </c>
      <c r="B33" s="48">
        <v>1971</v>
      </c>
      <c r="C33" s="47">
        <v>8</v>
      </c>
      <c r="D33" s="37">
        <v>22.911000000000001</v>
      </c>
      <c r="E33" s="37">
        <v>3.2890000000000001</v>
      </c>
      <c r="F33" s="37">
        <v>37.200000000000003</v>
      </c>
      <c r="G33" s="37">
        <v>10.204000000000001</v>
      </c>
      <c r="H33" s="36">
        <v>13.15</v>
      </c>
      <c r="I33" s="36">
        <v>4.43</v>
      </c>
      <c r="J33" s="50"/>
      <c r="K33" s="50"/>
      <c r="L33" s="50"/>
      <c r="M33" s="50"/>
      <c r="N33" s="50"/>
      <c r="O33" s="50"/>
    </row>
    <row r="34" spans="1:15" s="49" customFormat="1" x14ac:dyDescent="0.25">
      <c r="A34" s="40">
        <v>26206</v>
      </c>
      <c r="B34" s="48">
        <v>1971</v>
      </c>
      <c r="C34" s="47">
        <v>9</v>
      </c>
      <c r="D34" s="37">
        <v>22.951000000000001</v>
      </c>
      <c r="E34" s="37">
        <v>2.105</v>
      </c>
      <c r="F34" s="37">
        <v>37.200000000000003</v>
      </c>
      <c r="G34" s="37">
        <v>0</v>
      </c>
      <c r="H34" s="36">
        <v>13.154999999999999</v>
      </c>
      <c r="I34" s="36">
        <v>0.46600000000000003</v>
      </c>
      <c r="J34" s="50"/>
      <c r="K34" s="50"/>
      <c r="L34" s="50"/>
      <c r="M34" s="50"/>
      <c r="N34" s="50"/>
      <c r="O34" s="50"/>
    </row>
    <row r="35" spans="1:15" s="49" customFormat="1" x14ac:dyDescent="0.25">
      <c r="A35" s="40">
        <v>26237</v>
      </c>
      <c r="B35" s="48">
        <v>1971</v>
      </c>
      <c r="C35" s="47">
        <v>10</v>
      </c>
      <c r="D35" s="37">
        <v>22.994</v>
      </c>
      <c r="E35" s="37">
        <v>2.3109999999999999</v>
      </c>
      <c r="F35" s="37">
        <v>37.1</v>
      </c>
      <c r="G35" s="37">
        <v>-3.1789999999999998</v>
      </c>
      <c r="H35" s="36">
        <v>13.154999999999999</v>
      </c>
      <c r="I35" s="36">
        <v>-0.02</v>
      </c>
      <c r="J35" s="50"/>
      <c r="K35" s="50"/>
      <c r="L35" s="50"/>
      <c r="M35" s="50"/>
      <c r="N35" s="50"/>
      <c r="O35" s="50"/>
    </row>
    <row r="36" spans="1:15" s="49" customFormat="1" x14ac:dyDescent="0.25">
      <c r="A36" s="40">
        <v>26267</v>
      </c>
      <c r="B36" s="48">
        <v>1971</v>
      </c>
      <c r="C36" s="47">
        <v>11</v>
      </c>
      <c r="D36" s="37">
        <v>23.074000000000002</v>
      </c>
      <c r="E36" s="37">
        <v>4.2469999999999999</v>
      </c>
      <c r="F36" s="37">
        <v>37.200000000000003</v>
      </c>
      <c r="G36" s="37">
        <v>3.2829999999999999</v>
      </c>
      <c r="H36" s="36">
        <v>13.201000000000001</v>
      </c>
      <c r="I36" s="36">
        <v>4.22</v>
      </c>
      <c r="J36" s="50"/>
      <c r="K36" s="50"/>
      <c r="L36" s="50"/>
      <c r="M36" s="50"/>
      <c r="N36" s="50"/>
      <c r="O36" s="50"/>
    </row>
    <row r="37" spans="1:15" s="49" customFormat="1" x14ac:dyDescent="0.25">
      <c r="A37" s="40">
        <v>26298</v>
      </c>
      <c r="B37" s="48">
        <v>1971</v>
      </c>
      <c r="C37" s="47">
        <v>12</v>
      </c>
      <c r="D37" s="37">
        <v>23.207000000000001</v>
      </c>
      <c r="E37" s="37">
        <v>7.1219999999999999</v>
      </c>
      <c r="F37" s="37">
        <v>37.4</v>
      </c>
      <c r="G37" s="37">
        <v>6.6459999999999999</v>
      </c>
      <c r="H37" s="36">
        <v>13.321</v>
      </c>
      <c r="I37" s="36">
        <v>11.554</v>
      </c>
      <c r="J37" s="50"/>
      <c r="K37" s="50"/>
      <c r="L37" s="50"/>
      <c r="M37" s="50"/>
      <c r="N37" s="50"/>
      <c r="O37" s="50"/>
    </row>
    <row r="38" spans="1:15" s="49" customFormat="1" x14ac:dyDescent="0.25">
      <c r="A38" s="40">
        <v>26329</v>
      </c>
      <c r="B38" s="48">
        <v>1972</v>
      </c>
      <c r="C38" s="47">
        <v>1</v>
      </c>
      <c r="D38" s="37">
        <v>23.361999999999998</v>
      </c>
      <c r="E38" s="37">
        <v>8.3010000000000002</v>
      </c>
      <c r="F38" s="37">
        <v>37.5</v>
      </c>
      <c r="G38" s="37">
        <v>3.2559999999999998</v>
      </c>
      <c r="H38" s="36">
        <v>13.481999999999999</v>
      </c>
      <c r="I38" s="36">
        <v>15.464</v>
      </c>
      <c r="J38" s="50"/>
      <c r="K38" s="50"/>
      <c r="L38" s="50"/>
      <c r="M38" s="50"/>
      <c r="N38" s="50"/>
      <c r="O38" s="50"/>
    </row>
    <row r="39" spans="1:15" s="49" customFormat="1" x14ac:dyDescent="0.25">
      <c r="A39" s="40">
        <v>26358</v>
      </c>
      <c r="B39" s="48">
        <v>1972</v>
      </c>
      <c r="C39" s="47">
        <v>2</v>
      </c>
      <c r="D39" s="37">
        <v>23.483000000000001</v>
      </c>
      <c r="E39" s="37">
        <v>6.4240000000000004</v>
      </c>
      <c r="F39" s="37">
        <v>37.700000000000003</v>
      </c>
      <c r="G39" s="37">
        <v>6.5910000000000002</v>
      </c>
      <c r="H39" s="36">
        <v>13.616</v>
      </c>
      <c r="I39" s="36">
        <v>12.583</v>
      </c>
      <c r="J39" s="50"/>
      <c r="K39" s="50"/>
      <c r="L39" s="50"/>
      <c r="M39" s="50"/>
      <c r="N39" s="50"/>
      <c r="O39" s="50"/>
    </row>
    <row r="40" spans="1:15" s="49" customFormat="1" x14ac:dyDescent="0.25">
      <c r="A40" s="40">
        <v>26389</v>
      </c>
      <c r="B40" s="48">
        <v>1972</v>
      </c>
      <c r="C40" s="47">
        <v>3</v>
      </c>
      <c r="D40" s="37">
        <v>23.545999999999999</v>
      </c>
      <c r="E40" s="37">
        <v>3.2389999999999999</v>
      </c>
      <c r="F40" s="37">
        <v>37.799999999999997</v>
      </c>
      <c r="G40" s="37">
        <v>3.23</v>
      </c>
      <c r="H40" s="36">
        <v>13.689</v>
      </c>
      <c r="I40" s="36">
        <v>6.6040000000000001</v>
      </c>
      <c r="J40" s="50"/>
      <c r="K40" s="50"/>
      <c r="L40" s="50"/>
      <c r="M40" s="50"/>
      <c r="N40" s="50"/>
      <c r="O40" s="50"/>
    </row>
    <row r="41" spans="1:15" s="49" customFormat="1" x14ac:dyDescent="0.25">
      <c r="A41" s="40">
        <v>26419</v>
      </c>
      <c r="B41" s="48">
        <v>1972</v>
      </c>
      <c r="C41" s="47">
        <v>4</v>
      </c>
      <c r="D41" s="37">
        <v>23.571000000000002</v>
      </c>
      <c r="E41" s="37">
        <v>1.302</v>
      </c>
      <c r="F41" s="37">
        <v>37.9</v>
      </c>
      <c r="G41" s="37">
        <v>3.2210000000000001</v>
      </c>
      <c r="H41" s="36">
        <v>13.72</v>
      </c>
      <c r="I41" s="36">
        <v>2.7850000000000001</v>
      </c>
      <c r="J41" s="50"/>
      <c r="K41" s="50"/>
      <c r="L41" s="50"/>
      <c r="M41" s="50"/>
      <c r="N41" s="50"/>
      <c r="O41" s="50"/>
    </row>
    <row r="42" spans="1:15" s="49" customFormat="1" x14ac:dyDescent="0.25">
      <c r="A42" s="40">
        <v>26450</v>
      </c>
      <c r="B42" s="48">
        <v>1972</v>
      </c>
      <c r="C42" s="47">
        <v>5</v>
      </c>
      <c r="D42" s="37">
        <v>23.597000000000001</v>
      </c>
      <c r="E42" s="37">
        <v>1.3089999999999999</v>
      </c>
      <c r="F42" s="37">
        <v>38</v>
      </c>
      <c r="G42" s="37">
        <v>3.2130000000000001</v>
      </c>
      <c r="H42" s="36">
        <v>13.746</v>
      </c>
      <c r="I42" s="36">
        <v>2.335</v>
      </c>
      <c r="J42" s="50"/>
      <c r="K42" s="50"/>
      <c r="L42" s="50"/>
      <c r="M42" s="50"/>
      <c r="N42" s="50"/>
      <c r="O42" s="50"/>
    </row>
    <row r="43" spans="1:15" s="49" customFormat="1" x14ac:dyDescent="0.25">
      <c r="A43" s="40">
        <v>26480</v>
      </c>
      <c r="B43" s="48">
        <v>1972</v>
      </c>
      <c r="C43" s="47">
        <v>6</v>
      </c>
      <c r="D43" s="37">
        <v>23.651</v>
      </c>
      <c r="E43" s="37">
        <v>2.7949999999999999</v>
      </c>
      <c r="F43" s="37">
        <v>38</v>
      </c>
      <c r="G43" s="37">
        <v>0</v>
      </c>
      <c r="H43" s="36">
        <v>13.795999999999999</v>
      </c>
      <c r="I43" s="36">
        <v>4.4219999999999997</v>
      </c>
      <c r="J43" s="50"/>
      <c r="K43" s="50"/>
      <c r="L43" s="50"/>
      <c r="M43" s="50"/>
      <c r="N43" s="50"/>
      <c r="O43" s="50"/>
    </row>
    <row r="44" spans="1:15" s="49" customFormat="1" x14ac:dyDescent="0.25">
      <c r="A44" s="40">
        <v>26511</v>
      </c>
      <c r="B44" s="48">
        <v>1972</v>
      </c>
      <c r="C44" s="47">
        <v>7</v>
      </c>
      <c r="D44" s="37">
        <v>23.73</v>
      </c>
      <c r="E44" s="37">
        <v>4.1059999999999999</v>
      </c>
      <c r="F44" s="37">
        <v>38.1</v>
      </c>
      <c r="G44" s="37">
        <v>3.2040000000000002</v>
      </c>
      <c r="H44" s="36">
        <v>13.865</v>
      </c>
      <c r="I44" s="36">
        <v>6.165</v>
      </c>
      <c r="J44" s="50"/>
      <c r="K44" s="50"/>
      <c r="L44" s="50"/>
      <c r="M44" s="50"/>
      <c r="N44" s="50"/>
      <c r="O44" s="50"/>
    </row>
    <row r="45" spans="1:15" s="49" customFormat="1" x14ac:dyDescent="0.25">
      <c r="A45" s="40">
        <v>26542</v>
      </c>
      <c r="B45" s="48">
        <v>1972</v>
      </c>
      <c r="C45" s="47">
        <v>8</v>
      </c>
      <c r="D45" s="37">
        <v>23.821999999999999</v>
      </c>
      <c r="E45" s="37">
        <v>4.7229999999999999</v>
      </c>
      <c r="F45" s="37">
        <v>38.200000000000003</v>
      </c>
      <c r="G45" s="37">
        <v>3.1949999999999998</v>
      </c>
      <c r="H45" s="36">
        <v>13.939</v>
      </c>
      <c r="I45" s="36">
        <v>6.6449999999999996</v>
      </c>
      <c r="J45" s="50"/>
      <c r="K45" s="50"/>
      <c r="L45" s="50"/>
      <c r="M45" s="50"/>
      <c r="N45" s="50"/>
      <c r="O45" s="50"/>
    </row>
    <row r="46" spans="1:15" s="49" customFormat="1" x14ac:dyDescent="0.25">
      <c r="A46" s="40">
        <v>26572</v>
      </c>
      <c r="B46" s="48">
        <v>1972</v>
      </c>
      <c r="C46" s="47">
        <v>9</v>
      </c>
      <c r="D46" s="37">
        <v>23.911000000000001</v>
      </c>
      <c r="E46" s="37">
        <v>4.593</v>
      </c>
      <c r="F46" s="37">
        <v>38.5</v>
      </c>
      <c r="G46" s="37">
        <v>9.8420000000000005</v>
      </c>
      <c r="H46" s="36">
        <v>14.009</v>
      </c>
      <c r="I46" s="36">
        <v>6.1420000000000003</v>
      </c>
      <c r="J46" s="50"/>
      <c r="K46" s="50"/>
      <c r="L46" s="50"/>
      <c r="M46" s="50"/>
      <c r="N46" s="50"/>
      <c r="O46" s="50"/>
    </row>
    <row r="47" spans="1:15" s="49" customFormat="1" x14ac:dyDescent="0.25">
      <c r="A47" s="40">
        <v>26603</v>
      </c>
      <c r="B47" s="48">
        <v>1972</v>
      </c>
      <c r="C47" s="47">
        <v>10</v>
      </c>
      <c r="D47" s="37">
        <v>23.998999999999999</v>
      </c>
      <c r="E47" s="37">
        <v>4.5090000000000003</v>
      </c>
      <c r="F47" s="37">
        <v>38.700000000000003</v>
      </c>
      <c r="G47" s="37">
        <v>6.415</v>
      </c>
      <c r="H47" s="36">
        <v>14.086</v>
      </c>
      <c r="I47" s="36">
        <v>6.8</v>
      </c>
      <c r="J47" s="50"/>
      <c r="K47" s="50"/>
      <c r="L47" s="50"/>
      <c r="M47" s="50"/>
      <c r="N47" s="50"/>
      <c r="O47" s="50"/>
    </row>
    <row r="48" spans="1:15" s="49" customFormat="1" x14ac:dyDescent="0.25">
      <c r="A48" s="40">
        <v>26633</v>
      </c>
      <c r="B48" s="48">
        <v>1972</v>
      </c>
      <c r="C48" s="47">
        <v>11</v>
      </c>
      <c r="D48" s="37">
        <v>24.088999999999999</v>
      </c>
      <c r="E48" s="37">
        <v>4.569</v>
      </c>
      <c r="F48" s="37">
        <v>39</v>
      </c>
      <c r="G48" s="37">
        <v>9.7089999999999996</v>
      </c>
      <c r="H48" s="36">
        <v>14.188000000000001</v>
      </c>
      <c r="I48" s="36">
        <v>9.0449999999999999</v>
      </c>
      <c r="J48" s="50"/>
      <c r="K48" s="50"/>
      <c r="L48" s="50"/>
      <c r="M48" s="50"/>
      <c r="N48" s="50"/>
      <c r="O48" s="50"/>
    </row>
    <row r="49" spans="1:15" s="49" customFormat="1" x14ac:dyDescent="0.25">
      <c r="A49" s="40">
        <v>26664</v>
      </c>
      <c r="B49" s="48">
        <v>1972</v>
      </c>
      <c r="C49" s="47">
        <v>12</v>
      </c>
      <c r="D49" s="37">
        <v>24.181999999999999</v>
      </c>
      <c r="E49" s="37">
        <v>4.7750000000000004</v>
      </c>
      <c r="F49" s="37">
        <v>39.6</v>
      </c>
      <c r="G49" s="37">
        <v>20.106999999999999</v>
      </c>
      <c r="H49" s="36">
        <v>14.323</v>
      </c>
      <c r="I49" s="36">
        <v>12.025</v>
      </c>
      <c r="J49" s="50"/>
      <c r="K49" s="50"/>
      <c r="L49" s="50"/>
      <c r="M49" s="50"/>
      <c r="N49" s="50"/>
      <c r="O49" s="50"/>
    </row>
    <row r="50" spans="1:15" s="49" customFormat="1" x14ac:dyDescent="0.25">
      <c r="A50" s="40">
        <v>26695</v>
      </c>
      <c r="B50" s="48">
        <v>1973</v>
      </c>
      <c r="C50" s="47">
        <v>1</v>
      </c>
      <c r="D50" s="37">
        <v>24.285</v>
      </c>
      <c r="E50" s="37">
        <v>5.2119999999999997</v>
      </c>
      <c r="F50" s="37">
        <v>39.799999999999997</v>
      </c>
      <c r="G50" s="37">
        <v>6.2320000000000002</v>
      </c>
      <c r="H50" s="36">
        <v>14.47</v>
      </c>
      <c r="I50" s="36">
        <v>13.032999999999999</v>
      </c>
      <c r="J50" s="50"/>
      <c r="K50" s="50"/>
      <c r="L50" s="50"/>
      <c r="M50" s="50"/>
      <c r="N50" s="50"/>
      <c r="O50" s="50"/>
    </row>
    <row r="51" spans="1:15" s="49" customFormat="1" x14ac:dyDescent="0.25">
      <c r="A51" s="40">
        <v>26723</v>
      </c>
      <c r="B51" s="48">
        <v>1973</v>
      </c>
      <c r="C51" s="47">
        <v>2</v>
      </c>
      <c r="D51" s="37">
        <v>24.391999999999999</v>
      </c>
      <c r="E51" s="37">
        <v>5.4180000000000001</v>
      </c>
      <c r="F51" s="37">
        <v>40.4</v>
      </c>
      <c r="G51" s="37">
        <v>19.667999999999999</v>
      </c>
      <c r="H51" s="36">
        <v>14.587999999999999</v>
      </c>
      <c r="I51" s="36">
        <v>10.273999999999999</v>
      </c>
      <c r="J51" s="50"/>
      <c r="K51" s="50"/>
      <c r="L51" s="50"/>
      <c r="M51" s="50"/>
      <c r="N51" s="50"/>
      <c r="O51" s="50"/>
    </row>
    <row r="52" spans="1:15" s="49" customFormat="1" x14ac:dyDescent="0.25">
      <c r="A52" s="40">
        <v>26754</v>
      </c>
      <c r="B52" s="48">
        <v>1973</v>
      </c>
      <c r="C52" s="47">
        <v>3</v>
      </c>
      <c r="D52" s="37">
        <v>24.510999999999999</v>
      </c>
      <c r="E52" s="37">
        <v>5.9960000000000004</v>
      </c>
      <c r="F52" s="37">
        <v>41.1</v>
      </c>
      <c r="G52" s="37">
        <v>22.893000000000001</v>
      </c>
      <c r="H52" s="36">
        <v>14.664999999999999</v>
      </c>
      <c r="I52" s="36">
        <v>6.54</v>
      </c>
      <c r="J52" s="50"/>
      <c r="K52" s="50"/>
      <c r="L52" s="50"/>
      <c r="M52" s="50"/>
      <c r="N52" s="50"/>
      <c r="O52" s="50"/>
    </row>
    <row r="53" spans="1:15" s="49" customFormat="1" x14ac:dyDescent="0.25">
      <c r="A53" s="40">
        <v>26784</v>
      </c>
      <c r="B53" s="48">
        <v>1973</v>
      </c>
      <c r="C53" s="47">
        <v>4</v>
      </c>
      <c r="D53" s="37">
        <v>24.646000000000001</v>
      </c>
      <c r="E53" s="37">
        <v>6.8470000000000004</v>
      </c>
      <c r="F53" s="37">
        <v>41.3</v>
      </c>
      <c r="G53" s="37">
        <v>5.9980000000000002</v>
      </c>
      <c r="H53" s="36">
        <v>14.718</v>
      </c>
      <c r="I53" s="36">
        <v>4.4249999999999998</v>
      </c>
      <c r="J53" s="50"/>
      <c r="K53" s="50"/>
      <c r="L53" s="50"/>
      <c r="M53" s="50"/>
      <c r="N53" s="50"/>
      <c r="O53" s="50"/>
    </row>
    <row r="54" spans="1:15" s="49" customFormat="1" x14ac:dyDescent="0.25">
      <c r="A54" s="40">
        <v>26815</v>
      </c>
      <c r="B54" s="48">
        <v>1973</v>
      </c>
      <c r="C54" s="47">
        <v>5</v>
      </c>
      <c r="D54" s="37">
        <v>24.795999999999999</v>
      </c>
      <c r="E54" s="37">
        <v>7.5380000000000003</v>
      </c>
      <c r="F54" s="37">
        <v>42.2</v>
      </c>
      <c r="G54" s="37">
        <v>29.524000000000001</v>
      </c>
      <c r="H54" s="36">
        <v>14.771000000000001</v>
      </c>
      <c r="I54" s="36">
        <v>4.4009999999999998</v>
      </c>
      <c r="J54" s="50"/>
      <c r="K54" s="50"/>
      <c r="L54" s="50"/>
      <c r="M54" s="50"/>
      <c r="N54" s="50"/>
      <c r="O54" s="50"/>
    </row>
    <row r="55" spans="1:15" s="49" customFormat="1" x14ac:dyDescent="0.25">
      <c r="A55" s="40">
        <v>26845</v>
      </c>
      <c r="B55" s="48">
        <v>1973</v>
      </c>
      <c r="C55" s="47">
        <v>6</v>
      </c>
      <c r="D55" s="37">
        <v>24.957999999999998</v>
      </c>
      <c r="E55" s="37">
        <v>8.1180000000000003</v>
      </c>
      <c r="F55" s="37">
        <v>43</v>
      </c>
      <c r="G55" s="37">
        <v>25.277000000000001</v>
      </c>
      <c r="H55" s="36">
        <v>14.843999999999999</v>
      </c>
      <c r="I55" s="36">
        <v>6.1070000000000002</v>
      </c>
      <c r="J55" s="50"/>
      <c r="K55" s="50"/>
      <c r="L55" s="50"/>
      <c r="M55" s="50"/>
      <c r="N55" s="50"/>
      <c r="O55" s="50"/>
    </row>
    <row r="56" spans="1:15" s="49" customFormat="1" x14ac:dyDescent="0.25">
      <c r="A56" s="40">
        <v>26876</v>
      </c>
      <c r="B56" s="48">
        <v>1973</v>
      </c>
      <c r="C56" s="47">
        <v>7</v>
      </c>
      <c r="D56" s="37">
        <v>25.122</v>
      </c>
      <c r="E56" s="37">
        <v>8.2089999999999996</v>
      </c>
      <c r="F56" s="37">
        <v>42.3</v>
      </c>
      <c r="G56" s="37">
        <v>-17.876999999999999</v>
      </c>
      <c r="H56" s="36">
        <v>14.935</v>
      </c>
      <c r="I56" s="36">
        <v>7.5910000000000002</v>
      </c>
      <c r="J56" s="50"/>
      <c r="K56" s="50"/>
      <c r="L56" s="50"/>
      <c r="M56" s="50"/>
      <c r="N56" s="50"/>
      <c r="O56" s="50"/>
    </row>
    <row r="57" spans="1:15" s="49" customFormat="1" x14ac:dyDescent="0.25">
      <c r="A57" s="40">
        <v>26907</v>
      </c>
      <c r="B57" s="48">
        <v>1973</v>
      </c>
      <c r="C57" s="47">
        <v>8</v>
      </c>
      <c r="D57" s="37">
        <v>25.280999999999999</v>
      </c>
      <c r="E57" s="37">
        <v>7.8179999999999996</v>
      </c>
      <c r="F57" s="37">
        <v>43.5</v>
      </c>
      <c r="G57" s="37">
        <v>39.89</v>
      </c>
      <c r="H57" s="36">
        <v>15.035</v>
      </c>
      <c r="I57" s="36">
        <v>8.2940000000000005</v>
      </c>
      <c r="J57" s="50"/>
      <c r="K57" s="50"/>
      <c r="L57" s="50"/>
      <c r="M57" s="50"/>
      <c r="N57" s="50"/>
      <c r="O57" s="50"/>
    </row>
    <row r="58" spans="1:15" s="49" customFormat="1" x14ac:dyDescent="0.25">
      <c r="A58" s="40">
        <v>26937</v>
      </c>
      <c r="B58" s="48">
        <v>1973</v>
      </c>
      <c r="C58" s="47">
        <v>9</v>
      </c>
      <c r="D58" s="37">
        <v>25.420999999999999</v>
      </c>
      <c r="E58" s="37">
        <v>6.8650000000000002</v>
      </c>
      <c r="F58" s="37">
        <v>43</v>
      </c>
      <c r="G58" s="37">
        <v>-12.954000000000001</v>
      </c>
      <c r="H58" s="36">
        <v>15.132</v>
      </c>
      <c r="I58" s="36">
        <v>8.0589999999999993</v>
      </c>
      <c r="J58" s="50"/>
      <c r="K58" s="50"/>
      <c r="L58" s="50"/>
      <c r="M58" s="50"/>
      <c r="N58" s="50"/>
      <c r="O58" s="50"/>
    </row>
    <row r="59" spans="1:15" s="49" customFormat="1" x14ac:dyDescent="0.25">
      <c r="A59" s="40">
        <v>26968</v>
      </c>
      <c r="B59" s="48">
        <v>1973</v>
      </c>
      <c r="C59" s="47">
        <v>10</v>
      </c>
      <c r="D59" s="37">
        <v>25.556999999999999</v>
      </c>
      <c r="E59" s="37">
        <v>6.6</v>
      </c>
      <c r="F59" s="37">
        <v>43.4</v>
      </c>
      <c r="G59" s="37">
        <v>11.752000000000001</v>
      </c>
      <c r="H59" s="36">
        <v>15.23</v>
      </c>
      <c r="I59" s="36">
        <v>8.0719999999999992</v>
      </c>
      <c r="J59" s="50"/>
      <c r="K59" s="50"/>
      <c r="L59" s="50"/>
      <c r="M59" s="50"/>
      <c r="N59" s="50"/>
      <c r="O59" s="50"/>
    </row>
    <row r="60" spans="1:15" s="49" customFormat="1" x14ac:dyDescent="0.25">
      <c r="A60" s="40">
        <v>26998</v>
      </c>
      <c r="B60" s="48">
        <v>1973</v>
      </c>
      <c r="C60" s="47">
        <v>11</v>
      </c>
      <c r="D60" s="37">
        <v>25.704000000000001</v>
      </c>
      <c r="E60" s="37">
        <v>7.133</v>
      </c>
      <c r="F60" s="37">
        <v>43.8</v>
      </c>
      <c r="G60" s="37">
        <v>11.638</v>
      </c>
      <c r="H60" s="36">
        <v>15.333</v>
      </c>
      <c r="I60" s="36">
        <v>8.4239999999999995</v>
      </c>
      <c r="J60" s="50"/>
      <c r="K60" s="50"/>
      <c r="L60" s="50"/>
      <c r="M60" s="50"/>
      <c r="N60" s="50"/>
      <c r="O60" s="50"/>
    </row>
    <row r="61" spans="1:15" s="49" customFormat="1" x14ac:dyDescent="0.25">
      <c r="A61" s="40">
        <v>27029</v>
      </c>
      <c r="B61" s="48">
        <v>1973</v>
      </c>
      <c r="C61" s="47">
        <v>12</v>
      </c>
      <c r="D61" s="37">
        <v>25.873000000000001</v>
      </c>
      <c r="E61" s="37">
        <v>8.1720000000000006</v>
      </c>
      <c r="F61" s="37">
        <v>44.8</v>
      </c>
      <c r="G61" s="37">
        <v>31.113</v>
      </c>
      <c r="H61" s="36">
        <v>15.444000000000001</v>
      </c>
      <c r="I61" s="36">
        <v>9.02</v>
      </c>
      <c r="J61" s="50"/>
      <c r="K61" s="50"/>
      <c r="L61" s="50"/>
      <c r="M61" s="50"/>
      <c r="N61" s="50"/>
      <c r="O61" s="50"/>
    </row>
    <row r="62" spans="1:15" s="49" customFormat="1" x14ac:dyDescent="0.25">
      <c r="A62" s="40">
        <v>27060</v>
      </c>
      <c r="B62" s="48">
        <v>1974</v>
      </c>
      <c r="C62" s="47">
        <v>1</v>
      </c>
      <c r="D62" s="37">
        <v>26.058</v>
      </c>
      <c r="E62" s="37">
        <v>8.9450000000000003</v>
      </c>
      <c r="F62" s="37">
        <v>45.9</v>
      </c>
      <c r="G62" s="37">
        <v>33.787999999999997</v>
      </c>
      <c r="H62" s="36">
        <v>15.564</v>
      </c>
      <c r="I62" s="36">
        <v>9.7059999999999995</v>
      </c>
      <c r="J62" s="50"/>
      <c r="K62" s="50"/>
      <c r="L62" s="50"/>
      <c r="M62" s="50"/>
      <c r="N62" s="50"/>
      <c r="O62" s="50"/>
    </row>
    <row r="63" spans="1:15" s="49" customFormat="1" x14ac:dyDescent="0.25">
      <c r="A63" s="40">
        <v>27088</v>
      </c>
      <c r="B63" s="48">
        <v>1974</v>
      </c>
      <c r="C63" s="47">
        <v>2</v>
      </c>
      <c r="D63" s="37">
        <v>26.234000000000002</v>
      </c>
      <c r="E63" s="37">
        <v>8.43</v>
      </c>
      <c r="F63" s="37">
        <v>46.8</v>
      </c>
      <c r="G63" s="37">
        <v>26.24</v>
      </c>
      <c r="H63" s="36">
        <v>15.683</v>
      </c>
      <c r="I63" s="36">
        <v>9.548</v>
      </c>
      <c r="J63" s="50"/>
      <c r="K63" s="50"/>
      <c r="L63" s="50"/>
      <c r="M63" s="50"/>
      <c r="N63" s="50"/>
      <c r="O63" s="50"/>
    </row>
    <row r="64" spans="1:15" s="49" customFormat="1" x14ac:dyDescent="0.25">
      <c r="A64" s="40">
        <v>27119</v>
      </c>
      <c r="B64" s="48">
        <v>1974</v>
      </c>
      <c r="C64" s="47">
        <v>3</v>
      </c>
      <c r="D64" s="37">
        <v>26.404</v>
      </c>
      <c r="E64" s="37">
        <v>8.0530000000000008</v>
      </c>
      <c r="F64" s="37">
        <v>48.1</v>
      </c>
      <c r="G64" s="37">
        <v>38.927999999999997</v>
      </c>
      <c r="H64" s="36">
        <v>15.805999999999999</v>
      </c>
      <c r="I64" s="36">
        <v>9.8260000000000005</v>
      </c>
      <c r="J64" s="50"/>
      <c r="K64" s="50"/>
      <c r="L64" s="50"/>
      <c r="M64" s="50"/>
      <c r="N64" s="50"/>
      <c r="O64" s="50"/>
    </row>
    <row r="65" spans="1:15" s="49" customFormat="1" x14ac:dyDescent="0.25">
      <c r="A65" s="40">
        <v>27149</v>
      </c>
      <c r="B65" s="48">
        <v>1974</v>
      </c>
      <c r="C65" s="47">
        <v>4</v>
      </c>
      <c r="D65" s="37">
        <v>26.588000000000001</v>
      </c>
      <c r="E65" s="37">
        <v>8.6609999999999996</v>
      </c>
      <c r="F65" s="37">
        <v>49</v>
      </c>
      <c r="G65" s="37">
        <v>24.914000000000001</v>
      </c>
      <c r="H65" s="36">
        <v>15.94</v>
      </c>
      <c r="I65" s="36">
        <v>10.724</v>
      </c>
      <c r="J65" s="50"/>
      <c r="K65" s="50"/>
      <c r="L65" s="50"/>
      <c r="M65" s="50"/>
      <c r="N65" s="50"/>
      <c r="O65" s="50"/>
    </row>
    <row r="66" spans="1:15" s="49" customFormat="1" x14ac:dyDescent="0.25">
      <c r="A66" s="40">
        <v>27180</v>
      </c>
      <c r="B66" s="48">
        <v>1974</v>
      </c>
      <c r="C66" s="47">
        <v>5</v>
      </c>
      <c r="D66" s="37">
        <v>26.800999999999998</v>
      </c>
      <c r="E66" s="37">
        <v>10.061999999999999</v>
      </c>
      <c r="F66" s="37">
        <v>50.6</v>
      </c>
      <c r="G66" s="37">
        <v>47.045999999999999</v>
      </c>
      <c r="H66" s="36">
        <v>16.087</v>
      </c>
      <c r="I66" s="36">
        <v>11.664999999999999</v>
      </c>
      <c r="J66" s="50"/>
      <c r="K66" s="50"/>
      <c r="L66" s="50"/>
      <c r="M66" s="50"/>
      <c r="N66" s="50"/>
      <c r="O66" s="50"/>
    </row>
    <row r="67" spans="1:15" s="49" customFormat="1" x14ac:dyDescent="0.25">
      <c r="A67" s="40">
        <v>27210</v>
      </c>
      <c r="B67" s="48">
        <v>1974</v>
      </c>
      <c r="C67" s="47">
        <v>6</v>
      </c>
      <c r="D67" s="37">
        <v>27.056999999999999</v>
      </c>
      <c r="E67" s="37">
        <v>12.105</v>
      </c>
      <c r="F67" s="37">
        <v>51.5</v>
      </c>
      <c r="G67" s="37">
        <v>23.561</v>
      </c>
      <c r="H67" s="36">
        <v>16.248000000000001</v>
      </c>
      <c r="I67" s="36">
        <v>12.685</v>
      </c>
      <c r="J67" s="50"/>
      <c r="K67" s="50"/>
      <c r="L67" s="50"/>
      <c r="M67" s="50"/>
      <c r="N67" s="50"/>
      <c r="O67" s="50"/>
    </row>
    <row r="68" spans="1:15" s="49" customFormat="1" x14ac:dyDescent="0.25">
      <c r="A68" s="40">
        <v>27241</v>
      </c>
      <c r="B68" s="48">
        <v>1974</v>
      </c>
      <c r="C68" s="47">
        <v>7</v>
      </c>
      <c r="D68" s="37">
        <v>27.344999999999999</v>
      </c>
      <c r="E68" s="37">
        <v>13.536</v>
      </c>
      <c r="F68" s="37">
        <v>53.4</v>
      </c>
      <c r="G68" s="37">
        <v>54.457000000000001</v>
      </c>
      <c r="H68" s="36">
        <v>16.414000000000001</v>
      </c>
      <c r="I68" s="36">
        <v>12.956</v>
      </c>
      <c r="J68" s="50"/>
      <c r="K68" s="50"/>
      <c r="L68" s="50"/>
      <c r="M68" s="50"/>
      <c r="N68" s="50"/>
      <c r="O68" s="50"/>
    </row>
    <row r="69" spans="1:15" s="49" customFormat="1" x14ac:dyDescent="0.25">
      <c r="A69" s="40">
        <v>27272</v>
      </c>
      <c r="B69" s="48">
        <v>1974</v>
      </c>
      <c r="C69" s="47">
        <v>8</v>
      </c>
      <c r="D69" s="37">
        <v>27.648</v>
      </c>
      <c r="E69" s="37">
        <v>14.141999999999999</v>
      </c>
      <c r="F69" s="37">
        <v>55.8</v>
      </c>
      <c r="G69" s="37">
        <v>69.478999999999999</v>
      </c>
      <c r="H69" s="36">
        <v>16.574999999999999</v>
      </c>
      <c r="I69" s="36">
        <v>12.422000000000001</v>
      </c>
      <c r="J69" s="50"/>
      <c r="K69" s="50"/>
      <c r="L69" s="50"/>
      <c r="M69" s="50"/>
      <c r="N69" s="50"/>
      <c r="O69" s="50"/>
    </row>
    <row r="70" spans="1:15" s="49" customFormat="1" x14ac:dyDescent="0.25">
      <c r="A70" s="40">
        <v>27302</v>
      </c>
      <c r="B70" s="48">
        <v>1974</v>
      </c>
      <c r="C70" s="47">
        <v>9</v>
      </c>
      <c r="D70" s="37">
        <v>27.94</v>
      </c>
      <c r="E70" s="37">
        <v>13.419</v>
      </c>
      <c r="F70" s="37">
        <v>55.9</v>
      </c>
      <c r="G70" s="37">
        <v>2.1720000000000002</v>
      </c>
      <c r="H70" s="36">
        <v>16.72</v>
      </c>
      <c r="I70" s="36">
        <v>10.971</v>
      </c>
      <c r="J70" s="50"/>
      <c r="K70" s="50"/>
      <c r="L70" s="50"/>
      <c r="M70" s="50"/>
      <c r="N70" s="50"/>
      <c r="O70" s="50"/>
    </row>
    <row r="71" spans="1:15" s="49" customFormat="1" x14ac:dyDescent="0.25">
      <c r="A71" s="40">
        <v>27333</v>
      </c>
      <c r="B71" s="48">
        <v>1974</v>
      </c>
      <c r="C71" s="47">
        <v>10</v>
      </c>
      <c r="D71" s="37">
        <v>28.219000000000001</v>
      </c>
      <c r="E71" s="37">
        <v>12.688000000000001</v>
      </c>
      <c r="F71" s="37">
        <v>57.2</v>
      </c>
      <c r="G71" s="37">
        <v>31.768000000000001</v>
      </c>
      <c r="H71" s="36">
        <v>16.861000000000001</v>
      </c>
      <c r="I71" s="36">
        <v>10.62</v>
      </c>
      <c r="J71" s="50"/>
      <c r="K71" s="50"/>
      <c r="L71" s="50"/>
      <c r="M71" s="50"/>
      <c r="N71" s="50"/>
      <c r="O71" s="50"/>
    </row>
    <row r="72" spans="1:15" s="49" customFormat="1" x14ac:dyDescent="0.25">
      <c r="A72" s="40">
        <v>27363</v>
      </c>
      <c r="B72" s="48">
        <v>1974</v>
      </c>
      <c r="C72" s="47">
        <v>11</v>
      </c>
      <c r="D72" s="37">
        <v>28.484999999999999</v>
      </c>
      <c r="E72" s="37">
        <v>11.904</v>
      </c>
      <c r="F72" s="37">
        <v>57.8</v>
      </c>
      <c r="G72" s="37">
        <v>13.34</v>
      </c>
      <c r="H72" s="36">
        <v>17.015000000000001</v>
      </c>
      <c r="I72" s="36">
        <v>11.526999999999999</v>
      </c>
      <c r="J72" s="50"/>
      <c r="K72" s="50"/>
      <c r="L72" s="50"/>
      <c r="M72" s="50"/>
      <c r="N72" s="50"/>
      <c r="O72" s="50"/>
    </row>
    <row r="73" spans="1:15" s="49" customFormat="1" x14ac:dyDescent="0.25">
      <c r="A73" s="40">
        <v>27394</v>
      </c>
      <c r="B73" s="48">
        <v>1974</v>
      </c>
      <c r="C73" s="47">
        <v>12</v>
      </c>
      <c r="D73" s="37">
        <v>28.733000000000001</v>
      </c>
      <c r="E73" s="37">
        <v>10.971</v>
      </c>
      <c r="F73" s="37">
        <v>57.8</v>
      </c>
      <c r="G73" s="37">
        <v>0</v>
      </c>
      <c r="H73" s="36">
        <v>17.190000000000001</v>
      </c>
      <c r="I73" s="36">
        <v>13.102</v>
      </c>
      <c r="J73" s="50"/>
      <c r="K73" s="50"/>
      <c r="L73" s="50"/>
      <c r="M73" s="50"/>
      <c r="N73" s="50"/>
      <c r="O73" s="50"/>
    </row>
    <row r="74" spans="1:15" s="49" customFormat="1" x14ac:dyDescent="0.25">
      <c r="A74" s="40">
        <v>27425</v>
      </c>
      <c r="B74" s="48">
        <v>1975</v>
      </c>
      <c r="C74" s="47">
        <v>1</v>
      </c>
      <c r="D74" s="37">
        <v>28.957999999999998</v>
      </c>
      <c r="E74" s="37">
        <v>9.8179999999999996</v>
      </c>
      <c r="F74" s="37">
        <v>58</v>
      </c>
      <c r="G74" s="37">
        <v>4.2320000000000002</v>
      </c>
      <c r="H74" s="36">
        <v>17.376000000000001</v>
      </c>
      <c r="I74" s="36">
        <v>13.744</v>
      </c>
      <c r="J74" s="50"/>
      <c r="K74" s="50"/>
      <c r="L74" s="50"/>
      <c r="M74" s="50"/>
      <c r="N74" s="50"/>
      <c r="O74" s="50"/>
    </row>
    <row r="75" spans="1:15" s="49" customFormat="1" x14ac:dyDescent="0.25">
      <c r="A75" s="40">
        <v>27453</v>
      </c>
      <c r="B75" s="48">
        <v>1975</v>
      </c>
      <c r="C75" s="47">
        <v>2</v>
      </c>
      <c r="D75" s="37">
        <v>29.137</v>
      </c>
      <c r="E75" s="37">
        <v>7.673</v>
      </c>
      <c r="F75" s="37">
        <v>57.8</v>
      </c>
      <c r="G75" s="37">
        <v>-4.0599999999999996</v>
      </c>
      <c r="H75" s="36">
        <v>17.539000000000001</v>
      </c>
      <c r="I75" s="36">
        <v>11.843999999999999</v>
      </c>
      <c r="J75" s="50"/>
      <c r="K75" s="50"/>
      <c r="L75" s="50"/>
      <c r="M75" s="50"/>
      <c r="N75" s="50"/>
      <c r="O75" s="50"/>
    </row>
    <row r="76" spans="1:15" s="49" customFormat="1" x14ac:dyDescent="0.25">
      <c r="A76" s="40">
        <v>27484</v>
      </c>
      <c r="B76" s="48">
        <v>1975</v>
      </c>
      <c r="C76" s="47">
        <v>3</v>
      </c>
      <c r="D76" s="37">
        <v>29.277999999999999</v>
      </c>
      <c r="E76" s="37">
        <v>5.9509999999999996</v>
      </c>
      <c r="F76" s="37">
        <v>57.4</v>
      </c>
      <c r="G76" s="37">
        <v>-7.9960000000000004</v>
      </c>
      <c r="H76" s="36">
        <v>17.673999999999999</v>
      </c>
      <c r="I76" s="36">
        <v>9.65</v>
      </c>
      <c r="J76" s="50"/>
      <c r="K76" s="50"/>
      <c r="L76" s="50"/>
      <c r="M76" s="50"/>
      <c r="N76" s="50"/>
      <c r="O76" s="50"/>
    </row>
    <row r="77" spans="1:15" s="49" customFormat="1" x14ac:dyDescent="0.25">
      <c r="A77" s="40">
        <v>27514</v>
      </c>
      <c r="B77" s="48">
        <v>1975</v>
      </c>
      <c r="C77" s="47">
        <v>4</v>
      </c>
      <c r="D77" s="37">
        <v>29.404</v>
      </c>
      <c r="E77" s="37">
        <v>5.2839999999999998</v>
      </c>
      <c r="F77" s="37">
        <v>57.5</v>
      </c>
      <c r="G77" s="37">
        <v>2.1110000000000002</v>
      </c>
      <c r="H77" s="36">
        <v>17.791</v>
      </c>
      <c r="I77" s="36">
        <v>8.2940000000000005</v>
      </c>
      <c r="J77" s="50"/>
      <c r="K77" s="50"/>
      <c r="L77" s="50"/>
      <c r="M77" s="50"/>
      <c r="N77" s="50"/>
      <c r="O77" s="50"/>
    </row>
    <row r="78" spans="1:15" s="49" customFormat="1" x14ac:dyDescent="0.25">
      <c r="A78" s="40">
        <v>27545</v>
      </c>
      <c r="B78" s="48">
        <v>1975</v>
      </c>
      <c r="C78" s="47">
        <v>5</v>
      </c>
      <c r="D78" s="37">
        <v>29.536999999999999</v>
      </c>
      <c r="E78" s="37">
        <v>5.5789999999999997</v>
      </c>
      <c r="F78" s="37">
        <v>57.3</v>
      </c>
      <c r="G78" s="37">
        <v>-4.0949999999999998</v>
      </c>
      <c r="H78" s="36">
        <v>17.899999999999999</v>
      </c>
      <c r="I78" s="36">
        <v>7.56</v>
      </c>
      <c r="J78" s="50"/>
      <c r="K78" s="50"/>
      <c r="L78" s="50"/>
      <c r="M78" s="50"/>
      <c r="N78" s="50"/>
      <c r="O78" s="50"/>
    </row>
    <row r="79" spans="1:15" s="49" customFormat="1" x14ac:dyDescent="0.25">
      <c r="A79" s="40">
        <v>27575</v>
      </c>
      <c r="B79" s="48">
        <v>1975</v>
      </c>
      <c r="C79" s="47">
        <v>6</v>
      </c>
      <c r="D79" s="37">
        <v>29.696999999999999</v>
      </c>
      <c r="E79" s="37">
        <v>6.7119999999999997</v>
      </c>
      <c r="F79" s="37">
        <v>57.3</v>
      </c>
      <c r="G79" s="37">
        <v>0</v>
      </c>
      <c r="H79" s="36">
        <v>18.009</v>
      </c>
      <c r="I79" s="36">
        <v>7.5549999999999997</v>
      </c>
      <c r="J79" s="50"/>
      <c r="K79" s="50"/>
      <c r="L79" s="50"/>
      <c r="M79" s="50"/>
      <c r="N79" s="50"/>
      <c r="O79" s="50"/>
    </row>
    <row r="80" spans="1:15" s="49" customFormat="1" x14ac:dyDescent="0.25">
      <c r="A80" s="40">
        <v>27606</v>
      </c>
      <c r="B80" s="48">
        <v>1975</v>
      </c>
      <c r="C80" s="47">
        <v>7</v>
      </c>
      <c r="D80" s="37">
        <v>29.88</v>
      </c>
      <c r="E80" s="37">
        <v>7.6130000000000004</v>
      </c>
      <c r="F80" s="37">
        <v>57.5</v>
      </c>
      <c r="G80" s="37">
        <v>4.2699999999999996</v>
      </c>
      <c r="H80" s="36">
        <v>18.117000000000001</v>
      </c>
      <c r="I80" s="36">
        <v>7.4569999999999999</v>
      </c>
      <c r="J80" s="50"/>
      <c r="K80" s="50"/>
      <c r="L80" s="50"/>
      <c r="M80" s="50"/>
      <c r="N80" s="50"/>
      <c r="O80" s="50"/>
    </row>
    <row r="81" spans="1:15" s="49" customFormat="1" x14ac:dyDescent="0.25">
      <c r="A81" s="40">
        <v>27637</v>
      </c>
      <c r="B81" s="48">
        <v>1975</v>
      </c>
      <c r="C81" s="47">
        <v>8</v>
      </c>
      <c r="D81" s="37">
        <v>30.073</v>
      </c>
      <c r="E81" s="37">
        <v>8.0380000000000003</v>
      </c>
      <c r="F81" s="37">
        <v>58</v>
      </c>
      <c r="G81" s="37">
        <v>10.949</v>
      </c>
      <c r="H81" s="36">
        <v>18.221</v>
      </c>
      <c r="I81" s="36">
        <v>7.1239999999999997</v>
      </c>
      <c r="J81" s="50"/>
      <c r="K81" s="50"/>
      <c r="L81" s="50"/>
      <c r="M81" s="50"/>
      <c r="N81" s="50"/>
      <c r="O81" s="50"/>
    </row>
    <row r="82" spans="1:15" s="49" customFormat="1" x14ac:dyDescent="0.25">
      <c r="A82" s="40">
        <v>27667</v>
      </c>
      <c r="B82" s="48">
        <v>1975</v>
      </c>
      <c r="C82" s="47">
        <v>9</v>
      </c>
      <c r="D82" s="37">
        <v>30.257999999999999</v>
      </c>
      <c r="E82" s="37">
        <v>7.6459999999999999</v>
      </c>
      <c r="F82" s="37">
        <v>58.2</v>
      </c>
      <c r="G82" s="37">
        <v>4.2169999999999996</v>
      </c>
      <c r="H82" s="36">
        <v>18.315999999999999</v>
      </c>
      <c r="I82" s="36">
        <v>6.4180000000000001</v>
      </c>
      <c r="J82" s="50"/>
      <c r="K82" s="50"/>
      <c r="L82" s="50"/>
      <c r="M82" s="50"/>
      <c r="N82" s="50"/>
      <c r="O82" s="50"/>
    </row>
    <row r="83" spans="1:15" s="49" customFormat="1" x14ac:dyDescent="0.25">
      <c r="A83" s="40">
        <v>27698</v>
      </c>
      <c r="B83" s="48">
        <v>1975</v>
      </c>
      <c r="C83" s="47">
        <v>10</v>
      </c>
      <c r="D83" s="37">
        <v>30.428999999999998</v>
      </c>
      <c r="E83" s="37">
        <v>7.0060000000000002</v>
      </c>
      <c r="F83" s="37">
        <v>58.8</v>
      </c>
      <c r="G83" s="37">
        <v>13.097</v>
      </c>
      <c r="H83" s="36">
        <v>18.41</v>
      </c>
      <c r="I83" s="36">
        <v>6.306</v>
      </c>
      <c r="J83" s="50"/>
      <c r="K83" s="50"/>
      <c r="L83" s="50"/>
      <c r="M83" s="50"/>
      <c r="N83" s="50"/>
      <c r="O83" s="50"/>
    </row>
    <row r="84" spans="1:15" s="49" customFormat="1" x14ac:dyDescent="0.25">
      <c r="A84" s="40">
        <v>27728</v>
      </c>
      <c r="B84" s="48">
        <v>1975</v>
      </c>
      <c r="C84" s="47">
        <v>11</v>
      </c>
      <c r="D84" s="37">
        <v>30.579000000000001</v>
      </c>
      <c r="E84" s="37">
        <v>6.0629999999999997</v>
      </c>
      <c r="F84" s="37">
        <v>59</v>
      </c>
      <c r="G84" s="37">
        <v>4.1589999999999998</v>
      </c>
      <c r="H84" s="36">
        <v>18.510999999999999</v>
      </c>
      <c r="I84" s="36">
        <v>6.8390000000000004</v>
      </c>
      <c r="J84" s="50"/>
      <c r="K84" s="50"/>
      <c r="L84" s="50"/>
      <c r="M84" s="50"/>
      <c r="N84" s="50"/>
      <c r="O84" s="50"/>
    </row>
    <row r="85" spans="1:15" s="49" customFormat="1" x14ac:dyDescent="0.25">
      <c r="A85" s="40">
        <v>27759</v>
      </c>
      <c r="B85" s="48">
        <v>1975</v>
      </c>
      <c r="C85" s="47">
        <v>12</v>
      </c>
      <c r="D85" s="37">
        <v>30.702000000000002</v>
      </c>
      <c r="E85" s="37">
        <v>4.9630000000000001</v>
      </c>
      <c r="F85" s="37">
        <v>59.2</v>
      </c>
      <c r="G85" s="37">
        <v>4.1449999999999996</v>
      </c>
      <c r="H85" s="36">
        <v>18.626999999999999</v>
      </c>
      <c r="I85" s="36">
        <v>7.7709999999999999</v>
      </c>
      <c r="J85" s="50"/>
      <c r="K85" s="50"/>
      <c r="L85" s="50"/>
      <c r="M85" s="50"/>
      <c r="N85" s="50"/>
      <c r="O85" s="50"/>
    </row>
    <row r="86" spans="1:15" s="49" customFormat="1" x14ac:dyDescent="0.25">
      <c r="A86" s="40">
        <v>27790</v>
      </c>
      <c r="B86" s="48">
        <v>1976</v>
      </c>
      <c r="C86" s="47">
        <v>1</v>
      </c>
      <c r="D86" s="37">
        <v>30.809000000000001</v>
      </c>
      <c r="E86" s="37">
        <v>4.2510000000000003</v>
      </c>
      <c r="F86" s="37">
        <v>59.4</v>
      </c>
      <c r="G86" s="37">
        <v>4.13</v>
      </c>
      <c r="H86" s="36">
        <v>18.753</v>
      </c>
      <c r="I86" s="36">
        <v>8.4499999999999993</v>
      </c>
      <c r="J86" s="50"/>
      <c r="K86" s="50"/>
      <c r="L86" s="50"/>
      <c r="M86" s="50"/>
      <c r="N86" s="50"/>
      <c r="O86" s="50"/>
    </row>
    <row r="87" spans="1:15" s="49" customFormat="1" x14ac:dyDescent="0.25">
      <c r="A87" s="40">
        <v>27819</v>
      </c>
      <c r="B87" s="48">
        <v>1976</v>
      </c>
      <c r="C87" s="47">
        <v>2</v>
      </c>
      <c r="D87" s="37">
        <v>30.905000000000001</v>
      </c>
      <c r="E87" s="37">
        <v>3.7850000000000001</v>
      </c>
      <c r="F87" s="37">
        <v>59.6</v>
      </c>
      <c r="G87" s="37">
        <v>4.1159999999999997</v>
      </c>
      <c r="H87" s="36">
        <v>18.875</v>
      </c>
      <c r="I87" s="36">
        <v>8.0739999999999998</v>
      </c>
      <c r="J87" s="50"/>
      <c r="K87" s="50"/>
      <c r="L87" s="50"/>
      <c r="M87" s="50"/>
      <c r="N87" s="50"/>
      <c r="O87" s="50"/>
    </row>
    <row r="88" spans="1:15" s="49" customFormat="1" x14ac:dyDescent="0.25">
      <c r="A88" s="40">
        <v>27850</v>
      </c>
      <c r="B88" s="48">
        <v>1976</v>
      </c>
      <c r="C88" s="47">
        <v>3</v>
      </c>
      <c r="D88" s="37">
        <v>31.001000000000001</v>
      </c>
      <c r="E88" s="37">
        <v>3.8130000000000002</v>
      </c>
      <c r="F88" s="37">
        <v>59.8</v>
      </c>
      <c r="G88" s="37">
        <v>4.1020000000000003</v>
      </c>
      <c r="H88" s="36">
        <v>18.991</v>
      </c>
      <c r="I88" s="36">
        <v>7.5869999999999997</v>
      </c>
      <c r="J88" s="50"/>
      <c r="K88" s="50"/>
      <c r="L88" s="50"/>
      <c r="M88" s="50"/>
      <c r="N88" s="50"/>
      <c r="O88" s="50"/>
    </row>
    <row r="89" spans="1:15" s="49" customFormat="1" x14ac:dyDescent="0.25">
      <c r="A89" s="40">
        <v>27880</v>
      </c>
      <c r="B89" s="48">
        <v>1976</v>
      </c>
      <c r="C89" s="47">
        <v>4</v>
      </c>
      <c r="D89" s="37">
        <v>31.103000000000002</v>
      </c>
      <c r="E89" s="37">
        <v>4.024</v>
      </c>
      <c r="F89" s="37">
        <v>60</v>
      </c>
      <c r="G89" s="37">
        <v>4.0880000000000001</v>
      </c>
      <c r="H89" s="36">
        <v>19.105</v>
      </c>
      <c r="I89" s="36">
        <v>7.4880000000000004</v>
      </c>
      <c r="J89" s="50"/>
      <c r="K89" s="50"/>
      <c r="L89" s="50"/>
      <c r="M89" s="50"/>
      <c r="N89" s="50"/>
      <c r="O89" s="50"/>
    </row>
    <row r="90" spans="1:15" s="49" customFormat="1" x14ac:dyDescent="0.25">
      <c r="A90" s="40">
        <v>27911</v>
      </c>
      <c r="B90" s="48">
        <v>1976</v>
      </c>
      <c r="C90" s="47">
        <v>5</v>
      </c>
      <c r="D90" s="37">
        <v>31.210999999999999</v>
      </c>
      <c r="E90" s="37">
        <v>4.218</v>
      </c>
      <c r="F90" s="37">
        <v>60.3</v>
      </c>
      <c r="G90" s="37">
        <v>6.1680000000000001</v>
      </c>
      <c r="H90" s="36">
        <v>19.224</v>
      </c>
      <c r="I90" s="36">
        <v>7.7240000000000002</v>
      </c>
      <c r="J90" s="50"/>
      <c r="K90" s="50"/>
      <c r="L90" s="50"/>
      <c r="M90" s="50"/>
      <c r="N90" s="50"/>
      <c r="O90" s="50"/>
    </row>
    <row r="91" spans="1:15" s="49" customFormat="1" x14ac:dyDescent="0.25">
      <c r="A91" s="40">
        <v>27941</v>
      </c>
      <c r="B91" s="48">
        <v>1976</v>
      </c>
      <c r="C91" s="47">
        <v>6</v>
      </c>
      <c r="D91" s="37">
        <v>31.324999999999999</v>
      </c>
      <c r="E91" s="37">
        <v>4.5</v>
      </c>
      <c r="F91" s="37">
        <v>60.8</v>
      </c>
      <c r="G91" s="37">
        <v>10.417</v>
      </c>
      <c r="H91" s="36">
        <v>19.352</v>
      </c>
      <c r="I91" s="36">
        <v>8.2870000000000008</v>
      </c>
      <c r="J91" s="50"/>
      <c r="K91" s="50"/>
      <c r="L91" s="50"/>
      <c r="M91" s="50"/>
      <c r="N91" s="50"/>
      <c r="O91" s="50"/>
    </row>
    <row r="92" spans="1:15" s="49" customFormat="1" x14ac:dyDescent="0.25">
      <c r="A92" s="40">
        <v>27972</v>
      </c>
      <c r="B92" s="48">
        <v>1976</v>
      </c>
      <c r="C92" s="47">
        <v>7</v>
      </c>
      <c r="D92" s="37">
        <v>31.454000000000001</v>
      </c>
      <c r="E92" s="37">
        <v>5.0309999999999997</v>
      </c>
      <c r="F92" s="37">
        <v>61.1</v>
      </c>
      <c r="G92" s="37">
        <v>6.0839999999999996</v>
      </c>
      <c r="H92" s="36">
        <v>19.488</v>
      </c>
      <c r="I92" s="36">
        <v>8.7780000000000005</v>
      </c>
      <c r="J92" s="50"/>
      <c r="K92" s="50"/>
      <c r="L92" s="50"/>
      <c r="M92" s="50"/>
      <c r="N92" s="50"/>
      <c r="O92" s="50"/>
    </row>
    <row r="93" spans="1:15" s="49" customFormat="1" x14ac:dyDescent="0.25">
      <c r="A93" s="40">
        <v>28003</v>
      </c>
      <c r="B93" s="48">
        <v>1976</v>
      </c>
      <c r="C93" s="47">
        <v>8</v>
      </c>
      <c r="D93" s="37">
        <v>31.606000000000002</v>
      </c>
      <c r="E93" s="37">
        <v>5.9550000000000001</v>
      </c>
      <c r="F93" s="37">
        <v>61.3</v>
      </c>
      <c r="G93" s="37">
        <v>3.9990000000000001</v>
      </c>
      <c r="H93" s="36">
        <v>19.632000000000001</v>
      </c>
      <c r="I93" s="36">
        <v>9.2100000000000009</v>
      </c>
      <c r="J93" s="50"/>
      <c r="K93" s="50"/>
      <c r="L93" s="50"/>
      <c r="M93" s="50"/>
      <c r="N93" s="50"/>
      <c r="O93" s="50"/>
    </row>
    <row r="94" spans="1:15" s="49" customFormat="1" x14ac:dyDescent="0.25">
      <c r="A94" s="40">
        <v>28033</v>
      </c>
      <c r="B94" s="48">
        <v>1976</v>
      </c>
      <c r="C94" s="47">
        <v>9</v>
      </c>
      <c r="D94" s="37">
        <v>31.779</v>
      </c>
      <c r="E94" s="37">
        <v>6.7910000000000004</v>
      </c>
      <c r="F94" s="37">
        <v>61.9</v>
      </c>
      <c r="G94" s="37">
        <v>12.398999999999999</v>
      </c>
      <c r="H94" s="36">
        <v>19.774999999999999</v>
      </c>
      <c r="I94" s="36">
        <v>9.1069999999999993</v>
      </c>
      <c r="J94" s="50"/>
      <c r="K94" s="50"/>
      <c r="L94" s="50"/>
      <c r="M94" s="50"/>
      <c r="N94" s="50"/>
      <c r="O94" s="50"/>
    </row>
    <row r="95" spans="1:15" s="49" customFormat="1" x14ac:dyDescent="0.25">
      <c r="A95" s="40">
        <v>28064</v>
      </c>
      <c r="B95" s="48">
        <v>1976</v>
      </c>
      <c r="C95" s="47">
        <v>10</v>
      </c>
      <c r="D95" s="37">
        <v>31.966000000000001</v>
      </c>
      <c r="E95" s="37">
        <v>7.2930000000000001</v>
      </c>
      <c r="F95" s="37">
        <v>62</v>
      </c>
      <c r="G95" s="37">
        <v>1.956</v>
      </c>
      <c r="H95" s="36">
        <v>19.916</v>
      </c>
      <c r="I95" s="36">
        <v>8.9</v>
      </c>
      <c r="J95" s="50"/>
      <c r="K95" s="50"/>
      <c r="L95" s="50"/>
      <c r="M95" s="50"/>
      <c r="N95" s="50"/>
      <c r="O95" s="50"/>
    </row>
    <row r="96" spans="1:15" s="49" customFormat="1" x14ac:dyDescent="0.25">
      <c r="A96" s="40">
        <v>28094</v>
      </c>
      <c r="B96" s="48">
        <v>1976</v>
      </c>
      <c r="C96" s="47">
        <v>11</v>
      </c>
      <c r="D96" s="37">
        <v>32.152000000000001</v>
      </c>
      <c r="E96" s="37">
        <v>7.1959999999999997</v>
      </c>
      <c r="F96" s="37">
        <v>62.4</v>
      </c>
      <c r="G96" s="37">
        <v>8.0229999999999997</v>
      </c>
      <c r="H96" s="36">
        <v>20.050999999999998</v>
      </c>
      <c r="I96" s="36">
        <v>8.4369999999999994</v>
      </c>
      <c r="J96" s="50"/>
      <c r="K96" s="50"/>
      <c r="L96" s="50"/>
      <c r="M96" s="50"/>
      <c r="N96" s="50"/>
      <c r="O96" s="50"/>
    </row>
    <row r="97" spans="1:15" s="49" customFormat="1" x14ac:dyDescent="0.25">
      <c r="A97" s="40">
        <v>28125</v>
      </c>
      <c r="B97" s="48">
        <v>1976</v>
      </c>
      <c r="C97" s="47">
        <v>12</v>
      </c>
      <c r="D97" s="37">
        <v>32.326000000000001</v>
      </c>
      <c r="E97" s="37">
        <v>6.7110000000000003</v>
      </c>
      <c r="F97" s="37">
        <v>62.8</v>
      </c>
      <c r="G97" s="37">
        <v>7.9690000000000003</v>
      </c>
      <c r="H97" s="36">
        <v>20.178000000000001</v>
      </c>
      <c r="I97" s="36">
        <v>7.859</v>
      </c>
      <c r="J97" s="50"/>
      <c r="K97" s="50"/>
      <c r="L97" s="50"/>
      <c r="M97" s="50"/>
      <c r="N97" s="50"/>
      <c r="O97" s="50"/>
    </row>
    <row r="98" spans="1:15" s="49" customFormat="1" x14ac:dyDescent="0.25">
      <c r="A98" s="40">
        <v>28156</v>
      </c>
      <c r="B98" s="48">
        <v>1977</v>
      </c>
      <c r="C98" s="47">
        <v>1</v>
      </c>
      <c r="D98" s="37">
        <v>32.497999999999998</v>
      </c>
      <c r="E98" s="37">
        <v>6.5540000000000003</v>
      </c>
      <c r="F98" s="37">
        <v>63</v>
      </c>
      <c r="G98" s="37">
        <v>3.8889999999999998</v>
      </c>
      <c r="H98" s="36">
        <v>20.303000000000001</v>
      </c>
      <c r="I98" s="36">
        <v>7.7190000000000003</v>
      </c>
      <c r="J98" s="50"/>
      <c r="K98" s="50"/>
      <c r="L98" s="50"/>
      <c r="M98" s="50"/>
      <c r="N98" s="50"/>
      <c r="O98" s="50"/>
    </row>
    <row r="99" spans="1:15" s="49" customFormat="1" x14ac:dyDescent="0.25">
      <c r="A99" s="40">
        <v>28184</v>
      </c>
      <c r="B99" s="48">
        <v>1977</v>
      </c>
      <c r="C99" s="47">
        <v>2</v>
      </c>
      <c r="D99" s="37">
        <v>32.664999999999999</v>
      </c>
      <c r="E99" s="37">
        <v>6.35</v>
      </c>
      <c r="F99" s="37">
        <v>63.3</v>
      </c>
      <c r="G99" s="37">
        <v>5.8659999999999997</v>
      </c>
      <c r="H99" s="36">
        <v>20.425000000000001</v>
      </c>
      <c r="I99" s="36">
        <v>7.4779999999999998</v>
      </c>
      <c r="J99" s="50"/>
      <c r="K99" s="50"/>
      <c r="L99" s="50"/>
      <c r="M99" s="50"/>
      <c r="N99" s="50"/>
      <c r="O99" s="50"/>
    </row>
    <row r="100" spans="1:15" s="49" customFormat="1" x14ac:dyDescent="0.25">
      <c r="A100" s="40">
        <v>28215</v>
      </c>
      <c r="B100" s="48">
        <v>1977</v>
      </c>
      <c r="C100" s="47">
        <v>3</v>
      </c>
      <c r="D100" s="37">
        <v>32.841000000000001</v>
      </c>
      <c r="E100" s="37">
        <v>6.6689999999999996</v>
      </c>
      <c r="F100" s="37">
        <v>63.9</v>
      </c>
      <c r="G100" s="37">
        <v>11.987</v>
      </c>
      <c r="H100" s="36">
        <v>20.555</v>
      </c>
      <c r="I100" s="36">
        <v>7.92</v>
      </c>
      <c r="J100" s="50"/>
      <c r="K100" s="50"/>
      <c r="L100" s="50"/>
      <c r="M100" s="50"/>
      <c r="N100" s="50"/>
      <c r="O100" s="50"/>
    </row>
    <row r="101" spans="1:15" s="49" customFormat="1" x14ac:dyDescent="0.25">
      <c r="A101" s="40">
        <v>28245</v>
      </c>
      <c r="B101" s="48">
        <v>1977</v>
      </c>
      <c r="C101" s="47">
        <v>4</v>
      </c>
      <c r="D101" s="37">
        <v>33.023000000000003</v>
      </c>
      <c r="E101" s="37">
        <v>6.8630000000000004</v>
      </c>
      <c r="F101" s="37">
        <v>64.400000000000006</v>
      </c>
      <c r="G101" s="37">
        <v>9.8040000000000003</v>
      </c>
      <c r="H101" s="36">
        <v>20.698</v>
      </c>
      <c r="I101" s="36">
        <v>8.6210000000000004</v>
      </c>
      <c r="J101" s="50"/>
      <c r="K101" s="50"/>
      <c r="L101" s="50"/>
      <c r="M101" s="50"/>
      <c r="N101" s="50"/>
      <c r="O101" s="50"/>
    </row>
    <row r="102" spans="1:15" s="49" customFormat="1" x14ac:dyDescent="0.25">
      <c r="A102" s="40">
        <v>28276</v>
      </c>
      <c r="B102" s="48">
        <v>1977</v>
      </c>
      <c r="C102" s="47">
        <v>5</v>
      </c>
      <c r="D102" s="37">
        <v>33.191000000000003</v>
      </c>
      <c r="E102" s="37">
        <v>6.2709999999999999</v>
      </c>
      <c r="F102" s="37">
        <v>64.900000000000006</v>
      </c>
      <c r="G102" s="37">
        <v>9.7249999999999996</v>
      </c>
      <c r="H102" s="36">
        <v>20.844999999999999</v>
      </c>
      <c r="I102" s="36">
        <v>8.9169999999999998</v>
      </c>
      <c r="J102" s="50"/>
      <c r="K102" s="50"/>
      <c r="L102" s="50"/>
      <c r="M102" s="50"/>
      <c r="N102" s="50"/>
      <c r="O102" s="50"/>
    </row>
    <row r="103" spans="1:15" s="49" customFormat="1" x14ac:dyDescent="0.25">
      <c r="A103" s="40">
        <v>28306</v>
      </c>
      <c r="B103" s="48">
        <v>1977</v>
      </c>
      <c r="C103" s="47">
        <v>6</v>
      </c>
      <c r="D103" s="37">
        <v>33.337000000000003</v>
      </c>
      <c r="E103" s="37">
        <v>5.4219999999999997</v>
      </c>
      <c r="F103" s="37">
        <v>64.900000000000006</v>
      </c>
      <c r="G103" s="37">
        <v>0</v>
      </c>
      <c r="H103" s="36">
        <v>20.995000000000001</v>
      </c>
      <c r="I103" s="36">
        <v>8.9510000000000005</v>
      </c>
      <c r="J103" s="50"/>
      <c r="K103" s="50"/>
      <c r="L103" s="50"/>
      <c r="M103" s="50"/>
      <c r="N103" s="50"/>
      <c r="O103" s="50"/>
    </row>
    <row r="104" spans="1:15" s="49" customFormat="1" x14ac:dyDescent="0.25">
      <c r="A104" s="40">
        <v>28337</v>
      </c>
      <c r="B104" s="48">
        <v>1977</v>
      </c>
      <c r="C104" s="47">
        <v>7</v>
      </c>
      <c r="D104" s="37">
        <v>33.476999999999997</v>
      </c>
      <c r="E104" s="37">
        <v>5.1390000000000002</v>
      </c>
      <c r="F104" s="37">
        <v>65.099999999999994</v>
      </c>
      <c r="G104" s="37">
        <v>3.7610000000000001</v>
      </c>
      <c r="H104" s="36">
        <v>21.135999999999999</v>
      </c>
      <c r="I104" s="36">
        <v>8.375</v>
      </c>
      <c r="J104" s="50"/>
      <c r="K104" s="50"/>
      <c r="L104" s="50"/>
      <c r="M104" s="50"/>
      <c r="N104" s="50"/>
      <c r="O104" s="50"/>
    </row>
    <row r="105" spans="1:15" s="49" customFormat="1" x14ac:dyDescent="0.25">
      <c r="A105" s="40">
        <v>28368</v>
      </c>
      <c r="B105" s="48">
        <v>1977</v>
      </c>
      <c r="C105" s="47">
        <v>8</v>
      </c>
      <c r="D105" s="37">
        <v>33.634</v>
      </c>
      <c r="E105" s="37">
        <v>5.7869999999999999</v>
      </c>
      <c r="F105" s="37">
        <v>65.400000000000006</v>
      </c>
      <c r="G105" s="37">
        <v>5.6719999999999997</v>
      </c>
      <c r="H105" s="36">
        <v>21.259</v>
      </c>
      <c r="I105" s="36">
        <v>7.22</v>
      </c>
      <c r="J105" s="50"/>
      <c r="K105" s="50"/>
      <c r="L105" s="50"/>
      <c r="M105" s="50"/>
      <c r="N105" s="50"/>
      <c r="O105" s="50"/>
    </row>
    <row r="106" spans="1:15" s="49" customFormat="1" x14ac:dyDescent="0.25">
      <c r="A106" s="40">
        <v>28398</v>
      </c>
      <c r="B106" s="48">
        <v>1977</v>
      </c>
      <c r="C106" s="47">
        <v>9</v>
      </c>
      <c r="D106" s="37">
        <v>33.817999999999998</v>
      </c>
      <c r="E106" s="37">
        <v>6.7380000000000004</v>
      </c>
      <c r="F106" s="37">
        <v>65.7</v>
      </c>
      <c r="G106" s="37">
        <v>5.6459999999999999</v>
      </c>
      <c r="H106" s="36">
        <v>21.358000000000001</v>
      </c>
      <c r="I106" s="36">
        <v>5.7240000000000002</v>
      </c>
      <c r="J106" s="50"/>
      <c r="K106" s="50"/>
      <c r="L106" s="50"/>
      <c r="M106" s="50"/>
      <c r="N106" s="50"/>
      <c r="O106" s="50"/>
    </row>
    <row r="107" spans="1:15" s="49" customFormat="1" x14ac:dyDescent="0.25">
      <c r="A107" s="40">
        <v>28429</v>
      </c>
      <c r="B107" s="48">
        <v>1977</v>
      </c>
      <c r="C107" s="47">
        <v>10</v>
      </c>
      <c r="D107" s="37">
        <v>34.015999999999998</v>
      </c>
      <c r="E107" s="37">
        <v>7.282</v>
      </c>
      <c r="F107" s="37">
        <v>65.8</v>
      </c>
      <c r="G107" s="37">
        <v>1.8420000000000001</v>
      </c>
      <c r="H107" s="36">
        <v>21.46</v>
      </c>
      <c r="I107" s="36">
        <v>5.89</v>
      </c>
      <c r="J107" s="50"/>
      <c r="K107" s="50"/>
      <c r="L107" s="50"/>
      <c r="M107" s="50"/>
      <c r="N107" s="50"/>
      <c r="O107" s="50"/>
    </row>
    <row r="108" spans="1:15" s="49" customFormat="1" x14ac:dyDescent="0.25">
      <c r="A108" s="40">
        <v>28459</v>
      </c>
      <c r="B108" s="48">
        <v>1977</v>
      </c>
      <c r="C108" s="47">
        <v>11</v>
      </c>
      <c r="D108" s="37">
        <v>34.209000000000003</v>
      </c>
      <c r="E108" s="37">
        <v>7.0190000000000001</v>
      </c>
      <c r="F108" s="37">
        <v>66.3</v>
      </c>
      <c r="G108" s="37">
        <v>9.5090000000000003</v>
      </c>
      <c r="H108" s="36">
        <v>21.599</v>
      </c>
      <c r="I108" s="36">
        <v>8.0609999999999999</v>
      </c>
      <c r="J108" s="50"/>
      <c r="K108" s="50"/>
      <c r="L108" s="50"/>
      <c r="M108" s="50"/>
      <c r="N108" s="50"/>
      <c r="O108" s="50"/>
    </row>
    <row r="109" spans="1:15" s="49" customFormat="1" x14ac:dyDescent="0.25">
      <c r="A109" s="40">
        <v>28490</v>
      </c>
      <c r="B109" s="48">
        <v>1977</v>
      </c>
      <c r="C109" s="47">
        <v>12</v>
      </c>
      <c r="D109" s="37">
        <v>34.384</v>
      </c>
      <c r="E109" s="37">
        <v>6.3120000000000003</v>
      </c>
      <c r="F109" s="37">
        <v>66.599999999999994</v>
      </c>
      <c r="G109" s="37">
        <v>5.5670000000000002</v>
      </c>
      <c r="H109" s="36">
        <v>21.794</v>
      </c>
      <c r="I109" s="36">
        <v>11.362</v>
      </c>
      <c r="J109" s="50"/>
      <c r="K109" s="50"/>
      <c r="L109" s="50"/>
      <c r="M109" s="50"/>
      <c r="N109" s="50"/>
      <c r="O109" s="50"/>
    </row>
    <row r="110" spans="1:15" s="49" customFormat="1" x14ac:dyDescent="0.25">
      <c r="A110" s="40">
        <v>28521</v>
      </c>
      <c r="B110" s="48">
        <v>1978</v>
      </c>
      <c r="C110" s="47">
        <v>1</v>
      </c>
      <c r="D110" s="37">
        <v>34.56</v>
      </c>
      <c r="E110" s="37">
        <v>6.3319999999999999</v>
      </c>
      <c r="F110" s="37">
        <v>66.900000000000006</v>
      </c>
      <c r="G110" s="37">
        <v>5.5410000000000004</v>
      </c>
      <c r="H110" s="36">
        <v>22.016999999999999</v>
      </c>
      <c r="I110" s="36">
        <v>12.972</v>
      </c>
      <c r="J110" s="50"/>
      <c r="K110" s="50"/>
      <c r="L110" s="50"/>
      <c r="M110" s="50"/>
      <c r="N110" s="50"/>
      <c r="O110" s="50"/>
    </row>
    <row r="111" spans="1:15" s="49" customFormat="1" x14ac:dyDescent="0.25">
      <c r="A111" s="40">
        <v>28549</v>
      </c>
      <c r="B111" s="48">
        <v>1978</v>
      </c>
      <c r="C111" s="47">
        <v>2</v>
      </c>
      <c r="D111" s="37">
        <v>34.750999999999998</v>
      </c>
      <c r="E111" s="37">
        <v>6.81</v>
      </c>
      <c r="F111" s="37">
        <v>67.400000000000006</v>
      </c>
      <c r="G111" s="37">
        <v>9.3469999999999995</v>
      </c>
      <c r="H111" s="36">
        <v>22.207999999999998</v>
      </c>
      <c r="I111" s="36">
        <v>10.96</v>
      </c>
      <c r="J111" s="50"/>
      <c r="K111" s="50"/>
      <c r="L111" s="50"/>
      <c r="M111" s="50"/>
      <c r="N111" s="50"/>
      <c r="O111" s="50"/>
    </row>
    <row r="112" spans="1:15" s="49" customFormat="1" x14ac:dyDescent="0.25">
      <c r="A112" s="40">
        <v>28580</v>
      </c>
      <c r="B112" s="48">
        <v>1978</v>
      </c>
      <c r="C112" s="47">
        <v>3</v>
      </c>
      <c r="D112" s="37">
        <v>34.976999999999997</v>
      </c>
      <c r="E112" s="37">
        <v>8.0990000000000002</v>
      </c>
      <c r="F112" s="37">
        <v>67.8</v>
      </c>
      <c r="G112" s="37">
        <v>7.359</v>
      </c>
      <c r="H112" s="36">
        <v>22.35</v>
      </c>
      <c r="I112" s="36">
        <v>7.9379999999999997</v>
      </c>
      <c r="J112" s="50"/>
      <c r="K112" s="50"/>
      <c r="L112" s="50"/>
      <c r="M112" s="50"/>
      <c r="N112" s="50"/>
      <c r="O112" s="50"/>
    </row>
    <row r="113" spans="1:15" s="49" customFormat="1" x14ac:dyDescent="0.25">
      <c r="A113" s="40">
        <v>28610</v>
      </c>
      <c r="B113" s="48">
        <v>1978</v>
      </c>
      <c r="C113" s="47">
        <v>4</v>
      </c>
      <c r="D113" s="37">
        <v>35.228000000000002</v>
      </c>
      <c r="E113" s="37">
        <v>8.9809999999999999</v>
      </c>
      <c r="F113" s="37">
        <v>68.099999999999994</v>
      </c>
      <c r="G113" s="37">
        <v>5.4409999999999998</v>
      </c>
      <c r="H113" s="36">
        <v>22.460999999999999</v>
      </c>
      <c r="I113" s="36">
        <v>6.1109999999999998</v>
      </c>
      <c r="J113" s="50"/>
      <c r="K113" s="50"/>
      <c r="L113" s="50"/>
      <c r="M113" s="50"/>
      <c r="N113" s="50"/>
      <c r="O113" s="50"/>
    </row>
    <row r="114" spans="1:15" s="49" customFormat="1" x14ac:dyDescent="0.25">
      <c r="A114" s="40">
        <v>28641</v>
      </c>
      <c r="B114" s="48">
        <v>1978</v>
      </c>
      <c r="C114" s="47">
        <v>5</v>
      </c>
      <c r="D114" s="37">
        <v>35.466999999999999</v>
      </c>
      <c r="E114" s="37">
        <v>8.4529999999999994</v>
      </c>
      <c r="F114" s="37">
        <v>68.7</v>
      </c>
      <c r="G114" s="37">
        <v>11.1</v>
      </c>
      <c r="H114" s="36">
        <v>22.565000000000001</v>
      </c>
      <c r="I114" s="36">
        <v>5.7190000000000003</v>
      </c>
      <c r="J114" s="50"/>
      <c r="K114" s="50"/>
      <c r="L114" s="50"/>
      <c r="M114" s="50"/>
      <c r="N114" s="50"/>
      <c r="O114" s="50"/>
    </row>
    <row r="115" spans="1:15" s="49" customFormat="1" x14ac:dyDescent="0.25">
      <c r="A115" s="40">
        <v>28671</v>
      </c>
      <c r="B115" s="48">
        <v>1978</v>
      </c>
      <c r="C115" s="47">
        <v>6</v>
      </c>
      <c r="D115" s="37">
        <v>35.674999999999997</v>
      </c>
      <c r="E115" s="37">
        <v>7.2450000000000001</v>
      </c>
      <c r="F115" s="37">
        <v>69.2</v>
      </c>
      <c r="G115" s="37">
        <v>9.0920000000000005</v>
      </c>
      <c r="H115" s="36">
        <v>22.687000000000001</v>
      </c>
      <c r="I115" s="36">
        <v>6.702</v>
      </c>
      <c r="J115" s="50"/>
      <c r="K115" s="50"/>
      <c r="L115" s="50"/>
      <c r="M115" s="50"/>
      <c r="N115" s="50"/>
      <c r="O115" s="50"/>
    </row>
    <row r="116" spans="1:15" s="49" customFormat="1" x14ac:dyDescent="0.25">
      <c r="A116" s="40">
        <v>28702</v>
      </c>
      <c r="B116" s="48">
        <v>1978</v>
      </c>
      <c r="C116" s="47">
        <v>7</v>
      </c>
      <c r="D116" s="37">
        <v>35.866999999999997</v>
      </c>
      <c r="E116" s="37">
        <v>6.6589999999999998</v>
      </c>
      <c r="F116" s="37">
        <v>69.400000000000006</v>
      </c>
      <c r="G116" s="37">
        <v>3.524</v>
      </c>
      <c r="H116" s="36">
        <v>22.832000000000001</v>
      </c>
      <c r="I116" s="36">
        <v>7.915</v>
      </c>
      <c r="J116" s="50"/>
      <c r="K116" s="50"/>
      <c r="L116" s="50"/>
      <c r="M116" s="50"/>
      <c r="N116" s="50"/>
      <c r="O116" s="50"/>
    </row>
    <row r="117" spans="1:15" s="49" customFormat="1" x14ac:dyDescent="0.25">
      <c r="A117" s="40">
        <v>28733</v>
      </c>
      <c r="B117" s="48">
        <v>1978</v>
      </c>
      <c r="C117" s="47">
        <v>8</v>
      </c>
      <c r="D117" s="37">
        <v>36.076000000000001</v>
      </c>
      <c r="E117" s="37">
        <v>7.23</v>
      </c>
      <c r="F117" s="37">
        <v>69.900000000000006</v>
      </c>
      <c r="G117" s="37">
        <v>8.9960000000000004</v>
      </c>
      <c r="H117" s="36">
        <v>22.998000000000001</v>
      </c>
      <c r="I117" s="36">
        <v>9.1120000000000001</v>
      </c>
      <c r="J117" s="50"/>
      <c r="K117" s="50"/>
      <c r="L117" s="50"/>
      <c r="M117" s="50"/>
      <c r="N117" s="50"/>
      <c r="O117" s="50"/>
    </row>
    <row r="118" spans="1:15" s="49" customFormat="1" x14ac:dyDescent="0.25">
      <c r="A118" s="40">
        <v>28763</v>
      </c>
      <c r="B118" s="48">
        <v>1978</v>
      </c>
      <c r="C118" s="47">
        <v>9</v>
      </c>
      <c r="D118" s="37">
        <v>36.313000000000002</v>
      </c>
      <c r="E118" s="37">
        <v>8.1750000000000007</v>
      </c>
      <c r="F118" s="37">
        <v>70.5</v>
      </c>
      <c r="G118" s="37">
        <v>10.801</v>
      </c>
      <c r="H118" s="36">
        <v>23.178000000000001</v>
      </c>
      <c r="I118" s="36">
        <v>9.8140000000000001</v>
      </c>
      <c r="J118" s="50"/>
      <c r="K118" s="50"/>
      <c r="L118" s="50"/>
      <c r="M118" s="50"/>
      <c r="N118" s="50"/>
      <c r="O118" s="50"/>
    </row>
    <row r="119" spans="1:15" s="49" customFormat="1" x14ac:dyDescent="0.25">
      <c r="A119" s="40">
        <v>28794</v>
      </c>
      <c r="B119" s="48">
        <v>1978</v>
      </c>
      <c r="C119" s="47">
        <v>10</v>
      </c>
      <c r="D119" s="37">
        <v>36.564999999999998</v>
      </c>
      <c r="E119" s="37">
        <v>8.6470000000000002</v>
      </c>
      <c r="F119" s="37">
        <v>71.3</v>
      </c>
      <c r="G119" s="37">
        <v>14.5</v>
      </c>
      <c r="H119" s="36">
        <v>23.370999999999999</v>
      </c>
      <c r="I119" s="36">
        <v>10.445</v>
      </c>
      <c r="J119" s="50"/>
      <c r="K119" s="50"/>
      <c r="L119" s="50"/>
      <c r="M119" s="50"/>
      <c r="N119" s="50"/>
      <c r="O119" s="50"/>
    </row>
    <row r="120" spans="1:15" s="49" customFormat="1" x14ac:dyDescent="0.25">
      <c r="A120" s="40">
        <v>28824</v>
      </c>
      <c r="B120" s="48">
        <v>1978</v>
      </c>
      <c r="C120" s="47">
        <v>11</v>
      </c>
      <c r="D120" s="37">
        <v>36.805</v>
      </c>
      <c r="E120" s="37">
        <v>8.1630000000000003</v>
      </c>
      <c r="F120" s="37">
        <v>71.900000000000006</v>
      </c>
      <c r="G120" s="37">
        <v>10.579000000000001</v>
      </c>
      <c r="H120" s="36">
        <v>23.571999999999999</v>
      </c>
      <c r="I120" s="36">
        <v>10.837999999999999</v>
      </c>
      <c r="J120" s="50"/>
      <c r="K120" s="50"/>
      <c r="L120" s="50"/>
      <c r="M120" s="50"/>
      <c r="N120" s="50"/>
      <c r="O120" s="50"/>
    </row>
    <row r="121" spans="1:15" s="49" customFormat="1" x14ac:dyDescent="0.25">
      <c r="A121" s="40">
        <v>28855</v>
      </c>
      <c r="B121" s="48">
        <v>1978</v>
      </c>
      <c r="C121" s="47">
        <v>12</v>
      </c>
      <c r="D121" s="37">
        <v>37.018000000000001</v>
      </c>
      <c r="E121" s="37">
        <v>7.18</v>
      </c>
      <c r="F121" s="37">
        <v>72.400000000000006</v>
      </c>
      <c r="G121" s="37">
        <v>8.6720000000000006</v>
      </c>
      <c r="H121" s="36">
        <v>23.777999999999999</v>
      </c>
      <c r="I121" s="36">
        <v>10.997999999999999</v>
      </c>
      <c r="J121" s="50"/>
      <c r="K121" s="50"/>
      <c r="L121" s="50"/>
      <c r="M121" s="50"/>
      <c r="N121" s="50"/>
      <c r="O121" s="50"/>
    </row>
    <row r="122" spans="1:15" s="49" customFormat="1" x14ac:dyDescent="0.25">
      <c r="A122" s="40">
        <v>28886</v>
      </c>
      <c r="B122" s="48">
        <v>1979</v>
      </c>
      <c r="C122" s="47">
        <v>1</v>
      </c>
      <c r="D122" s="37">
        <v>37.231999999999999</v>
      </c>
      <c r="E122" s="37">
        <v>7.1509999999999998</v>
      </c>
      <c r="F122" s="37">
        <v>73.099999999999994</v>
      </c>
      <c r="G122" s="37">
        <v>12.24</v>
      </c>
      <c r="H122" s="36">
        <v>23.986999999999998</v>
      </c>
      <c r="I122" s="36">
        <v>11.077999999999999</v>
      </c>
      <c r="J122" s="50"/>
      <c r="K122" s="50"/>
      <c r="L122" s="50"/>
      <c r="M122" s="50"/>
      <c r="N122" s="50"/>
      <c r="O122" s="50"/>
    </row>
    <row r="123" spans="1:15" s="49" customFormat="1" x14ac:dyDescent="0.25">
      <c r="A123" s="40">
        <v>28914</v>
      </c>
      <c r="B123" s="48">
        <v>1979</v>
      </c>
      <c r="C123" s="47">
        <v>2</v>
      </c>
      <c r="D123" s="37">
        <v>37.466000000000001</v>
      </c>
      <c r="E123" s="37">
        <v>7.7949999999999999</v>
      </c>
      <c r="F123" s="37">
        <v>73.7</v>
      </c>
      <c r="G123" s="37">
        <v>10.307</v>
      </c>
      <c r="H123" s="36">
        <v>24.181999999999999</v>
      </c>
      <c r="I123" s="36">
        <v>10.166</v>
      </c>
      <c r="J123" s="50"/>
      <c r="K123" s="50"/>
      <c r="L123" s="50"/>
      <c r="M123" s="50"/>
      <c r="N123" s="50"/>
      <c r="O123" s="50"/>
    </row>
    <row r="124" spans="1:15" s="49" customFormat="1" x14ac:dyDescent="0.25">
      <c r="A124" s="40">
        <v>28945</v>
      </c>
      <c r="B124" s="48">
        <v>1979</v>
      </c>
      <c r="C124" s="47">
        <v>3</v>
      </c>
      <c r="D124" s="37">
        <v>37.75</v>
      </c>
      <c r="E124" s="37">
        <v>9.4960000000000004</v>
      </c>
      <c r="F124" s="37">
        <v>74.599999999999994</v>
      </c>
      <c r="G124" s="37">
        <v>15.679</v>
      </c>
      <c r="H124" s="36">
        <v>24.367999999999999</v>
      </c>
      <c r="I124" s="36">
        <v>9.6519999999999992</v>
      </c>
      <c r="J124" s="50"/>
      <c r="K124" s="50"/>
      <c r="L124" s="50"/>
      <c r="M124" s="50"/>
      <c r="N124" s="50"/>
      <c r="O124" s="50"/>
    </row>
    <row r="125" spans="1:15" s="49" customFormat="1" x14ac:dyDescent="0.25">
      <c r="A125" s="40">
        <v>28975</v>
      </c>
      <c r="B125" s="48">
        <v>1979</v>
      </c>
      <c r="C125" s="47">
        <v>4</v>
      </c>
      <c r="D125" s="37">
        <v>38.075000000000003</v>
      </c>
      <c r="E125" s="37">
        <v>10.843999999999999</v>
      </c>
      <c r="F125" s="37">
        <v>75.7</v>
      </c>
      <c r="G125" s="37">
        <v>19.202000000000002</v>
      </c>
      <c r="H125" s="36">
        <v>24.553999999999998</v>
      </c>
      <c r="I125" s="36">
        <v>9.5250000000000004</v>
      </c>
      <c r="J125" s="50"/>
      <c r="K125" s="50"/>
      <c r="L125" s="50"/>
      <c r="M125" s="50"/>
      <c r="N125" s="50"/>
      <c r="O125" s="50"/>
    </row>
    <row r="126" spans="1:15" s="49" customFormat="1" x14ac:dyDescent="0.25">
      <c r="A126" s="40">
        <v>29006</v>
      </c>
      <c r="B126" s="48">
        <v>1979</v>
      </c>
      <c r="C126" s="47">
        <v>5</v>
      </c>
      <c r="D126" s="37">
        <v>38.398000000000003</v>
      </c>
      <c r="E126" s="37">
        <v>10.654</v>
      </c>
      <c r="F126" s="37">
        <v>76.599999999999994</v>
      </c>
      <c r="G126" s="37">
        <v>15.238</v>
      </c>
      <c r="H126" s="36">
        <v>24.734000000000002</v>
      </c>
      <c r="I126" s="36">
        <v>9.1720000000000006</v>
      </c>
      <c r="J126" s="50"/>
      <c r="K126" s="50"/>
      <c r="L126" s="50"/>
      <c r="M126" s="50"/>
      <c r="N126" s="50"/>
      <c r="O126" s="50"/>
    </row>
    <row r="127" spans="1:15" s="49" customFormat="1" x14ac:dyDescent="0.25">
      <c r="A127" s="40">
        <v>29036</v>
      </c>
      <c r="B127" s="48">
        <v>1979</v>
      </c>
      <c r="C127" s="47">
        <v>6</v>
      </c>
      <c r="D127" s="37">
        <v>38.691000000000003</v>
      </c>
      <c r="E127" s="37">
        <v>9.5570000000000004</v>
      </c>
      <c r="F127" s="37">
        <v>77.5</v>
      </c>
      <c r="G127" s="37">
        <v>15.047000000000001</v>
      </c>
      <c r="H127" s="36">
        <v>24.911999999999999</v>
      </c>
      <c r="I127" s="36">
        <v>8.9770000000000003</v>
      </c>
      <c r="J127" s="50"/>
      <c r="K127" s="50"/>
      <c r="L127" s="50"/>
      <c r="M127" s="50"/>
      <c r="N127" s="50"/>
      <c r="O127" s="50"/>
    </row>
    <row r="128" spans="1:15" s="49" customFormat="1" x14ac:dyDescent="0.25">
      <c r="A128" s="40">
        <v>29067</v>
      </c>
      <c r="B128" s="48">
        <v>1979</v>
      </c>
      <c r="C128" s="47">
        <v>7</v>
      </c>
      <c r="D128" s="37">
        <v>38.954000000000001</v>
      </c>
      <c r="E128" s="37">
        <v>8.4619999999999997</v>
      </c>
      <c r="F128" s="37">
        <v>78.7</v>
      </c>
      <c r="G128" s="37">
        <v>20.248000000000001</v>
      </c>
      <c r="H128" s="36">
        <v>25.091000000000001</v>
      </c>
      <c r="I128" s="36">
        <v>9.0169999999999995</v>
      </c>
      <c r="J128" s="50"/>
      <c r="K128" s="50"/>
      <c r="L128" s="50"/>
      <c r="M128" s="50"/>
      <c r="N128" s="50"/>
      <c r="O128" s="50"/>
    </row>
    <row r="129" spans="1:15" s="49" customFormat="1" x14ac:dyDescent="0.25">
      <c r="A129" s="40">
        <v>29098</v>
      </c>
      <c r="B129" s="48">
        <v>1979</v>
      </c>
      <c r="C129" s="47">
        <v>8</v>
      </c>
      <c r="D129" s="37">
        <v>39.198</v>
      </c>
      <c r="E129" s="37">
        <v>7.7969999999999997</v>
      </c>
      <c r="F129" s="37">
        <v>79.8</v>
      </c>
      <c r="G129" s="37">
        <v>18.123999999999999</v>
      </c>
      <c r="H129" s="36">
        <v>25.280999999999999</v>
      </c>
      <c r="I129" s="36">
        <v>9.4719999999999995</v>
      </c>
      <c r="J129" s="50"/>
      <c r="K129" s="50"/>
      <c r="L129" s="50"/>
      <c r="M129" s="50"/>
      <c r="N129" s="50"/>
      <c r="O129" s="50"/>
    </row>
    <row r="130" spans="1:15" s="49" customFormat="1" x14ac:dyDescent="0.25">
      <c r="A130" s="40">
        <v>29128</v>
      </c>
      <c r="B130" s="48">
        <v>1979</v>
      </c>
      <c r="C130" s="47">
        <v>9</v>
      </c>
      <c r="D130" s="37">
        <v>39.426000000000002</v>
      </c>
      <c r="E130" s="37">
        <v>7.1970000000000001</v>
      </c>
      <c r="F130" s="37">
        <v>81.099999999999994</v>
      </c>
      <c r="G130" s="37">
        <v>21.399000000000001</v>
      </c>
      <c r="H130" s="36">
        <v>25.478999999999999</v>
      </c>
      <c r="I130" s="36">
        <v>9.8149999999999995</v>
      </c>
      <c r="J130" s="50"/>
      <c r="K130" s="50"/>
      <c r="L130" s="50"/>
      <c r="M130" s="50"/>
      <c r="N130" s="50"/>
      <c r="O130" s="50"/>
    </row>
    <row r="131" spans="1:15" s="49" customFormat="1" x14ac:dyDescent="0.25">
      <c r="A131" s="40">
        <v>29159</v>
      </c>
      <c r="B131" s="48">
        <v>1979</v>
      </c>
      <c r="C131" s="47">
        <v>10</v>
      </c>
      <c r="D131" s="37">
        <v>39.654000000000003</v>
      </c>
      <c r="E131" s="37">
        <v>7.1669999999999998</v>
      </c>
      <c r="F131" s="37">
        <v>82.4</v>
      </c>
      <c r="G131" s="37">
        <v>21.024999999999999</v>
      </c>
      <c r="H131" s="36">
        <v>25.69</v>
      </c>
      <c r="I131" s="36">
        <v>10.394</v>
      </c>
      <c r="J131" s="50"/>
      <c r="K131" s="50"/>
      <c r="L131" s="50"/>
      <c r="M131" s="50"/>
      <c r="N131" s="50"/>
      <c r="O131" s="50"/>
    </row>
    <row r="132" spans="1:15" s="49" customFormat="1" x14ac:dyDescent="0.25">
      <c r="A132" s="40">
        <v>29189</v>
      </c>
      <c r="B132" s="48">
        <v>1979</v>
      </c>
      <c r="C132" s="47">
        <v>11</v>
      </c>
      <c r="D132" s="37">
        <v>39.896000000000001</v>
      </c>
      <c r="E132" s="37">
        <v>7.593</v>
      </c>
      <c r="F132" s="37">
        <v>83.2</v>
      </c>
      <c r="G132" s="37">
        <v>12.292999999999999</v>
      </c>
      <c r="H132" s="36">
        <v>25.914999999999999</v>
      </c>
      <c r="I132" s="36">
        <v>10.996</v>
      </c>
      <c r="J132" s="50"/>
      <c r="K132" s="50"/>
      <c r="L132" s="50"/>
      <c r="M132" s="50"/>
      <c r="N132" s="50"/>
      <c r="O132" s="50"/>
    </row>
    <row r="133" spans="1:15" s="49" customFormat="1" x14ac:dyDescent="0.25">
      <c r="A133" s="40">
        <v>29220</v>
      </c>
      <c r="B133" s="48">
        <v>1979</v>
      </c>
      <c r="C133" s="47">
        <v>12</v>
      </c>
      <c r="D133" s="37">
        <v>40.164000000000001</v>
      </c>
      <c r="E133" s="37">
        <v>8.3629999999999995</v>
      </c>
      <c r="F133" s="37">
        <v>84</v>
      </c>
      <c r="G133" s="37">
        <v>12.169</v>
      </c>
      <c r="H133" s="36">
        <v>26.152000000000001</v>
      </c>
      <c r="I133" s="36">
        <v>11.564</v>
      </c>
      <c r="J133" s="50"/>
      <c r="K133" s="50"/>
      <c r="L133" s="50"/>
      <c r="M133" s="50"/>
      <c r="N133" s="50"/>
      <c r="O133" s="50"/>
    </row>
    <row r="134" spans="1:15" s="49" customFormat="1" x14ac:dyDescent="0.25">
      <c r="A134" s="40">
        <v>29251</v>
      </c>
      <c r="B134" s="48">
        <v>1980</v>
      </c>
      <c r="C134" s="47">
        <v>1</v>
      </c>
      <c r="D134" s="37">
        <v>40.462000000000003</v>
      </c>
      <c r="E134" s="37">
        <v>9.2759999999999998</v>
      </c>
      <c r="F134" s="37">
        <v>86</v>
      </c>
      <c r="G134" s="37">
        <v>32.625999999999998</v>
      </c>
      <c r="H134" s="36">
        <v>26.402000000000001</v>
      </c>
      <c r="I134" s="36">
        <v>12.084</v>
      </c>
      <c r="J134" s="50"/>
      <c r="K134" s="50"/>
      <c r="L134" s="50"/>
      <c r="M134" s="50"/>
      <c r="N134" s="50"/>
      <c r="O134" s="50"/>
    </row>
    <row r="135" spans="1:15" s="49" customFormat="1" x14ac:dyDescent="0.25">
      <c r="A135" s="40">
        <v>29280</v>
      </c>
      <c r="B135" s="48">
        <v>1980</v>
      </c>
      <c r="C135" s="47">
        <v>2</v>
      </c>
      <c r="D135" s="37">
        <v>40.771999999999998</v>
      </c>
      <c r="E135" s="37">
        <v>9.5730000000000004</v>
      </c>
      <c r="F135" s="37">
        <v>87.6</v>
      </c>
      <c r="G135" s="37">
        <v>24.757999999999999</v>
      </c>
      <c r="H135" s="36">
        <v>26.646000000000001</v>
      </c>
      <c r="I135" s="36">
        <v>11.676</v>
      </c>
      <c r="J135" s="50"/>
      <c r="K135" s="50"/>
      <c r="L135" s="50"/>
      <c r="M135" s="50"/>
      <c r="N135" s="50"/>
      <c r="O135" s="50"/>
    </row>
    <row r="136" spans="1:15" s="49" customFormat="1" x14ac:dyDescent="0.25">
      <c r="A136" s="40">
        <v>29311</v>
      </c>
      <c r="B136" s="48">
        <v>1980</v>
      </c>
      <c r="C136" s="47">
        <v>3</v>
      </c>
      <c r="D136" s="37">
        <v>41.097000000000001</v>
      </c>
      <c r="E136" s="37">
        <v>9.9870000000000001</v>
      </c>
      <c r="F136" s="37">
        <v>88.2</v>
      </c>
      <c r="G136" s="37">
        <v>8.5359999999999996</v>
      </c>
      <c r="H136" s="36">
        <v>26.887</v>
      </c>
      <c r="I136" s="36">
        <v>11.438000000000001</v>
      </c>
      <c r="J136" s="50"/>
      <c r="K136" s="50"/>
      <c r="L136" s="50"/>
      <c r="M136" s="50"/>
      <c r="N136" s="50"/>
      <c r="O136" s="50"/>
    </row>
    <row r="137" spans="1:15" s="49" customFormat="1" x14ac:dyDescent="0.25">
      <c r="A137" s="40">
        <v>29341</v>
      </c>
      <c r="B137" s="48">
        <v>1980</v>
      </c>
      <c r="C137" s="47">
        <v>4</v>
      </c>
      <c r="D137" s="37">
        <v>41.43</v>
      </c>
      <c r="E137" s="37">
        <v>10.173999999999999</v>
      </c>
      <c r="F137" s="37">
        <v>88.5</v>
      </c>
      <c r="G137" s="37">
        <v>4.1589999999999998</v>
      </c>
      <c r="H137" s="36">
        <v>27.129000000000001</v>
      </c>
      <c r="I137" s="36">
        <v>11.315</v>
      </c>
      <c r="J137" s="50"/>
      <c r="K137" s="50"/>
      <c r="L137" s="50"/>
      <c r="M137" s="50"/>
      <c r="N137" s="50"/>
      <c r="O137" s="50"/>
    </row>
    <row r="138" spans="1:15" s="49" customFormat="1" x14ac:dyDescent="0.25">
      <c r="A138" s="40">
        <v>29372</v>
      </c>
      <c r="B138" s="48">
        <v>1980</v>
      </c>
      <c r="C138" s="47">
        <v>5</v>
      </c>
      <c r="D138" s="37">
        <v>41.750999999999998</v>
      </c>
      <c r="E138" s="37">
        <v>9.7230000000000008</v>
      </c>
      <c r="F138" s="37">
        <v>89</v>
      </c>
      <c r="G138" s="37">
        <v>6.9939999999999998</v>
      </c>
      <c r="H138" s="36">
        <v>27.364999999999998</v>
      </c>
      <c r="I138" s="36">
        <v>10.954000000000001</v>
      </c>
      <c r="J138" s="50"/>
      <c r="K138" s="50"/>
      <c r="L138" s="50"/>
      <c r="M138" s="50"/>
      <c r="N138" s="50"/>
      <c r="O138" s="50"/>
    </row>
    <row r="139" spans="1:15" s="49" customFormat="1" x14ac:dyDescent="0.25">
      <c r="A139" s="40">
        <v>29402</v>
      </c>
      <c r="B139" s="48">
        <v>1980</v>
      </c>
      <c r="C139" s="47">
        <v>6</v>
      </c>
      <c r="D139" s="37">
        <v>42.054000000000002</v>
      </c>
      <c r="E139" s="37">
        <v>9.0510000000000002</v>
      </c>
      <c r="F139" s="37">
        <v>89.8</v>
      </c>
      <c r="G139" s="37">
        <v>11.336</v>
      </c>
      <c r="H139" s="36">
        <v>27.596</v>
      </c>
      <c r="I139" s="36">
        <v>10.61</v>
      </c>
      <c r="J139" s="50"/>
      <c r="K139" s="50"/>
      <c r="L139" s="50"/>
      <c r="M139" s="50"/>
      <c r="N139" s="50"/>
      <c r="O139" s="50"/>
    </row>
    <row r="140" spans="1:15" s="49" customFormat="1" x14ac:dyDescent="0.25">
      <c r="A140" s="40">
        <v>29433</v>
      </c>
      <c r="B140" s="48">
        <v>1980</v>
      </c>
      <c r="C140" s="47">
        <v>7</v>
      </c>
      <c r="D140" s="37">
        <v>42.350999999999999</v>
      </c>
      <c r="E140" s="37">
        <v>8.8290000000000006</v>
      </c>
      <c r="F140" s="37">
        <v>90.5</v>
      </c>
      <c r="G140" s="37">
        <v>9.766</v>
      </c>
      <c r="H140" s="36">
        <v>27.824000000000002</v>
      </c>
      <c r="I140" s="36">
        <v>10.406000000000001</v>
      </c>
      <c r="J140" s="50"/>
      <c r="K140" s="50"/>
      <c r="L140" s="50"/>
      <c r="M140" s="50"/>
      <c r="N140" s="50"/>
      <c r="O140" s="50"/>
    </row>
    <row r="141" spans="1:15" s="49" customFormat="1" x14ac:dyDescent="0.25">
      <c r="A141" s="40">
        <v>29464</v>
      </c>
      <c r="B141" s="48">
        <v>1980</v>
      </c>
      <c r="C141" s="47">
        <v>8</v>
      </c>
      <c r="D141" s="37">
        <v>42.670999999999999</v>
      </c>
      <c r="E141" s="37">
        <v>9.4280000000000008</v>
      </c>
      <c r="F141" s="37">
        <v>91.5</v>
      </c>
      <c r="G141" s="37">
        <v>14.096</v>
      </c>
      <c r="H141" s="36">
        <v>28.058</v>
      </c>
      <c r="I141" s="36">
        <v>10.563000000000001</v>
      </c>
      <c r="J141" s="50"/>
      <c r="K141" s="50"/>
      <c r="L141" s="50"/>
      <c r="M141" s="50"/>
      <c r="N141" s="50"/>
      <c r="O141" s="50"/>
    </row>
    <row r="142" spans="1:15" s="49" customFormat="1" x14ac:dyDescent="0.25">
      <c r="A142" s="40">
        <v>29494</v>
      </c>
      <c r="B142" s="48">
        <v>1980</v>
      </c>
      <c r="C142" s="47">
        <v>9</v>
      </c>
      <c r="D142" s="37">
        <v>43.017000000000003</v>
      </c>
      <c r="E142" s="37">
        <v>10.191000000000001</v>
      </c>
      <c r="F142" s="37">
        <v>91.9</v>
      </c>
      <c r="G142" s="37">
        <v>5.3739999999999997</v>
      </c>
      <c r="H142" s="36">
        <v>28.292999999999999</v>
      </c>
      <c r="I142" s="36">
        <v>10.548</v>
      </c>
      <c r="J142" s="50"/>
      <c r="K142" s="50"/>
      <c r="L142" s="50"/>
      <c r="M142" s="50"/>
      <c r="N142" s="50"/>
      <c r="O142" s="50"/>
    </row>
    <row r="143" spans="1:15" s="49" customFormat="1" x14ac:dyDescent="0.25">
      <c r="A143" s="40">
        <v>29525</v>
      </c>
      <c r="B143" s="48">
        <v>1980</v>
      </c>
      <c r="C143" s="47">
        <v>10</v>
      </c>
      <c r="D143" s="37">
        <v>43.396000000000001</v>
      </c>
      <c r="E143" s="37">
        <v>11.097</v>
      </c>
      <c r="F143" s="37">
        <v>92.8</v>
      </c>
      <c r="G143" s="37">
        <v>12.406000000000001</v>
      </c>
      <c r="H143" s="36">
        <v>28.539000000000001</v>
      </c>
      <c r="I143" s="36">
        <v>10.922000000000001</v>
      </c>
      <c r="J143" s="50"/>
      <c r="K143" s="50"/>
      <c r="L143" s="50"/>
      <c r="M143" s="50"/>
      <c r="N143" s="50"/>
      <c r="O143" s="50"/>
    </row>
    <row r="144" spans="1:15" s="49" customFormat="1" x14ac:dyDescent="0.25">
      <c r="A144" s="40">
        <v>29555</v>
      </c>
      <c r="B144" s="48">
        <v>1980</v>
      </c>
      <c r="C144" s="47">
        <v>11</v>
      </c>
      <c r="D144" s="37">
        <v>43.802</v>
      </c>
      <c r="E144" s="37">
        <v>11.814</v>
      </c>
      <c r="F144" s="37">
        <v>93.5</v>
      </c>
      <c r="G144" s="37">
        <v>9.4369999999999994</v>
      </c>
      <c r="H144" s="36">
        <v>28.798999999999999</v>
      </c>
      <c r="I144" s="36">
        <v>11.497</v>
      </c>
      <c r="J144" s="50"/>
      <c r="K144" s="50"/>
      <c r="L144" s="50"/>
      <c r="M144" s="50"/>
      <c r="N144" s="50"/>
      <c r="O144" s="50"/>
    </row>
    <row r="145" spans="1:15" s="49" customFormat="1" x14ac:dyDescent="0.25">
      <c r="A145" s="40">
        <v>29586</v>
      </c>
      <c r="B145" s="48">
        <v>1980</v>
      </c>
      <c r="C145" s="47">
        <v>12</v>
      </c>
      <c r="D145" s="37">
        <v>44.222999999999999</v>
      </c>
      <c r="E145" s="37">
        <v>12.180999999999999</v>
      </c>
      <c r="F145" s="37">
        <v>94.4</v>
      </c>
      <c r="G145" s="37">
        <v>12.182</v>
      </c>
      <c r="H145" s="36">
        <v>29.071000000000002</v>
      </c>
      <c r="I145" s="36">
        <v>11.948</v>
      </c>
      <c r="J145" s="50"/>
      <c r="K145" s="50"/>
      <c r="L145" s="50"/>
      <c r="M145" s="50"/>
      <c r="N145" s="50"/>
      <c r="O145" s="50"/>
    </row>
    <row r="146" spans="1:15" s="49" customFormat="1" x14ac:dyDescent="0.25">
      <c r="A146" s="40">
        <v>29617</v>
      </c>
      <c r="B146" s="48">
        <v>1981</v>
      </c>
      <c r="C146" s="47">
        <v>1</v>
      </c>
      <c r="D146" s="37">
        <v>44.637999999999998</v>
      </c>
      <c r="E146" s="37">
        <v>11.869</v>
      </c>
      <c r="F146" s="37">
        <v>95.6</v>
      </c>
      <c r="G146" s="37">
        <v>16.367000000000001</v>
      </c>
      <c r="H146" s="36">
        <v>29.335000000000001</v>
      </c>
      <c r="I146" s="36">
        <v>11.452</v>
      </c>
      <c r="J146" s="50"/>
      <c r="K146" s="50"/>
      <c r="L146" s="50"/>
      <c r="M146" s="50"/>
      <c r="N146" s="50"/>
      <c r="O146" s="50"/>
    </row>
    <row r="147" spans="1:15" s="49" customFormat="1" x14ac:dyDescent="0.25">
      <c r="A147" s="40">
        <v>29645</v>
      </c>
      <c r="B147" s="48">
        <v>1981</v>
      </c>
      <c r="C147" s="47">
        <v>2</v>
      </c>
      <c r="D147" s="37">
        <v>44.988999999999997</v>
      </c>
      <c r="E147" s="37">
        <v>9.8529999999999998</v>
      </c>
      <c r="F147" s="37">
        <v>96.1</v>
      </c>
      <c r="G147" s="37">
        <v>6.46</v>
      </c>
      <c r="H147" s="36">
        <v>29.545000000000002</v>
      </c>
      <c r="I147" s="36">
        <v>8.9350000000000005</v>
      </c>
      <c r="J147" s="50"/>
      <c r="K147" s="50"/>
      <c r="L147" s="50"/>
      <c r="M147" s="50"/>
      <c r="N147" s="50"/>
      <c r="O147" s="50"/>
    </row>
    <row r="148" spans="1:15" s="49" customFormat="1" x14ac:dyDescent="0.25">
      <c r="A148" s="40">
        <v>29676</v>
      </c>
      <c r="B148" s="48">
        <v>1981</v>
      </c>
      <c r="C148" s="47">
        <v>3</v>
      </c>
      <c r="D148" s="37">
        <v>45.277999999999999</v>
      </c>
      <c r="E148" s="37">
        <v>7.9779999999999998</v>
      </c>
      <c r="F148" s="37">
        <v>97.1</v>
      </c>
      <c r="G148" s="37">
        <v>13.227</v>
      </c>
      <c r="H148" s="36">
        <v>29.7</v>
      </c>
      <c r="I148" s="36">
        <v>6.4889999999999999</v>
      </c>
      <c r="J148" s="50"/>
      <c r="K148" s="50"/>
      <c r="L148" s="50"/>
      <c r="M148" s="50"/>
      <c r="N148" s="50"/>
      <c r="O148" s="50"/>
    </row>
    <row r="149" spans="1:15" s="49" customFormat="1" x14ac:dyDescent="0.25">
      <c r="A149" s="40">
        <v>29706</v>
      </c>
      <c r="B149" s="48">
        <v>1981</v>
      </c>
      <c r="C149" s="47">
        <v>4</v>
      </c>
      <c r="D149" s="37">
        <v>45.539000000000001</v>
      </c>
      <c r="E149" s="37">
        <v>7.1369999999999996</v>
      </c>
      <c r="F149" s="37">
        <v>98.3</v>
      </c>
      <c r="G149" s="37">
        <v>15.881</v>
      </c>
      <c r="H149" s="36">
        <v>29.841000000000001</v>
      </c>
      <c r="I149" s="36">
        <v>5.843</v>
      </c>
      <c r="J149" s="50"/>
      <c r="K149" s="50"/>
      <c r="L149" s="50"/>
      <c r="M149" s="50"/>
      <c r="N149" s="50"/>
      <c r="O149" s="50"/>
    </row>
    <row r="150" spans="1:15" s="49" customFormat="1" x14ac:dyDescent="0.25">
      <c r="A150" s="40">
        <v>29737</v>
      </c>
      <c r="B150" s="48">
        <v>1981</v>
      </c>
      <c r="C150" s="47">
        <v>5</v>
      </c>
      <c r="D150" s="37">
        <v>45.802999999999997</v>
      </c>
      <c r="E150" s="37">
        <v>7.1749999999999998</v>
      </c>
      <c r="F150" s="37">
        <v>98.7</v>
      </c>
      <c r="G150" s="37">
        <v>4.9939999999999998</v>
      </c>
      <c r="H150" s="36">
        <v>30.015999999999998</v>
      </c>
      <c r="I150" s="36">
        <v>7.2629999999999999</v>
      </c>
      <c r="J150" s="50"/>
      <c r="K150" s="50"/>
      <c r="L150" s="50"/>
      <c r="M150" s="50"/>
      <c r="N150" s="50"/>
      <c r="O150" s="50"/>
    </row>
    <row r="151" spans="1:15" s="49" customFormat="1" x14ac:dyDescent="0.25">
      <c r="A151" s="40">
        <v>29767</v>
      </c>
      <c r="B151" s="48">
        <v>1981</v>
      </c>
      <c r="C151" s="47">
        <v>6</v>
      </c>
      <c r="D151" s="37">
        <v>46.097999999999999</v>
      </c>
      <c r="E151" s="37">
        <v>8.0050000000000008</v>
      </c>
      <c r="F151" s="37">
        <v>99</v>
      </c>
      <c r="G151" s="37">
        <v>3.7090000000000001</v>
      </c>
      <c r="H151" s="36">
        <v>30.254999999999999</v>
      </c>
      <c r="I151" s="36">
        <v>9.99</v>
      </c>
      <c r="J151" s="50"/>
      <c r="K151" s="50"/>
      <c r="L151" s="50"/>
      <c r="M151" s="50"/>
      <c r="N151" s="50"/>
      <c r="O151" s="50"/>
    </row>
    <row r="152" spans="1:15" s="49" customFormat="1" x14ac:dyDescent="0.25">
      <c r="A152" s="40">
        <v>29798</v>
      </c>
      <c r="B152" s="48">
        <v>1981</v>
      </c>
      <c r="C152" s="47">
        <v>7</v>
      </c>
      <c r="D152" s="37">
        <v>46.41</v>
      </c>
      <c r="E152" s="37">
        <v>8.4480000000000004</v>
      </c>
      <c r="F152" s="37">
        <v>99.2</v>
      </c>
      <c r="G152" s="37">
        <v>2.4510000000000001</v>
      </c>
      <c r="H152" s="36">
        <v>30.515999999999998</v>
      </c>
      <c r="I152" s="36">
        <v>10.856999999999999</v>
      </c>
      <c r="J152" s="50"/>
      <c r="K152" s="50"/>
      <c r="L152" s="50"/>
      <c r="M152" s="50"/>
      <c r="N152" s="50"/>
      <c r="O152" s="50"/>
    </row>
    <row r="153" spans="1:15" s="49" customFormat="1" x14ac:dyDescent="0.25">
      <c r="A153" s="40">
        <v>29829</v>
      </c>
      <c r="B153" s="48">
        <v>1981</v>
      </c>
      <c r="C153" s="47">
        <v>8</v>
      </c>
      <c r="D153" s="37">
        <v>46.718000000000004</v>
      </c>
      <c r="E153" s="37">
        <v>8.2449999999999992</v>
      </c>
      <c r="F153" s="37">
        <v>99.7</v>
      </c>
      <c r="G153" s="37">
        <v>6.2190000000000003</v>
      </c>
      <c r="H153" s="36">
        <v>30.734999999999999</v>
      </c>
      <c r="I153" s="36">
        <v>8.9559999999999995</v>
      </c>
      <c r="J153" s="50"/>
      <c r="K153" s="50"/>
      <c r="L153" s="50"/>
      <c r="M153" s="50"/>
      <c r="N153" s="50"/>
      <c r="O153" s="50"/>
    </row>
    <row r="154" spans="1:15" s="49" customFormat="1" x14ac:dyDescent="0.25">
      <c r="A154" s="40">
        <v>29859</v>
      </c>
      <c r="B154" s="48">
        <v>1981</v>
      </c>
      <c r="C154" s="47">
        <v>9</v>
      </c>
      <c r="D154" s="37">
        <v>46.99</v>
      </c>
      <c r="E154" s="37">
        <v>7.2389999999999999</v>
      </c>
      <c r="F154" s="37">
        <v>99.7</v>
      </c>
      <c r="G154" s="37">
        <v>0</v>
      </c>
      <c r="H154" s="36">
        <v>30.87</v>
      </c>
      <c r="I154" s="36">
        <v>5.3890000000000002</v>
      </c>
      <c r="J154" s="50"/>
      <c r="K154" s="50"/>
      <c r="L154" s="50"/>
      <c r="M154" s="50"/>
      <c r="N154" s="50"/>
      <c r="O154" s="50"/>
    </row>
    <row r="155" spans="1:15" s="49" customFormat="1" x14ac:dyDescent="0.25">
      <c r="A155" s="40">
        <v>29890</v>
      </c>
      <c r="B155" s="48">
        <v>1981</v>
      </c>
      <c r="C155" s="47">
        <v>10</v>
      </c>
      <c r="D155" s="37">
        <v>47.238999999999997</v>
      </c>
      <c r="E155" s="37">
        <v>6.53</v>
      </c>
      <c r="F155" s="37">
        <v>99.8</v>
      </c>
      <c r="G155" s="37">
        <v>1.21</v>
      </c>
      <c r="H155" s="36">
        <v>30.984000000000002</v>
      </c>
      <c r="I155" s="36">
        <v>4.5529999999999999</v>
      </c>
      <c r="J155" s="50"/>
      <c r="K155" s="50"/>
      <c r="L155" s="50"/>
      <c r="M155" s="50"/>
      <c r="N155" s="50"/>
      <c r="O155" s="50"/>
    </row>
    <row r="156" spans="1:15" s="49" customFormat="1" x14ac:dyDescent="0.25">
      <c r="A156" s="40">
        <v>29920</v>
      </c>
      <c r="B156" s="48">
        <v>1981</v>
      </c>
      <c r="C156" s="47">
        <v>11</v>
      </c>
      <c r="D156" s="37">
        <v>47.475999999999999</v>
      </c>
      <c r="E156" s="37">
        <v>6.1870000000000003</v>
      </c>
      <c r="F156" s="37">
        <v>99.9</v>
      </c>
      <c r="G156" s="37">
        <v>1.2090000000000001</v>
      </c>
      <c r="H156" s="36">
        <v>31.169</v>
      </c>
      <c r="I156" s="36">
        <v>7.3869999999999996</v>
      </c>
      <c r="J156" s="50"/>
      <c r="K156" s="50"/>
      <c r="L156" s="50"/>
      <c r="M156" s="50"/>
      <c r="N156" s="50"/>
      <c r="O156" s="50"/>
    </row>
    <row r="157" spans="1:15" s="49" customFormat="1" x14ac:dyDescent="0.25">
      <c r="A157" s="40">
        <v>29951</v>
      </c>
      <c r="B157" s="48">
        <v>1981</v>
      </c>
      <c r="C157" s="47">
        <v>12</v>
      </c>
      <c r="D157" s="37">
        <v>47.71</v>
      </c>
      <c r="E157" s="37">
        <v>6.0960000000000001</v>
      </c>
      <c r="F157" s="37">
        <v>100</v>
      </c>
      <c r="G157" s="37">
        <v>1.208</v>
      </c>
      <c r="H157" s="36">
        <v>31.472999999999999</v>
      </c>
      <c r="I157" s="36">
        <v>12.339</v>
      </c>
      <c r="J157" s="50"/>
      <c r="K157" s="50"/>
      <c r="L157" s="50"/>
      <c r="M157" s="50"/>
      <c r="N157" s="50"/>
      <c r="O157" s="50"/>
    </row>
    <row r="158" spans="1:15" s="49" customFormat="1" x14ac:dyDescent="0.25">
      <c r="A158" s="40">
        <v>29982</v>
      </c>
      <c r="B158" s="48">
        <v>1982</v>
      </c>
      <c r="C158" s="47">
        <v>1</v>
      </c>
      <c r="D158" s="37">
        <v>47.945</v>
      </c>
      <c r="E158" s="37">
        <v>6.056</v>
      </c>
      <c r="F158" s="37">
        <v>100.4</v>
      </c>
      <c r="G158" s="37">
        <v>4.907</v>
      </c>
      <c r="H158" s="36">
        <v>31.821000000000002</v>
      </c>
      <c r="I158" s="36">
        <v>14.121</v>
      </c>
      <c r="J158" s="50"/>
      <c r="K158" s="50"/>
      <c r="L158" s="50"/>
      <c r="M158" s="50"/>
      <c r="N158" s="50"/>
      <c r="O158" s="50"/>
    </row>
    <row r="159" spans="1:15" s="49" customFormat="1" x14ac:dyDescent="0.25">
      <c r="A159" s="40">
        <v>30010</v>
      </c>
      <c r="B159" s="48">
        <v>1982</v>
      </c>
      <c r="C159" s="47">
        <v>2</v>
      </c>
      <c r="D159" s="37">
        <v>48.158999999999999</v>
      </c>
      <c r="E159" s="37">
        <v>5.4880000000000004</v>
      </c>
      <c r="F159" s="37">
        <v>100.3</v>
      </c>
      <c r="G159" s="37">
        <v>-1.1890000000000001</v>
      </c>
      <c r="H159" s="36">
        <v>32.076999999999998</v>
      </c>
      <c r="I159" s="36">
        <v>10.085000000000001</v>
      </c>
      <c r="J159" s="50"/>
      <c r="K159" s="50"/>
      <c r="L159" s="50"/>
      <c r="M159" s="50"/>
      <c r="N159" s="50"/>
      <c r="O159" s="50"/>
    </row>
    <row r="160" spans="1:15" s="49" customFormat="1" x14ac:dyDescent="0.25">
      <c r="A160" s="40">
        <v>30041</v>
      </c>
      <c r="B160" s="48">
        <v>1982</v>
      </c>
      <c r="C160" s="47">
        <v>3</v>
      </c>
      <c r="D160" s="37">
        <v>48.362000000000002</v>
      </c>
      <c r="E160" s="37">
        <v>5.18</v>
      </c>
      <c r="F160" s="37">
        <v>99.9</v>
      </c>
      <c r="G160" s="37">
        <v>-4.6820000000000004</v>
      </c>
      <c r="H160" s="36">
        <v>32.185000000000002</v>
      </c>
      <c r="I160" s="36">
        <v>4.141</v>
      </c>
      <c r="J160" s="50"/>
      <c r="K160" s="50"/>
      <c r="L160" s="50"/>
      <c r="M160" s="50"/>
      <c r="N160" s="50"/>
      <c r="O160" s="50"/>
    </row>
    <row r="161" spans="1:15" s="49" customFormat="1" x14ac:dyDescent="0.25">
      <c r="A161" s="40">
        <v>30071</v>
      </c>
      <c r="B161" s="48">
        <v>1982</v>
      </c>
      <c r="C161" s="47">
        <v>4</v>
      </c>
      <c r="D161" s="37">
        <v>48.57</v>
      </c>
      <c r="E161" s="37">
        <v>5.2889999999999997</v>
      </c>
      <c r="F161" s="37">
        <v>99.7</v>
      </c>
      <c r="G161" s="37">
        <v>-2.3759999999999999</v>
      </c>
      <c r="H161" s="36">
        <v>32.207999999999998</v>
      </c>
      <c r="I161" s="36">
        <v>0.84599999999999997</v>
      </c>
      <c r="J161" s="50"/>
      <c r="K161" s="50"/>
      <c r="L161" s="50"/>
      <c r="M161" s="50"/>
      <c r="N161" s="50"/>
      <c r="O161" s="50"/>
    </row>
    <row r="162" spans="1:15" s="49" customFormat="1" x14ac:dyDescent="0.25">
      <c r="A162" s="40">
        <v>30102</v>
      </c>
      <c r="B162" s="48">
        <v>1982</v>
      </c>
      <c r="C162" s="47">
        <v>5</v>
      </c>
      <c r="D162" s="37">
        <v>48.789000000000001</v>
      </c>
      <c r="E162" s="37">
        <v>5.5549999999999997</v>
      </c>
      <c r="F162" s="37">
        <v>99.7</v>
      </c>
      <c r="G162" s="37">
        <v>0</v>
      </c>
      <c r="H162" s="36">
        <v>32.244999999999997</v>
      </c>
      <c r="I162" s="36">
        <v>1.393</v>
      </c>
      <c r="J162" s="50"/>
      <c r="K162" s="50"/>
      <c r="L162" s="50"/>
      <c r="M162" s="50"/>
      <c r="N162" s="50"/>
      <c r="O162" s="50"/>
    </row>
    <row r="163" spans="1:15" s="49" customFormat="1" x14ac:dyDescent="0.25">
      <c r="A163" s="40">
        <v>30132</v>
      </c>
      <c r="B163" s="48">
        <v>1982</v>
      </c>
      <c r="C163" s="47">
        <v>6</v>
      </c>
      <c r="D163" s="37">
        <v>49.026000000000003</v>
      </c>
      <c r="E163" s="37">
        <v>5.9770000000000003</v>
      </c>
      <c r="F163" s="37">
        <v>99.8</v>
      </c>
      <c r="G163" s="37">
        <v>1.21</v>
      </c>
      <c r="H163" s="36">
        <v>32.372999999999998</v>
      </c>
      <c r="I163" s="36">
        <v>4.8650000000000002</v>
      </c>
      <c r="J163" s="50"/>
      <c r="K163" s="50"/>
      <c r="L163" s="50"/>
      <c r="M163" s="50"/>
      <c r="N163" s="50"/>
      <c r="O163" s="50"/>
    </row>
    <row r="164" spans="1:15" s="49" customFormat="1" x14ac:dyDescent="0.25">
      <c r="A164" s="40">
        <v>30163</v>
      </c>
      <c r="B164" s="48">
        <v>1982</v>
      </c>
      <c r="C164" s="47">
        <v>7</v>
      </c>
      <c r="D164" s="37">
        <v>49.265000000000001</v>
      </c>
      <c r="E164" s="37">
        <v>6.0049999999999999</v>
      </c>
      <c r="F164" s="37">
        <v>100</v>
      </c>
      <c r="G164" s="37">
        <v>2.431</v>
      </c>
      <c r="H164" s="36">
        <v>32.570999999999998</v>
      </c>
      <c r="I164" s="36">
        <v>7.5979999999999999</v>
      </c>
      <c r="J164" s="50"/>
      <c r="K164" s="50"/>
      <c r="L164" s="50"/>
      <c r="M164" s="50"/>
      <c r="N164" s="50"/>
      <c r="O164" s="50"/>
    </row>
    <row r="165" spans="1:15" s="49" customFormat="1" x14ac:dyDescent="0.25">
      <c r="A165" s="40">
        <v>30194</v>
      </c>
      <c r="B165" s="48">
        <v>1982</v>
      </c>
      <c r="C165" s="47">
        <v>8</v>
      </c>
      <c r="D165" s="37">
        <v>49.487000000000002</v>
      </c>
      <c r="E165" s="37">
        <v>5.5490000000000004</v>
      </c>
      <c r="F165" s="37">
        <v>99.9</v>
      </c>
      <c r="G165" s="37">
        <v>-1.1930000000000001</v>
      </c>
      <c r="H165" s="36">
        <v>32.789000000000001</v>
      </c>
      <c r="I165" s="36">
        <v>8.3260000000000005</v>
      </c>
      <c r="J165" s="50"/>
      <c r="K165" s="50"/>
      <c r="L165" s="50"/>
      <c r="M165" s="50"/>
      <c r="N165" s="50"/>
      <c r="O165" s="50"/>
    </row>
    <row r="166" spans="1:15" s="49" customFormat="1" x14ac:dyDescent="0.25">
      <c r="A166" s="40">
        <v>30224</v>
      </c>
      <c r="B166" s="48">
        <v>1982</v>
      </c>
      <c r="C166" s="47">
        <v>9</v>
      </c>
      <c r="D166" s="37">
        <v>49.670999999999999</v>
      </c>
      <c r="E166" s="37">
        <v>4.55</v>
      </c>
      <c r="F166" s="37">
        <v>100</v>
      </c>
      <c r="G166" s="37">
        <v>1.208</v>
      </c>
      <c r="H166" s="36">
        <v>32.976999999999997</v>
      </c>
      <c r="I166" s="36">
        <v>7.1189999999999998</v>
      </c>
      <c r="J166" s="50"/>
      <c r="K166" s="50"/>
      <c r="L166" s="50"/>
      <c r="M166" s="50"/>
      <c r="N166" s="50"/>
      <c r="O166" s="50"/>
    </row>
    <row r="167" spans="1:15" s="49" customFormat="1" x14ac:dyDescent="0.25">
      <c r="A167" s="40">
        <v>30255</v>
      </c>
      <c r="B167" s="48">
        <v>1982</v>
      </c>
      <c r="C167" s="47">
        <v>10</v>
      </c>
      <c r="D167" s="37">
        <v>49.828000000000003</v>
      </c>
      <c r="E167" s="37">
        <v>3.8610000000000002</v>
      </c>
      <c r="F167" s="37">
        <v>99.9</v>
      </c>
      <c r="G167" s="37">
        <v>-1.1930000000000001</v>
      </c>
      <c r="H167" s="36">
        <v>33.134</v>
      </c>
      <c r="I167" s="36">
        <v>5.8460000000000001</v>
      </c>
      <c r="J167" s="50"/>
      <c r="K167" s="50"/>
      <c r="L167" s="50"/>
      <c r="M167" s="50"/>
      <c r="N167" s="50"/>
      <c r="O167" s="50"/>
    </row>
    <row r="168" spans="1:15" s="49" customFormat="1" x14ac:dyDescent="0.25">
      <c r="A168" s="40">
        <v>30285</v>
      </c>
      <c r="B168" s="48">
        <v>1982</v>
      </c>
      <c r="C168" s="47">
        <v>11</v>
      </c>
      <c r="D168" s="37">
        <v>49.972999999999999</v>
      </c>
      <c r="E168" s="37">
        <v>3.5640000000000001</v>
      </c>
      <c r="F168" s="37">
        <v>100.1</v>
      </c>
      <c r="G168" s="37">
        <v>2.4289999999999998</v>
      </c>
      <c r="H168" s="36">
        <v>33.264000000000003</v>
      </c>
      <c r="I168" s="36">
        <v>4.8280000000000003</v>
      </c>
      <c r="J168" s="50"/>
      <c r="K168" s="50"/>
      <c r="L168" s="50"/>
      <c r="M168" s="50"/>
      <c r="N168" s="50"/>
      <c r="O168" s="50"/>
    </row>
    <row r="169" spans="1:15" s="49" customFormat="1" x14ac:dyDescent="0.25">
      <c r="A169" s="40">
        <v>30316</v>
      </c>
      <c r="B169" s="48">
        <v>1982</v>
      </c>
      <c r="C169" s="47">
        <v>12</v>
      </c>
      <c r="D169" s="37">
        <v>50.118000000000002</v>
      </c>
      <c r="E169" s="37">
        <v>3.5230000000000001</v>
      </c>
      <c r="F169" s="37">
        <v>100.1</v>
      </c>
      <c r="G169" s="37">
        <v>0</v>
      </c>
      <c r="H169" s="36">
        <v>33.375999999999998</v>
      </c>
      <c r="I169" s="36">
        <v>4.0999999999999996</v>
      </c>
      <c r="J169" s="50"/>
      <c r="K169" s="50"/>
      <c r="L169" s="50"/>
      <c r="M169" s="50"/>
      <c r="N169" s="50"/>
      <c r="O169" s="50"/>
    </row>
    <row r="170" spans="1:15" s="49" customFormat="1" x14ac:dyDescent="0.25">
      <c r="A170" s="40">
        <v>30347</v>
      </c>
      <c r="B170" s="48">
        <v>1983</v>
      </c>
      <c r="C170" s="47">
        <v>1</v>
      </c>
      <c r="D170" s="37">
        <v>50.258000000000003</v>
      </c>
      <c r="E170" s="37">
        <v>3.42</v>
      </c>
      <c r="F170" s="37">
        <v>99.8</v>
      </c>
      <c r="G170" s="37">
        <v>-3.5379999999999998</v>
      </c>
      <c r="H170" s="36">
        <v>33.482999999999997</v>
      </c>
      <c r="I170" s="36">
        <v>3.9209999999999998</v>
      </c>
      <c r="J170" s="50"/>
      <c r="K170" s="50"/>
      <c r="L170" s="50"/>
      <c r="M170" s="50"/>
      <c r="N170" s="50"/>
      <c r="O170" s="50"/>
    </row>
    <row r="171" spans="1:15" s="49" customFormat="1" x14ac:dyDescent="0.25">
      <c r="A171" s="40">
        <v>30375</v>
      </c>
      <c r="B171" s="48">
        <v>1983</v>
      </c>
      <c r="C171" s="47">
        <v>2</v>
      </c>
      <c r="D171" s="37">
        <v>50.378</v>
      </c>
      <c r="E171" s="37">
        <v>2.8849999999999998</v>
      </c>
      <c r="F171" s="37">
        <v>100</v>
      </c>
      <c r="G171" s="37">
        <v>2.431</v>
      </c>
      <c r="H171" s="36">
        <v>33.591999999999999</v>
      </c>
      <c r="I171" s="36">
        <v>3.9889999999999999</v>
      </c>
      <c r="J171" s="50"/>
      <c r="K171" s="50"/>
      <c r="L171" s="50"/>
      <c r="M171" s="50"/>
      <c r="N171" s="50"/>
      <c r="O171" s="50"/>
    </row>
    <row r="172" spans="1:15" s="49" customFormat="1" x14ac:dyDescent="0.25">
      <c r="A172" s="40">
        <v>30406</v>
      </c>
      <c r="B172" s="48">
        <v>1983</v>
      </c>
      <c r="C172" s="47">
        <v>3</v>
      </c>
      <c r="D172" s="37">
        <v>50.48</v>
      </c>
      <c r="E172" s="37">
        <v>2.4729999999999999</v>
      </c>
      <c r="F172" s="37">
        <v>99.7</v>
      </c>
      <c r="G172" s="37">
        <v>-3.5409999999999999</v>
      </c>
      <c r="H172" s="36">
        <v>33.715000000000003</v>
      </c>
      <c r="I172" s="36">
        <v>4.4720000000000004</v>
      </c>
      <c r="J172" s="50"/>
      <c r="K172" s="50"/>
      <c r="L172" s="50"/>
      <c r="M172" s="50"/>
      <c r="N172" s="50"/>
      <c r="O172" s="50"/>
    </row>
    <row r="173" spans="1:15" s="49" customFormat="1" x14ac:dyDescent="0.25">
      <c r="A173" s="40">
        <v>30436</v>
      </c>
      <c r="B173" s="48">
        <v>1983</v>
      </c>
      <c r="C173" s="47">
        <v>4</v>
      </c>
      <c r="D173" s="37">
        <v>50.59</v>
      </c>
      <c r="E173" s="37">
        <v>2.633</v>
      </c>
      <c r="F173" s="37">
        <v>99.5</v>
      </c>
      <c r="G173" s="37">
        <v>-2.3809999999999998</v>
      </c>
      <c r="H173" s="36">
        <v>33.838999999999999</v>
      </c>
      <c r="I173" s="36">
        <v>4.4939999999999998</v>
      </c>
      <c r="J173" s="50"/>
      <c r="K173" s="50"/>
      <c r="L173" s="50"/>
      <c r="M173" s="50"/>
      <c r="N173" s="50"/>
      <c r="O173" s="50"/>
    </row>
    <row r="174" spans="1:15" s="49" customFormat="1" x14ac:dyDescent="0.25">
      <c r="A174" s="40">
        <v>30467</v>
      </c>
      <c r="B174" s="48">
        <v>1983</v>
      </c>
      <c r="C174" s="47">
        <v>5</v>
      </c>
      <c r="D174" s="37">
        <v>50.731000000000002</v>
      </c>
      <c r="E174" s="37">
        <v>3.3980000000000001</v>
      </c>
      <c r="F174" s="37">
        <v>99.8</v>
      </c>
      <c r="G174" s="37">
        <v>3.6789999999999998</v>
      </c>
      <c r="H174" s="36">
        <v>33.933999999999997</v>
      </c>
      <c r="I174" s="36">
        <v>3.4420000000000002</v>
      </c>
      <c r="J174" s="50"/>
      <c r="K174" s="50"/>
      <c r="L174" s="50"/>
      <c r="M174" s="50"/>
      <c r="N174" s="50"/>
      <c r="O174" s="50"/>
    </row>
    <row r="175" spans="1:15" s="49" customFormat="1" x14ac:dyDescent="0.25">
      <c r="A175" s="40">
        <v>30497</v>
      </c>
      <c r="B175" s="48">
        <v>1983</v>
      </c>
      <c r="C175" s="47">
        <v>6</v>
      </c>
      <c r="D175" s="37">
        <v>50.917999999999999</v>
      </c>
      <c r="E175" s="37">
        <v>4.51</v>
      </c>
      <c r="F175" s="37">
        <v>100.2</v>
      </c>
      <c r="G175" s="37">
        <v>4.9169999999999998</v>
      </c>
      <c r="H175" s="36">
        <v>33.988999999999997</v>
      </c>
      <c r="I175" s="36">
        <v>1.96</v>
      </c>
      <c r="J175" s="50"/>
      <c r="K175" s="50"/>
      <c r="L175" s="50"/>
      <c r="M175" s="50"/>
      <c r="N175" s="50"/>
      <c r="O175" s="50"/>
    </row>
    <row r="176" spans="1:15" s="49" customFormat="1" x14ac:dyDescent="0.25">
      <c r="A176" s="40">
        <v>30528</v>
      </c>
      <c r="B176" s="48">
        <v>1983</v>
      </c>
      <c r="C176" s="47">
        <v>7</v>
      </c>
      <c r="D176" s="37">
        <v>51.122</v>
      </c>
      <c r="E176" s="37">
        <v>4.9269999999999996</v>
      </c>
      <c r="F176" s="37">
        <v>100.5</v>
      </c>
      <c r="G176" s="37">
        <v>3.653</v>
      </c>
      <c r="H176" s="36">
        <v>34.027999999999999</v>
      </c>
      <c r="I176" s="36">
        <v>1.389</v>
      </c>
      <c r="J176" s="50"/>
      <c r="K176" s="50"/>
      <c r="L176" s="50"/>
      <c r="M176" s="50"/>
      <c r="N176" s="50"/>
      <c r="O176" s="50"/>
    </row>
    <row r="177" spans="1:15" s="49" customFormat="1" x14ac:dyDescent="0.25">
      <c r="A177" s="40">
        <v>30559</v>
      </c>
      <c r="B177" s="48">
        <v>1983</v>
      </c>
      <c r="C177" s="47">
        <v>8</v>
      </c>
      <c r="D177" s="37">
        <v>51.304000000000002</v>
      </c>
      <c r="E177" s="37">
        <v>4.3630000000000004</v>
      </c>
      <c r="F177" s="37">
        <v>100.9</v>
      </c>
      <c r="G177" s="37">
        <v>4.8819999999999997</v>
      </c>
      <c r="H177" s="36">
        <v>34.091000000000001</v>
      </c>
      <c r="I177" s="36">
        <v>2.2130000000000001</v>
      </c>
      <c r="J177" s="50"/>
      <c r="K177" s="50"/>
      <c r="L177" s="50"/>
      <c r="M177" s="50"/>
      <c r="N177" s="50"/>
      <c r="O177" s="50"/>
    </row>
    <row r="178" spans="1:15" s="49" customFormat="1" x14ac:dyDescent="0.25">
      <c r="A178" s="40">
        <v>30589</v>
      </c>
      <c r="B178" s="48">
        <v>1983</v>
      </c>
      <c r="C178" s="47">
        <v>9</v>
      </c>
      <c r="D178" s="37">
        <v>51.433</v>
      </c>
      <c r="E178" s="37">
        <v>3.0489999999999999</v>
      </c>
      <c r="F178" s="37">
        <v>101.6</v>
      </c>
      <c r="G178" s="37">
        <v>8.65</v>
      </c>
      <c r="H178" s="36">
        <v>34.198999999999998</v>
      </c>
      <c r="I178" s="36">
        <v>3.8849999999999998</v>
      </c>
      <c r="J178" s="50"/>
      <c r="K178" s="50"/>
      <c r="L178" s="50"/>
      <c r="M178" s="50"/>
      <c r="N178" s="50"/>
      <c r="O178" s="50"/>
    </row>
    <row r="179" spans="1:15" s="49" customFormat="1" x14ac:dyDescent="0.25">
      <c r="A179" s="40">
        <v>30620</v>
      </c>
      <c r="B179" s="48">
        <v>1983</v>
      </c>
      <c r="C179" s="47">
        <v>10</v>
      </c>
      <c r="D179" s="37">
        <v>51.536000000000001</v>
      </c>
      <c r="E179" s="37">
        <v>2.4300000000000002</v>
      </c>
      <c r="F179" s="37">
        <v>101.7</v>
      </c>
      <c r="G179" s="37">
        <v>1.1879999999999999</v>
      </c>
      <c r="H179" s="36">
        <v>34.343000000000004</v>
      </c>
      <c r="I179" s="36">
        <v>5.1769999999999996</v>
      </c>
      <c r="J179" s="50"/>
      <c r="K179" s="50"/>
      <c r="L179" s="50"/>
      <c r="M179" s="50"/>
      <c r="N179" s="50"/>
      <c r="O179" s="50"/>
    </row>
    <row r="180" spans="1:15" s="49" customFormat="1" x14ac:dyDescent="0.25">
      <c r="A180" s="40">
        <v>30650</v>
      </c>
      <c r="B180" s="48">
        <v>1983</v>
      </c>
      <c r="C180" s="47">
        <v>11</v>
      </c>
      <c r="D180" s="37">
        <v>51.655000000000001</v>
      </c>
      <c r="E180" s="37">
        <v>2.7949999999999999</v>
      </c>
      <c r="F180" s="37">
        <v>101.8</v>
      </c>
      <c r="G180" s="37">
        <v>1.1859999999999999</v>
      </c>
      <c r="H180" s="36">
        <v>34.499000000000002</v>
      </c>
      <c r="I180" s="36">
        <v>5.6</v>
      </c>
      <c r="J180" s="50"/>
      <c r="K180" s="50"/>
      <c r="L180" s="50"/>
      <c r="M180" s="50"/>
      <c r="N180" s="50"/>
      <c r="O180" s="50"/>
    </row>
    <row r="181" spans="1:15" s="49" customFormat="1" x14ac:dyDescent="0.25">
      <c r="A181" s="40">
        <v>30681</v>
      </c>
      <c r="B181" s="48">
        <v>1983</v>
      </c>
      <c r="C181" s="47">
        <v>12</v>
      </c>
      <c r="D181" s="37">
        <v>51.816000000000003</v>
      </c>
      <c r="E181" s="37">
        <v>3.81</v>
      </c>
      <c r="F181" s="37">
        <v>101.9</v>
      </c>
      <c r="G181" s="37">
        <v>1.1850000000000001</v>
      </c>
      <c r="H181" s="36">
        <v>34.648000000000003</v>
      </c>
      <c r="I181" s="36">
        <v>5.3070000000000004</v>
      </c>
      <c r="J181" s="50"/>
      <c r="K181" s="50"/>
      <c r="L181" s="50"/>
      <c r="M181" s="50"/>
      <c r="N181" s="50"/>
      <c r="O181" s="50"/>
    </row>
    <row r="182" spans="1:15" s="49" customFormat="1" x14ac:dyDescent="0.25">
      <c r="A182" s="40">
        <v>30712</v>
      </c>
      <c r="B182" s="48">
        <v>1984</v>
      </c>
      <c r="C182" s="47">
        <v>1</v>
      </c>
      <c r="D182" s="37">
        <v>52.006</v>
      </c>
      <c r="E182" s="37">
        <v>4.4989999999999997</v>
      </c>
      <c r="F182" s="37">
        <v>102.1</v>
      </c>
      <c r="G182" s="37">
        <v>2.3809999999999998</v>
      </c>
      <c r="H182" s="36">
        <v>34.784999999999997</v>
      </c>
      <c r="I182" s="36">
        <v>4.819</v>
      </c>
      <c r="J182" s="50"/>
      <c r="K182" s="50"/>
      <c r="L182" s="50"/>
      <c r="M182" s="50"/>
      <c r="N182" s="50"/>
      <c r="O182" s="50"/>
    </row>
    <row r="183" spans="1:15" s="49" customFormat="1" x14ac:dyDescent="0.25">
      <c r="A183" s="40">
        <v>30741</v>
      </c>
      <c r="B183" s="48">
        <v>1984</v>
      </c>
      <c r="C183" s="47">
        <v>2</v>
      </c>
      <c r="D183" s="37">
        <v>52.186</v>
      </c>
      <c r="E183" s="37">
        <v>4.234</v>
      </c>
      <c r="F183" s="37">
        <v>102.5</v>
      </c>
      <c r="G183" s="37">
        <v>4.8040000000000003</v>
      </c>
      <c r="H183" s="36">
        <v>34.898000000000003</v>
      </c>
      <c r="I183" s="36">
        <v>3.9910000000000001</v>
      </c>
      <c r="J183" s="50"/>
      <c r="K183" s="50"/>
      <c r="L183" s="50"/>
      <c r="M183" s="50"/>
      <c r="N183" s="50"/>
      <c r="O183" s="50"/>
    </row>
    <row r="184" spans="1:15" s="49" customFormat="1" x14ac:dyDescent="0.25">
      <c r="A184" s="40">
        <v>30772</v>
      </c>
      <c r="B184" s="48">
        <v>1984</v>
      </c>
      <c r="C184" s="47">
        <v>3</v>
      </c>
      <c r="D184" s="37">
        <v>52.341999999999999</v>
      </c>
      <c r="E184" s="37">
        <v>3.6440000000000001</v>
      </c>
      <c r="F184" s="37">
        <v>103</v>
      </c>
      <c r="G184" s="37">
        <v>6.0129999999999999</v>
      </c>
      <c r="H184" s="36">
        <v>34.996000000000002</v>
      </c>
      <c r="I184" s="36">
        <v>3.431</v>
      </c>
      <c r="J184" s="50"/>
      <c r="K184" s="50"/>
      <c r="L184" s="50"/>
      <c r="M184" s="50"/>
      <c r="N184" s="50"/>
      <c r="O184" s="50"/>
    </row>
    <row r="185" spans="1:15" s="49" customFormat="1" x14ac:dyDescent="0.25">
      <c r="A185" s="40">
        <v>30802</v>
      </c>
      <c r="B185" s="48">
        <v>1984</v>
      </c>
      <c r="C185" s="47">
        <v>4</v>
      </c>
      <c r="D185" s="37">
        <v>52.487000000000002</v>
      </c>
      <c r="E185" s="37">
        <v>3.3809999999999998</v>
      </c>
      <c r="F185" s="37">
        <v>103.2</v>
      </c>
      <c r="G185" s="37">
        <v>2.355</v>
      </c>
      <c r="H185" s="36">
        <v>35.103000000000002</v>
      </c>
      <c r="I185" s="36">
        <v>3.7069999999999999</v>
      </c>
      <c r="J185" s="50"/>
      <c r="K185" s="50"/>
      <c r="L185" s="50"/>
      <c r="M185" s="50"/>
      <c r="N185" s="50"/>
      <c r="O185" s="50"/>
    </row>
    <row r="186" spans="1:15" s="49" customFormat="1" x14ac:dyDescent="0.25">
      <c r="A186" s="40">
        <v>30833</v>
      </c>
      <c r="B186" s="48">
        <v>1984</v>
      </c>
      <c r="C186" s="47">
        <v>5</v>
      </c>
      <c r="D186" s="37">
        <v>52.640999999999998</v>
      </c>
      <c r="E186" s="37">
        <v>3.5590000000000002</v>
      </c>
      <c r="F186" s="37">
        <v>103.4</v>
      </c>
      <c r="G186" s="37">
        <v>2.351</v>
      </c>
      <c r="H186" s="36">
        <v>35.244</v>
      </c>
      <c r="I186" s="36">
        <v>4.9459999999999997</v>
      </c>
      <c r="J186" s="50"/>
      <c r="K186" s="50"/>
      <c r="L186" s="50"/>
      <c r="M186" s="50"/>
      <c r="N186" s="50"/>
      <c r="O186" s="50"/>
    </row>
    <row r="187" spans="1:15" s="49" customFormat="1" x14ac:dyDescent="0.25">
      <c r="A187" s="40">
        <v>30863</v>
      </c>
      <c r="B187" s="48">
        <v>1984</v>
      </c>
      <c r="C187" s="47">
        <v>6</v>
      </c>
      <c r="D187" s="37">
        <v>52.813000000000002</v>
      </c>
      <c r="E187" s="37">
        <v>4.01</v>
      </c>
      <c r="F187" s="37">
        <v>103.6</v>
      </c>
      <c r="G187" s="37">
        <v>2.3460000000000001</v>
      </c>
      <c r="H187" s="36">
        <v>35.433</v>
      </c>
      <c r="I187" s="36">
        <v>6.6340000000000003</v>
      </c>
      <c r="J187" s="50"/>
      <c r="K187" s="50"/>
      <c r="L187" s="50"/>
      <c r="M187" s="50"/>
      <c r="N187" s="50"/>
      <c r="O187" s="50"/>
    </row>
    <row r="188" spans="1:15" s="49" customFormat="1" x14ac:dyDescent="0.25">
      <c r="A188" s="40">
        <v>30894</v>
      </c>
      <c r="B188" s="48">
        <v>1984</v>
      </c>
      <c r="C188" s="47">
        <v>7</v>
      </c>
      <c r="D188" s="37">
        <v>52.988</v>
      </c>
      <c r="E188" s="37">
        <v>4.032</v>
      </c>
      <c r="F188" s="37">
        <v>103.4</v>
      </c>
      <c r="G188" s="37">
        <v>-2.2919999999999998</v>
      </c>
      <c r="H188" s="36">
        <v>35.634999999999998</v>
      </c>
      <c r="I188" s="36">
        <v>7.0460000000000003</v>
      </c>
      <c r="J188" s="50"/>
      <c r="K188" s="50"/>
      <c r="L188" s="50"/>
      <c r="M188" s="50"/>
      <c r="N188" s="50"/>
      <c r="O188" s="50"/>
    </row>
    <row r="189" spans="1:15" s="49" customFormat="1" x14ac:dyDescent="0.25">
      <c r="A189" s="40">
        <v>30925</v>
      </c>
      <c r="B189" s="48">
        <v>1984</v>
      </c>
      <c r="C189" s="47">
        <v>8</v>
      </c>
      <c r="D189" s="37">
        <v>53.137999999999998</v>
      </c>
      <c r="E189" s="37">
        <v>3.4489999999999998</v>
      </c>
      <c r="F189" s="37">
        <v>103.2</v>
      </c>
      <c r="G189" s="37">
        <v>-2.2970000000000002</v>
      </c>
      <c r="H189" s="36">
        <v>35.799999999999997</v>
      </c>
      <c r="I189" s="36">
        <v>5.7</v>
      </c>
      <c r="J189" s="50"/>
      <c r="K189" s="50"/>
      <c r="L189" s="50"/>
      <c r="M189" s="50"/>
      <c r="N189" s="50"/>
      <c r="O189" s="50"/>
    </row>
    <row r="190" spans="1:15" s="49" customFormat="1" x14ac:dyDescent="0.25">
      <c r="A190" s="40">
        <v>30955</v>
      </c>
      <c r="B190" s="48">
        <v>1984</v>
      </c>
      <c r="C190" s="47">
        <v>9</v>
      </c>
      <c r="D190" s="37">
        <v>53.244999999999997</v>
      </c>
      <c r="E190" s="37">
        <v>2.4529999999999998</v>
      </c>
      <c r="F190" s="37">
        <v>103.1</v>
      </c>
      <c r="G190" s="37">
        <v>-1.157</v>
      </c>
      <c r="H190" s="36">
        <v>35.893999999999998</v>
      </c>
      <c r="I190" s="36">
        <v>3.1859999999999999</v>
      </c>
      <c r="J190" s="50"/>
      <c r="K190" s="50"/>
      <c r="L190" s="50"/>
      <c r="M190" s="50"/>
      <c r="N190" s="50"/>
      <c r="O190" s="50"/>
    </row>
    <row r="191" spans="1:15" s="49" customFormat="1" x14ac:dyDescent="0.25">
      <c r="A191" s="40">
        <v>30986</v>
      </c>
      <c r="B191" s="48">
        <v>1984</v>
      </c>
      <c r="C191" s="47">
        <v>10</v>
      </c>
      <c r="D191" s="37">
        <v>53.343000000000004</v>
      </c>
      <c r="E191" s="37">
        <v>2.2240000000000002</v>
      </c>
      <c r="F191" s="37">
        <v>103.2</v>
      </c>
      <c r="G191" s="37">
        <v>1.17</v>
      </c>
      <c r="H191" s="36">
        <v>35.954999999999998</v>
      </c>
      <c r="I191" s="36">
        <v>2.0750000000000002</v>
      </c>
      <c r="J191" s="50"/>
      <c r="K191" s="50"/>
      <c r="L191" s="50"/>
      <c r="M191" s="50"/>
      <c r="N191" s="50"/>
      <c r="O191" s="50"/>
    </row>
    <row r="192" spans="1:15" s="49" customFormat="1" x14ac:dyDescent="0.25">
      <c r="A192" s="40">
        <v>31016</v>
      </c>
      <c r="B192" s="48">
        <v>1984</v>
      </c>
      <c r="C192" s="47">
        <v>11</v>
      </c>
      <c r="D192" s="37">
        <v>53.473999999999997</v>
      </c>
      <c r="E192" s="37">
        <v>3.0009999999999999</v>
      </c>
      <c r="F192" s="37">
        <v>103.3</v>
      </c>
      <c r="G192" s="37">
        <v>1.169</v>
      </c>
      <c r="H192" s="36">
        <v>36.040999999999997</v>
      </c>
      <c r="I192" s="36">
        <v>2.9140000000000001</v>
      </c>
      <c r="J192" s="50"/>
      <c r="K192" s="50"/>
      <c r="L192" s="50"/>
      <c r="M192" s="50"/>
      <c r="N192" s="50"/>
      <c r="O192" s="50"/>
    </row>
    <row r="193" spans="1:15" s="49" customFormat="1" x14ac:dyDescent="0.25">
      <c r="A193" s="40">
        <v>31047</v>
      </c>
      <c r="B193" s="48">
        <v>1984</v>
      </c>
      <c r="C193" s="47">
        <v>12</v>
      </c>
      <c r="D193" s="37">
        <v>53.664999999999999</v>
      </c>
      <c r="E193" s="37">
        <v>4.3570000000000002</v>
      </c>
      <c r="F193" s="37">
        <v>103.2</v>
      </c>
      <c r="G193" s="37">
        <v>-1.1559999999999999</v>
      </c>
      <c r="H193" s="36">
        <v>36.189</v>
      </c>
      <c r="I193" s="36">
        <v>5.0179999999999998</v>
      </c>
      <c r="J193" s="50"/>
      <c r="K193" s="50"/>
      <c r="L193" s="50"/>
      <c r="M193" s="50"/>
      <c r="N193" s="50"/>
      <c r="O193" s="50"/>
    </row>
    <row r="194" spans="1:15" s="49" customFormat="1" x14ac:dyDescent="0.25">
      <c r="A194" s="40">
        <v>31078</v>
      </c>
      <c r="B194" s="48">
        <v>1985</v>
      </c>
      <c r="C194" s="47">
        <v>1</v>
      </c>
      <c r="D194" s="37">
        <v>53.881999999999998</v>
      </c>
      <c r="E194" s="37">
        <v>4.9790000000000001</v>
      </c>
      <c r="F194" s="37">
        <v>103.1</v>
      </c>
      <c r="G194" s="37">
        <v>-1.157</v>
      </c>
      <c r="H194" s="36">
        <v>36.372</v>
      </c>
      <c r="I194" s="36">
        <v>6.258</v>
      </c>
      <c r="J194" s="50"/>
      <c r="K194" s="50"/>
      <c r="L194" s="50"/>
      <c r="M194" s="50"/>
      <c r="N194" s="50"/>
      <c r="O194" s="50"/>
    </row>
    <row r="195" spans="1:15" s="49" customFormat="1" x14ac:dyDescent="0.25">
      <c r="A195" s="40">
        <v>31106</v>
      </c>
      <c r="B195" s="48">
        <v>1985</v>
      </c>
      <c r="C195" s="47">
        <v>2</v>
      </c>
      <c r="D195" s="37">
        <v>54.061999999999998</v>
      </c>
      <c r="E195" s="37">
        <v>4.0730000000000004</v>
      </c>
      <c r="F195" s="37">
        <v>102.8</v>
      </c>
      <c r="G195" s="37">
        <v>-3.4359999999999999</v>
      </c>
      <c r="H195" s="36">
        <v>36.533000000000001</v>
      </c>
      <c r="I195" s="36">
        <v>5.4370000000000003</v>
      </c>
      <c r="J195" s="50"/>
      <c r="K195" s="50"/>
      <c r="L195" s="50"/>
      <c r="M195" s="50"/>
      <c r="N195" s="50"/>
      <c r="O195" s="50"/>
    </row>
    <row r="196" spans="1:15" s="49" customFormat="1" x14ac:dyDescent="0.25">
      <c r="A196" s="40">
        <v>31137</v>
      </c>
      <c r="B196" s="48">
        <v>1985</v>
      </c>
      <c r="C196" s="47">
        <v>3</v>
      </c>
      <c r="D196" s="37">
        <v>54.180999999999997</v>
      </c>
      <c r="E196" s="37">
        <v>2.673</v>
      </c>
      <c r="F196" s="37">
        <v>102.7</v>
      </c>
      <c r="G196" s="37">
        <v>-1.161</v>
      </c>
      <c r="H196" s="36">
        <v>36.65</v>
      </c>
      <c r="I196" s="36">
        <v>3.915</v>
      </c>
      <c r="J196" s="50"/>
      <c r="K196" s="50"/>
      <c r="L196" s="50"/>
      <c r="M196" s="50"/>
      <c r="N196" s="50"/>
      <c r="O196" s="50"/>
    </row>
    <row r="197" spans="1:15" s="49" customFormat="1" x14ac:dyDescent="0.25">
      <c r="A197" s="40">
        <v>31167</v>
      </c>
      <c r="B197" s="48">
        <v>1985</v>
      </c>
      <c r="C197" s="47">
        <v>4</v>
      </c>
      <c r="D197" s="37">
        <v>54.265000000000001</v>
      </c>
      <c r="E197" s="37">
        <v>1.875</v>
      </c>
      <c r="F197" s="37">
        <v>102.9</v>
      </c>
      <c r="G197" s="37">
        <v>2.3620000000000001</v>
      </c>
      <c r="H197" s="36">
        <v>36.746000000000002</v>
      </c>
      <c r="I197" s="36">
        <v>3.18</v>
      </c>
      <c r="J197" s="50"/>
      <c r="K197" s="50"/>
      <c r="L197" s="50"/>
      <c r="M197" s="50"/>
      <c r="N197" s="50"/>
      <c r="O197" s="50"/>
    </row>
    <row r="198" spans="1:15" s="49" customFormat="1" x14ac:dyDescent="0.25">
      <c r="A198" s="40">
        <v>31198</v>
      </c>
      <c r="B198" s="48">
        <v>1985</v>
      </c>
      <c r="C198" s="47">
        <v>5</v>
      </c>
      <c r="D198" s="37">
        <v>54.350999999999999</v>
      </c>
      <c r="E198" s="37">
        <v>1.9179999999999999</v>
      </c>
      <c r="F198" s="37">
        <v>103.2</v>
      </c>
      <c r="G198" s="37">
        <v>3.5550000000000002</v>
      </c>
      <c r="H198" s="36">
        <v>36.851999999999997</v>
      </c>
      <c r="I198" s="36">
        <v>3.528</v>
      </c>
      <c r="J198" s="50"/>
      <c r="K198" s="50"/>
      <c r="L198" s="50"/>
      <c r="M198" s="50"/>
      <c r="N198" s="50"/>
      <c r="O198" s="50"/>
    </row>
    <row r="199" spans="1:15" s="49" customFormat="1" x14ac:dyDescent="0.25">
      <c r="A199" s="40">
        <v>31228</v>
      </c>
      <c r="B199" s="48">
        <v>1985</v>
      </c>
      <c r="C199" s="47">
        <v>6</v>
      </c>
      <c r="D199" s="37">
        <v>54.468000000000004</v>
      </c>
      <c r="E199" s="37">
        <v>2.6150000000000002</v>
      </c>
      <c r="F199" s="37">
        <v>102.6</v>
      </c>
      <c r="G199" s="37">
        <v>-6.758</v>
      </c>
      <c r="H199" s="36">
        <v>36.997</v>
      </c>
      <c r="I199" s="36">
        <v>4.8280000000000003</v>
      </c>
      <c r="J199" s="50"/>
      <c r="K199" s="50"/>
      <c r="L199" s="50"/>
      <c r="M199" s="50"/>
      <c r="N199" s="50"/>
      <c r="O199" s="50"/>
    </row>
    <row r="200" spans="1:15" s="49" customFormat="1" x14ac:dyDescent="0.25">
      <c r="A200" s="40">
        <v>31259</v>
      </c>
      <c r="B200" s="48">
        <v>1985</v>
      </c>
      <c r="C200" s="47">
        <v>7</v>
      </c>
      <c r="D200" s="37">
        <v>54.603000000000002</v>
      </c>
      <c r="E200" s="37">
        <v>3.028</v>
      </c>
      <c r="F200" s="37">
        <v>102.3</v>
      </c>
      <c r="G200" s="37">
        <v>-3.4529999999999998</v>
      </c>
      <c r="H200" s="36">
        <v>37.183</v>
      </c>
      <c r="I200" s="36">
        <v>6.1989999999999998</v>
      </c>
      <c r="J200" s="50"/>
      <c r="K200" s="50"/>
      <c r="L200" s="50"/>
      <c r="M200" s="50"/>
      <c r="N200" s="50"/>
      <c r="O200" s="50"/>
    </row>
    <row r="201" spans="1:15" s="49" customFormat="1" x14ac:dyDescent="0.25">
      <c r="A201" s="40">
        <v>31290</v>
      </c>
      <c r="B201" s="48">
        <v>1985</v>
      </c>
      <c r="C201" s="47">
        <v>8</v>
      </c>
      <c r="D201" s="37">
        <v>54.732999999999997</v>
      </c>
      <c r="E201" s="37">
        <v>2.8780000000000001</v>
      </c>
      <c r="F201" s="37">
        <v>102.3</v>
      </c>
      <c r="G201" s="37">
        <v>0</v>
      </c>
      <c r="H201" s="36">
        <v>37.405999999999999</v>
      </c>
      <c r="I201" s="36">
        <v>7.4340000000000002</v>
      </c>
      <c r="J201" s="50"/>
      <c r="K201" s="50"/>
      <c r="L201" s="50"/>
      <c r="M201" s="50"/>
      <c r="N201" s="50"/>
      <c r="O201" s="50"/>
    </row>
    <row r="202" spans="1:15" s="49" customFormat="1" x14ac:dyDescent="0.25">
      <c r="A202" s="40">
        <v>31320</v>
      </c>
      <c r="B202" s="48">
        <v>1985</v>
      </c>
      <c r="C202" s="47">
        <v>9</v>
      </c>
      <c r="D202" s="37">
        <v>54.834000000000003</v>
      </c>
      <c r="E202" s="37">
        <v>2.2370000000000001</v>
      </c>
      <c r="F202" s="37">
        <v>102.2</v>
      </c>
      <c r="G202" s="37">
        <v>-1.167</v>
      </c>
      <c r="H202" s="36">
        <v>37.648000000000003</v>
      </c>
      <c r="I202" s="36">
        <v>8.06</v>
      </c>
      <c r="J202" s="50"/>
      <c r="K202" s="50"/>
      <c r="L202" s="50"/>
      <c r="M202" s="50"/>
      <c r="N202" s="50"/>
      <c r="O202" s="50"/>
    </row>
    <row r="203" spans="1:15" s="49" customFormat="1" x14ac:dyDescent="0.25">
      <c r="A203" s="40">
        <v>31351</v>
      </c>
      <c r="B203" s="48">
        <v>1985</v>
      </c>
      <c r="C203" s="47">
        <v>10</v>
      </c>
      <c r="D203" s="37">
        <v>54.917999999999999</v>
      </c>
      <c r="E203" s="37">
        <v>1.8520000000000001</v>
      </c>
      <c r="F203" s="37">
        <v>102.3</v>
      </c>
      <c r="G203" s="37">
        <v>1.181</v>
      </c>
      <c r="H203" s="36">
        <v>37.896000000000001</v>
      </c>
      <c r="I203" s="36">
        <v>8.1720000000000006</v>
      </c>
      <c r="J203" s="50"/>
      <c r="K203" s="50"/>
      <c r="L203" s="50"/>
      <c r="M203" s="50"/>
      <c r="N203" s="50"/>
      <c r="O203" s="50"/>
    </row>
    <row r="204" spans="1:15" s="49" customFormat="1" x14ac:dyDescent="0.25">
      <c r="A204" s="40">
        <v>31381</v>
      </c>
      <c r="B204" s="48">
        <v>1985</v>
      </c>
      <c r="C204" s="47">
        <v>11</v>
      </c>
      <c r="D204" s="37">
        <v>55.002000000000002</v>
      </c>
      <c r="E204" s="37">
        <v>1.8620000000000001</v>
      </c>
      <c r="F204" s="37">
        <v>102.5</v>
      </c>
      <c r="G204" s="37">
        <v>2.371</v>
      </c>
      <c r="H204" s="36">
        <v>38.127000000000002</v>
      </c>
      <c r="I204" s="36">
        <v>7.5830000000000002</v>
      </c>
      <c r="J204" s="50"/>
      <c r="K204" s="50"/>
      <c r="L204" s="50"/>
      <c r="M204" s="50"/>
      <c r="N204" s="50"/>
      <c r="O204" s="50"/>
    </row>
    <row r="205" spans="1:15" s="49" customFormat="1" x14ac:dyDescent="0.25">
      <c r="A205" s="40">
        <v>31412</v>
      </c>
      <c r="B205" s="48">
        <v>1985</v>
      </c>
      <c r="C205" s="47">
        <v>12</v>
      </c>
      <c r="D205" s="37">
        <v>55.097999999999999</v>
      </c>
      <c r="E205" s="37">
        <v>2.121</v>
      </c>
      <c r="F205" s="37">
        <v>102.9</v>
      </c>
      <c r="G205" s="37">
        <v>4.7850000000000001</v>
      </c>
      <c r="H205" s="36">
        <v>38.328000000000003</v>
      </c>
      <c r="I205" s="36">
        <v>6.5190000000000001</v>
      </c>
      <c r="J205" s="50"/>
      <c r="K205" s="50"/>
      <c r="L205" s="50"/>
      <c r="M205" s="50"/>
      <c r="N205" s="50"/>
      <c r="O205" s="50"/>
    </row>
    <row r="206" spans="1:15" s="49" customFormat="1" x14ac:dyDescent="0.25">
      <c r="A206" s="40">
        <v>31443</v>
      </c>
      <c r="B206" s="48">
        <v>1986</v>
      </c>
      <c r="C206" s="47">
        <v>1</v>
      </c>
      <c r="D206" s="37">
        <v>55.198999999999998</v>
      </c>
      <c r="E206" s="37">
        <v>2.2240000000000002</v>
      </c>
      <c r="F206" s="37">
        <v>102.4</v>
      </c>
      <c r="G206" s="37">
        <v>-5.6779999999999999</v>
      </c>
      <c r="H206" s="36">
        <v>38.506999999999998</v>
      </c>
      <c r="I206" s="36">
        <v>5.7279999999999998</v>
      </c>
      <c r="J206" s="50"/>
      <c r="K206" s="50"/>
      <c r="L206" s="50"/>
      <c r="M206" s="50"/>
      <c r="N206" s="50"/>
      <c r="O206" s="50"/>
    </row>
    <row r="207" spans="1:15" s="49" customFormat="1" x14ac:dyDescent="0.25">
      <c r="A207" s="40">
        <v>31471</v>
      </c>
      <c r="B207" s="48">
        <v>1986</v>
      </c>
      <c r="C207" s="47">
        <v>2</v>
      </c>
      <c r="D207" s="37">
        <v>55.284999999999997</v>
      </c>
      <c r="E207" s="37">
        <v>1.87</v>
      </c>
      <c r="F207" s="37">
        <v>101.2</v>
      </c>
      <c r="G207" s="37">
        <v>-13.191000000000001</v>
      </c>
      <c r="H207" s="36">
        <v>38.661999999999999</v>
      </c>
      <c r="I207" s="36">
        <v>4.9509999999999996</v>
      </c>
      <c r="J207" s="50"/>
      <c r="K207" s="50"/>
      <c r="L207" s="50"/>
      <c r="M207" s="50"/>
      <c r="N207" s="50"/>
      <c r="O207" s="50"/>
    </row>
    <row r="208" spans="1:15" s="49" customFormat="1" x14ac:dyDescent="0.25">
      <c r="A208" s="40">
        <v>31502</v>
      </c>
      <c r="B208" s="48">
        <v>1986</v>
      </c>
      <c r="C208" s="47">
        <v>3</v>
      </c>
      <c r="D208" s="37">
        <v>55.350999999999999</v>
      </c>
      <c r="E208" s="37">
        <v>1.4379999999999999</v>
      </c>
      <c r="F208" s="37">
        <v>99.9</v>
      </c>
      <c r="G208" s="37">
        <v>-14.371</v>
      </c>
      <c r="H208" s="36">
        <v>38.811</v>
      </c>
      <c r="I208" s="36">
        <v>4.7329999999999997</v>
      </c>
      <c r="J208" s="50"/>
      <c r="K208" s="50"/>
      <c r="L208" s="50"/>
      <c r="M208" s="50"/>
      <c r="N208" s="50"/>
      <c r="O208" s="50"/>
    </row>
    <row r="209" spans="1:15" s="49" customFormat="1" x14ac:dyDescent="0.25">
      <c r="A209" s="40">
        <v>31532</v>
      </c>
      <c r="B209" s="48">
        <v>1986</v>
      </c>
      <c r="C209" s="47">
        <v>4</v>
      </c>
      <c r="D209" s="37">
        <v>55.406999999999996</v>
      </c>
      <c r="E209" s="37">
        <v>1.238</v>
      </c>
      <c r="F209" s="37">
        <v>98.9</v>
      </c>
      <c r="G209" s="37">
        <v>-11.372</v>
      </c>
      <c r="H209" s="36">
        <v>38.962000000000003</v>
      </c>
      <c r="I209" s="36">
        <v>4.7430000000000003</v>
      </c>
      <c r="J209" s="50"/>
      <c r="K209" s="50"/>
      <c r="L209" s="50"/>
      <c r="M209" s="50"/>
      <c r="N209" s="50"/>
      <c r="O209" s="50"/>
    </row>
    <row r="210" spans="1:15" s="49" customFormat="1" x14ac:dyDescent="0.25">
      <c r="A210" s="40">
        <v>31563</v>
      </c>
      <c r="B210" s="48">
        <v>1986</v>
      </c>
      <c r="C210" s="47">
        <v>5</v>
      </c>
      <c r="D210" s="37">
        <v>55.466999999999999</v>
      </c>
      <c r="E210" s="37">
        <v>1.3049999999999999</v>
      </c>
      <c r="F210" s="37">
        <v>98.7</v>
      </c>
      <c r="G210" s="37">
        <v>-2.4</v>
      </c>
      <c r="H210" s="36">
        <v>39.106999999999999</v>
      </c>
      <c r="I210" s="36">
        <v>4.5869999999999997</v>
      </c>
      <c r="J210" s="50"/>
      <c r="K210" s="50"/>
      <c r="L210" s="50"/>
      <c r="M210" s="50"/>
      <c r="N210" s="50"/>
      <c r="O210" s="50"/>
    </row>
    <row r="211" spans="1:15" s="49" customFormat="1" x14ac:dyDescent="0.25">
      <c r="A211" s="40">
        <v>31593</v>
      </c>
      <c r="B211" s="48">
        <v>1986</v>
      </c>
      <c r="C211" s="47">
        <v>6</v>
      </c>
      <c r="D211" s="37">
        <v>55.542000000000002</v>
      </c>
      <c r="E211" s="37">
        <v>1.62</v>
      </c>
      <c r="F211" s="37">
        <v>98.6</v>
      </c>
      <c r="G211" s="37">
        <v>-1.2090000000000001</v>
      </c>
      <c r="H211" s="36">
        <v>39.252000000000002</v>
      </c>
      <c r="I211" s="36">
        <v>4.5279999999999996</v>
      </c>
      <c r="J211" s="50"/>
      <c r="K211" s="50"/>
      <c r="L211" s="50"/>
      <c r="M211" s="50"/>
      <c r="N211" s="50"/>
      <c r="O211" s="50"/>
    </row>
    <row r="212" spans="1:15" s="49" customFormat="1" x14ac:dyDescent="0.25">
      <c r="A212" s="40">
        <v>31624</v>
      </c>
      <c r="B212" s="48">
        <v>1986</v>
      </c>
      <c r="C212" s="47">
        <v>7</v>
      </c>
      <c r="D212" s="37">
        <v>55.631</v>
      </c>
      <c r="E212" s="37">
        <v>1.9490000000000001</v>
      </c>
      <c r="F212" s="37">
        <v>98</v>
      </c>
      <c r="G212" s="37">
        <v>-7.0629999999999997</v>
      </c>
      <c r="H212" s="36">
        <v>39.406999999999996</v>
      </c>
      <c r="I212" s="36">
        <v>4.843</v>
      </c>
      <c r="J212" s="50"/>
      <c r="K212" s="50"/>
      <c r="L212" s="50"/>
      <c r="M212" s="50"/>
      <c r="N212" s="50"/>
      <c r="O212" s="50"/>
    </row>
    <row r="213" spans="1:15" s="49" customFormat="1" x14ac:dyDescent="0.25">
      <c r="A213" s="40">
        <v>31655</v>
      </c>
      <c r="B213" s="48">
        <v>1986</v>
      </c>
      <c r="C213" s="47">
        <v>8</v>
      </c>
      <c r="D213" s="37">
        <v>55.734000000000002</v>
      </c>
      <c r="E213" s="37">
        <v>2.2440000000000002</v>
      </c>
      <c r="F213" s="37">
        <v>98</v>
      </c>
      <c r="G213" s="37">
        <v>0</v>
      </c>
      <c r="H213" s="36">
        <v>39.590000000000003</v>
      </c>
      <c r="I213" s="36">
        <v>5.7160000000000002</v>
      </c>
      <c r="J213" s="50"/>
      <c r="K213" s="50"/>
      <c r="L213" s="50"/>
      <c r="M213" s="50"/>
      <c r="N213" s="50"/>
      <c r="O213" s="50"/>
    </row>
    <row r="214" spans="1:15" s="49" customFormat="1" x14ac:dyDescent="0.25">
      <c r="A214" s="40">
        <v>31685</v>
      </c>
      <c r="B214" s="48">
        <v>1986</v>
      </c>
      <c r="C214" s="47">
        <v>9</v>
      </c>
      <c r="D214" s="37">
        <v>55.844000000000001</v>
      </c>
      <c r="E214" s="37">
        <v>2.3849999999999998</v>
      </c>
      <c r="F214" s="37">
        <v>98.5</v>
      </c>
      <c r="G214" s="37">
        <v>6.2969999999999997</v>
      </c>
      <c r="H214" s="36">
        <v>39.798000000000002</v>
      </c>
      <c r="I214" s="36">
        <v>6.4749999999999996</v>
      </c>
      <c r="J214" s="50"/>
      <c r="K214" s="50"/>
      <c r="L214" s="50"/>
      <c r="M214" s="50"/>
      <c r="N214" s="50"/>
      <c r="O214" s="50"/>
    </row>
    <row r="215" spans="1:15" s="49" customFormat="1" x14ac:dyDescent="0.25">
      <c r="A215" s="40">
        <v>31716</v>
      </c>
      <c r="B215" s="48">
        <v>1986</v>
      </c>
      <c r="C215" s="47">
        <v>10</v>
      </c>
      <c r="D215" s="37">
        <v>55.957000000000001</v>
      </c>
      <c r="E215" s="37">
        <v>2.4550000000000001</v>
      </c>
      <c r="F215" s="37">
        <v>98.3</v>
      </c>
      <c r="G215" s="37">
        <v>-2.41</v>
      </c>
      <c r="H215" s="36">
        <v>39.999000000000002</v>
      </c>
      <c r="I215" s="36">
        <v>6.2569999999999997</v>
      </c>
      <c r="J215" s="50"/>
      <c r="K215" s="50"/>
      <c r="L215" s="50"/>
      <c r="M215" s="50"/>
      <c r="N215" s="50"/>
      <c r="O215" s="50"/>
    </row>
    <row r="216" spans="1:15" s="49" customFormat="1" x14ac:dyDescent="0.25">
      <c r="A216" s="40">
        <v>31746</v>
      </c>
      <c r="B216" s="48">
        <v>1986</v>
      </c>
      <c r="C216" s="47">
        <v>11</v>
      </c>
      <c r="D216" s="37">
        <v>56.067999999999998</v>
      </c>
      <c r="E216" s="37">
        <v>2.4089999999999998</v>
      </c>
      <c r="F216" s="37">
        <v>98.3</v>
      </c>
      <c r="G216" s="37">
        <v>0</v>
      </c>
      <c r="H216" s="36">
        <v>40.152000000000001</v>
      </c>
      <c r="I216" s="36">
        <v>4.6660000000000004</v>
      </c>
      <c r="J216" s="50"/>
      <c r="K216" s="50"/>
      <c r="L216" s="50"/>
      <c r="M216" s="50"/>
      <c r="N216" s="50"/>
      <c r="O216" s="50"/>
    </row>
    <row r="217" spans="1:15" s="49" customFormat="1" x14ac:dyDescent="0.25">
      <c r="A217" s="40">
        <v>31777</v>
      </c>
      <c r="B217" s="48">
        <v>1986</v>
      </c>
      <c r="C217" s="47">
        <v>12</v>
      </c>
      <c r="D217" s="37">
        <v>56.173999999999999</v>
      </c>
      <c r="E217" s="37">
        <v>2.2989999999999999</v>
      </c>
      <c r="F217" s="37">
        <v>98.5</v>
      </c>
      <c r="G217" s="37">
        <v>2.4689999999999999</v>
      </c>
      <c r="H217" s="36">
        <v>40.228000000000002</v>
      </c>
      <c r="I217" s="36">
        <v>2.306</v>
      </c>
      <c r="J217" s="50"/>
      <c r="K217" s="50"/>
      <c r="L217" s="50"/>
      <c r="M217" s="50"/>
      <c r="N217" s="50"/>
      <c r="O217" s="50"/>
    </row>
    <row r="218" spans="1:15" s="49" customFormat="1" x14ac:dyDescent="0.25">
      <c r="A218" s="40">
        <v>31808</v>
      </c>
      <c r="B218" s="48">
        <v>1987</v>
      </c>
      <c r="C218" s="47">
        <v>1</v>
      </c>
      <c r="D218" s="37">
        <v>56.280999999999999</v>
      </c>
      <c r="E218" s="37">
        <v>2.3130000000000002</v>
      </c>
      <c r="F218" s="37">
        <v>99</v>
      </c>
      <c r="G218" s="37">
        <v>6.2640000000000002</v>
      </c>
      <c r="H218" s="36">
        <v>40.259</v>
      </c>
      <c r="I218" s="36">
        <v>0.93500000000000005</v>
      </c>
      <c r="J218" s="50"/>
      <c r="K218" s="50"/>
      <c r="L218" s="50"/>
      <c r="M218" s="50"/>
      <c r="N218" s="50"/>
      <c r="O218" s="50"/>
    </row>
    <row r="219" spans="1:15" s="49" customFormat="1" x14ac:dyDescent="0.25">
      <c r="A219" s="40">
        <v>31836</v>
      </c>
      <c r="B219" s="48">
        <v>1987</v>
      </c>
      <c r="C219" s="47">
        <v>2</v>
      </c>
      <c r="D219" s="37">
        <v>56.387999999999998</v>
      </c>
      <c r="E219" s="37">
        <v>2.2999999999999998</v>
      </c>
      <c r="F219" s="37">
        <v>99.8</v>
      </c>
      <c r="G219" s="37">
        <v>10.14</v>
      </c>
      <c r="H219" s="36">
        <v>40.290999999999997</v>
      </c>
      <c r="I219" s="36">
        <v>0.94199999999999995</v>
      </c>
      <c r="J219" s="50"/>
      <c r="K219" s="50"/>
      <c r="L219" s="50"/>
      <c r="M219" s="50"/>
      <c r="N219" s="50"/>
      <c r="O219" s="50"/>
    </row>
    <row r="220" spans="1:15" s="49" customFormat="1" x14ac:dyDescent="0.25">
      <c r="A220" s="40">
        <v>31867</v>
      </c>
      <c r="B220" s="48">
        <v>1987</v>
      </c>
      <c r="C220" s="47">
        <v>3</v>
      </c>
      <c r="D220" s="37">
        <v>56.503999999999998</v>
      </c>
      <c r="E220" s="37">
        <v>2.4969999999999999</v>
      </c>
      <c r="F220" s="37">
        <v>99.9</v>
      </c>
      <c r="G220" s="37">
        <v>1.2090000000000001</v>
      </c>
      <c r="H220" s="36">
        <v>40.357999999999997</v>
      </c>
      <c r="I220" s="36">
        <v>2.0259999999999998</v>
      </c>
      <c r="J220" s="50"/>
      <c r="K220" s="50"/>
      <c r="L220" s="50"/>
      <c r="M220" s="50"/>
      <c r="N220" s="50"/>
      <c r="O220" s="50"/>
    </row>
    <row r="221" spans="1:15" s="49" customFormat="1" x14ac:dyDescent="0.25">
      <c r="A221" s="40">
        <v>31897</v>
      </c>
      <c r="B221" s="48">
        <v>1987</v>
      </c>
      <c r="C221" s="47">
        <v>4</v>
      </c>
      <c r="D221" s="37">
        <v>56.633000000000003</v>
      </c>
      <c r="E221" s="37">
        <v>2.7869999999999999</v>
      </c>
      <c r="F221" s="37">
        <v>100.3</v>
      </c>
      <c r="G221" s="37">
        <v>4.9119999999999999</v>
      </c>
      <c r="H221" s="36">
        <v>40.463999999999999</v>
      </c>
      <c r="I221" s="36">
        <v>3.1829999999999998</v>
      </c>
      <c r="J221" s="50"/>
      <c r="K221" s="50"/>
      <c r="L221" s="50"/>
      <c r="M221" s="50"/>
      <c r="N221" s="50"/>
      <c r="O221" s="50"/>
    </row>
    <row r="222" spans="1:15" s="49" customFormat="1" x14ac:dyDescent="0.25">
      <c r="A222" s="40">
        <v>31928</v>
      </c>
      <c r="B222" s="48">
        <v>1987</v>
      </c>
      <c r="C222" s="47">
        <v>5</v>
      </c>
      <c r="D222" s="37">
        <v>56.771999999999998</v>
      </c>
      <c r="E222" s="37">
        <v>2.9710000000000001</v>
      </c>
      <c r="F222" s="37">
        <v>100.8</v>
      </c>
      <c r="G222" s="37">
        <v>6.149</v>
      </c>
      <c r="H222" s="36">
        <v>40.593000000000004</v>
      </c>
      <c r="I222" s="36">
        <v>3.9129999999999998</v>
      </c>
      <c r="J222" s="50"/>
      <c r="K222" s="50"/>
      <c r="L222" s="50"/>
      <c r="M222" s="50"/>
      <c r="N222" s="50"/>
      <c r="O222" s="50"/>
    </row>
    <row r="223" spans="1:15" s="49" customFormat="1" x14ac:dyDescent="0.25">
      <c r="A223" s="40">
        <v>31958</v>
      </c>
      <c r="B223" s="48">
        <v>1987</v>
      </c>
      <c r="C223" s="47">
        <v>6</v>
      </c>
      <c r="D223" s="37">
        <v>56.917000000000002</v>
      </c>
      <c r="E223" s="37">
        <v>3.1120000000000001</v>
      </c>
      <c r="F223" s="37">
        <v>101.4</v>
      </c>
      <c r="G223" s="37">
        <v>7.3810000000000002</v>
      </c>
      <c r="H223" s="36">
        <v>40.734000000000002</v>
      </c>
      <c r="I223" s="36">
        <v>4.2549999999999999</v>
      </c>
      <c r="J223" s="50"/>
      <c r="K223" s="50"/>
      <c r="L223" s="50"/>
      <c r="M223" s="50"/>
      <c r="N223" s="50"/>
      <c r="O223" s="50"/>
    </row>
    <row r="224" spans="1:15" s="49" customFormat="1" x14ac:dyDescent="0.25">
      <c r="A224" s="40">
        <v>31989</v>
      </c>
      <c r="B224" s="48">
        <v>1987</v>
      </c>
      <c r="C224" s="47">
        <v>7</v>
      </c>
      <c r="D224" s="37">
        <v>57.064999999999998</v>
      </c>
      <c r="E224" s="37">
        <v>3.177</v>
      </c>
      <c r="F224" s="37">
        <v>101.9</v>
      </c>
      <c r="G224" s="37">
        <v>6.08</v>
      </c>
      <c r="H224" s="36">
        <v>40.878</v>
      </c>
      <c r="I224" s="36">
        <v>4.3040000000000003</v>
      </c>
      <c r="J224" s="50"/>
      <c r="K224" s="50"/>
      <c r="L224" s="50"/>
      <c r="M224" s="50"/>
      <c r="N224" s="50"/>
      <c r="O224" s="50"/>
    </row>
    <row r="225" spans="1:15" s="49" customFormat="1" x14ac:dyDescent="0.25">
      <c r="A225" s="40">
        <v>32020</v>
      </c>
      <c r="B225" s="48">
        <v>1987</v>
      </c>
      <c r="C225" s="47">
        <v>8</v>
      </c>
      <c r="D225" s="37">
        <v>57.216000000000001</v>
      </c>
      <c r="E225" s="37">
        <v>3.2040000000000002</v>
      </c>
      <c r="F225" s="37">
        <v>102.4</v>
      </c>
      <c r="G225" s="37">
        <v>6.05</v>
      </c>
      <c r="H225" s="36">
        <v>41.017000000000003</v>
      </c>
      <c r="I225" s="36">
        <v>4.1559999999999997</v>
      </c>
      <c r="J225" s="50"/>
      <c r="K225" s="50"/>
      <c r="L225" s="50"/>
      <c r="M225" s="50"/>
      <c r="N225" s="50"/>
      <c r="O225" s="50"/>
    </row>
    <row r="226" spans="1:15" s="49" customFormat="1" x14ac:dyDescent="0.25">
      <c r="A226" s="40">
        <v>32050</v>
      </c>
      <c r="B226" s="48">
        <v>1987</v>
      </c>
      <c r="C226" s="47">
        <v>9</v>
      </c>
      <c r="D226" s="37">
        <v>57.36</v>
      </c>
      <c r="E226" s="37">
        <v>3.0640000000000001</v>
      </c>
      <c r="F226" s="37">
        <v>102.6</v>
      </c>
      <c r="G226" s="37">
        <v>2.3690000000000002</v>
      </c>
      <c r="H226" s="36">
        <v>41.146000000000001</v>
      </c>
      <c r="I226" s="36">
        <v>3.85</v>
      </c>
      <c r="J226" s="50"/>
      <c r="K226" s="50"/>
      <c r="L226" s="50"/>
      <c r="M226" s="50"/>
      <c r="N226" s="50"/>
      <c r="O226" s="50"/>
    </row>
    <row r="227" spans="1:15" s="49" customFormat="1" x14ac:dyDescent="0.25">
      <c r="A227" s="40">
        <v>32081</v>
      </c>
      <c r="B227" s="48">
        <v>1987</v>
      </c>
      <c r="C227" s="47">
        <v>10</v>
      </c>
      <c r="D227" s="37">
        <v>57.500999999999998</v>
      </c>
      <c r="E227" s="37">
        <v>2.9910000000000001</v>
      </c>
      <c r="F227" s="37">
        <v>103.1</v>
      </c>
      <c r="G227" s="37">
        <v>6.0069999999999997</v>
      </c>
      <c r="H227" s="36">
        <v>41.29</v>
      </c>
      <c r="I227" s="36">
        <v>4.2969999999999997</v>
      </c>
      <c r="J227" s="50"/>
      <c r="K227" s="50"/>
      <c r="L227" s="50"/>
      <c r="M227" s="50"/>
      <c r="N227" s="50"/>
      <c r="O227" s="50"/>
    </row>
    <row r="228" spans="1:15" s="49" customFormat="1" x14ac:dyDescent="0.25">
      <c r="A228" s="40">
        <v>32111</v>
      </c>
      <c r="B228" s="48">
        <v>1987</v>
      </c>
      <c r="C228" s="47">
        <v>11</v>
      </c>
      <c r="D228" s="37">
        <v>57.640999999999998</v>
      </c>
      <c r="E228" s="37">
        <v>2.9580000000000002</v>
      </c>
      <c r="F228" s="37">
        <v>103.5</v>
      </c>
      <c r="G228" s="37">
        <v>4.7560000000000002</v>
      </c>
      <c r="H228" s="36">
        <v>41.478999999999999</v>
      </c>
      <c r="I228" s="36">
        <v>5.6280000000000001</v>
      </c>
      <c r="J228" s="50"/>
      <c r="K228" s="50"/>
      <c r="L228" s="50"/>
      <c r="M228" s="50"/>
      <c r="N228" s="50"/>
      <c r="O228" s="50"/>
    </row>
    <row r="229" spans="1:15" s="49" customFormat="1" x14ac:dyDescent="0.25">
      <c r="A229" s="40">
        <v>32142</v>
      </c>
      <c r="B229" s="48">
        <v>1987</v>
      </c>
      <c r="C229" s="47">
        <v>12</v>
      </c>
      <c r="D229" s="37">
        <v>57.781999999999996</v>
      </c>
      <c r="E229" s="37">
        <v>2.9750000000000001</v>
      </c>
      <c r="F229" s="37">
        <v>103.8</v>
      </c>
      <c r="G229" s="37">
        <v>3.5339999999999998</v>
      </c>
      <c r="H229" s="36">
        <v>41.726999999999997</v>
      </c>
      <c r="I229" s="36">
        <v>7.3940000000000001</v>
      </c>
      <c r="J229" s="50"/>
      <c r="K229" s="50"/>
      <c r="L229" s="50"/>
      <c r="M229" s="50"/>
      <c r="N229" s="50"/>
      <c r="O229" s="50"/>
    </row>
    <row r="230" spans="1:15" s="49" customFormat="1" x14ac:dyDescent="0.25">
      <c r="A230" s="40">
        <v>32173</v>
      </c>
      <c r="B230" s="48">
        <v>1988</v>
      </c>
      <c r="C230" s="47">
        <v>1</v>
      </c>
      <c r="D230" s="37">
        <v>57.93</v>
      </c>
      <c r="E230" s="37">
        <v>3.1230000000000002</v>
      </c>
      <c r="F230" s="37">
        <v>104.1</v>
      </c>
      <c r="G230" s="37">
        <v>3.524</v>
      </c>
      <c r="H230" s="36">
        <v>42.002000000000002</v>
      </c>
      <c r="I230" s="36">
        <v>8.2040000000000006</v>
      </c>
      <c r="J230" s="50"/>
      <c r="K230" s="50"/>
      <c r="L230" s="50"/>
      <c r="M230" s="50"/>
      <c r="N230" s="50"/>
      <c r="O230" s="50"/>
    </row>
    <row r="231" spans="1:15" s="49" customFormat="1" x14ac:dyDescent="0.25">
      <c r="A231" s="40">
        <v>32202</v>
      </c>
      <c r="B231" s="48">
        <v>1988</v>
      </c>
      <c r="C231" s="47">
        <v>2</v>
      </c>
      <c r="D231" s="37">
        <v>58.082000000000001</v>
      </c>
      <c r="E231" s="37">
        <v>3.2029999999999998</v>
      </c>
      <c r="F231" s="37">
        <v>104.4</v>
      </c>
      <c r="G231" s="37">
        <v>3.5139999999999998</v>
      </c>
      <c r="H231" s="36">
        <v>42.241999999999997</v>
      </c>
      <c r="I231" s="36">
        <v>7.08</v>
      </c>
      <c r="J231" s="50"/>
      <c r="K231" s="50"/>
      <c r="L231" s="50"/>
      <c r="M231" s="50"/>
      <c r="N231" s="50"/>
      <c r="O231" s="50"/>
    </row>
    <row r="232" spans="1:15" s="49" customFormat="1" x14ac:dyDescent="0.25">
      <c r="A232" s="40">
        <v>32233</v>
      </c>
      <c r="B232" s="48">
        <v>1988</v>
      </c>
      <c r="C232" s="47">
        <v>3</v>
      </c>
      <c r="D232" s="37">
        <v>58.249000000000002</v>
      </c>
      <c r="E232" s="37">
        <v>3.488</v>
      </c>
      <c r="F232" s="37">
        <v>104.8</v>
      </c>
      <c r="G232" s="37">
        <v>4.6959999999999997</v>
      </c>
      <c r="H232" s="36">
        <v>42.423999999999999</v>
      </c>
      <c r="I232" s="36">
        <v>5.2969999999999997</v>
      </c>
      <c r="J232" s="50"/>
      <c r="K232" s="50"/>
      <c r="L232" s="50"/>
      <c r="M232" s="50"/>
      <c r="N232" s="50"/>
      <c r="O232" s="50"/>
    </row>
    <row r="233" spans="1:15" s="49" customFormat="1" x14ac:dyDescent="0.25">
      <c r="A233" s="40">
        <v>32263</v>
      </c>
      <c r="B233" s="48">
        <v>1988</v>
      </c>
      <c r="C233" s="47">
        <v>4</v>
      </c>
      <c r="D233" s="37">
        <v>58.438000000000002</v>
      </c>
      <c r="E233" s="37">
        <v>3.9820000000000002</v>
      </c>
      <c r="F233" s="37">
        <v>105.5</v>
      </c>
      <c r="G233" s="37">
        <v>8.3160000000000007</v>
      </c>
      <c r="H233" s="36">
        <v>42.572000000000003</v>
      </c>
      <c r="I233" s="36">
        <v>4.2759999999999998</v>
      </c>
      <c r="J233" s="50"/>
      <c r="K233" s="50"/>
      <c r="L233" s="50"/>
      <c r="M233" s="50"/>
      <c r="N233" s="50"/>
      <c r="O233" s="50"/>
    </row>
    <row r="234" spans="1:15" s="49" customFormat="1" x14ac:dyDescent="0.25">
      <c r="A234" s="40">
        <v>32294</v>
      </c>
      <c r="B234" s="48">
        <v>1988</v>
      </c>
      <c r="C234" s="47">
        <v>5</v>
      </c>
      <c r="D234" s="37">
        <v>58.656999999999996</v>
      </c>
      <c r="E234" s="37">
        <v>4.59</v>
      </c>
      <c r="F234" s="37">
        <v>106.2</v>
      </c>
      <c r="G234" s="37">
        <v>8.2590000000000003</v>
      </c>
      <c r="H234" s="36">
        <v>42.722999999999999</v>
      </c>
      <c r="I234" s="36">
        <v>4.3239999999999998</v>
      </c>
      <c r="J234" s="50"/>
      <c r="K234" s="50"/>
      <c r="L234" s="50"/>
      <c r="M234" s="50"/>
      <c r="N234" s="50"/>
      <c r="O234" s="50"/>
    </row>
    <row r="235" spans="1:15" s="49" customFormat="1" x14ac:dyDescent="0.25">
      <c r="A235" s="40">
        <v>32324</v>
      </c>
      <c r="B235" s="48">
        <v>1988</v>
      </c>
      <c r="C235" s="47">
        <v>6</v>
      </c>
      <c r="D235" s="37">
        <v>58.905999999999999</v>
      </c>
      <c r="E235" s="37">
        <v>5.2009999999999996</v>
      </c>
      <c r="F235" s="37">
        <v>107.4</v>
      </c>
      <c r="G235" s="37">
        <v>14.435</v>
      </c>
      <c r="H235" s="36">
        <v>42.902000000000001</v>
      </c>
      <c r="I235" s="36">
        <v>5.1449999999999996</v>
      </c>
      <c r="J235" s="50"/>
      <c r="K235" s="50"/>
      <c r="L235" s="50"/>
      <c r="M235" s="50"/>
      <c r="N235" s="50"/>
      <c r="O235" s="50"/>
    </row>
    <row r="236" spans="1:15" s="49" customFormat="1" x14ac:dyDescent="0.25">
      <c r="A236" s="40">
        <v>32355</v>
      </c>
      <c r="B236" s="48">
        <v>1988</v>
      </c>
      <c r="C236" s="47">
        <v>7</v>
      </c>
      <c r="D236" s="37">
        <v>59.161999999999999</v>
      </c>
      <c r="E236" s="37">
        <v>5.3520000000000003</v>
      </c>
      <c r="F236" s="37">
        <v>108.3</v>
      </c>
      <c r="G236" s="37">
        <v>10.532999999999999</v>
      </c>
      <c r="H236" s="36">
        <v>43.094999999999999</v>
      </c>
      <c r="I236" s="36">
        <v>5.5330000000000004</v>
      </c>
      <c r="J236" s="50"/>
      <c r="K236" s="50"/>
      <c r="L236" s="50"/>
      <c r="M236" s="50"/>
      <c r="N236" s="50"/>
      <c r="O236" s="50"/>
    </row>
    <row r="237" spans="1:15" s="49" customFormat="1" x14ac:dyDescent="0.25">
      <c r="A237" s="40">
        <v>32386</v>
      </c>
      <c r="B237" s="48">
        <v>1988</v>
      </c>
      <c r="C237" s="47">
        <v>8</v>
      </c>
      <c r="D237" s="37">
        <v>59.402000000000001</v>
      </c>
      <c r="E237" s="37">
        <v>4.9690000000000003</v>
      </c>
      <c r="F237" s="37">
        <v>108.5</v>
      </c>
      <c r="G237" s="37">
        <v>2.2389999999999999</v>
      </c>
      <c r="H237" s="36">
        <v>43.276000000000003</v>
      </c>
      <c r="I237" s="36">
        <v>5.165</v>
      </c>
      <c r="J237" s="50"/>
      <c r="K237" s="50"/>
      <c r="L237" s="50"/>
      <c r="M237" s="50"/>
      <c r="N237" s="50"/>
      <c r="O237" s="50"/>
    </row>
    <row r="238" spans="1:15" s="49" customFormat="1" x14ac:dyDescent="0.25">
      <c r="A238" s="40">
        <v>32416</v>
      </c>
      <c r="B238" s="48">
        <v>1988</v>
      </c>
      <c r="C238" s="47">
        <v>9</v>
      </c>
      <c r="D238" s="37">
        <v>59.597999999999999</v>
      </c>
      <c r="E238" s="37">
        <v>4.0380000000000003</v>
      </c>
      <c r="F238" s="37">
        <v>108.7</v>
      </c>
      <c r="G238" s="37">
        <v>2.2349999999999999</v>
      </c>
      <c r="H238" s="36">
        <v>43.417999999999999</v>
      </c>
      <c r="I238" s="36">
        <v>4.0090000000000003</v>
      </c>
      <c r="J238" s="50"/>
      <c r="K238" s="50"/>
      <c r="L238" s="50"/>
      <c r="M238" s="50"/>
      <c r="N238" s="50"/>
      <c r="O238" s="50"/>
    </row>
    <row r="239" spans="1:15" s="49" customFormat="1" x14ac:dyDescent="0.25">
      <c r="A239" s="40">
        <v>32447</v>
      </c>
      <c r="B239" s="48">
        <v>1988</v>
      </c>
      <c r="C239" s="47">
        <v>10</v>
      </c>
      <c r="D239" s="37">
        <v>59.765999999999998</v>
      </c>
      <c r="E239" s="37">
        <v>3.444</v>
      </c>
      <c r="F239" s="37">
        <v>108.6</v>
      </c>
      <c r="G239" s="37">
        <v>-1.0980000000000001</v>
      </c>
      <c r="H239" s="36">
        <v>43.521999999999998</v>
      </c>
      <c r="I239" s="36">
        <v>2.923</v>
      </c>
      <c r="J239" s="50"/>
      <c r="K239" s="50"/>
      <c r="L239" s="50"/>
      <c r="M239" s="50"/>
      <c r="N239" s="50"/>
      <c r="O239" s="50"/>
    </row>
    <row r="240" spans="1:15" s="49" customFormat="1" x14ac:dyDescent="0.25">
      <c r="A240" s="40">
        <v>32477</v>
      </c>
      <c r="B240" s="48">
        <v>1988</v>
      </c>
      <c r="C240" s="47">
        <v>11</v>
      </c>
      <c r="D240" s="37">
        <v>59.927999999999997</v>
      </c>
      <c r="E240" s="37">
        <v>3.298</v>
      </c>
      <c r="F240" s="37">
        <v>108.8</v>
      </c>
      <c r="G240" s="37">
        <v>2.2320000000000002</v>
      </c>
      <c r="H240" s="36">
        <v>43.594999999999999</v>
      </c>
      <c r="I240" s="36">
        <v>2.016</v>
      </c>
      <c r="J240" s="50"/>
      <c r="K240" s="50"/>
      <c r="L240" s="50"/>
      <c r="M240" s="50"/>
      <c r="N240" s="50"/>
      <c r="O240" s="50"/>
    </row>
    <row r="241" spans="1:15" s="49" customFormat="1" x14ac:dyDescent="0.25">
      <c r="A241" s="40">
        <v>32508</v>
      </c>
      <c r="B241" s="48">
        <v>1988</v>
      </c>
      <c r="C241" s="47">
        <v>12</v>
      </c>
      <c r="D241" s="37">
        <v>60.100999999999999</v>
      </c>
      <c r="E241" s="37">
        <v>3.5190000000000001</v>
      </c>
      <c r="F241" s="37">
        <v>109.4</v>
      </c>
      <c r="G241" s="37">
        <v>6.8220000000000001</v>
      </c>
      <c r="H241" s="36">
        <v>43.642000000000003</v>
      </c>
      <c r="I241" s="36">
        <v>1.302</v>
      </c>
      <c r="J241" s="50"/>
      <c r="K241" s="50"/>
      <c r="L241" s="50"/>
      <c r="M241" s="50"/>
      <c r="N241" s="50"/>
      <c r="O241" s="50"/>
    </row>
    <row r="242" spans="1:15" s="49" customFormat="1" x14ac:dyDescent="0.25">
      <c r="A242" s="40">
        <v>32539</v>
      </c>
      <c r="B242" s="48">
        <v>1989</v>
      </c>
      <c r="C242" s="47">
        <v>1</v>
      </c>
      <c r="D242" s="37">
        <v>60.295999999999999</v>
      </c>
      <c r="E242" s="37">
        <v>3.952</v>
      </c>
      <c r="F242" s="37">
        <v>110.8</v>
      </c>
      <c r="G242" s="37">
        <v>16.484999999999999</v>
      </c>
      <c r="H242" s="36">
        <v>43.674999999999997</v>
      </c>
      <c r="I242" s="36">
        <v>0.92100000000000004</v>
      </c>
      <c r="J242" s="50"/>
      <c r="K242" s="50"/>
      <c r="L242" s="50"/>
      <c r="M242" s="50"/>
      <c r="N242" s="50"/>
      <c r="O242" s="50"/>
    </row>
    <row r="243" spans="1:15" s="49" customFormat="1" x14ac:dyDescent="0.25">
      <c r="A243" s="40">
        <v>32567</v>
      </c>
      <c r="B243" s="48">
        <v>1989</v>
      </c>
      <c r="C243" s="47">
        <v>2</v>
      </c>
      <c r="D243" s="37">
        <v>60.500999999999998</v>
      </c>
      <c r="E243" s="37">
        <v>4.173</v>
      </c>
      <c r="F243" s="37">
        <v>111.3</v>
      </c>
      <c r="G243" s="37">
        <v>5.5519999999999996</v>
      </c>
      <c r="H243" s="36">
        <v>43.704999999999998</v>
      </c>
      <c r="I243" s="36">
        <v>0.82799999999999996</v>
      </c>
      <c r="J243" s="50"/>
      <c r="K243" s="50"/>
      <c r="L243" s="50"/>
      <c r="M243" s="50"/>
      <c r="N243" s="50"/>
      <c r="O243" s="50"/>
    </row>
    <row r="244" spans="1:15" s="49" customFormat="1" x14ac:dyDescent="0.25">
      <c r="A244" s="40">
        <v>32598</v>
      </c>
      <c r="B244" s="48">
        <v>1989</v>
      </c>
      <c r="C244" s="47">
        <v>3</v>
      </c>
      <c r="D244" s="37">
        <v>60.725999999999999</v>
      </c>
      <c r="E244" s="37">
        <v>4.5529999999999999</v>
      </c>
      <c r="F244" s="37">
        <v>111.9</v>
      </c>
      <c r="G244" s="37">
        <v>6.6639999999999997</v>
      </c>
      <c r="H244" s="36">
        <v>43.744</v>
      </c>
      <c r="I244" s="36">
        <v>1.0720000000000001</v>
      </c>
      <c r="J244" s="50"/>
      <c r="K244" s="50"/>
      <c r="L244" s="50"/>
      <c r="M244" s="50"/>
      <c r="N244" s="50"/>
      <c r="O244" s="50"/>
    </row>
    <row r="245" spans="1:15" s="49" customFormat="1" x14ac:dyDescent="0.25">
      <c r="A245" s="40">
        <v>32628</v>
      </c>
      <c r="B245" s="48">
        <v>1989</v>
      </c>
      <c r="C245" s="47">
        <v>4</v>
      </c>
      <c r="D245" s="37">
        <v>60.960999999999999</v>
      </c>
      <c r="E245" s="37">
        <v>4.7389999999999999</v>
      </c>
      <c r="F245" s="37">
        <v>112.5</v>
      </c>
      <c r="G245" s="37">
        <v>6.6280000000000001</v>
      </c>
      <c r="H245" s="36">
        <v>43.8</v>
      </c>
      <c r="I245" s="36">
        <v>1.55</v>
      </c>
      <c r="J245" s="50"/>
      <c r="K245" s="50"/>
      <c r="L245" s="50"/>
      <c r="M245" s="50"/>
      <c r="N245" s="50"/>
      <c r="O245" s="50"/>
    </row>
    <row r="246" spans="1:15" s="49" customFormat="1" x14ac:dyDescent="0.25">
      <c r="A246" s="40">
        <v>32659</v>
      </c>
      <c r="B246" s="48">
        <v>1989</v>
      </c>
      <c r="C246" s="47">
        <v>5</v>
      </c>
      <c r="D246" s="37">
        <v>61.174999999999997</v>
      </c>
      <c r="E246" s="37">
        <v>4.2969999999999997</v>
      </c>
      <c r="F246" s="37">
        <v>112.6</v>
      </c>
      <c r="G246" s="37">
        <v>1.0720000000000001</v>
      </c>
      <c r="H246" s="36">
        <v>43.878</v>
      </c>
      <c r="I246" s="36">
        <v>2.1680000000000001</v>
      </c>
      <c r="J246" s="50"/>
      <c r="K246" s="50"/>
      <c r="L246" s="50"/>
      <c r="M246" s="50"/>
      <c r="N246" s="50"/>
      <c r="O246" s="50"/>
    </row>
    <row r="247" spans="1:15" s="49" customFormat="1" x14ac:dyDescent="0.25">
      <c r="A247" s="40">
        <v>32689</v>
      </c>
      <c r="B247" s="48">
        <v>1989</v>
      </c>
      <c r="C247" s="47">
        <v>6</v>
      </c>
      <c r="D247" s="37">
        <v>61.351999999999997</v>
      </c>
      <c r="E247" s="37">
        <v>3.5329999999999999</v>
      </c>
      <c r="F247" s="37">
        <v>112.5</v>
      </c>
      <c r="G247" s="37">
        <v>-1.0609999999999999</v>
      </c>
      <c r="H247" s="36">
        <v>43.982999999999997</v>
      </c>
      <c r="I247" s="36">
        <v>2.9060000000000001</v>
      </c>
      <c r="J247" s="50"/>
      <c r="K247" s="50"/>
      <c r="L247" s="50"/>
      <c r="M247" s="50"/>
      <c r="N247" s="50"/>
      <c r="O247" s="50"/>
    </row>
    <row r="248" spans="1:15" s="49" customFormat="1" x14ac:dyDescent="0.25">
      <c r="A248" s="40">
        <v>32720</v>
      </c>
      <c r="B248" s="48">
        <v>1989</v>
      </c>
      <c r="C248" s="47">
        <v>7</v>
      </c>
      <c r="D248" s="37">
        <v>61.497</v>
      </c>
      <c r="E248" s="37">
        <v>2.86</v>
      </c>
      <c r="F248" s="37">
        <v>112.2</v>
      </c>
      <c r="G248" s="37">
        <v>-3.153</v>
      </c>
      <c r="H248" s="36">
        <v>44.115000000000002</v>
      </c>
      <c r="I248" s="36">
        <v>3.6579999999999999</v>
      </c>
      <c r="J248" s="50"/>
      <c r="K248" s="50"/>
      <c r="L248" s="50"/>
      <c r="M248" s="50"/>
      <c r="N248" s="50"/>
      <c r="O248" s="50"/>
    </row>
    <row r="249" spans="1:15" s="49" customFormat="1" x14ac:dyDescent="0.25">
      <c r="A249" s="40">
        <v>32751</v>
      </c>
      <c r="B249" s="48">
        <v>1989</v>
      </c>
      <c r="C249" s="47">
        <v>8</v>
      </c>
      <c r="D249" s="37">
        <v>61.622</v>
      </c>
      <c r="E249" s="37">
        <v>2.464</v>
      </c>
      <c r="F249" s="37">
        <v>111.8</v>
      </c>
      <c r="G249" s="37">
        <v>-4.1950000000000003</v>
      </c>
      <c r="H249" s="36">
        <v>44.274999999999999</v>
      </c>
      <c r="I249" s="36">
        <v>4.4489999999999998</v>
      </c>
      <c r="J249" s="50"/>
      <c r="K249" s="50"/>
      <c r="L249" s="50"/>
      <c r="M249" s="50"/>
      <c r="N249" s="50"/>
      <c r="O249" s="50"/>
    </row>
    <row r="250" spans="1:15" s="49" customFormat="1" x14ac:dyDescent="0.25">
      <c r="A250" s="40">
        <v>32781</v>
      </c>
      <c r="B250" s="48">
        <v>1989</v>
      </c>
      <c r="C250" s="47">
        <v>9</v>
      </c>
      <c r="D250" s="37">
        <v>61.735999999999997</v>
      </c>
      <c r="E250" s="37">
        <v>2.2589999999999999</v>
      </c>
      <c r="F250" s="37">
        <v>112.1</v>
      </c>
      <c r="G250" s="37">
        <v>3.2679999999999998</v>
      </c>
      <c r="H250" s="36">
        <v>44.457999999999998</v>
      </c>
      <c r="I250" s="36">
        <v>5.077</v>
      </c>
      <c r="J250" s="50"/>
      <c r="K250" s="50"/>
      <c r="L250" s="50"/>
      <c r="M250" s="50"/>
      <c r="N250" s="50"/>
      <c r="O250" s="50"/>
    </row>
    <row r="251" spans="1:15" s="49" customFormat="1" x14ac:dyDescent="0.25">
      <c r="A251" s="40">
        <v>32812</v>
      </c>
      <c r="B251" s="48">
        <v>1989</v>
      </c>
      <c r="C251" s="47">
        <v>10</v>
      </c>
      <c r="D251" s="37">
        <v>61.863</v>
      </c>
      <c r="E251" s="37">
        <v>2.4830000000000001</v>
      </c>
      <c r="F251" s="37">
        <v>112.2</v>
      </c>
      <c r="G251" s="37">
        <v>1.0760000000000001</v>
      </c>
      <c r="H251" s="36">
        <v>44.667999999999999</v>
      </c>
      <c r="I251" s="36">
        <v>5.8170000000000002</v>
      </c>
      <c r="J251" s="50"/>
      <c r="K251" s="50"/>
      <c r="L251" s="50"/>
      <c r="M251" s="50"/>
      <c r="N251" s="50"/>
      <c r="O251" s="50"/>
    </row>
    <row r="252" spans="1:15" s="49" customFormat="1" x14ac:dyDescent="0.25">
      <c r="A252" s="40">
        <v>32842</v>
      </c>
      <c r="B252" s="48">
        <v>1989</v>
      </c>
      <c r="C252" s="47">
        <v>11</v>
      </c>
      <c r="D252" s="37">
        <v>62.021999999999998</v>
      </c>
      <c r="E252" s="37">
        <v>3.1230000000000002</v>
      </c>
      <c r="F252" s="37">
        <v>112</v>
      </c>
      <c r="G252" s="37">
        <v>-2.1179999999999999</v>
      </c>
      <c r="H252" s="36">
        <v>44.906999999999996</v>
      </c>
      <c r="I252" s="36">
        <v>6.6029999999999998</v>
      </c>
      <c r="J252" s="50"/>
      <c r="K252" s="50"/>
      <c r="L252" s="50"/>
      <c r="M252" s="50"/>
      <c r="N252" s="50"/>
      <c r="O252" s="50"/>
    </row>
    <row r="253" spans="1:15" s="49" customFormat="1" x14ac:dyDescent="0.25">
      <c r="A253" s="40">
        <v>32873</v>
      </c>
      <c r="B253" s="48">
        <v>1989</v>
      </c>
      <c r="C253" s="47">
        <v>12</v>
      </c>
      <c r="D253" s="37">
        <v>62.225999999999999</v>
      </c>
      <c r="E253" s="37">
        <v>4.032</v>
      </c>
      <c r="F253" s="37">
        <v>112.2</v>
      </c>
      <c r="G253" s="37">
        <v>2.1640000000000001</v>
      </c>
      <c r="H253" s="36">
        <v>45.174999999999997</v>
      </c>
      <c r="I253" s="36">
        <v>7.4080000000000004</v>
      </c>
      <c r="J253" s="50"/>
      <c r="K253" s="50"/>
      <c r="L253" s="50"/>
      <c r="M253" s="50"/>
      <c r="N253" s="50"/>
      <c r="O253" s="50"/>
    </row>
    <row r="254" spans="1:15" s="49" customFormat="1" x14ac:dyDescent="0.25">
      <c r="A254" s="40">
        <v>32904</v>
      </c>
      <c r="B254" s="48">
        <v>1990</v>
      </c>
      <c r="C254" s="47">
        <v>1</v>
      </c>
      <c r="D254" s="37">
        <v>62.469000000000001</v>
      </c>
      <c r="E254" s="37">
        <v>4.7809999999999997</v>
      </c>
      <c r="F254" s="37">
        <v>113.7</v>
      </c>
      <c r="G254" s="37">
        <v>17.277000000000001</v>
      </c>
      <c r="H254" s="36">
        <v>45.473999999999997</v>
      </c>
      <c r="I254" s="36">
        <v>8.2230000000000008</v>
      </c>
      <c r="J254" s="50"/>
      <c r="K254" s="50"/>
      <c r="L254" s="50"/>
      <c r="M254" s="50"/>
      <c r="N254" s="50"/>
      <c r="O254" s="50"/>
    </row>
    <row r="255" spans="1:15" s="49" customFormat="1" x14ac:dyDescent="0.25">
      <c r="A255" s="40">
        <v>32932</v>
      </c>
      <c r="B255" s="48">
        <v>1990</v>
      </c>
      <c r="C255" s="47">
        <v>2</v>
      </c>
      <c r="D255" s="37">
        <v>62.713999999999999</v>
      </c>
      <c r="E255" s="37">
        <v>4.8070000000000004</v>
      </c>
      <c r="F255" s="37">
        <v>112.8</v>
      </c>
      <c r="G255" s="37">
        <v>-9.0960000000000001</v>
      </c>
      <c r="H255" s="36">
        <v>45.777000000000001</v>
      </c>
      <c r="I255" s="36">
        <v>8.2889999999999997</v>
      </c>
      <c r="J255" s="50"/>
      <c r="K255" s="50"/>
      <c r="L255" s="50"/>
      <c r="M255" s="50"/>
      <c r="N255" s="50"/>
      <c r="O255" s="50"/>
    </row>
    <row r="256" spans="1:15" s="49" customFormat="1" x14ac:dyDescent="0.25">
      <c r="A256" s="40">
        <v>32963</v>
      </c>
      <c r="B256" s="48">
        <v>1990</v>
      </c>
      <c r="C256" s="47">
        <v>3</v>
      </c>
      <c r="D256" s="37">
        <v>62.957000000000001</v>
      </c>
      <c r="E256" s="37">
        <v>4.7460000000000004</v>
      </c>
      <c r="F256" s="37">
        <v>112.9</v>
      </c>
      <c r="G256" s="37">
        <v>1.069</v>
      </c>
      <c r="H256" s="36">
        <v>46.088999999999999</v>
      </c>
      <c r="I256" s="36">
        <v>8.516</v>
      </c>
      <c r="J256" s="50"/>
      <c r="K256" s="50"/>
      <c r="L256" s="50"/>
      <c r="M256" s="50"/>
      <c r="N256" s="50"/>
      <c r="O256" s="50"/>
    </row>
    <row r="257" spans="1:15" s="49" customFormat="1" x14ac:dyDescent="0.25">
      <c r="A257" s="40">
        <v>32993</v>
      </c>
      <c r="B257" s="48">
        <v>1990</v>
      </c>
      <c r="C257" s="47">
        <v>4</v>
      </c>
      <c r="D257" s="37">
        <v>63.197000000000003</v>
      </c>
      <c r="E257" s="37">
        <v>4.6870000000000003</v>
      </c>
      <c r="F257" s="37">
        <v>113.1</v>
      </c>
      <c r="G257" s="37">
        <v>2.1469999999999998</v>
      </c>
      <c r="H257" s="36">
        <v>46.404000000000003</v>
      </c>
      <c r="I257" s="36">
        <v>8.5069999999999997</v>
      </c>
      <c r="J257" s="50"/>
      <c r="K257" s="50"/>
      <c r="L257" s="50"/>
      <c r="M257" s="50"/>
      <c r="N257" s="50"/>
      <c r="O257" s="50"/>
    </row>
    <row r="258" spans="1:15" s="49" customFormat="1" x14ac:dyDescent="0.25">
      <c r="A258" s="40">
        <v>33024</v>
      </c>
      <c r="B258" s="48">
        <v>1990</v>
      </c>
      <c r="C258" s="47">
        <v>5</v>
      </c>
      <c r="D258" s="37">
        <v>63.421999999999997</v>
      </c>
      <c r="E258" s="37">
        <v>4.3470000000000004</v>
      </c>
      <c r="F258" s="37">
        <v>113.1</v>
      </c>
      <c r="G258" s="37">
        <v>0</v>
      </c>
      <c r="H258" s="36">
        <v>46.686999999999998</v>
      </c>
      <c r="I258" s="36">
        <v>7.556</v>
      </c>
      <c r="J258" s="50"/>
      <c r="K258" s="50"/>
      <c r="L258" s="50"/>
      <c r="M258" s="50"/>
      <c r="N258" s="50"/>
      <c r="O258" s="50"/>
    </row>
    <row r="259" spans="1:15" s="49" customFormat="1" x14ac:dyDescent="0.25">
      <c r="A259" s="40">
        <v>33054</v>
      </c>
      <c r="B259" s="48">
        <v>1990</v>
      </c>
      <c r="C259" s="47">
        <v>6</v>
      </c>
      <c r="D259" s="37">
        <v>63.625999999999998</v>
      </c>
      <c r="E259" s="37">
        <v>3.9260000000000002</v>
      </c>
      <c r="F259" s="37">
        <v>112.9</v>
      </c>
      <c r="G259" s="37">
        <v>-2.101</v>
      </c>
      <c r="H259" s="36">
        <v>46.921999999999997</v>
      </c>
      <c r="I259" s="36">
        <v>6.2190000000000003</v>
      </c>
      <c r="J259" s="50"/>
      <c r="K259" s="50"/>
      <c r="L259" s="50"/>
      <c r="M259" s="50"/>
      <c r="N259" s="50"/>
      <c r="O259" s="50"/>
    </row>
    <row r="260" spans="1:15" s="49" customFormat="1" x14ac:dyDescent="0.25">
      <c r="A260" s="40">
        <v>33085</v>
      </c>
      <c r="B260" s="48">
        <v>1990</v>
      </c>
      <c r="C260" s="47">
        <v>7</v>
      </c>
      <c r="D260" s="37">
        <v>63.808</v>
      </c>
      <c r="E260" s="37">
        <v>3.488</v>
      </c>
      <c r="F260" s="37">
        <v>112.8</v>
      </c>
      <c r="G260" s="37">
        <v>-1.0580000000000001</v>
      </c>
      <c r="H260" s="36">
        <v>47.118000000000002</v>
      </c>
      <c r="I260" s="36">
        <v>5.1289999999999996</v>
      </c>
      <c r="J260" s="50"/>
      <c r="K260" s="50"/>
      <c r="L260" s="50"/>
      <c r="M260" s="50"/>
      <c r="N260" s="50"/>
      <c r="O260" s="50"/>
    </row>
    <row r="261" spans="1:15" s="49" customFormat="1" x14ac:dyDescent="0.25">
      <c r="A261" s="40">
        <v>33116</v>
      </c>
      <c r="B261" s="48">
        <v>1990</v>
      </c>
      <c r="C261" s="47">
        <v>8</v>
      </c>
      <c r="D261" s="37">
        <v>63.970999999999997</v>
      </c>
      <c r="E261" s="37">
        <v>3.113</v>
      </c>
      <c r="F261" s="37">
        <v>114</v>
      </c>
      <c r="G261" s="37">
        <v>13.54</v>
      </c>
      <c r="H261" s="36">
        <v>47.293999999999997</v>
      </c>
      <c r="I261" s="36">
        <v>4.5679999999999996</v>
      </c>
      <c r="J261" s="50"/>
      <c r="K261" s="50"/>
      <c r="L261" s="50"/>
      <c r="M261" s="50"/>
      <c r="N261" s="50"/>
      <c r="O261" s="50"/>
    </row>
    <row r="262" spans="1:15" s="49" customFormat="1" x14ac:dyDescent="0.25">
      <c r="A262" s="40">
        <v>33146</v>
      </c>
      <c r="B262" s="48">
        <v>1990</v>
      </c>
      <c r="C262" s="47">
        <v>9</v>
      </c>
      <c r="D262" s="37">
        <v>64.114999999999995</v>
      </c>
      <c r="E262" s="37">
        <v>2.7410000000000001</v>
      </c>
      <c r="F262" s="37">
        <v>115.8</v>
      </c>
      <c r="G262" s="37">
        <v>20.683</v>
      </c>
      <c r="H262" s="36">
        <v>47.451999999999998</v>
      </c>
      <c r="I262" s="36">
        <v>4.0910000000000002</v>
      </c>
      <c r="J262" s="50"/>
      <c r="K262" s="50"/>
      <c r="L262" s="50"/>
      <c r="M262" s="50"/>
      <c r="N262" s="50"/>
      <c r="O262" s="50"/>
    </row>
    <row r="263" spans="1:15" s="49" customFormat="1" x14ac:dyDescent="0.25">
      <c r="A263" s="40">
        <v>33177</v>
      </c>
      <c r="B263" s="48">
        <v>1990</v>
      </c>
      <c r="C263" s="47">
        <v>10</v>
      </c>
      <c r="D263" s="37">
        <v>64.263000000000005</v>
      </c>
      <c r="E263" s="37">
        <v>2.8039999999999998</v>
      </c>
      <c r="F263" s="37">
        <v>117.4</v>
      </c>
      <c r="G263" s="37">
        <v>17.899999999999999</v>
      </c>
      <c r="H263" s="36">
        <v>47.581000000000003</v>
      </c>
      <c r="I263" s="36">
        <v>3.3210000000000002</v>
      </c>
      <c r="J263" s="50"/>
      <c r="K263" s="50"/>
      <c r="L263" s="50"/>
      <c r="M263" s="50"/>
      <c r="N263" s="50"/>
      <c r="O263" s="50"/>
    </row>
    <row r="264" spans="1:15" s="49" customFormat="1" x14ac:dyDescent="0.25">
      <c r="A264" s="40">
        <v>33207</v>
      </c>
      <c r="B264" s="48">
        <v>1990</v>
      </c>
      <c r="C264" s="47">
        <v>11</v>
      </c>
      <c r="D264" s="37">
        <v>64.438999999999993</v>
      </c>
      <c r="E264" s="37">
        <v>3.3250000000000002</v>
      </c>
      <c r="F264" s="37">
        <v>117.7</v>
      </c>
      <c r="G264" s="37">
        <v>3.11</v>
      </c>
      <c r="H264" s="36">
        <v>47.661000000000001</v>
      </c>
      <c r="I264" s="36">
        <v>2.0270000000000001</v>
      </c>
      <c r="J264" s="50"/>
      <c r="K264" s="50"/>
      <c r="L264" s="50"/>
      <c r="M264" s="50"/>
      <c r="N264" s="50"/>
      <c r="O264" s="50"/>
    </row>
    <row r="265" spans="1:15" s="49" customFormat="1" x14ac:dyDescent="0.25">
      <c r="A265" s="40">
        <v>33238</v>
      </c>
      <c r="B265" s="48">
        <v>1990</v>
      </c>
      <c r="C265" s="47">
        <v>12</v>
      </c>
      <c r="D265" s="37">
        <v>64.653999999999996</v>
      </c>
      <c r="E265" s="37">
        <v>4.0839999999999996</v>
      </c>
      <c r="F265" s="37">
        <v>116.9</v>
      </c>
      <c r="G265" s="37">
        <v>-7.8579999999999997</v>
      </c>
      <c r="H265" s="36">
        <v>47.69</v>
      </c>
      <c r="I265" s="36">
        <v>0.74399999999999999</v>
      </c>
      <c r="J265" s="50"/>
      <c r="K265" s="50"/>
      <c r="L265" s="50"/>
      <c r="M265" s="50"/>
      <c r="N265" s="50"/>
      <c r="O265" s="50"/>
    </row>
    <row r="266" spans="1:15" s="49" customFormat="1" x14ac:dyDescent="0.25">
      <c r="A266" s="40">
        <v>33269</v>
      </c>
      <c r="B266" s="48">
        <v>1991</v>
      </c>
      <c r="C266" s="47">
        <v>1</v>
      </c>
      <c r="D266" s="37">
        <v>64.888000000000005</v>
      </c>
      <c r="E266" s="37">
        <v>4.4390000000000001</v>
      </c>
      <c r="F266" s="37">
        <v>116.9</v>
      </c>
      <c r="G266" s="37">
        <v>0</v>
      </c>
      <c r="H266" s="36">
        <v>47.735999999999997</v>
      </c>
      <c r="I266" s="36">
        <v>1.151</v>
      </c>
      <c r="J266" s="50"/>
      <c r="K266" s="50"/>
      <c r="L266" s="50"/>
      <c r="M266" s="50"/>
      <c r="N266" s="50"/>
      <c r="O266" s="50"/>
    </row>
    <row r="267" spans="1:15" s="49" customFormat="1" x14ac:dyDescent="0.25">
      <c r="A267" s="40">
        <v>33297</v>
      </c>
      <c r="B267" s="48">
        <v>1991</v>
      </c>
      <c r="C267" s="47">
        <v>2</v>
      </c>
      <c r="D267" s="37">
        <v>65.091999999999999</v>
      </c>
      <c r="E267" s="37">
        <v>3.8359999999999999</v>
      </c>
      <c r="F267" s="37">
        <v>115.9</v>
      </c>
      <c r="G267" s="37">
        <v>-9.7959999999999994</v>
      </c>
      <c r="H267" s="36">
        <v>47.874000000000002</v>
      </c>
      <c r="I267" s="36">
        <v>3.5179999999999998</v>
      </c>
      <c r="J267" s="50"/>
      <c r="K267" s="50"/>
      <c r="L267" s="50"/>
      <c r="M267" s="50"/>
      <c r="N267" s="50"/>
      <c r="O267" s="50"/>
    </row>
    <row r="268" spans="1:15" s="49" customFormat="1" x14ac:dyDescent="0.25">
      <c r="A268" s="40">
        <v>33328</v>
      </c>
      <c r="B268" s="48">
        <v>1991</v>
      </c>
      <c r="C268" s="47">
        <v>3</v>
      </c>
      <c r="D268" s="37">
        <v>65.254999999999995</v>
      </c>
      <c r="E268" s="37">
        <v>3.04</v>
      </c>
      <c r="F268" s="37">
        <v>114.7</v>
      </c>
      <c r="G268" s="37">
        <v>-11.741</v>
      </c>
      <c r="H268" s="36">
        <v>48.152000000000001</v>
      </c>
      <c r="I268" s="36">
        <v>7.2009999999999996</v>
      </c>
      <c r="J268" s="50"/>
      <c r="K268" s="50"/>
      <c r="L268" s="50"/>
      <c r="M268" s="50"/>
      <c r="N268" s="50"/>
      <c r="O268" s="50"/>
    </row>
    <row r="269" spans="1:15" s="49" customFormat="1" x14ac:dyDescent="0.25">
      <c r="A269" s="40">
        <v>33358</v>
      </c>
      <c r="B269" s="48">
        <v>1991</v>
      </c>
      <c r="C269" s="47">
        <v>4</v>
      </c>
      <c r="D269" s="37">
        <v>65.397000000000006</v>
      </c>
      <c r="E269" s="37">
        <v>2.6379999999999999</v>
      </c>
      <c r="F269" s="37">
        <v>114.2</v>
      </c>
      <c r="G269" s="37">
        <v>-5.1070000000000002</v>
      </c>
      <c r="H269" s="36">
        <v>48.521000000000001</v>
      </c>
      <c r="I269" s="36">
        <v>9.5890000000000004</v>
      </c>
      <c r="J269" s="50"/>
      <c r="K269" s="50"/>
      <c r="L269" s="50"/>
      <c r="M269" s="50"/>
      <c r="N269" s="50"/>
      <c r="O269" s="50"/>
    </row>
    <row r="270" spans="1:15" s="49" customFormat="1" x14ac:dyDescent="0.25">
      <c r="A270" s="40">
        <v>33389</v>
      </c>
      <c r="B270" s="48">
        <v>1991</v>
      </c>
      <c r="C270" s="47">
        <v>5</v>
      </c>
      <c r="D270" s="37">
        <v>65.540000000000006</v>
      </c>
      <c r="E270" s="37">
        <v>2.6619999999999999</v>
      </c>
      <c r="F270" s="37">
        <v>114.1</v>
      </c>
      <c r="G270" s="37">
        <v>-1.046</v>
      </c>
      <c r="H270" s="36">
        <v>48.872</v>
      </c>
      <c r="I270" s="36">
        <v>9.0530000000000008</v>
      </c>
      <c r="J270" s="50"/>
      <c r="K270" s="50"/>
      <c r="L270" s="50"/>
      <c r="M270" s="50"/>
      <c r="N270" s="50"/>
      <c r="O270" s="50"/>
    </row>
    <row r="271" spans="1:15" s="49" customFormat="1" x14ac:dyDescent="0.25">
      <c r="A271" s="40">
        <v>33419</v>
      </c>
      <c r="B271" s="48">
        <v>1991</v>
      </c>
      <c r="C271" s="47">
        <v>6</v>
      </c>
      <c r="D271" s="37">
        <v>65.704999999999998</v>
      </c>
      <c r="E271" s="37">
        <v>3.06</v>
      </c>
      <c r="F271" s="37">
        <v>113.9</v>
      </c>
      <c r="G271" s="37">
        <v>-2.0830000000000002</v>
      </c>
      <c r="H271" s="36">
        <v>49.131999999999998</v>
      </c>
      <c r="I271" s="36">
        <v>6.5659999999999998</v>
      </c>
      <c r="J271" s="50"/>
      <c r="K271" s="50"/>
      <c r="L271" s="50"/>
      <c r="M271" s="50"/>
      <c r="N271" s="50"/>
      <c r="O271" s="50"/>
    </row>
    <row r="272" spans="1:15" s="49" customFormat="1" x14ac:dyDescent="0.25">
      <c r="A272" s="40">
        <v>33450</v>
      </c>
      <c r="B272" s="48">
        <v>1991</v>
      </c>
      <c r="C272" s="47">
        <v>7</v>
      </c>
      <c r="D272" s="37">
        <v>65.882999999999996</v>
      </c>
      <c r="E272" s="37">
        <v>3.302</v>
      </c>
      <c r="F272" s="37">
        <v>113.6</v>
      </c>
      <c r="G272" s="37">
        <v>-3.1150000000000002</v>
      </c>
      <c r="H272" s="36">
        <v>49.305999999999997</v>
      </c>
      <c r="I272" s="36">
        <v>4.3289999999999997</v>
      </c>
      <c r="J272" s="50"/>
      <c r="K272" s="50"/>
      <c r="L272" s="50"/>
      <c r="M272" s="50"/>
      <c r="N272" s="50"/>
      <c r="O272" s="50"/>
    </row>
    <row r="273" spans="1:15" s="49" customFormat="1" x14ac:dyDescent="0.25">
      <c r="A273" s="40">
        <v>33481</v>
      </c>
      <c r="B273" s="48">
        <v>1991</v>
      </c>
      <c r="C273" s="47">
        <v>8</v>
      </c>
      <c r="D273" s="37">
        <v>66.058999999999997</v>
      </c>
      <c r="E273" s="37">
        <v>3.2589999999999999</v>
      </c>
      <c r="F273" s="37">
        <v>113.8</v>
      </c>
      <c r="G273" s="37">
        <v>2.133</v>
      </c>
      <c r="H273" s="36">
        <v>49.430999999999997</v>
      </c>
      <c r="I273" s="36">
        <v>3.0790000000000002</v>
      </c>
      <c r="J273" s="50"/>
      <c r="K273" s="50"/>
      <c r="L273" s="50"/>
      <c r="M273" s="50"/>
      <c r="N273" s="50"/>
      <c r="O273" s="50"/>
    </row>
    <row r="274" spans="1:15" s="49" customFormat="1" x14ac:dyDescent="0.25">
      <c r="A274" s="40">
        <v>33511</v>
      </c>
      <c r="B274" s="48">
        <v>1991</v>
      </c>
      <c r="C274" s="47">
        <v>9</v>
      </c>
      <c r="D274" s="37">
        <v>66.212999999999994</v>
      </c>
      <c r="E274" s="37">
        <v>2.8330000000000002</v>
      </c>
      <c r="F274" s="37">
        <v>114</v>
      </c>
      <c r="G274" s="37">
        <v>2.129</v>
      </c>
      <c r="H274" s="36">
        <v>49.545000000000002</v>
      </c>
      <c r="I274" s="36">
        <v>2.8260000000000001</v>
      </c>
      <c r="J274" s="50"/>
      <c r="K274" s="50"/>
      <c r="L274" s="50"/>
      <c r="M274" s="50"/>
      <c r="N274" s="50"/>
      <c r="O274" s="50"/>
    </row>
    <row r="275" spans="1:15" s="49" customFormat="1" x14ac:dyDescent="0.25">
      <c r="A275" s="40">
        <v>33542</v>
      </c>
      <c r="B275" s="48">
        <v>1991</v>
      </c>
      <c r="C275" s="47">
        <v>10</v>
      </c>
      <c r="D275" s="37">
        <v>66.341999999999999</v>
      </c>
      <c r="E275" s="37">
        <v>2.355</v>
      </c>
      <c r="F275" s="37">
        <v>114</v>
      </c>
      <c r="G275" s="37">
        <v>0</v>
      </c>
      <c r="H275" s="36">
        <v>49.720999999999997</v>
      </c>
      <c r="I275" s="36">
        <v>4.3330000000000002</v>
      </c>
      <c r="J275" s="50"/>
      <c r="K275" s="50"/>
      <c r="L275" s="50"/>
      <c r="M275" s="50"/>
      <c r="N275" s="50"/>
      <c r="O275" s="50"/>
    </row>
    <row r="276" spans="1:15" s="49" customFormat="1" x14ac:dyDescent="0.25">
      <c r="A276" s="40">
        <v>33572</v>
      </c>
      <c r="B276" s="48">
        <v>1991</v>
      </c>
      <c r="C276" s="47">
        <v>11</v>
      </c>
      <c r="D276" s="37">
        <v>66.441999999999993</v>
      </c>
      <c r="E276" s="37">
        <v>1.8360000000000001</v>
      </c>
      <c r="F276" s="37">
        <v>114.1</v>
      </c>
      <c r="G276" s="37">
        <v>1.0580000000000001</v>
      </c>
      <c r="H276" s="36">
        <v>50.030999999999999</v>
      </c>
      <c r="I276" s="36">
        <v>7.7350000000000003</v>
      </c>
      <c r="J276" s="50"/>
      <c r="K276" s="50"/>
      <c r="L276" s="50"/>
      <c r="M276" s="50"/>
      <c r="N276" s="50"/>
      <c r="O276" s="50"/>
    </row>
    <row r="277" spans="1:15" s="49" customFormat="1" x14ac:dyDescent="0.25">
      <c r="A277" s="40">
        <v>33603</v>
      </c>
      <c r="B277" s="48">
        <v>1991</v>
      </c>
      <c r="C277" s="47">
        <v>12</v>
      </c>
      <c r="D277" s="37">
        <v>66.518000000000001</v>
      </c>
      <c r="E277" s="37">
        <v>1.377</v>
      </c>
      <c r="F277" s="37">
        <v>114</v>
      </c>
      <c r="G277" s="37">
        <v>-1.0469999999999999</v>
      </c>
      <c r="H277" s="36">
        <v>50.505000000000003</v>
      </c>
      <c r="I277" s="36">
        <v>11.986000000000001</v>
      </c>
      <c r="J277" s="50"/>
      <c r="K277" s="50"/>
      <c r="L277" s="50"/>
      <c r="M277" s="50"/>
      <c r="N277" s="50"/>
      <c r="O277" s="50"/>
    </row>
    <row r="278" spans="1:15" s="46" customFormat="1" x14ac:dyDescent="0.25">
      <c r="A278" s="40">
        <v>33634</v>
      </c>
      <c r="B278" s="48">
        <v>1992</v>
      </c>
      <c r="C278" s="47">
        <v>1</v>
      </c>
      <c r="D278" s="37">
        <v>66.591999999999999</v>
      </c>
      <c r="E278" s="37">
        <v>1.34</v>
      </c>
      <c r="F278" s="37">
        <v>113.4</v>
      </c>
      <c r="G278" s="37">
        <v>-6.1360000000000001</v>
      </c>
      <c r="H278" s="36">
        <v>51.04</v>
      </c>
      <c r="I278" s="36">
        <v>13.484999999999999</v>
      </c>
    </row>
    <row r="279" spans="1:15" s="46" customFormat="1" x14ac:dyDescent="0.25">
      <c r="A279" s="40">
        <v>33663</v>
      </c>
      <c r="B279" s="48">
        <v>1992</v>
      </c>
      <c r="C279" s="47">
        <v>2</v>
      </c>
      <c r="D279" s="37">
        <v>66.686999999999998</v>
      </c>
      <c r="E279" s="37">
        <v>1.724</v>
      </c>
      <c r="F279" s="37">
        <v>113.8</v>
      </c>
      <c r="G279" s="37">
        <v>4.3159999999999998</v>
      </c>
      <c r="H279" s="36">
        <v>51.457999999999998</v>
      </c>
      <c r="I279" s="36">
        <v>10.276999999999999</v>
      </c>
    </row>
    <row r="280" spans="1:15" s="46" customFormat="1" x14ac:dyDescent="0.25">
      <c r="A280" s="40">
        <v>33694</v>
      </c>
      <c r="B280" s="48">
        <v>1992</v>
      </c>
      <c r="C280" s="47">
        <v>3</v>
      </c>
      <c r="D280" s="37">
        <v>66.819999999999993</v>
      </c>
      <c r="E280" s="37">
        <v>2.4249999999999998</v>
      </c>
      <c r="F280" s="37">
        <v>113.9</v>
      </c>
      <c r="G280" s="37">
        <v>1.06</v>
      </c>
      <c r="H280" s="36">
        <v>51.677</v>
      </c>
      <c r="I280" s="36">
        <v>5.2249999999999996</v>
      </c>
    </row>
    <row r="281" spans="1:15" s="46" customFormat="1" x14ac:dyDescent="0.25">
      <c r="A281" s="40">
        <v>33724</v>
      </c>
      <c r="B281" s="48">
        <v>1992</v>
      </c>
      <c r="C281" s="47">
        <v>4</v>
      </c>
      <c r="D281" s="37">
        <v>66.972999999999999</v>
      </c>
      <c r="E281" s="37">
        <v>2.7789999999999999</v>
      </c>
      <c r="F281" s="37">
        <v>114.1</v>
      </c>
      <c r="G281" s="37">
        <v>2.1280000000000001</v>
      </c>
      <c r="H281" s="36">
        <v>51.765999999999998</v>
      </c>
      <c r="I281" s="36">
        <v>2.097</v>
      </c>
    </row>
    <row r="282" spans="1:15" s="46" customFormat="1" x14ac:dyDescent="0.25">
      <c r="A282" s="40">
        <v>33755</v>
      </c>
      <c r="B282" s="48">
        <v>1992</v>
      </c>
      <c r="C282" s="47">
        <v>5</v>
      </c>
      <c r="D282" s="37">
        <v>67.11</v>
      </c>
      <c r="E282" s="37">
        <v>2.4790000000000001</v>
      </c>
      <c r="F282" s="37">
        <v>114.5</v>
      </c>
      <c r="G282" s="37">
        <v>4.2889999999999997</v>
      </c>
      <c r="H282" s="36">
        <v>51.843000000000004</v>
      </c>
      <c r="I282" s="36">
        <v>1.802</v>
      </c>
    </row>
    <row r="283" spans="1:15" s="46" customFormat="1" x14ac:dyDescent="0.25">
      <c r="A283" s="40">
        <v>33785</v>
      </c>
      <c r="B283" s="48">
        <v>1992</v>
      </c>
      <c r="C283" s="47">
        <v>6</v>
      </c>
      <c r="D283" s="37">
        <v>67.210999999999999</v>
      </c>
      <c r="E283" s="37">
        <v>1.819</v>
      </c>
      <c r="F283" s="37">
        <v>115.1</v>
      </c>
      <c r="G283" s="37">
        <v>6.4729999999999999</v>
      </c>
      <c r="H283" s="36">
        <v>51.999000000000002</v>
      </c>
      <c r="I283" s="36">
        <v>3.6579999999999999</v>
      </c>
    </row>
    <row r="284" spans="1:15" s="46" customFormat="1" x14ac:dyDescent="0.25">
      <c r="A284" s="40">
        <v>33816</v>
      </c>
      <c r="B284" s="48">
        <v>1992</v>
      </c>
      <c r="C284" s="47">
        <v>7</v>
      </c>
      <c r="D284" s="37">
        <v>67.296999999999997</v>
      </c>
      <c r="E284" s="37">
        <v>1.554</v>
      </c>
      <c r="F284" s="37">
        <v>115.2</v>
      </c>
      <c r="G284" s="37">
        <v>1.048</v>
      </c>
      <c r="H284" s="36">
        <v>52.222000000000001</v>
      </c>
      <c r="I284" s="36">
        <v>5.2729999999999997</v>
      </c>
    </row>
    <row r="285" spans="1:15" s="46" customFormat="1" x14ac:dyDescent="0.25">
      <c r="A285" s="40">
        <v>33847</v>
      </c>
      <c r="B285" s="48">
        <v>1992</v>
      </c>
      <c r="C285" s="47">
        <v>8</v>
      </c>
      <c r="D285" s="37">
        <v>67.406999999999996</v>
      </c>
      <c r="E285" s="37">
        <v>1.97</v>
      </c>
      <c r="F285" s="37">
        <v>115.1</v>
      </c>
      <c r="G285" s="37">
        <v>-1.0369999999999999</v>
      </c>
      <c r="H285" s="36">
        <v>52.470999999999997</v>
      </c>
      <c r="I285" s="36">
        <v>5.8789999999999996</v>
      </c>
    </row>
    <row r="286" spans="1:15" s="46" customFormat="1" x14ac:dyDescent="0.25">
      <c r="A286" s="40">
        <v>33877</v>
      </c>
      <c r="B286" s="48">
        <v>1992</v>
      </c>
      <c r="C286" s="47">
        <v>9</v>
      </c>
      <c r="D286" s="37">
        <v>67.558000000000007</v>
      </c>
      <c r="E286" s="37">
        <v>2.722</v>
      </c>
      <c r="F286" s="37">
        <v>115.3</v>
      </c>
      <c r="G286" s="37">
        <v>2.105</v>
      </c>
      <c r="H286" s="36">
        <v>52.689</v>
      </c>
      <c r="I286" s="36">
        <v>5.0940000000000003</v>
      </c>
    </row>
    <row r="287" spans="1:15" s="46" customFormat="1" x14ac:dyDescent="0.25">
      <c r="A287" s="40">
        <v>33908</v>
      </c>
      <c r="B287" s="48">
        <v>1992</v>
      </c>
      <c r="C287" s="47">
        <v>10</v>
      </c>
      <c r="D287" s="37">
        <v>67.733999999999995</v>
      </c>
      <c r="E287" s="37">
        <v>3.17</v>
      </c>
      <c r="F287" s="37">
        <v>115.3</v>
      </c>
      <c r="G287" s="37">
        <v>0</v>
      </c>
      <c r="H287" s="36">
        <v>52.817999999999998</v>
      </c>
      <c r="I287" s="36">
        <v>2.9870000000000001</v>
      </c>
    </row>
    <row r="288" spans="1:15" s="46" customFormat="1" x14ac:dyDescent="0.25">
      <c r="A288" s="40">
        <v>33938</v>
      </c>
      <c r="B288" s="48">
        <v>1992</v>
      </c>
      <c r="C288" s="47">
        <v>11</v>
      </c>
      <c r="D288" s="37">
        <v>67.903000000000006</v>
      </c>
      <c r="E288" s="37">
        <v>3.0470000000000002</v>
      </c>
      <c r="F288" s="37">
        <v>115.1</v>
      </c>
      <c r="G288" s="37">
        <v>-2.0619999999999998</v>
      </c>
      <c r="H288" s="36">
        <v>52.798000000000002</v>
      </c>
      <c r="I288" s="36">
        <v>-0.46600000000000003</v>
      </c>
    </row>
    <row r="289" spans="1:9" s="46" customFormat="1" x14ac:dyDescent="0.25">
      <c r="A289" s="40">
        <v>33969</v>
      </c>
      <c r="B289" s="48">
        <v>1992</v>
      </c>
      <c r="C289" s="47">
        <v>12</v>
      </c>
      <c r="D289" s="37">
        <v>68.045000000000002</v>
      </c>
      <c r="E289" s="37">
        <v>2.54</v>
      </c>
      <c r="F289" s="37">
        <v>115.1</v>
      </c>
      <c r="G289" s="37">
        <v>0</v>
      </c>
      <c r="H289" s="36">
        <v>52.609000000000002</v>
      </c>
      <c r="I289" s="36">
        <v>-4.1980000000000004</v>
      </c>
    </row>
    <row r="290" spans="1:9" s="46" customFormat="1" x14ac:dyDescent="0.25">
      <c r="A290" s="40">
        <v>34000</v>
      </c>
      <c r="B290" s="47">
        <v>1993</v>
      </c>
      <c r="C290" s="47">
        <v>1</v>
      </c>
      <c r="D290" s="37">
        <v>68.171999999999997</v>
      </c>
      <c r="E290" s="37">
        <v>2.2509999999999999</v>
      </c>
      <c r="F290" s="37">
        <v>115.4</v>
      </c>
      <c r="G290" s="37">
        <v>3.173</v>
      </c>
      <c r="H290" s="36">
        <v>52.377000000000002</v>
      </c>
      <c r="I290" s="36">
        <v>-5.18</v>
      </c>
    </row>
    <row r="291" spans="1:9" s="46" customFormat="1" x14ac:dyDescent="0.25">
      <c r="A291" s="40">
        <v>34028</v>
      </c>
      <c r="B291" s="47">
        <v>1993</v>
      </c>
      <c r="C291" s="47">
        <v>2</v>
      </c>
      <c r="D291" s="37">
        <v>68.293000000000006</v>
      </c>
      <c r="E291" s="37">
        <v>2.1629999999999998</v>
      </c>
      <c r="F291" s="37">
        <v>115.9</v>
      </c>
      <c r="G291" s="37">
        <v>5.3250000000000002</v>
      </c>
      <c r="H291" s="36">
        <v>52.277000000000001</v>
      </c>
      <c r="I291" s="36">
        <v>-2.258</v>
      </c>
    </row>
    <row r="292" spans="1:9" s="46" customFormat="1" x14ac:dyDescent="0.25">
      <c r="A292" s="40">
        <v>34059</v>
      </c>
      <c r="B292" s="47">
        <v>1993</v>
      </c>
      <c r="C292" s="47">
        <v>3</v>
      </c>
      <c r="D292" s="37">
        <v>68.427999999999997</v>
      </c>
      <c r="E292" s="37">
        <v>2.4</v>
      </c>
      <c r="F292" s="37">
        <v>116.3</v>
      </c>
      <c r="G292" s="37">
        <v>4.2210000000000001</v>
      </c>
      <c r="H292" s="36">
        <v>52.395000000000003</v>
      </c>
      <c r="I292" s="36">
        <v>2.7509999999999999</v>
      </c>
    </row>
    <row r="293" spans="1:9" s="46" customFormat="1" x14ac:dyDescent="0.25">
      <c r="A293" s="40">
        <v>34089</v>
      </c>
      <c r="B293" s="47">
        <v>1993</v>
      </c>
      <c r="C293" s="47">
        <v>4</v>
      </c>
      <c r="D293" s="37">
        <v>68.572999999999993</v>
      </c>
      <c r="E293" s="37">
        <v>2.569</v>
      </c>
      <c r="F293" s="37">
        <v>116.6</v>
      </c>
      <c r="G293" s="37">
        <v>3.14</v>
      </c>
      <c r="H293" s="36">
        <v>52.631</v>
      </c>
      <c r="I293" s="36">
        <v>5.5389999999999997</v>
      </c>
    </row>
    <row r="294" spans="1:9" s="46" customFormat="1" x14ac:dyDescent="0.25">
      <c r="A294" s="40">
        <v>34120</v>
      </c>
      <c r="B294" s="47">
        <v>1993</v>
      </c>
      <c r="C294" s="47">
        <v>5</v>
      </c>
      <c r="D294" s="37">
        <v>68.707999999999998</v>
      </c>
      <c r="E294" s="37">
        <v>2.375</v>
      </c>
      <c r="F294" s="37">
        <v>116.3</v>
      </c>
      <c r="G294" s="37">
        <v>-3.044</v>
      </c>
      <c r="H294" s="36">
        <v>52.802999999999997</v>
      </c>
      <c r="I294" s="36">
        <v>3.9809999999999999</v>
      </c>
    </row>
    <row r="295" spans="1:9" s="46" customFormat="1" x14ac:dyDescent="0.25">
      <c r="A295" s="40">
        <v>34150</v>
      </c>
      <c r="B295" s="47">
        <v>1993</v>
      </c>
      <c r="C295" s="47">
        <v>6</v>
      </c>
      <c r="D295" s="37">
        <v>68.822000000000003</v>
      </c>
      <c r="E295" s="37">
        <v>2.0169999999999999</v>
      </c>
      <c r="F295" s="37">
        <v>116.3</v>
      </c>
      <c r="G295" s="37">
        <v>0</v>
      </c>
      <c r="H295" s="36">
        <v>52.795999999999999</v>
      </c>
      <c r="I295" s="36">
        <v>-0.15</v>
      </c>
    </row>
    <row r="296" spans="1:9" s="46" customFormat="1" x14ac:dyDescent="0.25">
      <c r="A296" s="40">
        <v>34181</v>
      </c>
      <c r="B296" s="47">
        <v>1993</v>
      </c>
      <c r="C296" s="47">
        <v>7</v>
      </c>
      <c r="D296" s="37">
        <v>68.927000000000007</v>
      </c>
      <c r="E296" s="37">
        <v>1.8460000000000001</v>
      </c>
      <c r="F296" s="37">
        <v>116.3</v>
      </c>
      <c r="G296" s="37">
        <v>0</v>
      </c>
      <c r="H296" s="36">
        <v>52.707000000000001</v>
      </c>
      <c r="I296" s="36">
        <v>-2.0059999999999998</v>
      </c>
    </row>
    <row r="297" spans="1:9" s="46" customFormat="1" x14ac:dyDescent="0.25">
      <c r="A297" s="40">
        <v>34212</v>
      </c>
      <c r="B297" s="47">
        <v>1993</v>
      </c>
      <c r="C297" s="47">
        <v>8</v>
      </c>
      <c r="D297" s="37">
        <v>69.042000000000002</v>
      </c>
      <c r="E297" s="37">
        <v>2.016</v>
      </c>
      <c r="F297" s="37">
        <v>116.2</v>
      </c>
      <c r="G297" s="37">
        <v>-1.0269999999999999</v>
      </c>
      <c r="H297" s="36">
        <v>52.703000000000003</v>
      </c>
      <c r="I297" s="36">
        <v>-8.6999999999999994E-2</v>
      </c>
    </row>
    <row r="298" spans="1:9" s="46" customFormat="1" x14ac:dyDescent="0.25">
      <c r="A298" s="40">
        <v>34242</v>
      </c>
      <c r="B298" s="47">
        <v>1993</v>
      </c>
      <c r="C298" s="47">
        <v>9</v>
      </c>
      <c r="D298" s="37">
        <v>69.173000000000002</v>
      </c>
      <c r="E298" s="37">
        <v>2.3149999999999999</v>
      </c>
      <c r="F298" s="37">
        <v>116.3</v>
      </c>
      <c r="G298" s="37">
        <v>1.038</v>
      </c>
      <c r="H298" s="36">
        <v>52.88</v>
      </c>
      <c r="I298" s="36">
        <v>4.0910000000000002</v>
      </c>
    </row>
    <row r="299" spans="1:9" s="46" customFormat="1" x14ac:dyDescent="0.25">
      <c r="A299" s="40">
        <v>34273</v>
      </c>
      <c r="B299" s="47">
        <v>1993</v>
      </c>
      <c r="C299" s="47">
        <v>10</v>
      </c>
      <c r="D299" s="37">
        <v>69.316000000000003</v>
      </c>
      <c r="E299" s="37">
        <v>2.5059999999999998</v>
      </c>
      <c r="F299" s="37">
        <v>116.4</v>
      </c>
      <c r="G299" s="37">
        <v>1.0369999999999999</v>
      </c>
      <c r="H299" s="36">
        <v>53.116</v>
      </c>
      <c r="I299" s="36">
        <v>5.49</v>
      </c>
    </row>
    <row r="300" spans="1:9" s="46" customFormat="1" x14ac:dyDescent="0.25">
      <c r="A300" s="40">
        <v>34303</v>
      </c>
      <c r="B300" s="47">
        <v>1993</v>
      </c>
      <c r="C300" s="47">
        <v>11</v>
      </c>
      <c r="D300" s="37">
        <v>69.456000000000003</v>
      </c>
      <c r="E300" s="37">
        <v>2.452</v>
      </c>
      <c r="F300" s="37">
        <v>116.5</v>
      </c>
      <c r="G300" s="37">
        <v>1.036</v>
      </c>
      <c r="H300" s="36">
        <v>53.225000000000001</v>
      </c>
      <c r="I300" s="36">
        <v>2.4910000000000001</v>
      </c>
    </row>
    <row r="301" spans="1:9" s="46" customFormat="1" x14ac:dyDescent="0.25">
      <c r="A301" s="40">
        <v>34334</v>
      </c>
      <c r="B301" s="47">
        <v>1993</v>
      </c>
      <c r="C301" s="47">
        <v>12</v>
      </c>
      <c r="D301" s="37">
        <v>69.584000000000003</v>
      </c>
      <c r="E301" s="37">
        <v>2.2200000000000002</v>
      </c>
      <c r="F301" s="37">
        <v>116.2</v>
      </c>
      <c r="G301" s="37">
        <v>-3.0470000000000002</v>
      </c>
      <c r="H301" s="36">
        <v>53.097000000000001</v>
      </c>
      <c r="I301" s="36">
        <v>-2.831</v>
      </c>
    </row>
    <row r="302" spans="1:9" s="46" customFormat="1" x14ac:dyDescent="0.25">
      <c r="A302" s="40">
        <v>34365</v>
      </c>
      <c r="B302" s="47">
        <v>1994</v>
      </c>
      <c r="C302" s="47">
        <v>1</v>
      </c>
      <c r="D302" s="37">
        <v>69.700999999999993</v>
      </c>
      <c r="E302" s="37">
        <v>2.0499999999999998</v>
      </c>
      <c r="F302" s="37">
        <v>116.5</v>
      </c>
      <c r="G302" s="37">
        <v>3.1419999999999999</v>
      </c>
      <c r="H302" s="36">
        <v>52.868000000000002</v>
      </c>
      <c r="I302" s="36">
        <v>-5.0620000000000003</v>
      </c>
    </row>
    <row r="303" spans="1:9" s="46" customFormat="1" x14ac:dyDescent="0.25">
      <c r="A303" s="40">
        <v>34393</v>
      </c>
      <c r="B303" s="47">
        <v>1994</v>
      </c>
      <c r="C303" s="47">
        <v>2</v>
      </c>
      <c r="D303" s="37">
        <v>69.807000000000002</v>
      </c>
      <c r="E303" s="37">
        <v>1.843</v>
      </c>
      <c r="F303" s="37">
        <v>116.9</v>
      </c>
      <c r="G303" s="37">
        <v>4.1989999999999998</v>
      </c>
      <c r="H303" s="36">
        <v>52.758000000000003</v>
      </c>
      <c r="I303" s="36">
        <v>-2.4710000000000001</v>
      </c>
    </row>
    <row r="304" spans="1:9" s="46" customFormat="1" x14ac:dyDescent="0.25">
      <c r="A304" s="40">
        <v>34424</v>
      </c>
      <c r="B304" s="47">
        <v>1994</v>
      </c>
      <c r="C304" s="47">
        <v>3</v>
      </c>
      <c r="D304" s="37">
        <v>69.912000000000006</v>
      </c>
      <c r="E304" s="37">
        <v>1.8169999999999999</v>
      </c>
      <c r="F304" s="37">
        <v>117.1</v>
      </c>
      <c r="G304" s="37">
        <v>2.0720000000000001</v>
      </c>
      <c r="H304" s="36">
        <v>52.883000000000003</v>
      </c>
      <c r="I304" s="36">
        <v>2.8879999999999999</v>
      </c>
    </row>
    <row r="305" spans="1:9" s="46" customFormat="1" x14ac:dyDescent="0.25">
      <c r="A305" s="40">
        <v>34454</v>
      </c>
      <c r="B305" s="47">
        <v>1994</v>
      </c>
      <c r="C305" s="47">
        <v>4</v>
      </c>
      <c r="D305" s="37">
        <v>70.022999999999996</v>
      </c>
      <c r="E305" s="37">
        <v>1.91</v>
      </c>
      <c r="F305" s="37">
        <v>117.1</v>
      </c>
      <c r="G305" s="37">
        <v>0</v>
      </c>
      <c r="H305" s="36">
        <v>53.143000000000001</v>
      </c>
      <c r="I305" s="36">
        <v>6.0529999999999999</v>
      </c>
    </row>
    <row r="306" spans="1:9" s="46" customFormat="1" x14ac:dyDescent="0.25">
      <c r="A306" s="40">
        <v>34485</v>
      </c>
      <c r="B306" s="47">
        <v>1994</v>
      </c>
      <c r="C306" s="47">
        <v>5</v>
      </c>
      <c r="D306" s="37">
        <v>70.138000000000005</v>
      </c>
      <c r="E306" s="37">
        <v>1.9930000000000001</v>
      </c>
      <c r="F306" s="37">
        <v>117.2</v>
      </c>
      <c r="G306" s="37">
        <v>1.03</v>
      </c>
      <c r="H306" s="36">
        <v>53.343000000000004</v>
      </c>
      <c r="I306" s="36">
        <v>4.6040000000000001</v>
      </c>
    </row>
    <row r="307" spans="1:9" s="46" customFormat="1" x14ac:dyDescent="0.25">
      <c r="A307" s="40">
        <v>34515</v>
      </c>
      <c r="B307" s="47">
        <v>1994</v>
      </c>
      <c r="C307" s="47">
        <v>6</v>
      </c>
      <c r="D307" s="37">
        <v>70.260000000000005</v>
      </c>
      <c r="E307" s="37">
        <v>2.1040000000000001</v>
      </c>
      <c r="F307" s="37">
        <v>117.8</v>
      </c>
      <c r="G307" s="37">
        <v>6.319</v>
      </c>
      <c r="H307" s="36">
        <v>53.354999999999997</v>
      </c>
      <c r="I307" s="36">
        <v>0.29099999999999998</v>
      </c>
    </row>
    <row r="308" spans="1:9" s="46" customFormat="1" x14ac:dyDescent="0.25">
      <c r="A308" s="40">
        <v>34546</v>
      </c>
      <c r="B308" s="47">
        <v>1994</v>
      </c>
      <c r="C308" s="47">
        <v>7</v>
      </c>
      <c r="D308" s="37">
        <v>70.385999999999996</v>
      </c>
      <c r="E308" s="37">
        <v>2.1819999999999999</v>
      </c>
      <c r="F308" s="37">
        <v>118.3</v>
      </c>
      <c r="G308" s="37">
        <v>5.2140000000000004</v>
      </c>
      <c r="H308" s="36">
        <v>53.262999999999998</v>
      </c>
      <c r="I308" s="36">
        <v>-2.0710000000000002</v>
      </c>
    </row>
    <row r="309" spans="1:9" s="46" customFormat="1" x14ac:dyDescent="0.25">
      <c r="A309" s="40">
        <v>34577</v>
      </c>
      <c r="B309" s="47">
        <v>1994</v>
      </c>
      <c r="C309" s="47">
        <v>8</v>
      </c>
      <c r="D309" s="37">
        <v>70.516000000000005</v>
      </c>
      <c r="E309" s="37">
        <v>2.2410000000000001</v>
      </c>
      <c r="F309" s="37">
        <v>119.1</v>
      </c>
      <c r="G309" s="37">
        <v>8.4239999999999995</v>
      </c>
      <c r="H309" s="36">
        <v>53.216000000000001</v>
      </c>
      <c r="I309" s="36">
        <v>-1.0429999999999999</v>
      </c>
    </row>
    <row r="310" spans="1:9" s="46" customFormat="1" x14ac:dyDescent="0.25">
      <c r="A310" s="40">
        <v>34607</v>
      </c>
      <c r="B310" s="47">
        <v>1994</v>
      </c>
      <c r="C310" s="47">
        <v>9</v>
      </c>
      <c r="D310" s="37">
        <v>70.644000000000005</v>
      </c>
      <c r="E310" s="37">
        <v>2.1920000000000002</v>
      </c>
      <c r="F310" s="37">
        <v>119.6</v>
      </c>
      <c r="G310" s="37">
        <v>5.1559999999999997</v>
      </c>
      <c r="H310" s="36">
        <v>53.317999999999998</v>
      </c>
      <c r="I310" s="36">
        <v>2.3290000000000002</v>
      </c>
    </row>
    <row r="311" spans="1:9" s="46" customFormat="1" x14ac:dyDescent="0.25">
      <c r="A311" s="40">
        <v>34638</v>
      </c>
      <c r="B311" s="47">
        <v>1994</v>
      </c>
      <c r="C311" s="47">
        <v>10</v>
      </c>
      <c r="D311" s="37">
        <v>70.772999999999996</v>
      </c>
      <c r="E311" s="37">
        <v>2.2090000000000001</v>
      </c>
      <c r="F311" s="37">
        <v>120.1</v>
      </c>
      <c r="G311" s="37">
        <v>5.1340000000000003</v>
      </c>
      <c r="H311" s="36">
        <v>53.515000000000001</v>
      </c>
      <c r="I311" s="36">
        <v>4.5289999999999999</v>
      </c>
    </row>
    <row r="312" spans="1:9" s="46" customFormat="1" x14ac:dyDescent="0.25">
      <c r="A312" s="40">
        <v>34668</v>
      </c>
      <c r="B312" s="47">
        <v>1994</v>
      </c>
      <c r="C312" s="47">
        <v>11</v>
      </c>
      <c r="D312" s="37">
        <v>70.905000000000001</v>
      </c>
      <c r="E312" s="37">
        <v>2.274</v>
      </c>
      <c r="F312" s="37">
        <v>121</v>
      </c>
      <c r="G312" s="37">
        <v>9.3729999999999993</v>
      </c>
      <c r="H312" s="36">
        <v>53.706000000000003</v>
      </c>
      <c r="I312" s="36">
        <v>4.351</v>
      </c>
    </row>
    <row r="313" spans="1:9" s="46" customFormat="1" x14ac:dyDescent="0.25">
      <c r="A313" s="40">
        <v>34699</v>
      </c>
      <c r="B313" s="47">
        <v>1994</v>
      </c>
      <c r="C313" s="47">
        <v>12</v>
      </c>
      <c r="D313" s="37">
        <v>71.043000000000006</v>
      </c>
      <c r="E313" s="37">
        <v>2.36</v>
      </c>
      <c r="F313" s="37">
        <v>121.5</v>
      </c>
      <c r="G313" s="37">
        <v>5.0730000000000004</v>
      </c>
      <c r="H313" s="36">
        <v>53.82</v>
      </c>
      <c r="I313" s="36">
        <v>2.58</v>
      </c>
    </row>
    <row r="314" spans="1:9" s="46" customFormat="1" x14ac:dyDescent="0.25">
      <c r="A314" s="40">
        <v>34730</v>
      </c>
      <c r="B314" s="47">
        <v>1995</v>
      </c>
      <c r="C314" s="47">
        <v>1</v>
      </c>
      <c r="D314" s="37">
        <v>71.183999999999997</v>
      </c>
      <c r="E314" s="37">
        <v>2.41</v>
      </c>
      <c r="F314" s="37">
        <v>122.8</v>
      </c>
      <c r="G314" s="37">
        <v>13.622999999999999</v>
      </c>
      <c r="H314" s="36">
        <v>53.890999999999998</v>
      </c>
      <c r="I314" s="36">
        <v>1.593</v>
      </c>
    </row>
    <row r="315" spans="1:9" s="46" customFormat="1" x14ac:dyDescent="0.25">
      <c r="A315" s="40">
        <v>34758</v>
      </c>
      <c r="B315" s="47">
        <v>1995</v>
      </c>
      <c r="C315" s="47">
        <v>2</v>
      </c>
      <c r="D315" s="37">
        <v>71.313999999999993</v>
      </c>
      <c r="E315" s="37">
        <v>2.2080000000000002</v>
      </c>
      <c r="F315" s="37">
        <v>123.7</v>
      </c>
      <c r="G315" s="37">
        <v>9.1579999999999995</v>
      </c>
      <c r="H315" s="36">
        <v>53.975999999999999</v>
      </c>
      <c r="I315" s="36">
        <v>1.921</v>
      </c>
    </row>
    <row r="316" spans="1:9" s="46" customFormat="1" x14ac:dyDescent="0.25">
      <c r="A316" s="40">
        <v>34789</v>
      </c>
      <c r="B316" s="47">
        <v>1995</v>
      </c>
      <c r="C316" s="47">
        <v>3</v>
      </c>
      <c r="D316" s="37">
        <v>71.435000000000002</v>
      </c>
      <c r="E316" s="37">
        <v>2.0539999999999998</v>
      </c>
      <c r="F316" s="37">
        <v>124.3</v>
      </c>
      <c r="G316" s="37">
        <v>5.9779999999999998</v>
      </c>
      <c r="H316" s="36">
        <v>54.119</v>
      </c>
      <c r="I316" s="36">
        <v>3.2229999999999999</v>
      </c>
    </row>
    <row r="317" spans="1:9" s="46" customFormat="1" x14ac:dyDescent="0.25">
      <c r="A317" s="40">
        <v>34819</v>
      </c>
      <c r="B317" s="47">
        <v>1995</v>
      </c>
      <c r="C317" s="47">
        <v>4</v>
      </c>
      <c r="D317" s="37">
        <v>71.552000000000007</v>
      </c>
      <c r="E317" s="37">
        <v>1.98</v>
      </c>
      <c r="F317" s="37">
        <v>125</v>
      </c>
      <c r="G317" s="37">
        <v>6.9710000000000001</v>
      </c>
      <c r="H317" s="36">
        <v>54.298000000000002</v>
      </c>
      <c r="I317" s="36">
        <v>4.0439999999999996</v>
      </c>
    </row>
    <row r="318" spans="1:9" s="46" customFormat="1" x14ac:dyDescent="0.25">
      <c r="A318" s="40">
        <v>34850</v>
      </c>
      <c r="B318" s="47">
        <v>1995</v>
      </c>
      <c r="C318" s="47">
        <v>5</v>
      </c>
      <c r="D318" s="37">
        <v>71.662000000000006</v>
      </c>
      <c r="E318" s="37">
        <v>1.869</v>
      </c>
      <c r="F318" s="37">
        <v>125.2</v>
      </c>
      <c r="G318" s="37">
        <v>1.9370000000000001</v>
      </c>
      <c r="H318" s="36">
        <v>54.459000000000003</v>
      </c>
      <c r="I318" s="36">
        <v>3.613</v>
      </c>
    </row>
    <row r="319" spans="1:9" s="46" customFormat="1" x14ac:dyDescent="0.25">
      <c r="A319" s="40">
        <v>34880</v>
      </c>
      <c r="B319" s="47">
        <v>1995</v>
      </c>
      <c r="C319" s="47">
        <v>6</v>
      </c>
      <c r="D319" s="37">
        <v>71.769000000000005</v>
      </c>
      <c r="E319" s="37">
        <v>1.8009999999999999</v>
      </c>
      <c r="F319" s="37">
        <v>125.5</v>
      </c>
      <c r="G319" s="37">
        <v>2.9140000000000001</v>
      </c>
      <c r="H319" s="36">
        <v>54.567999999999998</v>
      </c>
      <c r="I319" s="36">
        <v>2.4300000000000002</v>
      </c>
    </row>
    <row r="320" spans="1:9" s="46" customFormat="1" x14ac:dyDescent="0.25">
      <c r="A320" s="40">
        <v>34911</v>
      </c>
      <c r="B320" s="47">
        <v>1995</v>
      </c>
      <c r="C320" s="47">
        <v>7</v>
      </c>
      <c r="D320" s="37">
        <v>71.873999999999995</v>
      </c>
      <c r="E320" s="37">
        <v>1.776</v>
      </c>
      <c r="F320" s="37">
        <v>125.6</v>
      </c>
      <c r="G320" s="37">
        <v>0.96</v>
      </c>
      <c r="H320" s="36">
        <v>54.645000000000003</v>
      </c>
      <c r="I320" s="36">
        <v>1.6950000000000001</v>
      </c>
    </row>
    <row r="321" spans="1:9" s="46" customFormat="1" x14ac:dyDescent="0.25">
      <c r="A321" s="40">
        <v>34942</v>
      </c>
      <c r="B321" s="47">
        <v>1995</v>
      </c>
      <c r="C321" s="47">
        <v>8</v>
      </c>
      <c r="D321" s="37">
        <v>71.983000000000004</v>
      </c>
      <c r="E321" s="37">
        <v>1.825</v>
      </c>
      <c r="F321" s="37">
        <v>125.6</v>
      </c>
      <c r="G321" s="37">
        <v>0</v>
      </c>
      <c r="H321" s="36">
        <v>54.726999999999997</v>
      </c>
      <c r="I321" s="36">
        <v>1.833</v>
      </c>
    </row>
    <row r="322" spans="1:9" s="46" customFormat="1" x14ac:dyDescent="0.25">
      <c r="A322" s="40">
        <v>34972</v>
      </c>
      <c r="B322" s="47">
        <v>1995</v>
      </c>
      <c r="C322" s="47">
        <v>9</v>
      </c>
      <c r="D322" s="37">
        <v>72.093000000000004</v>
      </c>
      <c r="E322" s="37">
        <v>1.847</v>
      </c>
      <c r="F322" s="37">
        <v>125.5</v>
      </c>
      <c r="G322" s="37">
        <v>-0.95099999999999996</v>
      </c>
      <c r="H322" s="36">
        <v>54.841999999999999</v>
      </c>
      <c r="I322" s="36">
        <v>2.5499999999999998</v>
      </c>
    </row>
    <row r="323" spans="1:9" s="46" customFormat="1" x14ac:dyDescent="0.25">
      <c r="A323" s="40">
        <v>35003</v>
      </c>
      <c r="B323" s="47">
        <v>1995</v>
      </c>
      <c r="C323" s="47">
        <v>10</v>
      </c>
      <c r="D323" s="37">
        <v>72.206000000000003</v>
      </c>
      <c r="E323" s="37">
        <v>1.9</v>
      </c>
      <c r="F323" s="37">
        <v>125.4</v>
      </c>
      <c r="G323" s="37">
        <v>-0.95199999999999996</v>
      </c>
      <c r="H323" s="36">
        <v>54.993000000000002</v>
      </c>
      <c r="I323" s="36">
        <v>3.3479999999999999</v>
      </c>
    </row>
    <row r="324" spans="1:9" s="46" customFormat="1" x14ac:dyDescent="0.25">
      <c r="A324" s="40">
        <v>35033</v>
      </c>
      <c r="B324" s="47">
        <v>1995</v>
      </c>
      <c r="C324" s="47">
        <v>11</v>
      </c>
      <c r="D324" s="37">
        <v>72.322000000000003</v>
      </c>
      <c r="E324" s="37">
        <v>1.9430000000000001</v>
      </c>
      <c r="F324" s="37">
        <v>125.2</v>
      </c>
      <c r="G324" s="37">
        <v>-1.897</v>
      </c>
      <c r="H324" s="36">
        <v>55.173000000000002</v>
      </c>
      <c r="I324" s="36">
        <v>3.9940000000000002</v>
      </c>
    </row>
    <row r="325" spans="1:9" s="46" customFormat="1" x14ac:dyDescent="0.25">
      <c r="A325" s="40">
        <v>35064</v>
      </c>
      <c r="B325" s="47">
        <v>1995</v>
      </c>
      <c r="C325" s="47">
        <v>12</v>
      </c>
      <c r="D325" s="37">
        <v>72.438999999999993</v>
      </c>
      <c r="E325" s="37">
        <v>1.9610000000000001</v>
      </c>
      <c r="F325" s="37">
        <v>125.4</v>
      </c>
      <c r="G325" s="37">
        <v>1.9339999999999999</v>
      </c>
      <c r="H325" s="36">
        <v>55.374000000000002</v>
      </c>
      <c r="I325" s="36">
        <v>4.4580000000000002</v>
      </c>
    </row>
    <row r="326" spans="1:9" s="46" customFormat="1" x14ac:dyDescent="0.25">
      <c r="A326" s="40">
        <v>35095</v>
      </c>
      <c r="B326" s="47">
        <v>1996</v>
      </c>
      <c r="C326" s="47">
        <v>1</v>
      </c>
      <c r="D326" s="37">
        <v>72.555000000000007</v>
      </c>
      <c r="E326" s="37">
        <v>1.9359999999999999</v>
      </c>
      <c r="F326" s="37">
        <v>125.5</v>
      </c>
      <c r="G326" s="37">
        <v>0.96099999999999997</v>
      </c>
      <c r="H326" s="36">
        <v>55.585999999999999</v>
      </c>
      <c r="I326" s="36">
        <v>4.6859999999999999</v>
      </c>
    </row>
    <row r="327" spans="1:9" s="46" customFormat="1" x14ac:dyDescent="0.25">
      <c r="A327" s="40">
        <v>35124</v>
      </c>
      <c r="B327" s="47">
        <v>1996</v>
      </c>
      <c r="C327" s="47">
        <v>2</v>
      </c>
      <c r="D327" s="37">
        <v>72.658000000000001</v>
      </c>
      <c r="E327" s="37">
        <v>1.7330000000000001</v>
      </c>
      <c r="F327" s="37">
        <v>125</v>
      </c>
      <c r="G327" s="37">
        <v>-4.6769999999999996</v>
      </c>
      <c r="H327" s="36">
        <v>55.783000000000001</v>
      </c>
      <c r="I327" s="36">
        <v>4.3470000000000004</v>
      </c>
    </row>
    <row r="328" spans="1:9" s="46" customFormat="1" x14ac:dyDescent="0.25">
      <c r="A328" s="40">
        <v>35155</v>
      </c>
      <c r="B328" s="47">
        <v>1996</v>
      </c>
      <c r="C328" s="47">
        <v>3</v>
      </c>
      <c r="D328" s="37">
        <v>72.751999999999995</v>
      </c>
      <c r="E328" s="37">
        <v>1.5609999999999999</v>
      </c>
      <c r="F328" s="37">
        <v>125.3</v>
      </c>
      <c r="G328" s="37">
        <v>2.9180000000000001</v>
      </c>
      <c r="H328" s="36">
        <v>55.963000000000001</v>
      </c>
      <c r="I328" s="36">
        <v>3.94</v>
      </c>
    </row>
    <row r="329" spans="1:9" s="46" customFormat="1" x14ac:dyDescent="0.25">
      <c r="A329" s="40">
        <v>35185</v>
      </c>
      <c r="B329" s="47">
        <v>1996</v>
      </c>
      <c r="C329" s="47">
        <v>4</v>
      </c>
      <c r="D329" s="37">
        <v>72.844999999999999</v>
      </c>
      <c r="E329" s="37">
        <v>1.5449999999999999</v>
      </c>
      <c r="F329" s="37">
        <v>125.7</v>
      </c>
      <c r="G329" s="37">
        <v>3.899</v>
      </c>
      <c r="H329" s="36">
        <v>56.133000000000003</v>
      </c>
      <c r="I329" s="36">
        <v>3.7090000000000001</v>
      </c>
    </row>
    <row r="330" spans="1:9" s="46" customFormat="1" x14ac:dyDescent="0.25">
      <c r="A330" s="40">
        <v>35216</v>
      </c>
      <c r="B330" s="47">
        <v>1996</v>
      </c>
      <c r="C330" s="47">
        <v>5</v>
      </c>
      <c r="D330" s="37">
        <v>72.947000000000003</v>
      </c>
      <c r="E330" s="37">
        <v>1.6879999999999999</v>
      </c>
      <c r="F330" s="37">
        <v>126.2</v>
      </c>
      <c r="G330" s="37">
        <v>4.8789999999999996</v>
      </c>
      <c r="H330" s="36">
        <v>56.3</v>
      </c>
      <c r="I330" s="36">
        <v>3.6240000000000001</v>
      </c>
    </row>
    <row r="331" spans="1:9" s="46" customFormat="1" x14ac:dyDescent="0.25">
      <c r="A331" s="40">
        <v>35246</v>
      </c>
      <c r="B331" s="47">
        <v>1996</v>
      </c>
      <c r="C331" s="47">
        <v>6</v>
      </c>
      <c r="D331" s="37">
        <v>73.063999999999993</v>
      </c>
      <c r="E331" s="37">
        <v>1.9410000000000001</v>
      </c>
      <c r="F331" s="37">
        <v>125.8</v>
      </c>
      <c r="G331" s="37">
        <v>-3.738</v>
      </c>
      <c r="H331" s="36">
        <v>56.466999999999999</v>
      </c>
      <c r="I331" s="36">
        <v>3.6269999999999998</v>
      </c>
    </row>
    <row r="332" spans="1:9" s="46" customFormat="1" x14ac:dyDescent="0.25">
      <c r="A332" s="40">
        <v>35277</v>
      </c>
      <c r="B332" s="47">
        <v>1996</v>
      </c>
      <c r="C332" s="47">
        <v>7</v>
      </c>
      <c r="D332" s="37">
        <v>73.188999999999993</v>
      </c>
      <c r="E332" s="37">
        <v>2.0720000000000001</v>
      </c>
      <c r="F332" s="37">
        <v>125.5</v>
      </c>
      <c r="G332" s="37">
        <v>-2.8239999999999998</v>
      </c>
      <c r="H332" s="36">
        <v>56.621000000000002</v>
      </c>
      <c r="I332" s="36">
        <v>3.3210000000000002</v>
      </c>
    </row>
    <row r="333" spans="1:9" s="46" customFormat="1" x14ac:dyDescent="0.25">
      <c r="A333" s="40">
        <v>35308</v>
      </c>
      <c r="B333" s="47">
        <v>1996</v>
      </c>
      <c r="C333" s="47">
        <v>8</v>
      </c>
      <c r="D333" s="37">
        <v>73.311999999999998</v>
      </c>
      <c r="E333" s="37">
        <v>2.0369999999999999</v>
      </c>
      <c r="F333" s="37">
        <v>125.6</v>
      </c>
      <c r="G333" s="37">
        <v>0.96</v>
      </c>
      <c r="H333" s="36">
        <v>56.744</v>
      </c>
      <c r="I333" s="36">
        <v>2.6280000000000001</v>
      </c>
    </row>
    <row r="334" spans="1:9" s="46" customFormat="1" x14ac:dyDescent="0.25">
      <c r="A334" s="40">
        <v>35338</v>
      </c>
      <c r="B334" s="47">
        <v>1996</v>
      </c>
      <c r="C334" s="47">
        <v>9</v>
      </c>
      <c r="D334" s="37">
        <v>73.421000000000006</v>
      </c>
      <c r="E334" s="37">
        <v>1.7969999999999999</v>
      </c>
      <c r="F334" s="37">
        <v>126.1</v>
      </c>
      <c r="G334" s="37">
        <v>4.883</v>
      </c>
      <c r="H334" s="36">
        <v>56.825000000000003</v>
      </c>
      <c r="I334" s="36">
        <v>1.738</v>
      </c>
    </row>
    <row r="335" spans="1:9" s="46" customFormat="1" x14ac:dyDescent="0.25">
      <c r="A335" s="40">
        <v>35369</v>
      </c>
      <c r="B335" s="47">
        <v>1996</v>
      </c>
      <c r="C335" s="47">
        <v>10</v>
      </c>
      <c r="D335" s="37">
        <v>73.52</v>
      </c>
      <c r="E335" s="37">
        <v>1.6319999999999999</v>
      </c>
      <c r="F335" s="37">
        <v>126</v>
      </c>
      <c r="G335" s="37">
        <v>-0.94699999999999995</v>
      </c>
      <c r="H335" s="36">
        <v>56.904000000000003</v>
      </c>
      <c r="I335" s="36">
        <v>1.6830000000000001</v>
      </c>
    </row>
    <row r="336" spans="1:9" s="46" customFormat="1" x14ac:dyDescent="0.25">
      <c r="A336" s="40">
        <v>35399</v>
      </c>
      <c r="B336" s="47">
        <v>1996</v>
      </c>
      <c r="C336" s="47">
        <v>11</v>
      </c>
      <c r="D336" s="37">
        <v>73.614999999999995</v>
      </c>
      <c r="E336" s="37">
        <v>1.5660000000000001</v>
      </c>
      <c r="F336" s="37">
        <v>125.8</v>
      </c>
      <c r="G336" s="37">
        <v>-1.8879999999999999</v>
      </c>
      <c r="H336" s="36">
        <v>57.03</v>
      </c>
      <c r="I336" s="36">
        <v>2.6850000000000001</v>
      </c>
    </row>
    <row r="337" spans="1:9" s="46" customFormat="1" x14ac:dyDescent="0.25">
      <c r="A337" s="40">
        <v>35430</v>
      </c>
      <c r="B337" s="47">
        <v>1996</v>
      </c>
      <c r="C337" s="47">
        <v>12</v>
      </c>
      <c r="D337" s="37">
        <v>73.712999999999994</v>
      </c>
      <c r="E337" s="37">
        <v>1.603</v>
      </c>
      <c r="F337" s="37">
        <v>126.4</v>
      </c>
      <c r="G337" s="37">
        <v>5.8760000000000003</v>
      </c>
      <c r="H337" s="36">
        <v>57.232999999999997</v>
      </c>
      <c r="I337" s="36">
        <v>4.3499999999999996</v>
      </c>
    </row>
    <row r="338" spans="1:9" s="46" customFormat="1" x14ac:dyDescent="0.25">
      <c r="A338" s="40">
        <v>35461</v>
      </c>
      <c r="B338" s="47">
        <v>1997</v>
      </c>
      <c r="C338" s="47">
        <v>1</v>
      </c>
      <c r="D338" s="37">
        <v>73.822000000000003</v>
      </c>
      <c r="E338" s="37">
        <v>1.784</v>
      </c>
      <c r="F338" s="37">
        <v>126.6</v>
      </c>
      <c r="G338" s="37">
        <v>1.915</v>
      </c>
      <c r="H338" s="36">
        <v>57.485999999999997</v>
      </c>
      <c r="I338" s="36">
        <v>5.4290000000000003</v>
      </c>
    </row>
    <row r="339" spans="1:9" s="46" customFormat="1" x14ac:dyDescent="0.25">
      <c r="A339" s="40">
        <v>35489</v>
      </c>
      <c r="B339" s="47">
        <v>1997</v>
      </c>
      <c r="C339" s="47">
        <v>2</v>
      </c>
      <c r="D339" s="37">
        <v>73.94</v>
      </c>
      <c r="E339" s="37">
        <v>1.95</v>
      </c>
      <c r="F339" s="37">
        <v>126.5</v>
      </c>
      <c r="G339" s="37">
        <v>-0.94399999999999995</v>
      </c>
      <c r="H339" s="36">
        <v>57.722000000000001</v>
      </c>
      <c r="I339" s="36">
        <v>5.0579999999999998</v>
      </c>
    </row>
    <row r="340" spans="1:9" s="46" customFormat="1" x14ac:dyDescent="0.25">
      <c r="A340" s="40">
        <v>35520</v>
      </c>
      <c r="B340" s="47">
        <v>1997</v>
      </c>
      <c r="C340" s="47">
        <v>3</v>
      </c>
      <c r="D340" s="37">
        <v>74.075999999999993</v>
      </c>
      <c r="E340" s="37">
        <v>2.2149999999999999</v>
      </c>
      <c r="F340" s="37">
        <v>126.1</v>
      </c>
      <c r="G340" s="37">
        <v>-3.7290000000000001</v>
      </c>
      <c r="H340" s="36">
        <v>57.92</v>
      </c>
      <c r="I340" s="36">
        <v>4.1950000000000003</v>
      </c>
    </row>
    <row r="341" spans="1:9" s="46" customFormat="1" x14ac:dyDescent="0.25">
      <c r="A341" s="40">
        <v>35550</v>
      </c>
      <c r="B341" s="47">
        <v>1997</v>
      </c>
      <c r="C341" s="47">
        <v>4</v>
      </c>
      <c r="D341" s="37">
        <v>74.213999999999999</v>
      </c>
      <c r="E341" s="37">
        <v>2.2669999999999999</v>
      </c>
      <c r="F341" s="37">
        <v>125.6</v>
      </c>
      <c r="G341" s="37">
        <v>-4.6559999999999997</v>
      </c>
      <c r="H341" s="36">
        <v>58.088999999999999</v>
      </c>
      <c r="I341" s="36">
        <v>3.544</v>
      </c>
    </row>
    <row r="342" spans="1:9" s="46" customFormat="1" x14ac:dyDescent="0.25">
      <c r="A342" s="40">
        <v>35581</v>
      </c>
      <c r="B342" s="47">
        <v>1997</v>
      </c>
      <c r="C342" s="47">
        <v>5</v>
      </c>
      <c r="D342" s="37">
        <v>74.326999999999998</v>
      </c>
      <c r="E342" s="37">
        <v>1.839</v>
      </c>
      <c r="F342" s="37">
        <v>125.4</v>
      </c>
      <c r="G342" s="37">
        <v>-1.8939999999999999</v>
      </c>
      <c r="H342" s="36">
        <v>58.235999999999997</v>
      </c>
      <c r="I342" s="36">
        <v>3.09</v>
      </c>
    </row>
    <row r="343" spans="1:9" s="46" customFormat="1" x14ac:dyDescent="0.25">
      <c r="A343" s="40">
        <v>35611</v>
      </c>
      <c r="B343" s="47">
        <v>1997</v>
      </c>
      <c r="C343" s="47">
        <v>6</v>
      </c>
      <c r="D343" s="37">
        <v>74.400999999999996</v>
      </c>
      <c r="E343" s="37">
        <v>1.198</v>
      </c>
      <c r="F343" s="37">
        <v>125.4</v>
      </c>
      <c r="G343" s="37">
        <v>0</v>
      </c>
      <c r="H343" s="36">
        <v>58.383000000000003</v>
      </c>
      <c r="I343" s="36">
        <v>3.0659999999999998</v>
      </c>
    </row>
    <row r="344" spans="1:9" s="46" customFormat="1" x14ac:dyDescent="0.25">
      <c r="A344" s="40">
        <v>35642</v>
      </c>
      <c r="B344" s="47">
        <v>1997</v>
      </c>
      <c r="C344" s="47">
        <v>7</v>
      </c>
      <c r="D344" s="37">
        <v>74.456000000000003</v>
      </c>
      <c r="E344" s="37">
        <v>0.89400000000000002</v>
      </c>
      <c r="F344" s="37">
        <v>125.1</v>
      </c>
      <c r="G344" s="37">
        <v>-2.8330000000000002</v>
      </c>
      <c r="H344" s="36">
        <v>58.558</v>
      </c>
      <c r="I344" s="36">
        <v>3.661</v>
      </c>
    </row>
    <row r="345" spans="1:9" s="46" customFormat="1" x14ac:dyDescent="0.25">
      <c r="A345" s="40">
        <v>35673</v>
      </c>
      <c r="B345" s="47">
        <v>1997</v>
      </c>
      <c r="C345" s="47">
        <v>8</v>
      </c>
      <c r="D345" s="37">
        <v>74.525999999999996</v>
      </c>
      <c r="E345" s="37">
        <v>1.133</v>
      </c>
      <c r="F345" s="37">
        <v>125.3</v>
      </c>
      <c r="G345" s="37">
        <v>1.9350000000000001</v>
      </c>
      <c r="H345" s="36">
        <v>58.798000000000002</v>
      </c>
      <c r="I345" s="36">
        <v>5.0259999999999998</v>
      </c>
    </row>
    <row r="346" spans="1:9" s="46" customFormat="1" x14ac:dyDescent="0.25">
      <c r="A346" s="40">
        <v>35703</v>
      </c>
      <c r="B346" s="47">
        <v>1997</v>
      </c>
      <c r="C346" s="47">
        <v>9</v>
      </c>
      <c r="D346" s="37">
        <v>74.626000000000005</v>
      </c>
      <c r="E346" s="37">
        <v>1.631</v>
      </c>
      <c r="F346" s="37">
        <v>125.5</v>
      </c>
      <c r="G346" s="37">
        <v>1.9319999999999999</v>
      </c>
      <c r="H346" s="36">
        <v>59.113</v>
      </c>
      <c r="I346" s="36">
        <v>6.6280000000000001</v>
      </c>
    </row>
    <row r="347" spans="1:9" s="46" customFormat="1" x14ac:dyDescent="0.25">
      <c r="A347" s="40">
        <v>35734</v>
      </c>
      <c r="B347" s="47">
        <v>1997</v>
      </c>
      <c r="C347" s="47">
        <v>10</v>
      </c>
      <c r="D347" s="37">
        <v>74.736000000000004</v>
      </c>
      <c r="E347" s="37">
        <v>1.774</v>
      </c>
      <c r="F347" s="37">
        <v>125.4</v>
      </c>
      <c r="G347" s="37">
        <v>-0.95199999999999996</v>
      </c>
      <c r="H347" s="36">
        <v>59.487000000000002</v>
      </c>
      <c r="I347" s="36">
        <v>7.8570000000000002</v>
      </c>
    </row>
    <row r="348" spans="1:9" s="46" customFormat="1" x14ac:dyDescent="0.25">
      <c r="A348" s="40">
        <v>35764</v>
      </c>
      <c r="B348" s="47">
        <v>1997</v>
      </c>
      <c r="C348" s="47">
        <v>11</v>
      </c>
      <c r="D348" s="37">
        <v>74.819000000000003</v>
      </c>
      <c r="E348" s="37">
        <v>1.3360000000000001</v>
      </c>
      <c r="F348" s="37">
        <v>125.6</v>
      </c>
      <c r="G348" s="37">
        <v>1.931</v>
      </c>
      <c r="H348" s="36">
        <v>59.886000000000003</v>
      </c>
      <c r="I348" s="36">
        <v>8.3420000000000005</v>
      </c>
    </row>
    <row r="349" spans="1:9" s="46" customFormat="1" x14ac:dyDescent="0.25">
      <c r="A349" s="40">
        <v>35795</v>
      </c>
      <c r="B349" s="47">
        <v>1997</v>
      </c>
      <c r="C349" s="47">
        <v>12</v>
      </c>
      <c r="D349" s="37">
        <v>74.852000000000004</v>
      </c>
      <c r="E349" s="37">
        <v>0.54300000000000004</v>
      </c>
      <c r="F349" s="37">
        <v>125.4</v>
      </c>
      <c r="G349" s="37">
        <v>-1.8939999999999999</v>
      </c>
      <c r="H349" s="36">
        <v>60.276000000000003</v>
      </c>
      <c r="I349" s="36">
        <v>8.1210000000000004</v>
      </c>
    </row>
    <row r="350" spans="1:9" s="46" customFormat="1" x14ac:dyDescent="0.25">
      <c r="A350" s="40">
        <v>35826</v>
      </c>
      <c r="B350" s="47">
        <v>1998</v>
      </c>
      <c r="C350" s="47">
        <v>1</v>
      </c>
      <c r="D350" s="37">
        <v>74.858000000000004</v>
      </c>
      <c r="E350" s="37">
        <v>8.7999999999999995E-2</v>
      </c>
      <c r="F350" s="37">
        <v>124.6</v>
      </c>
      <c r="G350" s="37">
        <v>-7.3929999999999998</v>
      </c>
      <c r="H350" s="36">
        <v>60.636000000000003</v>
      </c>
      <c r="I350" s="36">
        <v>7.3879999999999999</v>
      </c>
    </row>
    <row r="351" spans="1:9" s="46" customFormat="1" x14ac:dyDescent="0.25">
      <c r="A351" s="40">
        <v>35854</v>
      </c>
      <c r="B351" s="47">
        <v>1998</v>
      </c>
      <c r="C351" s="47">
        <v>2</v>
      </c>
      <c r="D351" s="37">
        <v>74.867999999999995</v>
      </c>
      <c r="E351" s="37">
        <v>0.16400000000000001</v>
      </c>
      <c r="F351" s="37">
        <v>124.2</v>
      </c>
      <c r="G351" s="37">
        <v>-3.7850000000000001</v>
      </c>
      <c r="H351" s="36">
        <v>60.914999999999999</v>
      </c>
      <c r="I351" s="36">
        <v>5.6769999999999996</v>
      </c>
    </row>
    <row r="352" spans="1:9" s="46" customFormat="1" x14ac:dyDescent="0.25">
      <c r="A352" s="40">
        <v>35885</v>
      </c>
      <c r="B352" s="47">
        <v>1998</v>
      </c>
      <c r="C352" s="47">
        <v>3</v>
      </c>
      <c r="D352" s="37">
        <v>74.906999999999996</v>
      </c>
      <c r="E352" s="37">
        <v>0.63400000000000001</v>
      </c>
      <c r="F352" s="37">
        <v>123.7</v>
      </c>
      <c r="G352" s="37">
        <v>-4.7249999999999996</v>
      </c>
      <c r="H352" s="36">
        <v>61.127000000000002</v>
      </c>
      <c r="I352" s="36">
        <v>4.26</v>
      </c>
    </row>
    <row r="353" spans="1:9" s="46" customFormat="1" x14ac:dyDescent="0.25">
      <c r="A353" s="40">
        <v>35915</v>
      </c>
      <c r="B353" s="47">
        <v>1998</v>
      </c>
      <c r="C353" s="47">
        <v>4</v>
      </c>
      <c r="D353" s="37">
        <v>74.977000000000004</v>
      </c>
      <c r="E353" s="37">
        <v>1.127</v>
      </c>
      <c r="F353" s="37">
        <v>123.6</v>
      </c>
      <c r="G353" s="37">
        <v>-0.96599999999999997</v>
      </c>
      <c r="H353" s="36">
        <v>61.338999999999999</v>
      </c>
      <c r="I353" s="36">
        <v>4.2300000000000004</v>
      </c>
    </row>
    <row r="354" spans="1:9" s="46" customFormat="1" x14ac:dyDescent="0.25">
      <c r="A354" s="40">
        <v>35946</v>
      </c>
      <c r="B354" s="47">
        <v>1998</v>
      </c>
      <c r="C354" s="47">
        <v>5</v>
      </c>
      <c r="D354" s="37">
        <v>75.067999999999998</v>
      </c>
      <c r="E354" s="37">
        <v>1.4650000000000001</v>
      </c>
      <c r="F354" s="37">
        <v>123.5</v>
      </c>
      <c r="G354" s="37">
        <v>-0.96699999999999997</v>
      </c>
      <c r="H354" s="36">
        <v>61.627000000000002</v>
      </c>
      <c r="I354" s="36">
        <v>5.7859999999999996</v>
      </c>
    </row>
    <row r="355" spans="1:9" s="46" customFormat="1" x14ac:dyDescent="0.25">
      <c r="A355" s="40">
        <v>35976</v>
      </c>
      <c r="B355" s="47">
        <v>1998</v>
      </c>
      <c r="C355" s="47">
        <v>6</v>
      </c>
      <c r="D355" s="37">
        <v>75.17</v>
      </c>
      <c r="E355" s="37">
        <v>1.645</v>
      </c>
      <c r="F355" s="37">
        <v>123.1</v>
      </c>
      <c r="G355" s="37">
        <v>-3.8180000000000001</v>
      </c>
      <c r="H355" s="36">
        <v>62.03</v>
      </c>
      <c r="I355" s="36">
        <v>8.1460000000000008</v>
      </c>
    </row>
    <row r="356" spans="1:9" s="46" customFormat="1" x14ac:dyDescent="0.25">
      <c r="A356" s="40">
        <v>36007</v>
      </c>
      <c r="B356" s="47">
        <v>1998</v>
      </c>
      <c r="C356" s="47">
        <v>7</v>
      </c>
      <c r="D356" s="37">
        <v>75.274000000000001</v>
      </c>
      <c r="E356" s="37">
        <v>1.663</v>
      </c>
      <c r="F356" s="37">
        <v>123</v>
      </c>
      <c r="G356" s="37">
        <v>-0.97</v>
      </c>
      <c r="H356" s="36">
        <v>62.447000000000003</v>
      </c>
      <c r="I356" s="36">
        <v>8.3699999999999992</v>
      </c>
    </row>
    <row r="357" spans="1:9" s="46" customFormat="1" x14ac:dyDescent="0.25">
      <c r="A357" s="40">
        <v>36038</v>
      </c>
      <c r="B357" s="47">
        <v>1998</v>
      </c>
      <c r="C357" s="47">
        <v>8</v>
      </c>
      <c r="D357" s="37">
        <v>75.37</v>
      </c>
      <c r="E357" s="37">
        <v>1.5409999999999999</v>
      </c>
      <c r="F357" s="37">
        <v>122.7</v>
      </c>
      <c r="G357" s="37">
        <v>-2.8879999999999999</v>
      </c>
      <c r="H357" s="36">
        <v>62.731999999999999</v>
      </c>
      <c r="I357" s="36">
        <v>5.61</v>
      </c>
    </row>
    <row r="358" spans="1:9" s="46" customFormat="1" x14ac:dyDescent="0.25">
      <c r="A358" s="40">
        <v>36068</v>
      </c>
      <c r="B358" s="47">
        <v>1998</v>
      </c>
      <c r="C358" s="47">
        <v>9</v>
      </c>
      <c r="D358" s="37">
        <v>75.447999999999993</v>
      </c>
      <c r="E358" s="37">
        <v>1.254</v>
      </c>
      <c r="F358" s="37">
        <v>122.3</v>
      </c>
      <c r="G358" s="37">
        <v>-3.843</v>
      </c>
      <c r="H358" s="36">
        <v>62.798999999999999</v>
      </c>
      <c r="I358" s="36">
        <v>1.288</v>
      </c>
    </row>
    <row r="359" spans="1:9" s="46" customFormat="1" x14ac:dyDescent="0.25">
      <c r="A359" s="40">
        <v>36099</v>
      </c>
      <c r="B359" s="47">
        <v>1998</v>
      </c>
      <c r="C359" s="47">
        <v>10</v>
      </c>
      <c r="D359" s="37">
        <v>75.512</v>
      </c>
      <c r="E359" s="37">
        <v>1.0209999999999999</v>
      </c>
      <c r="F359" s="37">
        <v>122.2</v>
      </c>
      <c r="G359" s="37">
        <v>-0.97699999999999998</v>
      </c>
      <c r="H359" s="36">
        <v>62.793999999999997</v>
      </c>
      <c r="I359" s="36">
        <v>-0.105</v>
      </c>
    </row>
    <row r="360" spans="1:9" s="46" customFormat="1" x14ac:dyDescent="0.25">
      <c r="A360" s="40">
        <v>36129</v>
      </c>
      <c r="B360" s="47">
        <v>1998</v>
      </c>
      <c r="C360" s="47">
        <v>11</v>
      </c>
      <c r="D360" s="37">
        <v>75.566000000000003</v>
      </c>
      <c r="E360" s="37">
        <v>0.86299999999999999</v>
      </c>
      <c r="F360" s="37">
        <v>122</v>
      </c>
      <c r="G360" s="37">
        <v>-1.946</v>
      </c>
      <c r="H360" s="36">
        <v>62.923000000000002</v>
      </c>
      <c r="I360" s="36">
        <v>2.5</v>
      </c>
    </row>
    <row r="361" spans="1:9" s="46" customFormat="1" x14ac:dyDescent="0.25">
      <c r="A361" s="40">
        <v>36160</v>
      </c>
      <c r="B361" s="47">
        <v>1998</v>
      </c>
      <c r="C361" s="47">
        <v>12</v>
      </c>
      <c r="D361" s="37">
        <v>75.617000000000004</v>
      </c>
      <c r="E361" s="37">
        <v>0.80900000000000005</v>
      </c>
      <c r="F361" s="37">
        <v>121.3</v>
      </c>
      <c r="G361" s="37">
        <v>-6.6719999999999997</v>
      </c>
      <c r="H361" s="36">
        <v>63.311</v>
      </c>
      <c r="I361" s="36">
        <v>7.6520000000000001</v>
      </c>
    </row>
    <row r="362" spans="1:9" s="46" customFormat="1" x14ac:dyDescent="0.25">
      <c r="A362" s="40">
        <v>36191</v>
      </c>
      <c r="B362" s="47">
        <v>1999</v>
      </c>
      <c r="C362" s="47">
        <v>1</v>
      </c>
      <c r="D362" s="37">
        <v>75.677999999999997</v>
      </c>
      <c r="E362" s="37">
        <v>0.97599999999999998</v>
      </c>
      <c r="F362" s="37">
        <v>121.2</v>
      </c>
      <c r="G362" s="37">
        <v>-0.98499999999999999</v>
      </c>
      <c r="H362" s="36">
        <v>63.823</v>
      </c>
      <c r="I362" s="36">
        <v>10.148</v>
      </c>
    </row>
    <row r="363" spans="1:9" s="46" customFormat="1" x14ac:dyDescent="0.25">
      <c r="A363" s="40">
        <v>36219</v>
      </c>
      <c r="B363" s="47">
        <v>1999</v>
      </c>
      <c r="C363" s="47">
        <v>2</v>
      </c>
      <c r="D363" s="37">
        <v>75.759</v>
      </c>
      <c r="E363" s="37">
        <v>1.2889999999999999</v>
      </c>
      <c r="F363" s="37">
        <v>120.8</v>
      </c>
      <c r="G363" s="37">
        <v>-3.8889999999999998</v>
      </c>
      <c r="H363" s="36">
        <v>64.207999999999998</v>
      </c>
      <c r="I363" s="36">
        <v>7.4939999999999998</v>
      </c>
    </row>
    <row r="364" spans="1:9" s="46" customFormat="1" x14ac:dyDescent="0.25">
      <c r="A364" s="40">
        <v>36250</v>
      </c>
      <c r="B364" s="47">
        <v>1999</v>
      </c>
      <c r="C364" s="47">
        <v>3</v>
      </c>
      <c r="D364" s="37">
        <v>75.869</v>
      </c>
      <c r="E364" s="37">
        <v>1.758</v>
      </c>
      <c r="F364" s="37">
        <v>121.1</v>
      </c>
      <c r="G364" s="37">
        <v>3.0209999999999999</v>
      </c>
      <c r="H364" s="36">
        <v>64.352000000000004</v>
      </c>
      <c r="I364" s="36">
        <v>2.7210000000000001</v>
      </c>
    </row>
    <row r="365" spans="1:9" s="46" customFormat="1" x14ac:dyDescent="0.25">
      <c r="A365" s="40">
        <v>36280</v>
      </c>
      <c r="B365" s="47">
        <v>1999</v>
      </c>
      <c r="C365" s="47">
        <v>4</v>
      </c>
      <c r="D365" s="37">
        <v>75.998000000000005</v>
      </c>
      <c r="E365" s="37">
        <v>2.056</v>
      </c>
      <c r="F365" s="37">
        <v>121.9</v>
      </c>
      <c r="G365" s="37">
        <v>8.2219999999999995</v>
      </c>
      <c r="H365" s="36">
        <v>64.344999999999999</v>
      </c>
      <c r="I365" s="36">
        <v>-0.14000000000000001</v>
      </c>
    </row>
    <row r="366" spans="1:9" s="46" customFormat="1" x14ac:dyDescent="0.25">
      <c r="A366" s="40">
        <v>36311</v>
      </c>
      <c r="B366" s="47">
        <v>1999</v>
      </c>
      <c r="C366" s="47">
        <v>5</v>
      </c>
      <c r="D366" s="37">
        <v>76.119</v>
      </c>
      <c r="E366" s="37">
        <v>1.9350000000000001</v>
      </c>
      <c r="F366" s="37">
        <v>122.2</v>
      </c>
      <c r="G366" s="37">
        <v>2.9940000000000002</v>
      </c>
      <c r="H366" s="36">
        <v>64.346999999999994</v>
      </c>
      <c r="I366" s="36">
        <v>5.2999999999999999E-2</v>
      </c>
    </row>
    <row r="367" spans="1:9" s="46" customFormat="1" x14ac:dyDescent="0.25">
      <c r="A367" s="40">
        <v>36341</v>
      </c>
      <c r="B367" s="47">
        <v>1999</v>
      </c>
      <c r="C367" s="47">
        <v>6</v>
      </c>
      <c r="D367" s="37">
        <v>76.218999999999994</v>
      </c>
      <c r="E367" s="37">
        <v>1.5780000000000001</v>
      </c>
      <c r="F367" s="37">
        <v>122.6</v>
      </c>
      <c r="G367" s="37">
        <v>3.9990000000000001</v>
      </c>
      <c r="H367" s="36">
        <v>64.483000000000004</v>
      </c>
      <c r="I367" s="36">
        <v>2.5489999999999999</v>
      </c>
    </row>
    <row r="368" spans="1:9" s="46" customFormat="1" x14ac:dyDescent="0.25">
      <c r="A368" s="40">
        <v>36372</v>
      </c>
      <c r="B368" s="47">
        <v>1999</v>
      </c>
      <c r="C368" s="47">
        <v>7</v>
      </c>
      <c r="D368" s="37">
        <v>76.305000000000007</v>
      </c>
      <c r="E368" s="37">
        <v>1.375</v>
      </c>
      <c r="F368" s="37">
        <v>123.4</v>
      </c>
      <c r="G368" s="37">
        <v>8.1180000000000003</v>
      </c>
      <c r="H368" s="36">
        <v>64.715999999999994</v>
      </c>
      <c r="I368" s="36">
        <v>4.4349999999999996</v>
      </c>
    </row>
    <row r="369" spans="1:9" s="46" customFormat="1" x14ac:dyDescent="0.25">
      <c r="A369" s="40">
        <v>36403</v>
      </c>
      <c r="B369" s="47">
        <v>1999</v>
      </c>
      <c r="C369" s="47">
        <v>8</v>
      </c>
      <c r="D369" s="37">
        <v>76.399000000000001</v>
      </c>
      <c r="E369" s="37">
        <v>1.484</v>
      </c>
      <c r="F369" s="37">
        <v>124.1</v>
      </c>
      <c r="G369" s="37">
        <v>7.024</v>
      </c>
      <c r="H369" s="36">
        <v>64.965000000000003</v>
      </c>
      <c r="I369" s="36">
        <v>4.7130000000000001</v>
      </c>
    </row>
    <row r="370" spans="1:9" s="46" customFormat="1" x14ac:dyDescent="0.25">
      <c r="A370" s="40">
        <v>36433</v>
      </c>
      <c r="B370" s="47">
        <v>1999</v>
      </c>
      <c r="C370" s="47">
        <v>9</v>
      </c>
      <c r="D370" s="37">
        <v>76.510999999999996</v>
      </c>
      <c r="E370" s="37">
        <v>1.77</v>
      </c>
      <c r="F370" s="37">
        <v>124.6</v>
      </c>
      <c r="G370" s="37">
        <v>4.9429999999999996</v>
      </c>
      <c r="H370" s="36">
        <v>65.188000000000002</v>
      </c>
      <c r="I370" s="36">
        <v>4.2069999999999999</v>
      </c>
    </row>
    <row r="371" spans="1:9" s="46" customFormat="1" x14ac:dyDescent="0.25">
      <c r="A371" s="40">
        <v>36464</v>
      </c>
      <c r="B371" s="47">
        <v>1999</v>
      </c>
      <c r="C371" s="47">
        <v>10</v>
      </c>
      <c r="D371" s="37">
        <v>76.644999999999996</v>
      </c>
      <c r="E371" s="37">
        <v>2.1230000000000002</v>
      </c>
      <c r="F371" s="37">
        <v>124.9</v>
      </c>
      <c r="G371" s="37">
        <v>2.9279999999999999</v>
      </c>
      <c r="H371" s="36">
        <v>65.521000000000001</v>
      </c>
      <c r="I371" s="36">
        <v>6.2919999999999998</v>
      </c>
    </row>
    <row r="372" spans="1:9" s="46" customFormat="1" x14ac:dyDescent="0.25">
      <c r="A372" s="40">
        <v>36494</v>
      </c>
      <c r="B372" s="47">
        <v>1999</v>
      </c>
      <c r="C372" s="47">
        <v>11</v>
      </c>
      <c r="D372" s="37">
        <v>76.8</v>
      </c>
      <c r="E372" s="37">
        <v>2.456</v>
      </c>
      <c r="F372" s="37">
        <v>125.4</v>
      </c>
      <c r="G372" s="37">
        <v>4.9109999999999996</v>
      </c>
      <c r="H372" s="36">
        <v>66.138999999999996</v>
      </c>
      <c r="I372" s="36">
        <v>11.927</v>
      </c>
    </row>
    <row r="373" spans="1:9" s="46" customFormat="1" x14ac:dyDescent="0.25">
      <c r="A373" s="40">
        <v>36525</v>
      </c>
      <c r="B373" s="47">
        <v>1999</v>
      </c>
      <c r="C373" s="47">
        <v>12</v>
      </c>
      <c r="D373" s="37">
        <v>76.972999999999999</v>
      </c>
      <c r="E373" s="37">
        <v>2.7330000000000001</v>
      </c>
      <c r="F373" s="37">
        <v>125.8</v>
      </c>
      <c r="G373" s="37">
        <v>3.8959999999999999</v>
      </c>
      <c r="H373" s="36">
        <v>67.108000000000004</v>
      </c>
      <c r="I373" s="36">
        <v>19.062000000000001</v>
      </c>
    </row>
    <row r="374" spans="1:9" s="46" customFormat="1" x14ac:dyDescent="0.25">
      <c r="A374" s="40">
        <v>36556</v>
      </c>
      <c r="B374" s="47">
        <v>2000</v>
      </c>
      <c r="C374" s="47">
        <v>1</v>
      </c>
      <c r="D374" s="37">
        <v>77.155000000000001</v>
      </c>
      <c r="E374" s="37">
        <v>2.8719999999999999</v>
      </c>
      <c r="F374" s="37">
        <v>126.4</v>
      </c>
      <c r="G374" s="37">
        <v>5.8760000000000003</v>
      </c>
      <c r="H374" s="36">
        <v>68.143000000000001</v>
      </c>
      <c r="I374" s="36">
        <v>20.172000000000001</v>
      </c>
    </row>
    <row r="375" spans="1:9" s="46" customFormat="1" x14ac:dyDescent="0.25">
      <c r="A375" s="40">
        <v>36585</v>
      </c>
      <c r="B375" s="47">
        <v>2000</v>
      </c>
      <c r="C375" s="47">
        <v>2</v>
      </c>
      <c r="D375" s="37">
        <v>77.322999999999993</v>
      </c>
      <c r="E375" s="37">
        <v>2.6549999999999998</v>
      </c>
      <c r="F375" s="37">
        <v>127.5</v>
      </c>
      <c r="G375" s="37">
        <v>10.958</v>
      </c>
      <c r="H375" s="36">
        <v>68.793999999999997</v>
      </c>
      <c r="I375" s="36">
        <v>12.093999999999999</v>
      </c>
    </row>
    <row r="376" spans="1:9" s="46" customFormat="1" x14ac:dyDescent="0.25">
      <c r="A376" s="40">
        <v>36616</v>
      </c>
      <c r="B376" s="47">
        <v>2000</v>
      </c>
      <c r="C376" s="47">
        <v>3</v>
      </c>
      <c r="D376" s="37">
        <v>77.475999999999999</v>
      </c>
      <c r="E376" s="37">
        <v>2.403</v>
      </c>
      <c r="F376" s="37">
        <v>128.4</v>
      </c>
      <c r="G376" s="37">
        <v>8.8070000000000004</v>
      </c>
      <c r="H376" s="36">
        <v>68.863</v>
      </c>
      <c r="I376" s="36">
        <v>1.2070000000000001</v>
      </c>
    </row>
    <row r="377" spans="1:9" s="46" customFormat="1" x14ac:dyDescent="0.25">
      <c r="A377" s="40">
        <v>36646</v>
      </c>
      <c r="B377" s="47">
        <v>2000</v>
      </c>
      <c r="C377" s="47">
        <v>4</v>
      </c>
      <c r="D377" s="37">
        <v>77.625</v>
      </c>
      <c r="E377" s="37">
        <v>2.319</v>
      </c>
      <c r="F377" s="37">
        <v>128.30000000000001</v>
      </c>
      <c r="G377" s="37">
        <v>-0.93100000000000005</v>
      </c>
      <c r="H377" s="36">
        <v>68.643000000000001</v>
      </c>
      <c r="I377" s="36">
        <v>-3.7749999999999999</v>
      </c>
    </row>
    <row r="378" spans="1:9" s="46" customFormat="1" x14ac:dyDescent="0.25">
      <c r="A378" s="40">
        <v>36677</v>
      </c>
      <c r="B378" s="47">
        <v>2000</v>
      </c>
      <c r="C378" s="47">
        <v>5</v>
      </c>
      <c r="D378" s="37">
        <v>77.778999999999996</v>
      </c>
      <c r="E378" s="37">
        <v>2.4060000000000001</v>
      </c>
      <c r="F378" s="37">
        <v>128.19999999999999</v>
      </c>
      <c r="G378" s="37">
        <v>-0.93100000000000005</v>
      </c>
      <c r="H378" s="36">
        <v>68.602000000000004</v>
      </c>
      <c r="I378" s="36">
        <v>-0.71099999999999997</v>
      </c>
    </row>
    <row r="379" spans="1:9" s="46" customFormat="1" x14ac:dyDescent="0.25">
      <c r="A379" s="40">
        <v>36707</v>
      </c>
      <c r="B379" s="47">
        <v>2000</v>
      </c>
      <c r="C379" s="47">
        <v>6</v>
      </c>
      <c r="D379" s="37">
        <v>77.945999999999998</v>
      </c>
      <c r="E379" s="37">
        <v>2.6160000000000001</v>
      </c>
      <c r="F379" s="37">
        <v>129.30000000000001</v>
      </c>
      <c r="G379" s="37">
        <v>10.795999999999999</v>
      </c>
      <c r="H379" s="36">
        <v>69.040000000000006</v>
      </c>
      <c r="I379" s="36">
        <v>7.9450000000000003</v>
      </c>
    </row>
    <row r="380" spans="1:9" s="46" customFormat="1" x14ac:dyDescent="0.25">
      <c r="A380" s="40">
        <v>36738</v>
      </c>
      <c r="B380" s="47">
        <v>2000</v>
      </c>
      <c r="C380" s="47">
        <v>7</v>
      </c>
      <c r="D380" s="37">
        <v>78.117000000000004</v>
      </c>
      <c r="E380" s="37">
        <v>2.67</v>
      </c>
      <c r="F380" s="37">
        <v>129.6</v>
      </c>
      <c r="G380" s="37">
        <v>2.82</v>
      </c>
      <c r="H380" s="36">
        <v>69.727000000000004</v>
      </c>
      <c r="I380" s="36">
        <v>12.61</v>
      </c>
    </row>
    <row r="381" spans="1:9" s="46" customFormat="1" x14ac:dyDescent="0.25">
      <c r="A381" s="40">
        <v>36769</v>
      </c>
      <c r="B381" s="47">
        <v>2000</v>
      </c>
      <c r="C381" s="47">
        <v>8</v>
      </c>
      <c r="D381" s="37">
        <v>78.278999999999996</v>
      </c>
      <c r="E381" s="37">
        <v>2.5169999999999999</v>
      </c>
      <c r="F381" s="37">
        <v>129.30000000000001</v>
      </c>
      <c r="G381" s="37">
        <v>-2.7429999999999999</v>
      </c>
      <c r="H381" s="36">
        <v>70.254999999999995</v>
      </c>
      <c r="I381" s="36">
        <v>9.4789999999999992</v>
      </c>
    </row>
    <row r="382" spans="1:9" s="46" customFormat="1" x14ac:dyDescent="0.25">
      <c r="A382" s="40">
        <v>36799</v>
      </c>
      <c r="B382" s="47">
        <v>2000</v>
      </c>
      <c r="C382" s="47">
        <v>9</v>
      </c>
      <c r="D382" s="37">
        <v>78.418000000000006</v>
      </c>
      <c r="E382" s="37">
        <v>2.145</v>
      </c>
      <c r="F382" s="37">
        <v>130.30000000000001</v>
      </c>
      <c r="G382" s="37">
        <v>9.6859999999999999</v>
      </c>
      <c r="H382" s="36">
        <v>70.355000000000004</v>
      </c>
      <c r="I382" s="36">
        <v>1.724</v>
      </c>
    </row>
    <row r="383" spans="1:9" s="46" customFormat="1" x14ac:dyDescent="0.25">
      <c r="A383" s="40">
        <v>36830</v>
      </c>
      <c r="B383" s="47">
        <v>2000</v>
      </c>
      <c r="C383" s="47">
        <v>10</v>
      </c>
      <c r="D383" s="37">
        <v>78.546999999999997</v>
      </c>
      <c r="E383" s="37">
        <v>2</v>
      </c>
      <c r="F383" s="37">
        <v>130.69999999999999</v>
      </c>
      <c r="G383" s="37">
        <v>3.7469999999999999</v>
      </c>
      <c r="H383" s="36">
        <v>70.262</v>
      </c>
      <c r="I383" s="36">
        <v>-1.583</v>
      </c>
    </row>
    <row r="384" spans="1:9" s="46" customFormat="1" x14ac:dyDescent="0.25">
      <c r="A384" s="40">
        <v>36860</v>
      </c>
      <c r="B384" s="47">
        <v>2000</v>
      </c>
      <c r="C384" s="47">
        <v>11</v>
      </c>
      <c r="D384" s="37">
        <v>78.686000000000007</v>
      </c>
      <c r="E384" s="37">
        <v>2.141</v>
      </c>
      <c r="F384" s="37">
        <v>130.69999999999999</v>
      </c>
      <c r="G384" s="37">
        <v>0</v>
      </c>
      <c r="H384" s="36">
        <v>70.349999999999994</v>
      </c>
      <c r="I384" s="36">
        <v>1.5109999999999999</v>
      </c>
    </row>
    <row r="385" spans="1:9" s="46" customFormat="1" x14ac:dyDescent="0.25">
      <c r="A385" s="40">
        <v>36891</v>
      </c>
      <c r="B385" s="47">
        <v>2000</v>
      </c>
      <c r="C385" s="47">
        <v>12</v>
      </c>
      <c r="D385" s="37">
        <v>78.847999999999999</v>
      </c>
      <c r="E385" s="37">
        <v>2.4950000000000001</v>
      </c>
      <c r="F385" s="37">
        <v>131.30000000000001</v>
      </c>
      <c r="G385" s="37">
        <v>5.65</v>
      </c>
      <c r="H385" s="36">
        <v>70.856999999999999</v>
      </c>
      <c r="I385" s="36">
        <v>8.9939999999999998</v>
      </c>
    </row>
    <row r="386" spans="1:9" s="46" customFormat="1" x14ac:dyDescent="0.25">
      <c r="A386" s="40">
        <v>36922</v>
      </c>
      <c r="B386" s="47">
        <v>2001</v>
      </c>
      <c r="C386" s="47">
        <v>1</v>
      </c>
      <c r="D386" s="37">
        <v>79.034999999999997</v>
      </c>
      <c r="E386" s="37">
        <v>2.89</v>
      </c>
      <c r="F386" s="37">
        <v>132.1</v>
      </c>
      <c r="G386" s="37">
        <v>7.5620000000000003</v>
      </c>
      <c r="H386" s="36">
        <v>71.594999999999999</v>
      </c>
      <c r="I386" s="36">
        <v>13.246</v>
      </c>
    </row>
    <row r="387" spans="1:9" s="46" customFormat="1" x14ac:dyDescent="0.25">
      <c r="A387" s="40">
        <v>36950</v>
      </c>
      <c r="B387" s="47">
        <v>2001</v>
      </c>
      <c r="C387" s="47">
        <v>2</v>
      </c>
      <c r="D387" s="37">
        <v>79.23</v>
      </c>
      <c r="E387" s="37">
        <v>3.0009999999999999</v>
      </c>
      <c r="F387" s="37">
        <v>131.80000000000001</v>
      </c>
      <c r="G387" s="37">
        <v>-2.6909999999999998</v>
      </c>
      <c r="H387" s="36">
        <v>72.19</v>
      </c>
      <c r="I387" s="36">
        <v>10.449</v>
      </c>
    </row>
    <row r="388" spans="1:9" s="46" customFormat="1" x14ac:dyDescent="0.25">
      <c r="A388" s="40">
        <v>36981</v>
      </c>
      <c r="B388" s="47">
        <v>2001</v>
      </c>
      <c r="C388" s="47">
        <v>3</v>
      </c>
      <c r="D388" s="37">
        <v>79.433000000000007</v>
      </c>
      <c r="E388" s="37">
        <v>3.1110000000000002</v>
      </c>
      <c r="F388" s="37">
        <v>131</v>
      </c>
      <c r="G388" s="37">
        <v>-7.0449999999999999</v>
      </c>
      <c r="H388" s="36">
        <v>72.453999999999994</v>
      </c>
      <c r="I388" s="36">
        <v>4.4710000000000001</v>
      </c>
    </row>
    <row r="389" spans="1:9" s="46" customFormat="1" x14ac:dyDescent="0.25">
      <c r="A389" s="40">
        <v>37011</v>
      </c>
      <c r="B389" s="47">
        <v>2001</v>
      </c>
      <c r="C389" s="47">
        <v>4</v>
      </c>
      <c r="D389" s="37">
        <v>79.628</v>
      </c>
      <c r="E389" s="37">
        <v>2.9820000000000002</v>
      </c>
      <c r="F389" s="37">
        <v>130.9</v>
      </c>
      <c r="G389" s="37">
        <v>-0.91200000000000003</v>
      </c>
      <c r="H389" s="36">
        <v>72.456999999999994</v>
      </c>
      <c r="I389" s="36">
        <v>4.3999999999999997E-2</v>
      </c>
    </row>
    <row r="390" spans="1:9" s="46" customFormat="1" x14ac:dyDescent="0.25">
      <c r="A390" s="40">
        <v>37042</v>
      </c>
      <c r="B390" s="47">
        <v>2001</v>
      </c>
      <c r="C390" s="47">
        <v>5</v>
      </c>
      <c r="D390" s="37">
        <v>79.78</v>
      </c>
      <c r="E390" s="37">
        <v>2.3180000000000001</v>
      </c>
      <c r="F390" s="37">
        <v>131.1</v>
      </c>
      <c r="G390" s="37">
        <v>1.849</v>
      </c>
      <c r="H390" s="36">
        <v>72.352000000000004</v>
      </c>
      <c r="I390" s="36">
        <v>-1.7210000000000001</v>
      </c>
    </row>
    <row r="391" spans="1:9" s="46" customFormat="1" x14ac:dyDescent="0.25">
      <c r="A391" s="40">
        <v>37072</v>
      </c>
      <c r="B391" s="47">
        <v>2001</v>
      </c>
      <c r="C391" s="47">
        <v>6</v>
      </c>
      <c r="D391" s="37">
        <v>79.875</v>
      </c>
      <c r="E391" s="37">
        <v>1.4379999999999999</v>
      </c>
      <c r="F391" s="37">
        <v>130.9</v>
      </c>
      <c r="G391" s="37">
        <v>-1.8149999999999999</v>
      </c>
      <c r="H391" s="36">
        <v>72.284000000000006</v>
      </c>
      <c r="I391" s="36">
        <v>-1.117</v>
      </c>
    </row>
    <row r="392" spans="1:9" s="46" customFormat="1" x14ac:dyDescent="0.25">
      <c r="A392" s="40">
        <v>37103</v>
      </c>
      <c r="B392" s="47">
        <v>2001</v>
      </c>
      <c r="C392" s="47">
        <v>7</v>
      </c>
      <c r="D392" s="37">
        <v>79.935000000000002</v>
      </c>
      <c r="E392" s="37">
        <v>0.90400000000000003</v>
      </c>
      <c r="F392" s="37">
        <v>129.4</v>
      </c>
      <c r="G392" s="37">
        <v>-12.917</v>
      </c>
      <c r="H392" s="36">
        <v>72.305000000000007</v>
      </c>
      <c r="I392" s="36">
        <v>0.34599999999999997</v>
      </c>
    </row>
    <row r="393" spans="1:9" s="46" customFormat="1" x14ac:dyDescent="0.25">
      <c r="A393" s="40">
        <v>37134</v>
      </c>
      <c r="B393" s="47">
        <v>2001</v>
      </c>
      <c r="C393" s="47">
        <v>8</v>
      </c>
      <c r="D393" s="37">
        <v>79.995999999999995</v>
      </c>
      <c r="E393" s="37">
        <v>0.92500000000000004</v>
      </c>
      <c r="F393" s="37">
        <v>129.1</v>
      </c>
      <c r="G393" s="37">
        <v>-2.7469999999999999</v>
      </c>
      <c r="H393" s="36">
        <v>72.436999999999998</v>
      </c>
      <c r="I393" s="36">
        <v>2.2080000000000002</v>
      </c>
    </row>
    <row r="394" spans="1:9" s="46" customFormat="1" x14ac:dyDescent="0.25">
      <c r="A394" s="40">
        <v>37164</v>
      </c>
      <c r="B394" s="47">
        <v>2001</v>
      </c>
      <c r="C394" s="47">
        <v>9</v>
      </c>
      <c r="D394" s="37">
        <v>80.081000000000003</v>
      </c>
      <c r="E394" s="37">
        <v>1.2749999999999999</v>
      </c>
      <c r="F394" s="37">
        <v>129.30000000000001</v>
      </c>
      <c r="G394" s="37">
        <v>1.875</v>
      </c>
      <c r="H394" s="36">
        <v>72.671999999999997</v>
      </c>
      <c r="I394" s="36">
        <v>3.9710000000000001</v>
      </c>
    </row>
    <row r="395" spans="1:9" s="46" customFormat="1" x14ac:dyDescent="0.25">
      <c r="A395" s="40">
        <v>37195</v>
      </c>
      <c r="B395" s="47">
        <v>2001</v>
      </c>
      <c r="C395" s="47">
        <v>10</v>
      </c>
      <c r="D395" s="37">
        <v>80.179000000000002</v>
      </c>
      <c r="E395" s="37">
        <v>1.4770000000000001</v>
      </c>
      <c r="F395" s="37">
        <v>127.6</v>
      </c>
      <c r="G395" s="37">
        <v>-14.685</v>
      </c>
      <c r="H395" s="36">
        <v>72.942999999999998</v>
      </c>
      <c r="I395" s="36">
        <v>4.5730000000000004</v>
      </c>
    </row>
    <row r="396" spans="1:9" s="46" customFormat="1" x14ac:dyDescent="0.25">
      <c r="A396" s="40">
        <v>37225</v>
      </c>
      <c r="B396" s="47">
        <v>2001</v>
      </c>
      <c r="C396" s="47">
        <v>11</v>
      </c>
      <c r="D396" s="37">
        <v>80.268000000000001</v>
      </c>
      <c r="E396" s="37">
        <v>1.351</v>
      </c>
      <c r="F396" s="37">
        <v>127</v>
      </c>
      <c r="G396" s="37">
        <v>-5.4989999999999997</v>
      </c>
      <c r="H396" s="36">
        <v>73.161000000000001</v>
      </c>
      <c r="I396" s="36">
        <v>3.633</v>
      </c>
    </row>
    <row r="397" spans="1:9" s="46" customFormat="1" x14ac:dyDescent="0.25">
      <c r="A397" s="40">
        <v>37256</v>
      </c>
      <c r="B397" s="47">
        <v>2001</v>
      </c>
      <c r="C397" s="47">
        <v>12</v>
      </c>
      <c r="D397" s="37">
        <v>80.335999999999999</v>
      </c>
      <c r="E397" s="37">
        <v>1.0249999999999999</v>
      </c>
      <c r="F397" s="37">
        <v>126.1</v>
      </c>
      <c r="G397" s="37">
        <v>-8.18</v>
      </c>
      <c r="H397" s="36">
        <v>73.269000000000005</v>
      </c>
      <c r="I397" s="36">
        <v>1.7969999999999999</v>
      </c>
    </row>
    <row r="398" spans="1:9" s="46" customFormat="1" x14ac:dyDescent="0.25">
      <c r="A398" s="40">
        <v>37287</v>
      </c>
      <c r="B398" s="47">
        <v>2002</v>
      </c>
      <c r="C398" s="47">
        <v>1</v>
      </c>
      <c r="D398" s="37">
        <v>80.397000000000006</v>
      </c>
      <c r="E398" s="37">
        <v>0.90900000000000003</v>
      </c>
      <c r="F398" s="37">
        <v>125.7</v>
      </c>
      <c r="G398" s="37">
        <v>-3.7410000000000001</v>
      </c>
      <c r="H398" s="36">
        <v>73.328000000000003</v>
      </c>
      <c r="I398" s="36">
        <v>0.96799999999999997</v>
      </c>
    </row>
    <row r="399" spans="1:9" s="46" customFormat="1" x14ac:dyDescent="0.25">
      <c r="A399" s="40">
        <v>37315</v>
      </c>
      <c r="B399" s="47">
        <v>2002</v>
      </c>
      <c r="C399" s="47">
        <v>2</v>
      </c>
      <c r="D399" s="37">
        <v>80.465999999999994</v>
      </c>
      <c r="E399" s="37">
        <v>1.04</v>
      </c>
      <c r="F399" s="37">
        <v>125.5</v>
      </c>
      <c r="G399" s="37">
        <v>-1.893</v>
      </c>
      <c r="H399" s="36">
        <v>73.423000000000002</v>
      </c>
      <c r="I399" s="36">
        <v>1.5640000000000001</v>
      </c>
    </row>
    <row r="400" spans="1:9" s="46" customFormat="1" x14ac:dyDescent="0.25">
      <c r="A400" s="40">
        <v>37346</v>
      </c>
      <c r="B400" s="47">
        <v>2002</v>
      </c>
      <c r="C400" s="47">
        <v>3</v>
      </c>
      <c r="D400" s="37">
        <v>80.561000000000007</v>
      </c>
      <c r="E400" s="37">
        <v>1.4159999999999999</v>
      </c>
      <c r="F400" s="37">
        <v>126.4</v>
      </c>
      <c r="G400" s="37">
        <v>8.9529999999999994</v>
      </c>
      <c r="H400" s="36">
        <v>73.614000000000004</v>
      </c>
      <c r="I400" s="36">
        <v>3.1619999999999999</v>
      </c>
    </row>
    <row r="401" spans="1:9" s="46" customFormat="1" x14ac:dyDescent="0.25">
      <c r="A401" s="40">
        <v>37376</v>
      </c>
      <c r="B401" s="47">
        <v>2002</v>
      </c>
      <c r="C401" s="47">
        <v>4</v>
      </c>
      <c r="D401" s="37">
        <v>80.676000000000002</v>
      </c>
      <c r="E401" s="37">
        <v>1.736</v>
      </c>
      <c r="F401" s="37">
        <v>127.2</v>
      </c>
      <c r="G401" s="37">
        <v>7.8650000000000002</v>
      </c>
      <c r="H401" s="36">
        <v>73.869</v>
      </c>
      <c r="I401" s="36">
        <v>4.2350000000000003</v>
      </c>
    </row>
    <row r="402" spans="1:9" s="46" customFormat="1" x14ac:dyDescent="0.25">
      <c r="A402" s="40">
        <v>37407</v>
      </c>
      <c r="B402" s="47">
        <v>2002</v>
      </c>
      <c r="C402" s="47">
        <v>5</v>
      </c>
      <c r="D402" s="37">
        <v>80.796000000000006</v>
      </c>
      <c r="E402" s="37">
        <v>1.7929999999999999</v>
      </c>
      <c r="F402" s="37">
        <v>127.1</v>
      </c>
      <c r="G402" s="37">
        <v>-0.93899999999999995</v>
      </c>
      <c r="H402" s="36">
        <v>74.108999999999995</v>
      </c>
      <c r="I402" s="36">
        <v>3.972</v>
      </c>
    </row>
    <row r="403" spans="1:9" s="46" customFormat="1" x14ac:dyDescent="0.25">
      <c r="A403" s="40">
        <v>37437</v>
      </c>
      <c r="B403" s="47">
        <v>2002</v>
      </c>
      <c r="C403" s="47">
        <v>6</v>
      </c>
      <c r="D403" s="37">
        <v>80.91</v>
      </c>
      <c r="E403" s="37">
        <v>1.7030000000000001</v>
      </c>
      <c r="F403" s="37">
        <v>127.3</v>
      </c>
      <c r="G403" s="37">
        <v>1.905</v>
      </c>
      <c r="H403" s="36">
        <v>74.28</v>
      </c>
      <c r="I403" s="36">
        <v>2.8079999999999998</v>
      </c>
    </row>
    <row r="404" spans="1:9" s="46" customFormat="1" x14ac:dyDescent="0.25">
      <c r="A404" s="40">
        <v>37468</v>
      </c>
      <c r="B404" s="47">
        <v>2002</v>
      </c>
      <c r="C404" s="47">
        <v>7</v>
      </c>
      <c r="D404" s="37">
        <v>81.024000000000001</v>
      </c>
      <c r="E404" s="37">
        <v>1.702</v>
      </c>
      <c r="F404" s="37">
        <v>127.7</v>
      </c>
      <c r="G404" s="37">
        <v>3.8359999999999999</v>
      </c>
      <c r="H404" s="36">
        <v>74.39</v>
      </c>
      <c r="I404" s="36">
        <v>1.8009999999999999</v>
      </c>
    </row>
    <row r="405" spans="1:9" s="46" customFormat="1" x14ac:dyDescent="0.25">
      <c r="A405" s="40">
        <v>37499</v>
      </c>
      <c r="B405" s="47">
        <v>2002</v>
      </c>
      <c r="C405" s="47">
        <v>8</v>
      </c>
      <c r="D405" s="37">
        <v>81.150999999999996</v>
      </c>
      <c r="E405" s="37">
        <v>1.901</v>
      </c>
      <c r="F405" s="37">
        <v>128</v>
      </c>
      <c r="G405" s="37">
        <v>2.8559999999999999</v>
      </c>
      <c r="H405" s="36">
        <v>74.471999999999994</v>
      </c>
      <c r="I405" s="36">
        <v>1.32</v>
      </c>
    </row>
    <row r="406" spans="1:9" s="46" customFormat="1" x14ac:dyDescent="0.25">
      <c r="A406" s="40">
        <v>37529</v>
      </c>
      <c r="B406" s="47">
        <v>2002</v>
      </c>
      <c r="C406" s="47">
        <v>9</v>
      </c>
      <c r="D406" s="37">
        <v>81.295000000000002</v>
      </c>
      <c r="E406" s="37">
        <v>2.1539999999999999</v>
      </c>
      <c r="F406" s="37">
        <v>128.9</v>
      </c>
      <c r="G406" s="37">
        <v>8.7720000000000002</v>
      </c>
      <c r="H406" s="36">
        <v>74.543999999999997</v>
      </c>
      <c r="I406" s="36">
        <v>1.17</v>
      </c>
    </row>
    <row r="407" spans="1:9" s="46" customFormat="1" x14ac:dyDescent="0.25">
      <c r="A407" s="40">
        <v>37560</v>
      </c>
      <c r="B407" s="47">
        <v>2002</v>
      </c>
      <c r="C407" s="47">
        <v>10</v>
      </c>
      <c r="D407" s="37">
        <v>81.456000000000003</v>
      </c>
      <c r="E407" s="37">
        <v>2.3959999999999999</v>
      </c>
      <c r="F407" s="37">
        <v>129.80000000000001</v>
      </c>
      <c r="G407" s="37">
        <v>8.7080000000000002</v>
      </c>
      <c r="H407" s="36">
        <v>74.608999999999995</v>
      </c>
      <c r="I407" s="36">
        <v>1.0489999999999999</v>
      </c>
    </row>
    <row r="408" spans="1:9" s="46" customFormat="1" x14ac:dyDescent="0.25">
      <c r="A408" s="40">
        <v>37590</v>
      </c>
      <c r="B408" s="47">
        <v>2002</v>
      </c>
      <c r="C408" s="47">
        <v>11</v>
      </c>
      <c r="D408" s="37">
        <v>81.626000000000005</v>
      </c>
      <c r="E408" s="37">
        <v>2.5449999999999999</v>
      </c>
      <c r="F408" s="37">
        <v>129.9</v>
      </c>
      <c r="G408" s="37">
        <v>0.92800000000000005</v>
      </c>
      <c r="H408" s="36">
        <v>74.66</v>
      </c>
      <c r="I408" s="36">
        <v>0.82399999999999995</v>
      </c>
    </row>
    <row r="409" spans="1:9" s="46" customFormat="1" x14ac:dyDescent="0.25">
      <c r="A409" s="40">
        <v>37621</v>
      </c>
      <c r="B409" s="47">
        <v>2002</v>
      </c>
      <c r="C409" s="47">
        <v>12</v>
      </c>
      <c r="D409" s="37">
        <v>81.799000000000007</v>
      </c>
      <c r="E409" s="37">
        <v>2.5649999999999999</v>
      </c>
      <c r="F409" s="37">
        <v>130</v>
      </c>
      <c r="G409" s="37">
        <v>0.92800000000000005</v>
      </c>
      <c r="H409" s="36">
        <v>74.707999999999998</v>
      </c>
      <c r="I409" s="36">
        <v>0.77500000000000002</v>
      </c>
    </row>
    <row r="410" spans="1:9" s="46" customFormat="1" x14ac:dyDescent="0.25">
      <c r="A410" s="40">
        <v>37652</v>
      </c>
      <c r="B410" s="47">
        <v>2003</v>
      </c>
      <c r="C410" s="47">
        <v>1</v>
      </c>
      <c r="D410" s="37">
        <v>81.959000000000003</v>
      </c>
      <c r="E410" s="37">
        <v>2.38</v>
      </c>
      <c r="F410" s="37">
        <v>131.4</v>
      </c>
      <c r="G410" s="37">
        <v>13.717000000000001</v>
      </c>
      <c r="H410" s="36">
        <v>74.819000000000003</v>
      </c>
      <c r="I410" s="36">
        <v>1.8009999999999999</v>
      </c>
    </row>
    <row r="411" spans="1:9" s="46" customFormat="1" x14ac:dyDescent="0.25">
      <c r="A411" s="40">
        <v>37680</v>
      </c>
      <c r="B411" s="47">
        <v>2003</v>
      </c>
      <c r="C411" s="47">
        <v>2</v>
      </c>
      <c r="D411" s="37">
        <v>82.081000000000003</v>
      </c>
      <c r="E411" s="37">
        <v>1.7969999999999999</v>
      </c>
      <c r="F411" s="37">
        <v>133.80000000000001</v>
      </c>
      <c r="G411" s="37">
        <v>24.259</v>
      </c>
      <c r="H411" s="36">
        <v>75.058000000000007</v>
      </c>
      <c r="I411" s="36">
        <v>3.903</v>
      </c>
    </row>
    <row r="412" spans="1:9" s="46" customFormat="1" x14ac:dyDescent="0.25">
      <c r="A412" s="40">
        <v>37711</v>
      </c>
      <c r="B412" s="47">
        <v>2003</v>
      </c>
      <c r="C412" s="47">
        <v>3</v>
      </c>
      <c r="D412" s="37">
        <v>82.165000000000006</v>
      </c>
      <c r="E412" s="37">
        <v>1.23</v>
      </c>
      <c r="F412" s="37">
        <v>136.30000000000001</v>
      </c>
      <c r="G412" s="37">
        <v>24.875</v>
      </c>
      <c r="H412" s="36">
        <v>75.468000000000004</v>
      </c>
      <c r="I412" s="36">
        <v>6.7439999999999998</v>
      </c>
    </row>
    <row r="413" spans="1:9" s="46" customFormat="1" x14ac:dyDescent="0.25">
      <c r="A413" s="40">
        <v>37741</v>
      </c>
      <c r="B413" s="47">
        <v>2003</v>
      </c>
      <c r="C413" s="47">
        <v>4</v>
      </c>
      <c r="D413" s="37">
        <v>82.238</v>
      </c>
      <c r="E413" s="37">
        <v>1.07</v>
      </c>
      <c r="F413" s="37">
        <v>133.1</v>
      </c>
      <c r="G413" s="37">
        <v>-24.805</v>
      </c>
      <c r="H413" s="36">
        <v>75.98</v>
      </c>
      <c r="I413" s="36">
        <v>8.4550000000000001</v>
      </c>
    </row>
    <row r="414" spans="1:9" s="46" customFormat="1" x14ac:dyDescent="0.25">
      <c r="A414" s="40">
        <v>37772</v>
      </c>
      <c r="B414" s="47">
        <v>2003</v>
      </c>
      <c r="C414" s="47">
        <v>5</v>
      </c>
      <c r="D414" s="37">
        <v>82.334000000000003</v>
      </c>
      <c r="E414" s="37">
        <v>1.4079999999999999</v>
      </c>
      <c r="F414" s="37">
        <v>132.4</v>
      </c>
      <c r="G414" s="37">
        <v>-6.1319999999999997</v>
      </c>
      <c r="H414" s="36">
        <v>76.454999999999998</v>
      </c>
      <c r="I414" s="36">
        <v>7.7750000000000004</v>
      </c>
    </row>
    <row r="415" spans="1:9" s="46" customFormat="1" x14ac:dyDescent="0.25">
      <c r="A415" s="40">
        <v>37802</v>
      </c>
      <c r="B415" s="47">
        <v>2003</v>
      </c>
      <c r="C415" s="47">
        <v>6</v>
      </c>
      <c r="D415" s="37">
        <v>82.475999999999999</v>
      </c>
      <c r="E415" s="37">
        <v>2.1019999999999999</v>
      </c>
      <c r="F415" s="37">
        <v>133.1</v>
      </c>
      <c r="G415" s="37">
        <v>6.532</v>
      </c>
      <c r="H415" s="36">
        <v>76.813999999999993</v>
      </c>
      <c r="I415" s="36">
        <v>5.782</v>
      </c>
    </row>
    <row r="416" spans="1:9" s="46" customFormat="1" x14ac:dyDescent="0.25">
      <c r="A416" s="40">
        <v>37833</v>
      </c>
      <c r="B416" s="47">
        <v>2003</v>
      </c>
      <c r="C416" s="47">
        <v>7</v>
      </c>
      <c r="D416" s="37">
        <v>82.650999999999996</v>
      </c>
      <c r="E416" s="37">
        <v>2.5680000000000001</v>
      </c>
      <c r="F416" s="37">
        <v>133.30000000000001</v>
      </c>
      <c r="G416" s="37">
        <v>1.8180000000000001</v>
      </c>
      <c r="H416" s="36">
        <v>77.126000000000005</v>
      </c>
      <c r="I416" s="36">
        <v>4.9829999999999997</v>
      </c>
    </row>
    <row r="417" spans="1:9" s="46" customFormat="1" x14ac:dyDescent="0.25">
      <c r="A417" s="40">
        <v>37864</v>
      </c>
      <c r="B417" s="47">
        <v>2003</v>
      </c>
      <c r="C417" s="47">
        <v>8</v>
      </c>
      <c r="D417" s="37">
        <v>82.831000000000003</v>
      </c>
      <c r="E417" s="37">
        <v>2.6419999999999999</v>
      </c>
      <c r="F417" s="37">
        <v>133.9</v>
      </c>
      <c r="G417" s="37">
        <v>5.5369999999999999</v>
      </c>
      <c r="H417" s="36">
        <v>77.518000000000001</v>
      </c>
      <c r="I417" s="36">
        <v>6.2729999999999997</v>
      </c>
    </row>
    <row r="418" spans="1:9" s="46" customFormat="1" x14ac:dyDescent="0.25">
      <c r="A418" s="40">
        <v>37894</v>
      </c>
      <c r="B418" s="47">
        <v>2003</v>
      </c>
      <c r="C418" s="47">
        <v>9</v>
      </c>
      <c r="D418" s="37">
        <v>82.99</v>
      </c>
      <c r="E418" s="37">
        <v>2.3340000000000001</v>
      </c>
      <c r="F418" s="37">
        <v>133.80000000000001</v>
      </c>
      <c r="G418" s="37">
        <v>-0.89300000000000002</v>
      </c>
      <c r="H418" s="36">
        <v>78.03</v>
      </c>
      <c r="I418" s="36">
        <v>8.2110000000000003</v>
      </c>
    </row>
    <row r="419" spans="1:9" s="46" customFormat="1" x14ac:dyDescent="0.25">
      <c r="A419" s="40">
        <v>37925</v>
      </c>
      <c r="B419" s="47">
        <v>2003</v>
      </c>
      <c r="C419" s="47">
        <v>10</v>
      </c>
      <c r="D419" s="37">
        <v>83.14</v>
      </c>
      <c r="E419" s="37">
        <v>2.1840000000000002</v>
      </c>
      <c r="F419" s="37">
        <v>134.19999999999999</v>
      </c>
      <c r="G419" s="37">
        <v>3.6469999999999998</v>
      </c>
      <c r="H419" s="36">
        <v>78.515000000000001</v>
      </c>
      <c r="I419" s="36">
        <v>7.7309999999999999</v>
      </c>
    </row>
    <row r="420" spans="1:9" s="46" customFormat="1" x14ac:dyDescent="0.25">
      <c r="A420" s="40">
        <v>37955</v>
      </c>
      <c r="B420" s="47">
        <v>2003</v>
      </c>
      <c r="C420" s="47">
        <v>11</v>
      </c>
      <c r="D420" s="37">
        <v>83.295000000000002</v>
      </c>
      <c r="E420" s="37">
        <v>2.2719999999999998</v>
      </c>
      <c r="F420" s="37">
        <v>134.19999999999999</v>
      </c>
      <c r="G420" s="37">
        <v>0</v>
      </c>
      <c r="H420" s="36">
        <v>78.763999999999996</v>
      </c>
      <c r="I420" s="36">
        <v>3.859</v>
      </c>
    </row>
    <row r="421" spans="1:9" s="46" customFormat="1" x14ac:dyDescent="0.25">
      <c r="A421" s="40">
        <v>37986</v>
      </c>
      <c r="B421" s="47">
        <v>2003</v>
      </c>
      <c r="C421" s="47">
        <v>12</v>
      </c>
      <c r="D421" s="37">
        <v>83.471000000000004</v>
      </c>
      <c r="E421" s="37">
        <v>2.5579999999999998</v>
      </c>
      <c r="F421" s="37">
        <v>135</v>
      </c>
      <c r="G421" s="37">
        <v>7.3929999999999998</v>
      </c>
      <c r="H421" s="36">
        <v>78.662999999999997</v>
      </c>
      <c r="I421" s="36">
        <v>-1.5269999999999999</v>
      </c>
    </row>
    <row r="422" spans="1:9" s="46" customFormat="1" x14ac:dyDescent="0.25">
      <c r="A422" s="40">
        <v>38017</v>
      </c>
      <c r="B422" s="47">
        <v>2004</v>
      </c>
      <c r="C422" s="47">
        <v>1</v>
      </c>
      <c r="D422" s="37">
        <v>83.673000000000002</v>
      </c>
      <c r="E422" s="37">
        <v>2.9470000000000001</v>
      </c>
      <c r="F422" s="37">
        <v>136.6</v>
      </c>
      <c r="G422" s="37">
        <v>15.186999999999999</v>
      </c>
      <c r="H422" s="36">
        <v>78.423000000000002</v>
      </c>
      <c r="I422" s="36">
        <v>-3.597</v>
      </c>
    </row>
    <row r="423" spans="1:9" s="46" customFormat="1" x14ac:dyDescent="0.25">
      <c r="A423" s="40">
        <v>38046</v>
      </c>
      <c r="B423" s="47">
        <v>2004</v>
      </c>
      <c r="C423" s="47">
        <v>2</v>
      </c>
      <c r="D423" s="37">
        <v>83.891999999999996</v>
      </c>
      <c r="E423" s="37">
        <v>3.1909999999999998</v>
      </c>
      <c r="F423" s="37">
        <v>137.80000000000001</v>
      </c>
      <c r="G423" s="37">
        <v>11.066000000000001</v>
      </c>
      <c r="H423" s="36">
        <v>78.364999999999995</v>
      </c>
      <c r="I423" s="36">
        <v>-0.88</v>
      </c>
    </row>
    <row r="424" spans="1:9" s="46" customFormat="1" x14ac:dyDescent="0.25">
      <c r="A424" s="40">
        <v>38077</v>
      </c>
      <c r="B424" s="47">
        <v>2004</v>
      </c>
      <c r="C424" s="47">
        <v>3</v>
      </c>
      <c r="D424" s="37">
        <v>84.131</v>
      </c>
      <c r="E424" s="37">
        <v>3.4670000000000001</v>
      </c>
      <c r="F424" s="37">
        <v>138.4</v>
      </c>
      <c r="G424" s="37">
        <v>5.3520000000000003</v>
      </c>
      <c r="H424" s="36">
        <v>78.691000000000003</v>
      </c>
      <c r="I424" s="36">
        <v>5.1120000000000001</v>
      </c>
    </row>
    <row r="425" spans="1:9" s="46" customFormat="1" x14ac:dyDescent="0.25">
      <c r="A425" s="40">
        <v>38107</v>
      </c>
      <c r="B425" s="47">
        <v>2004</v>
      </c>
      <c r="C425" s="47">
        <v>4</v>
      </c>
      <c r="D425" s="37">
        <v>84.373999999999995</v>
      </c>
      <c r="E425" s="37">
        <v>3.5190000000000001</v>
      </c>
      <c r="F425" s="37">
        <v>140.1</v>
      </c>
      <c r="G425" s="37">
        <v>15.778</v>
      </c>
      <c r="H425" s="36">
        <v>79.313999999999993</v>
      </c>
      <c r="I425" s="36">
        <v>9.9149999999999991</v>
      </c>
    </row>
    <row r="426" spans="1:9" s="26" customFormat="1" x14ac:dyDescent="0.25">
      <c r="A426" s="40">
        <v>38138</v>
      </c>
      <c r="B426" s="38">
        <v>2004</v>
      </c>
      <c r="C426" s="38">
        <v>5</v>
      </c>
      <c r="D426" s="37">
        <v>84.591999999999999</v>
      </c>
      <c r="E426" s="37">
        <v>3.1539999999999999</v>
      </c>
      <c r="F426" s="37">
        <v>141.69999999999999</v>
      </c>
      <c r="G426" s="37">
        <v>14.599</v>
      </c>
      <c r="H426" s="36">
        <v>80.034000000000006</v>
      </c>
      <c r="I426" s="36">
        <v>11.452</v>
      </c>
    </row>
    <row r="427" spans="1:9" s="26" customFormat="1" x14ac:dyDescent="0.25">
      <c r="A427" s="40">
        <v>38168</v>
      </c>
      <c r="B427" s="38">
        <v>2004</v>
      </c>
      <c r="C427" s="38">
        <v>6</v>
      </c>
      <c r="D427" s="37">
        <v>84.772999999999996</v>
      </c>
      <c r="E427" s="37">
        <v>2.5960000000000001</v>
      </c>
      <c r="F427" s="37">
        <v>142.19999999999999</v>
      </c>
      <c r="G427" s="37">
        <v>4.3170000000000002</v>
      </c>
      <c r="H427" s="36">
        <v>80.682000000000002</v>
      </c>
      <c r="I427" s="36">
        <v>10.16</v>
      </c>
    </row>
    <row r="428" spans="1:9" s="26" customFormat="1" x14ac:dyDescent="0.25">
      <c r="A428" s="40">
        <v>38199</v>
      </c>
      <c r="B428" s="38">
        <v>2004</v>
      </c>
      <c r="C428" s="38">
        <v>7</v>
      </c>
      <c r="D428" s="37">
        <v>84.935000000000002</v>
      </c>
      <c r="E428" s="37">
        <v>2.3079999999999998</v>
      </c>
      <c r="F428" s="37">
        <v>142.9</v>
      </c>
      <c r="G428" s="37">
        <v>6.07</v>
      </c>
      <c r="H428" s="36">
        <v>81.185000000000002</v>
      </c>
      <c r="I428" s="36">
        <v>7.75</v>
      </c>
    </row>
    <row r="429" spans="1:9" s="26" customFormat="1" x14ac:dyDescent="0.25">
      <c r="A429" s="40">
        <v>38230</v>
      </c>
      <c r="B429" s="38">
        <v>2004</v>
      </c>
      <c r="C429" s="38">
        <v>8</v>
      </c>
      <c r="D429" s="37">
        <v>85.108999999999995</v>
      </c>
      <c r="E429" s="37">
        <v>2.4889999999999999</v>
      </c>
      <c r="F429" s="37">
        <v>144.4</v>
      </c>
      <c r="G429" s="37">
        <v>13.349</v>
      </c>
      <c r="H429" s="36">
        <v>81.510000000000005</v>
      </c>
      <c r="I429" s="36">
        <v>4.9059999999999997</v>
      </c>
    </row>
    <row r="430" spans="1:9" s="26" customFormat="1" x14ac:dyDescent="0.25">
      <c r="A430" s="40">
        <v>38260</v>
      </c>
      <c r="B430" s="38">
        <v>2004</v>
      </c>
      <c r="C430" s="38">
        <v>9</v>
      </c>
      <c r="D430" s="37">
        <v>85.311000000000007</v>
      </c>
      <c r="E430" s="37">
        <v>2.883</v>
      </c>
      <c r="F430" s="37">
        <v>144.80000000000001</v>
      </c>
      <c r="G430" s="37">
        <v>3.375</v>
      </c>
      <c r="H430" s="36">
        <v>81.641000000000005</v>
      </c>
      <c r="I430" s="36">
        <v>1.9419999999999999</v>
      </c>
    </row>
    <row r="431" spans="1:9" s="26" customFormat="1" x14ac:dyDescent="0.25">
      <c r="A431" s="40">
        <v>38291</v>
      </c>
      <c r="B431" s="38">
        <v>2004</v>
      </c>
      <c r="C431" s="38">
        <v>10</v>
      </c>
      <c r="D431" s="37">
        <v>85.537000000000006</v>
      </c>
      <c r="E431" s="37">
        <v>3.2290000000000001</v>
      </c>
      <c r="F431" s="37">
        <v>146.6</v>
      </c>
      <c r="G431" s="37">
        <v>15.98</v>
      </c>
      <c r="H431" s="36">
        <v>81.679000000000002</v>
      </c>
      <c r="I431" s="36">
        <v>0.56499999999999995</v>
      </c>
    </row>
    <row r="432" spans="1:9" s="26" customFormat="1" x14ac:dyDescent="0.25">
      <c r="A432" s="40">
        <v>38321</v>
      </c>
      <c r="B432" s="38">
        <v>2004</v>
      </c>
      <c r="C432" s="38">
        <v>11</v>
      </c>
      <c r="D432" s="37">
        <v>85.772999999999996</v>
      </c>
      <c r="E432" s="37">
        <v>3.3620000000000001</v>
      </c>
      <c r="F432" s="37">
        <v>147.9</v>
      </c>
      <c r="G432" s="37">
        <v>11.176</v>
      </c>
      <c r="H432" s="36">
        <v>81.751999999999995</v>
      </c>
      <c r="I432" s="36">
        <v>1.077</v>
      </c>
    </row>
    <row r="433" spans="1:9" s="26" customFormat="1" x14ac:dyDescent="0.25">
      <c r="A433" s="40">
        <v>38352</v>
      </c>
      <c r="B433" s="38">
        <v>2004</v>
      </c>
      <c r="C433" s="38">
        <v>12</v>
      </c>
      <c r="D433" s="37">
        <v>86.006</v>
      </c>
      <c r="E433" s="37">
        <v>3.3109999999999999</v>
      </c>
      <c r="F433" s="37">
        <v>147.69999999999999</v>
      </c>
      <c r="G433" s="37">
        <v>-1.611</v>
      </c>
      <c r="H433" s="36">
        <v>81.941000000000003</v>
      </c>
      <c r="I433" s="36">
        <v>2.8130000000000002</v>
      </c>
    </row>
    <row r="434" spans="1:9" s="26" customFormat="1" x14ac:dyDescent="0.25">
      <c r="A434" s="40">
        <v>38383</v>
      </c>
      <c r="B434" s="38">
        <v>2005</v>
      </c>
      <c r="C434" s="38">
        <v>1</v>
      </c>
      <c r="D434" s="37">
        <v>86.233000000000004</v>
      </c>
      <c r="E434" s="37">
        <v>3.2109999999999999</v>
      </c>
      <c r="F434" s="37">
        <v>148.5</v>
      </c>
      <c r="G434" s="37">
        <v>6.6970000000000001</v>
      </c>
      <c r="H434" s="36">
        <v>82.191000000000003</v>
      </c>
      <c r="I434" s="36">
        <v>3.7210000000000001</v>
      </c>
    </row>
    <row r="435" spans="1:9" s="26" customFormat="1" x14ac:dyDescent="0.25">
      <c r="A435" s="40">
        <v>38411</v>
      </c>
      <c r="B435" s="38">
        <v>2005</v>
      </c>
      <c r="C435" s="38">
        <v>2</v>
      </c>
      <c r="D435" s="37">
        <v>86.435000000000002</v>
      </c>
      <c r="E435" s="37">
        <v>2.843</v>
      </c>
      <c r="F435" s="37">
        <v>149.5</v>
      </c>
      <c r="G435" s="37">
        <v>8.3870000000000005</v>
      </c>
      <c r="H435" s="36">
        <v>82.385000000000005</v>
      </c>
      <c r="I435" s="36">
        <v>2.867</v>
      </c>
    </row>
    <row r="436" spans="1:9" s="26" customFormat="1" x14ac:dyDescent="0.25">
      <c r="A436" s="40">
        <v>38442</v>
      </c>
      <c r="B436" s="38">
        <v>2005</v>
      </c>
      <c r="C436" s="38">
        <v>3</v>
      </c>
      <c r="D436" s="37">
        <v>86.623000000000005</v>
      </c>
      <c r="E436" s="37">
        <v>2.6440000000000001</v>
      </c>
      <c r="F436" s="37">
        <v>150.69999999999999</v>
      </c>
      <c r="G436" s="37">
        <v>10.069000000000001</v>
      </c>
      <c r="H436" s="36">
        <v>82.480999999999995</v>
      </c>
      <c r="I436" s="36">
        <v>1.409</v>
      </c>
    </row>
    <row r="437" spans="1:9" s="26" customFormat="1" x14ac:dyDescent="0.25">
      <c r="A437" s="40">
        <v>38472</v>
      </c>
      <c r="B437" s="38">
        <v>2005</v>
      </c>
      <c r="C437" s="38">
        <v>4</v>
      </c>
      <c r="D437" s="37">
        <v>86.820999999999998</v>
      </c>
      <c r="E437" s="37">
        <v>2.786</v>
      </c>
      <c r="F437" s="37">
        <v>151.30000000000001</v>
      </c>
      <c r="G437" s="37">
        <v>4.8840000000000003</v>
      </c>
      <c r="H437" s="36">
        <v>82.566999999999993</v>
      </c>
      <c r="I437" s="36">
        <v>1.264</v>
      </c>
    </row>
    <row r="438" spans="1:9" s="26" customFormat="1" x14ac:dyDescent="0.25">
      <c r="A438" s="40">
        <v>38503</v>
      </c>
      <c r="B438" s="38">
        <v>2005</v>
      </c>
      <c r="C438" s="38">
        <v>5</v>
      </c>
      <c r="D438" s="37">
        <v>87.048000000000002</v>
      </c>
      <c r="E438" s="37">
        <v>3.181</v>
      </c>
      <c r="F438" s="37">
        <v>150.6</v>
      </c>
      <c r="G438" s="37">
        <v>-5.4130000000000003</v>
      </c>
      <c r="H438" s="36">
        <v>82.777000000000001</v>
      </c>
      <c r="I438" s="36">
        <v>3.0859999999999999</v>
      </c>
    </row>
    <row r="439" spans="1:9" s="26" customFormat="1" x14ac:dyDescent="0.25">
      <c r="A439" s="40">
        <v>38533</v>
      </c>
      <c r="B439" s="38">
        <v>2005</v>
      </c>
      <c r="C439" s="38">
        <v>6</v>
      </c>
      <c r="D439" s="37">
        <v>87.316999999999993</v>
      </c>
      <c r="E439" s="37">
        <v>3.7639999999999998</v>
      </c>
      <c r="F439" s="37">
        <v>151.1</v>
      </c>
      <c r="G439" s="37">
        <v>4.0579999999999998</v>
      </c>
      <c r="H439" s="36">
        <v>83.177999999999997</v>
      </c>
      <c r="I439" s="36">
        <v>5.9829999999999997</v>
      </c>
    </row>
    <row r="440" spans="1:9" s="26" customFormat="1" x14ac:dyDescent="0.25">
      <c r="A440" s="40">
        <v>38564</v>
      </c>
      <c r="B440" s="38">
        <v>2005</v>
      </c>
      <c r="C440" s="38">
        <v>7</v>
      </c>
      <c r="D440" s="37">
        <v>87.608000000000004</v>
      </c>
      <c r="E440" s="37">
        <v>4.0819999999999999</v>
      </c>
      <c r="F440" s="37">
        <v>152.30000000000001</v>
      </c>
      <c r="G440" s="37">
        <v>9.9580000000000002</v>
      </c>
      <c r="H440" s="36">
        <v>83.64</v>
      </c>
      <c r="I440" s="36">
        <v>6.8630000000000004</v>
      </c>
    </row>
    <row r="441" spans="1:9" s="26" customFormat="1" x14ac:dyDescent="0.25">
      <c r="A441" s="40">
        <v>38595</v>
      </c>
      <c r="B441" s="38">
        <v>2005</v>
      </c>
      <c r="C441" s="38">
        <v>8</v>
      </c>
      <c r="D441" s="37">
        <v>87.897999999999996</v>
      </c>
      <c r="E441" s="37">
        <v>4.0410000000000004</v>
      </c>
      <c r="F441" s="37">
        <v>153.19999999999999</v>
      </c>
      <c r="G441" s="37">
        <v>7.3259999999999996</v>
      </c>
      <c r="H441" s="36">
        <v>83.962999999999994</v>
      </c>
      <c r="I441" s="36">
        <v>4.7350000000000003</v>
      </c>
    </row>
    <row r="442" spans="1:9" s="26" customFormat="1" x14ac:dyDescent="0.25">
      <c r="A442" s="40">
        <v>38625</v>
      </c>
      <c r="B442" s="38">
        <v>2005</v>
      </c>
      <c r="C442" s="38">
        <v>9</v>
      </c>
      <c r="D442" s="37">
        <v>88.153999999999996</v>
      </c>
      <c r="E442" s="37">
        <v>3.5550000000000002</v>
      </c>
      <c r="F442" s="37">
        <v>157.19999999999999</v>
      </c>
      <c r="G442" s="37">
        <v>36.246000000000002</v>
      </c>
      <c r="H442" s="36">
        <v>84.033000000000001</v>
      </c>
      <c r="I442" s="36">
        <v>1.012</v>
      </c>
    </row>
    <row r="443" spans="1:9" s="26" customFormat="1" x14ac:dyDescent="0.25">
      <c r="A443" s="40">
        <v>38656</v>
      </c>
      <c r="B443" s="38">
        <v>2005</v>
      </c>
      <c r="C443" s="38">
        <v>10</v>
      </c>
      <c r="D443" s="37">
        <v>88.382000000000005</v>
      </c>
      <c r="E443" s="37">
        <v>3.141</v>
      </c>
      <c r="F443" s="37">
        <v>162.30000000000001</v>
      </c>
      <c r="G443" s="37">
        <v>46.686999999999998</v>
      </c>
      <c r="H443" s="36">
        <v>84.045000000000002</v>
      </c>
      <c r="I443" s="36">
        <v>0.16</v>
      </c>
    </row>
    <row r="444" spans="1:9" s="26" customFormat="1" x14ac:dyDescent="0.25">
      <c r="A444" s="40">
        <v>38686</v>
      </c>
      <c r="B444" s="38">
        <v>2005</v>
      </c>
      <c r="C444" s="38">
        <v>11</v>
      </c>
      <c r="D444" s="37">
        <v>88.587999999999994</v>
      </c>
      <c r="E444" s="37">
        <v>2.8370000000000002</v>
      </c>
      <c r="F444" s="37">
        <v>160.30000000000001</v>
      </c>
      <c r="G444" s="37">
        <v>-13.824999999999999</v>
      </c>
      <c r="H444" s="36">
        <v>84.272999999999996</v>
      </c>
      <c r="I444" s="36">
        <v>3.3159999999999998</v>
      </c>
    </row>
    <row r="445" spans="1:9" s="26" customFormat="1" x14ac:dyDescent="0.25">
      <c r="A445" s="40">
        <v>38717</v>
      </c>
      <c r="B445" s="38">
        <v>2005</v>
      </c>
      <c r="C445" s="38">
        <v>12</v>
      </c>
      <c r="D445" s="37">
        <v>88.781999999999996</v>
      </c>
      <c r="E445" s="37">
        <v>2.6629999999999998</v>
      </c>
      <c r="F445" s="37">
        <v>160.19999999999999</v>
      </c>
      <c r="G445" s="37">
        <v>-0.746</v>
      </c>
      <c r="H445" s="36">
        <v>84.878</v>
      </c>
      <c r="I445" s="36">
        <v>8.9580000000000002</v>
      </c>
    </row>
    <row r="446" spans="1:9" s="26" customFormat="1" x14ac:dyDescent="0.25">
      <c r="A446" s="40">
        <v>38748</v>
      </c>
      <c r="B446" s="38">
        <v>2006</v>
      </c>
      <c r="C446" s="38">
        <v>1</v>
      </c>
      <c r="D446" s="37">
        <v>88.983000000000004</v>
      </c>
      <c r="E446" s="37">
        <v>2.7490000000000001</v>
      </c>
      <c r="F446" s="37">
        <v>162.4</v>
      </c>
      <c r="G446" s="37">
        <v>17.783000000000001</v>
      </c>
      <c r="H446" s="36">
        <v>85.65</v>
      </c>
      <c r="I446" s="36">
        <v>11.47</v>
      </c>
    </row>
    <row r="447" spans="1:9" s="26" customFormat="1" x14ac:dyDescent="0.25">
      <c r="A447" s="40">
        <v>38776</v>
      </c>
      <c r="B447" s="38">
        <v>2006</v>
      </c>
      <c r="C447" s="38">
        <v>2</v>
      </c>
      <c r="D447" s="37">
        <v>89.194000000000003</v>
      </c>
      <c r="E447" s="37">
        <v>2.8759999999999999</v>
      </c>
      <c r="F447" s="37">
        <v>161.6</v>
      </c>
      <c r="G447" s="37">
        <v>-5.7539999999999996</v>
      </c>
      <c r="H447" s="36">
        <v>86.212000000000003</v>
      </c>
      <c r="I447" s="36">
        <v>8.1679999999999993</v>
      </c>
    </row>
    <row r="448" spans="1:9" s="26" customFormat="1" x14ac:dyDescent="0.25">
      <c r="A448" s="40">
        <v>38807</v>
      </c>
      <c r="B448" s="38">
        <v>2006</v>
      </c>
      <c r="C448" s="38">
        <v>3</v>
      </c>
      <c r="D448" s="37">
        <v>89.433999999999997</v>
      </c>
      <c r="E448" s="37">
        <v>3.286</v>
      </c>
      <c r="F448" s="37">
        <v>161.5</v>
      </c>
      <c r="G448" s="37">
        <v>-0.74</v>
      </c>
      <c r="H448" s="36">
        <v>86.385999999999996</v>
      </c>
      <c r="I448" s="36">
        <v>2.448</v>
      </c>
    </row>
    <row r="449" spans="1:9" s="26" customFormat="1" x14ac:dyDescent="0.25">
      <c r="A449" s="40">
        <v>38837</v>
      </c>
      <c r="B449" s="38">
        <v>2006</v>
      </c>
      <c r="C449" s="38">
        <v>4</v>
      </c>
      <c r="D449" s="37">
        <v>89.707999999999998</v>
      </c>
      <c r="E449" s="37">
        <v>3.7309999999999999</v>
      </c>
      <c r="F449" s="37">
        <v>163</v>
      </c>
      <c r="G449" s="37">
        <v>11.733000000000001</v>
      </c>
      <c r="H449" s="36">
        <v>86.281000000000006</v>
      </c>
      <c r="I449" s="36">
        <v>-1.4419999999999999</v>
      </c>
    </row>
    <row r="450" spans="1:9" s="26" customFormat="1" x14ac:dyDescent="0.25">
      <c r="A450" s="40">
        <v>38868</v>
      </c>
      <c r="B450" s="38">
        <v>2006</v>
      </c>
      <c r="C450" s="38">
        <v>5</v>
      </c>
      <c r="D450" s="37">
        <v>89.995000000000005</v>
      </c>
      <c r="E450" s="37">
        <v>3.9049999999999998</v>
      </c>
      <c r="F450" s="37">
        <v>164.4</v>
      </c>
      <c r="G450" s="37">
        <v>10.808</v>
      </c>
      <c r="H450" s="36">
        <v>86.111000000000004</v>
      </c>
      <c r="I450" s="36">
        <v>-2.347</v>
      </c>
    </row>
    <row r="451" spans="1:9" s="26" customFormat="1" x14ac:dyDescent="0.25">
      <c r="A451" s="40">
        <v>38898</v>
      </c>
      <c r="B451" s="38">
        <v>2006</v>
      </c>
      <c r="C451" s="38">
        <v>6</v>
      </c>
      <c r="D451" s="37">
        <v>90.277000000000001</v>
      </c>
      <c r="E451" s="37">
        <v>3.8290000000000002</v>
      </c>
      <c r="F451" s="37">
        <v>165.2</v>
      </c>
      <c r="G451" s="37">
        <v>5.9980000000000002</v>
      </c>
      <c r="H451" s="36">
        <v>86.052999999999997</v>
      </c>
      <c r="I451" s="36">
        <v>-0.79300000000000004</v>
      </c>
    </row>
    <row r="452" spans="1:9" s="26" customFormat="1" x14ac:dyDescent="0.25">
      <c r="A452" s="40">
        <v>38929</v>
      </c>
      <c r="B452" s="38">
        <v>2006</v>
      </c>
      <c r="C452" s="38">
        <v>7</v>
      </c>
      <c r="D452" s="37">
        <v>90.519000000000005</v>
      </c>
      <c r="E452" s="37">
        <v>3.2730000000000001</v>
      </c>
      <c r="F452" s="37">
        <v>165.5</v>
      </c>
      <c r="G452" s="37">
        <v>2.2010000000000001</v>
      </c>
      <c r="H452" s="36">
        <v>86.134</v>
      </c>
      <c r="I452" s="36">
        <v>1.1240000000000001</v>
      </c>
    </row>
    <row r="453" spans="1:9" s="26" customFormat="1" x14ac:dyDescent="0.25">
      <c r="A453" s="40">
        <v>38960</v>
      </c>
      <c r="B453" s="38">
        <v>2006</v>
      </c>
      <c r="C453" s="38">
        <v>8</v>
      </c>
      <c r="D453" s="37">
        <v>90.683999999999997</v>
      </c>
      <c r="E453" s="37">
        <v>2.2109999999999999</v>
      </c>
      <c r="F453" s="37">
        <v>166.5</v>
      </c>
      <c r="G453" s="37">
        <v>7.4969999999999999</v>
      </c>
      <c r="H453" s="36">
        <v>86.325000000000003</v>
      </c>
      <c r="I453" s="36">
        <v>2.6989999999999998</v>
      </c>
    </row>
    <row r="454" spans="1:9" s="26" customFormat="1" x14ac:dyDescent="0.25">
      <c r="A454" s="40">
        <v>38990</v>
      </c>
      <c r="B454" s="38">
        <v>2006</v>
      </c>
      <c r="C454" s="38">
        <v>9</v>
      </c>
      <c r="D454" s="37">
        <v>90.756</v>
      </c>
      <c r="E454" s="37">
        <v>0.94399999999999995</v>
      </c>
      <c r="F454" s="37">
        <v>164.7</v>
      </c>
      <c r="G454" s="37">
        <v>-12.228999999999999</v>
      </c>
      <c r="H454" s="36">
        <v>86.611999999999995</v>
      </c>
      <c r="I454" s="36">
        <v>4.056</v>
      </c>
    </row>
    <row r="455" spans="1:9" s="26" customFormat="1" x14ac:dyDescent="0.25">
      <c r="A455" s="40">
        <v>39021</v>
      </c>
      <c r="B455" s="38">
        <v>2006</v>
      </c>
      <c r="C455" s="38">
        <v>10</v>
      </c>
      <c r="D455" s="37">
        <v>90.81</v>
      </c>
      <c r="E455" s="37">
        <v>0.72099999999999997</v>
      </c>
      <c r="F455" s="37">
        <v>163</v>
      </c>
      <c r="G455" s="37">
        <v>-11.707000000000001</v>
      </c>
      <c r="H455" s="36">
        <v>87.045000000000002</v>
      </c>
      <c r="I455" s="36">
        <v>6.1769999999999996</v>
      </c>
    </row>
    <row r="456" spans="1:9" s="26" customFormat="1" x14ac:dyDescent="0.25">
      <c r="A456" s="40">
        <v>39051</v>
      </c>
      <c r="B456" s="38">
        <v>2006</v>
      </c>
      <c r="C456" s="38">
        <v>11</v>
      </c>
      <c r="D456" s="37">
        <v>90.947999999999993</v>
      </c>
      <c r="E456" s="37">
        <v>1.841</v>
      </c>
      <c r="F456" s="37">
        <v>163.80000000000001</v>
      </c>
      <c r="G456" s="37">
        <v>6.0510000000000002</v>
      </c>
      <c r="H456" s="36">
        <v>87.69</v>
      </c>
      <c r="I456" s="36">
        <v>9.2669999999999995</v>
      </c>
    </row>
    <row r="457" spans="1:9" s="26" customFormat="1" x14ac:dyDescent="0.25">
      <c r="A457" s="40">
        <v>39082</v>
      </c>
      <c r="B457" s="38">
        <v>2006</v>
      </c>
      <c r="C457" s="38">
        <v>12</v>
      </c>
      <c r="D457" s="37">
        <v>91.231999999999999</v>
      </c>
      <c r="E457" s="37">
        <v>3.8069999999999999</v>
      </c>
      <c r="F457" s="37">
        <v>164.7</v>
      </c>
      <c r="G457" s="37">
        <v>6.7960000000000003</v>
      </c>
      <c r="H457" s="36">
        <v>88.545000000000002</v>
      </c>
      <c r="I457" s="36">
        <v>12.342000000000001</v>
      </c>
    </row>
    <row r="458" spans="1:9" s="26" customFormat="1" x14ac:dyDescent="0.25">
      <c r="A458" s="40">
        <v>39113</v>
      </c>
      <c r="B458" s="38">
        <v>2007</v>
      </c>
      <c r="C458" s="38">
        <v>1</v>
      </c>
      <c r="D458" s="37">
        <v>91.602999999999994</v>
      </c>
      <c r="E458" s="37">
        <v>5</v>
      </c>
      <c r="F458" s="37">
        <v>164.1</v>
      </c>
      <c r="G458" s="37">
        <v>-4.2850000000000001</v>
      </c>
      <c r="H458" s="36">
        <v>89.400999999999996</v>
      </c>
      <c r="I458" s="36">
        <v>12.231999999999999</v>
      </c>
    </row>
    <row r="459" spans="1:9" s="26" customFormat="1" x14ac:dyDescent="0.25">
      <c r="A459" s="40">
        <v>39141</v>
      </c>
      <c r="B459" s="38">
        <v>2007</v>
      </c>
      <c r="C459" s="38">
        <v>2</v>
      </c>
      <c r="D459" s="37">
        <v>91.938999999999993</v>
      </c>
      <c r="E459" s="37">
        <v>4.4829999999999997</v>
      </c>
      <c r="F459" s="37">
        <v>165.3</v>
      </c>
      <c r="G459" s="37">
        <v>9.1370000000000005</v>
      </c>
      <c r="H459" s="36">
        <v>89.933000000000007</v>
      </c>
      <c r="I459" s="36">
        <v>7.3849999999999998</v>
      </c>
    </row>
    <row r="460" spans="1:9" s="26" customFormat="1" x14ac:dyDescent="0.25">
      <c r="A460" s="40">
        <v>39172</v>
      </c>
      <c r="B460" s="38">
        <v>2007</v>
      </c>
      <c r="C460" s="38">
        <v>3</v>
      </c>
      <c r="D460" s="37">
        <v>92.185000000000002</v>
      </c>
      <c r="E460" s="37">
        <v>3.2629999999999999</v>
      </c>
      <c r="F460" s="37">
        <v>166.7</v>
      </c>
      <c r="G460" s="37">
        <v>10.65</v>
      </c>
      <c r="H460" s="36">
        <v>90.018000000000001</v>
      </c>
      <c r="I460" s="36">
        <v>1.1419999999999999</v>
      </c>
    </row>
    <row r="461" spans="1:9" s="26" customFormat="1" x14ac:dyDescent="0.25">
      <c r="A461" s="40">
        <v>39202</v>
      </c>
      <c r="B461" s="38">
        <v>2007</v>
      </c>
      <c r="C461" s="38">
        <v>4</v>
      </c>
      <c r="D461" s="37">
        <v>92.36</v>
      </c>
      <c r="E461" s="37">
        <v>2.306</v>
      </c>
      <c r="F461" s="37">
        <v>168.3</v>
      </c>
      <c r="G461" s="37">
        <v>12.146000000000001</v>
      </c>
      <c r="H461" s="36">
        <v>89.817999999999998</v>
      </c>
      <c r="I461" s="36">
        <v>-2.641</v>
      </c>
    </row>
    <row r="462" spans="1:9" s="26" customFormat="1" x14ac:dyDescent="0.25">
      <c r="A462" s="40">
        <v>39233</v>
      </c>
      <c r="B462" s="38">
        <v>2007</v>
      </c>
      <c r="C462" s="38">
        <v>5</v>
      </c>
      <c r="D462" s="37">
        <v>92.494</v>
      </c>
      <c r="E462" s="37">
        <v>1.7470000000000001</v>
      </c>
      <c r="F462" s="37">
        <v>169.7</v>
      </c>
      <c r="G462" s="37">
        <v>10.452</v>
      </c>
      <c r="H462" s="36">
        <v>89.605999999999995</v>
      </c>
      <c r="I462" s="36">
        <v>-2.7959999999999998</v>
      </c>
    </row>
    <row r="463" spans="1:9" s="26" customFormat="1" x14ac:dyDescent="0.25">
      <c r="A463" s="40">
        <v>39263</v>
      </c>
      <c r="B463" s="38">
        <v>2007</v>
      </c>
      <c r="C463" s="38">
        <v>6</v>
      </c>
      <c r="D463" s="37">
        <v>92.619</v>
      </c>
      <c r="E463" s="37">
        <v>1.6359999999999999</v>
      </c>
      <c r="F463" s="37">
        <v>170.4</v>
      </c>
      <c r="G463" s="37">
        <v>5.0640000000000001</v>
      </c>
      <c r="H463" s="36">
        <v>89.597999999999999</v>
      </c>
      <c r="I463" s="36">
        <v>-0.104</v>
      </c>
    </row>
    <row r="464" spans="1:9" s="26" customFormat="1" x14ac:dyDescent="0.25">
      <c r="A464" s="40">
        <v>39294</v>
      </c>
      <c r="B464" s="38">
        <v>2007</v>
      </c>
      <c r="C464" s="38">
        <v>7</v>
      </c>
      <c r="D464" s="37">
        <v>92.745999999999995</v>
      </c>
      <c r="E464" s="37">
        <v>1.6639999999999999</v>
      </c>
      <c r="F464" s="37">
        <v>171.8</v>
      </c>
      <c r="G464" s="37">
        <v>10.317</v>
      </c>
      <c r="H464" s="36">
        <v>89.786000000000001</v>
      </c>
      <c r="I464" s="36">
        <v>2.5510000000000002</v>
      </c>
    </row>
    <row r="465" spans="1:9" s="26" customFormat="1" x14ac:dyDescent="0.25">
      <c r="A465" s="40">
        <v>39325</v>
      </c>
      <c r="B465" s="38">
        <v>2007</v>
      </c>
      <c r="C465" s="38">
        <v>8</v>
      </c>
      <c r="D465" s="37">
        <v>92.882000000000005</v>
      </c>
      <c r="E465" s="37">
        <v>1.764</v>
      </c>
      <c r="F465" s="37">
        <v>170.1</v>
      </c>
      <c r="G465" s="37">
        <v>-11.249000000000001</v>
      </c>
      <c r="H465" s="36">
        <v>90.09</v>
      </c>
      <c r="I465" s="36">
        <v>4.1310000000000002</v>
      </c>
    </row>
    <row r="466" spans="1:9" s="26" customFormat="1" x14ac:dyDescent="0.25">
      <c r="A466" s="40">
        <v>39355</v>
      </c>
      <c r="B466" s="38">
        <v>2007</v>
      </c>
      <c r="C466" s="38">
        <v>9</v>
      </c>
      <c r="D466" s="37">
        <v>93.022999999999996</v>
      </c>
      <c r="E466" s="37">
        <v>1.8380000000000001</v>
      </c>
      <c r="F466" s="37">
        <v>171.4</v>
      </c>
      <c r="G466" s="37">
        <v>9.5670000000000002</v>
      </c>
      <c r="H466" s="36">
        <v>90.429000000000002</v>
      </c>
      <c r="I466" s="36">
        <v>4.6159999999999997</v>
      </c>
    </row>
    <row r="467" spans="1:9" s="26" customFormat="1" x14ac:dyDescent="0.25">
      <c r="A467" s="40">
        <v>39386</v>
      </c>
      <c r="B467" s="38">
        <v>2007</v>
      </c>
      <c r="C467" s="38">
        <v>10</v>
      </c>
      <c r="D467" s="37">
        <v>93.171999999999997</v>
      </c>
      <c r="E467" s="37">
        <v>1.9490000000000001</v>
      </c>
      <c r="F467" s="37">
        <v>172.7</v>
      </c>
      <c r="G467" s="37">
        <v>9.4909999999999997</v>
      </c>
      <c r="H467" s="36">
        <v>90.79</v>
      </c>
      <c r="I467" s="36">
        <v>4.8949999999999996</v>
      </c>
    </row>
    <row r="468" spans="1:9" s="26" customFormat="1" x14ac:dyDescent="0.25">
      <c r="A468" s="40">
        <v>39416</v>
      </c>
      <c r="B468" s="38">
        <v>2007</v>
      </c>
      <c r="C468" s="38">
        <v>11</v>
      </c>
      <c r="D468" s="37">
        <v>93.331000000000003</v>
      </c>
      <c r="E468" s="37">
        <v>2.0579999999999998</v>
      </c>
      <c r="F468" s="37">
        <v>176.7</v>
      </c>
      <c r="G468" s="37">
        <v>31.623000000000001</v>
      </c>
      <c r="H468" s="36">
        <v>91.168999999999997</v>
      </c>
      <c r="I468" s="36">
        <v>5.125</v>
      </c>
    </row>
    <row r="469" spans="1:9" s="26" customFormat="1" x14ac:dyDescent="0.25">
      <c r="A469" s="40">
        <v>39447</v>
      </c>
      <c r="B469" s="38">
        <v>2007</v>
      </c>
      <c r="C469" s="38">
        <v>12</v>
      </c>
      <c r="D469" s="37">
        <v>93.492999999999995</v>
      </c>
      <c r="E469" s="37">
        <v>2.1059999999999999</v>
      </c>
      <c r="F469" s="37">
        <v>176.9</v>
      </c>
      <c r="G469" s="37">
        <v>1.367</v>
      </c>
      <c r="H469" s="36">
        <v>91.551000000000002</v>
      </c>
      <c r="I469" s="36">
        <v>5.1550000000000002</v>
      </c>
    </row>
    <row r="470" spans="1:9" s="26" customFormat="1" x14ac:dyDescent="0.25">
      <c r="A470" s="40">
        <v>39478</v>
      </c>
      <c r="B470" s="38">
        <v>2008</v>
      </c>
      <c r="C470" s="38">
        <v>1</v>
      </c>
      <c r="D470" s="37">
        <v>93.641999999999996</v>
      </c>
      <c r="E470" s="37">
        <v>1.9350000000000001</v>
      </c>
      <c r="F470" s="37">
        <v>179.2</v>
      </c>
      <c r="G470" s="37">
        <v>16.768000000000001</v>
      </c>
      <c r="H470" s="36">
        <v>91.894000000000005</v>
      </c>
      <c r="I470" s="36">
        <v>4.5819999999999999</v>
      </c>
    </row>
    <row r="471" spans="1:9" s="26" customFormat="1" x14ac:dyDescent="0.25">
      <c r="A471" s="40">
        <v>39507</v>
      </c>
      <c r="B471" s="38">
        <v>2008</v>
      </c>
      <c r="C471" s="38">
        <v>2</v>
      </c>
      <c r="D471" s="37">
        <v>93.748999999999995</v>
      </c>
      <c r="E471" s="37">
        <v>1.381</v>
      </c>
      <c r="F471" s="37">
        <v>180.8</v>
      </c>
      <c r="G471" s="37">
        <v>11.256</v>
      </c>
      <c r="H471" s="36">
        <v>92.123000000000005</v>
      </c>
      <c r="I471" s="36">
        <v>3.028</v>
      </c>
    </row>
    <row r="472" spans="1:9" s="26" customFormat="1" x14ac:dyDescent="0.25">
      <c r="A472" s="40">
        <v>39538</v>
      </c>
      <c r="B472" s="38">
        <v>2008</v>
      </c>
      <c r="C472" s="38">
        <v>3</v>
      </c>
      <c r="D472" s="37">
        <v>93.813999999999993</v>
      </c>
      <c r="E472" s="37">
        <v>0.83199999999999996</v>
      </c>
      <c r="F472" s="37">
        <v>184.6</v>
      </c>
      <c r="G472" s="37">
        <v>28.350999999999999</v>
      </c>
      <c r="H472" s="36">
        <v>92.215000000000003</v>
      </c>
      <c r="I472" s="36">
        <v>1.206</v>
      </c>
    </row>
    <row r="473" spans="1:9" s="26" customFormat="1" x14ac:dyDescent="0.25">
      <c r="A473" s="40">
        <v>39568</v>
      </c>
      <c r="B473" s="38">
        <v>2008</v>
      </c>
      <c r="C473" s="38">
        <v>4</v>
      </c>
      <c r="D473" s="37">
        <v>93.888000000000005</v>
      </c>
      <c r="E473" s="37">
        <v>0.94399999999999995</v>
      </c>
      <c r="F473" s="37">
        <v>186.4</v>
      </c>
      <c r="G473" s="37">
        <v>12.349</v>
      </c>
      <c r="H473" s="36">
        <v>92.212000000000003</v>
      </c>
      <c r="I473" s="36">
        <v>-3.1E-2</v>
      </c>
    </row>
    <row r="474" spans="1:9" s="26" customFormat="1" x14ac:dyDescent="0.25">
      <c r="A474" s="40">
        <v>39599</v>
      </c>
      <c r="B474" s="38">
        <v>2008</v>
      </c>
      <c r="C474" s="38">
        <v>5</v>
      </c>
      <c r="D474" s="37">
        <v>94.037999999999997</v>
      </c>
      <c r="E474" s="37">
        <v>1.9419999999999999</v>
      </c>
      <c r="F474" s="37">
        <v>191.1</v>
      </c>
      <c r="G474" s="37">
        <v>34.826999999999998</v>
      </c>
      <c r="H474" s="36">
        <v>92.18</v>
      </c>
      <c r="I474" s="36">
        <v>-0.42499999999999999</v>
      </c>
    </row>
    <row r="475" spans="1:9" s="26" customFormat="1" x14ac:dyDescent="0.25">
      <c r="A475" s="40">
        <v>39629</v>
      </c>
      <c r="B475" s="38">
        <v>2008</v>
      </c>
      <c r="C475" s="38">
        <v>6</v>
      </c>
      <c r="D475" s="37">
        <v>94.3</v>
      </c>
      <c r="E475" s="37">
        <v>3.3959999999999999</v>
      </c>
      <c r="F475" s="37">
        <v>195.3</v>
      </c>
      <c r="G475" s="37">
        <v>29.806999999999999</v>
      </c>
      <c r="H475" s="36">
        <v>92.203000000000003</v>
      </c>
      <c r="I475" s="36">
        <v>0.30399999999999999</v>
      </c>
    </row>
    <row r="476" spans="1:9" s="26" customFormat="1" x14ac:dyDescent="0.25">
      <c r="A476" s="40">
        <v>39660</v>
      </c>
      <c r="B476" s="38">
        <v>2008</v>
      </c>
      <c r="C476" s="38">
        <v>7</v>
      </c>
      <c r="D476" s="37">
        <v>94.605000000000004</v>
      </c>
      <c r="E476" s="37">
        <v>3.9460000000000002</v>
      </c>
      <c r="F476" s="37">
        <v>200.6</v>
      </c>
      <c r="G476" s="37">
        <v>37.893999999999998</v>
      </c>
      <c r="H476" s="36">
        <v>92.424999999999997</v>
      </c>
      <c r="I476" s="36">
        <v>2.93</v>
      </c>
    </row>
    <row r="477" spans="1:9" s="26" customFormat="1" x14ac:dyDescent="0.25">
      <c r="A477" s="40">
        <v>39691</v>
      </c>
      <c r="B477" s="38">
        <v>2008</v>
      </c>
      <c r="C477" s="38">
        <v>8</v>
      </c>
      <c r="D477" s="37">
        <v>94.850999999999999</v>
      </c>
      <c r="E477" s="37">
        <v>3.165</v>
      </c>
      <c r="F477" s="37">
        <v>198.1</v>
      </c>
      <c r="G477" s="37">
        <v>-13.971</v>
      </c>
      <c r="H477" s="36">
        <v>93.015000000000001</v>
      </c>
      <c r="I477" s="36">
        <v>7.931</v>
      </c>
    </row>
    <row r="478" spans="1:9" s="26" customFormat="1" x14ac:dyDescent="0.25">
      <c r="A478" s="40">
        <v>39721</v>
      </c>
      <c r="B478" s="38">
        <v>2008</v>
      </c>
      <c r="C478" s="38">
        <v>9</v>
      </c>
      <c r="D478" s="37">
        <v>94.960999999999999</v>
      </c>
      <c r="E478" s="37">
        <v>1.4039999999999999</v>
      </c>
      <c r="F478" s="37">
        <v>198</v>
      </c>
      <c r="G478" s="37">
        <v>-0.60399999999999998</v>
      </c>
      <c r="H478" s="36">
        <v>93.947000000000003</v>
      </c>
      <c r="I478" s="36">
        <v>12.712</v>
      </c>
    </row>
    <row r="479" spans="1:9" s="26" customFormat="1" x14ac:dyDescent="0.25">
      <c r="A479" s="40">
        <v>39752</v>
      </c>
      <c r="B479" s="38">
        <v>2008</v>
      </c>
      <c r="C479" s="38">
        <v>10</v>
      </c>
      <c r="D479" s="37">
        <v>94.975999999999999</v>
      </c>
      <c r="E479" s="37">
        <v>0.191</v>
      </c>
      <c r="F479" s="37">
        <v>189.4</v>
      </c>
      <c r="G479" s="37">
        <v>-41.308</v>
      </c>
      <c r="H479" s="36">
        <v>94.736000000000004</v>
      </c>
      <c r="I479" s="36">
        <v>10.561999999999999</v>
      </c>
    </row>
    <row r="480" spans="1:9" s="26" customFormat="1" x14ac:dyDescent="0.25">
      <c r="A480" s="40">
        <v>39782</v>
      </c>
      <c r="B480" s="38">
        <v>2008</v>
      </c>
      <c r="C480" s="38">
        <v>11</v>
      </c>
      <c r="D480" s="37">
        <v>94.966999999999999</v>
      </c>
      <c r="E480" s="37">
        <v>-0.122</v>
      </c>
      <c r="F480" s="37">
        <v>179.7</v>
      </c>
      <c r="G480" s="37">
        <v>-46.786999999999999</v>
      </c>
      <c r="H480" s="36">
        <v>94.748000000000005</v>
      </c>
      <c r="I480" s="36">
        <v>0.14299999999999999</v>
      </c>
    </row>
    <row r="481" spans="1:9" s="26" customFormat="1" x14ac:dyDescent="0.25">
      <c r="A481" s="40">
        <v>39813</v>
      </c>
      <c r="B481" s="38">
        <v>2008</v>
      </c>
      <c r="C481" s="38">
        <v>12</v>
      </c>
      <c r="D481" s="37">
        <v>94.981999999999999</v>
      </c>
      <c r="E481" s="37">
        <v>0.192</v>
      </c>
      <c r="F481" s="37">
        <v>172.3</v>
      </c>
      <c r="G481" s="37">
        <v>-39.625999999999998</v>
      </c>
      <c r="H481" s="36">
        <v>93.668000000000006</v>
      </c>
      <c r="I481" s="36">
        <v>-12.848000000000001</v>
      </c>
    </row>
    <row r="482" spans="1:9" s="26" customFormat="1" x14ac:dyDescent="0.25">
      <c r="A482" s="40">
        <v>39844</v>
      </c>
      <c r="B482" s="38">
        <v>2009</v>
      </c>
      <c r="C482" s="38">
        <v>1</v>
      </c>
      <c r="D482" s="37">
        <v>95.009</v>
      </c>
      <c r="E482" s="37">
        <v>0.34499999999999997</v>
      </c>
      <c r="F482" s="37">
        <v>172.4</v>
      </c>
      <c r="G482" s="37">
        <v>0.69899999999999995</v>
      </c>
      <c r="H482" s="36">
        <v>92.206000000000003</v>
      </c>
      <c r="I482" s="36">
        <v>-17.202000000000002</v>
      </c>
    </row>
    <row r="483" spans="1:9" s="26" customFormat="1" x14ac:dyDescent="0.25">
      <c r="A483" s="40">
        <v>39872</v>
      </c>
      <c r="B483" s="38">
        <v>2009</v>
      </c>
      <c r="C483" s="38">
        <v>2</v>
      </c>
      <c r="D483" s="37">
        <v>95.015000000000001</v>
      </c>
      <c r="E483" s="37">
        <v>7.2999999999999995E-2</v>
      </c>
      <c r="F483" s="37">
        <v>170.9</v>
      </c>
      <c r="G483" s="37">
        <v>-9.9550000000000001</v>
      </c>
      <c r="H483" s="36">
        <v>91.462000000000003</v>
      </c>
      <c r="I483" s="36">
        <v>-9.26</v>
      </c>
    </row>
    <row r="484" spans="1:9" s="26" customFormat="1" x14ac:dyDescent="0.25">
      <c r="A484" s="40">
        <v>39903</v>
      </c>
      <c r="B484" s="38">
        <v>2009</v>
      </c>
      <c r="C484" s="38">
        <v>3</v>
      </c>
      <c r="D484" s="37">
        <v>94.98</v>
      </c>
      <c r="E484" s="37">
        <v>-0.435</v>
      </c>
      <c r="F484" s="37">
        <v>168.3</v>
      </c>
      <c r="G484" s="37">
        <v>-16.803999999999998</v>
      </c>
      <c r="H484" s="36">
        <v>91.995000000000005</v>
      </c>
      <c r="I484" s="36">
        <v>7.2149999999999999</v>
      </c>
    </row>
    <row r="485" spans="1:9" s="26" customFormat="1" x14ac:dyDescent="0.25">
      <c r="A485" s="40">
        <v>39933</v>
      </c>
      <c r="B485" s="38">
        <v>2009</v>
      </c>
      <c r="C485" s="38">
        <v>4</v>
      </c>
      <c r="D485" s="37">
        <v>94.918999999999997</v>
      </c>
      <c r="E485" s="37">
        <v>-0.76800000000000002</v>
      </c>
      <c r="F485" s="37">
        <v>168.4</v>
      </c>
      <c r="G485" s="37">
        <v>0.71499999999999997</v>
      </c>
      <c r="H485" s="36">
        <v>93.326999999999998</v>
      </c>
      <c r="I485" s="36">
        <v>18.835000000000001</v>
      </c>
    </row>
    <row r="486" spans="1:9" s="26" customFormat="1" x14ac:dyDescent="0.25">
      <c r="A486" s="40">
        <v>39964</v>
      </c>
      <c r="B486" s="38">
        <v>2009</v>
      </c>
      <c r="C486" s="38">
        <v>5</v>
      </c>
      <c r="D486" s="37">
        <v>94.861000000000004</v>
      </c>
      <c r="E486" s="37">
        <v>-0.73799999999999999</v>
      </c>
      <c r="F486" s="37">
        <v>169.4</v>
      </c>
      <c r="G486" s="37">
        <v>7.3630000000000004</v>
      </c>
      <c r="H486" s="36">
        <v>94.54</v>
      </c>
      <c r="I486" s="36">
        <v>16.757999999999999</v>
      </c>
    </row>
    <row r="487" spans="1:9" s="26" customFormat="1" x14ac:dyDescent="0.25">
      <c r="A487" s="40">
        <v>39994</v>
      </c>
      <c r="B487" s="38">
        <v>2009</v>
      </c>
      <c r="C487" s="38">
        <v>6</v>
      </c>
      <c r="D487" s="37">
        <v>94.83</v>
      </c>
      <c r="E487" s="37">
        <v>-0.38600000000000001</v>
      </c>
      <c r="F487" s="37">
        <v>171.7</v>
      </c>
      <c r="G487" s="37">
        <v>17.565999999999999</v>
      </c>
      <c r="H487" s="36">
        <v>94.988</v>
      </c>
      <c r="I487" s="36">
        <v>5.8319999999999999</v>
      </c>
    </row>
    <row r="488" spans="1:9" s="26" customFormat="1" x14ac:dyDescent="0.25">
      <c r="A488" s="40">
        <v>40025</v>
      </c>
      <c r="B488" s="38">
        <v>2009</v>
      </c>
      <c r="C488" s="38">
        <v>7</v>
      </c>
      <c r="D488" s="37">
        <v>94.843000000000004</v>
      </c>
      <c r="E488" s="37">
        <v>0.16</v>
      </c>
      <c r="F488" s="37">
        <v>171.1</v>
      </c>
      <c r="G488" s="37">
        <v>-4.1139999999999999</v>
      </c>
      <c r="H488" s="36">
        <v>94.903999999999996</v>
      </c>
      <c r="I488" s="36">
        <v>-1.056</v>
      </c>
    </row>
    <row r="489" spans="1:9" s="26" customFormat="1" x14ac:dyDescent="0.25">
      <c r="A489" s="40">
        <v>40056</v>
      </c>
      <c r="B489" s="38">
        <v>2009</v>
      </c>
      <c r="C489" s="38">
        <v>8</v>
      </c>
      <c r="D489" s="37">
        <v>94.911000000000001</v>
      </c>
      <c r="E489" s="37">
        <v>0.87</v>
      </c>
      <c r="F489" s="37">
        <v>173.8</v>
      </c>
      <c r="G489" s="37">
        <v>20.669</v>
      </c>
      <c r="H489" s="36">
        <v>94.825000000000003</v>
      </c>
      <c r="I489" s="36">
        <v>-0.996</v>
      </c>
    </row>
    <row r="490" spans="1:9" s="26" customFormat="1" x14ac:dyDescent="0.25">
      <c r="A490" s="40">
        <v>40086</v>
      </c>
      <c r="B490" s="38">
        <v>2009</v>
      </c>
      <c r="C490" s="38">
        <v>9</v>
      </c>
      <c r="D490" s="37">
        <v>95.033000000000001</v>
      </c>
      <c r="E490" s="37">
        <v>1.552</v>
      </c>
      <c r="F490" s="37">
        <v>174.3</v>
      </c>
      <c r="G490" s="37">
        <v>3.5070000000000001</v>
      </c>
      <c r="H490" s="36">
        <v>95.099000000000004</v>
      </c>
      <c r="I490" s="36">
        <v>3.532</v>
      </c>
    </row>
    <row r="491" spans="1:9" s="26" customFormat="1" x14ac:dyDescent="0.25">
      <c r="A491" s="40">
        <v>40117</v>
      </c>
      <c r="B491" s="38">
        <v>2009</v>
      </c>
      <c r="C491" s="38">
        <v>10</v>
      </c>
      <c r="D491" s="37">
        <v>95.174999999999997</v>
      </c>
      <c r="E491" s="37">
        <v>1.8109999999999999</v>
      </c>
      <c r="F491" s="37">
        <v>175</v>
      </c>
      <c r="G491" s="37">
        <v>4.9269999999999996</v>
      </c>
      <c r="H491" s="36">
        <v>95.507999999999996</v>
      </c>
      <c r="I491" s="36">
        <v>5.2809999999999997</v>
      </c>
    </row>
    <row r="492" spans="1:9" s="26" customFormat="1" x14ac:dyDescent="0.25">
      <c r="A492" s="40">
        <v>40147</v>
      </c>
      <c r="B492" s="38">
        <v>2009</v>
      </c>
      <c r="C492" s="38">
        <v>11</v>
      </c>
      <c r="D492" s="37">
        <v>95.293999999999997</v>
      </c>
      <c r="E492" s="37">
        <v>1.5009999999999999</v>
      </c>
      <c r="F492" s="37">
        <v>176.9</v>
      </c>
      <c r="G492" s="37">
        <v>13.835000000000001</v>
      </c>
      <c r="H492" s="36">
        <v>95.656000000000006</v>
      </c>
      <c r="I492" s="36">
        <v>1.8779999999999999</v>
      </c>
    </row>
    <row r="493" spans="1:9" s="26" customFormat="1" x14ac:dyDescent="0.25">
      <c r="A493" s="40">
        <v>40178</v>
      </c>
      <c r="B493" s="38">
        <v>2009</v>
      </c>
      <c r="C493" s="38">
        <v>12</v>
      </c>
      <c r="D493" s="37">
        <v>95.361999999999995</v>
      </c>
      <c r="E493" s="37">
        <v>0.86599999999999999</v>
      </c>
      <c r="F493" s="37">
        <v>177.8</v>
      </c>
      <c r="G493" s="37">
        <v>6.2789999999999999</v>
      </c>
      <c r="H493" s="36">
        <v>95.311000000000007</v>
      </c>
      <c r="I493" s="36">
        <v>-4.2510000000000003</v>
      </c>
    </row>
    <row r="494" spans="1:9" s="26" customFormat="1" x14ac:dyDescent="0.25">
      <c r="A494" s="40">
        <v>40209</v>
      </c>
      <c r="B494" s="38">
        <v>2010</v>
      </c>
      <c r="C494" s="38">
        <v>1</v>
      </c>
      <c r="D494" s="37">
        <v>95.415000000000006</v>
      </c>
      <c r="E494" s="37">
        <v>0.66300000000000003</v>
      </c>
      <c r="F494" s="37">
        <v>180.8</v>
      </c>
      <c r="G494" s="37">
        <v>22.236000000000001</v>
      </c>
      <c r="H494" s="36">
        <v>94.745000000000005</v>
      </c>
      <c r="I494" s="36">
        <v>-6.9</v>
      </c>
    </row>
    <row r="495" spans="1:9" s="26" customFormat="1" x14ac:dyDescent="0.25">
      <c r="A495" s="40">
        <v>40237</v>
      </c>
      <c r="B495" s="38">
        <v>2010</v>
      </c>
      <c r="C495" s="38">
        <v>2</v>
      </c>
      <c r="D495" s="37">
        <v>95.497</v>
      </c>
      <c r="E495" s="37">
        <v>1.0369999999999999</v>
      </c>
      <c r="F495" s="37">
        <v>180.4</v>
      </c>
      <c r="G495" s="37">
        <v>-2.6230000000000002</v>
      </c>
      <c r="H495" s="36">
        <v>94.421000000000006</v>
      </c>
      <c r="I495" s="36">
        <v>-4.0199999999999996</v>
      </c>
    </row>
    <row r="496" spans="1:9" s="26" customFormat="1" x14ac:dyDescent="0.25">
      <c r="A496" s="40">
        <v>40268</v>
      </c>
      <c r="B496" s="38">
        <v>2010</v>
      </c>
      <c r="C496" s="38">
        <v>3</v>
      </c>
      <c r="D496" s="37">
        <v>95.64</v>
      </c>
      <c r="E496" s="37">
        <v>1.8160000000000001</v>
      </c>
      <c r="F496" s="37">
        <v>181.3</v>
      </c>
      <c r="G496" s="37">
        <v>6.1539999999999999</v>
      </c>
      <c r="H496" s="36">
        <v>94.593999999999994</v>
      </c>
      <c r="I496" s="36">
        <v>2.2160000000000002</v>
      </c>
    </row>
    <row r="497" spans="1:9" s="26" customFormat="1" x14ac:dyDescent="0.25">
      <c r="A497" s="40">
        <v>40298</v>
      </c>
      <c r="B497" s="38">
        <v>2010</v>
      </c>
      <c r="C497" s="38">
        <v>4</v>
      </c>
      <c r="D497" s="37">
        <v>95.82</v>
      </c>
      <c r="E497" s="37">
        <v>2.2789999999999999</v>
      </c>
      <c r="F497" s="37">
        <v>182.8</v>
      </c>
      <c r="G497" s="37">
        <v>10.393000000000001</v>
      </c>
      <c r="H497" s="36">
        <v>95.123999999999995</v>
      </c>
      <c r="I497" s="36">
        <v>6.944</v>
      </c>
    </row>
    <row r="498" spans="1:9" s="26" customFormat="1" x14ac:dyDescent="0.25">
      <c r="A498" s="40">
        <v>40329</v>
      </c>
      <c r="B498" s="38">
        <v>2010</v>
      </c>
      <c r="C498" s="38">
        <v>5</v>
      </c>
      <c r="D498" s="37">
        <v>95.98</v>
      </c>
      <c r="E498" s="37">
        <v>2.0230000000000001</v>
      </c>
      <c r="F498" s="37">
        <v>183.4</v>
      </c>
      <c r="G498" s="37">
        <v>4.0110000000000001</v>
      </c>
      <c r="H498" s="36">
        <v>95.712000000000003</v>
      </c>
      <c r="I498" s="36">
        <v>7.6660000000000004</v>
      </c>
    </row>
    <row r="499" spans="1:9" s="26" customFormat="1" x14ac:dyDescent="0.25">
      <c r="A499" s="40">
        <v>40359</v>
      </c>
      <c r="B499" s="38">
        <v>2010</v>
      </c>
      <c r="C499" s="38">
        <v>6</v>
      </c>
      <c r="D499" s="37">
        <v>96.087999999999994</v>
      </c>
      <c r="E499" s="37">
        <v>1.363</v>
      </c>
      <c r="F499" s="37">
        <v>182.4</v>
      </c>
      <c r="G499" s="37">
        <v>-6.35</v>
      </c>
      <c r="H499" s="36">
        <v>96.111999999999995</v>
      </c>
      <c r="I499" s="36">
        <v>5.1319999999999997</v>
      </c>
    </row>
    <row r="500" spans="1:9" s="26" customFormat="1" x14ac:dyDescent="0.25">
      <c r="A500" s="40">
        <v>40390</v>
      </c>
      <c r="B500" s="38">
        <v>2010</v>
      </c>
      <c r="C500" s="38">
        <v>7</v>
      </c>
      <c r="D500" s="37">
        <v>96.174999999999997</v>
      </c>
      <c r="E500" s="37">
        <v>1.089</v>
      </c>
      <c r="F500" s="37">
        <v>181.9</v>
      </c>
      <c r="G500" s="37">
        <v>-3.24</v>
      </c>
      <c r="H500" s="36">
        <v>96.284000000000006</v>
      </c>
      <c r="I500" s="36">
        <v>2.1680000000000001</v>
      </c>
    </row>
    <row r="501" spans="1:9" s="26" customFormat="1" x14ac:dyDescent="0.25">
      <c r="A501" s="40">
        <v>40421</v>
      </c>
      <c r="B501" s="38">
        <v>2010</v>
      </c>
      <c r="C501" s="38">
        <v>8</v>
      </c>
      <c r="D501" s="37">
        <v>96.293999999999997</v>
      </c>
      <c r="E501" s="37">
        <v>1.492</v>
      </c>
      <c r="F501" s="37">
        <v>182.8</v>
      </c>
      <c r="G501" s="37">
        <v>6.1020000000000003</v>
      </c>
      <c r="H501" s="36">
        <v>96.257999999999996</v>
      </c>
      <c r="I501" s="36">
        <v>-0.32300000000000001</v>
      </c>
    </row>
    <row r="502" spans="1:9" s="26" customFormat="1" x14ac:dyDescent="0.25">
      <c r="A502" s="40">
        <v>40451</v>
      </c>
      <c r="B502" s="38">
        <v>2010</v>
      </c>
      <c r="C502" s="38">
        <v>9</v>
      </c>
      <c r="D502" s="37">
        <v>96.471999999999994</v>
      </c>
      <c r="E502" s="37">
        <v>2.2440000000000002</v>
      </c>
      <c r="F502" s="37">
        <v>183.5</v>
      </c>
      <c r="G502" s="37">
        <v>4.6929999999999996</v>
      </c>
      <c r="H502" s="36">
        <v>96.114999999999995</v>
      </c>
      <c r="I502" s="36">
        <v>-1.7629999999999999</v>
      </c>
    </row>
    <row r="503" spans="1:9" s="26" customFormat="1" x14ac:dyDescent="0.25">
      <c r="A503" s="40">
        <v>40482</v>
      </c>
      <c r="B503" s="38">
        <v>2010</v>
      </c>
      <c r="C503" s="38">
        <v>10</v>
      </c>
      <c r="D503" s="37">
        <v>96.683000000000007</v>
      </c>
      <c r="E503" s="37">
        <v>2.6549999999999998</v>
      </c>
      <c r="F503" s="37">
        <v>185.8</v>
      </c>
      <c r="G503" s="37">
        <v>16.122</v>
      </c>
      <c r="H503" s="36">
        <v>96.082999999999998</v>
      </c>
      <c r="I503" s="36">
        <v>-0.40400000000000003</v>
      </c>
    </row>
    <row r="504" spans="1:9" s="26" customFormat="1" x14ac:dyDescent="0.25">
      <c r="A504" s="40">
        <v>40512</v>
      </c>
      <c r="B504" s="38">
        <v>2010</v>
      </c>
      <c r="C504" s="38">
        <v>11</v>
      </c>
      <c r="D504" s="37">
        <v>96.879000000000005</v>
      </c>
      <c r="E504" s="37">
        <v>2.4590000000000001</v>
      </c>
      <c r="F504" s="37">
        <v>187.3</v>
      </c>
      <c r="G504" s="37">
        <v>10.130000000000001</v>
      </c>
      <c r="H504" s="36">
        <v>96.427000000000007</v>
      </c>
      <c r="I504" s="36">
        <v>4.383</v>
      </c>
    </row>
    <row r="505" spans="1:9" s="26" customFormat="1" x14ac:dyDescent="0.25">
      <c r="A505" s="40">
        <v>40543</v>
      </c>
      <c r="B505" s="38">
        <v>2010</v>
      </c>
      <c r="C505" s="38">
        <v>12</v>
      </c>
      <c r="D505" s="37">
        <v>97.03</v>
      </c>
      <c r="E505" s="37">
        <v>1.8919999999999999</v>
      </c>
      <c r="F505" s="37">
        <v>189.3</v>
      </c>
      <c r="G505" s="37">
        <v>13.593999999999999</v>
      </c>
      <c r="H505" s="36">
        <v>97.254999999999995</v>
      </c>
      <c r="I505" s="36">
        <v>10.808999999999999</v>
      </c>
    </row>
    <row r="506" spans="1:9" s="26" customFormat="1" x14ac:dyDescent="0.25">
      <c r="A506" s="40">
        <v>40574</v>
      </c>
      <c r="B506" s="38">
        <v>2011</v>
      </c>
      <c r="C506" s="38">
        <v>1</v>
      </c>
      <c r="D506" s="37">
        <v>97.165999999999997</v>
      </c>
      <c r="E506" s="37">
        <v>1.694</v>
      </c>
      <c r="F506" s="37">
        <v>192.1</v>
      </c>
      <c r="G506" s="37">
        <v>19.266999999999999</v>
      </c>
      <c r="H506" s="36">
        <v>98.177999999999997</v>
      </c>
      <c r="I506" s="36">
        <v>11.996</v>
      </c>
    </row>
    <row r="507" spans="1:9" s="26" customFormat="1" x14ac:dyDescent="0.25">
      <c r="A507" s="40">
        <v>40602</v>
      </c>
      <c r="B507" s="38">
        <v>2011</v>
      </c>
      <c r="C507" s="38">
        <v>2</v>
      </c>
      <c r="D507" s="37">
        <v>97.320999999999998</v>
      </c>
      <c r="E507" s="37">
        <v>1.9219999999999999</v>
      </c>
      <c r="F507" s="37">
        <v>194.9</v>
      </c>
      <c r="G507" s="37">
        <v>18.963000000000001</v>
      </c>
      <c r="H507" s="36">
        <v>98.605000000000004</v>
      </c>
      <c r="I507" s="36">
        <v>5.3529999999999998</v>
      </c>
    </row>
    <row r="508" spans="1:9" s="26" customFormat="1" x14ac:dyDescent="0.25">
      <c r="A508" s="40">
        <v>40633</v>
      </c>
      <c r="B508" s="38">
        <v>2011</v>
      </c>
      <c r="C508" s="38">
        <v>3</v>
      </c>
      <c r="D508" s="37">
        <v>97.528000000000006</v>
      </c>
      <c r="E508" s="37">
        <v>2.59</v>
      </c>
      <c r="F508" s="37">
        <v>197.6</v>
      </c>
      <c r="G508" s="37">
        <v>17.951000000000001</v>
      </c>
      <c r="H508" s="36">
        <v>98.283000000000001</v>
      </c>
      <c r="I508" s="36">
        <v>-3.851</v>
      </c>
    </row>
    <row r="509" spans="1:9" s="26" customFormat="1" x14ac:dyDescent="0.25">
      <c r="A509" s="40">
        <v>40663</v>
      </c>
      <c r="B509" s="38">
        <v>2011</v>
      </c>
      <c r="C509" s="38">
        <v>4</v>
      </c>
      <c r="D509" s="37">
        <v>97.783000000000001</v>
      </c>
      <c r="E509" s="37">
        <v>3.177</v>
      </c>
      <c r="F509" s="37">
        <v>200.2</v>
      </c>
      <c r="G509" s="37">
        <v>16.984000000000002</v>
      </c>
      <c r="H509" s="36">
        <v>97.608000000000004</v>
      </c>
      <c r="I509" s="36">
        <v>-7.9370000000000003</v>
      </c>
    </row>
    <row r="510" spans="1:9" s="26" customFormat="1" x14ac:dyDescent="0.25">
      <c r="A510" s="40">
        <v>40694</v>
      </c>
      <c r="B510" s="38">
        <v>2011</v>
      </c>
      <c r="C510" s="38">
        <v>5</v>
      </c>
      <c r="D510" s="37">
        <v>98.049000000000007</v>
      </c>
      <c r="E510" s="37">
        <v>3.3109999999999999</v>
      </c>
      <c r="F510" s="37">
        <v>202</v>
      </c>
      <c r="G510" s="37">
        <v>11.339</v>
      </c>
      <c r="H510" s="36">
        <v>97.260999999999996</v>
      </c>
      <c r="I510" s="36">
        <v>-4.1879999999999997</v>
      </c>
    </row>
    <row r="511" spans="1:9" s="26" customFormat="1" x14ac:dyDescent="0.25">
      <c r="A511" s="40">
        <v>40724</v>
      </c>
      <c r="B511" s="38">
        <v>2011</v>
      </c>
      <c r="C511" s="38">
        <v>6</v>
      </c>
      <c r="D511" s="37">
        <v>98.295000000000002</v>
      </c>
      <c r="E511" s="37">
        <v>3.052</v>
      </c>
      <c r="F511" s="37">
        <v>202.2</v>
      </c>
      <c r="G511" s="37">
        <v>1.1950000000000001</v>
      </c>
      <c r="H511" s="36">
        <v>97.644999999999996</v>
      </c>
      <c r="I511" s="36">
        <v>4.8499999999999996</v>
      </c>
    </row>
    <row r="512" spans="1:9" s="26" customFormat="1" x14ac:dyDescent="0.25">
      <c r="A512" s="40">
        <v>40755</v>
      </c>
      <c r="B512" s="38">
        <v>2011</v>
      </c>
      <c r="C512" s="38">
        <v>7</v>
      </c>
      <c r="D512" s="37">
        <v>98.486999999999995</v>
      </c>
      <c r="E512" s="37">
        <v>2.3759999999999999</v>
      </c>
      <c r="F512" s="37">
        <v>203.2</v>
      </c>
      <c r="G512" s="37">
        <v>6.0990000000000002</v>
      </c>
      <c r="H512" s="36">
        <v>98.322000000000003</v>
      </c>
      <c r="I512" s="36">
        <v>8.6460000000000008</v>
      </c>
    </row>
    <row r="513" spans="1:9" s="26" customFormat="1" x14ac:dyDescent="0.25">
      <c r="A513" s="40">
        <v>40786</v>
      </c>
      <c r="B513" s="38">
        <v>2011</v>
      </c>
      <c r="C513" s="38">
        <v>8</v>
      </c>
      <c r="D513" s="37">
        <v>98.593999999999994</v>
      </c>
      <c r="E513" s="37">
        <v>1.3080000000000001</v>
      </c>
      <c r="F513" s="37">
        <v>201.7</v>
      </c>
      <c r="G513" s="37">
        <v>-8.5069999999999997</v>
      </c>
      <c r="H513" s="36">
        <v>98.563999999999993</v>
      </c>
      <c r="I513" s="36">
        <v>2.9940000000000002</v>
      </c>
    </row>
    <row r="514" spans="1:9" s="26" customFormat="1" x14ac:dyDescent="0.25">
      <c r="A514" s="40">
        <v>40816</v>
      </c>
      <c r="B514" s="38">
        <v>2011</v>
      </c>
      <c r="C514" s="38">
        <v>9</v>
      </c>
      <c r="D514" s="37">
        <v>98.603999999999999</v>
      </c>
      <c r="E514" s="37">
        <v>0.121</v>
      </c>
      <c r="F514" s="37">
        <v>202.6</v>
      </c>
      <c r="G514" s="37">
        <v>5.4880000000000004</v>
      </c>
      <c r="H514" s="36">
        <v>97.947999999999993</v>
      </c>
      <c r="I514" s="36">
        <v>-7.2460000000000004</v>
      </c>
    </row>
    <row r="515" spans="1:9" s="26" customFormat="1" x14ac:dyDescent="0.25">
      <c r="A515" s="40">
        <v>40847</v>
      </c>
      <c r="B515" s="38">
        <v>2011</v>
      </c>
      <c r="C515" s="38">
        <v>10</v>
      </c>
      <c r="D515" s="37">
        <v>98.588999999999999</v>
      </c>
      <c r="E515" s="37">
        <v>-0.17699999999999999</v>
      </c>
      <c r="F515" s="37">
        <v>200.6</v>
      </c>
      <c r="G515" s="37">
        <v>-11.224</v>
      </c>
      <c r="H515" s="36">
        <v>96.995999999999995</v>
      </c>
      <c r="I515" s="36">
        <v>-11.069000000000001</v>
      </c>
    </row>
    <row r="516" spans="1:9" s="26" customFormat="1" x14ac:dyDescent="0.25">
      <c r="A516" s="40">
        <v>40877</v>
      </c>
      <c r="B516" s="38">
        <v>2011</v>
      </c>
      <c r="C516" s="38">
        <v>11</v>
      </c>
      <c r="D516" s="37">
        <v>98.644000000000005</v>
      </c>
      <c r="E516" s="37">
        <v>0.67100000000000004</v>
      </c>
      <c r="F516" s="37">
        <v>200.9</v>
      </c>
      <c r="G516" s="37">
        <v>1.8089999999999999</v>
      </c>
      <c r="H516" s="36">
        <v>96.510999999999996</v>
      </c>
      <c r="I516" s="36">
        <v>-5.835</v>
      </c>
    </row>
    <row r="517" spans="1:9" s="26" customFormat="1" x14ac:dyDescent="0.25">
      <c r="A517" s="40">
        <v>40908</v>
      </c>
      <c r="B517" s="38">
        <v>2011</v>
      </c>
      <c r="C517" s="38">
        <v>12</v>
      </c>
      <c r="D517" s="37">
        <v>98.825999999999993</v>
      </c>
      <c r="E517" s="37">
        <v>2.2410000000000001</v>
      </c>
      <c r="F517" s="37">
        <v>200.1</v>
      </c>
      <c r="G517" s="37">
        <v>-4.6749999999999998</v>
      </c>
      <c r="H517" s="36">
        <v>97.021000000000001</v>
      </c>
      <c r="I517" s="36">
        <v>6.5259999999999998</v>
      </c>
    </row>
    <row r="518" spans="1:9" s="26" customFormat="1" x14ac:dyDescent="0.25">
      <c r="A518" s="40">
        <v>40939</v>
      </c>
      <c r="B518" s="38">
        <v>2012</v>
      </c>
      <c r="C518" s="38">
        <v>1</v>
      </c>
      <c r="D518" s="37">
        <v>99.081999999999994</v>
      </c>
      <c r="E518" s="37">
        <v>3.1509999999999998</v>
      </c>
      <c r="F518" s="37">
        <v>200.4</v>
      </c>
      <c r="G518" s="37">
        <v>1.8140000000000001</v>
      </c>
      <c r="H518" s="36">
        <v>98.179000000000002</v>
      </c>
      <c r="I518" s="36">
        <v>15.3</v>
      </c>
    </row>
    <row r="519" spans="1:9" s="26" customFormat="1" x14ac:dyDescent="0.25">
      <c r="A519" s="40">
        <v>40968</v>
      </c>
      <c r="B519" s="38">
        <v>2012</v>
      </c>
      <c r="C519" s="38">
        <v>2</v>
      </c>
      <c r="D519" s="37">
        <v>99.305999999999997</v>
      </c>
      <c r="E519" s="37">
        <v>2.74</v>
      </c>
      <c r="F519" s="37">
        <v>201.1</v>
      </c>
      <c r="G519" s="37">
        <v>4.2729999999999997</v>
      </c>
      <c r="H519" s="36">
        <v>99.284000000000006</v>
      </c>
      <c r="I519" s="36">
        <v>14.377000000000001</v>
      </c>
    </row>
    <row r="520" spans="1:9" s="26" customFormat="1" x14ac:dyDescent="0.25">
      <c r="A520" s="40">
        <v>40999</v>
      </c>
      <c r="B520" s="38">
        <v>2012</v>
      </c>
      <c r="C520" s="38">
        <v>3</v>
      </c>
      <c r="D520" s="37">
        <v>99.444999999999993</v>
      </c>
      <c r="E520" s="37">
        <v>1.696</v>
      </c>
      <c r="F520" s="37">
        <v>203.4</v>
      </c>
      <c r="G520" s="37">
        <v>14.622</v>
      </c>
      <c r="H520" s="36">
        <v>99.891000000000005</v>
      </c>
      <c r="I520" s="36">
        <v>7.5869999999999997</v>
      </c>
    </row>
    <row r="521" spans="1:9" s="26" customFormat="1" x14ac:dyDescent="0.25">
      <c r="A521" s="40">
        <v>41029</v>
      </c>
      <c r="B521" s="38">
        <v>2012</v>
      </c>
      <c r="C521" s="38">
        <v>4</v>
      </c>
      <c r="D521" s="37">
        <v>99.540999999999997</v>
      </c>
      <c r="E521" s="37">
        <v>1.171</v>
      </c>
      <c r="F521" s="37">
        <v>202.3</v>
      </c>
      <c r="G521" s="37">
        <v>-6.3</v>
      </c>
      <c r="H521" s="36">
        <v>99.994</v>
      </c>
      <c r="I521" s="36">
        <v>1.252</v>
      </c>
    </row>
    <row r="522" spans="1:9" s="26" customFormat="1" x14ac:dyDescent="0.25">
      <c r="A522" s="40">
        <v>41060</v>
      </c>
      <c r="B522" s="38">
        <v>2012</v>
      </c>
      <c r="C522" s="38">
        <v>5</v>
      </c>
      <c r="D522" s="37">
        <v>99.665000000000006</v>
      </c>
      <c r="E522" s="37">
        <v>1.5049999999999999</v>
      </c>
      <c r="F522" s="37">
        <v>200.5</v>
      </c>
      <c r="G522" s="37">
        <v>-10.17</v>
      </c>
      <c r="H522" s="36">
        <v>99.718999999999994</v>
      </c>
      <c r="I522" s="36">
        <v>-3.2519999999999998</v>
      </c>
    </row>
    <row r="523" spans="1:9" s="26" customFormat="1" x14ac:dyDescent="0.25">
      <c r="A523" s="40">
        <v>41090</v>
      </c>
      <c r="B523" s="38">
        <v>2012</v>
      </c>
      <c r="C523" s="38">
        <v>6</v>
      </c>
      <c r="D523" s="37">
        <v>99.864000000000004</v>
      </c>
      <c r="E523" s="37">
        <v>2.4159999999999999</v>
      </c>
      <c r="F523" s="37">
        <v>198.5</v>
      </c>
      <c r="G523" s="37">
        <v>-11.335000000000001</v>
      </c>
      <c r="H523" s="36">
        <v>99.271000000000001</v>
      </c>
      <c r="I523" s="36">
        <v>-5.2640000000000002</v>
      </c>
    </row>
    <row r="524" spans="1:9" s="26" customFormat="1" x14ac:dyDescent="0.25">
      <c r="A524" s="40">
        <v>41121</v>
      </c>
      <c r="B524" s="38">
        <v>2012</v>
      </c>
      <c r="C524" s="38">
        <v>7</v>
      </c>
      <c r="D524" s="37">
        <v>100.104</v>
      </c>
      <c r="E524" s="37">
        <v>2.919</v>
      </c>
      <c r="F524" s="37">
        <v>197.7</v>
      </c>
      <c r="G524" s="37">
        <v>-4.7300000000000004</v>
      </c>
      <c r="H524" s="36">
        <v>99.016999999999996</v>
      </c>
      <c r="I524" s="36">
        <v>-3.0259999999999998</v>
      </c>
    </row>
    <row r="525" spans="1:9" s="26" customFormat="1" x14ac:dyDescent="0.25">
      <c r="A525" s="40">
        <v>41152</v>
      </c>
      <c r="B525" s="38">
        <v>2012</v>
      </c>
      <c r="C525" s="38">
        <v>8</v>
      </c>
      <c r="D525" s="37">
        <v>100.327</v>
      </c>
      <c r="E525" s="37">
        <v>2.714</v>
      </c>
      <c r="F525" s="37">
        <v>199.7</v>
      </c>
      <c r="G525" s="37">
        <v>12.837999999999999</v>
      </c>
      <c r="H525" s="36">
        <v>99.387</v>
      </c>
      <c r="I525" s="36">
        <v>4.5819999999999999</v>
      </c>
    </row>
    <row r="526" spans="1:9" s="26" customFormat="1" x14ac:dyDescent="0.25">
      <c r="A526" s="40">
        <v>41182</v>
      </c>
      <c r="B526" s="38">
        <v>2012</v>
      </c>
      <c r="C526" s="38">
        <v>9</v>
      </c>
      <c r="D526" s="37">
        <v>100.48699999999999</v>
      </c>
      <c r="E526" s="37">
        <v>1.927</v>
      </c>
      <c r="F526" s="37">
        <v>201.7</v>
      </c>
      <c r="G526" s="37">
        <v>12.702999999999999</v>
      </c>
      <c r="H526" s="36">
        <v>100.536</v>
      </c>
      <c r="I526" s="36">
        <v>14.787000000000001</v>
      </c>
    </row>
    <row r="527" spans="1:9" s="26" customFormat="1" x14ac:dyDescent="0.25">
      <c r="A527" s="40">
        <v>41213</v>
      </c>
      <c r="B527" s="38">
        <v>2012</v>
      </c>
      <c r="C527" s="38">
        <v>10</v>
      </c>
      <c r="D527" s="37">
        <v>100.60599999999999</v>
      </c>
      <c r="E527" s="37">
        <v>1.4279999999999999</v>
      </c>
      <c r="F527" s="37">
        <v>202.1</v>
      </c>
      <c r="G527" s="37">
        <v>2.4060000000000001</v>
      </c>
      <c r="H527" s="36">
        <v>101.878</v>
      </c>
      <c r="I527" s="36">
        <v>17.251999999999999</v>
      </c>
    </row>
    <row r="528" spans="1:9" s="26" customFormat="1" x14ac:dyDescent="0.25">
      <c r="A528" s="40">
        <v>41243</v>
      </c>
      <c r="B528" s="38">
        <v>2012</v>
      </c>
      <c r="C528" s="38">
        <v>11</v>
      </c>
      <c r="D528" s="37">
        <v>100.72199999999999</v>
      </c>
      <c r="E528" s="37">
        <v>1.3979999999999999</v>
      </c>
      <c r="F528" s="37">
        <v>200.6</v>
      </c>
      <c r="G528" s="37">
        <v>-8.5519999999999996</v>
      </c>
      <c r="H528" s="36">
        <v>102.595</v>
      </c>
      <c r="I528" s="36">
        <v>8.7739999999999991</v>
      </c>
    </row>
    <row r="529" spans="1:9" s="26" customFormat="1" x14ac:dyDescent="0.25">
      <c r="A529" s="40">
        <v>41274</v>
      </c>
      <c r="B529" s="38">
        <v>2012</v>
      </c>
      <c r="C529" s="38">
        <v>12</v>
      </c>
      <c r="D529" s="37">
        <v>100.86199999999999</v>
      </c>
      <c r="E529" s="37">
        <v>1.6759999999999999</v>
      </c>
      <c r="F529" s="37">
        <v>200.7</v>
      </c>
      <c r="G529" s="37">
        <v>0.6</v>
      </c>
      <c r="H529" s="36">
        <v>102.187</v>
      </c>
      <c r="I529" s="36">
        <v>-4.6669999999999998</v>
      </c>
    </row>
    <row r="530" spans="1:9" s="26" customFormat="1" x14ac:dyDescent="0.25">
      <c r="A530" s="40">
        <v>41305</v>
      </c>
      <c r="B530" s="38">
        <v>2013</v>
      </c>
      <c r="C530" s="38">
        <v>1</v>
      </c>
      <c r="D530" s="37">
        <v>101.012</v>
      </c>
      <c r="E530" s="37">
        <v>1.798</v>
      </c>
      <c r="F530" s="37">
        <v>201.6</v>
      </c>
      <c r="G530" s="37">
        <v>5.516</v>
      </c>
      <c r="H530" s="36">
        <v>101.169</v>
      </c>
      <c r="I530" s="36">
        <v>-11.326000000000001</v>
      </c>
    </row>
    <row r="531" spans="1:9" s="26" customFormat="1" x14ac:dyDescent="0.25">
      <c r="A531" s="40">
        <v>41333</v>
      </c>
      <c r="B531" s="38">
        <v>2013</v>
      </c>
      <c r="C531" s="38">
        <v>2</v>
      </c>
      <c r="D531" s="37">
        <v>101.136</v>
      </c>
      <c r="E531" s="37">
        <v>1.4810000000000001</v>
      </c>
      <c r="F531" s="37">
        <v>203.6</v>
      </c>
      <c r="G531" s="37">
        <v>12.576000000000001</v>
      </c>
      <c r="H531" s="36">
        <v>100.435</v>
      </c>
      <c r="I531" s="36">
        <v>-8.3640000000000008</v>
      </c>
    </row>
    <row r="532" spans="1:9" s="26" customFormat="1" x14ac:dyDescent="0.25">
      <c r="A532" s="40">
        <v>41364</v>
      </c>
      <c r="B532" s="38">
        <v>2013</v>
      </c>
      <c r="C532" s="38">
        <v>3</v>
      </c>
      <c r="D532" s="37">
        <v>101.226</v>
      </c>
      <c r="E532" s="37">
        <v>1.077</v>
      </c>
      <c r="F532" s="37">
        <v>201.6</v>
      </c>
      <c r="G532" s="37">
        <v>-11.170999999999999</v>
      </c>
      <c r="H532" s="36">
        <v>100.48</v>
      </c>
      <c r="I532" s="36">
        <v>0.53500000000000003</v>
      </c>
    </row>
    <row r="533" spans="1:9" s="26" customFormat="1" x14ac:dyDescent="0.25">
      <c r="A533" s="40">
        <v>41394</v>
      </c>
      <c r="B533" s="38">
        <v>2013</v>
      </c>
      <c r="C533" s="38">
        <v>4</v>
      </c>
      <c r="D533" s="37">
        <v>101.307</v>
      </c>
      <c r="E533" s="37">
        <v>0.97099999999999997</v>
      </c>
      <c r="F533" s="37">
        <v>200.5</v>
      </c>
      <c r="G533" s="37">
        <v>-6.3550000000000004</v>
      </c>
      <c r="H533" s="36">
        <v>101.041</v>
      </c>
      <c r="I533" s="36">
        <v>6.9130000000000003</v>
      </c>
    </row>
    <row r="534" spans="1:9" s="26" customFormat="1" x14ac:dyDescent="0.25">
      <c r="A534" s="40">
        <v>41425</v>
      </c>
      <c r="B534" s="38">
        <v>2013</v>
      </c>
      <c r="C534" s="38">
        <v>5</v>
      </c>
      <c r="D534" s="37">
        <v>101.41200000000001</v>
      </c>
      <c r="E534" s="37">
        <v>1.248</v>
      </c>
      <c r="F534" s="37">
        <v>200.1</v>
      </c>
      <c r="G534" s="37">
        <v>-2.3679999999999999</v>
      </c>
      <c r="H534" s="36">
        <v>101.566</v>
      </c>
      <c r="I534" s="36">
        <v>6.4180000000000001</v>
      </c>
    </row>
    <row r="535" spans="1:9" s="26" customFormat="1" x14ac:dyDescent="0.25">
      <c r="A535" s="40">
        <v>41455</v>
      </c>
      <c r="B535" s="38">
        <v>2013</v>
      </c>
      <c r="C535" s="38">
        <v>6</v>
      </c>
      <c r="D535" s="37">
        <v>101.565</v>
      </c>
      <c r="E535" s="37">
        <v>1.823</v>
      </c>
      <c r="F535" s="37">
        <v>200.1</v>
      </c>
      <c r="G535" s="37">
        <v>0</v>
      </c>
      <c r="H535" s="36">
        <v>101.651</v>
      </c>
      <c r="I535" s="36">
        <v>1.014</v>
      </c>
    </row>
    <row r="536" spans="1:9" s="26" customFormat="1" x14ac:dyDescent="0.25">
      <c r="A536" s="40">
        <v>41486</v>
      </c>
      <c r="B536" s="38">
        <v>2013</v>
      </c>
      <c r="C536" s="38">
        <v>7</v>
      </c>
      <c r="D536" s="37">
        <v>101.758</v>
      </c>
      <c r="E536" s="37">
        <v>2.306</v>
      </c>
      <c r="F536" s="37">
        <v>200.2</v>
      </c>
      <c r="G536" s="37">
        <v>0.60099999999999998</v>
      </c>
      <c r="H536" s="36">
        <v>101.41</v>
      </c>
      <c r="I536" s="36">
        <v>-2.8140000000000001</v>
      </c>
    </row>
    <row r="537" spans="1:9" s="26" customFormat="1" x14ac:dyDescent="0.25">
      <c r="A537" s="40">
        <v>41517</v>
      </c>
      <c r="B537" s="38">
        <v>2013</v>
      </c>
      <c r="C537" s="38">
        <v>8</v>
      </c>
      <c r="D537" s="37">
        <v>101.976</v>
      </c>
      <c r="E537" s="37">
        <v>2.597</v>
      </c>
      <c r="F537" s="37">
        <v>200.5</v>
      </c>
      <c r="G537" s="37">
        <v>1.8129999999999999</v>
      </c>
      <c r="H537" s="36">
        <v>101.129</v>
      </c>
      <c r="I537" s="36">
        <v>-3.274</v>
      </c>
    </row>
    <row r="538" spans="1:9" s="26" customFormat="1" x14ac:dyDescent="0.25">
      <c r="A538" s="40">
        <v>41547</v>
      </c>
      <c r="B538" s="38">
        <v>2013</v>
      </c>
      <c r="C538" s="38">
        <v>9</v>
      </c>
      <c r="D538" s="37">
        <v>102.19199999999999</v>
      </c>
      <c r="E538" s="37">
        <v>2.5760000000000001</v>
      </c>
      <c r="F538" s="37">
        <v>200.4</v>
      </c>
      <c r="G538" s="37">
        <v>-0.59699999999999998</v>
      </c>
      <c r="H538" s="36">
        <v>101.06</v>
      </c>
      <c r="I538" s="36">
        <v>-0.82099999999999995</v>
      </c>
    </row>
    <row r="539" spans="1:9" s="26" customFormat="1" x14ac:dyDescent="0.25">
      <c r="A539" s="40">
        <v>41578</v>
      </c>
      <c r="B539" s="38">
        <v>2013</v>
      </c>
      <c r="C539" s="38">
        <v>10</v>
      </c>
      <c r="D539" s="37">
        <v>102.393</v>
      </c>
      <c r="E539" s="37">
        <v>2.387</v>
      </c>
      <c r="F539" s="37">
        <v>200.2</v>
      </c>
      <c r="G539" s="37">
        <v>-1.1910000000000001</v>
      </c>
      <c r="H539" s="36">
        <v>101.292</v>
      </c>
      <c r="I539" s="36">
        <v>2.7970000000000002</v>
      </c>
    </row>
    <row r="540" spans="1:9" s="26" customFormat="1" x14ac:dyDescent="0.25">
      <c r="A540" s="40">
        <v>41608</v>
      </c>
      <c r="B540" s="38">
        <v>2013</v>
      </c>
      <c r="C540" s="38">
        <v>11</v>
      </c>
      <c r="D540" s="37">
        <v>102.563</v>
      </c>
      <c r="E540" s="37">
        <v>2.0059999999999998</v>
      </c>
      <c r="F540" s="37">
        <v>200.1</v>
      </c>
      <c r="G540" s="37">
        <v>-0.59799999999999998</v>
      </c>
      <c r="H540" s="36">
        <v>101.86799999999999</v>
      </c>
      <c r="I540" s="36">
        <v>7.0419999999999998</v>
      </c>
    </row>
    <row r="541" spans="1:9" s="26" customFormat="1" x14ac:dyDescent="0.25">
      <c r="A541" s="40">
        <v>41639</v>
      </c>
      <c r="B541" s="38">
        <v>2013</v>
      </c>
      <c r="C541" s="38">
        <v>12</v>
      </c>
      <c r="D541" s="37">
        <v>102.694</v>
      </c>
      <c r="E541" s="37">
        <v>1.5489999999999999</v>
      </c>
      <c r="F541" s="37">
        <v>201</v>
      </c>
      <c r="G541" s="37">
        <v>5.5330000000000004</v>
      </c>
      <c r="H541" s="36">
        <v>102.749</v>
      </c>
      <c r="I541" s="36">
        <v>10.888999999999999</v>
      </c>
    </row>
    <row r="542" spans="1:9" s="26" customFormat="1" x14ac:dyDescent="0.25">
      <c r="A542" s="40">
        <v>41670</v>
      </c>
      <c r="B542" s="38">
        <v>2014</v>
      </c>
      <c r="C542" s="38">
        <v>1</v>
      </c>
      <c r="D542" s="37">
        <v>102.815</v>
      </c>
      <c r="E542" s="37">
        <v>1.4179999999999999</v>
      </c>
      <c r="F542" s="37">
        <v>202.5</v>
      </c>
      <c r="G542" s="37">
        <v>9.3320000000000007</v>
      </c>
      <c r="H542" s="36">
        <v>103.64400000000001</v>
      </c>
      <c r="I542" s="36">
        <v>10.967000000000001</v>
      </c>
    </row>
    <row r="543" spans="1:9" s="26" customFormat="1" x14ac:dyDescent="0.25">
      <c r="A543" s="40">
        <v>41698</v>
      </c>
      <c r="B543" s="38">
        <v>2014</v>
      </c>
      <c r="C543" s="38">
        <v>2</v>
      </c>
      <c r="D543" s="37">
        <v>102.95</v>
      </c>
      <c r="E543" s="37">
        <v>1.593</v>
      </c>
      <c r="F543" s="37">
        <v>203.2</v>
      </c>
      <c r="G543" s="37">
        <v>4.2279999999999998</v>
      </c>
      <c r="H543" s="36">
        <v>104.134</v>
      </c>
      <c r="I543" s="36">
        <v>5.8250000000000002</v>
      </c>
    </row>
    <row r="544" spans="1:9" s="26" customFormat="1" x14ac:dyDescent="0.25">
      <c r="A544" s="40">
        <v>41729</v>
      </c>
      <c r="B544" s="38">
        <v>2014</v>
      </c>
      <c r="C544" s="38">
        <v>3</v>
      </c>
      <c r="D544" s="37">
        <v>103.128</v>
      </c>
      <c r="E544" s="37">
        <v>2.0939999999999999</v>
      </c>
      <c r="F544" s="37">
        <v>203.5</v>
      </c>
      <c r="G544" s="37">
        <v>1.786</v>
      </c>
      <c r="H544" s="36">
        <v>104.04900000000001</v>
      </c>
      <c r="I544" s="36">
        <v>-0.98399999999999999</v>
      </c>
    </row>
    <row r="545" spans="1:9" s="26" customFormat="1" x14ac:dyDescent="0.25">
      <c r="A545" s="40">
        <v>41759</v>
      </c>
      <c r="B545" s="38">
        <v>2014</v>
      </c>
      <c r="C545" s="38">
        <v>4</v>
      </c>
      <c r="D545" s="37">
        <v>103.342</v>
      </c>
      <c r="E545" s="37">
        <v>2.5099999999999998</v>
      </c>
      <c r="F545" s="37">
        <v>203.9</v>
      </c>
      <c r="G545" s="37">
        <v>2.3839999999999999</v>
      </c>
      <c r="H545" s="36">
        <v>103.624</v>
      </c>
      <c r="I545" s="36">
        <v>-4.7880000000000003</v>
      </c>
    </row>
    <row r="546" spans="1:9" s="26" customFormat="1" x14ac:dyDescent="0.25">
      <c r="A546" s="40">
        <v>41790</v>
      </c>
      <c r="B546" s="38">
        <v>2014</v>
      </c>
      <c r="C546" s="38">
        <v>5</v>
      </c>
      <c r="D546" s="37">
        <v>103.559</v>
      </c>
      <c r="E546" s="37">
        <v>2.548</v>
      </c>
      <c r="F546" s="37">
        <v>203.1</v>
      </c>
      <c r="G546" s="37">
        <v>-4.6079999999999997</v>
      </c>
      <c r="H546" s="36">
        <v>103.271</v>
      </c>
      <c r="I546" s="36">
        <v>-4.0129999999999999</v>
      </c>
    </row>
    <row r="547" spans="1:9" s="26" customFormat="1" x14ac:dyDescent="0.25">
      <c r="A547" s="40">
        <v>41820</v>
      </c>
      <c r="B547" s="38">
        <v>2014</v>
      </c>
      <c r="C547" s="38">
        <v>6</v>
      </c>
      <c r="D547" s="37">
        <v>103.756</v>
      </c>
      <c r="E547" s="37">
        <v>2.3090000000000002</v>
      </c>
      <c r="F547" s="37">
        <v>202.8</v>
      </c>
      <c r="G547" s="37">
        <v>-1.758</v>
      </c>
      <c r="H547" s="36">
        <v>103.288</v>
      </c>
      <c r="I547" s="36">
        <v>0.2</v>
      </c>
    </row>
    <row r="548" spans="1:9" s="26" customFormat="1" x14ac:dyDescent="0.25">
      <c r="A548" s="40">
        <v>41851</v>
      </c>
      <c r="B548" s="38">
        <v>2014</v>
      </c>
      <c r="C548" s="38">
        <v>7</v>
      </c>
      <c r="D548" s="37">
        <v>103.92100000000001</v>
      </c>
      <c r="E548" s="37">
        <v>1.9239999999999999</v>
      </c>
      <c r="F548" s="37">
        <v>203</v>
      </c>
      <c r="G548" s="37">
        <v>1.19</v>
      </c>
      <c r="H548" s="36">
        <v>103.604</v>
      </c>
      <c r="I548" s="36">
        <v>3.7330000000000001</v>
      </c>
    </row>
    <row r="549" spans="1:9" s="26" customFormat="1" x14ac:dyDescent="0.25">
      <c r="A549" s="40">
        <v>41882</v>
      </c>
      <c r="B549" s="38">
        <v>2014</v>
      </c>
      <c r="C549" s="38">
        <v>8</v>
      </c>
      <c r="D549" s="37">
        <v>104.047</v>
      </c>
      <c r="E549" s="37">
        <v>1.466</v>
      </c>
      <c r="F549" s="37">
        <v>203.1</v>
      </c>
      <c r="G549" s="37">
        <v>0.59299999999999997</v>
      </c>
      <c r="H549" s="36">
        <v>104.02500000000001</v>
      </c>
      <c r="I549" s="36">
        <v>4.9820000000000002</v>
      </c>
    </row>
    <row r="550" spans="1:9" s="26" customFormat="1" x14ac:dyDescent="0.25">
      <c r="A550" s="40">
        <v>41912</v>
      </c>
      <c r="B550" s="38">
        <v>2014</v>
      </c>
      <c r="C550" s="38">
        <v>9</v>
      </c>
      <c r="D550" s="37">
        <v>104.123</v>
      </c>
      <c r="E550" s="37">
        <v>0.88</v>
      </c>
      <c r="F550" s="37">
        <v>202.6</v>
      </c>
      <c r="G550" s="37">
        <v>-2.915</v>
      </c>
      <c r="H550" s="36">
        <v>104.39</v>
      </c>
      <c r="I550" s="36">
        <v>4.2910000000000004</v>
      </c>
    </row>
    <row r="551" spans="1:9" s="26" customFormat="1" x14ac:dyDescent="0.25">
      <c r="A551" s="40">
        <v>41943</v>
      </c>
      <c r="B551" s="38">
        <v>2014</v>
      </c>
      <c r="C551" s="38">
        <v>10</v>
      </c>
      <c r="D551" s="37">
        <v>104.14700000000001</v>
      </c>
      <c r="E551" s="37">
        <v>0.27900000000000003</v>
      </c>
      <c r="F551" s="37">
        <v>200.6</v>
      </c>
      <c r="G551" s="37">
        <v>-11.224</v>
      </c>
      <c r="H551" s="36">
        <v>104.71899999999999</v>
      </c>
      <c r="I551" s="36">
        <v>3.8490000000000002</v>
      </c>
    </row>
    <row r="552" spans="1:9" s="26" customFormat="1" x14ac:dyDescent="0.25">
      <c r="A552" s="40">
        <v>41973</v>
      </c>
      <c r="B552" s="38">
        <v>2014</v>
      </c>
      <c r="C552" s="38">
        <v>11</v>
      </c>
      <c r="D552" s="37">
        <v>104.11799999999999</v>
      </c>
      <c r="E552" s="37">
        <v>-0.33700000000000002</v>
      </c>
      <c r="F552" s="37">
        <v>199</v>
      </c>
      <c r="G552" s="37">
        <v>-9.1620000000000008</v>
      </c>
      <c r="H552" s="36">
        <v>105.07599999999999</v>
      </c>
      <c r="I552" s="36">
        <v>4.1749999999999998</v>
      </c>
    </row>
    <row r="553" spans="1:9" s="26" customFormat="1" x14ac:dyDescent="0.25">
      <c r="A553" s="40">
        <v>42004</v>
      </c>
      <c r="B553" s="38">
        <v>2014</v>
      </c>
      <c r="C553" s="38">
        <v>12</v>
      </c>
      <c r="D553" s="37">
        <v>104.048</v>
      </c>
      <c r="E553" s="37">
        <v>-0.79900000000000004</v>
      </c>
      <c r="F553" s="37">
        <v>195.5</v>
      </c>
      <c r="G553" s="37">
        <v>-19.178999999999998</v>
      </c>
      <c r="H553" s="36">
        <v>105.501</v>
      </c>
      <c r="I553" s="36">
        <v>4.9630000000000001</v>
      </c>
    </row>
    <row r="554" spans="1:9" s="26" customFormat="1" x14ac:dyDescent="0.25">
      <c r="A554" s="40">
        <v>42035</v>
      </c>
      <c r="B554" s="38">
        <v>2015</v>
      </c>
      <c r="C554" s="38">
        <v>1</v>
      </c>
      <c r="D554" s="37">
        <v>104</v>
      </c>
      <c r="E554" s="37">
        <v>-0.55600000000000005</v>
      </c>
      <c r="F554" s="37">
        <v>190.7</v>
      </c>
      <c r="G554" s="37">
        <v>-25.792999999999999</v>
      </c>
      <c r="H554" s="36">
        <v>105.959</v>
      </c>
      <c r="I554" s="36">
        <v>5.3289999999999997</v>
      </c>
    </row>
    <row r="555" spans="1:9" s="26" customFormat="1" x14ac:dyDescent="0.25">
      <c r="A555" s="40">
        <v>42063</v>
      </c>
      <c r="B555" s="38">
        <v>2015</v>
      </c>
      <c r="C555" s="38">
        <v>2</v>
      </c>
      <c r="D555" s="37">
        <v>104.04600000000001</v>
      </c>
      <c r="E555" s="37">
        <v>0.54100000000000004</v>
      </c>
      <c r="F555" s="37">
        <v>190</v>
      </c>
      <c r="G555" s="37">
        <v>-4.3170000000000002</v>
      </c>
      <c r="H555" s="36">
        <v>106.354</v>
      </c>
      <c r="I555" s="36">
        <v>4.5739999999999998</v>
      </c>
    </row>
    <row r="556" spans="1:9" s="26" customFormat="1" x14ac:dyDescent="0.25">
      <c r="A556" s="40">
        <v>42094</v>
      </c>
      <c r="B556" s="38">
        <v>2015</v>
      </c>
      <c r="C556" s="38">
        <v>3</v>
      </c>
      <c r="D556" s="37">
        <v>104.226</v>
      </c>
      <c r="E556" s="37">
        <v>2.0870000000000002</v>
      </c>
      <c r="F556" s="37">
        <v>189.8</v>
      </c>
      <c r="G556" s="37">
        <v>-1.256</v>
      </c>
      <c r="H556" s="36">
        <v>106.67100000000001</v>
      </c>
      <c r="I556" s="36">
        <v>3.6269999999999998</v>
      </c>
    </row>
    <row r="557" spans="1:9" s="26" customFormat="1" x14ac:dyDescent="0.25">
      <c r="A557" s="40">
        <v>42124</v>
      </c>
      <c r="B557" s="38">
        <v>2015</v>
      </c>
      <c r="C557" s="38">
        <v>4</v>
      </c>
      <c r="D557" s="37">
        <v>104.483</v>
      </c>
      <c r="E557" s="37">
        <v>3.004</v>
      </c>
      <c r="F557" s="37">
        <v>188.4</v>
      </c>
      <c r="G557" s="37">
        <v>-8.5009999999999994</v>
      </c>
      <c r="H557" s="36">
        <v>106.952</v>
      </c>
      <c r="I557" s="36">
        <v>3.214</v>
      </c>
    </row>
    <row r="558" spans="1:9" s="26" customFormat="1" x14ac:dyDescent="0.25">
      <c r="A558" s="40">
        <v>42155</v>
      </c>
      <c r="B558" s="38">
        <v>2015</v>
      </c>
      <c r="C558" s="38">
        <v>5</v>
      </c>
      <c r="D558" s="37">
        <v>104.715</v>
      </c>
      <c r="E558" s="37">
        <v>2.6949999999999998</v>
      </c>
      <c r="F558" s="37">
        <v>189.6</v>
      </c>
      <c r="G558" s="37">
        <v>7.9169999999999998</v>
      </c>
      <c r="H558" s="36">
        <v>107.249</v>
      </c>
      <c r="I558" s="36">
        <v>3.3849999999999998</v>
      </c>
    </row>
    <row r="559" spans="1:9" s="26" customFormat="1" x14ac:dyDescent="0.25">
      <c r="A559" s="40">
        <v>42185</v>
      </c>
      <c r="B559" s="38">
        <v>2015</v>
      </c>
      <c r="C559" s="38">
        <v>6</v>
      </c>
      <c r="D559" s="37">
        <v>104.85</v>
      </c>
      <c r="E559" s="37">
        <v>1.5620000000000001</v>
      </c>
      <c r="F559" s="37">
        <v>190.3</v>
      </c>
      <c r="G559" s="37">
        <v>4.5209999999999999</v>
      </c>
      <c r="H559" s="36">
        <v>107.59099999999999</v>
      </c>
      <c r="I559" s="36">
        <v>3.8929999999999998</v>
      </c>
    </row>
    <row r="560" spans="1:9" s="26" customFormat="1" x14ac:dyDescent="0.25">
      <c r="A560" s="40">
        <v>42216</v>
      </c>
      <c r="B560" s="38">
        <v>2015</v>
      </c>
      <c r="C560" s="38">
        <v>7</v>
      </c>
      <c r="D560" s="37">
        <v>104.908</v>
      </c>
      <c r="E560" s="37">
        <v>0.66100000000000003</v>
      </c>
      <c r="F560" s="37">
        <v>189.9</v>
      </c>
      <c r="G560" s="37">
        <v>-2.4929999999999999</v>
      </c>
      <c r="H560" s="36">
        <v>107.905</v>
      </c>
      <c r="I560" s="36">
        <v>3.552</v>
      </c>
    </row>
    <row r="561" spans="1:9" s="26" customFormat="1" x14ac:dyDescent="0.25">
      <c r="A561" s="40">
        <v>42247</v>
      </c>
      <c r="B561" s="38">
        <v>2015</v>
      </c>
      <c r="C561" s="38">
        <v>8</v>
      </c>
      <c r="D561" s="37">
        <v>104.938</v>
      </c>
      <c r="E561" s="37">
        <v>0.34799999999999998</v>
      </c>
      <c r="F561" s="37">
        <v>188.6</v>
      </c>
      <c r="G561" s="37">
        <v>-7.9130000000000003</v>
      </c>
      <c r="H561" s="36">
        <v>108.08499999999999</v>
      </c>
      <c r="I561" s="36">
        <v>2.02</v>
      </c>
    </row>
    <row r="562" spans="1:9" s="26" customFormat="1" x14ac:dyDescent="0.25">
      <c r="A562" s="40">
        <v>42277</v>
      </c>
      <c r="B562" s="38">
        <v>2015</v>
      </c>
      <c r="C562" s="38">
        <v>9</v>
      </c>
      <c r="D562" s="37">
        <v>104.97199999999999</v>
      </c>
      <c r="E562" s="37">
        <v>0.39200000000000002</v>
      </c>
      <c r="F562" s="37">
        <v>186</v>
      </c>
      <c r="G562" s="37">
        <v>-15.345000000000001</v>
      </c>
      <c r="H562" s="36">
        <v>108.06399999999999</v>
      </c>
      <c r="I562" s="36">
        <v>-0.23200000000000001</v>
      </c>
    </row>
    <row r="563" spans="1:9" s="26" customFormat="1" x14ac:dyDescent="0.25">
      <c r="A563" s="40">
        <v>42308</v>
      </c>
      <c r="B563" s="38">
        <v>2015</v>
      </c>
      <c r="C563" s="38">
        <v>10</v>
      </c>
      <c r="D563" s="37">
        <v>104.99</v>
      </c>
      <c r="E563" s="37">
        <v>0.2</v>
      </c>
      <c r="F563" s="37">
        <v>185.2</v>
      </c>
      <c r="G563" s="37">
        <v>-5.0410000000000004</v>
      </c>
      <c r="H563" s="36">
        <v>107.919</v>
      </c>
      <c r="I563" s="36">
        <v>-1.5940000000000001</v>
      </c>
    </row>
    <row r="564" spans="1:9" s="26" customFormat="1" x14ac:dyDescent="0.25">
      <c r="A564" s="40">
        <v>42338</v>
      </c>
      <c r="B564" s="38">
        <v>2015</v>
      </c>
      <c r="C564" s="38">
        <v>11</v>
      </c>
      <c r="D564" s="37">
        <v>104.953</v>
      </c>
      <c r="E564" s="37">
        <v>-0.41599999999999998</v>
      </c>
      <c r="F564" s="37">
        <v>184.4</v>
      </c>
      <c r="G564" s="37">
        <v>-5.0620000000000003</v>
      </c>
      <c r="H564" s="36">
        <v>107.768</v>
      </c>
      <c r="I564" s="36">
        <v>-1.6659999999999999</v>
      </c>
    </row>
    <row r="565" spans="1:9" s="26" customFormat="1" x14ac:dyDescent="0.25">
      <c r="A565" s="40">
        <v>42369</v>
      </c>
      <c r="B565" s="38">
        <v>2015</v>
      </c>
      <c r="C565" s="38">
        <v>12</v>
      </c>
      <c r="D565" s="37">
        <v>104.854</v>
      </c>
      <c r="E565" s="37">
        <v>-1.133</v>
      </c>
      <c r="F565" s="37">
        <v>182.3</v>
      </c>
      <c r="G565" s="37">
        <v>-12.842000000000001</v>
      </c>
      <c r="H565" s="36">
        <v>107.7</v>
      </c>
      <c r="I565" s="36">
        <v>-0.751</v>
      </c>
    </row>
    <row r="566" spans="1:9" s="26" customFormat="1" x14ac:dyDescent="0.25">
      <c r="A566" s="40">
        <v>42400</v>
      </c>
      <c r="B566" s="38">
        <v>2016</v>
      </c>
      <c r="C566" s="38">
        <v>1</v>
      </c>
      <c r="D566" s="37">
        <v>104.77</v>
      </c>
      <c r="E566" s="37">
        <v>-0.95</v>
      </c>
      <c r="F566" s="37">
        <v>180.417</v>
      </c>
      <c r="G566" s="37">
        <v>-11.715</v>
      </c>
      <c r="H566" s="36">
        <v>107.72199999999999</v>
      </c>
      <c r="I566" s="36">
        <v>0.23799999999999999</v>
      </c>
    </row>
    <row r="567" spans="1:9" s="26" customFormat="1" x14ac:dyDescent="0.25">
      <c r="A567" s="40">
        <v>42429</v>
      </c>
      <c r="B567" s="38">
        <v>2016</v>
      </c>
      <c r="C567" s="38">
        <v>2</v>
      </c>
      <c r="D567" s="37">
        <v>104.812</v>
      </c>
      <c r="E567" s="37">
        <v>0.47499999999999998</v>
      </c>
      <c r="F567" s="37">
        <v>179.38900000000001</v>
      </c>
      <c r="G567" s="37">
        <v>-6.6280000000000001</v>
      </c>
      <c r="H567" s="36">
        <v>107.807</v>
      </c>
      <c r="I567" s="36">
        <v>0.95399999999999996</v>
      </c>
    </row>
    <row r="568" spans="1:9" s="26" customFormat="1" x14ac:dyDescent="0.25">
      <c r="A568" s="40">
        <v>42460</v>
      </c>
      <c r="B568" s="38">
        <v>2016</v>
      </c>
      <c r="C568" s="38">
        <v>3</v>
      </c>
      <c r="D568" s="37">
        <v>105.033</v>
      </c>
      <c r="E568" s="37">
        <v>2.5640000000000001</v>
      </c>
      <c r="F568" s="37">
        <v>179.53700000000001</v>
      </c>
      <c r="G568" s="37">
        <v>0.99199999999999999</v>
      </c>
      <c r="H568" s="36">
        <v>107.934</v>
      </c>
      <c r="I568" s="36">
        <v>1.42</v>
      </c>
    </row>
    <row r="569" spans="1:9" s="26" customFormat="1" x14ac:dyDescent="0.25">
      <c r="A569" s="40">
        <v>42490</v>
      </c>
      <c r="B569" s="38">
        <v>2016</v>
      </c>
      <c r="C569" s="38">
        <v>4</v>
      </c>
      <c r="D569" s="37">
        <v>105.35</v>
      </c>
      <c r="E569" s="37">
        <v>3.6829999999999998</v>
      </c>
      <c r="F569" s="37">
        <v>180.51</v>
      </c>
      <c r="G569" s="37">
        <v>6.7009999999999996</v>
      </c>
      <c r="H569" s="36">
        <v>108.078</v>
      </c>
      <c r="I569" s="36">
        <v>1.613</v>
      </c>
    </row>
    <row r="570" spans="1:9" s="26" customFormat="1" x14ac:dyDescent="0.25">
      <c r="A570" s="40">
        <v>42521</v>
      </c>
      <c r="B570" s="38">
        <v>2016</v>
      </c>
      <c r="C570" s="38">
        <v>5</v>
      </c>
      <c r="D570" s="37">
        <v>105.621</v>
      </c>
      <c r="E570" s="37">
        <v>3.1339999999999999</v>
      </c>
      <c r="F570" s="37">
        <v>181.71</v>
      </c>
      <c r="G570" s="37">
        <v>8.2799999999999994</v>
      </c>
      <c r="H570" s="36">
        <v>108.209</v>
      </c>
      <c r="I570" s="36">
        <v>1.472</v>
      </c>
    </row>
    <row r="571" spans="1:9" s="26" customFormat="1" x14ac:dyDescent="0.25">
      <c r="A571" s="40">
        <v>42551</v>
      </c>
      <c r="B571" s="38">
        <v>2016</v>
      </c>
      <c r="C571" s="38">
        <v>6</v>
      </c>
      <c r="D571" s="37">
        <v>105.755</v>
      </c>
      <c r="E571" s="37">
        <v>1.53</v>
      </c>
      <c r="F571" s="37">
        <v>182.654</v>
      </c>
      <c r="G571" s="37">
        <v>6.4109999999999996</v>
      </c>
      <c r="H571" s="36">
        <v>108.319</v>
      </c>
      <c r="I571" s="36">
        <v>1.22</v>
      </c>
    </row>
    <row r="572" spans="1:9" s="26" customFormat="1" x14ac:dyDescent="0.25">
      <c r="A572" s="40">
        <v>42582</v>
      </c>
      <c r="B572" s="38">
        <v>2016</v>
      </c>
      <c r="C572" s="38">
        <v>7</v>
      </c>
      <c r="D572" s="37">
        <v>105.803</v>
      </c>
      <c r="E572" s="37">
        <v>0.54200000000000004</v>
      </c>
      <c r="F572" s="37">
        <v>183.25899999999999</v>
      </c>
      <c r="G572" s="37">
        <v>4.048</v>
      </c>
      <c r="H572" s="36">
        <v>108.45</v>
      </c>
      <c r="I572" s="36">
        <v>1.462</v>
      </c>
    </row>
    <row r="573" spans="1:9" s="26" customFormat="1" x14ac:dyDescent="0.25">
      <c r="A573" s="40">
        <v>42613</v>
      </c>
      <c r="B573" s="38">
        <v>2016</v>
      </c>
      <c r="C573" s="38">
        <v>8</v>
      </c>
      <c r="D573" s="37">
        <v>105.867</v>
      </c>
      <c r="E573" s="37">
        <v>0.72899999999999998</v>
      </c>
      <c r="F573" s="37">
        <v>183.58699999999999</v>
      </c>
      <c r="G573" s="37">
        <v>2.1749999999999998</v>
      </c>
      <c r="H573" s="36">
        <v>108.669</v>
      </c>
      <c r="I573" s="36">
        <v>2.4460000000000002</v>
      </c>
    </row>
    <row r="574" spans="1:9" s="26" customFormat="1" x14ac:dyDescent="0.25">
      <c r="A574" s="40">
        <v>42643</v>
      </c>
      <c r="B574" s="38">
        <v>2016</v>
      </c>
      <c r="C574" s="38">
        <v>9</v>
      </c>
      <c r="D574" s="37">
        <v>106.017</v>
      </c>
      <c r="E574" s="37">
        <v>1.71</v>
      </c>
      <c r="F574" s="37">
        <v>183.745</v>
      </c>
      <c r="G574" s="37">
        <v>1.0369999999999999</v>
      </c>
      <c r="H574" s="36">
        <v>109.006</v>
      </c>
      <c r="I574" s="36">
        <v>3.794</v>
      </c>
    </row>
    <row r="575" spans="1:9" s="26" customFormat="1" x14ac:dyDescent="0.25">
      <c r="A575" s="40">
        <v>42674</v>
      </c>
      <c r="B575" s="38">
        <v>2016</v>
      </c>
      <c r="C575" s="38">
        <v>10</v>
      </c>
      <c r="D575" s="37">
        <v>106.235</v>
      </c>
      <c r="E575" s="37">
        <v>2.5019999999999998</v>
      </c>
      <c r="F575" s="37">
        <v>184.024</v>
      </c>
      <c r="G575" s="37">
        <v>1.8340000000000001</v>
      </c>
      <c r="H575" s="36">
        <v>109.43600000000001</v>
      </c>
      <c r="I575" s="36">
        <v>4.8360000000000003</v>
      </c>
    </row>
    <row r="576" spans="1:9" s="26" customFormat="1" x14ac:dyDescent="0.25">
      <c r="A576" s="40">
        <v>42704</v>
      </c>
      <c r="B576" s="38">
        <v>2016</v>
      </c>
      <c r="C576" s="38">
        <v>11</v>
      </c>
      <c r="D576" s="37">
        <v>106.476</v>
      </c>
      <c r="E576" s="37">
        <v>2.7530000000000001</v>
      </c>
      <c r="F576" s="37">
        <v>184.75399999999999</v>
      </c>
      <c r="G576" s="37">
        <v>4.8689999999999998</v>
      </c>
      <c r="H576" s="36">
        <v>109.905</v>
      </c>
      <c r="I576" s="36">
        <v>5.2640000000000002</v>
      </c>
    </row>
    <row r="577" spans="1:9" s="26" customFormat="1" x14ac:dyDescent="0.25">
      <c r="A577" s="40">
        <v>42735</v>
      </c>
      <c r="B577" s="38">
        <v>2016</v>
      </c>
      <c r="C577" s="38">
        <v>12</v>
      </c>
      <c r="D577" s="37">
        <v>106.7</v>
      </c>
      <c r="E577" s="37">
        <v>2.552</v>
      </c>
      <c r="F577" s="37">
        <v>186.10499999999999</v>
      </c>
      <c r="G577" s="37">
        <v>9.1370000000000005</v>
      </c>
      <c r="H577" s="36">
        <v>110.36199999999999</v>
      </c>
      <c r="I577" s="36">
        <v>5.1059999999999999</v>
      </c>
    </row>
    <row r="578" spans="1:9" s="26" customFormat="1" x14ac:dyDescent="0.25">
      <c r="A578" s="40">
        <v>42766</v>
      </c>
      <c r="B578" s="38">
        <v>2017</v>
      </c>
      <c r="C578" s="38">
        <v>1</v>
      </c>
      <c r="D578" s="37">
        <v>106.893</v>
      </c>
      <c r="E578" s="37">
        <v>2.194</v>
      </c>
      <c r="F578" s="37">
        <v>187.74</v>
      </c>
      <c r="G578" s="37">
        <v>11.061</v>
      </c>
      <c r="H578" s="36">
        <v>110.767</v>
      </c>
      <c r="I578" s="36">
        <v>4.4930000000000003</v>
      </c>
    </row>
    <row r="579" spans="1:9" s="26" customFormat="1" x14ac:dyDescent="0.25">
      <c r="A579" s="40">
        <v>42794</v>
      </c>
      <c r="B579" s="38">
        <v>2017</v>
      </c>
      <c r="C579" s="38">
        <v>2</v>
      </c>
      <c r="D579" s="37">
        <v>107.036</v>
      </c>
      <c r="E579" s="37">
        <v>1.62</v>
      </c>
      <c r="F579" s="37">
        <v>189.04300000000001</v>
      </c>
      <c r="G579" s="37">
        <v>8.6560000000000006</v>
      </c>
      <c r="H579" s="36">
        <v>111.05500000000001</v>
      </c>
      <c r="I579" s="36">
        <v>3.1709999999999998</v>
      </c>
    </row>
    <row r="580" spans="1:9" s="26" customFormat="1" x14ac:dyDescent="0.25">
      <c r="A580" s="40">
        <v>42825</v>
      </c>
      <c r="B580" s="38">
        <v>2017</v>
      </c>
      <c r="C580" s="38">
        <v>3</v>
      </c>
      <c r="D580" s="37">
        <v>107.139</v>
      </c>
      <c r="E580" s="37">
        <v>1.1579999999999999</v>
      </c>
      <c r="F580" s="37">
        <v>189.745</v>
      </c>
      <c r="G580" s="37">
        <v>4.5460000000000003</v>
      </c>
      <c r="H580" s="36">
        <v>111.235</v>
      </c>
      <c r="I580" s="36">
        <v>1.96</v>
      </c>
    </row>
    <row r="581" spans="1:9" s="26" customFormat="1" x14ac:dyDescent="0.25">
      <c r="A581" s="40">
        <v>42855</v>
      </c>
      <c r="B581" s="38">
        <v>2017</v>
      </c>
      <c r="C581" s="38">
        <v>4</v>
      </c>
      <c r="D581" s="37">
        <v>107.23099999999999</v>
      </c>
      <c r="E581" s="37">
        <v>1.04</v>
      </c>
      <c r="F581" s="37">
        <v>189.97200000000001</v>
      </c>
      <c r="G581" s="37">
        <v>1.4450000000000001</v>
      </c>
      <c r="H581" s="36">
        <v>111.39100000000001</v>
      </c>
      <c r="I581" s="36">
        <v>1.6950000000000001</v>
      </c>
    </row>
    <row r="582" spans="1:9" s="26" customFormat="1" x14ac:dyDescent="0.25">
      <c r="A582" s="40">
        <v>42886</v>
      </c>
      <c r="B582" s="38">
        <v>2017</v>
      </c>
      <c r="C582" s="38">
        <v>5</v>
      </c>
      <c r="D582" s="37">
        <v>107.34699999999999</v>
      </c>
      <c r="E582" s="37">
        <v>1.302</v>
      </c>
      <c r="F582" s="37">
        <v>189.96299999999999</v>
      </c>
      <c r="G582" s="37">
        <v>-5.5E-2</v>
      </c>
      <c r="H582" s="36">
        <v>111.631</v>
      </c>
      <c r="I582" s="36">
        <v>2.6139999999999999</v>
      </c>
    </row>
    <row r="583" spans="1:9" s="26" customFormat="1" x14ac:dyDescent="0.25">
      <c r="A583" s="40">
        <v>42916</v>
      </c>
      <c r="B583" s="38">
        <v>2017</v>
      </c>
      <c r="C583" s="38">
        <v>6</v>
      </c>
      <c r="D583" s="37">
        <v>107.512</v>
      </c>
      <c r="E583" s="37">
        <v>1.861</v>
      </c>
      <c r="F583" s="37">
        <v>189.97800000000001</v>
      </c>
      <c r="G583" s="37">
        <v>9.2999999999999999E-2</v>
      </c>
      <c r="H583" s="36">
        <v>112.032</v>
      </c>
      <c r="I583" s="36">
        <v>4.3949999999999996</v>
      </c>
    </row>
    <row r="584" spans="1:9" s="26" customFormat="1" x14ac:dyDescent="0.25">
      <c r="A584" s="40">
        <v>42947</v>
      </c>
      <c r="B584" s="38">
        <v>2017</v>
      </c>
      <c r="C584" s="38">
        <v>7</v>
      </c>
      <c r="D584" s="37">
        <v>107.718</v>
      </c>
      <c r="E584" s="37">
        <v>2.331</v>
      </c>
      <c r="F584" s="37">
        <v>190.19399999999999</v>
      </c>
      <c r="G584" s="37">
        <v>1.379</v>
      </c>
      <c r="H584" s="36">
        <v>112.559</v>
      </c>
      <c r="I584" s="36">
        <v>5.7910000000000004</v>
      </c>
    </row>
    <row r="585" spans="1:9" s="26" customFormat="1" x14ac:dyDescent="0.25">
      <c r="A585" s="40">
        <v>42978</v>
      </c>
      <c r="B585" s="38">
        <v>2017</v>
      </c>
      <c r="C585" s="38">
        <v>8</v>
      </c>
      <c r="D585" s="37">
        <v>107.95</v>
      </c>
      <c r="E585" s="37">
        <v>2.613</v>
      </c>
      <c r="F585" s="37">
        <v>190.77500000000001</v>
      </c>
      <c r="G585" s="37">
        <v>3.7240000000000002</v>
      </c>
      <c r="H585" s="36">
        <v>113.145</v>
      </c>
      <c r="I585" s="36">
        <v>6.4370000000000003</v>
      </c>
    </row>
    <row r="586" spans="1:9" s="26" customFormat="1" x14ac:dyDescent="0.25">
      <c r="A586" s="40">
        <v>43008</v>
      </c>
      <c r="B586" s="38">
        <v>2017</v>
      </c>
      <c r="C586" s="38">
        <v>9</v>
      </c>
      <c r="D586" s="37">
        <v>108.18300000000001</v>
      </c>
      <c r="E586" s="37">
        <v>2.62</v>
      </c>
      <c r="F586" s="37">
        <v>191.774</v>
      </c>
      <c r="G586" s="37">
        <v>6.4720000000000004</v>
      </c>
      <c r="H586" s="36">
        <v>113.708</v>
      </c>
      <c r="I586" s="36">
        <v>6.1340000000000003</v>
      </c>
    </row>
    <row r="587" spans="1:9" s="26" customFormat="1" x14ac:dyDescent="0.25">
      <c r="A587" s="40">
        <v>43039</v>
      </c>
      <c r="B587" s="38">
        <v>2017</v>
      </c>
      <c r="C587" s="38">
        <v>10</v>
      </c>
      <c r="D587" s="37">
        <v>108.414</v>
      </c>
      <c r="E587" s="37">
        <v>2.5939999999999999</v>
      </c>
      <c r="F587" s="37">
        <v>193.05099999999999</v>
      </c>
      <c r="G587" s="37">
        <v>8.2850000000000001</v>
      </c>
      <c r="H587" s="36">
        <v>114.22199999999999</v>
      </c>
      <c r="I587" s="36">
        <v>5.5609999999999999</v>
      </c>
    </row>
    <row r="588" spans="1:9" s="26" customFormat="1" x14ac:dyDescent="0.25">
      <c r="A588" s="40">
        <v>43069</v>
      </c>
      <c r="B588" s="38">
        <v>2017</v>
      </c>
      <c r="C588" s="38">
        <v>11</v>
      </c>
      <c r="D588" s="37">
        <v>108.64</v>
      </c>
      <c r="E588" s="37">
        <v>2.532</v>
      </c>
      <c r="F588" s="37">
        <v>194.381</v>
      </c>
      <c r="G588" s="37">
        <v>8.5869999999999997</v>
      </c>
      <c r="H588" s="36">
        <v>114.664</v>
      </c>
      <c r="I588" s="36">
        <v>4.7450000000000001</v>
      </c>
    </row>
    <row r="589" spans="1:9" s="26" customFormat="1" x14ac:dyDescent="0.25">
      <c r="A589" s="40">
        <v>43100</v>
      </c>
      <c r="B589" s="38">
        <v>2017</v>
      </c>
      <c r="C589" s="38">
        <v>12</v>
      </c>
      <c r="D589" s="37">
        <v>108.863</v>
      </c>
      <c r="E589" s="37">
        <v>2.484</v>
      </c>
      <c r="F589" s="37">
        <v>195.6</v>
      </c>
      <c r="G589" s="37">
        <v>7.7949999999999999</v>
      </c>
      <c r="H589" s="36">
        <v>115.014</v>
      </c>
      <c r="I589" s="36">
        <v>3.7269999999999999</v>
      </c>
    </row>
    <row r="590" spans="1:9" s="26" customFormat="1" x14ac:dyDescent="0.25">
      <c r="A590" s="40">
        <v>43131</v>
      </c>
      <c r="B590" s="38">
        <v>2018</v>
      </c>
      <c r="C590" s="38">
        <v>1</v>
      </c>
      <c r="D590" s="37">
        <v>109.1</v>
      </c>
      <c r="E590" s="37">
        <v>2.6459999999999999</v>
      </c>
      <c r="F590" s="37">
        <v>196.74299999999999</v>
      </c>
      <c r="G590" s="37">
        <v>7.242</v>
      </c>
      <c r="H590" s="36">
        <v>115.27</v>
      </c>
      <c r="I590" s="36">
        <v>2.706</v>
      </c>
    </row>
    <row r="591" spans="1:9" s="26" customFormat="1" x14ac:dyDescent="0.25">
      <c r="A591" s="40">
        <v>43159</v>
      </c>
      <c r="B591" s="38">
        <v>2018</v>
      </c>
      <c r="C591" s="38">
        <v>2</v>
      </c>
      <c r="D591" s="37">
        <v>109.35299999999999</v>
      </c>
      <c r="E591" s="37">
        <v>2.8250000000000002</v>
      </c>
      <c r="F591" s="37">
        <v>197.809</v>
      </c>
      <c r="G591" s="37">
        <v>6.6970000000000001</v>
      </c>
      <c r="H591" s="36">
        <v>115.42</v>
      </c>
      <c r="I591" s="36">
        <v>1.569</v>
      </c>
    </row>
    <row r="592" spans="1:9" s="26" customFormat="1" x14ac:dyDescent="0.25">
      <c r="A592" s="40">
        <v>43190</v>
      </c>
      <c r="B592" s="38">
        <v>2018</v>
      </c>
      <c r="C592" s="38">
        <v>3</v>
      </c>
      <c r="D592" s="37">
        <v>109.64100000000001</v>
      </c>
      <c r="E592" s="37">
        <v>3.198</v>
      </c>
      <c r="F592" s="37">
        <v>198.893</v>
      </c>
      <c r="G592" s="37">
        <v>6.7750000000000004</v>
      </c>
      <c r="H592" s="36">
        <v>115.5</v>
      </c>
      <c r="I592" s="36">
        <v>0.83299999999999996</v>
      </c>
    </row>
    <row r="593" spans="1:9" s="26" customFormat="1" x14ac:dyDescent="0.25">
      <c r="A593" s="40">
        <v>43220</v>
      </c>
      <c r="B593" s="38">
        <v>2018</v>
      </c>
      <c r="C593" s="38">
        <v>4</v>
      </c>
      <c r="D593" s="37">
        <v>109.941</v>
      </c>
      <c r="E593" s="37">
        <v>3.3330000000000002</v>
      </c>
      <c r="F593" s="37">
        <v>199.97800000000001</v>
      </c>
      <c r="G593" s="37">
        <v>6.7510000000000003</v>
      </c>
      <c r="H593" s="36">
        <v>115.616</v>
      </c>
      <c r="I593" s="36">
        <v>1.2170000000000001</v>
      </c>
    </row>
    <row r="594" spans="1:9" s="26" customFormat="1" x14ac:dyDescent="0.25">
      <c r="A594" s="40">
        <v>43251</v>
      </c>
      <c r="B594" s="38">
        <v>2018</v>
      </c>
      <c r="C594" s="38">
        <v>5</v>
      </c>
      <c r="D594" s="37">
        <v>110.199</v>
      </c>
      <c r="E594" s="37">
        <v>2.855</v>
      </c>
      <c r="F594" s="37">
        <v>200.94300000000001</v>
      </c>
      <c r="G594" s="37">
        <v>5.944</v>
      </c>
      <c r="H594" s="36">
        <v>115.90300000000001</v>
      </c>
      <c r="I594" s="36">
        <v>3.0129999999999999</v>
      </c>
    </row>
    <row r="595" spans="1:9" s="26" customFormat="1" x14ac:dyDescent="0.25">
      <c r="A595" s="40">
        <v>43281</v>
      </c>
      <c r="B595" s="38">
        <v>2018</v>
      </c>
      <c r="C595" s="38">
        <v>6</v>
      </c>
      <c r="D595" s="37">
        <v>110.38800000000001</v>
      </c>
      <c r="E595" s="37">
        <v>2.077</v>
      </c>
      <c r="F595" s="37">
        <v>201.73500000000001</v>
      </c>
      <c r="G595" s="37">
        <v>4.8360000000000003</v>
      </c>
      <c r="H595" s="36">
        <v>116.411</v>
      </c>
      <c r="I595" s="36">
        <v>5.3959999999999999</v>
      </c>
    </row>
    <row r="596" spans="1:9" s="26" customFormat="1" x14ac:dyDescent="0.25">
      <c r="A596" s="40">
        <v>43312</v>
      </c>
      <c r="B596" s="38">
        <v>2018</v>
      </c>
      <c r="C596" s="38">
        <v>7</v>
      </c>
      <c r="D596" s="37">
        <v>110.53100000000001</v>
      </c>
      <c r="E596" s="37">
        <v>1.5720000000000001</v>
      </c>
      <c r="F596" s="37">
        <v>202.405</v>
      </c>
      <c r="G596" s="37">
        <v>4.0579999999999998</v>
      </c>
      <c r="H596" s="36">
        <v>116.949</v>
      </c>
      <c r="I596" s="36">
        <v>5.6790000000000003</v>
      </c>
    </row>
    <row r="597" spans="1:9" s="26" customFormat="1" x14ac:dyDescent="0.25">
      <c r="A597" s="40">
        <v>43343</v>
      </c>
      <c r="B597" s="38">
        <v>2018</v>
      </c>
      <c r="C597" s="38">
        <v>8</v>
      </c>
      <c r="D597" s="37">
        <v>110.67400000000001</v>
      </c>
      <c r="E597" s="37">
        <v>1.5629999999999999</v>
      </c>
      <c r="F597" s="37">
        <v>203.048</v>
      </c>
      <c r="G597" s="37">
        <v>3.88</v>
      </c>
      <c r="H597" s="36">
        <v>117.24</v>
      </c>
      <c r="I597" s="36">
        <v>3.028</v>
      </c>
    </row>
    <row r="598" spans="1:9" s="26" customFormat="1" x14ac:dyDescent="0.25">
      <c r="A598" s="40">
        <v>43373</v>
      </c>
      <c r="B598" s="38">
        <v>2018</v>
      </c>
      <c r="C598" s="38">
        <v>9</v>
      </c>
      <c r="D598" s="37">
        <v>110.839</v>
      </c>
      <c r="E598" s="37">
        <v>1.8049999999999999</v>
      </c>
      <c r="F598" s="37">
        <v>203.63399999999999</v>
      </c>
      <c r="G598" s="37">
        <v>3.5169999999999999</v>
      </c>
      <c r="H598" s="36">
        <v>117.149</v>
      </c>
      <c r="I598" s="36">
        <v>-0.92100000000000004</v>
      </c>
    </row>
    <row r="599" spans="1:9" s="26" customFormat="1" x14ac:dyDescent="0.25">
      <c r="A599" s="40">
        <v>43404</v>
      </c>
      <c r="B599" s="38">
        <v>2018</v>
      </c>
      <c r="C599" s="38">
        <v>10</v>
      </c>
      <c r="D599" s="37">
        <v>111.01300000000001</v>
      </c>
      <c r="E599" s="37">
        <v>1.9</v>
      </c>
      <c r="F599" s="37">
        <v>203.87899999999999</v>
      </c>
      <c r="G599" s="37">
        <v>1.4550000000000001</v>
      </c>
      <c r="H599" s="36">
        <v>117.00700000000001</v>
      </c>
      <c r="I599" s="36">
        <v>-1.4450000000000001</v>
      </c>
    </row>
    <row r="600" spans="1:9" s="26" customFormat="1" x14ac:dyDescent="0.25">
      <c r="A600" s="40">
        <v>43434</v>
      </c>
      <c r="B600" s="38">
        <v>2018</v>
      </c>
      <c r="C600" s="38">
        <v>11</v>
      </c>
      <c r="D600" s="37">
        <v>111.167</v>
      </c>
      <c r="E600" s="37">
        <v>1.673</v>
      </c>
      <c r="F600" s="37">
        <v>203.41300000000001</v>
      </c>
      <c r="G600" s="37">
        <v>-2.7109999999999999</v>
      </c>
      <c r="H600" s="36">
        <v>117.274</v>
      </c>
      <c r="I600" s="36">
        <v>2.7709999999999999</v>
      </c>
    </row>
    <row r="601" spans="1:9" s="26" customFormat="1" x14ac:dyDescent="0.25">
      <c r="A601" s="40">
        <v>43465</v>
      </c>
      <c r="B601" s="38">
        <v>2018</v>
      </c>
      <c r="C601" s="38">
        <v>12</v>
      </c>
      <c r="D601" s="37">
        <v>111.285</v>
      </c>
      <c r="E601" s="37">
        <v>1.2809999999999999</v>
      </c>
      <c r="F601" s="37">
        <v>202.08500000000001</v>
      </c>
      <c r="G601" s="37">
        <v>-7.556</v>
      </c>
      <c r="H601" s="36">
        <v>118.215</v>
      </c>
      <c r="I601" s="36">
        <v>10.058999999999999</v>
      </c>
    </row>
    <row r="602" spans="1:9" s="26" customFormat="1" x14ac:dyDescent="0.25">
      <c r="A602" s="40">
        <v>43496</v>
      </c>
      <c r="B602" s="38">
        <v>2019</v>
      </c>
      <c r="C602" s="38">
        <v>1</v>
      </c>
      <c r="D602" s="37">
        <v>111.398</v>
      </c>
      <c r="E602" s="37">
        <v>1.228</v>
      </c>
      <c r="F602" s="37">
        <v>200.453</v>
      </c>
      <c r="G602" s="37">
        <v>-9.2750000000000004</v>
      </c>
      <c r="H602" s="36">
        <v>119.482</v>
      </c>
      <c r="I602" s="36">
        <v>13.654</v>
      </c>
    </row>
    <row r="603" spans="1:9" s="26" customFormat="1" x14ac:dyDescent="0.25">
      <c r="A603" s="40">
        <v>43524</v>
      </c>
      <c r="B603" s="38">
        <v>2019</v>
      </c>
      <c r="C603" s="38">
        <v>2</v>
      </c>
      <c r="D603" s="37">
        <v>111.54</v>
      </c>
      <c r="E603" s="37">
        <v>1.538</v>
      </c>
      <c r="F603" s="37">
        <v>199.39</v>
      </c>
      <c r="G603" s="37">
        <v>-6.181</v>
      </c>
      <c r="H603" s="36">
        <v>120.45099999999999</v>
      </c>
      <c r="I603" s="36">
        <v>10.172000000000001</v>
      </c>
    </row>
    <row r="604" spans="1:9" s="26" customFormat="1" x14ac:dyDescent="0.25">
      <c r="A604" s="40">
        <v>43555</v>
      </c>
      <c r="B604" s="38">
        <v>2019</v>
      </c>
      <c r="C604" s="38">
        <v>3</v>
      </c>
      <c r="D604" s="37">
        <v>111.74</v>
      </c>
      <c r="E604" s="37">
        <v>2.17</v>
      </c>
      <c r="F604" s="37">
        <v>199.279</v>
      </c>
      <c r="G604" s="37">
        <v>-0.66400000000000003</v>
      </c>
      <c r="H604" s="36">
        <v>120.80800000000001</v>
      </c>
      <c r="I604" s="36">
        <v>3.6190000000000002</v>
      </c>
    </row>
    <row r="605" spans="1:9" s="26" customFormat="1" x14ac:dyDescent="0.25">
      <c r="A605" s="40">
        <v>43585</v>
      </c>
      <c r="B605" s="38">
        <v>2019</v>
      </c>
      <c r="C605" s="38">
        <v>4</v>
      </c>
      <c r="D605" s="37">
        <v>111.977</v>
      </c>
      <c r="E605" s="37">
        <v>2.5819999999999999</v>
      </c>
      <c r="F605" s="37">
        <v>199.66200000000001</v>
      </c>
      <c r="G605" s="37">
        <v>2.331</v>
      </c>
      <c r="H605" s="36">
        <v>120.679</v>
      </c>
      <c r="I605" s="36">
        <v>-1.272</v>
      </c>
    </row>
    <row r="606" spans="1:9" s="26" customFormat="1" x14ac:dyDescent="0.25">
      <c r="A606" s="40">
        <v>43616</v>
      </c>
      <c r="B606" s="38">
        <v>2019</v>
      </c>
      <c r="C606" s="38">
        <v>5</v>
      </c>
      <c r="D606" s="37">
        <v>112.20099999999999</v>
      </c>
      <c r="E606" s="37">
        <v>2.4180000000000001</v>
      </c>
      <c r="F606" s="37">
        <v>199.75200000000001</v>
      </c>
      <c r="G606" s="37">
        <v>0.54300000000000004</v>
      </c>
      <c r="H606" s="36">
        <v>120.336</v>
      </c>
      <c r="I606" s="36">
        <v>-3.3559999999999999</v>
      </c>
    </row>
    <row r="607" spans="1:9" s="26" customFormat="1" x14ac:dyDescent="0.25">
      <c r="A607" s="40">
        <v>43646</v>
      </c>
      <c r="B607" s="38">
        <v>2019</v>
      </c>
      <c r="C607" s="38">
        <v>6</v>
      </c>
      <c r="D607" s="37">
        <v>112.374</v>
      </c>
      <c r="E607" s="37">
        <v>1.8640000000000001</v>
      </c>
      <c r="F607" s="37">
        <v>199.029</v>
      </c>
      <c r="G607" s="37">
        <v>-4.2590000000000003</v>
      </c>
      <c r="H607" s="36">
        <v>120.053</v>
      </c>
      <c r="I607" s="36">
        <v>-2.7850000000000001</v>
      </c>
    </row>
    <row r="608" spans="1:9" s="26" customFormat="1" x14ac:dyDescent="0.25">
      <c r="A608" s="40">
        <v>43677</v>
      </c>
      <c r="B608" s="38">
        <v>2019</v>
      </c>
      <c r="C608" s="38">
        <v>7</v>
      </c>
      <c r="D608" s="37">
        <v>112.49299999999999</v>
      </c>
      <c r="E608" s="37">
        <v>1.2789999999999999</v>
      </c>
      <c r="F608" s="37">
        <v>197.85300000000001</v>
      </c>
      <c r="G608" s="37">
        <v>-6.8659999999999997</v>
      </c>
      <c r="H608" s="36">
        <v>120.005</v>
      </c>
      <c r="I608" s="36">
        <v>-0.48199999999999998</v>
      </c>
    </row>
    <row r="609" spans="1:9" s="26" customFormat="1" x14ac:dyDescent="0.25">
      <c r="A609" s="40">
        <v>43708</v>
      </c>
      <c r="B609" s="38">
        <v>2019</v>
      </c>
      <c r="C609" s="38">
        <v>8</v>
      </c>
      <c r="D609" s="37">
        <v>112.56699999999999</v>
      </c>
      <c r="E609" s="37">
        <v>0.80100000000000005</v>
      </c>
      <c r="F609" s="37">
        <v>196.874</v>
      </c>
      <c r="G609" s="37">
        <v>-5.7759999999999998</v>
      </c>
      <c r="H609" s="36">
        <v>120.337</v>
      </c>
      <c r="I609" s="36">
        <v>3.3690000000000002</v>
      </c>
    </row>
    <row r="610" spans="1:9" s="26" customFormat="1" x14ac:dyDescent="0.25">
      <c r="A610" s="40">
        <v>43738</v>
      </c>
      <c r="B610" s="38">
        <v>2019</v>
      </c>
      <c r="C610" s="38">
        <v>9</v>
      </c>
      <c r="D610" s="37">
        <v>112.616</v>
      </c>
      <c r="E610" s="37">
        <v>0.52</v>
      </c>
      <c r="F610" s="37">
        <v>196.59899999999999</v>
      </c>
      <c r="G610" s="37">
        <v>-1.6679999999999999</v>
      </c>
      <c r="H610" s="36">
        <v>121.07</v>
      </c>
      <c r="I610" s="36">
        <v>7.5590000000000002</v>
      </c>
    </row>
    <row r="611" spans="1:9" s="26" customFormat="1" x14ac:dyDescent="0.25">
      <c r="A611" s="40">
        <v>43769</v>
      </c>
      <c r="B611" s="38">
        <v>2019</v>
      </c>
      <c r="C611" s="38">
        <v>10</v>
      </c>
      <c r="D611" s="37">
        <v>112.696</v>
      </c>
      <c r="E611" s="37">
        <v>0.85099999999999998</v>
      </c>
      <c r="F611" s="37">
        <v>196.916</v>
      </c>
      <c r="G611" s="37">
        <v>1.954</v>
      </c>
      <c r="H611" s="36">
        <v>121.923</v>
      </c>
      <c r="I611" s="36">
        <v>8.7940000000000005</v>
      </c>
    </row>
    <row r="612" spans="1:9" s="26" customFormat="1" x14ac:dyDescent="0.25">
      <c r="A612" s="40">
        <v>43799</v>
      </c>
      <c r="B612" s="38">
        <v>2019</v>
      </c>
      <c r="C612" s="38">
        <v>11</v>
      </c>
      <c r="D612" s="37">
        <v>112.871</v>
      </c>
      <c r="E612" s="37">
        <v>1.8879999999999999</v>
      </c>
      <c r="F612" s="37">
        <v>197.54400000000001</v>
      </c>
      <c r="G612" s="37">
        <v>3.8959999999999999</v>
      </c>
      <c r="H612" s="36">
        <v>122.517</v>
      </c>
      <c r="I612" s="36">
        <v>6.0010000000000003</v>
      </c>
    </row>
    <row r="613" spans="1:9" s="26" customFormat="1" x14ac:dyDescent="0.25">
      <c r="A613" s="40">
        <v>43830</v>
      </c>
      <c r="B613" s="38">
        <v>2019</v>
      </c>
      <c r="C613" s="38">
        <v>12</v>
      </c>
      <c r="D613" s="37">
        <v>113.16200000000001</v>
      </c>
      <c r="E613" s="37">
        <v>3.1320000000000001</v>
      </c>
      <c r="F613" s="37">
        <v>198.08500000000001</v>
      </c>
      <c r="G613" s="37">
        <v>3.3359999999999999</v>
      </c>
      <c r="H613" s="36">
        <v>122.72499999999999</v>
      </c>
      <c r="I613" s="36">
        <v>2.0630000000000002</v>
      </c>
    </row>
    <row r="614" spans="1:9" s="26" customFormat="1" x14ac:dyDescent="0.25">
      <c r="A614" s="40">
        <v>43861</v>
      </c>
      <c r="B614" s="38">
        <v>2020</v>
      </c>
      <c r="C614" s="38">
        <v>1</v>
      </c>
      <c r="D614" s="37">
        <v>113.44</v>
      </c>
      <c r="E614" s="37">
        <v>2.988</v>
      </c>
      <c r="F614" s="37">
        <v>197.762</v>
      </c>
      <c r="G614" s="37">
        <v>-1.9379999999999999</v>
      </c>
      <c r="H614" s="36">
        <v>123.232</v>
      </c>
      <c r="I614" s="36">
        <v>5.07</v>
      </c>
    </row>
    <row r="615" spans="1:9" s="26" customFormat="1" x14ac:dyDescent="0.25">
      <c r="A615" s="40">
        <v>43890</v>
      </c>
      <c r="B615" s="38">
        <v>2020</v>
      </c>
      <c r="C615" s="38">
        <v>2</v>
      </c>
      <c r="D615" s="37">
        <v>113.52</v>
      </c>
      <c r="E615" s="37">
        <v>0.85599999999999998</v>
      </c>
      <c r="F615" s="37">
        <v>195.768</v>
      </c>
      <c r="G615" s="37">
        <v>-11.454000000000001</v>
      </c>
      <c r="H615" s="36">
        <v>124.895</v>
      </c>
      <c r="I615" s="36">
        <v>17.451000000000001</v>
      </c>
    </row>
    <row r="616" spans="1:9" s="26" customFormat="1" x14ac:dyDescent="0.25">
      <c r="A616" s="40">
        <v>43921</v>
      </c>
      <c r="B616" s="38">
        <v>2020</v>
      </c>
      <c r="C616" s="38">
        <v>3</v>
      </c>
      <c r="D616" s="37">
        <v>113.327</v>
      </c>
      <c r="E616" s="37">
        <v>-2.0249999999999999</v>
      </c>
      <c r="F616" s="37">
        <v>191.846</v>
      </c>
      <c r="G616" s="37">
        <v>-21.556999999999999</v>
      </c>
      <c r="H616" s="36">
        <v>128.09899999999999</v>
      </c>
      <c r="I616" s="36">
        <v>35.518999999999998</v>
      </c>
    </row>
    <row r="617" spans="1:9" s="26" customFormat="1" x14ac:dyDescent="0.25">
      <c r="A617" s="40">
        <v>43951</v>
      </c>
      <c r="B617" s="38">
        <v>2020</v>
      </c>
      <c r="C617" s="38">
        <v>4</v>
      </c>
      <c r="D617" s="37">
        <v>113.039</v>
      </c>
      <c r="E617" s="37">
        <v>-3.0059999999999998</v>
      </c>
      <c r="F617" s="37">
        <v>187.54499999999999</v>
      </c>
      <c r="G617" s="37">
        <v>-23.824000000000002</v>
      </c>
      <c r="H617" s="36">
        <v>131.64500000000001</v>
      </c>
      <c r="I617" s="36">
        <v>38.774000000000001</v>
      </c>
    </row>
    <row r="618" spans="1:9" s="26" customFormat="1" x14ac:dyDescent="0.25">
      <c r="A618" s="40">
        <v>43982</v>
      </c>
      <c r="B618" s="38">
        <v>2020</v>
      </c>
      <c r="C618" s="38">
        <v>5</v>
      </c>
      <c r="D618" s="37">
        <v>112.93600000000001</v>
      </c>
      <c r="E618" s="37">
        <v>-1.0940000000000001</v>
      </c>
      <c r="F618" s="37">
        <v>185.19499999999999</v>
      </c>
      <c r="G618" s="37">
        <v>-14.041</v>
      </c>
      <c r="H618" s="36">
        <v>133.661</v>
      </c>
      <c r="I618" s="36">
        <v>20.007999999999999</v>
      </c>
    </row>
    <row r="619" spans="1:9" s="26" customFormat="1" x14ac:dyDescent="0.25">
      <c r="A619" s="40">
        <v>44012</v>
      </c>
      <c r="B619" s="38">
        <v>2020</v>
      </c>
      <c r="C619" s="38">
        <v>6</v>
      </c>
      <c r="D619" s="37">
        <v>113.188</v>
      </c>
      <c r="E619" s="37">
        <v>2.72</v>
      </c>
      <c r="F619" s="37">
        <v>186.19300000000001</v>
      </c>
      <c r="G619" s="37">
        <v>6.6630000000000003</v>
      </c>
      <c r="H619" s="36">
        <v>133.09899999999999</v>
      </c>
      <c r="I619" s="36">
        <v>-4.9349999999999996</v>
      </c>
    </row>
    <row r="620" spans="1:9" s="26" customFormat="1" x14ac:dyDescent="0.25">
      <c r="A620" s="40">
        <v>44043</v>
      </c>
      <c r="B620" s="38">
        <v>2020</v>
      </c>
      <c r="C620" s="38">
        <v>7</v>
      </c>
      <c r="D620" s="37">
        <v>113.658</v>
      </c>
      <c r="E620" s="37">
        <v>5.0960000000000001</v>
      </c>
      <c r="F620" s="37">
        <v>189.36799999999999</v>
      </c>
      <c r="G620" s="37">
        <v>22.495000000000001</v>
      </c>
      <c r="H620" s="36">
        <v>131.19499999999999</v>
      </c>
      <c r="I620" s="36">
        <v>-15.872999999999999</v>
      </c>
    </row>
    <row r="621" spans="1:9" s="26" customFormat="1" x14ac:dyDescent="0.25">
      <c r="A621" s="40">
        <v>44074</v>
      </c>
      <c r="B621" s="38">
        <v>2020</v>
      </c>
      <c r="C621" s="38">
        <v>8</v>
      </c>
      <c r="D621" s="37">
        <v>114.10299999999999</v>
      </c>
      <c r="E621" s="37">
        <v>4.798</v>
      </c>
      <c r="F621" s="37">
        <v>192.691</v>
      </c>
      <c r="G621" s="37">
        <v>23.210999999999999</v>
      </c>
      <c r="H621" s="36">
        <v>129.97300000000001</v>
      </c>
      <c r="I621" s="36">
        <v>-10.622</v>
      </c>
    </row>
    <row r="622" spans="1:9" s="26" customFormat="1" x14ac:dyDescent="0.25">
      <c r="A622" s="40">
        <v>44104</v>
      </c>
      <c r="B622" s="38">
        <v>2020</v>
      </c>
      <c r="C622" s="38">
        <v>9</v>
      </c>
      <c r="D622" s="37">
        <v>114.345</v>
      </c>
      <c r="E622" s="37">
        <v>2.577</v>
      </c>
      <c r="F622" s="37">
        <v>194.64099999999999</v>
      </c>
      <c r="G622" s="37">
        <v>12.843999999999999</v>
      </c>
      <c r="H622" s="36">
        <v>130.77699999999999</v>
      </c>
      <c r="I622" s="36">
        <v>7.6760000000000002</v>
      </c>
    </row>
    <row r="623" spans="1:9" s="26" customFormat="1" x14ac:dyDescent="0.25">
      <c r="A623" s="40">
        <v>44135</v>
      </c>
      <c r="B623" s="38">
        <v>2020</v>
      </c>
      <c r="C623" s="38">
        <v>10</v>
      </c>
      <c r="D623" s="37">
        <v>114.482</v>
      </c>
      <c r="E623" s="37">
        <v>1.4419999999999999</v>
      </c>
      <c r="F623" s="37">
        <v>195.822</v>
      </c>
      <c r="G623" s="37">
        <v>7.532</v>
      </c>
      <c r="H623" s="36">
        <v>132.726</v>
      </c>
      <c r="I623" s="36">
        <v>19.422999999999998</v>
      </c>
    </row>
    <row r="624" spans="1:9" s="26" customFormat="1" x14ac:dyDescent="0.25">
      <c r="A624" s="40">
        <v>44165</v>
      </c>
      <c r="B624" s="38">
        <v>2020</v>
      </c>
      <c r="C624" s="38">
        <v>11</v>
      </c>
      <c r="D624" s="37">
        <v>114.682</v>
      </c>
      <c r="E624" s="37">
        <v>2.1190000000000002</v>
      </c>
      <c r="F624" s="37">
        <v>197.40899999999999</v>
      </c>
      <c r="G624" s="37">
        <v>10.17</v>
      </c>
      <c r="H624" s="36">
        <v>134.27699999999999</v>
      </c>
      <c r="I624" s="36">
        <v>14.965</v>
      </c>
    </row>
    <row r="625" spans="1:9" s="26" customFormat="1" x14ac:dyDescent="0.25">
      <c r="A625" s="40">
        <v>44196</v>
      </c>
      <c r="B625" s="38">
        <v>2020</v>
      </c>
      <c r="C625" s="38">
        <v>12</v>
      </c>
      <c r="D625" s="37">
        <v>115.06699999999999</v>
      </c>
      <c r="E625" s="37">
        <v>4.1029999999999998</v>
      </c>
      <c r="F625" s="37">
        <v>200.29900000000001</v>
      </c>
      <c r="G625" s="37">
        <v>19.053999999999998</v>
      </c>
      <c r="H625" s="36">
        <v>134.40100000000001</v>
      </c>
      <c r="I625" s="36">
        <v>1.113</v>
      </c>
    </row>
    <row r="626" spans="1:9" s="26" customFormat="1" x14ac:dyDescent="0.25">
      <c r="A626" s="40">
        <v>44227</v>
      </c>
      <c r="B626" s="38">
        <v>2021</v>
      </c>
      <c r="C626" s="38">
        <v>1</v>
      </c>
      <c r="D626" s="37">
        <v>115.61199999999999</v>
      </c>
      <c r="E626" s="37">
        <v>5.84</v>
      </c>
      <c r="F626" s="37">
        <v>204.572</v>
      </c>
      <c r="G626" s="37">
        <v>28.821000000000002</v>
      </c>
      <c r="H626" s="36">
        <v>133.66300000000001</v>
      </c>
      <c r="I626" s="36">
        <v>-6.3949999999999996</v>
      </c>
    </row>
    <row r="627" spans="1:9" s="26" customFormat="1" x14ac:dyDescent="0.25">
      <c r="A627" s="40">
        <v>44255</v>
      </c>
      <c r="B627" s="38">
        <v>2021</v>
      </c>
      <c r="C627" s="38">
        <v>2</v>
      </c>
      <c r="D627" s="37">
        <v>116.19799999999999</v>
      </c>
      <c r="E627" s="37">
        <v>6.2489999999999997</v>
      </c>
      <c r="F627" s="37">
        <v>209.61699999999999</v>
      </c>
      <c r="G627" s="37">
        <v>33.960999999999999</v>
      </c>
      <c r="H627" s="36">
        <v>133.17400000000001</v>
      </c>
      <c r="I627" s="36">
        <v>-4.2969999999999997</v>
      </c>
    </row>
    <row r="628" spans="1:9" s="26" customFormat="1" x14ac:dyDescent="0.25">
      <c r="A628" s="40">
        <v>44286</v>
      </c>
      <c r="B628" s="38">
        <v>2021</v>
      </c>
      <c r="C628" s="38">
        <v>3</v>
      </c>
      <c r="D628" s="37">
        <v>116.78700000000001</v>
      </c>
      <c r="E628" s="37">
        <v>6.258</v>
      </c>
      <c r="F628" s="37">
        <v>215.28700000000001</v>
      </c>
      <c r="G628" s="37">
        <v>37.750999999999998</v>
      </c>
      <c r="H628" s="36">
        <v>133.61099999999999</v>
      </c>
      <c r="I628" s="36">
        <v>4.0049999999999999</v>
      </c>
    </row>
    <row r="629" spans="1:9" s="26" customFormat="1" x14ac:dyDescent="0.25">
      <c r="A629" s="40">
        <v>44316</v>
      </c>
      <c r="B629" s="38">
        <v>2021</v>
      </c>
      <c r="C629" s="38">
        <v>4</v>
      </c>
      <c r="D629" s="37">
        <v>117.386</v>
      </c>
      <c r="E629" s="37">
        <v>6.3289999999999997</v>
      </c>
      <c r="F629" s="37">
        <v>221.15299999999999</v>
      </c>
      <c r="G629" s="37">
        <v>38.066000000000003</v>
      </c>
      <c r="H629" s="36">
        <v>134.71899999999999</v>
      </c>
      <c r="I629" s="36">
        <v>10.42</v>
      </c>
    </row>
    <row r="630" spans="1:9" s="26" customFormat="1" x14ac:dyDescent="0.25">
      <c r="A630" s="40">
        <v>44347</v>
      </c>
      <c r="B630" s="38">
        <v>2021</v>
      </c>
      <c r="C630" s="38">
        <v>5</v>
      </c>
      <c r="D630" s="37">
        <v>117.976</v>
      </c>
      <c r="E630" s="37">
        <v>6.2</v>
      </c>
      <c r="F630" s="37">
        <v>226.27600000000001</v>
      </c>
      <c r="G630" s="37">
        <v>31.632000000000001</v>
      </c>
      <c r="H630" s="36">
        <v>135.87</v>
      </c>
      <c r="I630" s="36">
        <v>10.744999999999999</v>
      </c>
    </row>
    <row r="631" spans="1:9" s="26" customFormat="1" x14ac:dyDescent="0.25">
      <c r="A631" s="40">
        <v>44377</v>
      </c>
      <c r="B631" s="38">
        <v>2021</v>
      </c>
      <c r="C631" s="38">
        <v>6</v>
      </c>
      <c r="D631" s="37">
        <v>118.56100000000001</v>
      </c>
      <c r="E631" s="37">
        <v>6.1150000000000002</v>
      </c>
      <c r="F631" s="37">
        <v>230.22399999999999</v>
      </c>
      <c r="G631" s="37">
        <v>23.065000000000001</v>
      </c>
      <c r="H631" s="36">
        <v>136.61099999999999</v>
      </c>
      <c r="I631" s="36">
        <v>6.7489999999999997</v>
      </c>
    </row>
    <row r="632" spans="1:9" s="26" customFormat="1" x14ac:dyDescent="0.25">
      <c r="A632" s="40">
        <v>44408</v>
      </c>
      <c r="B632" s="38">
        <v>2021</v>
      </c>
      <c r="C632" s="38">
        <v>7</v>
      </c>
      <c r="D632" s="37">
        <v>119.15</v>
      </c>
      <c r="E632" s="37">
        <v>6.1310000000000002</v>
      </c>
      <c r="F632" s="37">
        <v>233.48400000000001</v>
      </c>
      <c r="G632" s="37">
        <v>18.38</v>
      </c>
      <c r="H632" s="36">
        <v>137.077</v>
      </c>
      <c r="I632" s="36">
        <v>4.165</v>
      </c>
    </row>
    <row r="633" spans="1:9" s="26" customFormat="1" x14ac:dyDescent="0.25">
      <c r="A633" s="40">
        <v>44439</v>
      </c>
      <c r="B633" s="38">
        <v>2021</v>
      </c>
      <c r="C633" s="38">
        <v>8</v>
      </c>
      <c r="D633" s="37">
        <v>119.765</v>
      </c>
      <c r="E633" s="37">
        <v>6.3710000000000004</v>
      </c>
      <c r="F633" s="37">
        <v>236.92599999999999</v>
      </c>
      <c r="G633" s="37">
        <v>19.202000000000002</v>
      </c>
      <c r="H633" s="36">
        <v>137.608</v>
      </c>
      <c r="I633" s="36">
        <v>4.7510000000000003</v>
      </c>
    </row>
    <row r="634" spans="1:9" s="26" customFormat="1" x14ac:dyDescent="0.25">
      <c r="A634" s="40">
        <v>44469</v>
      </c>
      <c r="B634" s="38">
        <v>2021</v>
      </c>
      <c r="C634" s="38">
        <v>9</v>
      </c>
      <c r="D634" s="37">
        <v>120.395</v>
      </c>
      <c r="E634" s="37">
        <v>6.4969999999999999</v>
      </c>
      <c r="F634" s="37">
        <v>240.93199999999999</v>
      </c>
      <c r="G634" s="37">
        <v>22.282</v>
      </c>
      <c r="H634" s="36">
        <v>138.399</v>
      </c>
      <c r="I634" s="36">
        <v>7.1230000000000002</v>
      </c>
    </row>
    <row r="635" spans="1:9" s="26" customFormat="1" x14ac:dyDescent="0.25">
      <c r="A635" s="40">
        <v>44500</v>
      </c>
      <c r="B635" s="38">
        <v>2021</v>
      </c>
      <c r="C635" s="38">
        <v>10</v>
      </c>
      <c r="D635" s="37">
        <v>121.054</v>
      </c>
      <c r="E635" s="37">
        <v>6.77</v>
      </c>
      <c r="F635" s="37">
        <v>245.09299999999999</v>
      </c>
      <c r="G635" s="37">
        <v>22.812000000000001</v>
      </c>
      <c r="H635" s="36">
        <v>139.31</v>
      </c>
      <c r="I635" s="36">
        <v>8.1850000000000005</v>
      </c>
    </row>
    <row r="636" spans="1:9" s="26" customFormat="1" x14ac:dyDescent="0.25">
      <c r="A636" s="40">
        <v>44530</v>
      </c>
      <c r="B636" s="38">
        <v>2021</v>
      </c>
      <c r="C636" s="38">
        <v>11</v>
      </c>
      <c r="D636" s="37">
        <v>121.744</v>
      </c>
      <c r="E636" s="37">
        <v>7.0629999999999997</v>
      </c>
      <c r="F636" s="37">
        <v>248.65600000000001</v>
      </c>
      <c r="G636" s="37">
        <v>18.91</v>
      </c>
      <c r="H636" s="36">
        <v>140.07599999999999</v>
      </c>
      <c r="I636" s="36">
        <v>6.8079999999999998</v>
      </c>
    </row>
    <row r="637" spans="1:9" s="26" customFormat="1" x14ac:dyDescent="0.25">
      <c r="A637" s="40">
        <v>44561</v>
      </c>
      <c r="B637" s="38">
        <v>2021</v>
      </c>
      <c r="C637" s="38">
        <v>12</v>
      </c>
      <c r="D637" s="37">
        <v>122.476</v>
      </c>
      <c r="E637" s="37">
        <v>7.4560000000000004</v>
      </c>
      <c r="F637" s="37">
        <v>251.298</v>
      </c>
      <c r="G637" s="37">
        <v>13.522</v>
      </c>
      <c r="H637" s="36">
        <v>140.51</v>
      </c>
      <c r="I637" s="36">
        <v>3.7789999999999999</v>
      </c>
    </row>
    <row r="638" spans="1:9" s="26" customFormat="1" x14ac:dyDescent="0.25">
      <c r="A638" s="40">
        <v>44592</v>
      </c>
      <c r="B638" s="38">
        <v>2022</v>
      </c>
      <c r="C638" s="38">
        <v>1</v>
      </c>
      <c r="D638" s="37">
        <v>123.29300000000001</v>
      </c>
      <c r="E638" s="37">
        <v>8.3079999999999998</v>
      </c>
      <c r="F638" s="37">
        <v>254.107</v>
      </c>
      <c r="G638" s="37">
        <v>14.271000000000001</v>
      </c>
      <c r="H638" s="36">
        <v>140.66</v>
      </c>
      <c r="I638" s="36">
        <v>1.2909999999999999</v>
      </c>
    </row>
    <row r="639" spans="1:9" s="26" customFormat="1" x14ac:dyDescent="0.25">
      <c r="A639" s="40">
        <v>44620</v>
      </c>
      <c r="B639" s="38">
        <v>2022</v>
      </c>
      <c r="C639" s="38">
        <v>2</v>
      </c>
      <c r="D639" s="37">
        <v>124.17400000000001</v>
      </c>
      <c r="E639" s="37">
        <v>8.9179999999999993</v>
      </c>
      <c r="F639" s="37">
        <v>258.26400000000001</v>
      </c>
      <c r="G639" s="37">
        <v>21.495000000000001</v>
      </c>
      <c r="H639" s="36">
        <v>140.648</v>
      </c>
      <c r="I639" s="36">
        <v>-0.1</v>
      </c>
    </row>
    <row r="640" spans="1:9" s="26" customFormat="1" x14ac:dyDescent="0.25">
      <c r="A640" s="40">
        <v>44651</v>
      </c>
      <c r="B640" s="38">
        <v>2022</v>
      </c>
      <c r="C640" s="38">
        <v>3</v>
      </c>
      <c r="D640" s="37">
        <v>125.157</v>
      </c>
      <c r="E640" s="37">
        <v>9.9220000000000006</v>
      </c>
      <c r="F640" s="37">
        <v>264.52699999999999</v>
      </c>
      <c r="G640" s="37">
        <v>33.316000000000003</v>
      </c>
      <c r="H640" s="36">
        <v>140.62100000000001</v>
      </c>
      <c r="I640" s="36">
        <v>-0.23200000000000001</v>
      </c>
    </row>
    <row r="641" spans="1:9" s="26" customFormat="1" x14ac:dyDescent="0.25">
      <c r="A641" s="40">
        <v>44681</v>
      </c>
      <c r="B641" s="38">
        <v>2022</v>
      </c>
      <c r="C641" s="38">
        <v>4</v>
      </c>
      <c r="D641" s="37">
        <v>126.16200000000001</v>
      </c>
      <c r="E641" s="37">
        <v>10.081</v>
      </c>
      <c r="F641" s="37">
        <v>271.40600000000001</v>
      </c>
      <c r="G641" s="37">
        <v>36.079000000000001</v>
      </c>
      <c r="H641" s="36">
        <v>140.786</v>
      </c>
      <c r="I641" s="36">
        <v>1.419</v>
      </c>
    </row>
    <row r="642" spans="1:9" s="26" customFormat="1" x14ac:dyDescent="0.25">
      <c r="A642" s="40">
        <v>44712</v>
      </c>
      <c r="B642" s="38">
        <v>2022</v>
      </c>
      <c r="C642" s="38">
        <v>5</v>
      </c>
      <c r="D642" s="37">
        <v>127.002</v>
      </c>
      <c r="E642" s="37">
        <v>8.2799999999999994</v>
      </c>
      <c r="F642" s="37">
        <v>276.10000000000002</v>
      </c>
      <c r="G642" s="37">
        <v>22.847000000000001</v>
      </c>
      <c r="H642" s="36">
        <v>141.38800000000001</v>
      </c>
      <c r="I642" s="36">
        <v>5.2549999999999999</v>
      </c>
    </row>
    <row r="643" spans="1:9" s="26" customFormat="1" x14ac:dyDescent="0.25">
      <c r="A643" s="40">
        <v>44742</v>
      </c>
      <c r="B643" s="38">
        <v>2022</v>
      </c>
      <c r="C643" s="38">
        <v>6</v>
      </c>
      <c r="D643" s="37">
        <v>127.575</v>
      </c>
      <c r="E643" s="37">
        <v>5.5570000000000004</v>
      </c>
      <c r="F643" s="37">
        <v>276.91300000000001</v>
      </c>
      <c r="G643" s="37">
        <v>3.5920000000000001</v>
      </c>
      <c r="H643" s="36">
        <v>142.50800000000001</v>
      </c>
      <c r="I643" s="36">
        <v>9.9280000000000008</v>
      </c>
    </row>
    <row r="644" spans="1:9" s="26" customFormat="1" x14ac:dyDescent="0.25">
      <c r="A644" s="40">
        <v>44773</v>
      </c>
      <c r="B644" s="38">
        <v>2022</v>
      </c>
      <c r="C644" s="38">
        <v>7</v>
      </c>
      <c r="D644" s="37">
        <v>127.953</v>
      </c>
      <c r="E644" s="37">
        <v>3.609</v>
      </c>
      <c r="F644" s="37">
        <v>274.851</v>
      </c>
      <c r="G644" s="37">
        <v>-8.5779999999999994</v>
      </c>
      <c r="H644" s="36">
        <v>143.76599999999999</v>
      </c>
      <c r="I644" s="36">
        <v>11.119</v>
      </c>
    </row>
    <row r="645" spans="1:9" s="26" customFormat="1" x14ac:dyDescent="0.25">
      <c r="A645" s="40">
        <v>44804</v>
      </c>
      <c r="B645" s="38">
        <v>2022</v>
      </c>
      <c r="C645" s="38">
        <v>8</v>
      </c>
      <c r="D645" s="37">
        <v>128.26900000000001</v>
      </c>
      <c r="E645" s="37">
        <v>3.0089999999999999</v>
      </c>
      <c r="F645" s="37">
        <v>271.839</v>
      </c>
      <c r="G645" s="37">
        <v>-12.385999999999999</v>
      </c>
      <c r="H645" s="36">
        <v>144.63300000000001</v>
      </c>
      <c r="I645" s="36">
        <v>7.4870000000000001</v>
      </c>
    </row>
    <row r="646" spans="1:9" s="26" customFormat="1" x14ac:dyDescent="0.25">
      <c r="A646" s="40">
        <v>44834</v>
      </c>
      <c r="B646" s="38">
        <v>2022</v>
      </c>
      <c r="C646" s="38">
        <v>9</v>
      </c>
      <c r="D646" s="37">
        <v>128.61699999999999</v>
      </c>
      <c r="E646" s="37">
        <v>3.306</v>
      </c>
      <c r="F646" s="37">
        <v>269.488</v>
      </c>
      <c r="G646" s="37">
        <v>-9.8979999999999997</v>
      </c>
      <c r="H646" s="36">
        <v>144.74700000000001</v>
      </c>
      <c r="I646" s="36">
        <v>0.94899999999999995</v>
      </c>
    </row>
    <row r="647" spans="1:9" s="26" customFormat="1" x14ac:dyDescent="0.25">
      <c r="A647" s="40">
        <v>44865</v>
      </c>
      <c r="B647" s="38">
        <v>2022</v>
      </c>
      <c r="C647" s="38">
        <v>10</v>
      </c>
      <c r="D647" s="37">
        <v>129.02500000000001</v>
      </c>
      <c r="E647" s="37">
        <v>3.8719999999999999</v>
      </c>
      <c r="F647" s="37">
        <v>267.92</v>
      </c>
      <c r="G647" s="37">
        <v>-6.7649999999999997</v>
      </c>
      <c r="H647" s="36">
        <v>144.38800000000001</v>
      </c>
      <c r="I647" s="36">
        <v>-2.9329999999999998</v>
      </c>
    </row>
    <row r="648" spans="1:9" s="26" customFormat="1" x14ac:dyDescent="0.25">
      <c r="A648" s="40">
        <v>44895</v>
      </c>
      <c r="B648" s="38">
        <v>2022</v>
      </c>
      <c r="C648" s="38">
        <v>11</v>
      </c>
      <c r="D648" s="37">
        <v>129.489</v>
      </c>
      <c r="E648" s="37">
        <v>4.399</v>
      </c>
      <c r="F648" s="37">
        <v>266.86</v>
      </c>
      <c r="G648" s="37">
        <v>-4.6449999999999996</v>
      </c>
      <c r="H648" s="36">
        <v>144.01599999999999</v>
      </c>
      <c r="I648" s="36">
        <v>-3.052</v>
      </c>
    </row>
    <row r="649" spans="1:9" s="26" customFormat="1" x14ac:dyDescent="0.25">
      <c r="A649" s="40">
        <v>44926</v>
      </c>
      <c r="B649" s="38">
        <v>2022</v>
      </c>
      <c r="C649" s="38">
        <v>12</v>
      </c>
      <c r="D649" s="37">
        <v>129.99199999999999</v>
      </c>
      <c r="E649" s="37">
        <v>4.7610000000000001</v>
      </c>
      <c r="F649" s="37">
        <v>266.01799999999997</v>
      </c>
      <c r="G649" s="37">
        <v>-3.7210000000000001</v>
      </c>
      <c r="H649" s="36">
        <v>143.97900000000001</v>
      </c>
      <c r="I649" s="36">
        <v>-0.309</v>
      </c>
    </row>
    <row r="650" spans="1:9" s="27" customFormat="1" x14ac:dyDescent="0.25">
      <c r="A650" s="40">
        <v>44957</v>
      </c>
      <c r="B650" s="38">
        <v>2023</v>
      </c>
      <c r="C650" s="38">
        <v>1</v>
      </c>
      <c r="D650" s="37">
        <v>130.483</v>
      </c>
      <c r="E650" s="37">
        <v>4.6310000000000002</v>
      </c>
      <c r="F650" s="37">
        <v>265.01100000000002</v>
      </c>
      <c r="G650" s="37">
        <v>-4.4489999999999998</v>
      </c>
      <c r="H650" s="36">
        <v>144.29400000000001</v>
      </c>
      <c r="I650" s="36">
        <v>2.6579999999999999</v>
      </c>
    </row>
    <row r="651" spans="1:9" x14ac:dyDescent="0.25">
      <c r="A651" s="40">
        <v>44985</v>
      </c>
      <c r="B651" s="38">
        <v>2023</v>
      </c>
      <c r="C651" s="38">
        <v>2</v>
      </c>
      <c r="D651" s="37">
        <v>130.86500000000001</v>
      </c>
      <c r="E651" s="37">
        <v>3.5750000000000002</v>
      </c>
      <c r="F651" s="37">
        <v>263.55500000000001</v>
      </c>
      <c r="G651" s="37">
        <v>-6.399</v>
      </c>
      <c r="H651" s="36">
        <v>144.83000000000001</v>
      </c>
      <c r="I651" s="36">
        <v>4.5510000000000002</v>
      </c>
    </row>
    <row r="652" spans="1:9" x14ac:dyDescent="0.25">
      <c r="A652" s="40">
        <v>45016</v>
      </c>
      <c r="B652" s="38">
        <v>2023</v>
      </c>
      <c r="C652" s="38">
        <v>3</v>
      </c>
      <c r="D652" s="37">
        <v>131.12200000000001</v>
      </c>
      <c r="E652" s="37">
        <v>2.3759999999999999</v>
      </c>
      <c r="F652" s="37">
        <v>261.41899999999998</v>
      </c>
      <c r="G652" s="37">
        <v>-9.3030000000000008</v>
      </c>
      <c r="H652" s="36">
        <v>145.50800000000001</v>
      </c>
      <c r="I652" s="36">
        <v>5.7640000000000002</v>
      </c>
    </row>
    <row r="653" spans="1:9" x14ac:dyDescent="0.25">
      <c r="A653" s="40">
        <v>45046</v>
      </c>
      <c r="B653" s="38">
        <v>2023</v>
      </c>
      <c r="C653" s="38">
        <v>4</v>
      </c>
      <c r="D653" s="37">
        <v>131.298</v>
      </c>
      <c r="E653" s="37">
        <v>1.6279999999999999</v>
      </c>
      <c r="F653" s="37">
        <v>258.89299999999997</v>
      </c>
      <c r="G653" s="37">
        <v>-10.997</v>
      </c>
      <c r="H653" s="36">
        <v>146.25800000000001</v>
      </c>
      <c r="I653" s="36">
        <v>6.3650000000000002</v>
      </c>
    </row>
    <row r="654" spans="1:9" x14ac:dyDescent="0.25">
      <c r="A654" s="40">
        <v>45077</v>
      </c>
      <c r="B654" s="38">
        <v>2023</v>
      </c>
      <c r="C654" s="38">
        <v>5</v>
      </c>
      <c r="D654" s="37">
        <v>131.453</v>
      </c>
      <c r="E654" s="37">
        <v>1.42</v>
      </c>
      <c r="F654" s="37">
        <v>256.61599999999999</v>
      </c>
      <c r="G654" s="37">
        <v>-10.057</v>
      </c>
      <c r="H654" s="36">
        <v>146.96</v>
      </c>
      <c r="I654" s="36">
        <v>5.9160000000000004</v>
      </c>
    </row>
    <row r="655" spans="1:9" x14ac:dyDescent="0.25">
      <c r="A655" s="45">
        <v>45107</v>
      </c>
      <c r="B655" s="44">
        <v>2023</v>
      </c>
      <c r="C655" s="44">
        <v>6</v>
      </c>
      <c r="D655" s="43">
        <v>131.64099999999999</v>
      </c>
      <c r="E655" s="43">
        <v>1.7370000000000001</v>
      </c>
      <c r="F655" s="43">
        <v>255.04900000000001</v>
      </c>
      <c r="G655" s="43">
        <v>-7.09</v>
      </c>
      <c r="H655" s="42">
        <v>147.51599999999999</v>
      </c>
      <c r="I655" s="42">
        <v>4.6289999999999996</v>
      </c>
    </row>
    <row r="656" spans="1:9" x14ac:dyDescent="0.25">
      <c r="A656" s="40">
        <v>45138</v>
      </c>
      <c r="B656" s="38">
        <v>2023</v>
      </c>
      <c r="C656" s="38">
        <v>7</v>
      </c>
      <c r="D656" s="37">
        <v>131.88</v>
      </c>
      <c r="E656" s="37">
        <v>2.1970000000000001</v>
      </c>
      <c r="F656" s="37">
        <v>254.29499999999999</v>
      </c>
      <c r="G656" s="37">
        <v>-3.49</v>
      </c>
      <c r="H656" s="36">
        <v>147.785</v>
      </c>
      <c r="I656" s="36">
        <v>2.214</v>
      </c>
    </row>
    <row r="657" spans="1:9" x14ac:dyDescent="0.25">
      <c r="A657" s="40">
        <v>45169</v>
      </c>
      <c r="B657" s="38">
        <v>2023</v>
      </c>
      <c r="C657" s="38">
        <v>8</v>
      </c>
      <c r="D657" s="37">
        <v>132.17500000000001</v>
      </c>
      <c r="E657" s="37">
        <v>2.7130000000000001</v>
      </c>
      <c r="F657" s="37">
        <v>254.33</v>
      </c>
      <c r="G657" s="37">
        <v>0.16600000000000001</v>
      </c>
      <c r="H657" s="36">
        <v>148.078</v>
      </c>
      <c r="I657" s="36">
        <v>2.4060000000000001</v>
      </c>
    </row>
    <row r="658" spans="1:9" x14ac:dyDescent="0.25">
      <c r="A658" s="40">
        <v>45199</v>
      </c>
      <c r="B658" s="38">
        <v>2023</v>
      </c>
      <c r="C658" s="38">
        <v>9</v>
      </c>
      <c r="D658" s="37">
        <v>132.50700000000001</v>
      </c>
      <c r="E658" s="37">
        <v>3.0569999999999999</v>
      </c>
      <c r="F658" s="37">
        <v>255.05799999999999</v>
      </c>
      <c r="G658" s="37">
        <v>3.4910000000000001</v>
      </c>
      <c r="H658" s="36">
        <v>148.49799999999999</v>
      </c>
      <c r="I658" s="36">
        <v>3.4550000000000001</v>
      </c>
    </row>
    <row r="659" spans="1:9" x14ac:dyDescent="0.25">
      <c r="A659" s="40">
        <v>45230</v>
      </c>
      <c r="B659" s="38">
        <v>2023</v>
      </c>
      <c r="C659" s="38">
        <v>10</v>
      </c>
      <c r="D659" s="37">
        <v>132.84399999999999</v>
      </c>
      <c r="E659" s="37">
        <v>3.0939999999999999</v>
      </c>
      <c r="F659" s="37">
        <v>256.18299999999999</v>
      </c>
      <c r="G659" s="37">
        <v>5.423</v>
      </c>
      <c r="H659" s="36">
        <v>149.00899999999999</v>
      </c>
      <c r="I659" s="36">
        <v>4.2080000000000002</v>
      </c>
    </row>
    <row r="660" spans="1:9" x14ac:dyDescent="0.25">
      <c r="A660" s="40">
        <v>45260</v>
      </c>
      <c r="B660" s="38">
        <v>2023</v>
      </c>
      <c r="C660" s="38">
        <v>11</v>
      </c>
      <c r="D660" s="37">
        <v>133.13900000000001</v>
      </c>
      <c r="E660" s="37">
        <v>2.7050000000000001</v>
      </c>
      <c r="F660" s="37">
        <v>257.346</v>
      </c>
      <c r="G660" s="37">
        <v>5.5860000000000003</v>
      </c>
      <c r="H660" s="36">
        <v>149.52199999999999</v>
      </c>
      <c r="I660" s="36">
        <v>4.2119999999999997</v>
      </c>
    </row>
    <row r="661" spans="1:9" x14ac:dyDescent="0.25">
      <c r="A661" s="40">
        <v>45291</v>
      </c>
      <c r="B661" s="38">
        <v>2023</v>
      </c>
      <c r="C661" s="38">
        <v>12</v>
      </c>
      <c r="D661" s="37">
        <v>133.36500000000001</v>
      </c>
      <c r="E661" s="37">
        <v>2.0550000000000002</v>
      </c>
      <c r="F661" s="37">
        <v>258.27699999999999</v>
      </c>
      <c r="G661" s="37">
        <v>4.4279999999999999</v>
      </c>
      <c r="H661" s="36">
        <v>149.97</v>
      </c>
      <c r="I661" s="36">
        <v>3.6579999999999999</v>
      </c>
    </row>
    <row r="662" spans="1:9" x14ac:dyDescent="0.25">
      <c r="A662" s="40">
        <v>45322</v>
      </c>
      <c r="B662" s="38">
        <v>2024</v>
      </c>
      <c r="C662" s="38">
        <v>1</v>
      </c>
      <c r="D662" s="37">
        <v>133.55000000000001</v>
      </c>
      <c r="E662" s="37">
        <v>1.679</v>
      </c>
      <c r="F662" s="37">
        <v>258.98399999999998</v>
      </c>
      <c r="G662" s="37">
        <v>3.3340000000000001</v>
      </c>
      <c r="H662" s="36">
        <v>150.36000000000001</v>
      </c>
      <c r="I662" s="36">
        <v>3.1629999999999998</v>
      </c>
    </row>
    <row r="663" spans="1:9" x14ac:dyDescent="0.25">
      <c r="A663" s="40">
        <v>45351</v>
      </c>
      <c r="B663" s="38">
        <v>2024</v>
      </c>
      <c r="C663" s="38">
        <v>2</v>
      </c>
      <c r="D663" s="37">
        <v>133.72900000000001</v>
      </c>
      <c r="E663" s="37">
        <v>1.621</v>
      </c>
      <c r="F663" s="37">
        <v>259.52100000000002</v>
      </c>
      <c r="G663" s="37">
        <v>2.5169999999999999</v>
      </c>
      <c r="H663" s="36">
        <v>150.69499999999999</v>
      </c>
      <c r="I663" s="36">
        <v>2.7080000000000002</v>
      </c>
    </row>
    <row r="664" spans="1:9" x14ac:dyDescent="0.25">
      <c r="A664" s="40">
        <v>45382</v>
      </c>
      <c r="B664" s="38">
        <v>2024</v>
      </c>
      <c r="C664" s="38">
        <v>3</v>
      </c>
      <c r="D664" s="37">
        <v>133.93799999999999</v>
      </c>
      <c r="E664" s="37">
        <v>1.89</v>
      </c>
      <c r="F664" s="37">
        <v>259.97699999999998</v>
      </c>
      <c r="G664" s="37">
        <v>2.129</v>
      </c>
      <c r="H664" s="36">
        <v>151.00800000000001</v>
      </c>
      <c r="I664" s="36">
        <v>2.5219999999999998</v>
      </c>
    </row>
    <row r="665" spans="1:9" x14ac:dyDescent="0.25">
      <c r="A665" s="40">
        <v>45412</v>
      </c>
      <c r="B665" s="38">
        <v>2024</v>
      </c>
      <c r="C665" s="38">
        <v>4</v>
      </c>
      <c r="D665" s="37">
        <v>134.17099999999999</v>
      </c>
      <c r="E665" s="37">
        <v>2.1030000000000002</v>
      </c>
      <c r="F665" s="37">
        <v>260.37299999999999</v>
      </c>
      <c r="G665" s="37">
        <v>1.8420000000000001</v>
      </c>
      <c r="H665" s="36">
        <v>151.31899999999999</v>
      </c>
      <c r="I665" s="36">
        <v>2.4980000000000002</v>
      </c>
    </row>
    <row r="666" spans="1:9" x14ac:dyDescent="0.25">
      <c r="A666" s="40">
        <v>45443</v>
      </c>
      <c r="B666" s="38">
        <v>2024</v>
      </c>
      <c r="C666" s="38">
        <v>5</v>
      </c>
      <c r="D666" s="37">
        <v>134.40100000000001</v>
      </c>
      <c r="E666" s="37">
        <v>2.077</v>
      </c>
      <c r="F666" s="37">
        <v>260.69499999999999</v>
      </c>
      <c r="G666" s="37">
        <v>1.4950000000000001</v>
      </c>
      <c r="H666" s="36">
        <v>151.63499999999999</v>
      </c>
      <c r="I666" s="36">
        <v>2.5350000000000001</v>
      </c>
    </row>
    <row r="667" spans="1:9" x14ac:dyDescent="0.25">
      <c r="A667" s="40">
        <v>45473</v>
      </c>
      <c r="B667" s="38">
        <v>2024</v>
      </c>
      <c r="C667" s="38">
        <v>6</v>
      </c>
      <c r="D667" s="37">
        <v>134.61199999999999</v>
      </c>
      <c r="E667" s="37">
        <v>1.903</v>
      </c>
      <c r="F667" s="37">
        <v>260.94200000000001</v>
      </c>
      <c r="G667" s="37">
        <v>1.1419999999999999</v>
      </c>
      <c r="H667" s="36">
        <v>151.964</v>
      </c>
      <c r="I667" s="36">
        <v>2.6309999999999998</v>
      </c>
    </row>
    <row r="668" spans="1:9" x14ac:dyDescent="0.25">
      <c r="A668" s="40">
        <v>45504</v>
      </c>
      <c r="B668" s="38">
        <v>2024</v>
      </c>
      <c r="C668" s="38">
        <v>7</v>
      </c>
      <c r="D668" s="37">
        <v>134.809</v>
      </c>
      <c r="E668" s="37">
        <v>1.768</v>
      </c>
      <c r="F668" s="37">
        <v>261.11500000000001</v>
      </c>
      <c r="G668" s="37">
        <v>0.8</v>
      </c>
      <c r="H668" s="36">
        <v>152.29599999999999</v>
      </c>
      <c r="I668" s="36">
        <v>2.6539999999999999</v>
      </c>
    </row>
    <row r="669" spans="1:9" x14ac:dyDescent="0.25">
      <c r="A669" s="40">
        <v>45535</v>
      </c>
      <c r="B669" s="38">
        <v>2024</v>
      </c>
      <c r="C669" s="38">
        <v>8</v>
      </c>
      <c r="D669" s="37">
        <v>135.006</v>
      </c>
      <c r="E669" s="37">
        <v>1.766</v>
      </c>
      <c r="F669" s="37">
        <v>261.22199999999998</v>
      </c>
      <c r="G669" s="37">
        <v>0.48899999999999999</v>
      </c>
      <c r="H669" s="36">
        <v>152.62200000000001</v>
      </c>
      <c r="I669" s="36">
        <v>2.5990000000000002</v>
      </c>
    </row>
    <row r="670" spans="1:9" x14ac:dyDescent="0.25">
      <c r="A670" s="40">
        <v>45565</v>
      </c>
      <c r="B670" s="38">
        <v>2024</v>
      </c>
      <c r="C670" s="38">
        <v>9</v>
      </c>
      <c r="D670" s="37">
        <v>135.20599999999999</v>
      </c>
      <c r="E670" s="37">
        <v>1.79</v>
      </c>
      <c r="F670" s="37">
        <v>261.26799999999997</v>
      </c>
      <c r="G670" s="37">
        <v>0.214</v>
      </c>
      <c r="H670" s="36">
        <v>152.91999999999999</v>
      </c>
      <c r="I670" s="36">
        <v>2.3740000000000001</v>
      </c>
    </row>
    <row r="671" spans="1:9" x14ac:dyDescent="0.25">
      <c r="A671" s="40">
        <v>45596</v>
      </c>
      <c r="B671" s="38">
        <v>2024</v>
      </c>
      <c r="C671" s="38">
        <v>10</v>
      </c>
      <c r="D671" s="37">
        <v>135.41399999999999</v>
      </c>
      <c r="E671" s="37">
        <v>1.865</v>
      </c>
      <c r="F671" s="37">
        <v>261.28699999999998</v>
      </c>
      <c r="G671" s="37">
        <v>8.5000000000000006E-2</v>
      </c>
      <c r="H671" s="36">
        <v>153.19900000000001</v>
      </c>
      <c r="I671" s="36">
        <v>2.206</v>
      </c>
    </row>
    <row r="672" spans="1:9" x14ac:dyDescent="0.25">
      <c r="A672" s="40">
        <v>45626</v>
      </c>
      <c r="B672" s="38">
        <v>2024</v>
      </c>
      <c r="C672" s="38">
        <v>11</v>
      </c>
      <c r="D672" s="37">
        <v>135.631</v>
      </c>
      <c r="E672" s="37">
        <v>1.9430000000000001</v>
      </c>
      <c r="F672" s="37">
        <v>261.31299999999999</v>
      </c>
      <c r="G672" s="37">
        <v>0.12</v>
      </c>
      <c r="H672" s="36">
        <v>153.46199999999999</v>
      </c>
      <c r="I672" s="36">
        <v>2.0840000000000001</v>
      </c>
    </row>
    <row r="673" spans="1:9" x14ac:dyDescent="0.25">
      <c r="A673" s="40">
        <v>45657</v>
      </c>
      <c r="B673" s="38">
        <v>2024</v>
      </c>
      <c r="C673" s="38">
        <v>12</v>
      </c>
      <c r="D673" s="37">
        <v>135.858</v>
      </c>
      <c r="E673" s="37">
        <v>2.0219999999999998</v>
      </c>
      <c r="F673" s="37">
        <v>261.36799999999999</v>
      </c>
      <c r="G673" s="37">
        <v>0.25600000000000001</v>
      </c>
      <c r="H673" s="36">
        <v>153.71600000000001</v>
      </c>
      <c r="I673" s="36">
        <v>2.0049999999999999</v>
      </c>
    </row>
    <row r="674" spans="1:9" x14ac:dyDescent="0.25">
      <c r="A674" s="40">
        <v>45688</v>
      </c>
      <c r="B674" s="38">
        <v>2025</v>
      </c>
      <c r="C674" s="38">
        <v>1</v>
      </c>
      <c r="D674" s="37">
        <v>136.096</v>
      </c>
      <c r="E674" s="37">
        <v>2.1259999999999999</v>
      </c>
      <c r="F674" s="37">
        <v>261.435</v>
      </c>
      <c r="G674" s="37">
        <v>0.30499999999999999</v>
      </c>
      <c r="H674" s="36">
        <v>153.97</v>
      </c>
      <c r="I674" s="36">
        <v>1.9990000000000001</v>
      </c>
    </row>
    <row r="675" spans="1:9" x14ac:dyDescent="0.25">
      <c r="A675" s="40">
        <v>45716</v>
      </c>
      <c r="B675" s="38">
        <v>2025</v>
      </c>
      <c r="C675" s="38">
        <v>2</v>
      </c>
      <c r="D675" s="37">
        <v>136.33000000000001</v>
      </c>
      <c r="E675" s="37">
        <v>2.077</v>
      </c>
      <c r="F675" s="37">
        <v>261.47500000000002</v>
      </c>
      <c r="G675" s="37">
        <v>0.187</v>
      </c>
      <c r="H675" s="36">
        <v>154.21199999999999</v>
      </c>
      <c r="I675" s="36">
        <v>1.9019999999999999</v>
      </c>
    </row>
    <row r="676" spans="1:9" x14ac:dyDescent="0.25">
      <c r="A676" s="40">
        <v>45747</v>
      </c>
      <c r="B676" s="38">
        <v>2025</v>
      </c>
      <c r="C676" s="38">
        <v>3</v>
      </c>
      <c r="D676" s="37">
        <v>136.56800000000001</v>
      </c>
      <c r="E676" s="37">
        <v>2.117</v>
      </c>
      <c r="F676" s="37">
        <v>261.47399999999999</v>
      </c>
      <c r="G676" s="37">
        <v>-6.0000000000000001E-3</v>
      </c>
      <c r="H676" s="36">
        <v>154.458</v>
      </c>
      <c r="I676" s="36">
        <v>1.929</v>
      </c>
    </row>
    <row r="677" spans="1:9" x14ac:dyDescent="0.25">
      <c r="A677" s="40">
        <v>45777</v>
      </c>
      <c r="B677" s="38">
        <v>2025</v>
      </c>
      <c r="C677" s="38">
        <v>4</v>
      </c>
      <c r="D677" s="37">
        <v>136.816</v>
      </c>
      <c r="E677" s="37">
        <v>2.2029999999999998</v>
      </c>
      <c r="F677" s="37">
        <v>261.44600000000003</v>
      </c>
      <c r="G677" s="37">
        <v>-0.129</v>
      </c>
      <c r="H677" s="36">
        <v>154.715</v>
      </c>
      <c r="I677" s="36">
        <v>2.0190000000000001</v>
      </c>
    </row>
    <row r="678" spans="1:9" x14ac:dyDescent="0.25">
      <c r="A678" s="40">
        <v>45808</v>
      </c>
      <c r="B678" s="38">
        <v>2025</v>
      </c>
      <c r="C678" s="38">
        <v>5</v>
      </c>
      <c r="D678" s="37">
        <v>137.06299999999999</v>
      </c>
      <c r="E678" s="37">
        <v>2.1840000000000002</v>
      </c>
      <c r="F678" s="37">
        <v>261.42</v>
      </c>
      <c r="G678" s="37">
        <v>-0.12</v>
      </c>
      <c r="H678" s="36">
        <v>154.97499999999999</v>
      </c>
      <c r="I678" s="36">
        <v>2.0289999999999999</v>
      </c>
    </row>
    <row r="679" spans="1:9" x14ac:dyDescent="0.25">
      <c r="A679" s="40">
        <v>45838</v>
      </c>
      <c r="B679" s="38">
        <v>2025</v>
      </c>
      <c r="C679" s="38">
        <v>6</v>
      </c>
      <c r="D679" s="37">
        <v>137.304</v>
      </c>
      <c r="E679" s="37">
        <v>2.137</v>
      </c>
      <c r="F679" s="37">
        <v>261.41899999999998</v>
      </c>
      <c r="G679" s="37">
        <v>-4.0000000000000001E-3</v>
      </c>
      <c r="H679" s="36">
        <v>155.23500000000001</v>
      </c>
      <c r="I679" s="36">
        <v>2.0339999999999998</v>
      </c>
    </row>
    <row r="680" spans="1:9" x14ac:dyDescent="0.25">
      <c r="A680" s="40">
        <v>45869</v>
      </c>
      <c r="B680" s="38">
        <v>2025</v>
      </c>
      <c r="C680" s="38">
        <v>7</v>
      </c>
      <c r="D680" s="37">
        <v>137.53899999999999</v>
      </c>
      <c r="E680" s="37">
        <v>2.073</v>
      </c>
      <c r="F680" s="37">
        <v>261.447</v>
      </c>
      <c r="G680" s="37">
        <v>0.128</v>
      </c>
      <c r="H680" s="36">
        <v>155.499</v>
      </c>
      <c r="I680" s="36">
        <v>2.0590000000000002</v>
      </c>
    </row>
    <row r="681" spans="1:9" x14ac:dyDescent="0.25">
      <c r="A681" s="40">
        <v>45900</v>
      </c>
      <c r="B681" s="38">
        <v>2025</v>
      </c>
      <c r="C681" s="38">
        <v>8</v>
      </c>
      <c r="D681" s="37">
        <v>137.77000000000001</v>
      </c>
      <c r="E681" s="37">
        <v>2.0310000000000001</v>
      </c>
      <c r="F681" s="37">
        <v>261.50099999999998</v>
      </c>
      <c r="G681" s="37">
        <v>0.25</v>
      </c>
      <c r="H681" s="36">
        <v>155.774</v>
      </c>
      <c r="I681" s="36">
        <v>2.1469999999999998</v>
      </c>
    </row>
    <row r="682" spans="1:9" x14ac:dyDescent="0.25">
      <c r="A682" s="40">
        <v>45930</v>
      </c>
      <c r="B682" s="38">
        <v>2025</v>
      </c>
      <c r="C682" s="38">
        <v>9</v>
      </c>
      <c r="D682" s="37">
        <v>137.989</v>
      </c>
      <c r="E682" s="37">
        <v>1.923</v>
      </c>
      <c r="F682" s="37">
        <v>261.58</v>
      </c>
      <c r="G682" s="37">
        <v>0.36099999999999999</v>
      </c>
      <c r="H682" s="36">
        <v>156.05199999999999</v>
      </c>
      <c r="I682" s="36">
        <v>2.1640000000000001</v>
      </c>
    </row>
    <row r="683" spans="1:9" x14ac:dyDescent="0.25">
      <c r="A683" s="40">
        <v>45961</v>
      </c>
      <c r="B683" s="38">
        <v>2025</v>
      </c>
      <c r="C683" s="38">
        <v>10</v>
      </c>
      <c r="D683" s="37">
        <v>138.20400000000001</v>
      </c>
      <c r="E683" s="37">
        <v>1.887</v>
      </c>
      <c r="F683" s="37">
        <v>261.69099999999997</v>
      </c>
      <c r="G683" s="37">
        <v>0.50800000000000001</v>
      </c>
      <c r="H683" s="36">
        <v>156.327</v>
      </c>
      <c r="I683" s="36">
        <v>2.1309999999999998</v>
      </c>
    </row>
    <row r="684" spans="1:9" x14ac:dyDescent="0.25">
      <c r="A684" s="40">
        <v>45991</v>
      </c>
      <c r="B684" s="38">
        <v>2025</v>
      </c>
      <c r="C684" s="38">
        <v>11</v>
      </c>
      <c r="D684" s="37">
        <v>138.42099999999999</v>
      </c>
      <c r="E684" s="37">
        <v>1.901</v>
      </c>
      <c r="F684" s="37">
        <v>261.84199999999998</v>
      </c>
      <c r="G684" s="37">
        <v>0.69599999999999995</v>
      </c>
      <c r="H684" s="36">
        <v>156.584</v>
      </c>
      <c r="I684" s="36">
        <v>1.99</v>
      </c>
    </row>
    <row r="685" spans="1:9" x14ac:dyDescent="0.25">
      <c r="A685" s="40">
        <v>46022</v>
      </c>
      <c r="B685" s="38">
        <v>2025</v>
      </c>
      <c r="C685" s="38">
        <v>12</v>
      </c>
      <c r="D685" s="37">
        <v>138.643</v>
      </c>
      <c r="E685" s="37">
        <v>1.946</v>
      </c>
      <c r="F685" s="37">
        <v>262.04199999999997</v>
      </c>
      <c r="G685" s="37">
        <v>0.92300000000000004</v>
      </c>
      <c r="H685" s="36">
        <v>156.816</v>
      </c>
      <c r="I685" s="36">
        <v>1.796</v>
      </c>
    </row>
    <row r="686" spans="1:9" x14ac:dyDescent="0.25">
      <c r="A686" s="40">
        <v>46053</v>
      </c>
      <c r="B686" s="38">
        <v>2026</v>
      </c>
      <c r="C686" s="38">
        <v>1</v>
      </c>
      <c r="D686" s="37">
        <v>138.87200000000001</v>
      </c>
      <c r="E686" s="37">
        <v>1.998</v>
      </c>
      <c r="F686" s="37">
        <v>262.30099999999999</v>
      </c>
      <c r="G686" s="37">
        <v>1.1919999999999999</v>
      </c>
      <c r="H686" s="36">
        <v>157.04499999999999</v>
      </c>
      <c r="I686" s="36">
        <v>1.7629999999999999</v>
      </c>
    </row>
    <row r="687" spans="1:9" x14ac:dyDescent="0.25">
      <c r="A687" s="40">
        <v>46081</v>
      </c>
      <c r="B687" s="38">
        <v>2026</v>
      </c>
      <c r="C687" s="38">
        <v>2</v>
      </c>
      <c r="D687" s="37">
        <v>139.08799999999999</v>
      </c>
      <c r="E687" s="37">
        <v>1.88</v>
      </c>
      <c r="F687" s="37">
        <v>262.60199999999998</v>
      </c>
      <c r="G687" s="37">
        <v>1.3859999999999999</v>
      </c>
      <c r="H687" s="36">
        <v>157.27799999999999</v>
      </c>
      <c r="I687" s="36">
        <v>1.7929999999999999</v>
      </c>
    </row>
    <row r="688" spans="1:9" x14ac:dyDescent="0.25">
      <c r="A688" s="40">
        <v>46112</v>
      </c>
      <c r="B688" s="38">
        <v>2026</v>
      </c>
      <c r="C688" s="38">
        <v>3</v>
      </c>
      <c r="D688" s="37">
        <v>139.298</v>
      </c>
      <c r="E688" s="37">
        <v>1.833</v>
      </c>
      <c r="F688" s="37">
        <v>262.95699999999999</v>
      </c>
      <c r="G688" s="37">
        <v>1.6339999999999999</v>
      </c>
      <c r="H688" s="36">
        <v>157.54</v>
      </c>
      <c r="I688" s="36">
        <v>2.0219999999999998</v>
      </c>
    </row>
    <row r="689" spans="1:9" x14ac:dyDescent="0.25">
      <c r="A689" s="40">
        <v>46142</v>
      </c>
      <c r="B689" s="38">
        <v>2026</v>
      </c>
      <c r="C689" s="38">
        <v>4</v>
      </c>
      <c r="D689" s="37">
        <v>139.51300000000001</v>
      </c>
      <c r="E689" s="37">
        <v>1.861</v>
      </c>
      <c r="F689" s="37">
        <v>263.36500000000001</v>
      </c>
      <c r="G689" s="37">
        <v>1.88</v>
      </c>
      <c r="H689" s="36">
        <v>157.83199999999999</v>
      </c>
      <c r="I689" s="36">
        <v>2.246</v>
      </c>
    </row>
    <row r="690" spans="1:9" x14ac:dyDescent="0.25">
      <c r="A690" s="40">
        <v>46173</v>
      </c>
      <c r="B690" s="38">
        <v>2026</v>
      </c>
      <c r="C690" s="38">
        <v>5</v>
      </c>
      <c r="D690" s="37">
        <v>139.726</v>
      </c>
      <c r="E690" s="37">
        <v>1.8520000000000001</v>
      </c>
      <c r="F690" s="37">
        <v>263.798</v>
      </c>
      <c r="G690" s="37">
        <v>1.988</v>
      </c>
      <c r="H690" s="36">
        <v>158.126</v>
      </c>
      <c r="I690" s="36">
        <v>2.2570000000000001</v>
      </c>
    </row>
    <row r="691" spans="1:9" x14ac:dyDescent="0.25">
      <c r="A691" s="40">
        <v>46203</v>
      </c>
      <c r="B691" s="38">
        <v>2026</v>
      </c>
      <c r="C691" s="38">
        <v>6</v>
      </c>
      <c r="D691" s="37">
        <v>139.941</v>
      </c>
      <c r="E691" s="37">
        <v>1.863</v>
      </c>
      <c r="F691" s="37">
        <v>264.24</v>
      </c>
      <c r="G691" s="37">
        <v>2.0299999999999998</v>
      </c>
      <c r="H691" s="36">
        <v>158.40799999999999</v>
      </c>
      <c r="I691" s="36">
        <v>2.165</v>
      </c>
    </row>
    <row r="692" spans="1:9" x14ac:dyDescent="0.25">
      <c r="A692" s="40">
        <v>46234</v>
      </c>
      <c r="B692" s="38">
        <v>2026</v>
      </c>
      <c r="C692" s="38">
        <v>7</v>
      </c>
      <c r="D692" s="37">
        <v>140.15700000000001</v>
      </c>
      <c r="E692" s="37">
        <v>1.8660000000000001</v>
      </c>
      <c r="F692" s="37">
        <v>264.69200000000001</v>
      </c>
      <c r="G692" s="37">
        <v>2.0699999999999998</v>
      </c>
      <c r="H692" s="36">
        <v>158.684</v>
      </c>
      <c r="I692" s="36">
        <v>2.1080000000000001</v>
      </c>
    </row>
    <row r="693" spans="1:9" x14ac:dyDescent="0.25">
      <c r="A693" s="40">
        <v>46265</v>
      </c>
      <c r="B693" s="38">
        <v>2026</v>
      </c>
      <c r="C693" s="38">
        <v>8</v>
      </c>
      <c r="D693" s="37">
        <v>140.375</v>
      </c>
      <c r="E693" s="37">
        <v>1.885</v>
      </c>
      <c r="F693" s="37">
        <v>265.16500000000002</v>
      </c>
      <c r="G693" s="37">
        <v>2.1669999999999998</v>
      </c>
      <c r="H693" s="36">
        <v>158.96799999999999</v>
      </c>
      <c r="I693" s="36">
        <v>2.169</v>
      </c>
    </row>
    <row r="694" spans="1:9" x14ac:dyDescent="0.25">
      <c r="A694" s="40">
        <v>46295</v>
      </c>
      <c r="B694" s="38">
        <v>2026</v>
      </c>
      <c r="C694" s="38">
        <v>9</v>
      </c>
      <c r="D694" s="37">
        <v>140.58799999999999</v>
      </c>
      <c r="E694" s="37">
        <v>1.831</v>
      </c>
      <c r="F694" s="37">
        <v>265.649</v>
      </c>
      <c r="G694" s="37">
        <v>2.21</v>
      </c>
      <c r="H694" s="36">
        <v>159.25899999999999</v>
      </c>
      <c r="I694" s="36">
        <v>2.218</v>
      </c>
    </row>
    <row r="695" spans="1:9" x14ac:dyDescent="0.25">
      <c r="A695" s="40">
        <v>46326</v>
      </c>
      <c r="B695" s="38">
        <v>2026</v>
      </c>
      <c r="C695" s="38">
        <v>10</v>
      </c>
      <c r="D695" s="37">
        <v>140.79900000000001</v>
      </c>
      <c r="E695" s="37">
        <v>1.8169999999999999</v>
      </c>
      <c r="F695" s="37">
        <v>266.15100000000001</v>
      </c>
      <c r="G695" s="37">
        <v>2.2909999999999999</v>
      </c>
      <c r="H695" s="36">
        <v>159.56</v>
      </c>
      <c r="I695" s="36">
        <v>2.2959999999999998</v>
      </c>
    </row>
    <row r="696" spans="1:9" x14ac:dyDescent="0.25">
      <c r="A696" s="40">
        <v>46356</v>
      </c>
      <c r="B696" s="38">
        <v>2026</v>
      </c>
      <c r="C696" s="38">
        <v>11</v>
      </c>
      <c r="D696" s="37">
        <v>141.01</v>
      </c>
      <c r="E696" s="37">
        <v>1.8169999999999999</v>
      </c>
      <c r="F696" s="37">
        <v>266.67099999999999</v>
      </c>
      <c r="G696" s="37">
        <v>2.37</v>
      </c>
      <c r="H696" s="36">
        <v>159.869</v>
      </c>
      <c r="I696" s="36">
        <v>2.3460000000000001</v>
      </c>
    </row>
    <row r="697" spans="1:9" x14ac:dyDescent="0.25">
      <c r="A697" s="40">
        <v>46387</v>
      </c>
      <c r="B697" s="38">
        <v>2026</v>
      </c>
      <c r="C697" s="38">
        <v>12</v>
      </c>
      <c r="D697" s="37">
        <v>141.22300000000001</v>
      </c>
      <c r="E697" s="37">
        <v>1.8280000000000001</v>
      </c>
      <c r="F697" s="37">
        <v>267.20600000000002</v>
      </c>
      <c r="G697" s="37">
        <v>2.4359999999999999</v>
      </c>
      <c r="H697" s="36">
        <v>160.18199999999999</v>
      </c>
      <c r="I697" s="36">
        <v>2.3740000000000001</v>
      </c>
    </row>
    <row r="698" spans="1:9" x14ac:dyDescent="0.25">
      <c r="A698" s="40">
        <v>46418</v>
      </c>
      <c r="B698" s="38">
        <v>2027</v>
      </c>
      <c r="C698" s="38">
        <v>1</v>
      </c>
      <c r="D698" s="37">
        <v>141.44200000000001</v>
      </c>
      <c r="E698" s="37">
        <v>1.873</v>
      </c>
      <c r="F698" s="37">
        <v>267.75599999999997</v>
      </c>
      <c r="G698" s="37">
        <v>2.4980000000000002</v>
      </c>
      <c r="H698" s="36">
        <v>160.50299999999999</v>
      </c>
      <c r="I698" s="36">
        <v>2.4340000000000002</v>
      </c>
    </row>
    <row r="699" spans="1:9" x14ac:dyDescent="0.25">
      <c r="A699" s="40">
        <v>46446</v>
      </c>
      <c r="B699" s="38">
        <v>2027</v>
      </c>
      <c r="C699" s="38">
        <v>2</v>
      </c>
      <c r="D699" s="37">
        <v>141.65199999999999</v>
      </c>
      <c r="E699" s="37">
        <v>1.7949999999999999</v>
      </c>
      <c r="F699" s="37">
        <v>268.27300000000002</v>
      </c>
      <c r="G699" s="37">
        <v>2.3420000000000001</v>
      </c>
      <c r="H699" s="36">
        <v>160.81200000000001</v>
      </c>
      <c r="I699" s="36">
        <v>2.331</v>
      </c>
    </row>
    <row r="700" spans="1:9" x14ac:dyDescent="0.25">
      <c r="A700" s="40">
        <v>46477</v>
      </c>
      <c r="B700" s="38">
        <v>2027</v>
      </c>
      <c r="C700" s="38">
        <v>3</v>
      </c>
      <c r="D700" s="37">
        <v>141.863</v>
      </c>
      <c r="E700" s="37">
        <v>1.806</v>
      </c>
      <c r="F700" s="37">
        <v>268.77699999999999</v>
      </c>
      <c r="G700" s="37">
        <v>2.2789999999999999</v>
      </c>
      <c r="H700" s="36">
        <v>161.12200000000001</v>
      </c>
      <c r="I700" s="36">
        <v>2.343</v>
      </c>
    </row>
    <row r="701" spans="1:9" x14ac:dyDescent="0.25">
      <c r="A701" s="40">
        <v>46507</v>
      </c>
      <c r="B701" s="38">
        <v>2027</v>
      </c>
      <c r="C701" s="38">
        <v>4</v>
      </c>
      <c r="D701" s="37">
        <v>142.08199999999999</v>
      </c>
      <c r="E701" s="37">
        <v>1.8680000000000001</v>
      </c>
      <c r="F701" s="37">
        <v>269.29399999999998</v>
      </c>
      <c r="G701" s="37">
        <v>2.3319999999999999</v>
      </c>
      <c r="H701" s="36">
        <v>161.44499999999999</v>
      </c>
      <c r="I701" s="36">
        <v>2.4319999999999999</v>
      </c>
    </row>
    <row r="702" spans="1:9" x14ac:dyDescent="0.25">
      <c r="A702" s="40">
        <v>46538</v>
      </c>
      <c r="B702" s="38">
        <v>2027</v>
      </c>
      <c r="C702" s="38">
        <v>5</v>
      </c>
      <c r="D702" s="37">
        <v>142.30000000000001</v>
      </c>
      <c r="E702" s="37">
        <v>1.8540000000000001</v>
      </c>
      <c r="F702" s="37">
        <v>269.82</v>
      </c>
      <c r="G702" s="37">
        <v>2.3690000000000002</v>
      </c>
      <c r="H702" s="36">
        <v>161.76900000000001</v>
      </c>
      <c r="I702" s="36">
        <v>2.4350000000000001</v>
      </c>
    </row>
    <row r="703" spans="1:9" x14ac:dyDescent="0.25">
      <c r="A703" s="40">
        <v>46568</v>
      </c>
      <c r="B703" s="38">
        <v>2027</v>
      </c>
      <c r="C703" s="38">
        <v>6</v>
      </c>
      <c r="D703" s="37">
        <v>142.51499999999999</v>
      </c>
      <c r="E703" s="37">
        <v>1.8320000000000001</v>
      </c>
      <c r="F703" s="37">
        <v>270.36200000000002</v>
      </c>
      <c r="G703" s="37">
        <v>2.4390000000000001</v>
      </c>
      <c r="H703" s="36">
        <v>162.09399999999999</v>
      </c>
      <c r="I703" s="36">
        <v>2.4319999999999999</v>
      </c>
    </row>
    <row r="704" spans="1:9" x14ac:dyDescent="0.25">
      <c r="A704" s="40">
        <v>46599</v>
      </c>
      <c r="B704" s="38">
        <v>2027</v>
      </c>
      <c r="C704" s="38">
        <v>7</v>
      </c>
      <c r="D704" s="37">
        <v>142.73099999999999</v>
      </c>
      <c r="E704" s="37">
        <v>1.827</v>
      </c>
      <c r="F704" s="37">
        <v>270.90899999999999</v>
      </c>
      <c r="G704" s="37">
        <v>2.452</v>
      </c>
      <c r="H704" s="36">
        <v>162.417</v>
      </c>
      <c r="I704" s="36">
        <v>2.4209999999999998</v>
      </c>
    </row>
    <row r="705" spans="1:9" x14ac:dyDescent="0.25">
      <c r="A705" s="40">
        <v>46630</v>
      </c>
      <c r="B705" s="38">
        <v>2027</v>
      </c>
      <c r="C705" s="38">
        <v>8</v>
      </c>
      <c r="D705" s="37">
        <v>142.952</v>
      </c>
      <c r="E705" s="37">
        <v>1.877</v>
      </c>
      <c r="F705" s="37">
        <v>271.44900000000001</v>
      </c>
      <c r="G705" s="37">
        <v>2.4180000000000001</v>
      </c>
      <c r="H705" s="36">
        <v>162.744</v>
      </c>
      <c r="I705" s="36">
        <v>2.4409999999999998</v>
      </c>
    </row>
    <row r="706" spans="1:9" x14ac:dyDescent="0.25">
      <c r="A706" s="40">
        <v>46660</v>
      </c>
      <c r="B706" s="38">
        <v>2027</v>
      </c>
      <c r="C706" s="38">
        <v>9</v>
      </c>
      <c r="D706" s="37">
        <v>143.17400000000001</v>
      </c>
      <c r="E706" s="37">
        <v>1.8819999999999999</v>
      </c>
      <c r="F706" s="37">
        <v>271.95400000000001</v>
      </c>
      <c r="G706" s="37">
        <v>2.2559999999999998</v>
      </c>
      <c r="H706" s="36">
        <v>163.06299999999999</v>
      </c>
      <c r="I706" s="36">
        <v>2.3780000000000001</v>
      </c>
    </row>
    <row r="707" spans="1:9" x14ac:dyDescent="0.25">
      <c r="A707" s="40">
        <v>46691</v>
      </c>
      <c r="B707" s="38">
        <v>2027</v>
      </c>
      <c r="C707" s="38">
        <v>10</v>
      </c>
      <c r="D707" s="37">
        <v>143.4</v>
      </c>
      <c r="E707" s="37">
        <v>1.909</v>
      </c>
      <c r="F707" s="37">
        <v>272.447</v>
      </c>
      <c r="G707" s="37">
        <v>2.198</v>
      </c>
      <c r="H707" s="36">
        <v>163.38200000000001</v>
      </c>
      <c r="I707" s="36">
        <v>2.37</v>
      </c>
    </row>
    <row r="708" spans="1:9" x14ac:dyDescent="0.25">
      <c r="A708" s="40">
        <v>46721</v>
      </c>
      <c r="B708" s="38">
        <v>2027</v>
      </c>
      <c r="C708" s="38">
        <v>11</v>
      </c>
      <c r="D708" s="37">
        <v>143.62700000000001</v>
      </c>
      <c r="E708" s="37">
        <v>1.919</v>
      </c>
      <c r="F708" s="37">
        <v>272.95</v>
      </c>
      <c r="G708" s="37">
        <v>2.238</v>
      </c>
      <c r="H708" s="36">
        <v>163.702</v>
      </c>
      <c r="I708" s="36">
        <v>2.3820000000000001</v>
      </c>
    </row>
    <row r="709" spans="1:9" x14ac:dyDescent="0.25">
      <c r="A709" s="40">
        <v>46752</v>
      </c>
      <c r="B709" s="38">
        <v>2027</v>
      </c>
      <c r="C709" s="38">
        <v>12</v>
      </c>
      <c r="D709" s="37">
        <v>143.85499999999999</v>
      </c>
      <c r="E709" s="37">
        <v>1.9159999999999999</v>
      </c>
      <c r="F709" s="37">
        <v>273.47899999999998</v>
      </c>
      <c r="G709" s="37">
        <v>2.35</v>
      </c>
      <c r="H709" s="36">
        <v>164.02799999999999</v>
      </c>
      <c r="I709" s="36">
        <v>2.415</v>
      </c>
    </row>
    <row r="710" spans="1:9" x14ac:dyDescent="0.25">
      <c r="A710" s="40">
        <v>46783</v>
      </c>
      <c r="B710" s="38">
        <v>2028</v>
      </c>
      <c r="C710" s="38">
        <v>1</v>
      </c>
      <c r="D710" s="37">
        <v>144.08600000000001</v>
      </c>
      <c r="E710" s="37">
        <v>1.9450000000000001</v>
      </c>
      <c r="F710" s="37">
        <v>274.041</v>
      </c>
      <c r="G710" s="37">
        <v>2.4969999999999999</v>
      </c>
      <c r="H710" s="36">
        <v>164.36699999999999</v>
      </c>
      <c r="I710" s="36">
        <v>2.5059999999999998</v>
      </c>
    </row>
    <row r="711" spans="1:9" x14ac:dyDescent="0.25">
      <c r="A711" s="40">
        <v>46812</v>
      </c>
      <c r="B711" s="38">
        <v>2028</v>
      </c>
      <c r="C711" s="38">
        <v>2</v>
      </c>
      <c r="D711" s="37">
        <v>144.31</v>
      </c>
      <c r="E711" s="37">
        <v>1.88</v>
      </c>
      <c r="F711" s="37">
        <v>274.60300000000001</v>
      </c>
      <c r="G711" s="37">
        <v>2.4889999999999999</v>
      </c>
      <c r="H711" s="36">
        <v>164.70400000000001</v>
      </c>
      <c r="I711" s="36">
        <v>2.4900000000000002</v>
      </c>
    </row>
    <row r="712" spans="1:9" x14ac:dyDescent="0.25">
      <c r="A712" s="40">
        <v>46843</v>
      </c>
      <c r="B712" s="38">
        <v>2028</v>
      </c>
      <c r="C712" s="38">
        <v>3</v>
      </c>
      <c r="D712" s="37">
        <v>144.53399999999999</v>
      </c>
      <c r="E712" s="37">
        <v>1.8819999999999999</v>
      </c>
      <c r="F712" s="37">
        <v>275.178</v>
      </c>
      <c r="G712" s="37">
        <v>2.5379999999999998</v>
      </c>
      <c r="H712" s="36">
        <v>165.05199999999999</v>
      </c>
      <c r="I712" s="36">
        <v>2.5619999999999998</v>
      </c>
    </row>
    <row r="713" spans="1:9" x14ac:dyDescent="0.25">
      <c r="A713" s="40">
        <v>46873</v>
      </c>
      <c r="B713" s="38">
        <v>2028</v>
      </c>
      <c r="C713" s="38">
        <v>4</v>
      </c>
      <c r="D713" s="37">
        <v>144.76300000000001</v>
      </c>
      <c r="E713" s="37">
        <v>1.917</v>
      </c>
      <c r="F713" s="37">
        <v>275.77199999999999</v>
      </c>
      <c r="G713" s="37">
        <v>2.621</v>
      </c>
      <c r="H713" s="36">
        <v>165.41200000000001</v>
      </c>
      <c r="I713" s="36">
        <v>2.65</v>
      </c>
    </row>
    <row r="714" spans="1:9" x14ac:dyDescent="0.25">
      <c r="A714" s="40">
        <v>46904</v>
      </c>
      <c r="B714" s="38">
        <v>2028</v>
      </c>
      <c r="C714" s="38">
        <v>5</v>
      </c>
      <c r="D714" s="37">
        <v>144.99299999999999</v>
      </c>
      <c r="E714" s="37">
        <v>1.923</v>
      </c>
      <c r="F714" s="37">
        <v>276.375</v>
      </c>
      <c r="G714" s="37">
        <v>2.66</v>
      </c>
      <c r="H714" s="36">
        <v>165.774</v>
      </c>
      <c r="I714" s="36">
        <v>2.6560000000000001</v>
      </c>
    </row>
    <row r="715" spans="1:9" x14ac:dyDescent="0.25">
      <c r="A715" s="40">
        <v>46934</v>
      </c>
      <c r="B715" s="38">
        <v>2028</v>
      </c>
      <c r="C715" s="38">
        <v>6</v>
      </c>
      <c r="D715" s="37">
        <v>145.22399999999999</v>
      </c>
      <c r="E715" s="37">
        <v>1.929</v>
      </c>
      <c r="F715" s="37">
        <v>276.98700000000002</v>
      </c>
      <c r="G715" s="37">
        <v>2.6890000000000001</v>
      </c>
      <c r="H715" s="36">
        <v>166.13300000000001</v>
      </c>
      <c r="I715" s="36">
        <v>2.6339999999999999</v>
      </c>
    </row>
    <row r="716" spans="1:9" x14ac:dyDescent="0.25">
      <c r="A716" s="40">
        <v>46965</v>
      </c>
      <c r="B716" s="38">
        <v>2028</v>
      </c>
      <c r="C716" s="38">
        <v>7</v>
      </c>
      <c r="D716" s="37">
        <v>145.45599999999999</v>
      </c>
      <c r="E716" s="37">
        <v>1.9339999999999999</v>
      </c>
      <c r="F716" s="37">
        <v>277.601</v>
      </c>
      <c r="G716" s="37">
        <v>2.6909999999999998</v>
      </c>
      <c r="H716" s="36">
        <v>166.49199999999999</v>
      </c>
      <c r="I716" s="36">
        <v>2.6190000000000002</v>
      </c>
    </row>
    <row r="717" spans="1:9" x14ac:dyDescent="0.25">
      <c r="A717" s="40">
        <v>46996</v>
      </c>
      <c r="B717" s="38">
        <v>2028</v>
      </c>
      <c r="C717" s="38">
        <v>8</v>
      </c>
      <c r="D717" s="37">
        <v>145.69200000000001</v>
      </c>
      <c r="E717" s="37">
        <v>1.9670000000000001</v>
      </c>
      <c r="F717" s="37">
        <v>278.21800000000002</v>
      </c>
      <c r="G717" s="37">
        <v>2.7029999999999998</v>
      </c>
      <c r="H717" s="36">
        <v>166.857</v>
      </c>
      <c r="I717" s="36">
        <v>2.665</v>
      </c>
    </row>
    <row r="718" spans="1:9" x14ac:dyDescent="0.25">
      <c r="A718" s="40">
        <v>47026</v>
      </c>
      <c r="B718" s="38">
        <v>2028</v>
      </c>
      <c r="C718" s="38">
        <v>9</v>
      </c>
      <c r="D718" s="37">
        <v>145.92500000000001</v>
      </c>
      <c r="E718" s="37">
        <v>1.9350000000000001</v>
      </c>
      <c r="F718" s="37">
        <v>278.815</v>
      </c>
      <c r="G718" s="37">
        <v>2.6040000000000001</v>
      </c>
      <c r="H718" s="36">
        <v>167.21899999999999</v>
      </c>
      <c r="I718" s="36">
        <v>2.6360000000000001</v>
      </c>
    </row>
    <row r="719" spans="1:9" x14ac:dyDescent="0.25">
      <c r="A719" s="40">
        <v>47057</v>
      </c>
      <c r="B719" s="38">
        <v>2028</v>
      </c>
      <c r="C719" s="38">
        <v>10</v>
      </c>
      <c r="D719" s="37">
        <v>146.15899999999999</v>
      </c>
      <c r="E719" s="37">
        <v>1.9410000000000001</v>
      </c>
      <c r="F719" s="37">
        <v>279.40300000000002</v>
      </c>
      <c r="G719" s="37">
        <v>2.56</v>
      </c>
      <c r="H719" s="36">
        <v>167.583</v>
      </c>
      <c r="I719" s="36">
        <v>2.645</v>
      </c>
    </row>
    <row r="720" spans="1:9" x14ac:dyDescent="0.25">
      <c r="A720" s="40">
        <v>47087</v>
      </c>
      <c r="B720" s="38">
        <v>2028</v>
      </c>
      <c r="C720" s="38">
        <v>11</v>
      </c>
      <c r="D720" s="37">
        <v>146.39500000000001</v>
      </c>
      <c r="E720" s="37">
        <v>1.956</v>
      </c>
      <c r="F720" s="37">
        <v>279.98700000000002</v>
      </c>
      <c r="G720" s="37">
        <v>2.5379999999999998</v>
      </c>
      <c r="H720" s="36">
        <v>167.94800000000001</v>
      </c>
      <c r="I720" s="36">
        <v>2.6429999999999998</v>
      </c>
    </row>
    <row r="721" spans="1:9" x14ac:dyDescent="0.25">
      <c r="A721" s="40">
        <v>47118</v>
      </c>
      <c r="B721" s="38">
        <v>2028</v>
      </c>
      <c r="C721" s="38">
        <v>12</v>
      </c>
      <c r="D721" s="37">
        <v>146.63399999999999</v>
      </c>
      <c r="E721" s="37">
        <v>1.9750000000000001</v>
      </c>
      <c r="F721" s="37">
        <v>280.57100000000003</v>
      </c>
      <c r="G721" s="37">
        <v>2.532</v>
      </c>
      <c r="H721" s="36">
        <v>168.31299999999999</v>
      </c>
      <c r="I721" s="36">
        <v>2.6360000000000001</v>
      </c>
    </row>
    <row r="722" spans="1:9" x14ac:dyDescent="0.25">
      <c r="A722" s="40">
        <v>47149</v>
      </c>
      <c r="B722" s="38">
        <v>2029</v>
      </c>
      <c r="C722" s="38">
        <v>1</v>
      </c>
      <c r="D722" s="37">
        <v>146.87799999999999</v>
      </c>
      <c r="E722" s="37">
        <v>2.0139999999999998</v>
      </c>
      <c r="F722" s="37">
        <v>281.166</v>
      </c>
      <c r="G722" s="37">
        <v>2.5720000000000001</v>
      </c>
      <c r="H722" s="36">
        <v>168.685</v>
      </c>
      <c r="I722" s="36">
        <v>2.6869999999999998</v>
      </c>
    </row>
    <row r="723" spans="1:9" x14ac:dyDescent="0.25">
      <c r="A723" s="40">
        <v>47177</v>
      </c>
      <c r="B723" s="38">
        <v>2029</v>
      </c>
      <c r="C723" s="38">
        <v>2</v>
      </c>
      <c r="D723" s="37">
        <v>147.10900000000001</v>
      </c>
      <c r="E723" s="37">
        <v>1.907</v>
      </c>
      <c r="F723" s="37">
        <v>281.73200000000003</v>
      </c>
      <c r="G723" s="37">
        <v>2.4449999999999998</v>
      </c>
      <c r="H723" s="36">
        <v>169.04400000000001</v>
      </c>
      <c r="I723" s="36">
        <v>2.58</v>
      </c>
    </row>
    <row r="724" spans="1:9" x14ac:dyDescent="0.25">
      <c r="A724" s="40">
        <v>47208</v>
      </c>
      <c r="B724" s="38">
        <v>2029</v>
      </c>
      <c r="C724" s="38">
        <v>3</v>
      </c>
      <c r="D724" s="37">
        <v>147.339</v>
      </c>
      <c r="E724" s="37">
        <v>1.887</v>
      </c>
      <c r="F724" s="37">
        <v>282.3</v>
      </c>
      <c r="G724" s="37">
        <v>2.444</v>
      </c>
      <c r="H724" s="36">
        <v>169.40700000000001</v>
      </c>
      <c r="I724" s="36">
        <v>2.6110000000000002</v>
      </c>
    </row>
    <row r="725" spans="1:9" x14ac:dyDescent="0.25">
      <c r="A725" s="40">
        <v>47238</v>
      </c>
      <c r="B725" s="38">
        <v>2029</v>
      </c>
      <c r="C725" s="38">
        <v>4</v>
      </c>
      <c r="D725" s="37">
        <v>147.57400000000001</v>
      </c>
      <c r="E725" s="37">
        <v>1.9330000000000001</v>
      </c>
      <c r="F725" s="37">
        <v>282.88799999999998</v>
      </c>
      <c r="G725" s="37">
        <v>2.528</v>
      </c>
      <c r="H725" s="36">
        <v>169.78299999999999</v>
      </c>
      <c r="I725" s="36">
        <v>2.698</v>
      </c>
    </row>
    <row r="726" spans="1:9" x14ac:dyDescent="0.25">
      <c r="A726" s="40">
        <v>47269</v>
      </c>
      <c r="B726" s="38">
        <v>2029</v>
      </c>
      <c r="C726" s="38">
        <v>5</v>
      </c>
      <c r="D726" s="37">
        <v>147.80799999999999</v>
      </c>
      <c r="E726" s="37">
        <v>1.919</v>
      </c>
      <c r="F726" s="37">
        <v>283.47699999999998</v>
      </c>
      <c r="G726" s="37">
        <v>2.528</v>
      </c>
      <c r="H726" s="36">
        <v>170.15299999999999</v>
      </c>
      <c r="I726" s="36">
        <v>2.6459999999999999</v>
      </c>
    </row>
    <row r="727" spans="1:9" x14ac:dyDescent="0.25">
      <c r="A727" s="40">
        <v>47299</v>
      </c>
      <c r="B727" s="38">
        <v>2029</v>
      </c>
      <c r="C727" s="38">
        <v>6</v>
      </c>
      <c r="D727" s="37">
        <v>148.041</v>
      </c>
      <c r="E727" s="37">
        <v>1.909</v>
      </c>
      <c r="F727" s="37">
        <v>284.06700000000001</v>
      </c>
      <c r="G727" s="37">
        <v>2.528</v>
      </c>
      <c r="H727" s="36">
        <v>170.51300000000001</v>
      </c>
      <c r="I727" s="36">
        <v>2.5649999999999999</v>
      </c>
    </row>
    <row r="728" spans="1:9" x14ac:dyDescent="0.25">
      <c r="A728" s="40">
        <v>47330</v>
      </c>
      <c r="B728" s="38">
        <v>2029</v>
      </c>
      <c r="C728" s="38">
        <v>7</v>
      </c>
      <c r="D728" s="37">
        <v>148.273</v>
      </c>
      <c r="E728" s="37">
        <v>1.899</v>
      </c>
      <c r="F728" s="37">
        <v>284.65899999999999</v>
      </c>
      <c r="G728" s="37">
        <v>2.5289999999999999</v>
      </c>
      <c r="H728" s="36">
        <v>170.86500000000001</v>
      </c>
      <c r="I728" s="36">
        <v>2.5049999999999999</v>
      </c>
    </row>
    <row r="729" spans="1:9" x14ac:dyDescent="0.25">
      <c r="A729" s="40">
        <v>47361</v>
      </c>
      <c r="B729" s="38">
        <v>2029</v>
      </c>
      <c r="C729" s="38">
        <v>8</v>
      </c>
      <c r="D729" s="37">
        <v>148.50800000000001</v>
      </c>
      <c r="E729" s="37">
        <v>1.917</v>
      </c>
      <c r="F729" s="37">
        <v>285.262</v>
      </c>
      <c r="G729" s="37">
        <v>2.5720000000000001</v>
      </c>
      <c r="H729" s="36">
        <v>171.22</v>
      </c>
      <c r="I729" s="36">
        <v>2.5249999999999999</v>
      </c>
    </row>
    <row r="730" spans="1:9" x14ac:dyDescent="0.25">
      <c r="A730" s="40">
        <v>47391</v>
      </c>
      <c r="B730" s="38">
        <v>2029</v>
      </c>
      <c r="C730" s="38">
        <v>9</v>
      </c>
      <c r="D730" s="37">
        <v>148.738</v>
      </c>
      <c r="E730" s="37">
        <v>1.873</v>
      </c>
      <c r="F730" s="37">
        <v>285.858</v>
      </c>
      <c r="G730" s="37">
        <v>2.5329999999999999</v>
      </c>
      <c r="H730" s="36">
        <v>171.572</v>
      </c>
      <c r="I730" s="36">
        <v>2.492</v>
      </c>
    </row>
    <row r="731" spans="1:9" x14ac:dyDescent="0.25">
      <c r="A731" s="40">
        <v>47422</v>
      </c>
      <c r="B731" s="38">
        <v>2029</v>
      </c>
      <c r="C731" s="38">
        <v>10</v>
      </c>
      <c r="D731" s="37">
        <v>148.96700000000001</v>
      </c>
      <c r="E731" s="37">
        <v>1.8640000000000001</v>
      </c>
      <c r="F731" s="37">
        <v>286.45699999999999</v>
      </c>
      <c r="G731" s="37">
        <v>2.5430000000000001</v>
      </c>
      <c r="H731" s="36">
        <v>171.92599999999999</v>
      </c>
      <c r="I731" s="36">
        <v>2.5059999999999998</v>
      </c>
    </row>
    <row r="732" spans="1:9" x14ac:dyDescent="0.25">
      <c r="A732" s="40">
        <v>47452</v>
      </c>
      <c r="B732" s="38">
        <v>2029</v>
      </c>
      <c r="C732" s="38">
        <v>11</v>
      </c>
      <c r="D732" s="37">
        <v>149.196</v>
      </c>
      <c r="E732" s="37">
        <v>1.863</v>
      </c>
      <c r="F732" s="37">
        <v>287.06099999999998</v>
      </c>
      <c r="G732" s="37">
        <v>2.5609999999999999</v>
      </c>
      <c r="H732" s="36">
        <v>172.28200000000001</v>
      </c>
      <c r="I732" s="36">
        <v>2.516</v>
      </c>
    </row>
    <row r="733" spans="1:9" x14ac:dyDescent="0.25">
      <c r="A733" s="40">
        <v>47483</v>
      </c>
      <c r="B733" s="38">
        <v>2029</v>
      </c>
      <c r="C733" s="38">
        <v>12</v>
      </c>
      <c r="D733" s="37">
        <v>149.42599999999999</v>
      </c>
      <c r="E733" s="37">
        <v>1.867</v>
      </c>
      <c r="F733" s="37">
        <v>287.67200000000003</v>
      </c>
      <c r="G733" s="37">
        <v>2.5840000000000001</v>
      </c>
      <c r="H733" s="36">
        <v>172.64</v>
      </c>
      <c r="I733" s="36">
        <v>2.5230000000000001</v>
      </c>
    </row>
    <row r="734" spans="1:9" x14ac:dyDescent="0.25">
      <c r="A734" s="40">
        <v>47514</v>
      </c>
      <c r="B734" s="38">
        <v>2030</v>
      </c>
      <c r="C734" s="38">
        <v>1</v>
      </c>
      <c r="D734" s="37">
        <v>149.661</v>
      </c>
      <c r="E734" s="37">
        <v>1.9039999999999999</v>
      </c>
      <c r="F734" s="37">
        <v>288.298</v>
      </c>
      <c r="G734" s="37">
        <v>2.6440000000000001</v>
      </c>
      <c r="H734" s="36">
        <v>173.006</v>
      </c>
      <c r="I734" s="36">
        <v>2.57</v>
      </c>
    </row>
    <row r="735" spans="1:9" x14ac:dyDescent="0.25">
      <c r="A735" s="40">
        <v>47542</v>
      </c>
      <c r="B735" s="38">
        <v>2030</v>
      </c>
      <c r="C735" s="38">
        <v>2</v>
      </c>
      <c r="D735" s="37">
        <v>149.886</v>
      </c>
      <c r="E735" s="37">
        <v>1.8180000000000001</v>
      </c>
      <c r="F735" s="37">
        <v>288.89699999999999</v>
      </c>
      <c r="G735" s="37">
        <v>2.5219999999999998</v>
      </c>
      <c r="H735" s="36">
        <v>173.35499999999999</v>
      </c>
      <c r="I735" s="36">
        <v>2.448</v>
      </c>
    </row>
    <row r="736" spans="1:9" x14ac:dyDescent="0.25">
      <c r="A736" s="40">
        <v>47573</v>
      </c>
      <c r="B736" s="38">
        <v>2030</v>
      </c>
      <c r="C736" s="38">
        <v>3</v>
      </c>
      <c r="D736" s="37">
        <v>150.11199999999999</v>
      </c>
      <c r="E736" s="37">
        <v>1.8240000000000001</v>
      </c>
      <c r="F736" s="37">
        <v>289.49700000000001</v>
      </c>
      <c r="G736" s="37">
        <v>2.5209999999999999</v>
      </c>
      <c r="H736" s="36">
        <v>173.70500000000001</v>
      </c>
      <c r="I736" s="36">
        <v>2.4489999999999998</v>
      </c>
    </row>
    <row r="737" spans="1:9" x14ac:dyDescent="0.25">
      <c r="A737" s="40">
        <v>47603</v>
      </c>
      <c r="B737" s="38">
        <v>2030</v>
      </c>
      <c r="C737" s="38">
        <v>4</v>
      </c>
      <c r="D737" s="37">
        <v>150.346</v>
      </c>
      <c r="E737" s="37">
        <v>1.889</v>
      </c>
      <c r="F737" s="37">
        <v>290.11700000000002</v>
      </c>
      <c r="G737" s="37">
        <v>2.601</v>
      </c>
      <c r="H737" s="36">
        <v>174.066</v>
      </c>
      <c r="I737" s="36">
        <v>2.524</v>
      </c>
    </row>
    <row r="738" spans="1:9" x14ac:dyDescent="0.25">
      <c r="A738" s="40">
        <v>47634</v>
      </c>
      <c r="B738" s="38">
        <v>2030</v>
      </c>
      <c r="C738" s="38">
        <v>5</v>
      </c>
      <c r="D738" s="37">
        <v>150.58099999999999</v>
      </c>
      <c r="E738" s="37">
        <v>1.885</v>
      </c>
      <c r="F738" s="37">
        <v>290.73599999999999</v>
      </c>
      <c r="G738" s="37">
        <v>2.5880000000000001</v>
      </c>
      <c r="H738" s="36">
        <v>174.42500000000001</v>
      </c>
      <c r="I738" s="36">
        <v>2.5030000000000001</v>
      </c>
    </row>
    <row r="739" spans="1:9" x14ac:dyDescent="0.25">
      <c r="A739" s="40">
        <v>47664</v>
      </c>
      <c r="B739" s="38">
        <v>2030</v>
      </c>
      <c r="C739" s="38">
        <v>6</v>
      </c>
      <c r="D739" s="37">
        <v>150.81399999999999</v>
      </c>
      <c r="E739" s="37">
        <v>1.877</v>
      </c>
      <c r="F739" s="37">
        <v>291.351</v>
      </c>
      <c r="G739" s="37">
        <v>2.57</v>
      </c>
      <c r="H739" s="36">
        <v>174.78100000000001</v>
      </c>
      <c r="I739" s="36">
        <v>2.4780000000000002</v>
      </c>
    </row>
    <row r="740" spans="1:9" x14ac:dyDescent="0.25">
      <c r="A740" s="40">
        <v>47695</v>
      </c>
      <c r="B740" s="38">
        <v>2030</v>
      </c>
      <c r="C740" s="38">
        <v>7</v>
      </c>
      <c r="D740" s="37">
        <v>151.047</v>
      </c>
      <c r="E740" s="37">
        <v>1.8680000000000001</v>
      </c>
      <c r="F740" s="37">
        <v>291.96199999999999</v>
      </c>
      <c r="G740" s="37">
        <v>2.5470000000000002</v>
      </c>
      <c r="H740" s="36">
        <v>175.13800000000001</v>
      </c>
      <c r="I740" s="36">
        <v>2.476</v>
      </c>
    </row>
    <row r="741" spans="1:9" x14ac:dyDescent="0.25">
      <c r="A741" s="40">
        <v>47726</v>
      </c>
      <c r="B741" s="38">
        <v>2030</v>
      </c>
      <c r="C741" s="38">
        <v>8</v>
      </c>
      <c r="D741" s="37">
        <v>151.28299999999999</v>
      </c>
      <c r="E741" s="37">
        <v>1.891</v>
      </c>
      <c r="F741" s="37">
        <v>292.57799999999997</v>
      </c>
      <c r="G741" s="37">
        <v>2.5609999999999999</v>
      </c>
      <c r="H741" s="36">
        <v>175.505</v>
      </c>
      <c r="I741" s="36">
        <v>2.5459999999999998</v>
      </c>
    </row>
    <row r="742" spans="1:9" x14ac:dyDescent="0.25">
      <c r="A742" s="40">
        <v>47756</v>
      </c>
      <c r="B742" s="38">
        <v>2030</v>
      </c>
      <c r="C742" s="38">
        <v>9</v>
      </c>
      <c r="D742" s="37">
        <v>151.51499999999999</v>
      </c>
      <c r="E742" s="37">
        <v>1.855</v>
      </c>
      <c r="F742" s="37">
        <v>293.178</v>
      </c>
      <c r="G742" s="37">
        <v>2.4900000000000002</v>
      </c>
      <c r="H742" s="36">
        <v>175.87299999999999</v>
      </c>
      <c r="I742" s="36">
        <v>2.5470000000000002</v>
      </c>
    </row>
    <row r="743" spans="1:9" x14ac:dyDescent="0.25">
      <c r="A743" s="40">
        <v>47787</v>
      </c>
      <c r="B743" s="38">
        <v>2030</v>
      </c>
      <c r="C743" s="38">
        <v>10</v>
      </c>
      <c r="D743" s="37">
        <v>151.74700000000001</v>
      </c>
      <c r="E743" s="37">
        <v>1.8560000000000001</v>
      </c>
      <c r="F743" s="37">
        <v>293.77499999999998</v>
      </c>
      <c r="G743" s="37">
        <v>2.4689999999999999</v>
      </c>
      <c r="H743" s="36">
        <v>176.24299999999999</v>
      </c>
      <c r="I743" s="36">
        <v>2.5529999999999999</v>
      </c>
    </row>
    <row r="744" spans="1:9" x14ac:dyDescent="0.25">
      <c r="A744" s="40">
        <v>47817</v>
      </c>
      <c r="B744" s="38">
        <v>2030</v>
      </c>
      <c r="C744" s="38">
        <v>11</v>
      </c>
      <c r="D744" s="37">
        <v>151.98099999999999</v>
      </c>
      <c r="E744" s="37">
        <v>1.863</v>
      </c>
      <c r="F744" s="37">
        <v>294.37099999999998</v>
      </c>
      <c r="G744" s="37">
        <v>2.46</v>
      </c>
      <c r="H744" s="36">
        <v>176.607</v>
      </c>
      <c r="I744" s="36">
        <v>2.5089999999999999</v>
      </c>
    </row>
    <row r="745" spans="1:9" x14ac:dyDescent="0.25">
      <c r="A745" s="40">
        <v>47848</v>
      </c>
      <c r="B745" s="38">
        <v>2030</v>
      </c>
      <c r="C745" s="38">
        <v>12</v>
      </c>
      <c r="D745" s="37">
        <v>152.21600000000001</v>
      </c>
      <c r="E745" s="37">
        <v>1.8759999999999999</v>
      </c>
      <c r="F745" s="37">
        <v>294.96699999999998</v>
      </c>
      <c r="G745" s="37">
        <v>2.4590000000000001</v>
      </c>
      <c r="H745" s="36">
        <v>176.96199999999999</v>
      </c>
      <c r="I745" s="36">
        <v>2.4340000000000002</v>
      </c>
    </row>
    <row r="746" spans="1:9" x14ac:dyDescent="0.25">
      <c r="A746" s="40">
        <v>47879</v>
      </c>
      <c r="B746" s="38">
        <v>2031</v>
      </c>
      <c r="C746" s="38">
        <v>1</v>
      </c>
      <c r="D746" s="37">
        <v>152.458</v>
      </c>
      <c r="E746" s="37">
        <v>1.9179999999999999</v>
      </c>
      <c r="F746" s="37">
        <v>295.57299999999998</v>
      </c>
      <c r="G746" s="37">
        <v>2.4940000000000002</v>
      </c>
      <c r="H746" s="36">
        <v>177.316</v>
      </c>
      <c r="I746" s="36">
        <v>2.431</v>
      </c>
    </row>
    <row r="747" spans="1:9" x14ac:dyDescent="0.25">
      <c r="A747" s="40">
        <v>47907</v>
      </c>
      <c r="B747" s="38">
        <v>2031</v>
      </c>
      <c r="C747" s="38">
        <v>2</v>
      </c>
      <c r="D747" s="37">
        <v>152.68799999999999</v>
      </c>
      <c r="E747" s="37">
        <v>1.8320000000000001</v>
      </c>
      <c r="F747" s="37">
        <v>296.14800000000002</v>
      </c>
      <c r="G747" s="37">
        <v>2.3580000000000001</v>
      </c>
      <c r="H747" s="36">
        <v>177.65600000000001</v>
      </c>
      <c r="I747" s="36">
        <v>2.3210000000000002</v>
      </c>
    </row>
    <row r="748" spans="1:9" x14ac:dyDescent="0.25">
      <c r="A748" s="40">
        <v>47938</v>
      </c>
      <c r="B748" s="38">
        <v>2031</v>
      </c>
      <c r="C748" s="38">
        <v>3</v>
      </c>
      <c r="D748" s="37">
        <v>152.91999999999999</v>
      </c>
      <c r="E748" s="37">
        <v>1.8360000000000001</v>
      </c>
      <c r="F748" s="37">
        <v>296.71899999999999</v>
      </c>
      <c r="G748" s="37">
        <v>2.3380000000000001</v>
      </c>
      <c r="H748" s="36">
        <v>178.00200000000001</v>
      </c>
      <c r="I748" s="36">
        <v>2.363</v>
      </c>
    </row>
    <row r="749" spans="1:9" x14ac:dyDescent="0.25">
      <c r="A749" s="40">
        <v>47968</v>
      </c>
      <c r="B749" s="38">
        <v>2031</v>
      </c>
      <c r="C749" s="38">
        <v>4</v>
      </c>
      <c r="D749" s="37">
        <v>153.16</v>
      </c>
      <c r="E749" s="37">
        <v>1.8979999999999999</v>
      </c>
      <c r="F749" s="37">
        <v>297.30500000000001</v>
      </c>
      <c r="G749" s="37">
        <v>2.3980000000000001</v>
      </c>
      <c r="H749" s="36">
        <v>178.364</v>
      </c>
      <c r="I749" s="36">
        <v>2.4710000000000001</v>
      </c>
    </row>
    <row r="750" spans="1:9" x14ac:dyDescent="0.25">
      <c r="A750" s="40">
        <v>47999</v>
      </c>
      <c r="B750" s="38">
        <v>2031</v>
      </c>
      <c r="C750" s="38">
        <v>5</v>
      </c>
      <c r="D750" s="37">
        <v>153.399</v>
      </c>
      <c r="E750" s="37">
        <v>1.8919999999999999</v>
      </c>
      <c r="F750" s="37">
        <v>297.88799999999998</v>
      </c>
      <c r="G750" s="37">
        <v>2.3780000000000001</v>
      </c>
      <c r="H750" s="36">
        <v>178.727</v>
      </c>
      <c r="I750" s="36">
        <v>2.4660000000000002</v>
      </c>
    </row>
    <row r="751" spans="1:9" x14ac:dyDescent="0.25">
      <c r="A751" s="40">
        <v>48029</v>
      </c>
      <c r="B751" s="38">
        <v>2031</v>
      </c>
      <c r="C751" s="38">
        <v>6</v>
      </c>
      <c r="D751" s="37">
        <v>153.63800000000001</v>
      </c>
      <c r="E751" s="37">
        <v>1.881</v>
      </c>
      <c r="F751" s="37">
        <v>298.46800000000002</v>
      </c>
      <c r="G751" s="37">
        <v>2.359</v>
      </c>
      <c r="H751" s="36">
        <v>179.08500000000001</v>
      </c>
      <c r="I751" s="36">
        <v>2.4329999999999998</v>
      </c>
    </row>
    <row r="752" spans="1:9" x14ac:dyDescent="0.25">
      <c r="A752" s="40">
        <v>48060</v>
      </c>
      <c r="B752" s="38">
        <v>2031</v>
      </c>
      <c r="C752" s="38">
        <v>7</v>
      </c>
      <c r="D752" s="37">
        <v>153.875</v>
      </c>
      <c r="E752" s="37">
        <v>1.8680000000000001</v>
      </c>
      <c r="F752" s="37">
        <v>299.04300000000001</v>
      </c>
      <c r="G752" s="37">
        <v>2.34</v>
      </c>
      <c r="H752" s="36">
        <v>179.43799999999999</v>
      </c>
      <c r="I752" s="36">
        <v>2.3919999999999999</v>
      </c>
    </row>
    <row r="753" spans="1:9" x14ac:dyDescent="0.25">
      <c r="A753" s="40">
        <v>48091</v>
      </c>
      <c r="B753" s="38">
        <v>2031</v>
      </c>
      <c r="C753" s="38">
        <v>8</v>
      </c>
      <c r="D753" s="37">
        <v>154.114</v>
      </c>
      <c r="E753" s="37">
        <v>1.8839999999999999</v>
      </c>
      <c r="F753" s="37">
        <v>299.625</v>
      </c>
      <c r="G753" s="37">
        <v>2.3580000000000001</v>
      </c>
      <c r="H753" s="36">
        <v>179.791</v>
      </c>
      <c r="I753" s="36">
        <v>2.3879999999999999</v>
      </c>
    </row>
    <row r="754" spans="1:9" x14ac:dyDescent="0.25">
      <c r="A754" s="40">
        <v>48121</v>
      </c>
      <c r="B754" s="38">
        <v>2031</v>
      </c>
      <c r="C754" s="38">
        <v>9</v>
      </c>
      <c r="D754" s="37">
        <v>154.34899999999999</v>
      </c>
      <c r="E754" s="37">
        <v>1.839</v>
      </c>
      <c r="F754" s="37">
        <v>300.19400000000002</v>
      </c>
      <c r="G754" s="37">
        <v>2.3010000000000002</v>
      </c>
      <c r="H754" s="36">
        <v>180.13399999999999</v>
      </c>
      <c r="I754" s="36">
        <v>2.3140000000000001</v>
      </c>
    </row>
    <row r="755" spans="1:9" x14ac:dyDescent="0.25">
      <c r="A755" s="40">
        <v>48152</v>
      </c>
      <c r="B755" s="38">
        <v>2031</v>
      </c>
      <c r="C755" s="38">
        <v>10</v>
      </c>
      <c r="D755" s="37">
        <v>154.58199999999999</v>
      </c>
      <c r="E755" s="37">
        <v>1.829</v>
      </c>
      <c r="F755" s="37">
        <v>300.76100000000002</v>
      </c>
      <c r="G755" s="37">
        <v>2.2909999999999999</v>
      </c>
      <c r="H755" s="36">
        <v>180.47800000000001</v>
      </c>
      <c r="I755" s="36">
        <v>2.3170000000000002</v>
      </c>
    </row>
    <row r="756" spans="1:9" x14ac:dyDescent="0.25">
      <c r="A756" s="40">
        <v>48182</v>
      </c>
      <c r="B756" s="38">
        <v>2031</v>
      </c>
      <c r="C756" s="38">
        <v>11</v>
      </c>
      <c r="D756" s="37">
        <v>154.815</v>
      </c>
      <c r="E756" s="37">
        <v>1.8260000000000001</v>
      </c>
      <c r="F756" s="37">
        <v>301.32900000000001</v>
      </c>
      <c r="G756" s="37">
        <v>2.29</v>
      </c>
      <c r="H756" s="36">
        <v>180.83099999999999</v>
      </c>
      <c r="I756" s="36">
        <v>2.367</v>
      </c>
    </row>
    <row r="757" spans="1:9" x14ac:dyDescent="0.25">
      <c r="A757" s="40">
        <v>48213</v>
      </c>
      <c r="B757" s="38">
        <v>2031</v>
      </c>
      <c r="C757" s="38">
        <v>12</v>
      </c>
      <c r="D757" s="37">
        <v>155.04900000000001</v>
      </c>
      <c r="E757" s="37">
        <v>1.829</v>
      </c>
      <c r="F757" s="37">
        <v>301.89999999999998</v>
      </c>
      <c r="G757" s="37">
        <v>2.298</v>
      </c>
      <c r="H757" s="36">
        <v>181.19499999999999</v>
      </c>
      <c r="I757" s="36">
        <v>2.4430000000000001</v>
      </c>
    </row>
    <row r="758" spans="1:9" x14ac:dyDescent="0.25">
      <c r="A758" s="40">
        <v>48244</v>
      </c>
      <c r="B758" s="38">
        <v>2032</v>
      </c>
      <c r="C758" s="38">
        <v>1</v>
      </c>
      <c r="D758" s="37">
        <v>155.28800000000001</v>
      </c>
      <c r="E758" s="37">
        <v>1.865</v>
      </c>
      <c r="F758" s="37">
        <v>302.48399999999998</v>
      </c>
      <c r="G758" s="37">
        <v>2.3479999999999999</v>
      </c>
      <c r="H758" s="36">
        <v>181.571</v>
      </c>
      <c r="I758" s="36">
        <v>2.5219999999999998</v>
      </c>
    </row>
    <row r="759" spans="1:9" x14ac:dyDescent="0.25">
      <c r="A759" s="40">
        <v>48273</v>
      </c>
      <c r="B759" s="38">
        <v>2032</v>
      </c>
      <c r="C759" s="38">
        <v>2</v>
      </c>
      <c r="D759" s="37">
        <v>155.52099999999999</v>
      </c>
      <c r="E759" s="37">
        <v>1.8109999999999999</v>
      </c>
      <c r="F759" s="37">
        <v>303.05500000000001</v>
      </c>
      <c r="G759" s="37">
        <v>2.286</v>
      </c>
      <c r="H759" s="36">
        <v>181.934</v>
      </c>
      <c r="I759" s="36">
        <v>2.42</v>
      </c>
    </row>
    <row r="760" spans="1:9" x14ac:dyDescent="0.25">
      <c r="A760" s="40">
        <v>48304</v>
      </c>
      <c r="B760" s="38">
        <v>2032</v>
      </c>
      <c r="C760" s="38">
        <v>3</v>
      </c>
      <c r="D760" s="37">
        <v>155.75399999999999</v>
      </c>
      <c r="E760" s="37">
        <v>1.8169999999999999</v>
      </c>
      <c r="F760" s="37">
        <v>303.62900000000002</v>
      </c>
      <c r="G760" s="37">
        <v>2.2999999999999998</v>
      </c>
      <c r="H760" s="36">
        <v>182.28800000000001</v>
      </c>
      <c r="I760" s="36">
        <v>2.3639999999999999</v>
      </c>
    </row>
    <row r="761" spans="1:9" x14ac:dyDescent="0.25">
      <c r="A761" s="40">
        <v>48334</v>
      </c>
      <c r="B761" s="38">
        <v>2032</v>
      </c>
      <c r="C761" s="38">
        <v>4</v>
      </c>
      <c r="D761" s="37">
        <v>155.99199999999999</v>
      </c>
      <c r="E761" s="37">
        <v>1.847</v>
      </c>
      <c r="F761" s="37">
        <v>304.21699999999998</v>
      </c>
      <c r="G761" s="37">
        <v>2.3460000000000001</v>
      </c>
      <c r="H761" s="36">
        <v>182.64500000000001</v>
      </c>
      <c r="I761" s="36">
        <v>2.3740000000000001</v>
      </c>
    </row>
    <row r="762" spans="1:9" x14ac:dyDescent="0.25">
      <c r="A762" s="40">
        <v>48365</v>
      </c>
      <c r="B762" s="38">
        <v>2032</v>
      </c>
      <c r="C762" s="38">
        <v>5</v>
      </c>
      <c r="D762" s="37">
        <v>156.22900000000001</v>
      </c>
      <c r="E762" s="37">
        <v>1.8380000000000001</v>
      </c>
      <c r="F762" s="37">
        <v>304.80500000000001</v>
      </c>
      <c r="G762" s="37">
        <v>2.3439999999999999</v>
      </c>
      <c r="H762" s="36">
        <v>183.005</v>
      </c>
      <c r="I762" s="36">
        <v>2.3919999999999999</v>
      </c>
    </row>
    <row r="763" spans="1:9" x14ac:dyDescent="0.25">
      <c r="A763" s="40">
        <v>48395</v>
      </c>
      <c r="B763" s="38">
        <v>2032</v>
      </c>
      <c r="C763" s="38">
        <v>6</v>
      </c>
      <c r="D763" s="37">
        <v>156.464</v>
      </c>
      <c r="E763" s="37">
        <v>1.823</v>
      </c>
      <c r="F763" s="37">
        <v>305.39100000000002</v>
      </c>
      <c r="G763" s="37">
        <v>2.3319999999999999</v>
      </c>
      <c r="H763" s="36">
        <v>183.37200000000001</v>
      </c>
      <c r="I763" s="36">
        <v>2.4329999999999998</v>
      </c>
    </row>
    <row r="764" spans="1:9" x14ac:dyDescent="0.25">
      <c r="A764" s="40">
        <v>48426</v>
      </c>
      <c r="B764" s="38">
        <v>2032</v>
      </c>
      <c r="C764" s="38">
        <v>7</v>
      </c>
      <c r="D764" s="37">
        <v>156.69900000000001</v>
      </c>
      <c r="E764" s="37">
        <v>1.8140000000000001</v>
      </c>
      <c r="F764" s="37">
        <v>305.97300000000001</v>
      </c>
      <c r="G764" s="37">
        <v>2.3130000000000002</v>
      </c>
      <c r="H764" s="36">
        <v>183.739</v>
      </c>
      <c r="I764" s="36">
        <v>2.431</v>
      </c>
    </row>
    <row r="765" spans="1:9" x14ac:dyDescent="0.25">
      <c r="A765" s="40">
        <v>48457</v>
      </c>
      <c r="B765" s="38">
        <v>2032</v>
      </c>
      <c r="C765" s="38">
        <v>8</v>
      </c>
      <c r="D765" s="37">
        <v>156.93700000000001</v>
      </c>
      <c r="E765" s="37">
        <v>1.8420000000000001</v>
      </c>
      <c r="F765" s="37">
        <v>306.56</v>
      </c>
      <c r="G765" s="37">
        <v>2.3250000000000002</v>
      </c>
      <c r="H765" s="36">
        <v>184.10300000000001</v>
      </c>
      <c r="I765" s="36">
        <v>2.4</v>
      </c>
    </row>
    <row r="766" spans="1:9" x14ac:dyDescent="0.25">
      <c r="A766" s="40">
        <v>48487</v>
      </c>
      <c r="B766" s="38">
        <v>2032</v>
      </c>
      <c r="C766" s="38">
        <v>9</v>
      </c>
      <c r="D766" s="37">
        <v>157.173</v>
      </c>
      <c r="E766" s="37">
        <v>1.8160000000000001</v>
      </c>
      <c r="F766" s="37">
        <v>307.13099999999997</v>
      </c>
      <c r="G766" s="37">
        <v>2.2570000000000001</v>
      </c>
      <c r="H766" s="36">
        <v>184.446</v>
      </c>
      <c r="I766" s="36">
        <v>2.2559999999999998</v>
      </c>
    </row>
    <row r="767" spans="1:9" x14ac:dyDescent="0.25">
      <c r="A767" s="40">
        <v>48518</v>
      </c>
      <c r="B767" s="38">
        <v>2032</v>
      </c>
      <c r="C767" s="38">
        <v>10</v>
      </c>
      <c r="D767" s="37">
        <v>157.41</v>
      </c>
      <c r="E767" s="37">
        <v>1.8240000000000001</v>
      </c>
      <c r="F767" s="37">
        <v>307.697</v>
      </c>
      <c r="G767" s="37">
        <v>2.2349999999999999</v>
      </c>
      <c r="H767" s="36">
        <v>184.78200000000001</v>
      </c>
      <c r="I767" s="36">
        <v>2.214</v>
      </c>
    </row>
    <row r="768" spans="1:9" x14ac:dyDescent="0.25">
      <c r="A768" s="40">
        <v>48548</v>
      </c>
      <c r="B768" s="38">
        <v>2032</v>
      </c>
      <c r="C768" s="38">
        <v>11</v>
      </c>
      <c r="D768" s="37">
        <v>157.648</v>
      </c>
      <c r="E768" s="37">
        <v>1.8340000000000001</v>
      </c>
      <c r="F768" s="37">
        <v>308.262</v>
      </c>
      <c r="G768" s="37">
        <v>2.2250000000000001</v>
      </c>
      <c r="H768" s="36">
        <v>185.12700000000001</v>
      </c>
      <c r="I768" s="36">
        <v>2.2629999999999999</v>
      </c>
    </row>
    <row r="769" spans="1:9" x14ac:dyDescent="0.25">
      <c r="A769" s="40">
        <v>48579</v>
      </c>
      <c r="B769" s="38">
        <v>2032</v>
      </c>
      <c r="C769" s="38">
        <v>12</v>
      </c>
      <c r="D769" s="37">
        <v>157.88900000000001</v>
      </c>
      <c r="E769" s="37">
        <v>1.8460000000000001</v>
      </c>
      <c r="F769" s="37">
        <v>308.827</v>
      </c>
      <c r="G769" s="37">
        <v>2.2240000000000002</v>
      </c>
      <c r="H769" s="36">
        <v>185.489</v>
      </c>
      <c r="I769" s="36">
        <v>2.3719999999999999</v>
      </c>
    </row>
    <row r="770" spans="1:9" x14ac:dyDescent="0.25">
      <c r="A770" s="40">
        <v>48610</v>
      </c>
      <c r="B770" s="38">
        <v>2033</v>
      </c>
      <c r="C770" s="38">
        <v>1</v>
      </c>
      <c r="D770" s="37">
        <v>158.13499999999999</v>
      </c>
      <c r="E770" s="37">
        <v>1.89</v>
      </c>
      <c r="F770" s="37">
        <v>309.40499999999997</v>
      </c>
      <c r="G770" s="37">
        <v>2.2669999999999999</v>
      </c>
      <c r="H770" s="36">
        <v>185.869</v>
      </c>
      <c r="I770" s="36">
        <v>2.4830000000000001</v>
      </c>
    </row>
    <row r="771" spans="1:9" x14ac:dyDescent="0.25">
      <c r="A771" s="40">
        <v>48638</v>
      </c>
      <c r="B771" s="38">
        <v>2033</v>
      </c>
      <c r="C771" s="38">
        <v>2</v>
      </c>
      <c r="D771" s="37">
        <v>158.37200000000001</v>
      </c>
      <c r="E771" s="37">
        <v>1.8109999999999999</v>
      </c>
      <c r="F771" s="37">
        <v>309.95800000000003</v>
      </c>
      <c r="G771" s="37">
        <v>2.169</v>
      </c>
      <c r="H771" s="36">
        <v>186.23099999999999</v>
      </c>
      <c r="I771" s="36">
        <v>2.363</v>
      </c>
    </row>
    <row r="772" spans="1:9" x14ac:dyDescent="0.25">
      <c r="A772" s="40">
        <v>48669</v>
      </c>
      <c r="B772" s="38">
        <v>2033</v>
      </c>
      <c r="C772" s="38">
        <v>3</v>
      </c>
      <c r="D772" s="37">
        <v>158.61000000000001</v>
      </c>
      <c r="E772" s="37">
        <v>1.8220000000000001</v>
      </c>
      <c r="F772" s="37">
        <v>310.517</v>
      </c>
      <c r="G772" s="37">
        <v>2.1840000000000002</v>
      </c>
      <c r="H772" s="36">
        <v>186.58699999999999</v>
      </c>
      <c r="I772" s="36">
        <v>2.3199999999999998</v>
      </c>
    </row>
    <row r="773" spans="1:9" x14ac:dyDescent="0.25">
      <c r="A773" s="40">
        <v>48699</v>
      </c>
      <c r="B773" s="38">
        <v>2033</v>
      </c>
      <c r="C773" s="38">
        <v>4</v>
      </c>
      <c r="D773" s="37">
        <v>158.858</v>
      </c>
      <c r="E773" s="37">
        <v>1.891</v>
      </c>
      <c r="F773" s="37">
        <v>311.09800000000001</v>
      </c>
      <c r="G773" s="37">
        <v>2.2679999999999998</v>
      </c>
      <c r="H773" s="36">
        <v>186.95099999999999</v>
      </c>
      <c r="I773" s="36">
        <v>2.3660000000000001</v>
      </c>
    </row>
    <row r="774" spans="1:9" x14ac:dyDescent="0.25">
      <c r="A774" s="40">
        <v>48730</v>
      </c>
      <c r="B774" s="38">
        <v>2033</v>
      </c>
      <c r="C774" s="38">
        <v>5</v>
      </c>
      <c r="D774" s="37">
        <v>159.107</v>
      </c>
      <c r="E774" s="37">
        <v>1.891</v>
      </c>
      <c r="F774" s="37">
        <v>311.67899999999997</v>
      </c>
      <c r="G774" s="37">
        <v>2.2669999999999999</v>
      </c>
      <c r="H774" s="36">
        <v>187.315</v>
      </c>
      <c r="I774" s="36">
        <v>2.3620000000000001</v>
      </c>
    </row>
    <row r="775" spans="1:9" x14ac:dyDescent="0.25">
      <c r="A775" s="40">
        <v>48760</v>
      </c>
      <c r="B775" s="38">
        <v>2033</v>
      </c>
      <c r="C775" s="38">
        <v>6</v>
      </c>
      <c r="D775" s="37">
        <v>159.35400000000001</v>
      </c>
      <c r="E775" s="37">
        <v>1.8859999999999999</v>
      </c>
      <c r="F775" s="37">
        <v>312.26100000000002</v>
      </c>
      <c r="G775" s="37">
        <v>2.2610000000000001</v>
      </c>
      <c r="H775" s="36">
        <v>187.68199999999999</v>
      </c>
      <c r="I775" s="36">
        <v>2.3759999999999999</v>
      </c>
    </row>
    <row r="776" spans="1:9" x14ac:dyDescent="0.25">
      <c r="A776" s="40">
        <v>48791</v>
      </c>
      <c r="B776" s="38">
        <v>2033</v>
      </c>
      <c r="C776" s="38">
        <v>7</v>
      </c>
      <c r="D776" s="37">
        <v>159.602</v>
      </c>
      <c r="E776" s="37">
        <v>1.879</v>
      </c>
      <c r="F776" s="37">
        <v>312.84500000000003</v>
      </c>
      <c r="G776" s="37">
        <v>2.2709999999999999</v>
      </c>
      <c r="H776" s="36">
        <v>188.048</v>
      </c>
      <c r="I776" s="36">
        <v>2.367</v>
      </c>
    </row>
    <row r="777" spans="1:9" x14ac:dyDescent="0.25">
      <c r="A777" s="40">
        <v>48822</v>
      </c>
      <c r="B777" s="38">
        <v>2033</v>
      </c>
      <c r="C777" s="38">
        <v>8</v>
      </c>
      <c r="D777" s="37">
        <v>159.85300000000001</v>
      </c>
      <c r="E777" s="37">
        <v>1.903</v>
      </c>
      <c r="F777" s="37">
        <v>313.44900000000001</v>
      </c>
      <c r="G777" s="37">
        <v>2.3380000000000001</v>
      </c>
      <c r="H777" s="36">
        <v>188.41399999999999</v>
      </c>
      <c r="I777" s="36">
        <v>2.359</v>
      </c>
    </row>
    <row r="778" spans="1:9" x14ac:dyDescent="0.25">
      <c r="A778" s="40">
        <v>48852</v>
      </c>
      <c r="B778" s="38">
        <v>2033</v>
      </c>
      <c r="C778" s="38">
        <v>9</v>
      </c>
      <c r="D778" s="37">
        <v>160.09899999999999</v>
      </c>
      <c r="E778" s="37">
        <v>1.8680000000000001</v>
      </c>
      <c r="F778" s="37">
        <v>314.05399999999997</v>
      </c>
      <c r="G778" s="37">
        <v>2.343</v>
      </c>
      <c r="H778" s="36">
        <v>188.76400000000001</v>
      </c>
      <c r="I778" s="36">
        <v>2.2530000000000001</v>
      </c>
    </row>
    <row r="779" spans="1:9" x14ac:dyDescent="0.25">
      <c r="A779" s="40">
        <v>48883</v>
      </c>
      <c r="B779" s="38">
        <v>2033</v>
      </c>
      <c r="C779" s="38">
        <v>10</v>
      </c>
      <c r="D779" s="37">
        <v>160.34700000000001</v>
      </c>
      <c r="E779" s="37">
        <v>1.8680000000000001</v>
      </c>
      <c r="F779" s="37">
        <v>314.67</v>
      </c>
      <c r="G779" s="37">
        <v>2.379</v>
      </c>
      <c r="H779" s="36">
        <v>189.10900000000001</v>
      </c>
      <c r="I779" s="36">
        <v>2.2120000000000002</v>
      </c>
    </row>
    <row r="780" spans="1:9" x14ac:dyDescent="0.25">
      <c r="A780" s="40">
        <v>48913</v>
      </c>
      <c r="B780" s="38">
        <v>2033</v>
      </c>
      <c r="C780" s="38">
        <v>11</v>
      </c>
      <c r="D780" s="37">
        <v>160.595</v>
      </c>
      <c r="E780" s="37">
        <v>1.8740000000000001</v>
      </c>
      <c r="F780" s="37">
        <v>315.29300000000001</v>
      </c>
      <c r="G780" s="37">
        <v>2.4020000000000001</v>
      </c>
      <c r="H780" s="36">
        <v>189.45400000000001</v>
      </c>
      <c r="I780" s="36">
        <v>2.2130000000000001</v>
      </c>
    </row>
    <row r="781" spans="1:9" x14ac:dyDescent="0.25">
      <c r="A781" s="40">
        <v>48944</v>
      </c>
      <c r="B781" s="38">
        <v>2033</v>
      </c>
      <c r="C781" s="38">
        <v>12</v>
      </c>
      <c r="D781" s="37">
        <v>160.845</v>
      </c>
      <c r="E781" s="37">
        <v>1.885</v>
      </c>
      <c r="F781" s="37">
        <v>315.92099999999999</v>
      </c>
      <c r="G781" s="37">
        <v>2.4169999999999998</v>
      </c>
      <c r="H781" s="36">
        <v>189.80500000000001</v>
      </c>
      <c r="I781" s="36">
        <v>2.2469999999999999</v>
      </c>
    </row>
    <row r="782" spans="1:9" x14ac:dyDescent="0.25">
      <c r="A782" s="40">
        <v>48975</v>
      </c>
      <c r="B782" s="38">
        <v>2034</v>
      </c>
      <c r="C782" s="38">
        <v>1</v>
      </c>
      <c r="D782" s="37">
        <v>161.101</v>
      </c>
      <c r="E782" s="37">
        <v>1.931</v>
      </c>
      <c r="F782" s="37">
        <v>316.56599999999997</v>
      </c>
      <c r="G782" s="37">
        <v>2.4790000000000001</v>
      </c>
      <c r="H782" s="36">
        <v>190.16900000000001</v>
      </c>
      <c r="I782" s="36">
        <v>2.3250000000000002</v>
      </c>
    </row>
    <row r="783" spans="1:9" x14ac:dyDescent="0.25">
      <c r="A783" s="40">
        <v>49003</v>
      </c>
      <c r="B783" s="38">
        <v>2034</v>
      </c>
      <c r="C783" s="38">
        <v>2</v>
      </c>
      <c r="D783" s="37">
        <v>161.34800000000001</v>
      </c>
      <c r="E783" s="37">
        <v>1.8520000000000001</v>
      </c>
      <c r="F783" s="37">
        <v>317.19</v>
      </c>
      <c r="G783" s="37">
        <v>2.39</v>
      </c>
      <c r="H783" s="36">
        <v>190.52099999999999</v>
      </c>
      <c r="I783" s="36">
        <v>2.2469999999999999</v>
      </c>
    </row>
    <row r="784" spans="1:9" x14ac:dyDescent="0.25">
      <c r="A784" s="40">
        <v>49034</v>
      </c>
      <c r="B784" s="38">
        <v>2034</v>
      </c>
      <c r="C784" s="38">
        <v>3</v>
      </c>
      <c r="D784" s="37">
        <v>161.59700000000001</v>
      </c>
      <c r="E784" s="37">
        <v>1.867</v>
      </c>
      <c r="F784" s="37">
        <v>317.82400000000001</v>
      </c>
      <c r="G784" s="37">
        <v>2.427</v>
      </c>
      <c r="H784" s="36">
        <v>190.87899999999999</v>
      </c>
      <c r="I784" s="36">
        <v>2.278</v>
      </c>
    </row>
    <row r="785" spans="1:9" x14ac:dyDescent="0.25">
      <c r="A785" s="40">
        <v>49064</v>
      </c>
      <c r="B785" s="38">
        <v>2034</v>
      </c>
      <c r="C785" s="38">
        <v>4</v>
      </c>
      <c r="D785" s="37">
        <v>161.85499999999999</v>
      </c>
      <c r="E785" s="37">
        <v>1.9359999999999999</v>
      </c>
      <c r="F785" s="37">
        <v>318.488</v>
      </c>
      <c r="G785" s="37">
        <v>2.536</v>
      </c>
      <c r="H785" s="36">
        <v>191.25200000000001</v>
      </c>
      <c r="I785" s="36">
        <v>2.3690000000000002</v>
      </c>
    </row>
    <row r="786" spans="1:9" x14ac:dyDescent="0.25">
      <c r="A786" s="40">
        <v>49095</v>
      </c>
      <c r="B786" s="38">
        <v>2034</v>
      </c>
      <c r="C786" s="38">
        <v>5</v>
      </c>
      <c r="D786" s="37">
        <v>162.113</v>
      </c>
      <c r="E786" s="37">
        <v>1.929</v>
      </c>
      <c r="F786" s="37">
        <v>319.15600000000001</v>
      </c>
      <c r="G786" s="37">
        <v>2.5430000000000001</v>
      </c>
      <c r="H786" s="36">
        <v>191.625</v>
      </c>
      <c r="I786" s="36">
        <v>2.3620000000000001</v>
      </c>
    </row>
    <row r="787" spans="1:9" x14ac:dyDescent="0.25">
      <c r="A787" s="40">
        <v>49125</v>
      </c>
      <c r="B787" s="38">
        <v>2034</v>
      </c>
      <c r="C787" s="38">
        <v>6</v>
      </c>
      <c r="D787" s="37">
        <v>162.37</v>
      </c>
      <c r="E787" s="37">
        <v>1.913</v>
      </c>
      <c r="F787" s="37">
        <v>319.822</v>
      </c>
      <c r="G787" s="37">
        <v>2.5350000000000001</v>
      </c>
      <c r="H787" s="36">
        <v>191.994</v>
      </c>
      <c r="I787" s="36">
        <v>2.34</v>
      </c>
    </row>
    <row r="788" spans="1:9" x14ac:dyDescent="0.25">
      <c r="A788" s="40">
        <v>49156</v>
      </c>
      <c r="B788" s="38">
        <v>2034</v>
      </c>
      <c r="C788" s="38">
        <v>7</v>
      </c>
      <c r="D788" s="37">
        <v>162.625</v>
      </c>
      <c r="E788" s="37">
        <v>1.905</v>
      </c>
      <c r="F788" s="37">
        <v>320.48599999999999</v>
      </c>
      <c r="G788" s="37">
        <v>2.5209999999999999</v>
      </c>
      <c r="H788" s="36">
        <v>192.36199999999999</v>
      </c>
      <c r="I788" s="36">
        <v>2.3220000000000001</v>
      </c>
    </row>
    <row r="789" spans="1:9" x14ac:dyDescent="0.25">
      <c r="A789" s="40">
        <v>49187</v>
      </c>
      <c r="B789" s="38">
        <v>2034</v>
      </c>
      <c r="C789" s="38">
        <v>8</v>
      </c>
      <c r="D789" s="37">
        <v>162.886</v>
      </c>
      <c r="E789" s="37">
        <v>1.9390000000000001</v>
      </c>
      <c r="F789" s="37">
        <v>321.15899999999999</v>
      </c>
      <c r="G789" s="37">
        <v>2.5470000000000002</v>
      </c>
      <c r="H789" s="36">
        <v>192.73500000000001</v>
      </c>
      <c r="I789" s="36">
        <v>2.3540000000000001</v>
      </c>
    </row>
    <row r="790" spans="1:9" x14ac:dyDescent="0.25">
      <c r="A790" s="40">
        <v>49217</v>
      </c>
      <c r="B790" s="38">
        <v>2034</v>
      </c>
      <c r="C790" s="38">
        <v>9</v>
      </c>
      <c r="D790" s="37">
        <v>163.14400000000001</v>
      </c>
      <c r="E790" s="37">
        <v>1.92</v>
      </c>
      <c r="F790" s="37">
        <v>321.81799999999998</v>
      </c>
      <c r="G790" s="37">
        <v>2.4900000000000002</v>
      </c>
      <c r="H790" s="36">
        <v>193.10400000000001</v>
      </c>
      <c r="I790" s="36">
        <v>2.3180000000000001</v>
      </c>
    </row>
    <row r="791" spans="1:9" x14ac:dyDescent="0.25">
      <c r="A791" s="40">
        <v>49248</v>
      </c>
      <c r="B791" s="38">
        <v>2034</v>
      </c>
      <c r="C791" s="38">
        <v>10</v>
      </c>
      <c r="D791" s="37">
        <v>163.405</v>
      </c>
      <c r="E791" s="37">
        <v>1.9339999999999999</v>
      </c>
      <c r="F791" s="37">
        <v>322.476</v>
      </c>
      <c r="G791" s="37">
        <v>2.4820000000000002</v>
      </c>
      <c r="H791" s="36">
        <v>193.47300000000001</v>
      </c>
      <c r="I791" s="36">
        <v>2.3220000000000001</v>
      </c>
    </row>
    <row r="792" spans="1:9" x14ac:dyDescent="0.25">
      <c r="A792" s="40">
        <v>49278</v>
      </c>
      <c r="B792" s="38">
        <v>2034</v>
      </c>
      <c r="C792" s="38">
        <v>11</v>
      </c>
      <c r="D792" s="37">
        <v>163.667</v>
      </c>
      <c r="E792" s="37">
        <v>1.946</v>
      </c>
      <c r="F792" s="37">
        <v>323.13600000000002</v>
      </c>
      <c r="G792" s="37">
        <v>2.4849999999999999</v>
      </c>
      <c r="H792" s="36">
        <v>193.84399999999999</v>
      </c>
      <c r="I792" s="36">
        <v>2.3250000000000002</v>
      </c>
    </row>
    <row r="793" spans="1:9" x14ac:dyDescent="0.25">
      <c r="A793" s="40">
        <v>49309</v>
      </c>
      <c r="B793" s="38">
        <v>2034</v>
      </c>
      <c r="C793" s="38">
        <v>12</v>
      </c>
      <c r="D793" s="37">
        <v>163.93199999999999</v>
      </c>
      <c r="E793" s="37">
        <v>1.958</v>
      </c>
      <c r="F793" s="37">
        <v>323.8</v>
      </c>
      <c r="G793" s="37">
        <v>2.4940000000000002</v>
      </c>
      <c r="H793" s="36">
        <v>194.21700000000001</v>
      </c>
      <c r="I793" s="36">
        <v>2.3290000000000002</v>
      </c>
    </row>
    <row r="794" spans="1:9" x14ac:dyDescent="0.25">
      <c r="A794" s="40">
        <v>49340</v>
      </c>
      <c r="B794" s="38">
        <v>2035</v>
      </c>
      <c r="C794" s="38">
        <v>1</v>
      </c>
      <c r="D794" s="37">
        <v>164.203</v>
      </c>
      <c r="E794" s="37">
        <v>2.004</v>
      </c>
      <c r="F794" s="37">
        <v>324.47899999999998</v>
      </c>
      <c r="G794" s="37">
        <v>2.544</v>
      </c>
      <c r="H794" s="36">
        <v>194.59800000000001</v>
      </c>
      <c r="I794" s="36">
        <v>2.3780000000000001</v>
      </c>
    </row>
    <row r="795" spans="1:9" x14ac:dyDescent="0.25">
      <c r="A795" s="40">
        <v>49368</v>
      </c>
      <c r="B795" s="38">
        <v>2035</v>
      </c>
      <c r="C795" s="38">
        <v>2</v>
      </c>
      <c r="D795" s="37">
        <v>164.464</v>
      </c>
      <c r="E795" s="37">
        <v>1.921</v>
      </c>
      <c r="F795" s="37">
        <v>325.12700000000001</v>
      </c>
      <c r="G795" s="37">
        <v>2.4239999999999999</v>
      </c>
      <c r="H795" s="36">
        <v>194.96299999999999</v>
      </c>
      <c r="I795" s="36">
        <v>2.278</v>
      </c>
    </row>
    <row r="796" spans="1:9" x14ac:dyDescent="0.25">
      <c r="A796" s="40">
        <v>49399</v>
      </c>
      <c r="B796" s="38">
        <v>2035</v>
      </c>
      <c r="C796" s="38">
        <v>3</v>
      </c>
      <c r="D796" s="37">
        <v>164.727</v>
      </c>
      <c r="E796" s="37">
        <v>1.9350000000000001</v>
      </c>
      <c r="F796" s="37">
        <v>325.77699999999999</v>
      </c>
      <c r="G796" s="37">
        <v>2.427</v>
      </c>
      <c r="H796" s="36">
        <v>195.333</v>
      </c>
      <c r="I796" s="36">
        <v>2.2970000000000002</v>
      </c>
    </row>
    <row r="797" spans="1:9" x14ac:dyDescent="0.25">
      <c r="A797" s="40">
        <v>49429</v>
      </c>
      <c r="B797" s="38">
        <v>2035</v>
      </c>
      <c r="C797" s="38">
        <v>4</v>
      </c>
      <c r="D797" s="37">
        <v>165</v>
      </c>
      <c r="E797" s="37">
        <v>2.0059999999999998</v>
      </c>
      <c r="F797" s="37">
        <v>326.45100000000002</v>
      </c>
      <c r="G797" s="37">
        <v>2.5089999999999999</v>
      </c>
      <c r="H797" s="36">
        <v>195.71700000000001</v>
      </c>
      <c r="I797" s="36">
        <v>2.387</v>
      </c>
    </row>
    <row r="798" spans="1:9" x14ac:dyDescent="0.25">
      <c r="A798" s="40">
        <v>49460</v>
      </c>
      <c r="B798" s="38">
        <v>2035</v>
      </c>
      <c r="C798" s="38">
        <v>5</v>
      </c>
      <c r="D798" s="37">
        <v>165.27199999999999</v>
      </c>
      <c r="E798" s="37">
        <v>2.0009999999999999</v>
      </c>
      <c r="F798" s="37">
        <v>327.125</v>
      </c>
      <c r="G798" s="37">
        <v>2.5059999999999998</v>
      </c>
      <c r="H798" s="36">
        <v>196.102</v>
      </c>
      <c r="I798" s="36">
        <v>2.3849999999999998</v>
      </c>
    </row>
    <row r="799" spans="1:9" x14ac:dyDescent="0.25">
      <c r="A799" s="40">
        <v>49490</v>
      </c>
      <c r="B799" s="38">
        <v>2035</v>
      </c>
      <c r="C799" s="38">
        <v>6</v>
      </c>
      <c r="D799" s="37">
        <v>165.54300000000001</v>
      </c>
      <c r="E799" s="37">
        <v>1.9870000000000001</v>
      </c>
      <c r="F799" s="37">
        <v>327.79899999999998</v>
      </c>
      <c r="G799" s="37">
        <v>2.5</v>
      </c>
      <c r="H799" s="36">
        <v>196.48500000000001</v>
      </c>
      <c r="I799" s="36">
        <v>2.3730000000000002</v>
      </c>
    </row>
    <row r="800" spans="1:9" x14ac:dyDescent="0.25">
      <c r="A800" s="40">
        <v>49521</v>
      </c>
      <c r="B800" s="38">
        <v>2035</v>
      </c>
      <c r="C800" s="38">
        <v>7</v>
      </c>
      <c r="D800" s="37">
        <v>165.81299999999999</v>
      </c>
      <c r="E800" s="37">
        <v>1.9750000000000001</v>
      </c>
      <c r="F800" s="37">
        <v>328.47199999999998</v>
      </c>
      <c r="G800" s="37">
        <v>2.4929999999999999</v>
      </c>
      <c r="H800" s="36">
        <v>196.86799999999999</v>
      </c>
      <c r="I800" s="36">
        <v>2.3620000000000001</v>
      </c>
    </row>
    <row r="801" spans="1:9" x14ac:dyDescent="0.25">
      <c r="A801" s="40">
        <v>49552</v>
      </c>
      <c r="B801" s="38">
        <v>2035</v>
      </c>
      <c r="C801" s="38">
        <v>8</v>
      </c>
      <c r="D801" s="37">
        <v>166.08699999999999</v>
      </c>
      <c r="E801" s="37">
        <v>2</v>
      </c>
      <c r="F801" s="37">
        <v>329.15600000000001</v>
      </c>
      <c r="G801" s="37">
        <v>2.528</v>
      </c>
      <c r="H801" s="36">
        <v>197.25700000000001</v>
      </c>
      <c r="I801" s="36">
        <v>2.3959999999999999</v>
      </c>
    </row>
    <row r="802" spans="1:9" x14ac:dyDescent="0.25">
      <c r="A802" s="40">
        <v>49582</v>
      </c>
      <c r="B802" s="38">
        <v>2035</v>
      </c>
      <c r="C802" s="38">
        <v>9</v>
      </c>
      <c r="D802" s="37">
        <v>166.357</v>
      </c>
      <c r="E802" s="37">
        <v>1.9650000000000001</v>
      </c>
      <c r="F802" s="37">
        <v>329.82900000000001</v>
      </c>
      <c r="G802" s="37">
        <v>2.4820000000000002</v>
      </c>
      <c r="H802" s="36">
        <v>197.64</v>
      </c>
      <c r="I802" s="36">
        <v>2.355</v>
      </c>
    </row>
    <row r="803" spans="1:9" x14ac:dyDescent="0.25">
      <c r="A803" s="40">
        <v>49613</v>
      </c>
      <c r="B803" s="38">
        <v>2035</v>
      </c>
      <c r="C803" s="38">
        <v>10</v>
      </c>
      <c r="D803" s="37">
        <v>166.62700000000001</v>
      </c>
      <c r="E803" s="37">
        <v>1.9650000000000001</v>
      </c>
      <c r="F803" s="37">
        <v>330.505</v>
      </c>
      <c r="G803" s="37">
        <v>2.4860000000000002</v>
      </c>
      <c r="H803" s="36">
        <v>198.023</v>
      </c>
      <c r="I803" s="36">
        <v>2.3519999999999999</v>
      </c>
    </row>
    <row r="804" spans="1:9" x14ac:dyDescent="0.25">
      <c r="A804" s="40">
        <v>49643</v>
      </c>
      <c r="B804" s="38">
        <v>2035</v>
      </c>
      <c r="C804" s="38">
        <v>11</v>
      </c>
      <c r="D804" s="37">
        <v>166.898</v>
      </c>
      <c r="E804" s="37">
        <v>1.968</v>
      </c>
      <c r="F804" s="37">
        <v>331.18599999999998</v>
      </c>
      <c r="G804" s="37">
        <v>2.5009999999999999</v>
      </c>
      <c r="H804" s="36">
        <v>198.40600000000001</v>
      </c>
      <c r="I804" s="36">
        <v>2.3460000000000001</v>
      </c>
    </row>
    <row r="805" spans="1:9" x14ac:dyDescent="0.25">
      <c r="A805" s="40">
        <v>49674</v>
      </c>
      <c r="B805" s="38">
        <v>2035</v>
      </c>
      <c r="C805" s="38">
        <v>12</v>
      </c>
      <c r="D805" s="37">
        <v>167.17</v>
      </c>
      <c r="E805" s="37">
        <v>1.9730000000000001</v>
      </c>
      <c r="F805" s="37">
        <v>331.875</v>
      </c>
      <c r="G805" s="37">
        <v>2.524</v>
      </c>
      <c r="H805" s="36">
        <v>198.78899999999999</v>
      </c>
      <c r="I805" s="36">
        <v>2.3410000000000002</v>
      </c>
    </row>
    <row r="806" spans="1:9" x14ac:dyDescent="0.25">
      <c r="A806" s="40">
        <v>49705</v>
      </c>
      <c r="B806" s="38">
        <v>2036</v>
      </c>
      <c r="C806" s="38">
        <v>1</v>
      </c>
      <c r="D806" s="37">
        <v>167.44800000000001</v>
      </c>
      <c r="E806" s="37">
        <v>2.0150000000000001</v>
      </c>
      <c r="F806" s="37">
        <v>332.58100000000002</v>
      </c>
      <c r="G806" s="37">
        <v>2.585</v>
      </c>
      <c r="H806" s="36">
        <v>199.18100000000001</v>
      </c>
      <c r="I806" s="36">
        <v>2.3929999999999998</v>
      </c>
    </row>
    <row r="807" spans="1:9" x14ac:dyDescent="0.25">
      <c r="A807" s="40">
        <v>49734</v>
      </c>
      <c r="B807" s="38">
        <v>2036</v>
      </c>
      <c r="C807" s="38">
        <v>2</v>
      </c>
      <c r="D807" s="37">
        <v>167.71899999999999</v>
      </c>
      <c r="E807" s="37">
        <v>1.962</v>
      </c>
      <c r="F807" s="37">
        <v>333.26900000000001</v>
      </c>
      <c r="G807" s="37">
        <v>2.5110000000000001</v>
      </c>
      <c r="H807" s="36">
        <v>199.56700000000001</v>
      </c>
      <c r="I807" s="36">
        <v>2.3490000000000002</v>
      </c>
    </row>
    <row r="808" spans="1:9" x14ac:dyDescent="0.25">
      <c r="A808" s="40">
        <v>49765</v>
      </c>
      <c r="B808" s="38">
        <v>2036</v>
      </c>
      <c r="C808" s="38">
        <v>3</v>
      </c>
      <c r="D808" s="37">
        <v>167.99299999999999</v>
      </c>
      <c r="E808" s="37">
        <v>1.976</v>
      </c>
      <c r="F808" s="37">
        <v>333.96</v>
      </c>
      <c r="G808" s="37">
        <v>2.516</v>
      </c>
      <c r="H808" s="36">
        <v>199.96100000000001</v>
      </c>
      <c r="I808" s="36">
        <v>2.3959999999999999</v>
      </c>
    </row>
    <row r="809" spans="1:9" x14ac:dyDescent="0.25">
      <c r="A809" s="40">
        <v>49795</v>
      </c>
      <c r="B809" s="38">
        <v>2036</v>
      </c>
      <c r="C809" s="38">
        <v>4</v>
      </c>
      <c r="D809" s="37">
        <v>168.273</v>
      </c>
      <c r="E809" s="37">
        <v>2.0169999999999999</v>
      </c>
      <c r="F809" s="37">
        <v>334.66500000000002</v>
      </c>
      <c r="G809" s="37">
        <v>2.5640000000000001</v>
      </c>
      <c r="H809" s="36">
        <v>200.36699999999999</v>
      </c>
      <c r="I809" s="36">
        <v>2.4670000000000001</v>
      </c>
    </row>
    <row r="810" spans="1:9" x14ac:dyDescent="0.25">
      <c r="A810" s="40">
        <v>49826</v>
      </c>
      <c r="B810" s="38">
        <v>2036</v>
      </c>
      <c r="C810" s="38">
        <v>5</v>
      </c>
      <c r="D810" s="37">
        <v>168.553</v>
      </c>
      <c r="E810" s="37">
        <v>2.016</v>
      </c>
      <c r="F810" s="37">
        <v>335.37400000000002</v>
      </c>
      <c r="G810" s="37">
        <v>2.5720000000000001</v>
      </c>
      <c r="H810" s="36">
        <v>200.77500000000001</v>
      </c>
      <c r="I810" s="36">
        <v>2.4710000000000001</v>
      </c>
    </row>
    <row r="811" spans="1:9" x14ac:dyDescent="0.25">
      <c r="A811" s="40">
        <v>49856</v>
      </c>
      <c r="B811" s="38">
        <v>2036</v>
      </c>
      <c r="C811" s="38">
        <v>6</v>
      </c>
      <c r="D811" s="37">
        <v>168.83199999999999</v>
      </c>
      <c r="E811" s="37">
        <v>2.0089999999999999</v>
      </c>
      <c r="F811" s="37">
        <v>336.08699999999999</v>
      </c>
      <c r="G811" s="37">
        <v>2.581</v>
      </c>
      <c r="H811" s="36">
        <v>201.18199999999999</v>
      </c>
      <c r="I811" s="36">
        <v>2.4550000000000001</v>
      </c>
    </row>
    <row r="812" spans="1:9" x14ac:dyDescent="0.25">
      <c r="A812" s="40">
        <v>49887</v>
      </c>
      <c r="B812" s="38">
        <v>2036</v>
      </c>
      <c r="C812" s="38">
        <v>7</v>
      </c>
      <c r="D812" s="37">
        <v>169.11099999999999</v>
      </c>
      <c r="E812" s="37">
        <v>2.0019999999999998</v>
      </c>
      <c r="F812" s="37">
        <v>336.80399999999997</v>
      </c>
      <c r="G812" s="37">
        <v>2.589</v>
      </c>
      <c r="H812" s="36">
        <v>201.58500000000001</v>
      </c>
      <c r="I812" s="36">
        <v>2.4350000000000001</v>
      </c>
    </row>
    <row r="813" spans="1:9" x14ac:dyDescent="0.25">
      <c r="A813" s="40">
        <v>49918</v>
      </c>
      <c r="B813" s="38">
        <v>2036</v>
      </c>
      <c r="C813" s="38">
        <v>8</v>
      </c>
      <c r="D813" s="37">
        <v>169.39500000000001</v>
      </c>
      <c r="E813" s="37">
        <v>2.0310000000000001</v>
      </c>
      <c r="F813" s="37">
        <v>337.53500000000003</v>
      </c>
      <c r="G813" s="37">
        <v>2.637</v>
      </c>
      <c r="H813" s="36">
        <v>201.994</v>
      </c>
      <c r="I813" s="36">
        <v>2.46</v>
      </c>
    </row>
    <row r="814" spans="1:9" x14ac:dyDescent="0.25">
      <c r="A814" s="40">
        <v>49948</v>
      </c>
      <c r="B814" s="38">
        <v>2036</v>
      </c>
      <c r="C814" s="38">
        <v>9</v>
      </c>
      <c r="D814" s="37">
        <v>169.67400000000001</v>
      </c>
      <c r="E814" s="37">
        <v>1.9970000000000001</v>
      </c>
      <c r="F814" s="37">
        <v>338.25700000000001</v>
      </c>
      <c r="G814" s="37">
        <v>2.5990000000000002</v>
      </c>
      <c r="H814" s="36">
        <v>202.39500000000001</v>
      </c>
      <c r="I814" s="36">
        <v>2.41</v>
      </c>
    </row>
    <row r="815" spans="1:9" x14ac:dyDescent="0.25">
      <c r="A815" s="40">
        <v>49979</v>
      </c>
      <c r="B815" s="38">
        <v>2036</v>
      </c>
      <c r="C815" s="38">
        <v>10</v>
      </c>
      <c r="D815" s="37">
        <v>169.95500000000001</v>
      </c>
      <c r="E815" s="37">
        <v>2</v>
      </c>
      <c r="F815" s="37">
        <v>338.98500000000001</v>
      </c>
      <c r="G815" s="37">
        <v>2.61</v>
      </c>
      <c r="H815" s="36">
        <v>202.798</v>
      </c>
      <c r="I815" s="36">
        <v>2.415</v>
      </c>
    </row>
    <row r="816" spans="1:9" x14ac:dyDescent="0.25">
      <c r="A816" s="40">
        <v>50009</v>
      </c>
      <c r="B816" s="38">
        <v>2036</v>
      </c>
      <c r="C816" s="38">
        <v>11</v>
      </c>
      <c r="D816" s="37">
        <v>170.23699999999999</v>
      </c>
      <c r="E816" s="37">
        <v>2.008</v>
      </c>
      <c r="F816" s="37">
        <v>339.71800000000002</v>
      </c>
      <c r="G816" s="37">
        <v>2.629</v>
      </c>
      <c r="H816" s="36">
        <v>203.20500000000001</v>
      </c>
      <c r="I816" s="36">
        <v>2.4369999999999998</v>
      </c>
    </row>
    <row r="817" spans="1:9" x14ac:dyDescent="0.25">
      <c r="A817" s="40">
        <v>50040</v>
      </c>
      <c r="B817" s="38">
        <v>2036</v>
      </c>
      <c r="C817" s="38">
        <v>12</v>
      </c>
      <c r="D817" s="37">
        <v>170.52099999999999</v>
      </c>
      <c r="E817" s="37">
        <v>2.0209999999999999</v>
      </c>
      <c r="F817" s="37">
        <v>340.46100000000001</v>
      </c>
      <c r="G817" s="37">
        <v>2.6549999999999998</v>
      </c>
      <c r="H817" s="36">
        <v>203.619</v>
      </c>
      <c r="I817" s="36">
        <v>2.4700000000000002</v>
      </c>
    </row>
    <row r="818" spans="1:9" x14ac:dyDescent="0.25">
      <c r="A818" s="40">
        <v>50071</v>
      </c>
      <c r="B818" s="38">
        <v>2037</v>
      </c>
      <c r="C818" s="38">
        <v>1</v>
      </c>
      <c r="D818" s="37">
        <v>170.81200000000001</v>
      </c>
      <c r="E818" s="37">
        <v>2.0680000000000001</v>
      </c>
      <c r="F818" s="37">
        <v>341.22500000000002</v>
      </c>
      <c r="G818" s="37">
        <v>2.7269999999999999</v>
      </c>
      <c r="H818" s="36">
        <v>204.04499999999999</v>
      </c>
      <c r="I818" s="36">
        <v>2.5409999999999999</v>
      </c>
    </row>
    <row r="819" spans="1:9" x14ac:dyDescent="0.25">
      <c r="A819" s="40">
        <v>50099</v>
      </c>
      <c r="B819" s="38">
        <v>2037</v>
      </c>
      <c r="C819" s="38">
        <v>2</v>
      </c>
      <c r="D819" s="37">
        <v>171.09100000000001</v>
      </c>
      <c r="E819" s="37">
        <v>1.9810000000000001</v>
      </c>
      <c r="F819" s="37">
        <v>341.96100000000001</v>
      </c>
      <c r="G819" s="37">
        <v>2.617</v>
      </c>
      <c r="H819" s="36">
        <v>204.45500000000001</v>
      </c>
      <c r="I819" s="36">
        <v>2.4359999999999999</v>
      </c>
    </row>
    <row r="820" spans="1:9" x14ac:dyDescent="0.25">
      <c r="A820" s="40">
        <v>50130</v>
      </c>
      <c r="B820" s="38">
        <v>2037</v>
      </c>
      <c r="C820" s="38">
        <v>3</v>
      </c>
      <c r="D820" s="37">
        <v>171.37299999999999</v>
      </c>
      <c r="E820" s="37">
        <v>1.994</v>
      </c>
      <c r="F820" s="37">
        <v>342.70400000000001</v>
      </c>
      <c r="G820" s="37">
        <v>2.6379999999999999</v>
      </c>
      <c r="H820" s="36">
        <v>204.86699999999999</v>
      </c>
      <c r="I820" s="36">
        <v>2.4470000000000001</v>
      </c>
    </row>
    <row r="821" spans="1:9" x14ac:dyDescent="0.25">
      <c r="A821" s="40">
        <v>50160</v>
      </c>
      <c r="B821" s="38">
        <v>2037</v>
      </c>
      <c r="C821" s="38">
        <v>4</v>
      </c>
      <c r="D821" s="37">
        <v>171.66499999999999</v>
      </c>
      <c r="E821" s="37">
        <v>2.0659999999999998</v>
      </c>
      <c r="F821" s="37">
        <v>343.476</v>
      </c>
      <c r="G821" s="37">
        <v>2.74</v>
      </c>
      <c r="H821" s="36">
        <v>205.29599999999999</v>
      </c>
      <c r="I821" s="36">
        <v>2.54</v>
      </c>
    </row>
    <row r="822" spans="1:9" x14ac:dyDescent="0.25">
      <c r="A822" s="40">
        <v>50191</v>
      </c>
      <c r="B822" s="38">
        <v>2037</v>
      </c>
      <c r="C822" s="38">
        <v>5</v>
      </c>
      <c r="D822" s="37">
        <v>171.95699999999999</v>
      </c>
      <c r="E822" s="37">
        <v>2.0590000000000002</v>
      </c>
      <c r="F822" s="37">
        <v>344.25099999999998</v>
      </c>
      <c r="G822" s="37">
        <v>2.7389999999999999</v>
      </c>
      <c r="H822" s="36">
        <v>205.727</v>
      </c>
      <c r="I822" s="36">
        <v>2.5470000000000002</v>
      </c>
    </row>
    <row r="823" spans="1:9" x14ac:dyDescent="0.25">
      <c r="A823" s="40">
        <v>50221</v>
      </c>
      <c r="B823" s="38">
        <v>2037</v>
      </c>
      <c r="C823" s="38">
        <v>6</v>
      </c>
      <c r="D823" s="37">
        <v>172.24700000000001</v>
      </c>
      <c r="E823" s="37">
        <v>2.044</v>
      </c>
      <c r="F823" s="37">
        <v>345.024</v>
      </c>
      <c r="G823" s="37">
        <v>2.7280000000000002</v>
      </c>
      <c r="H823" s="36">
        <v>206.15899999999999</v>
      </c>
      <c r="I823" s="36">
        <v>2.552</v>
      </c>
    </row>
    <row r="824" spans="1:9" x14ac:dyDescent="0.25">
      <c r="A824" s="40">
        <v>50252</v>
      </c>
      <c r="B824" s="38">
        <v>2037</v>
      </c>
      <c r="C824" s="38">
        <v>7</v>
      </c>
      <c r="D824" s="37">
        <v>172.536</v>
      </c>
      <c r="E824" s="37">
        <v>2.0329999999999999</v>
      </c>
      <c r="F824" s="37">
        <v>345.79500000000002</v>
      </c>
      <c r="G824" s="37">
        <v>2.7160000000000002</v>
      </c>
      <c r="H824" s="36">
        <v>206.59200000000001</v>
      </c>
      <c r="I824" s="36">
        <v>2.5510000000000002</v>
      </c>
    </row>
    <row r="825" spans="1:9" x14ac:dyDescent="0.25">
      <c r="A825" s="40">
        <v>50283</v>
      </c>
      <c r="B825" s="38">
        <v>2037</v>
      </c>
      <c r="C825" s="38">
        <v>8</v>
      </c>
      <c r="D825" s="37">
        <v>172.83</v>
      </c>
      <c r="E825" s="37">
        <v>2.0640000000000001</v>
      </c>
      <c r="F825" s="37">
        <v>346.57799999999997</v>
      </c>
      <c r="G825" s="37">
        <v>2.7519999999999998</v>
      </c>
      <c r="H825" s="36">
        <v>207.03200000000001</v>
      </c>
      <c r="I825" s="36">
        <v>2.585</v>
      </c>
    </row>
    <row r="826" spans="1:9" x14ac:dyDescent="0.25">
      <c r="A826" s="40">
        <v>50313</v>
      </c>
      <c r="B826" s="38">
        <v>2037</v>
      </c>
      <c r="C826" s="38">
        <v>9</v>
      </c>
      <c r="D826" s="37">
        <v>173.12100000000001</v>
      </c>
      <c r="E826" s="37">
        <v>2.0339999999999998</v>
      </c>
      <c r="F826" s="37">
        <v>347.34899999999999</v>
      </c>
      <c r="G826" s="37">
        <v>2.7010000000000001</v>
      </c>
      <c r="H826" s="36">
        <v>207.464</v>
      </c>
      <c r="I826" s="36">
        <v>2.5329999999999999</v>
      </c>
    </row>
    <row r="827" spans="1:9" x14ac:dyDescent="0.25">
      <c r="A827" s="40">
        <v>50344</v>
      </c>
      <c r="B827" s="38">
        <v>2037</v>
      </c>
      <c r="C827" s="38">
        <v>10</v>
      </c>
      <c r="D827" s="37">
        <v>173.41200000000001</v>
      </c>
      <c r="E827" s="37">
        <v>2.04</v>
      </c>
      <c r="F827" s="37">
        <v>348.12099999999998</v>
      </c>
      <c r="G827" s="37">
        <v>2.7010000000000001</v>
      </c>
      <c r="H827" s="36">
        <v>207.89699999999999</v>
      </c>
      <c r="I827" s="36">
        <v>2.532</v>
      </c>
    </row>
    <row r="828" spans="1:9" x14ac:dyDescent="0.25">
      <c r="A828" s="40">
        <v>50374</v>
      </c>
      <c r="B828" s="38">
        <v>2037</v>
      </c>
      <c r="C828" s="38">
        <v>11</v>
      </c>
      <c r="D828" s="37">
        <v>173.70500000000001</v>
      </c>
      <c r="E828" s="37">
        <v>2.0470000000000002</v>
      </c>
      <c r="F828" s="37">
        <v>348.89699999999999</v>
      </c>
      <c r="G828" s="37">
        <v>2.7069999999999999</v>
      </c>
      <c r="H828" s="36">
        <v>208.333</v>
      </c>
      <c r="I828" s="36">
        <v>2.5459999999999998</v>
      </c>
    </row>
    <row r="829" spans="1:9" x14ac:dyDescent="0.25">
      <c r="A829" s="40">
        <v>50405</v>
      </c>
      <c r="B829" s="38">
        <v>2037</v>
      </c>
      <c r="C829" s="38">
        <v>12</v>
      </c>
      <c r="D829" s="37">
        <v>174</v>
      </c>
      <c r="E829" s="37">
        <v>2.056</v>
      </c>
      <c r="F829" s="37">
        <v>349.67700000000002</v>
      </c>
      <c r="G829" s="37">
        <v>2.718</v>
      </c>
      <c r="H829" s="36">
        <v>208.774</v>
      </c>
      <c r="I829" s="36">
        <v>2.57</v>
      </c>
    </row>
    <row r="830" spans="1:9" x14ac:dyDescent="0.25">
      <c r="A830" s="40">
        <v>50436</v>
      </c>
      <c r="B830" s="38">
        <v>2038</v>
      </c>
      <c r="C830" s="38">
        <v>1</v>
      </c>
      <c r="D830" s="37">
        <v>174.30199999999999</v>
      </c>
      <c r="E830" s="37">
        <v>2.101</v>
      </c>
      <c r="F830" s="37">
        <v>350.476</v>
      </c>
      <c r="G830" s="37">
        <v>2.7770000000000001</v>
      </c>
      <c r="H830" s="36">
        <v>209.227</v>
      </c>
      <c r="I830" s="36">
        <v>2.6339999999999999</v>
      </c>
    </row>
    <row r="831" spans="1:9" x14ac:dyDescent="0.25">
      <c r="A831" s="40">
        <v>50464</v>
      </c>
      <c r="B831" s="38">
        <v>2038</v>
      </c>
      <c r="C831" s="38">
        <v>2</v>
      </c>
      <c r="D831" s="37">
        <v>174.59100000000001</v>
      </c>
      <c r="E831" s="37">
        <v>2.0099999999999998</v>
      </c>
      <c r="F831" s="37">
        <v>351.24200000000002</v>
      </c>
      <c r="G831" s="37">
        <v>2.6549999999999998</v>
      </c>
      <c r="H831" s="36">
        <v>209.661</v>
      </c>
      <c r="I831" s="36">
        <v>2.5190000000000001</v>
      </c>
    </row>
    <row r="832" spans="1:9" x14ac:dyDescent="0.25">
      <c r="A832" s="40">
        <v>50495</v>
      </c>
      <c r="B832" s="38">
        <v>2038</v>
      </c>
      <c r="C832" s="38">
        <v>3</v>
      </c>
      <c r="D832" s="37">
        <v>174.88300000000001</v>
      </c>
      <c r="E832" s="37">
        <v>2.0219999999999998</v>
      </c>
      <c r="F832" s="37">
        <v>352.01400000000001</v>
      </c>
      <c r="G832" s="37">
        <v>2.6669999999999998</v>
      </c>
      <c r="H832" s="36">
        <v>210.09700000000001</v>
      </c>
      <c r="I832" s="36">
        <v>2.5259999999999998</v>
      </c>
    </row>
    <row r="833" spans="1:9" x14ac:dyDescent="0.25">
      <c r="A833" s="40">
        <v>50525</v>
      </c>
      <c r="B833" s="38">
        <v>2038</v>
      </c>
      <c r="C833" s="38">
        <v>4</v>
      </c>
      <c r="D833" s="37">
        <v>175.185</v>
      </c>
      <c r="E833" s="37">
        <v>2.0950000000000002</v>
      </c>
      <c r="F833" s="37">
        <v>352.815</v>
      </c>
      <c r="G833" s="37">
        <v>2.7650000000000001</v>
      </c>
      <c r="H833" s="36">
        <v>210.55</v>
      </c>
      <c r="I833" s="36">
        <v>2.6139999999999999</v>
      </c>
    </row>
    <row r="834" spans="1:9" x14ac:dyDescent="0.25">
      <c r="A834" s="40">
        <v>50556</v>
      </c>
      <c r="B834" s="38">
        <v>2038</v>
      </c>
      <c r="C834" s="38">
        <v>5</v>
      </c>
      <c r="D834" s="37">
        <v>175.48699999999999</v>
      </c>
      <c r="E834" s="37">
        <v>2.089</v>
      </c>
      <c r="F834" s="37">
        <v>353.61700000000002</v>
      </c>
      <c r="G834" s="37">
        <v>2.7610000000000001</v>
      </c>
      <c r="H834" s="36">
        <v>211.00299999999999</v>
      </c>
      <c r="I834" s="36">
        <v>2.6110000000000002</v>
      </c>
    </row>
    <row r="835" spans="1:9" x14ac:dyDescent="0.25">
      <c r="A835" s="40">
        <v>50586</v>
      </c>
      <c r="B835" s="38">
        <v>2038</v>
      </c>
      <c r="C835" s="38">
        <v>6</v>
      </c>
      <c r="D835" s="37">
        <v>175.78800000000001</v>
      </c>
      <c r="E835" s="37">
        <v>2.077</v>
      </c>
      <c r="F835" s="37">
        <v>354.41699999999997</v>
      </c>
      <c r="G835" s="37">
        <v>2.7509999999999999</v>
      </c>
      <c r="H835" s="36">
        <v>211.45500000000001</v>
      </c>
      <c r="I835" s="36">
        <v>2.605</v>
      </c>
    </row>
    <row r="836" spans="1:9" x14ac:dyDescent="0.25">
      <c r="A836" s="40">
        <v>50617</v>
      </c>
      <c r="B836" s="38">
        <v>2038</v>
      </c>
      <c r="C836" s="38">
        <v>7</v>
      </c>
      <c r="D836" s="37">
        <v>176.089</v>
      </c>
      <c r="E836" s="37">
        <v>2.0699999999999998</v>
      </c>
      <c r="F836" s="37">
        <v>355.21699999999998</v>
      </c>
      <c r="G836" s="37">
        <v>2.742</v>
      </c>
      <c r="H836" s="36">
        <v>211.90899999999999</v>
      </c>
      <c r="I836" s="36">
        <v>2.6040000000000001</v>
      </c>
    </row>
    <row r="837" spans="1:9" x14ac:dyDescent="0.25">
      <c r="A837" s="40">
        <v>50648</v>
      </c>
      <c r="B837" s="38">
        <v>2038</v>
      </c>
      <c r="C837" s="38">
        <v>8</v>
      </c>
      <c r="D837" s="37">
        <v>176.39500000000001</v>
      </c>
      <c r="E837" s="37">
        <v>2.1059999999999999</v>
      </c>
      <c r="F837" s="37">
        <v>356.03</v>
      </c>
      <c r="G837" s="37">
        <v>2.7829999999999999</v>
      </c>
      <c r="H837" s="36">
        <v>212.37100000000001</v>
      </c>
      <c r="I837" s="36">
        <v>2.6520000000000001</v>
      </c>
    </row>
    <row r="838" spans="1:9" x14ac:dyDescent="0.25">
      <c r="A838" s="40">
        <v>50678</v>
      </c>
      <c r="B838" s="38">
        <v>2038</v>
      </c>
      <c r="C838" s="38">
        <v>9</v>
      </c>
      <c r="D838" s="37">
        <v>176.69800000000001</v>
      </c>
      <c r="E838" s="37">
        <v>2.081</v>
      </c>
      <c r="F838" s="37">
        <v>356.83300000000003</v>
      </c>
      <c r="G838" s="37">
        <v>2.7370000000000001</v>
      </c>
      <c r="H838" s="36">
        <v>212.82900000000001</v>
      </c>
      <c r="I838" s="36">
        <v>2.6190000000000002</v>
      </c>
    </row>
    <row r="839" spans="1:9" x14ac:dyDescent="0.25">
      <c r="A839" s="40">
        <v>50709</v>
      </c>
      <c r="B839" s="38">
        <v>2038</v>
      </c>
      <c r="C839" s="38">
        <v>10</v>
      </c>
      <c r="D839" s="37">
        <v>177.00299999999999</v>
      </c>
      <c r="E839" s="37">
        <v>2.0910000000000002</v>
      </c>
      <c r="F839" s="37">
        <v>357.63799999999998</v>
      </c>
      <c r="G839" s="37">
        <v>2.7440000000000002</v>
      </c>
      <c r="H839" s="36">
        <v>213.29</v>
      </c>
      <c r="I839" s="36">
        <v>2.6280000000000001</v>
      </c>
    </row>
    <row r="840" spans="1:9" x14ac:dyDescent="0.25">
      <c r="A840" s="40">
        <v>50739</v>
      </c>
      <c r="B840" s="38">
        <v>2038</v>
      </c>
      <c r="C840" s="38">
        <v>11</v>
      </c>
      <c r="D840" s="37">
        <v>177.309</v>
      </c>
      <c r="E840" s="37">
        <v>2.0979999999999999</v>
      </c>
      <c r="F840" s="37">
        <v>358.45100000000002</v>
      </c>
      <c r="G840" s="37">
        <v>2.7589999999999999</v>
      </c>
      <c r="H840" s="36">
        <v>213.75299999999999</v>
      </c>
      <c r="I840" s="36">
        <v>2.633</v>
      </c>
    </row>
    <row r="841" spans="1:9" x14ac:dyDescent="0.25">
      <c r="A841" s="40">
        <v>50770</v>
      </c>
      <c r="B841" s="38">
        <v>2038</v>
      </c>
      <c r="C841" s="38">
        <v>12</v>
      </c>
      <c r="D841" s="37">
        <v>177.61699999999999</v>
      </c>
      <c r="E841" s="37">
        <v>2.1040000000000001</v>
      </c>
      <c r="F841" s="37">
        <v>359.27100000000002</v>
      </c>
      <c r="G841" s="37">
        <v>2.7810000000000001</v>
      </c>
      <c r="H841" s="36">
        <v>214.21700000000001</v>
      </c>
      <c r="I841" s="36">
        <v>2.6379999999999999</v>
      </c>
    </row>
    <row r="842" spans="1:9" x14ac:dyDescent="0.25">
      <c r="A842" s="40">
        <v>50801</v>
      </c>
      <c r="B842" s="38">
        <v>2039</v>
      </c>
      <c r="C842" s="38">
        <v>1</v>
      </c>
      <c r="D842" s="37">
        <v>177.93199999999999</v>
      </c>
      <c r="E842" s="37">
        <v>2.149</v>
      </c>
      <c r="F842" s="37">
        <v>360.113</v>
      </c>
      <c r="G842" s="37">
        <v>2.851</v>
      </c>
      <c r="H842" s="36">
        <v>214.69200000000001</v>
      </c>
      <c r="I842" s="36">
        <v>2.6949999999999998</v>
      </c>
    </row>
    <row r="843" spans="1:9" x14ac:dyDescent="0.25">
      <c r="A843" s="40">
        <v>50829</v>
      </c>
      <c r="B843" s="38">
        <v>2039</v>
      </c>
      <c r="C843" s="38">
        <v>2</v>
      </c>
      <c r="D843" s="37">
        <v>178.23400000000001</v>
      </c>
      <c r="E843" s="37">
        <v>2.0569999999999999</v>
      </c>
      <c r="F843" s="37">
        <v>360.92399999999998</v>
      </c>
      <c r="G843" s="37">
        <v>2.7349999999999999</v>
      </c>
      <c r="H843" s="36">
        <v>215.149</v>
      </c>
      <c r="I843" s="36">
        <v>2.5840000000000001</v>
      </c>
    </row>
    <row r="844" spans="1:9" x14ac:dyDescent="0.25">
      <c r="A844" s="40">
        <v>50860</v>
      </c>
      <c r="B844" s="38">
        <v>2039</v>
      </c>
      <c r="C844" s="38">
        <v>3</v>
      </c>
      <c r="D844" s="37">
        <v>178.53899999999999</v>
      </c>
      <c r="E844" s="37">
        <v>2.0720000000000001</v>
      </c>
      <c r="F844" s="37">
        <v>361.74299999999999</v>
      </c>
      <c r="G844" s="37">
        <v>2.758</v>
      </c>
      <c r="H844" s="36">
        <v>215.61199999999999</v>
      </c>
      <c r="I844" s="36">
        <v>2.61</v>
      </c>
    </row>
    <row r="845" spans="1:9" x14ac:dyDescent="0.25">
      <c r="A845" s="40">
        <v>50890</v>
      </c>
      <c r="B845" s="38">
        <v>2039</v>
      </c>
      <c r="C845" s="38">
        <v>4</v>
      </c>
      <c r="D845" s="37">
        <v>178.85599999999999</v>
      </c>
      <c r="E845" s="37">
        <v>2.1520000000000001</v>
      </c>
      <c r="F845" s="37">
        <v>362.596</v>
      </c>
      <c r="G845" s="37">
        <v>2.8650000000000002</v>
      </c>
      <c r="H845" s="36">
        <v>216.09399999999999</v>
      </c>
      <c r="I845" s="36">
        <v>2.7160000000000002</v>
      </c>
    </row>
    <row r="846" spans="1:9" x14ac:dyDescent="0.25">
      <c r="A846" s="40">
        <v>50921</v>
      </c>
      <c r="B846" s="38">
        <v>2039</v>
      </c>
      <c r="C846" s="38">
        <v>5</v>
      </c>
      <c r="D846" s="37">
        <v>179.17400000000001</v>
      </c>
      <c r="E846" s="37">
        <v>2.15</v>
      </c>
      <c r="F846" s="37">
        <v>363.45100000000002</v>
      </c>
      <c r="G846" s="37">
        <v>2.8660000000000001</v>
      </c>
      <c r="H846" s="36">
        <v>216.577</v>
      </c>
      <c r="I846" s="36">
        <v>2.7160000000000002</v>
      </c>
    </row>
    <row r="847" spans="1:9" x14ac:dyDescent="0.25">
      <c r="A847" s="40">
        <v>50951</v>
      </c>
      <c r="B847" s="38">
        <v>2039</v>
      </c>
      <c r="C847" s="38">
        <v>6</v>
      </c>
      <c r="D847" s="37">
        <v>179.49</v>
      </c>
      <c r="E847" s="37">
        <v>2.141</v>
      </c>
      <c r="F847" s="37">
        <v>364.30500000000001</v>
      </c>
      <c r="G847" s="37">
        <v>2.8559999999999999</v>
      </c>
      <c r="H847" s="36">
        <v>217.059</v>
      </c>
      <c r="I847" s="36">
        <v>2.706</v>
      </c>
    </row>
    <row r="848" spans="1:9" x14ac:dyDescent="0.25">
      <c r="A848" s="40">
        <v>50982</v>
      </c>
      <c r="B848" s="38">
        <v>2039</v>
      </c>
      <c r="C848" s="38">
        <v>7</v>
      </c>
      <c r="D848" s="37">
        <v>179.80600000000001</v>
      </c>
      <c r="E848" s="37">
        <v>2.1320000000000001</v>
      </c>
      <c r="F848" s="37">
        <v>365.15699999999998</v>
      </c>
      <c r="G848" s="37">
        <v>2.8439999999999999</v>
      </c>
      <c r="H848" s="36">
        <v>217.542</v>
      </c>
      <c r="I848" s="36">
        <v>2.702</v>
      </c>
    </row>
    <row r="849" spans="1:9" x14ac:dyDescent="0.25">
      <c r="A849" s="40">
        <v>51013</v>
      </c>
      <c r="B849" s="38">
        <v>2039</v>
      </c>
      <c r="C849" s="38">
        <v>8</v>
      </c>
      <c r="D849" s="37">
        <v>180.12700000000001</v>
      </c>
      <c r="E849" s="37">
        <v>2.161</v>
      </c>
      <c r="F849" s="37">
        <v>366.02100000000002</v>
      </c>
      <c r="G849" s="37">
        <v>2.8769999999999998</v>
      </c>
      <c r="H849" s="36">
        <v>218.035</v>
      </c>
      <c r="I849" s="36">
        <v>2.7559999999999998</v>
      </c>
    </row>
    <row r="850" spans="1:9" x14ac:dyDescent="0.25">
      <c r="A850" s="40">
        <v>51043</v>
      </c>
      <c r="B850" s="38">
        <v>2039</v>
      </c>
      <c r="C850" s="38">
        <v>9</v>
      </c>
      <c r="D850" s="37">
        <v>180.44200000000001</v>
      </c>
      <c r="E850" s="37">
        <v>2.1230000000000002</v>
      </c>
      <c r="F850" s="37">
        <v>366.87099999999998</v>
      </c>
      <c r="G850" s="37">
        <v>2.8220000000000001</v>
      </c>
      <c r="H850" s="36">
        <v>218.52500000000001</v>
      </c>
      <c r="I850" s="36">
        <v>2.7280000000000002</v>
      </c>
    </row>
    <row r="851" spans="1:9" x14ac:dyDescent="0.25">
      <c r="A851" s="40">
        <v>51074</v>
      </c>
      <c r="B851" s="38">
        <v>2039</v>
      </c>
      <c r="C851" s="38">
        <v>10</v>
      </c>
      <c r="D851" s="37">
        <v>180.75899999999999</v>
      </c>
      <c r="E851" s="37">
        <v>2.125</v>
      </c>
      <c r="F851" s="37">
        <v>367.72699999999998</v>
      </c>
      <c r="G851" s="37">
        <v>2.8359999999999999</v>
      </c>
      <c r="H851" s="36">
        <v>219.018</v>
      </c>
      <c r="I851" s="36">
        <v>2.742</v>
      </c>
    </row>
    <row r="852" spans="1:9" x14ac:dyDescent="0.25">
      <c r="A852" s="40">
        <v>51104</v>
      </c>
      <c r="B852" s="38">
        <v>2039</v>
      </c>
      <c r="C852" s="38">
        <v>11</v>
      </c>
      <c r="D852" s="37">
        <v>181.077</v>
      </c>
      <c r="E852" s="37">
        <v>2.1320000000000001</v>
      </c>
      <c r="F852" s="37">
        <v>368.596</v>
      </c>
      <c r="G852" s="37">
        <v>2.875</v>
      </c>
      <c r="H852" s="36">
        <v>219.51400000000001</v>
      </c>
      <c r="I852" s="36">
        <v>2.7480000000000002</v>
      </c>
    </row>
    <row r="853" spans="1:9" x14ac:dyDescent="0.25">
      <c r="A853" s="40">
        <v>51135</v>
      </c>
      <c r="B853" s="38">
        <v>2039</v>
      </c>
      <c r="C853" s="38">
        <v>12</v>
      </c>
      <c r="D853" s="37">
        <v>181.39699999999999</v>
      </c>
      <c r="E853" s="37">
        <v>2.1419999999999999</v>
      </c>
      <c r="F853" s="37">
        <v>369.48599999999999</v>
      </c>
      <c r="G853" s="37">
        <v>2.9340000000000002</v>
      </c>
      <c r="H853" s="36">
        <v>220.011</v>
      </c>
      <c r="I853" s="36">
        <v>2.75</v>
      </c>
    </row>
    <row r="854" spans="1:9" x14ac:dyDescent="0.25">
      <c r="A854" s="40">
        <v>51166</v>
      </c>
      <c r="B854" s="38">
        <v>2040</v>
      </c>
      <c r="C854" s="38">
        <v>1</v>
      </c>
      <c r="D854" s="37">
        <v>181.72399999999999</v>
      </c>
      <c r="E854" s="37">
        <v>2.1859999999999999</v>
      </c>
      <c r="F854" s="37">
        <v>370.40699999999998</v>
      </c>
      <c r="G854" s="37">
        <v>3.0339999999999998</v>
      </c>
      <c r="H854" s="36">
        <v>220.518</v>
      </c>
      <c r="I854" s="36">
        <v>2.8029999999999999</v>
      </c>
    </row>
    <row r="855" spans="1:9" x14ac:dyDescent="0.25">
      <c r="A855" s="40">
        <v>51195</v>
      </c>
      <c r="B855" s="38">
        <v>2040</v>
      </c>
      <c r="C855" s="38">
        <v>2</v>
      </c>
      <c r="D855" s="37">
        <v>182.042</v>
      </c>
      <c r="E855" s="37">
        <v>2.12</v>
      </c>
      <c r="F855" s="37">
        <v>371.31200000000001</v>
      </c>
      <c r="G855" s="37">
        <v>2.9710000000000001</v>
      </c>
      <c r="H855" s="36">
        <v>221.01300000000001</v>
      </c>
      <c r="I855" s="36">
        <v>2.7269999999999999</v>
      </c>
    </row>
    <row r="856" spans="1:9" x14ac:dyDescent="0.25">
      <c r="A856" s="40">
        <v>51226</v>
      </c>
      <c r="B856" s="38">
        <v>2040</v>
      </c>
      <c r="C856" s="38">
        <v>3</v>
      </c>
      <c r="D856" s="37">
        <v>182.36099999999999</v>
      </c>
      <c r="E856" s="37">
        <v>2.121</v>
      </c>
      <c r="F856" s="37">
        <v>372.226</v>
      </c>
      <c r="G856" s="37">
        <v>2.9940000000000002</v>
      </c>
      <c r="H856" s="36">
        <v>221.51300000000001</v>
      </c>
      <c r="I856" s="36">
        <v>2.746</v>
      </c>
    </row>
    <row r="857" spans="1:9" x14ac:dyDescent="0.25">
      <c r="A857" s="40">
        <v>51256</v>
      </c>
      <c r="B857" s="38">
        <v>2040</v>
      </c>
      <c r="C857" s="38">
        <v>4</v>
      </c>
      <c r="D857" s="37">
        <v>182.685</v>
      </c>
      <c r="E857" s="37">
        <v>2.1549999999999998</v>
      </c>
      <c r="F857" s="37">
        <v>373.16199999999998</v>
      </c>
      <c r="G857" s="37">
        <v>3.0609999999999999</v>
      </c>
      <c r="H857" s="36">
        <v>222.024</v>
      </c>
      <c r="I857" s="36">
        <v>2.8050000000000002</v>
      </c>
    </row>
    <row r="858" spans="1:9" x14ac:dyDescent="0.25">
      <c r="A858" s="40">
        <v>51287</v>
      </c>
      <c r="B858" s="38">
        <v>2040</v>
      </c>
      <c r="C858" s="38">
        <v>5</v>
      </c>
      <c r="D858" s="37">
        <v>183.00899999999999</v>
      </c>
      <c r="E858" s="37">
        <v>2.15</v>
      </c>
      <c r="F858" s="37">
        <v>374.10500000000002</v>
      </c>
      <c r="G858" s="37">
        <v>3.073</v>
      </c>
      <c r="H858" s="36">
        <v>222.53700000000001</v>
      </c>
      <c r="I858" s="36">
        <v>2.8069999999999999</v>
      </c>
    </row>
    <row r="859" spans="1:9" x14ac:dyDescent="0.25">
      <c r="A859" s="40">
        <v>51317</v>
      </c>
      <c r="B859" s="38">
        <v>2040</v>
      </c>
      <c r="C859" s="38">
        <v>6</v>
      </c>
      <c r="D859" s="37">
        <v>183.33199999999999</v>
      </c>
      <c r="E859" s="37">
        <v>2.1419999999999999</v>
      </c>
      <c r="F859" s="37">
        <v>375.05200000000002</v>
      </c>
      <c r="G859" s="37">
        <v>3.081</v>
      </c>
      <c r="H859" s="36">
        <v>223.04900000000001</v>
      </c>
      <c r="I859" s="36">
        <v>2.8</v>
      </c>
    </row>
    <row r="860" spans="1:9" x14ac:dyDescent="0.25">
      <c r="A860" s="40">
        <v>51348</v>
      </c>
      <c r="B860" s="38">
        <v>2040</v>
      </c>
      <c r="C860" s="38">
        <v>7</v>
      </c>
      <c r="D860" s="37">
        <v>183.655</v>
      </c>
      <c r="E860" s="37">
        <v>2.1309999999999998</v>
      </c>
      <c r="F860" s="37">
        <v>376.00400000000002</v>
      </c>
      <c r="G860" s="37">
        <v>3.0870000000000002</v>
      </c>
      <c r="H860" s="36">
        <v>223.56100000000001</v>
      </c>
      <c r="I860" s="36">
        <v>2.7890000000000001</v>
      </c>
    </row>
    <row r="861" spans="1:9" x14ac:dyDescent="0.25">
      <c r="A861" s="40">
        <v>51379</v>
      </c>
      <c r="B861" s="38">
        <v>2040</v>
      </c>
      <c r="C861" s="38">
        <v>8</v>
      </c>
      <c r="D861" s="37">
        <v>183.98099999999999</v>
      </c>
      <c r="E861" s="37">
        <v>2.153</v>
      </c>
      <c r="F861" s="37">
        <v>376.97399999999999</v>
      </c>
      <c r="G861" s="37">
        <v>3.1429999999999998</v>
      </c>
      <c r="H861" s="36">
        <v>224.08099999999999</v>
      </c>
      <c r="I861" s="36">
        <v>2.8250000000000002</v>
      </c>
    </row>
    <row r="862" spans="1:9" x14ac:dyDescent="0.25">
      <c r="A862" s="40">
        <v>51409</v>
      </c>
      <c r="B862" s="38">
        <v>2040</v>
      </c>
      <c r="C862" s="38">
        <v>9</v>
      </c>
      <c r="D862" s="37">
        <v>184.30099999999999</v>
      </c>
      <c r="E862" s="37">
        <v>2.105</v>
      </c>
      <c r="F862" s="37">
        <v>377.93400000000003</v>
      </c>
      <c r="G862" s="37">
        <v>3.0960000000000001</v>
      </c>
      <c r="H862" s="36">
        <v>224.59100000000001</v>
      </c>
      <c r="I862" s="36">
        <v>2.7690000000000001</v>
      </c>
    </row>
    <row r="863" spans="1:9" x14ac:dyDescent="0.25">
      <c r="A863" s="40">
        <v>51440</v>
      </c>
      <c r="B863" s="38">
        <v>2040</v>
      </c>
      <c r="C863" s="38">
        <v>10</v>
      </c>
      <c r="D863" s="37">
        <v>184.62</v>
      </c>
      <c r="E863" s="37">
        <v>2.101</v>
      </c>
      <c r="F863" s="37">
        <v>378.899</v>
      </c>
      <c r="G863" s="37">
        <v>3.109</v>
      </c>
      <c r="H863" s="36">
        <v>225.10300000000001</v>
      </c>
      <c r="I863" s="36">
        <v>2.7669999999999999</v>
      </c>
    </row>
    <row r="864" spans="1:9" x14ac:dyDescent="0.25">
      <c r="A864" s="40">
        <v>51470</v>
      </c>
      <c r="B864" s="38">
        <v>2040</v>
      </c>
      <c r="C864" s="38">
        <v>11</v>
      </c>
      <c r="D864" s="37">
        <v>184.94200000000001</v>
      </c>
      <c r="E864" s="37">
        <v>2.1080000000000001</v>
      </c>
      <c r="F864" s="37">
        <v>379.87400000000002</v>
      </c>
      <c r="G864" s="37">
        <v>3.1309999999999998</v>
      </c>
      <c r="H864" s="36">
        <v>225.61699999999999</v>
      </c>
      <c r="I864" s="36">
        <v>2.774</v>
      </c>
    </row>
    <row r="865" spans="1:9" x14ac:dyDescent="0.25">
      <c r="A865" s="40">
        <v>51501</v>
      </c>
      <c r="B865" s="38">
        <v>2040</v>
      </c>
      <c r="C865" s="38">
        <v>12</v>
      </c>
      <c r="D865" s="37">
        <v>185.26499999999999</v>
      </c>
      <c r="E865" s="37">
        <v>2.1219999999999999</v>
      </c>
      <c r="F865" s="37">
        <v>380.86</v>
      </c>
      <c r="G865" s="37">
        <v>3.161</v>
      </c>
      <c r="H865" s="36">
        <v>226.13399999999999</v>
      </c>
      <c r="I865" s="36">
        <v>2.7879999999999998</v>
      </c>
    </row>
    <row r="866" spans="1:9" x14ac:dyDescent="0.25">
      <c r="A866" s="40">
        <v>51532</v>
      </c>
      <c r="B866" s="38">
        <v>2041</v>
      </c>
      <c r="C866" s="38">
        <v>1</v>
      </c>
      <c r="D866" s="37">
        <v>185.59700000000001</v>
      </c>
      <c r="E866" s="37">
        <v>2.169</v>
      </c>
      <c r="F866" s="37">
        <v>381.875</v>
      </c>
      <c r="G866" s="37">
        <v>3.2440000000000002</v>
      </c>
      <c r="H866" s="36">
        <v>226.66399999999999</v>
      </c>
      <c r="I866" s="36">
        <v>2.8479999999999999</v>
      </c>
    </row>
    <row r="867" spans="1:9" x14ac:dyDescent="0.25">
      <c r="A867" s="40">
        <v>51560</v>
      </c>
      <c r="B867" s="38">
        <v>2041</v>
      </c>
      <c r="C867" s="38">
        <v>2</v>
      </c>
      <c r="D867" s="37">
        <v>185.91399999999999</v>
      </c>
      <c r="E867" s="37">
        <v>2.069</v>
      </c>
      <c r="F867" s="37">
        <v>382.851</v>
      </c>
      <c r="G867" s="37">
        <v>3.11</v>
      </c>
      <c r="H867" s="36">
        <v>227.17099999999999</v>
      </c>
      <c r="I867" s="36">
        <v>2.7170000000000001</v>
      </c>
    </row>
    <row r="868" spans="1:9" x14ac:dyDescent="0.25">
      <c r="A868" s="40">
        <v>51591</v>
      </c>
      <c r="B868" s="38">
        <v>2041</v>
      </c>
      <c r="C868" s="38">
        <v>3</v>
      </c>
      <c r="D868" s="37">
        <v>186.232</v>
      </c>
      <c r="E868" s="37">
        <v>2.0710000000000002</v>
      </c>
      <c r="F868" s="37">
        <v>383.83600000000001</v>
      </c>
      <c r="G868" s="37">
        <v>3.133</v>
      </c>
      <c r="H868" s="36">
        <v>227.68</v>
      </c>
      <c r="I868" s="36">
        <v>2.7229999999999999</v>
      </c>
    </row>
    <row r="869" spans="1:9" x14ac:dyDescent="0.25">
      <c r="A869" s="40">
        <v>51621</v>
      </c>
      <c r="B869" s="38">
        <v>2041</v>
      </c>
      <c r="C869" s="38">
        <v>4</v>
      </c>
      <c r="D869" s="37">
        <v>186.56100000000001</v>
      </c>
      <c r="E869" s="37">
        <v>2.14</v>
      </c>
      <c r="F869" s="37">
        <v>384.86099999999999</v>
      </c>
      <c r="G869" s="37">
        <v>3.2519999999999998</v>
      </c>
      <c r="H869" s="36">
        <v>228.208</v>
      </c>
      <c r="I869" s="36">
        <v>2.8180000000000001</v>
      </c>
    </row>
    <row r="870" spans="1:9" x14ac:dyDescent="0.25">
      <c r="A870" s="40">
        <v>51652</v>
      </c>
      <c r="B870" s="38">
        <v>2041</v>
      </c>
      <c r="C870" s="38">
        <v>5</v>
      </c>
      <c r="D870" s="37">
        <v>186.88900000000001</v>
      </c>
      <c r="E870" s="37">
        <v>2.1339999999999999</v>
      </c>
      <c r="F870" s="37">
        <v>385.88799999999998</v>
      </c>
      <c r="G870" s="37">
        <v>3.25</v>
      </c>
      <c r="H870" s="36">
        <v>228.73699999999999</v>
      </c>
      <c r="I870" s="36">
        <v>2.8140000000000001</v>
      </c>
    </row>
    <row r="871" spans="1:9" x14ac:dyDescent="0.25">
      <c r="A871" s="40">
        <v>51682</v>
      </c>
      <c r="B871" s="38">
        <v>2041</v>
      </c>
      <c r="C871" s="38">
        <v>6</v>
      </c>
      <c r="D871" s="37">
        <v>187.21700000000001</v>
      </c>
      <c r="E871" s="37">
        <v>2.1259999999999999</v>
      </c>
      <c r="F871" s="37">
        <v>386.91399999999999</v>
      </c>
      <c r="G871" s="37">
        <v>3.238</v>
      </c>
      <c r="H871" s="36">
        <v>229.26499999999999</v>
      </c>
      <c r="I871" s="36">
        <v>2.806</v>
      </c>
    </row>
    <row r="872" spans="1:9" x14ac:dyDescent="0.25">
      <c r="A872" s="40">
        <v>51713</v>
      </c>
      <c r="B872" s="38">
        <v>2041</v>
      </c>
      <c r="C872" s="38">
        <v>7</v>
      </c>
      <c r="D872" s="37">
        <v>187.54499999999999</v>
      </c>
      <c r="E872" s="37">
        <v>2.1190000000000002</v>
      </c>
      <c r="F872" s="37">
        <v>387.93900000000002</v>
      </c>
      <c r="G872" s="37">
        <v>3.2250000000000001</v>
      </c>
      <c r="H872" s="36">
        <v>229.791</v>
      </c>
      <c r="I872" s="36">
        <v>2.7909999999999999</v>
      </c>
    </row>
    <row r="873" spans="1:9" x14ac:dyDescent="0.25">
      <c r="A873" s="40">
        <v>51744</v>
      </c>
      <c r="B873" s="38">
        <v>2041</v>
      </c>
      <c r="C873" s="38">
        <v>8</v>
      </c>
      <c r="D873" s="37">
        <v>187.87700000000001</v>
      </c>
      <c r="E873" s="37">
        <v>2.149</v>
      </c>
      <c r="F873" s="37">
        <v>388.98</v>
      </c>
      <c r="G873" s="37">
        <v>3.2669999999999999</v>
      </c>
      <c r="H873" s="36">
        <v>230.32400000000001</v>
      </c>
      <c r="I873" s="36">
        <v>2.8159999999999998</v>
      </c>
    </row>
    <row r="874" spans="1:9" x14ac:dyDescent="0.25">
      <c r="A874" s="40">
        <v>51774</v>
      </c>
      <c r="B874" s="38">
        <v>2041</v>
      </c>
      <c r="C874" s="38">
        <v>9</v>
      </c>
      <c r="D874" s="37">
        <v>188.20500000000001</v>
      </c>
      <c r="E874" s="37">
        <v>2.1120000000000001</v>
      </c>
      <c r="F874" s="37">
        <v>390.00400000000002</v>
      </c>
      <c r="G874" s="37">
        <v>3.2050000000000001</v>
      </c>
      <c r="H874" s="36">
        <v>230.84399999999999</v>
      </c>
      <c r="I874" s="36">
        <v>2.7480000000000002</v>
      </c>
    </row>
    <row r="875" spans="1:9" x14ac:dyDescent="0.25">
      <c r="A875" s="40">
        <v>51805</v>
      </c>
      <c r="B875" s="38">
        <v>2041</v>
      </c>
      <c r="C875" s="38">
        <v>10</v>
      </c>
      <c r="D875" s="37">
        <v>188.53299999999999</v>
      </c>
      <c r="E875" s="37">
        <v>2.1139999999999999</v>
      </c>
      <c r="F875" s="37">
        <v>391.03100000000001</v>
      </c>
      <c r="G875" s="37">
        <v>3.2069999999999999</v>
      </c>
      <c r="H875" s="36">
        <v>231.36500000000001</v>
      </c>
      <c r="I875" s="36">
        <v>2.738</v>
      </c>
    </row>
    <row r="876" spans="1:9" x14ac:dyDescent="0.25">
      <c r="A876" s="40">
        <v>51835</v>
      </c>
      <c r="B876" s="38">
        <v>2041</v>
      </c>
      <c r="C876" s="38">
        <v>11</v>
      </c>
      <c r="D876" s="37">
        <v>188.863</v>
      </c>
      <c r="E876" s="37">
        <v>2.12</v>
      </c>
      <c r="F876" s="37">
        <v>392.065</v>
      </c>
      <c r="G876" s="37">
        <v>3.22</v>
      </c>
      <c r="H876" s="36">
        <v>231.887</v>
      </c>
      <c r="I876" s="36">
        <v>2.7440000000000002</v>
      </c>
    </row>
    <row r="877" spans="1:9" x14ac:dyDescent="0.25">
      <c r="A877" s="40">
        <v>51866</v>
      </c>
      <c r="B877" s="38">
        <v>2041</v>
      </c>
      <c r="C877" s="38">
        <v>12</v>
      </c>
      <c r="D877" s="37">
        <v>189.19499999999999</v>
      </c>
      <c r="E877" s="37">
        <v>2.13</v>
      </c>
      <c r="F877" s="37">
        <v>393.10899999999998</v>
      </c>
      <c r="G877" s="37">
        <v>3.2410000000000001</v>
      </c>
      <c r="H877" s="36">
        <v>232.41499999999999</v>
      </c>
      <c r="I877" s="36">
        <v>2.7639999999999998</v>
      </c>
    </row>
    <row r="878" spans="1:9" x14ac:dyDescent="0.25">
      <c r="A878" s="40">
        <v>51897</v>
      </c>
      <c r="B878" s="38">
        <v>2042</v>
      </c>
      <c r="C878" s="38">
        <v>1</v>
      </c>
      <c r="D878" s="37">
        <v>189.535</v>
      </c>
      <c r="E878" s="37">
        <v>2.177</v>
      </c>
      <c r="F878" s="37">
        <v>394.178</v>
      </c>
      <c r="G878" s="37">
        <v>3.3140000000000001</v>
      </c>
      <c r="H878" s="36">
        <v>232.95599999999999</v>
      </c>
      <c r="I878" s="36">
        <v>2.8290000000000002</v>
      </c>
    </row>
    <row r="879" spans="1:9" x14ac:dyDescent="0.25">
      <c r="A879" s="40">
        <v>51925</v>
      </c>
      <c r="B879" s="38">
        <v>2042</v>
      </c>
      <c r="C879" s="38">
        <v>2</v>
      </c>
      <c r="D879" s="37">
        <v>189.86</v>
      </c>
      <c r="E879" s="37">
        <v>2.08</v>
      </c>
      <c r="F879" s="37">
        <v>395.20299999999997</v>
      </c>
      <c r="G879" s="37">
        <v>3.1640000000000001</v>
      </c>
      <c r="H879" s="36">
        <v>233.47399999999999</v>
      </c>
      <c r="I879" s="36">
        <v>2.7050000000000001</v>
      </c>
    </row>
    <row r="880" spans="1:9" x14ac:dyDescent="0.25">
      <c r="A880" s="40">
        <v>51956</v>
      </c>
      <c r="B880" s="38">
        <v>2042</v>
      </c>
      <c r="C880" s="38">
        <v>3</v>
      </c>
      <c r="D880" s="37">
        <v>190.18799999999999</v>
      </c>
      <c r="E880" s="37">
        <v>2.0880000000000001</v>
      </c>
      <c r="F880" s="37">
        <v>396.233</v>
      </c>
      <c r="G880" s="37">
        <v>3.1720000000000002</v>
      </c>
      <c r="H880" s="36">
        <v>233.99600000000001</v>
      </c>
      <c r="I880" s="36">
        <v>2.7149999999999999</v>
      </c>
    </row>
    <row r="881" spans="1:9" x14ac:dyDescent="0.25">
      <c r="A881" s="40">
        <v>51986</v>
      </c>
      <c r="B881" s="38">
        <v>2042</v>
      </c>
      <c r="C881" s="38">
        <v>4</v>
      </c>
      <c r="D881" s="37">
        <v>190.52699999999999</v>
      </c>
      <c r="E881" s="37">
        <v>2.1629999999999998</v>
      </c>
      <c r="F881" s="37">
        <v>397.30099999999999</v>
      </c>
      <c r="G881" s="37">
        <v>3.2839999999999998</v>
      </c>
      <c r="H881" s="36">
        <v>234.53800000000001</v>
      </c>
      <c r="I881" s="36">
        <v>2.8130000000000002</v>
      </c>
    </row>
    <row r="882" spans="1:9" x14ac:dyDescent="0.25">
      <c r="A882" s="40">
        <v>52017</v>
      </c>
      <c r="B882" s="38">
        <v>2042</v>
      </c>
      <c r="C882" s="38">
        <v>5</v>
      </c>
      <c r="D882" s="37">
        <v>190.86699999999999</v>
      </c>
      <c r="E882" s="37">
        <v>2.16</v>
      </c>
      <c r="F882" s="37">
        <v>398.37099999999998</v>
      </c>
      <c r="G882" s="37">
        <v>3.28</v>
      </c>
      <c r="H882" s="36">
        <v>235.08</v>
      </c>
      <c r="I882" s="36">
        <v>2.8130000000000002</v>
      </c>
    </row>
    <row r="883" spans="1:9" x14ac:dyDescent="0.25">
      <c r="A883" s="40">
        <v>52047</v>
      </c>
      <c r="B883" s="38">
        <v>2042</v>
      </c>
      <c r="C883" s="38">
        <v>6</v>
      </c>
      <c r="D883" s="37">
        <v>191.20599999999999</v>
      </c>
      <c r="E883" s="37">
        <v>2.1520000000000001</v>
      </c>
      <c r="F883" s="37">
        <v>399.44099999999997</v>
      </c>
      <c r="G883" s="37">
        <v>3.2709999999999999</v>
      </c>
      <c r="H883" s="36">
        <v>235.62299999999999</v>
      </c>
      <c r="I883" s="36">
        <v>2.8069999999999999</v>
      </c>
    </row>
    <row r="884" spans="1:9" x14ac:dyDescent="0.25">
      <c r="A884" s="40">
        <v>52078</v>
      </c>
      <c r="B884" s="38">
        <v>2042</v>
      </c>
      <c r="C884" s="38">
        <v>7</v>
      </c>
      <c r="D884" s="37">
        <v>191.54400000000001</v>
      </c>
      <c r="E884" s="37">
        <v>2.1429999999999998</v>
      </c>
      <c r="F884" s="37">
        <v>400.51</v>
      </c>
      <c r="G884" s="37">
        <v>3.2589999999999999</v>
      </c>
      <c r="H884" s="36">
        <v>236.166</v>
      </c>
      <c r="I884" s="36">
        <v>2.7989999999999999</v>
      </c>
    </row>
    <row r="885" spans="1:9" x14ac:dyDescent="0.25">
      <c r="A885" s="40">
        <v>52109</v>
      </c>
      <c r="B885" s="38">
        <v>2042</v>
      </c>
      <c r="C885" s="38">
        <v>8</v>
      </c>
      <c r="D885" s="37">
        <v>191.887</v>
      </c>
      <c r="E885" s="37">
        <v>2.1709999999999998</v>
      </c>
      <c r="F885" s="37">
        <v>401.59399999999999</v>
      </c>
      <c r="G885" s="37">
        <v>3.298</v>
      </c>
      <c r="H885" s="36">
        <v>236.71700000000001</v>
      </c>
      <c r="I885" s="36">
        <v>2.835</v>
      </c>
    </row>
    <row r="886" spans="1:9" x14ac:dyDescent="0.25">
      <c r="A886" s="40">
        <v>52139</v>
      </c>
      <c r="B886" s="38">
        <v>2042</v>
      </c>
      <c r="C886" s="38">
        <v>9</v>
      </c>
      <c r="D886" s="37">
        <v>192.22499999999999</v>
      </c>
      <c r="E886" s="37">
        <v>2.1309999999999998</v>
      </c>
      <c r="F886" s="37">
        <v>402.65899999999999</v>
      </c>
      <c r="G886" s="37">
        <v>3.2290000000000001</v>
      </c>
      <c r="H886" s="36">
        <v>237.25800000000001</v>
      </c>
      <c r="I886" s="36">
        <v>2.78</v>
      </c>
    </row>
    <row r="887" spans="1:9" x14ac:dyDescent="0.25">
      <c r="A887" s="40">
        <v>52170</v>
      </c>
      <c r="B887" s="38">
        <v>2042</v>
      </c>
      <c r="C887" s="38">
        <v>10</v>
      </c>
      <c r="D887" s="37">
        <v>192.56299999999999</v>
      </c>
      <c r="E887" s="37">
        <v>2.1339999999999999</v>
      </c>
      <c r="F887" s="37">
        <v>403.72500000000002</v>
      </c>
      <c r="G887" s="37">
        <v>3.2229999999999999</v>
      </c>
      <c r="H887" s="36">
        <v>237.80199999999999</v>
      </c>
      <c r="I887" s="36">
        <v>2.7850000000000001</v>
      </c>
    </row>
    <row r="888" spans="1:9" x14ac:dyDescent="0.25">
      <c r="A888" s="40">
        <v>52200</v>
      </c>
      <c r="B888" s="38">
        <v>2042</v>
      </c>
      <c r="C888" s="38">
        <v>11</v>
      </c>
      <c r="D888" s="37">
        <v>192.904</v>
      </c>
      <c r="E888" s="37">
        <v>2.1440000000000001</v>
      </c>
      <c r="F888" s="37">
        <v>404.79500000000002</v>
      </c>
      <c r="G888" s="37">
        <v>3.2290000000000001</v>
      </c>
      <c r="H888" s="36">
        <v>238.352</v>
      </c>
      <c r="I888" s="36">
        <v>2.8090000000000002</v>
      </c>
    </row>
    <row r="889" spans="1:9" x14ac:dyDescent="0.25">
      <c r="A889" s="40">
        <v>52231</v>
      </c>
      <c r="B889" s="38">
        <v>2042</v>
      </c>
      <c r="C889" s="38">
        <v>12</v>
      </c>
      <c r="D889" s="37">
        <v>193.24799999999999</v>
      </c>
      <c r="E889" s="37">
        <v>2.16</v>
      </c>
      <c r="F889" s="37">
        <v>405.87299999999999</v>
      </c>
      <c r="G889" s="37">
        <v>3.2429999999999999</v>
      </c>
      <c r="H889" s="36">
        <v>238.90899999999999</v>
      </c>
      <c r="I889" s="36">
        <v>2.8450000000000002</v>
      </c>
    </row>
    <row r="890" spans="1:9" x14ac:dyDescent="0.25">
      <c r="A890" s="40">
        <v>52262</v>
      </c>
      <c r="B890" s="38">
        <v>2043</v>
      </c>
      <c r="C890" s="38">
        <v>1</v>
      </c>
      <c r="D890" s="37">
        <v>193.6</v>
      </c>
      <c r="E890" s="37">
        <v>2.2090000000000001</v>
      </c>
      <c r="F890" s="37">
        <v>406.97699999999998</v>
      </c>
      <c r="G890" s="37">
        <v>3.3130000000000002</v>
      </c>
      <c r="H890" s="36">
        <v>239.483</v>
      </c>
      <c r="I890" s="36">
        <v>2.919</v>
      </c>
    </row>
    <row r="891" spans="1:9" x14ac:dyDescent="0.25">
      <c r="A891" s="40">
        <v>52290</v>
      </c>
      <c r="B891" s="38">
        <v>2043</v>
      </c>
      <c r="C891" s="38">
        <v>2</v>
      </c>
      <c r="D891" s="37">
        <v>193.93700000000001</v>
      </c>
      <c r="E891" s="37">
        <v>2.1059999999999999</v>
      </c>
      <c r="F891" s="37">
        <v>408.03500000000003</v>
      </c>
      <c r="G891" s="37">
        <v>3.1640000000000001</v>
      </c>
      <c r="H891" s="36">
        <v>240.03200000000001</v>
      </c>
      <c r="I891" s="36">
        <v>2.786</v>
      </c>
    </row>
    <row r="892" spans="1:9" x14ac:dyDescent="0.25">
      <c r="A892" s="40">
        <v>52321</v>
      </c>
      <c r="B892" s="38">
        <v>2043</v>
      </c>
      <c r="C892" s="38">
        <v>3</v>
      </c>
      <c r="D892" s="37">
        <v>194.274</v>
      </c>
      <c r="E892" s="37">
        <v>2.1070000000000002</v>
      </c>
      <c r="F892" s="37">
        <v>409.09899999999999</v>
      </c>
      <c r="G892" s="37">
        <v>3.1739999999999999</v>
      </c>
      <c r="H892" s="36">
        <v>240.58199999999999</v>
      </c>
      <c r="I892" s="36">
        <v>2.7829999999999999</v>
      </c>
    </row>
    <row r="893" spans="1:9" x14ac:dyDescent="0.25">
      <c r="A893" s="40">
        <v>52351</v>
      </c>
      <c r="B893" s="38">
        <v>2043</v>
      </c>
      <c r="C893" s="38">
        <v>4</v>
      </c>
      <c r="D893" s="37">
        <v>194.62299999999999</v>
      </c>
      <c r="E893" s="37">
        <v>2.1779999999999999</v>
      </c>
      <c r="F893" s="37">
        <v>410.202</v>
      </c>
      <c r="G893" s="37">
        <v>3.2829999999999999</v>
      </c>
      <c r="H893" s="36">
        <v>241.149</v>
      </c>
      <c r="I893" s="36">
        <v>2.8690000000000002</v>
      </c>
    </row>
    <row r="894" spans="1:9" x14ac:dyDescent="0.25">
      <c r="A894" s="40">
        <v>52382</v>
      </c>
      <c r="B894" s="38">
        <v>2043</v>
      </c>
      <c r="C894" s="38">
        <v>5</v>
      </c>
      <c r="D894" s="37">
        <v>194.97300000000001</v>
      </c>
      <c r="E894" s="37">
        <v>2.177</v>
      </c>
      <c r="F894" s="37">
        <v>411.303</v>
      </c>
      <c r="G894" s="37">
        <v>3.2709999999999999</v>
      </c>
      <c r="H894" s="36">
        <v>241.715</v>
      </c>
      <c r="I894" s="36">
        <v>2.8530000000000002</v>
      </c>
    </row>
    <row r="895" spans="1:9" x14ac:dyDescent="0.25">
      <c r="A895" s="40">
        <v>52412</v>
      </c>
      <c r="B895" s="38">
        <v>2043</v>
      </c>
      <c r="C895" s="38">
        <v>6</v>
      </c>
      <c r="D895" s="37">
        <v>195.32300000000001</v>
      </c>
      <c r="E895" s="37">
        <v>2.1749999999999998</v>
      </c>
      <c r="F895" s="37">
        <v>412.40100000000001</v>
      </c>
      <c r="G895" s="37">
        <v>3.2490000000000001</v>
      </c>
      <c r="H895" s="36">
        <v>242.279</v>
      </c>
      <c r="I895" s="36">
        <v>2.8330000000000002</v>
      </c>
    </row>
    <row r="896" spans="1:9" x14ac:dyDescent="0.25">
      <c r="A896" s="40">
        <v>52443</v>
      </c>
      <c r="B896" s="38">
        <v>2043</v>
      </c>
      <c r="C896" s="38">
        <v>7</v>
      </c>
      <c r="D896" s="37">
        <v>195.672</v>
      </c>
      <c r="E896" s="37">
        <v>2.169</v>
      </c>
      <c r="F896" s="37">
        <v>413.49400000000003</v>
      </c>
      <c r="G896" s="37">
        <v>3.2290000000000001</v>
      </c>
      <c r="H896" s="36">
        <v>242.84</v>
      </c>
      <c r="I896" s="36">
        <v>2.8180000000000001</v>
      </c>
    </row>
    <row r="897" spans="1:9" x14ac:dyDescent="0.25">
      <c r="A897" s="40">
        <v>52474</v>
      </c>
      <c r="B897" s="38">
        <v>2043</v>
      </c>
      <c r="C897" s="38">
        <v>8</v>
      </c>
      <c r="D897" s="37">
        <v>196.02600000000001</v>
      </c>
      <c r="E897" s="37">
        <v>2.194</v>
      </c>
      <c r="F897" s="37">
        <v>414.60399999999998</v>
      </c>
      <c r="G897" s="37">
        <v>3.2690000000000001</v>
      </c>
      <c r="H897" s="36">
        <v>243.411</v>
      </c>
      <c r="I897" s="36">
        <v>2.855</v>
      </c>
    </row>
    <row r="898" spans="1:9" x14ac:dyDescent="0.25">
      <c r="A898" s="40">
        <v>52504</v>
      </c>
      <c r="B898" s="38">
        <v>2043</v>
      </c>
      <c r="C898" s="38">
        <v>9</v>
      </c>
      <c r="D898" s="37">
        <v>196.374</v>
      </c>
      <c r="E898" s="37">
        <v>2.1480000000000001</v>
      </c>
      <c r="F898" s="37">
        <v>415.69600000000003</v>
      </c>
      <c r="G898" s="37">
        <v>3.2069999999999999</v>
      </c>
      <c r="H898" s="36">
        <v>243.97200000000001</v>
      </c>
      <c r="I898" s="36">
        <v>2.8039999999999998</v>
      </c>
    </row>
    <row r="899" spans="1:9" x14ac:dyDescent="0.25">
      <c r="A899" s="40">
        <v>52535</v>
      </c>
      <c r="B899" s="38">
        <v>2043</v>
      </c>
      <c r="C899" s="38">
        <v>10</v>
      </c>
      <c r="D899" s="37">
        <v>196.72200000000001</v>
      </c>
      <c r="E899" s="37">
        <v>2.149</v>
      </c>
      <c r="F899" s="37">
        <v>416.79</v>
      </c>
      <c r="G899" s="37">
        <v>3.2029999999999998</v>
      </c>
      <c r="H899" s="36">
        <v>244.535</v>
      </c>
      <c r="I899" s="36">
        <v>2.8010000000000002</v>
      </c>
    </row>
    <row r="900" spans="1:9" x14ac:dyDescent="0.25">
      <c r="A900" s="40">
        <v>52565</v>
      </c>
      <c r="B900" s="38">
        <v>2043</v>
      </c>
      <c r="C900" s="38">
        <v>11</v>
      </c>
      <c r="D900" s="37">
        <v>197.07400000000001</v>
      </c>
      <c r="E900" s="37">
        <v>2.165</v>
      </c>
      <c r="F900" s="37">
        <v>417.887</v>
      </c>
      <c r="G900" s="37">
        <v>3.2029999999999998</v>
      </c>
      <c r="H900" s="36">
        <v>245.09700000000001</v>
      </c>
      <c r="I900" s="36">
        <v>2.7959999999999998</v>
      </c>
    </row>
    <row r="901" spans="1:9" x14ac:dyDescent="0.25">
      <c r="A901" s="40">
        <v>52596</v>
      </c>
      <c r="B901" s="38">
        <v>2043</v>
      </c>
      <c r="C901" s="38">
        <v>12</v>
      </c>
      <c r="D901" s="37">
        <v>197.43</v>
      </c>
      <c r="E901" s="37">
        <v>2.1909999999999998</v>
      </c>
      <c r="F901" s="37">
        <v>418.98700000000002</v>
      </c>
      <c r="G901" s="37">
        <v>3.206</v>
      </c>
      <c r="H901" s="36">
        <v>245.66</v>
      </c>
      <c r="I901" s="36">
        <v>2.7930000000000001</v>
      </c>
    </row>
    <row r="902" spans="1:9" x14ac:dyDescent="0.25">
      <c r="A902" s="40">
        <v>52627</v>
      </c>
      <c r="B902" s="38">
        <v>2044</v>
      </c>
      <c r="C902" s="38">
        <v>1</v>
      </c>
      <c r="D902" s="37">
        <v>197.79599999999999</v>
      </c>
      <c r="E902" s="37">
        <v>2.2450000000000001</v>
      </c>
      <c r="F902" s="37">
        <v>420.11099999999999</v>
      </c>
      <c r="G902" s="37">
        <v>3.266</v>
      </c>
      <c r="H902" s="36">
        <v>246.23599999999999</v>
      </c>
      <c r="I902" s="36">
        <v>2.847</v>
      </c>
    </row>
    <row r="903" spans="1:9" x14ac:dyDescent="0.25">
      <c r="A903" s="40">
        <v>52655</v>
      </c>
      <c r="B903" s="38">
        <v>2044</v>
      </c>
      <c r="C903" s="38">
        <v>2</v>
      </c>
      <c r="D903" s="37">
        <v>198.15</v>
      </c>
      <c r="E903" s="37">
        <v>2.1739999999999999</v>
      </c>
      <c r="F903" s="37">
        <v>421.20400000000001</v>
      </c>
      <c r="G903" s="37">
        <v>3.1680000000000001</v>
      </c>
      <c r="H903" s="36">
        <v>246.798</v>
      </c>
      <c r="I903" s="36">
        <v>2.7749999999999999</v>
      </c>
    </row>
    <row r="904" spans="1:9" x14ac:dyDescent="0.25">
      <c r="A904" s="40">
        <v>52687</v>
      </c>
      <c r="B904" s="38">
        <v>2044</v>
      </c>
      <c r="C904" s="38">
        <v>3</v>
      </c>
      <c r="D904" s="37">
        <v>198.505</v>
      </c>
      <c r="E904" s="37">
        <v>2.1659999999999999</v>
      </c>
      <c r="F904" s="37">
        <v>422.303</v>
      </c>
      <c r="G904" s="37">
        <v>3.177</v>
      </c>
      <c r="H904" s="36">
        <v>247.36699999999999</v>
      </c>
      <c r="I904" s="36">
        <v>2.8029999999999999</v>
      </c>
    </row>
    <row r="905" spans="1:9" x14ac:dyDescent="0.25">
      <c r="A905" s="40">
        <v>52717</v>
      </c>
      <c r="B905" s="38">
        <v>2044</v>
      </c>
      <c r="C905" s="38">
        <v>4</v>
      </c>
      <c r="D905" s="37">
        <v>198.86500000000001</v>
      </c>
      <c r="E905" s="37">
        <v>2.198</v>
      </c>
      <c r="F905" s="37">
        <v>423.42399999999998</v>
      </c>
      <c r="G905" s="37">
        <v>3.2320000000000002</v>
      </c>
      <c r="H905" s="36">
        <v>247.95</v>
      </c>
      <c r="I905" s="36">
        <v>2.8660000000000001</v>
      </c>
    </row>
    <row r="906" spans="1:9" x14ac:dyDescent="0.25">
      <c r="A906" s="40">
        <v>52748</v>
      </c>
      <c r="B906" s="38">
        <v>2044</v>
      </c>
      <c r="C906" s="38">
        <v>5</v>
      </c>
      <c r="D906" s="37">
        <v>199.226</v>
      </c>
      <c r="E906" s="37">
        <v>2.2010000000000001</v>
      </c>
      <c r="F906" s="37">
        <v>424.54399999999998</v>
      </c>
      <c r="G906" s="37">
        <v>3.2210000000000001</v>
      </c>
      <c r="H906" s="36">
        <v>248.53399999999999</v>
      </c>
      <c r="I906" s="36">
        <v>2.863</v>
      </c>
    </row>
    <row r="907" spans="1:9" x14ac:dyDescent="0.25">
      <c r="A907" s="40">
        <v>52778</v>
      </c>
      <c r="B907" s="38">
        <v>2044</v>
      </c>
      <c r="C907" s="38">
        <v>6</v>
      </c>
      <c r="D907" s="37">
        <v>199.589</v>
      </c>
      <c r="E907" s="37">
        <v>2.2080000000000002</v>
      </c>
      <c r="F907" s="37">
        <v>425.661</v>
      </c>
      <c r="G907" s="37">
        <v>3.202</v>
      </c>
      <c r="H907" s="36">
        <v>249.11699999999999</v>
      </c>
      <c r="I907" s="36">
        <v>2.8479999999999999</v>
      </c>
    </row>
    <row r="908" spans="1:9" x14ac:dyDescent="0.25">
      <c r="A908" s="40">
        <v>52809</v>
      </c>
      <c r="B908" s="38">
        <v>2044</v>
      </c>
      <c r="C908" s="38">
        <v>7</v>
      </c>
      <c r="D908" s="37">
        <v>199.953</v>
      </c>
      <c r="E908" s="37">
        <v>2.2109999999999999</v>
      </c>
      <c r="F908" s="37">
        <v>426.77300000000002</v>
      </c>
      <c r="G908" s="37">
        <v>3.181</v>
      </c>
      <c r="H908" s="36">
        <v>249.69800000000001</v>
      </c>
      <c r="I908" s="36">
        <v>2.8359999999999999</v>
      </c>
    </row>
    <row r="909" spans="1:9" x14ac:dyDescent="0.25">
      <c r="A909" s="40">
        <v>52840</v>
      </c>
      <c r="B909" s="38">
        <v>2044</v>
      </c>
      <c r="C909" s="38">
        <v>8</v>
      </c>
      <c r="D909" s="37">
        <v>200.32300000000001</v>
      </c>
      <c r="E909" s="37">
        <v>2.2429999999999999</v>
      </c>
      <c r="F909" s="37">
        <v>427.899</v>
      </c>
      <c r="G909" s="37">
        <v>3.2130000000000001</v>
      </c>
      <c r="H909" s="36">
        <v>250.28899999999999</v>
      </c>
      <c r="I909" s="36">
        <v>2.879</v>
      </c>
    </row>
    <row r="910" spans="1:9" x14ac:dyDescent="0.25">
      <c r="A910" s="40">
        <v>52870</v>
      </c>
      <c r="B910" s="38">
        <v>2044</v>
      </c>
      <c r="C910" s="38">
        <v>9</v>
      </c>
      <c r="D910" s="37">
        <v>200.68600000000001</v>
      </c>
      <c r="E910" s="37">
        <v>2.1970000000000001</v>
      </c>
      <c r="F910" s="37">
        <v>429.00400000000002</v>
      </c>
      <c r="G910" s="37">
        <v>3.1419999999999999</v>
      </c>
      <c r="H910" s="36">
        <v>250.87299999999999</v>
      </c>
      <c r="I910" s="36">
        <v>2.8359999999999999</v>
      </c>
    </row>
    <row r="911" spans="1:9" x14ac:dyDescent="0.25">
      <c r="A911" s="40">
        <v>52901</v>
      </c>
      <c r="B911" s="38">
        <v>2044</v>
      </c>
      <c r="C911" s="38">
        <v>10</v>
      </c>
      <c r="D911" s="37">
        <v>201.04900000000001</v>
      </c>
      <c r="E911" s="37">
        <v>2.1909999999999998</v>
      </c>
      <c r="F911" s="37">
        <v>430.108</v>
      </c>
      <c r="G911" s="37">
        <v>3.133</v>
      </c>
      <c r="H911" s="36">
        <v>251.46100000000001</v>
      </c>
      <c r="I911" s="36">
        <v>2.8479999999999999</v>
      </c>
    </row>
    <row r="912" spans="1:9" x14ac:dyDescent="0.25">
      <c r="A912" s="40">
        <v>52931</v>
      </c>
      <c r="B912" s="38">
        <v>2044</v>
      </c>
      <c r="C912" s="38">
        <v>11</v>
      </c>
      <c r="D912" s="37">
        <v>201.41200000000001</v>
      </c>
      <c r="E912" s="37">
        <v>2.1920000000000002</v>
      </c>
      <c r="F912" s="37">
        <v>431.21499999999997</v>
      </c>
      <c r="G912" s="37">
        <v>3.1349999999999998</v>
      </c>
      <c r="H912" s="36">
        <v>252.053</v>
      </c>
      <c r="I912" s="36">
        <v>2.8650000000000002</v>
      </c>
    </row>
    <row r="913" spans="1:9" x14ac:dyDescent="0.25">
      <c r="A913" s="40">
        <v>52962</v>
      </c>
      <c r="B913" s="38">
        <v>2044</v>
      </c>
      <c r="C913" s="38">
        <v>12</v>
      </c>
      <c r="D913" s="37">
        <v>201.77699999999999</v>
      </c>
      <c r="E913" s="37">
        <v>2.1960000000000002</v>
      </c>
      <c r="F913" s="37">
        <v>432.33</v>
      </c>
      <c r="G913" s="37">
        <v>3.145</v>
      </c>
      <c r="H913" s="36">
        <v>252.65199999999999</v>
      </c>
      <c r="I913" s="36">
        <v>2.8879999999999999</v>
      </c>
    </row>
    <row r="914" spans="1:9" x14ac:dyDescent="0.25">
      <c r="A914" s="40">
        <v>52993</v>
      </c>
      <c r="B914" s="38">
        <v>2045</v>
      </c>
      <c r="C914" s="38">
        <v>1</v>
      </c>
      <c r="D914" s="37">
        <v>202.15</v>
      </c>
      <c r="E914" s="37">
        <v>2.238</v>
      </c>
      <c r="F914" s="37">
        <v>433.46899999999999</v>
      </c>
      <c r="G914" s="37">
        <v>3.2080000000000002</v>
      </c>
      <c r="H914" s="36">
        <v>253.26599999999999</v>
      </c>
      <c r="I914" s="36">
        <v>2.9569999999999999</v>
      </c>
    </row>
    <row r="915" spans="1:9" x14ac:dyDescent="0.25">
      <c r="A915" s="40">
        <v>53021</v>
      </c>
      <c r="B915" s="38">
        <v>2045</v>
      </c>
      <c r="C915" s="38">
        <v>2</v>
      </c>
      <c r="D915" s="37">
        <v>202.506</v>
      </c>
      <c r="E915" s="37">
        <v>2.133</v>
      </c>
      <c r="F915" s="37">
        <v>434.55799999999999</v>
      </c>
      <c r="G915" s="37">
        <v>3.0579999999999998</v>
      </c>
      <c r="H915" s="36">
        <v>253.85499999999999</v>
      </c>
      <c r="I915" s="36">
        <v>2.827</v>
      </c>
    </row>
    <row r="916" spans="1:9" x14ac:dyDescent="0.25">
      <c r="A916" s="40">
        <v>53052</v>
      </c>
      <c r="B916" s="38">
        <v>2045</v>
      </c>
      <c r="C916" s="38">
        <v>3</v>
      </c>
      <c r="D916" s="37">
        <v>202.86199999999999</v>
      </c>
      <c r="E916" s="37">
        <v>2.1339999999999999</v>
      </c>
      <c r="F916" s="37">
        <v>435.65100000000001</v>
      </c>
      <c r="G916" s="37">
        <v>3.06</v>
      </c>
      <c r="H916" s="36">
        <v>254.44800000000001</v>
      </c>
      <c r="I916" s="36">
        <v>2.8370000000000002</v>
      </c>
    </row>
    <row r="917" spans="1:9" x14ac:dyDescent="0.25">
      <c r="A917" s="40">
        <v>53082</v>
      </c>
      <c r="B917" s="38">
        <v>2045</v>
      </c>
      <c r="C917" s="38">
        <v>4</v>
      </c>
      <c r="D917" s="37">
        <v>203.23099999999999</v>
      </c>
      <c r="E917" s="37">
        <v>2.2029999999999998</v>
      </c>
      <c r="F917" s="37">
        <v>436.78199999999998</v>
      </c>
      <c r="G917" s="37">
        <v>3.16</v>
      </c>
      <c r="H917" s="36">
        <v>255.06200000000001</v>
      </c>
      <c r="I917" s="36">
        <v>2.9359999999999999</v>
      </c>
    </row>
    <row r="918" spans="1:9" x14ac:dyDescent="0.25">
      <c r="A918" s="40">
        <v>53113</v>
      </c>
      <c r="B918" s="38">
        <v>2045</v>
      </c>
      <c r="C918" s="38">
        <v>5</v>
      </c>
      <c r="D918" s="37">
        <v>203.59899999999999</v>
      </c>
      <c r="E918" s="37">
        <v>2.1920000000000002</v>
      </c>
      <c r="F918" s="37">
        <v>437.91</v>
      </c>
      <c r="G918" s="37">
        <v>3.1429999999999998</v>
      </c>
      <c r="H918" s="36">
        <v>255.67599999999999</v>
      </c>
      <c r="I918" s="36">
        <v>2.927</v>
      </c>
    </row>
    <row r="919" spans="1:9" x14ac:dyDescent="0.25">
      <c r="A919" s="40">
        <v>53143</v>
      </c>
      <c r="B919" s="38">
        <v>2045</v>
      </c>
      <c r="C919" s="38">
        <v>6</v>
      </c>
      <c r="D919" s="37">
        <v>203.964</v>
      </c>
      <c r="E919" s="37">
        <v>2.1760000000000002</v>
      </c>
      <c r="F919" s="37">
        <v>439.03199999999998</v>
      </c>
      <c r="G919" s="37">
        <v>3.1179999999999999</v>
      </c>
      <c r="H919" s="36">
        <v>256.28800000000001</v>
      </c>
      <c r="I919" s="36">
        <v>2.9119999999999999</v>
      </c>
    </row>
    <row r="920" spans="1:9" x14ac:dyDescent="0.25">
      <c r="A920" s="40">
        <v>53174</v>
      </c>
      <c r="B920" s="38">
        <v>2045</v>
      </c>
      <c r="C920" s="38">
        <v>7</v>
      </c>
      <c r="D920" s="37">
        <v>204.328</v>
      </c>
      <c r="E920" s="37">
        <v>2.1619999999999999</v>
      </c>
      <c r="F920" s="37">
        <v>440.14800000000002</v>
      </c>
      <c r="G920" s="37">
        <v>3.0939999999999999</v>
      </c>
      <c r="H920" s="36">
        <v>256.899</v>
      </c>
      <c r="I920" s="36">
        <v>2.899</v>
      </c>
    </row>
    <row r="921" spans="1:9" x14ac:dyDescent="0.25">
      <c r="A921" s="40">
        <v>53205</v>
      </c>
      <c r="B921" s="38">
        <v>2045</v>
      </c>
      <c r="C921" s="38">
        <v>8</v>
      </c>
      <c r="D921" s="37">
        <v>204.697</v>
      </c>
      <c r="E921" s="37">
        <v>2.1880000000000002</v>
      </c>
      <c r="F921" s="37">
        <v>441.27800000000002</v>
      </c>
      <c r="G921" s="37">
        <v>3.1240000000000001</v>
      </c>
      <c r="H921" s="36">
        <v>257.52</v>
      </c>
      <c r="I921" s="36">
        <v>2.94</v>
      </c>
    </row>
    <row r="922" spans="1:9" x14ac:dyDescent="0.25">
      <c r="A922" s="40">
        <v>53235</v>
      </c>
      <c r="B922" s="38">
        <v>2045</v>
      </c>
      <c r="C922" s="38">
        <v>9</v>
      </c>
      <c r="D922" s="37">
        <v>205.06</v>
      </c>
      <c r="E922" s="37">
        <v>2.1469999999999998</v>
      </c>
      <c r="F922" s="37">
        <v>442.38600000000002</v>
      </c>
      <c r="G922" s="37">
        <v>3.056</v>
      </c>
      <c r="H922" s="36">
        <v>258.13299999999998</v>
      </c>
      <c r="I922" s="36">
        <v>2.891</v>
      </c>
    </row>
    <row r="923" spans="1:9" x14ac:dyDescent="0.25">
      <c r="A923" s="40">
        <v>53266</v>
      </c>
      <c r="B923" s="38">
        <v>2045</v>
      </c>
      <c r="C923" s="38">
        <v>10</v>
      </c>
      <c r="D923" s="37">
        <v>205.423</v>
      </c>
      <c r="E923" s="37">
        <v>2.1480000000000001</v>
      </c>
      <c r="F923" s="37">
        <v>443.49400000000003</v>
      </c>
      <c r="G923" s="37">
        <v>3.0470000000000002</v>
      </c>
      <c r="H923" s="36">
        <v>258.74700000000001</v>
      </c>
      <c r="I923" s="36">
        <v>2.8929999999999998</v>
      </c>
    </row>
    <row r="924" spans="1:9" x14ac:dyDescent="0.25">
      <c r="A924" s="40">
        <v>53296</v>
      </c>
      <c r="B924" s="38">
        <v>2045</v>
      </c>
      <c r="C924" s="38">
        <v>11</v>
      </c>
      <c r="D924" s="37">
        <v>205.78899999999999</v>
      </c>
      <c r="E924" s="37">
        <v>2.1549999999999998</v>
      </c>
      <c r="F924" s="37">
        <v>444.60399999999998</v>
      </c>
      <c r="G924" s="37">
        <v>3.0470000000000002</v>
      </c>
      <c r="H924" s="36">
        <v>259.363</v>
      </c>
      <c r="I924" s="36">
        <v>2.8969999999999998</v>
      </c>
    </row>
    <row r="925" spans="1:9" x14ac:dyDescent="0.25">
      <c r="A925" s="40">
        <v>53327</v>
      </c>
      <c r="B925" s="38">
        <v>2045</v>
      </c>
      <c r="C925" s="38">
        <v>12</v>
      </c>
      <c r="D925" s="37">
        <v>206.15600000000001</v>
      </c>
      <c r="E925" s="37">
        <v>2.1659999999999999</v>
      </c>
      <c r="F925" s="37">
        <v>445.72</v>
      </c>
      <c r="G925" s="37">
        <v>3.0529999999999999</v>
      </c>
      <c r="H925" s="36">
        <v>259.983</v>
      </c>
      <c r="I925" s="36">
        <v>2.9039999999999999</v>
      </c>
    </row>
    <row r="926" spans="1:9" x14ac:dyDescent="0.25">
      <c r="A926" s="40">
        <v>53358</v>
      </c>
      <c r="B926" s="38">
        <v>2046</v>
      </c>
      <c r="C926" s="38">
        <v>1</v>
      </c>
      <c r="D926" s="37">
        <v>206.53299999999999</v>
      </c>
      <c r="E926" s="37">
        <v>2.2130000000000001</v>
      </c>
      <c r="F926" s="37">
        <v>446.86</v>
      </c>
      <c r="G926" s="37">
        <v>3.1120000000000001</v>
      </c>
      <c r="H926" s="36">
        <v>260.61599999999999</v>
      </c>
      <c r="I926" s="36">
        <v>2.9620000000000002</v>
      </c>
    </row>
    <row r="927" spans="1:9" x14ac:dyDescent="0.25">
      <c r="A927" s="40">
        <v>53386</v>
      </c>
      <c r="B927" s="38">
        <v>2046</v>
      </c>
      <c r="C927" s="38">
        <v>2</v>
      </c>
      <c r="D927" s="37">
        <v>206.893</v>
      </c>
      <c r="E927" s="37">
        <v>2.113</v>
      </c>
      <c r="F927" s="37">
        <v>447.94900000000001</v>
      </c>
      <c r="G927" s="37">
        <v>2.9660000000000002</v>
      </c>
      <c r="H927" s="36">
        <v>261.22300000000001</v>
      </c>
      <c r="I927" s="36">
        <v>2.8290000000000002</v>
      </c>
    </row>
    <row r="928" spans="1:9" x14ac:dyDescent="0.25">
      <c r="A928" s="40">
        <v>53417</v>
      </c>
      <c r="B928" s="38">
        <v>2046</v>
      </c>
      <c r="C928" s="38">
        <v>3</v>
      </c>
      <c r="D928" s="37">
        <v>207.255</v>
      </c>
      <c r="E928" s="37">
        <v>2.1190000000000002</v>
      </c>
      <c r="F928" s="37">
        <v>449.04399999999998</v>
      </c>
      <c r="G928" s="37">
        <v>2.9710000000000001</v>
      </c>
      <c r="H928" s="36">
        <v>261.83300000000003</v>
      </c>
      <c r="I928" s="36">
        <v>2.8410000000000002</v>
      </c>
    </row>
    <row r="929" spans="1:9" x14ac:dyDescent="0.25">
      <c r="A929" s="40">
        <v>53447</v>
      </c>
      <c r="B929" s="38">
        <v>2046</v>
      </c>
      <c r="C929" s="38">
        <v>4</v>
      </c>
      <c r="D929" s="37">
        <v>207.62899999999999</v>
      </c>
      <c r="E929" s="37">
        <v>2.1909999999999998</v>
      </c>
      <c r="F929" s="37">
        <v>450.17700000000002</v>
      </c>
      <c r="G929" s="37">
        <v>3.0720000000000001</v>
      </c>
      <c r="H929" s="36">
        <v>262.46699999999998</v>
      </c>
      <c r="I929" s="36">
        <v>2.944</v>
      </c>
    </row>
    <row r="930" spans="1:9" x14ac:dyDescent="0.25">
      <c r="A930" s="40">
        <v>53478</v>
      </c>
      <c r="B930" s="38">
        <v>2046</v>
      </c>
      <c r="C930" s="38">
        <v>5</v>
      </c>
      <c r="D930" s="37">
        <v>208.00299999999999</v>
      </c>
      <c r="E930" s="37">
        <v>2.1829999999999998</v>
      </c>
      <c r="F930" s="37">
        <v>451.31</v>
      </c>
      <c r="G930" s="37">
        <v>3.0619999999999998</v>
      </c>
      <c r="H930" s="36">
        <v>263.101</v>
      </c>
      <c r="I930" s="36">
        <v>2.9380000000000002</v>
      </c>
    </row>
    <row r="931" spans="1:9" x14ac:dyDescent="0.25">
      <c r="A931" s="40">
        <v>53508</v>
      </c>
      <c r="B931" s="38">
        <v>2046</v>
      </c>
      <c r="C931" s="38">
        <v>6</v>
      </c>
      <c r="D931" s="37">
        <v>208.376</v>
      </c>
      <c r="E931" s="37">
        <v>2.17</v>
      </c>
      <c r="F931" s="37">
        <v>452.44</v>
      </c>
      <c r="G931" s="37">
        <v>3.0459999999999998</v>
      </c>
      <c r="H931" s="36">
        <v>263.73399999999998</v>
      </c>
      <c r="I931" s="36">
        <v>2.9239999999999999</v>
      </c>
    </row>
    <row r="932" spans="1:9" x14ac:dyDescent="0.25">
      <c r="A932" s="40">
        <v>53539</v>
      </c>
      <c r="B932" s="38">
        <v>2046</v>
      </c>
      <c r="C932" s="38">
        <v>7</v>
      </c>
      <c r="D932" s="37">
        <v>208.74700000000001</v>
      </c>
      <c r="E932" s="37">
        <v>2.157</v>
      </c>
      <c r="F932" s="37">
        <v>453.56799999999998</v>
      </c>
      <c r="G932" s="37">
        <v>3.032</v>
      </c>
      <c r="H932" s="36">
        <v>264.36500000000001</v>
      </c>
      <c r="I932" s="36">
        <v>2.9119999999999999</v>
      </c>
    </row>
    <row r="933" spans="1:9" x14ac:dyDescent="0.25">
      <c r="A933" s="40">
        <v>53570</v>
      </c>
      <c r="B933" s="38">
        <v>2046</v>
      </c>
      <c r="C933" s="38">
        <v>8</v>
      </c>
      <c r="D933" s="37">
        <v>209.12299999999999</v>
      </c>
      <c r="E933" s="37">
        <v>2.1829999999999998</v>
      </c>
      <c r="F933" s="37">
        <v>454.71199999999999</v>
      </c>
      <c r="G933" s="37">
        <v>3.07</v>
      </c>
      <c r="H933" s="36">
        <v>265.00700000000001</v>
      </c>
      <c r="I933" s="36">
        <v>2.952</v>
      </c>
    </row>
    <row r="934" spans="1:9" x14ac:dyDescent="0.25">
      <c r="A934" s="40">
        <v>53600</v>
      </c>
      <c r="B934" s="38">
        <v>2046</v>
      </c>
      <c r="C934" s="38">
        <v>9</v>
      </c>
      <c r="D934" s="37">
        <v>209.49199999999999</v>
      </c>
      <c r="E934" s="37">
        <v>2.1419999999999999</v>
      </c>
      <c r="F934" s="37">
        <v>455.83800000000002</v>
      </c>
      <c r="G934" s="37">
        <v>3.0129999999999999</v>
      </c>
      <c r="H934" s="36">
        <v>265.63900000000001</v>
      </c>
      <c r="I934" s="36">
        <v>2.9</v>
      </c>
    </row>
    <row r="935" spans="1:9" x14ac:dyDescent="0.25">
      <c r="A935" s="40">
        <v>53631</v>
      </c>
      <c r="B935" s="38">
        <v>2046</v>
      </c>
      <c r="C935" s="38">
        <v>10</v>
      </c>
      <c r="D935" s="37">
        <v>209.863</v>
      </c>
      <c r="E935" s="37">
        <v>2.1419999999999999</v>
      </c>
      <c r="F935" s="37">
        <v>456.96800000000002</v>
      </c>
      <c r="G935" s="37">
        <v>3.0150000000000001</v>
      </c>
      <c r="H935" s="36">
        <v>266.274</v>
      </c>
      <c r="I935" s="36">
        <v>2.9039999999999999</v>
      </c>
    </row>
    <row r="936" spans="1:9" x14ac:dyDescent="0.25">
      <c r="A936" s="40">
        <v>53661</v>
      </c>
      <c r="B936" s="38">
        <v>2046</v>
      </c>
      <c r="C936" s="38">
        <v>11</v>
      </c>
      <c r="D936" s="37">
        <v>210.23500000000001</v>
      </c>
      <c r="E936" s="37">
        <v>2.15</v>
      </c>
      <c r="F936" s="37">
        <v>458.10500000000002</v>
      </c>
      <c r="G936" s="37">
        <v>3.028</v>
      </c>
      <c r="H936" s="36">
        <v>266.91199999999998</v>
      </c>
      <c r="I936" s="36">
        <v>2.9159999999999999</v>
      </c>
    </row>
    <row r="937" spans="1:9" x14ac:dyDescent="0.25">
      <c r="A937" s="40">
        <v>53692</v>
      </c>
      <c r="B937" s="38">
        <v>2046</v>
      </c>
      <c r="C937" s="38">
        <v>12</v>
      </c>
      <c r="D937" s="37">
        <v>210.61</v>
      </c>
      <c r="E937" s="37">
        <v>2.1629999999999998</v>
      </c>
      <c r="F937" s="37">
        <v>459.25299999999999</v>
      </c>
      <c r="G937" s="37">
        <v>3.048</v>
      </c>
      <c r="H937" s="36">
        <v>267.55599999999998</v>
      </c>
      <c r="I937" s="36">
        <v>2.9350000000000001</v>
      </c>
    </row>
    <row r="938" spans="1:9" x14ac:dyDescent="0.25">
      <c r="A938" s="40">
        <v>53723</v>
      </c>
      <c r="B938" s="38">
        <v>2047</v>
      </c>
      <c r="C938" s="38">
        <v>1</v>
      </c>
      <c r="D938" s="37">
        <v>210.994</v>
      </c>
      <c r="E938" s="37">
        <v>2.21</v>
      </c>
      <c r="F938" s="37">
        <v>460.42899999999997</v>
      </c>
      <c r="G938" s="37">
        <v>3.1179999999999999</v>
      </c>
      <c r="H938" s="36">
        <v>268.21699999999998</v>
      </c>
      <c r="I938" s="36">
        <v>3.0009999999999999</v>
      </c>
    </row>
    <row r="939" spans="1:9" x14ac:dyDescent="0.25">
      <c r="A939" s="40">
        <v>53751</v>
      </c>
      <c r="B939" s="38">
        <v>2047</v>
      </c>
      <c r="C939" s="38">
        <v>2</v>
      </c>
      <c r="D939" s="37">
        <v>211.36099999999999</v>
      </c>
      <c r="E939" s="37">
        <v>2.109</v>
      </c>
      <c r="F939" s="37">
        <v>461.55799999999999</v>
      </c>
      <c r="G939" s="37">
        <v>2.98</v>
      </c>
      <c r="H939" s="36">
        <v>268.84899999999999</v>
      </c>
      <c r="I939" s="36">
        <v>2.8679999999999999</v>
      </c>
    </row>
    <row r="940" spans="1:9" x14ac:dyDescent="0.25">
      <c r="A940" s="40">
        <v>53782</v>
      </c>
      <c r="B940" s="38">
        <v>2047</v>
      </c>
      <c r="C940" s="38">
        <v>3</v>
      </c>
      <c r="D940" s="37">
        <v>211.73</v>
      </c>
      <c r="E940" s="37">
        <v>2.1120000000000001</v>
      </c>
      <c r="F940" s="37">
        <v>462.69299999999998</v>
      </c>
      <c r="G940" s="37">
        <v>2.9910000000000001</v>
      </c>
      <c r="H940" s="36">
        <v>269.48599999999999</v>
      </c>
      <c r="I940" s="36">
        <v>2.8780000000000001</v>
      </c>
    </row>
    <row r="941" spans="1:9" x14ac:dyDescent="0.25">
      <c r="A941" s="40">
        <v>53812</v>
      </c>
      <c r="B941" s="38">
        <v>2047</v>
      </c>
      <c r="C941" s="38">
        <v>4</v>
      </c>
      <c r="D941" s="37">
        <v>212.11099999999999</v>
      </c>
      <c r="E941" s="37">
        <v>2.1840000000000002</v>
      </c>
      <c r="F941" s="37">
        <v>463.87</v>
      </c>
      <c r="G941" s="37">
        <v>3.0960000000000001</v>
      </c>
      <c r="H941" s="36">
        <v>270.14600000000002</v>
      </c>
      <c r="I941" s="36">
        <v>2.9790000000000001</v>
      </c>
    </row>
    <row r="942" spans="1:9" x14ac:dyDescent="0.25">
      <c r="A942" s="40">
        <v>53843</v>
      </c>
      <c r="B942" s="38">
        <v>2047</v>
      </c>
      <c r="C942" s="38">
        <v>5</v>
      </c>
      <c r="D942" s="37">
        <v>212.49299999999999</v>
      </c>
      <c r="E942" s="37">
        <v>2.1779999999999999</v>
      </c>
      <c r="F942" s="37">
        <v>465.04700000000003</v>
      </c>
      <c r="G942" s="37">
        <v>3.089</v>
      </c>
      <c r="H942" s="36">
        <v>270.80500000000001</v>
      </c>
      <c r="I942" s="36">
        <v>2.97</v>
      </c>
    </row>
    <row r="943" spans="1:9" x14ac:dyDescent="0.25">
      <c r="A943" s="40">
        <v>53873</v>
      </c>
      <c r="B943" s="38">
        <v>2047</v>
      </c>
      <c r="C943" s="38">
        <v>6</v>
      </c>
      <c r="D943" s="37">
        <v>212.87299999999999</v>
      </c>
      <c r="E943" s="37">
        <v>2.17</v>
      </c>
      <c r="F943" s="37">
        <v>466.22199999999998</v>
      </c>
      <c r="G943" s="37">
        <v>3.0739999999999998</v>
      </c>
      <c r="H943" s="36">
        <v>271.46300000000002</v>
      </c>
      <c r="I943" s="36">
        <v>2.9540000000000002</v>
      </c>
    </row>
    <row r="944" spans="1:9" x14ac:dyDescent="0.25">
      <c r="A944" s="40">
        <v>53904</v>
      </c>
      <c r="B944" s="38">
        <v>2047</v>
      </c>
      <c r="C944" s="38">
        <v>7</v>
      </c>
      <c r="D944" s="37">
        <v>213.25299999999999</v>
      </c>
      <c r="E944" s="37">
        <v>2.1629999999999998</v>
      </c>
      <c r="F944" s="37">
        <v>467.39499999999998</v>
      </c>
      <c r="G944" s="37">
        <v>3.0609999999999999</v>
      </c>
      <c r="H944" s="36">
        <v>272.12</v>
      </c>
      <c r="I944" s="36">
        <v>2.9420000000000002</v>
      </c>
    </row>
    <row r="945" spans="1:9" x14ac:dyDescent="0.25">
      <c r="A945" s="40">
        <v>53935</v>
      </c>
      <c r="B945" s="38">
        <v>2047</v>
      </c>
      <c r="C945" s="38">
        <v>8</v>
      </c>
      <c r="D945" s="37">
        <v>213.63900000000001</v>
      </c>
      <c r="E945" s="37">
        <v>2.1949999999999998</v>
      </c>
      <c r="F945" s="37">
        <v>468.58600000000001</v>
      </c>
      <c r="G945" s="37">
        <v>3.1019999999999999</v>
      </c>
      <c r="H945" s="36">
        <v>272.78800000000001</v>
      </c>
      <c r="I945" s="36">
        <v>2.9870000000000001</v>
      </c>
    </row>
    <row r="946" spans="1:9" x14ac:dyDescent="0.25">
      <c r="A946" s="40">
        <v>53965</v>
      </c>
      <c r="B946" s="38">
        <v>2047</v>
      </c>
      <c r="C946" s="38">
        <v>9</v>
      </c>
      <c r="D946" s="37">
        <v>214.02</v>
      </c>
      <c r="E946" s="37">
        <v>2.157</v>
      </c>
      <c r="F946" s="37">
        <v>469.76</v>
      </c>
      <c r="G946" s="37">
        <v>3.0470000000000002</v>
      </c>
      <c r="H946" s="36">
        <v>273.44799999999998</v>
      </c>
      <c r="I946" s="36">
        <v>2.9420000000000002</v>
      </c>
    </row>
    <row r="947" spans="1:9" x14ac:dyDescent="0.25">
      <c r="A947" s="40">
        <v>53996</v>
      </c>
      <c r="B947" s="38">
        <v>2047</v>
      </c>
      <c r="C947" s="38">
        <v>10</v>
      </c>
      <c r="D947" s="37">
        <v>214.40100000000001</v>
      </c>
      <c r="E947" s="37">
        <v>2.1579999999999999</v>
      </c>
      <c r="F947" s="37">
        <v>470.93599999999998</v>
      </c>
      <c r="G947" s="37">
        <v>3.048</v>
      </c>
      <c r="H947" s="36">
        <v>274.11200000000002</v>
      </c>
      <c r="I947" s="36">
        <v>2.9510000000000001</v>
      </c>
    </row>
    <row r="948" spans="1:9" x14ac:dyDescent="0.25">
      <c r="A948" s="40">
        <v>54026</v>
      </c>
      <c r="B948" s="38">
        <v>2047</v>
      </c>
      <c r="C948" s="38">
        <v>11</v>
      </c>
      <c r="D948" s="37">
        <v>214.78299999999999</v>
      </c>
      <c r="E948" s="37">
        <v>2.161</v>
      </c>
      <c r="F948" s="37">
        <v>472.11799999999999</v>
      </c>
      <c r="G948" s="37">
        <v>3.052</v>
      </c>
      <c r="H948" s="36">
        <v>274.77999999999997</v>
      </c>
      <c r="I948" s="36">
        <v>2.964</v>
      </c>
    </row>
    <row r="949" spans="1:9" x14ac:dyDescent="0.25">
      <c r="A949" s="40">
        <v>54057</v>
      </c>
      <c r="B949" s="38">
        <v>2047</v>
      </c>
      <c r="C949" s="38">
        <v>12</v>
      </c>
      <c r="D949" s="37">
        <v>215.167</v>
      </c>
      <c r="E949" s="37">
        <v>2.1659999999999999</v>
      </c>
      <c r="F949" s="37">
        <v>473.30500000000001</v>
      </c>
      <c r="G949" s="37">
        <v>3.0609999999999999</v>
      </c>
      <c r="H949" s="36">
        <v>275.45299999999997</v>
      </c>
      <c r="I949" s="36">
        <v>2.9809999999999999</v>
      </c>
    </row>
    <row r="950" spans="1:9" x14ac:dyDescent="0.25">
      <c r="A950" s="40">
        <v>54088</v>
      </c>
      <c r="B950" s="38">
        <v>2048</v>
      </c>
      <c r="C950" s="38">
        <v>1</v>
      </c>
      <c r="D950" s="37">
        <v>215.559</v>
      </c>
      <c r="E950" s="37">
        <v>2.2090000000000001</v>
      </c>
      <c r="F950" s="37">
        <v>474.51900000000001</v>
      </c>
      <c r="G950" s="37">
        <v>3.121</v>
      </c>
      <c r="H950" s="36">
        <v>276.14400000000001</v>
      </c>
      <c r="I950" s="36">
        <v>3.05</v>
      </c>
    </row>
    <row r="951" spans="1:9" x14ac:dyDescent="0.25">
      <c r="A951" s="40">
        <v>54116</v>
      </c>
      <c r="B951" s="38">
        <v>2048</v>
      </c>
      <c r="C951" s="38">
        <v>2</v>
      </c>
      <c r="D951" s="37">
        <v>215.941</v>
      </c>
      <c r="E951" s="37">
        <v>2.1459999999999999</v>
      </c>
      <c r="F951" s="37">
        <v>475.70100000000002</v>
      </c>
      <c r="G951" s="37">
        <v>3.0289999999999999</v>
      </c>
      <c r="H951" s="36">
        <v>276.81799999999998</v>
      </c>
      <c r="I951" s="36">
        <v>2.9689999999999999</v>
      </c>
    </row>
    <row r="952" spans="1:9" x14ac:dyDescent="0.25">
      <c r="A952" s="40">
        <v>54148</v>
      </c>
      <c r="B952" s="38">
        <v>2048</v>
      </c>
      <c r="C952" s="38">
        <v>3</v>
      </c>
      <c r="D952" s="37">
        <v>216.32499999999999</v>
      </c>
      <c r="E952" s="37">
        <v>2.1539999999999999</v>
      </c>
      <c r="F952" s="37">
        <v>476.88900000000001</v>
      </c>
      <c r="G952" s="37">
        <v>3.0379999999999998</v>
      </c>
      <c r="H952" s="36">
        <v>277.49700000000001</v>
      </c>
      <c r="I952" s="36">
        <v>2.9870000000000001</v>
      </c>
    </row>
    <row r="953" spans="1:9" x14ac:dyDescent="0.25">
      <c r="A953" s="40">
        <v>54178</v>
      </c>
      <c r="B953" s="38">
        <v>2048</v>
      </c>
      <c r="C953" s="38">
        <v>4</v>
      </c>
      <c r="D953" s="37">
        <v>216.71600000000001</v>
      </c>
      <c r="E953" s="37">
        <v>2.194</v>
      </c>
      <c r="F953" s="37">
        <v>478.101</v>
      </c>
      <c r="G953" s="37">
        <v>3.0939999999999999</v>
      </c>
      <c r="H953" s="36">
        <v>278.19400000000002</v>
      </c>
      <c r="I953" s="36">
        <v>3.0529999999999999</v>
      </c>
    </row>
    <row r="954" spans="1:9" x14ac:dyDescent="0.25">
      <c r="A954" s="40">
        <v>54209</v>
      </c>
      <c r="B954" s="38">
        <v>2048</v>
      </c>
      <c r="C954" s="38">
        <v>5</v>
      </c>
      <c r="D954" s="37">
        <v>217.108</v>
      </c>
      <c r="E954" s="37">
        <v>2.1920000000000002</v>
      </c>
      <c r="F954" s="37">
        <v>479.31599999999997</v>
      </c>
      <c r="G954" s="37">
        <v>3.093</v>
      </c>
      <c r="H954" s="36">
        <v>278.89400000000001</v>
      </c>
      <c r="I954" s="36">
        <v>3.0630000000000002</v>
      </c>
    </row>
    <row r="955" spans="1:9" x14ac:dyDescent="0.25">
      <c r="A955" s="40">
        <v>54239</v>
      </c>
      <c r="B955" s="38">
        <v>2048</v>
      </c>
      <c r="C955" s="38">
        <v>6</v>
      </c>
      <c r="D955" s="37">
        <v>217.5</v>
      </c>
      <c r="E955" s="37">
        <v>2.1859999999999999</v>
      </c>
      <c r="F955" s="37">
        <v>480.53199999999998</v>
      </c>
      <c r="G955" s="37">
        <v>3.0870000000000002</v>
      </c>
      <c r="H955" s="36">
        <v>279.59699999999998</v>
      </c>
      <c r="I955" s="36">
        <v>3.069</v>
      </c>
    </row>
    <row r="956" spans="1:9" x14ac:dyDescent="0.25">
      <c r="A956" s="40">
        <v>54270</v>
      </c>
      <c r="B956" s="38">
        <v>2048</v>
      </c>
      <c r="C956" s="38">
        <v>7</v>
      </c>
      <c r="D956" s="37">
        <v>217.89099999999999</v>
      </c>
      <c r="E956" s="37">
        <v>2.177</v>
      </c>
      <c r="F956" s="37">
        <v>481.74799999999999</v>
      </c>
      <c r="G956" s="37">
        <v>3.0790000000000002</v>
      </c>
      <c r="H956" s="36">
        <v>280.303</v>
      </c>
      <c r="I956" s="36">
        <v>3.07</v>
      </c>
    </row>
    <row r="957" spans="1:9" x14ac:dyDescent="0.25">
      <c r="A957" s="40">
        <v>54301</v>
      </c>
      <c r="B957" s="38">
        <v>2048</v>
      </c>
      <c r="C957" s="38">
        <v>8</v>
      </c>
      <c r="D957" s="37">
        <v>218.28700000000001</v>
      </c>
      <c r="E957" s="37">
        <v>2.2050000000000001</v>
      </c>
      <c r="F957" s="37">
        <v>482.983</v>
      </c>
      <c r="G957" s="37">
        <v>3.1179999999999999</v>
      </c>
      <c r="H957" s="36">
        <v>281.02</v>
      </c>
      <c r="I957" s="36">
        <v>3.1160000000000001</v>
      </c>
    </row>
    <row r="958" spans="1:9" x14ac:dyDescent="0.25">
      <c r="A958" s="40">
        <v>54331</v>
      </c>
      <c r="B958" s="38">
        <v>2048</v>
      </c>
      <c r="C958" s="38">
        <v>9</v>
      </c>
      <c r="D958" s="37">
        <v>218.67599999999999</v>
      </c>
      <c r="E958" s="37">
        <v>2.161</v>
      </c>
      <c r="F958" s="37">
        <v>484.19600000000003</v>
      </c>
      <c r="G958" s="37">
        <v>3.0569999999999999</v>
      </c>
      <c r="H958" s="36">
        <v>281.726</v>
      </c>
      <c r="I958" s="36">
        <v>3.0569999999999999</v>
      </c>
    </row>
    <row r="959" spans="1:9" x14ac:dyDescent="0.25">
      <c r="A959" s="40">
        <v>54362</v>
      </c>
      <c r="B959" s="38">
        <v>2048</v>
      </c>
      <c r="C959" s="38">
        <v>10</v>
      </c>
      <c r="D959" s="37">
        <v>219.066</v>
      </c>
      <c r="E959" s="37">
        <v>2.16</v>
      </c>
      <c r="F959" s="37">
        <v>485.411</v>
      </c>
      <c r="G959" s="37">
        <v>3.0550000000000002</v>
      </c>
      <c r="H959" s="36">
        <v>282.43400000000003</v>
      </c>
      <c r="I959" s="36">
        <v>3.0579999999999998</v>
      </c>
    </row>
    <row r="960" spans="1:9" x14ac:dyDescent="0.25">
      <c r="A960" s="40">
        <v>54392</v>
      </c>
      <c r="B960" s="38">
        <v>2048</v>
      </c>
      <c r="C960" s="38">
        <v>11</v>
      </c>
      <c r="D960" s="37">
        <v>219.458</v>
      </c>
      <c r="E960" s="37">
        <v>2.1659999999999999</v>
      </c>
      <c r="F960" s="37">
        <v>486.63400000000001</v>
      </c>
      <c r="G960" s="37">
        <v>3.0640000000000001</v>
      </c>
      <c r="H960" s="36">
        <v>283.14699999999999</v>
      </c>
      <c r="I960" s="36">
        <v>3.069</v>
      </c>
    </row>
    <row r="961" spans="1:9" x14ac:dyDescent="0.25">
      <c r="A961" s="40">
        <v>54423</v>
      </c>
      <c r="B961" s="38">
        <v>2048</v>
      </c>
      <c r="C961" s="38">
        <v>12</v>
      </c>
      <c r="D961" s="37">
        <v>219.852</v>
      </c>
      <c r="E961" s="37">
        <v>2.1779999999999999</v>
      </c>
      <c r="F961" s="37">
        <v>487.86599999999999</v>
      </c>
      <c r="G961" s="37">
        <v>3.081</v>
      </c>
      <c r="H961" s="36">
        <v>283.86599999999999</v>
      </c>
      <c r="I961" s="36">
        <v>3.09</v>
      </c>
    </row>
    <row r="962" spans="1:9" x14ac:dyDescent="0.25">
      <c r="A962" s="40">
        <v>54454</v>
      </c>
      <c r="B962" s="38">
        <v>2049</v>
      </c>
      <c r="C962" s="38">
        <v>1</v>
      </c>
      <c r="D962" s="37">
        <v>220.256</v>
      </c>
      <c r="E962" s="37">
        <v>2.226</v>
      </c>
      <c r="F962" s="37">
        <v>489.12799999999999</v>
      </c>
      <c r="G962" s="37">
        <v>3.149</v>
      </c>
      <c r="H962" s="36">
        <v>284.60399999999998</v>
      </c>
      <c r="I962" s="36">
        <v>3.1640000000000001</v>
      </c>
    </row>
    <row r="963" spans="1:9" x14ac:dyDescent="0.25">
      <c r="A963" s="40">
        <v>54482</v>
      </c>
      <c r="B963" s="38">
        <v>2049</v>
      </c>
      <c r="C963" s="38">
        <v>2</v>
      </c>
      <c r="D963" s="37">
        <v>220.642</v>
      </c>
      <c r="E963" s="37">
        <v>2.1240000000000001</v>
      </c>
      <c r="F963" s="37">
        <v>490.33600000000001</v>
      </c>
      <c r="G963" s="37">
        <v>3.0059999999999998</v>
      </c>
      <c r="H963" s="36">
        <v>285.31200000000001</v>
      </c>
      <c r="I963" s="36">
        <v>3.03</v>
      </c>
    </row>
    <row r="964" spans="1:9" x14ac:dyDescent="0.25">
      <c r="A964" s="40">
        <v>54513</v>
      </c>
      <c r="B964" s="38">
        <v>2049</v>
      </c>
      <c r="C964" s="38">
        <v>3</v>
      </c>
      <c r="D964" s="37">
        <v>221.03</v>
      </c>
      <c r="E964" s="37">
        <v>2.129</v>
      </c>
      <c r="F964" s="37">
        <v>491.55099999999999</v>
      </c>
      <c r="G964" s="37">
        <v>3.0139999999999998</v>
      </c>
      <c r="H964" s="36">
        <v>286.02699999999999</v>
      </c>
      <c r="I964" s="36">
        <v>3.0489999999999999</v>
      </c>
    </row>
    <row r="965" spans="1:9" x14ac:dyDescent="0.25">
      <c r="A965" s="40">
        <v>54543</v>
      </c>
      <c r="B965" s="38">
        <v>2049</v>
      </c>
      <c r="C965" s="38">
        <v>4</v>
      </c>
      <c r="D965" s="37">
        <v>221.43100000000001</v>
      </c>
      <c r="E965" s="37">
        <v>2.2029999999999998</v>
      </c>
      <c r="F965" s="37">
        <v>492.81</v>
      </c>
      <c r="G965" s="37">
        <v>3.1160000000000001</v>
      </c>
      <c r="H965" s="36">
        <v>286.77100000000002</v>
      </c>
      <c r="I965" s="36">
        <v>3.1640000000000001</v>
      </c>
    </row>
    <row r="966" spans="1:9" x14ac:dyDescent="0.25">
      <c r="A966" s="40">
        <v>54574</v>
      </c>
      <c r="B966" s="38">
        <v>2049</v>
      </c>
      <c r="C966" s="38">
        <v>5</v>
      </c>
      <c r="D966" s="37">
        <v>221.834</v>
      </c>
      <c r="E966" s="37">
        <v>2.2010000000000001</v>
      </c>
      <c r="F966" s="37">
        <v>494.06700000000001</v>
      </c>
      <c r="G966" s="37">
        <v>3.105</v>
      </c>
      <c r="H966" s="36">
        <v>287.51600000000002</v>
      </c>
      <c r="I966" s="36">
        <v>3.1619999999999999</v>
      </c>
    </row>
    <row r="967" spans="1:9" x14ac:dyDescent="0.25">
      <c r="A967" s="40">
        <v>54604</v>
      </c>
      <c r="B967" s="38">
        <v>2049</v>
      </c>
      <c r="C967" s="38">
        <v>6</v>
      </c>
      <c r="D967" s="37">
        <v>222.23500000000001</v>
      </c>
      <c r="E967" s="37">
        <v>2.1960000000000002</v>
      </c>
      <c r="F967" s="37">
        <v>495.32100000000003</v>
      </c>
      <c r="G967" s="37">
        <v>3.0880000000000001</v>
      </c>
      <c r="H967" s="36">
        <v>288.26</v>
      </c>
      <c r="I967" s="36">
        <v>3.1520000000000001</v>
      </c>
    </row>
    <row r="968" spans="1:9" x14ac:dyDescent="0.25">
      <c r="A968" s="40">
        <v>54635</v>
      </c>
      <c r="B968" s="38">
        <v>2049</v>
      </c>
      <c r="C968" s="38">
        <v>7</v>
      </c>
      <c r="D968" s="37">
        <v>222.637</v>
      </c>
      <c r="E968" s="37">
        <v>2.19</v>
      </c>
      <c r="F968" s="37">
        <v>496.57100000000003</v>
      </c>
      <c r="G968" s="37">
        <v>3.0720000000000001</v>
      </c>
      <c r="H968" s="36">
        <v>289.005</v>
      </c>
      <c r="I968" s="36">
        <v>3.1419999999999999</v>
      </c>
    </row>
    <row r="969" spans="1:9" x14ac:dyDescent="0.25">
      <c r="A969" s="40">
        <v>54666</v>
      </c>
      <c r="B969" s="38">
        <v>2049</v>
      </c>
      <c r="C969" s="38">
        <v>8</v>
      </c>
      <c r="D969" s="37">
        <v>223.04499999999999</v>
      </c>
      <c r="E969" s="37">
        <v>2.2200000000000002</v>
      </c>
      <c r="F969" s="37">
        <v>497.84199999999998</v>
      </c>
      <c r="G969" s="37">
        <v>3.1139999999999999</v>
      </c>
      <c r="H969" s="36">
        <v>289.762</v>
      </c>
      <c r="I969" s="36">
        <v>3.1890000000000001</v>
      </c>
    </row>
    <row r="970" spans="1:9" x14ac:dyDescent="0.25">
      <c r="A970" s="40">
        <v>54696</v>
      </c>
      <c r="B970" s="38">
        <v>2049</v>
      </c>
      <c r="C970" s="38">
        <v>9</v>
      </c>
      <c r="D970" s="37">
        <v>223.446</v>
      </c>
      <c r="E970" s="37">
        <v>2.1789999999999998</v>
      </c>
      <c r="F970" s="37">
        <v>499.09300000000002</v>
      </c>
      <c r="G970" s="37">
        <v>3.0590000000000002</v>
      </c>
      <c r="H970" s="36">
        <v>290.50799999999998</v>
      </c>
      <c r="I970" s="36">
        <v>3.1360000000000001</v>
      </c>
    </row>
    <row r="971" spans="1:9" x14ac:dyDescent="0.25">
      <c r="A971" s="40">
        <v>54727</v>
      </c>
      <c r="B971" s="38">
        <v>2049</v>
      </c>
      <c r="C971" s="38">
        <v>10</v>
      </c>
      <c r="D971" s="37">
        <v>223.84800000000001</v>
      </c>
      <c r="E971" s="37">
        <v>2.1789999999999998</v>
      </c>
      <c r="F971" s="37">
        <v>500.35</v>
      </c>
      <c r="G971" s="37">
        <v>3.0630000000000002</v>
      </c>
      <c r="H971" s="36">
        <v>291.25799999999998</v>
      </c>
      <c r="I971" s="36">
        <v>3.1440000000000001</v>
      </c>
    </row>
    <row r="972" spans="1:9" x14ac:dyDescent="0.25">
      <c r="A972" s="40">
        <v>54757</v>
      </c>
      <c r="B972" s="38">
        <v>2049</v>
      </c>
      <c r="C972" s="38">
        <v>11</v>
      </c>
      <c r="D972" s="37">
        <v>224.251</v>
      </c>
      <c r="E972" s="37">
        <v>2.1850000000000001</v>
      </c>
      <c r="F972" s="37">
        <v>501.61399999999998</v>
      </c>
      <c r="G972" s="37">
        <v>3.0760000000000001</v>
      </c>
      <c r="H972" s="36">
        <v>292.01499999999999</v>
      </c>
      <c r="I972" s="36">
        <v>3.1619999999999999</v>
      </c>
    </row>
    <row r="973" spans="1:9" x14ac:dyDescent="0.25">
      <c r="A973" s="40">
        <v>54788</v>
      </c>
      <c r="B973" s="38">
        <v>2049</v>
      </c>
      <c r="C973" s="38">
        <v>12</v>
      </c>
      <c r="D973" s="37">
        <v>224.65799999999999</v>
      </c>
      <c r="E973" s="37">
        <v>2.1960000000000002</v>
      </c>
      <c r="F973" s="37">
        <v>502.89</v>
      </c>
      <c r="G973" s="37">
        <v>3.0939999999999999</v>
      </c>
      <c r="H973" s="36">
        <v>292.779</v>
      </c>
      <c r="I973" s="36">
        <v>3.1869999999999998</v>
      </c>
    </row>
    <row r="974" spans="1:9" x14ac:dyDescent="0.25">
      <c r="A974" s="40">
        <v>54819</v>
      </c>
      <c r="B974" s="38">
        <v>2050</v>
      </c>
      <c r="C974" s="38">
        <v>1</v>
      </c>
      <c r="D974" s="37">
        <v>225.07300000000001</v>
      </c>
      <c r="E974" s="37">
        <v>2.2440000000000002</v>
      </c>
      <c r="F974" s="37">
        <v>504.197</v>
      </c>
      <c r="G974" s="37">
        <v>3.1640000000000001</v>
      </c>
      <c r="H974" s="36">
        <v>293.56400000000002</v>
      </c>
      <c r="I974" s="36">
        <v>3.2650000000000001</v>
      </c>
    </row>
    <row r="975" spans="1:9" x14ac:dyDescent="0.25">
      <c r="A975" s="40">
        <v>54847</v>
      </c>
      <c r="B975" s="38">
        <v>2050</v>
      </c>
      <c r="C975" s="38">
        <v>2</v>
      </c>
      <c r="D975" s="37">
        <v>225.471</v>
      </c>
      <c r="E975" s="37">
        <v>2.1429999999999998</v>
      </c>
      <c r="F975" s="37">
        <v>505.45</v>
      </c>
      <c r="G975" s="37">
        <v>3.024</v>
      </c>
      <c r="H975" s="36">
        <v>294.31799999999998</v>
      </c>
      <c r="I975" s="36">
        <v>3.125</v>
      </c>
    </row>
    <row r="976" spans="1:9" x14ac:dyDescent="0.25">
      <c r="A976" s="40">
        <v>54878</v>
      </c>
      <c r="B976" s="38">
        <v>2050</v>
      </c>
      <c r="C976" s="38">
        <v>3</v>
      </c>
      <c r="D976" s="37">
        <v>225.87100000000001</v>
      </c>
      <c r="E976" s="37">
        <v>2.149</v>
      </c>
      <c r="F976" s="37">
        <v>506.71100000000001</v>
      </c>
      <c r="G976" s="37">
        <v>3.0350000000000001</v>
      </c>
      <c r="H976" s="36">
        <v>295.07799999999997</v>
      </c>
      <c r="I976" s="36">
        <v>3.141</v>
      </c>
    </row>
    <row r="977" spans="1:9" x14ac:dyDescent="0.25">
      <c r="A977" s="40">
        <v>54908</v>
      </c>
      <c r="B977" s="38">
        <v>2050</v>
      </c>
      <c r="C977" s="38">
        <v>4</v>
      </c>
      <c r="D977" s="37">
        <v>226.286</v>
      </c>
      <c r="E977" s="37">
        <v>2.2240000000000002</v>
      </c>
      <c r="F977" s="37">
        <v>508.01900000000001</v>
      </c>
      <c r="G977" s="37">
        <v>3.1419999999999999</v>
      </c>
      <c r="H977" s="36">
        <v>295.86700000000002</v>
      </c>
      <c r="I977" s="36">
        <v>3.2570000000000001</v>
      </c>
    </row>
    <row r="978" spans="1:9" x14ac:dyDescent="0.25">
      <c r="A978" s="40">
        <v>54939</v>
      </c>
      <c r="B978" s="38">
        <v>2050</v>
      </c>
      <c r="C978" s="38">
        <v>5</v>
      </c>
      <c r="D978" s="37">
        <v>226.7</v>
      </c>
      <c r="E978" s="37">
        <v>2.2170000000000001</v>
      </c>
      <c r="F978" s="37">
        <v>509.32799999999997</v>
      </c>
      <c r="G978" s="37">
        <v>3.1349999999999998</v>
      </c>
      <c r="H978" s="36">
        <v>296.65699999999998</v>
      </c>
      <c r="I978" s="36">
        <v>3.254</v>
      </c>
    </row>
    <row r="979" spans="1:9" x14ac:dyDescent="0.25">
      <c r="A979" s="40">
        <v>54969</v>
      </c>
      <c r="B979" s="38">
        <v>2050</v>
      </c>
      <c r="C979" s="38">
        <v>6</v>
      </c>
      <c r="D979" s="37">
        <v>227.11199999999999</v>
      </c>
      <c r="E979" s="37">
        <v>2.2050000000000001</v>
      </c>
      <c r="F979" s="37">
        <v>510.63400000000001</v>
      </c>
      <c r="G979" s="37">
        <v>3.121</v>
      </c>
      <c r="H979" s="36">
        <v>297.447</v>
      </c>
      <c r="I979" s="36">
        <v>3.2429999999999999</v>
      </c>
    </row>
    <row r="980" spans="1:9" x14ac:dyDescent="0.25">
      <c r="A980" s="40">
        <v>55000</v>
      </c>
      <c r="B980" s="38">
        <v>2050</v>
      </c>
      <c r="C980" s="38">
        <v>7</v>
      </c>
      <c r="D980" s="37">
        <v>227.523</v>
      </c>
      <c r="E980" s="37">
        <v>2.194</v>
      </c>
      <c r="F980" s="37">
        <v>511.93799999999999</v>
      </c>
      <c r="G980" s="37">
        <v>3.1080000000000001</v>
      </c>
      <c r="H980" s="36">
        <v>298.238</v>
      </c>
      <c r="I980" s="36">
        <v>3.2349999999999999</v>
      </c>
    </row>
    <row r="981" spans="1:9" x14ac:dyDescent="0.25">
      <c r="A981" s="40">
        <v>55031</v>
      </c>
      <c r="B981" s="38">
        <v>2050</v>
      </c>
      <c r="C981" s="38">
        <v>8</v>
      </c>
      <c r="D981" s="37">
        <v>227.94</v>
      </c>
      <c r="E981" s="37">
        <v>2.2210000000000001</v>
      </c>
      <c r="F981" s="37">
        <v>513.26199999999994</v>
      </c>
      <c r="G981" s="37">
        <v>3.149</v>
      </c>
      <c r="H981" s="36">
        <v>299.04300000000001</v>
      </c>
      <c r="I981" s="36">
        <v>3.2869999999999999</v>
      </c>
    </row>
    <row r="982" spans="1:9" x14ac:dyDescent="0.25">
      <c r="A982" s="40">
        <v>55061</v>
      </c>
      <c r="B982" s="38">
        <v>2050</v>
      </c>
      <c r="C982" s="38">
        <v>9</v>
      </c>
      <c r="D982" s="37">
        <v>228.35</v>
      </c>
      <c r="E982" s="37">
        <v>2.1800000000000002</v>
      </c>
      <c r="F982" s="37">
        <v>514.56600000000003</v>
      </c>
      <c r="G982" s="37">
        <v>3.0920000000000001</v>
      </c>
      <c r="H982" s="36">
        <v>299.83699999999999</v>
      </c>
      <c r="I982" s="36">
        <v>3.2360000000000002</v>
      </c>
    </row>
    <row r="983" spans="1:9" x14ac:dyDescent="0.25">
      <c r="A983" s="40">
        <v>55092</v>
      </c>
      <c r="B983" s="38">
        <v>2050</v>
      </c>
      <c r="C983" s="38">
        <v>10</v>
      </c>
      <c r="D983" s="37">
        <v>228.761</v>
      </c>
      <c r="E983" s="37">
        <v>2.1819999999999999</v>
      </c>
      <c r="F983" s="37">
        <v>515.875</v>
      </c>
      <c r="G983" s="37">
        <v>3.0950000000000002</v>
      </c>
      <c r="H983" s="36">
        <v>300.63600000000002</v>
      </c>
      <c r="I983" s="36">
        <v>3.242</v>
      </c>
    </row>
    <row r="984" spans="1:9" x14ac:dyDescent="0.25">
      <c r="A984" s="40">
        <v>55122</v>
      </c>
      <c r="B984" s="38">
        <v>2050</v>
      </c>
      <c r="C984" s="38">
        <v>11</v>
      </c>
      <c r="D984" s="37">
        <v>229.17500000000001</v>
      </c>
      <c r="E984" s="37">
        <v>2.1909999999999998</v>
      </c>
      <c r="F984" s="37">
        <v>517.19200000000001</v>
      </c>
      <c r="G984" s="37">
        <v>3.1059999999999999</v>
      </c>
      <c r="H984" s="36">
        <v>301.43900000000002</v>
      </c>
      <c r="I984" s="36">
        <v>3.2530000000000001</v>
      </c>
    </row>
    <row r="985" spans="1:9" x14ac:dyDescent="0.25">
      <c r="A985" s="40">
        <v>55153</v>
      </c>
      <c r="B985" s="38">
        <v>2050</v>
      </c>
      <c r="C985" s="38">
        <v>12</v>
      </c>
      <c r="D985" s="37">
        <v>229.59200000000001</v>
      </c>
      <c r="E985" s="37">
        <v>2.206</v>
      </c>
      <c r="F985" s="37">
        <v>518.52</v>
      </c>
      <c r="G985" s="37">
        <v>3.125</v>
      </c>
      <c r="H985" s="36">
        <v>302.24700000000001</v>
      </c>
      <c r="I985" s="36">
        <v>3.266</v>
      </c>
    </row>
    <row r="986" spans="1:9" x14ac:dyDescent="0.25">
      <c r="A986" s="40">
        <v>55184</v>
      </c>
      <c r="B986" s="38">
        <v>2051</v>
      </c>
      <c r="C986" s="38">
        <v>1</v>
      </c>
      <c r="D986" s="37">
        <v>230.01900000000001</v>
      </c>
      <c r="E986" s="37">
        <v>2.2549999999999999</v>
      </c>
      <c r="F986" s="37">
        <v>519.88099999999997</v>
      </c>
      <c r="G986" s="37">
        <v>3.1949999999999998</v>
      </c>
      <c r="H986" s="36">
        <v>303.07400000000001</v>
      </c>
      <c r="I986" s="36">
        <v>3.335</v>
      </c>
    </row>
    <row r="987" spans="1:9" x14ac:dyDescent="0.25">
      <c r="A987" s="40">
        <v>55212</v>
      </c>
      <c r="B987" s="38">
        <v>2051</v>
      </c>
      <c r="C987" s="38">
        <v>2</v>
      </c>
      <c r="D987" s="37">
        <v>230.428</v>
      </c>
      <c r="E987" s="37">
        <v>2.1539999999999999</v>
      </c>
      <c r="F987" s="37">
        <v>521.18499999999995</v>
      </c>
      <c r="G987" s="37">
        <v>3.0529999999999999</v>
      </c>
      <c r="H987" s="36">
        <v>303.86799999999999</v>
      </c>
      <c r="I987" s="36">
        <v>3.1859999999999999</v>
      </c>
    </row>
    <row r="988" spans="1:9" x14ac:dyDescent="0.25">
      <c r="A988" s="40">
        <v>55243</v>
      </c>
      <c r="B988" s="38">
        <v>2051</v>
      </c>
      <c r="C988" s="38">
        <v>3</v>
      </c>
      <c r="D988" s="37">
        <v>230.83799999999999</v>
      </c>
      <c r="E988" s="37">
        <v>2.1579999999999999</v>
      </c>
      <c r="F988" s="37">
        <v>522.49699999999996</v>
      </c>
      <c r="G988" s="37">
        <v>3.0640000000000001</v>
      </c>
      <c r="H988" s="36">
        <v>304.666</v>
      </c>
      <c r="I988" s="36">
        <v>3.1989999999999998</v>
      </c>
    </row>
    <row r="989" spans="1:9" x14ac:dyDescent="0.25">
      <c r="A989" s="40">
        <v>55273</v>
      </c>
      <c r="B989" s="38">
        <v>2051</v>
      </c>
      <c r="C989" s="38">
        <v>4</v>
      </c>
      <c r="D989" s="37">
        <v>231.26300000000001</v>
      </c>
      <c r="E989" s="37">
        <v>2.2320000000000002</v>
      </c>
      <c r="F989" s="37">
        <v>523.85900000000004</v>
      </c>
      <c r="G989" s="37">
        <v>3.1709999999999998</v>
      </c>
      <c r="H989" s="36">
        <v>305.495</v>
      </c>
      <c r="I989" s="36">
        <v>3.3119999999999998</v>
      </c>
    </row>
    <row r="990" spans="1:9" x14ac:dyDescent="0.25">
      <c r="A990" s="40">
        <v>55304</v>
      </c>
      <c r="B990" s="38">
        <v>2051</v>
      </c>
      <c r="C990" s="38">
        <v>5</v>
      </c>
      <c r="D990" s="37">
        <v>231.68700000000001</v>
      </c>
      <c r="E990" s="37">
        <v>2.2240000000000002</v>
      </c>
      <c r="F990" s="37">
        <v>525.22</v>
      </c>
      <c r="G990" s="37">
        <v>3.1629999999999998</v>
      </c>
      <c r="H990" s="36">
        <v>306.32299999999998</v>
      </c>
      <c r="I990" s="36">
        <v>3.302</v>
      </c>
    </row>
    <row r="991" spans="1:9" x14ac:dyDescent="0.25">
      <c r="A991" s="40">
        <v>55334</v>
      </c>
      <c r="B991" s="38">
        <v>2051</v>
      </c>
      <c r="C991" s="38">
        <v>6</v>
      </c>
      <c r="D991" s="37">
        <v>232.11</v>
      </c>
      <c r="E991" s="37">
        <v>2.2120000000000002</v>
      </c>
      <c r="F991" s="37">
        <v>526.57799999999997</v>
      </c>
      <c r="G991" s="37">
        <v>3.1480000000000001</v>
      </c>
      <c r="H991" s="36">
        <v>307.14800000000002</v>
      </c>
      <c r="I991" s="36">
        <v>3.282</v>
      </c>
    </row>
    <row r="992" spans="1:9" x14ac:dyDescent="0.25">
      <c r="A992" s="40">
        <v>55365</v>
      </c>
      <c r="B992" s="38">
        <v>2051</v>
      </c>
      <c r="C992" s="38">
        <v>7</v>
      </c>
      <c r="D992" s="37">
        <v>232.53200000000001</v>
      </c>
      <c r="E992" s="37">
        <v>2.202</v>
      </c>
      <c r="F992" s="37">
        <v>527.93399999999997</v>
      </c>
      <c r="G992" s="37">
        <v>3.1339999999999999</v>
      </c>
      <c r="H992" s="36">
        <v>307.971</v>
      </c>
      <c r="I992" s="36">
        <v>3.2629999999999999</v>
      </c>
    </row>
    <row r="993" spans="1:9" x14ac:dyDescent="0.25">
      <c r="A993" s="40">
        <v>55396</v>
      </c>
      <c r="B993" s="38">
        <v>2051</v>
      </c>
      <c r="C993" s="38">
        <v>8</v>
      </c>
      <c r="D993" s="37">
        <v>232.96</v>
      </c>
      <c r="E993" s="37">
        <v>2.2330000000000001</v>
      </c>
      <c r="F993" s="37">
        <v>529.31200000000001</v>
      </c>
      <c r="G993" s="37">
        <v>3.1779999999999999</v>
      </c>
      <c r="H993" s="36">
        <v>308.80700000000002</v>
      </c>
      <c r="I993" s="36">
        <v>3.3039999999999998</v>
      </c>
    </row>
    <row r="994" spans="1:9" x14ac:dyDescent="0.25">
      <c r="A994" s="40">
        <v>55426</v>
      </c>
      <c r="B994" s="38">
        <v>2051</v>
      </c>
      <c r="C994" s="38">
        <v>9</v>
      </c>
      <c r="D994" s="37">
        <v>233.38200000000001</v>
      </c>
      <c r="E994" s="37">
        <v>2.194</v>
      </c>
      <c r="F994" s="37">
        <v>530.66999999999996</v>
      </c>
      <c r="G994" s="37">
        <v>3.1219999999999999</v>
      </c>
      <c r="H994" s="36">
        <v>309.62900000000002</v>
      </c>
      <c r="I994" s="36">
        <v>3.2429999999999999</v>
      </c>
    </row>
    <row r="995" spans="1:9" x14ac:dyDescent="0.25">
      <c r="A995" s="40">
        <v>55457</v>
      </c>
      <c r="B995" s="38">
        <v>2051</v>
      </c>
      <c r="C995" s="38">
        <v>10</v>
      </c>
      <c r="D995" s="37">
        <v>233.804</v>
      </c>
      <c r="E995" s="37">
        <v>2.194</v>
      </c>
      <c r="F995" s="37">
        <v>532.03099999999995</v>
      </c>
      <c r="G995" s="37">
        <v>3.1230000000000002</v>
      </c>
      <c r="H995" s="36">
        <v>310.45299999999997</v>
      </c>
      <c r="I995" s="36">
        <v>3.2410000000000001</v>
      </c>
    </row>
    <row r="996" spans="1:9" x14ac:dyDescent="0.25">
      <c r="A996" s="40">
        <v>55487</v>
      </c>
      <c r="B996" s="38">
        <v>2051</v>
      </c>
      <c r="C996" s="38">
        <v>11</v>
      </c>
      <c r="D996" s="37">
        <v>234.22800000000001</v>
      </c>
      <c r="E996" s="37">
        <v>2.1949999999999998</v>
      </c>
      <c r="F996" s="37">
        <v>533.399</v>
      </c>
      <c r="G996" s="37">
        <v>3.1280000000000001</v>
      </c>
      <c r="H996" s="36">
        <v>311.27999999999997</v>
      </c>
      <c r="I996" s="36">
        <v>3.2450000000000001</v>
      </c>
    </row>
    <row r="997" spans="1:9" x14ac:dyDescent="0.25">
      <c r="A997" s="40">
        <v>55518</v>
      </c>
      <c r="B997" s="38">
        <v>2051</v>
      </c>
      <c r="C997" s="38">
        <v>12</v>
      </c>
      <c r="D997" s="41">
        <v>234.65299999999999</v>
      </c>
      <c r="E997" s="41">
        <v>2.1989999999999998</v>
      </c>
      <c r="F997" s="41">
        <v>534.77300000000002</v>
      </c>
      <c r="G997" s="41">
        <v>3.137</v>
      </c>
      <c r="H997" s="41">
        <v>312.11200000000002</v>
      </c>
      <c r="I997" s="41">
        <v>3.254</v>
      </c>
    </row>
    <row r="998" spans="1:9" x14ac:dyDescent="0.25">
      <c r="A998" s="40">
        <v>55549</v>
      </c>
      <c r="B998" s="38">
        <v>2052</v>
      </c>
      <c r="C998" s="38">
        <v>1</v>
      </c>
      <c r="D998" s="41">
        <v>235.08600000000001</v>
      </c>
      <c r="E998" s="41">
        <v>2.2400000000000002</v>
      </c>
      <c r="F998" s="41">
        <v>536.17899999999997</v>
      </c>
      <c r="G998" s="41">
        <v>3.2</v>
      </c>
      <c r="H998" s="41">
        <v>312.96199999999999</v>
      </c>
      <c r="I998" s="41">
        <v>3.3180000000000001</v>
      </c>
    </row>
    <row r="999" spans="1:9" x14ac:dyDescent="0.25">
      <c r="A999" s="40">
        <v>55577</v>
      </c>
      <c r="B999" s="38">
        <v>2052</v>
      </c>
      <c r="C999" s="38">
        <v>2</v>
      </c>
      <c r="D999" s="41">
        <v>235.50800000000001</v>
      </c>
      <c r="E999" s="41">
        <v>2.173</v>
      </c>
      <c r="F999" s="41">
        <v>537.548</v>
      </c>
      <c r="G999" s="41">
        <v>3.1059999999999999</v>
      </c>
      <c r="H999" s="41">
        <v>313.79000000000002</v>
      </c>
      <c r="I999" s="41">
        <v>3.2189999999999999</v>
      </c>
    </row>
    <row r="1000" spans="1:9" x14ac:dyDescent="0.25">
      <c r="A1000" s="40">
        <v>55609</v>
      </c>
      <c r="B1000" s="38">
        <v>2052</v>
      </c>
      <c r="C1000" s="38">
        <v>3</v>
      </c>
      <c r="D1000" s="41">
        <v>235.93100000000001</v>
      </c>
      <c r="E1000" s="41">
        <v>2.1789999999999998</v>
      </c>
      <c r="F1000" s="41">
        <v>538.92399999999998</v>
      </c>
      <c r="G1000" s="41">
        <v>3.1160000000000001</v>
      </c>
      <c r="H1000" s="41">
        <v>314.62099999999998</v>
      </c>
      <c r="I1000" s="41">
        <v>3.226</v>
      </c>
    </row>
    <row r="1001" spans="1:9" x14ac:dyDescent="0.25">
      <c r="A1001" s="40">
        <v>55639</v>
      </c>
      <c r="B1001" s="38">
        <v>2052</v>
      </c>
      <c r="C1001" s="38">
        <v>4</v>
      </c>
      <c r="D1001" s="41">
        <v>236.363</v>
      </c>
      <c r="E1001" s="41">
        <v>2.2170000000000001</v>
      </c>
      <c r="F1001" s="41">
        <v>540.32899999999995</v>
      </c>
      <c r="G1001" s="41">
        <v>3.173</v>
      </c>
      <c r="H1001" s="41">
        <v>315.46899999999999</v>
      </c>
      <c r="I1001" s="41">
        <v>3.2829999999999999</v>
      </c>
    </row>
    <row r="1002" spans="1:9" x14ac:dyDescent="0.25">
      <c r="A1002" s="40">
        <v>55670</v>
      </c>
      <c r="B1002" s="38">
        <v>2052</v>
      </c>
      <c r="C1002" s="38">
        <v>5</v>
      </c>
      <c r="D1002" s="41">
        <v>236.79400000000001</v>
      </c>
      <c r="E1002" s="41">
        <v>2.214</v>
      </c>
      <c r="F1002" s="41">
        <v>541.73699999999997</v>
      </c>
      <c r="G1002" s="41">
        <v>3.1720000000000002</v>
      </c>
      <c r="H1002" s="41">
        <v>316.31799999999998</v>
      </c>
      <c r="I1002" s="41">
        <v>3.2789999999999999</v>
      </c>
    </row>
    <row r="1003" spans="1:9" x14ac:dyDescent="0.25">
      <c r="A1003" s="40">
        <v>55700</v>
      </c>
      <c r="B1003" s="38">
        <v>2052</v>
      </c>
      <c r="C1003" s="38">
        <v>6</v>
      </c>
      <c r="D1003" s="41">
        <v>237.22499999999999</v>
      </c>
      <c r="E1003" s="41">
        <v>2.206</v>
      </c>
      <c r="F1003" s="41">
        <v>543.14499999999998</v>
      </c>
      <c r="G1003" s="41">
        <v>3.1659999999999999</v>
      </c>
      <c r="H1003" s="41">
        <v>317.16800000000001</v>
      </c>
      <c r="I1003" s="41">
        <v>3.2690000000000001</v>
      </c>
    </row>
    <row r="1004" spans="1:9" x14ac:dyDescent="0.25">
      <c r="A1004" s="40">
        <v>55731</v>
      </c>
      <c r="B1004" s="38">
        <v>2052</v>
      </c>
      <c r="C1004" s="38">
        <v>7</v>
      </c>
      <c r="D1004" s="41">
        <v>237.655</v>
      </c>
      <c r="E1004" s="41">
        <v>2.1960000000000002</v>
      </c>
      <c r="F1004" s="41">
        <v>544.55399999999997</v>
      </c>
      <c r="G1004" s="41">
        <v>3.157</v>
      </c>
      <c r="H1004" s="41">
        <v>318.01600000000002</v>
      </c>
      <c r="I1004" s="41">
        <v>3.2570000000000001</v>
      </c>
    </row>
    <row r="1005" spans="1:9" x14ac:dyDescent="0.25">
      <c r="A1005" s="40">
        <v>55762</v>
      </c>
      <c r="B1005" s="38">
        <v>2052</v>
      </c>
      <c r="C1005" s="38">
        <v>8</v>
      </c>
      <c r="D1005" s="41">
        <v>238.09100000000001</v>
      </c>
      <c r="E1005" s="41">
        <v>2.222</v>
      </c>
      <c r="F1005" s="41">
        <v>545.98500000000001</v>
      </c>
      <c r="G1005" s="41">
        <v>3.1989999999999998</v>
      </c>
      <c r="H1005" s="41">
        <v>318.87700000000001</v>
      </c>
      <c r="I1005" s="41">
        <v>3.2970000000000002</v>
      </c>
    </row>
    <row r="1006" spans="1:9" x14ac:dyDescent="0.25">
      <c r="A1006" s="40">
        <v>55792</v>
      </c>
      <c r="B1006" s="38">
        <v>2052</v>
      </c>
      <c r="C1006" s="38">
        <v>9</v>
      </c>
      <c r="D1006" s="41">
        <v>238.51900000000001</v>
      </c>
      <c r="E1006" s="41">
        <v>2.177</v>
      </c>
      <c r="F1006" s="41">
        <v>547.39200000000005</v>
      </c>
      <c r="G1006" s="41">
        <v>3.137</v>
      </c>
      <c r="H1006" s="41">
        <v>319.72300000000001</v>
      </c>
      <c r="I1006" s="41">
        <v>3.23</v>
      </c>
    </row>
    <row r="1007" spans="1:9" x14ac:dyDescent="0.25">
      <c r="A1007" s="40">
        <v>55823</v>
      </c>
      <c r="B1007" s="38">
        <v>2052</v>
      </c>
      <c r="C1007" s="38">
        <v>10</v>
      </c>
      <c r="D1007" s="41">
        <v>238.946</v>
      </c>
      <c r="E1007" s="41">
        <v>2.1739999999999999</v>
      </c>
      <c r="F1007" s="41">
        <v>548.80200000000002</v>
      </c>
      <c r="G1007" s="41">
        <v>3.1349999999999998</v>
      </c>
      <c r="H1007" s="41">
        <v>320.57</v>
      </c>
      <c r="I1007" s="41">
        <v>3.226</v>
      </c>
    </row>
    <row r="1008" spans="1:9" x14ac:dyDescent="0.25">
      <c r="A1008" s="40">
        <v>55853</v>
      </c>
      <c r="B1008" s="38">
        <v>2052</v>
      </c>
      <c r="C1008" s="38">
        <v>11</v>
      </c>
      <c r="D1008" s="41">
        <v>239.376</v>
      </c>
      <c r="E1008" s="41">
        <v>2.1779999999999999</v>
      </c>
      <c r="F1008" s="41">
        <v>550.21900000000005</v>
      </c>
      <c r="G1008" s="41">
        <v>3.1419999999999999</v>
      </c>
      <c r="H1008" s="41">
        <v>321.42</v>
      </c>
      <c r="I1008" s="41">
        <v>3.2309999999999999</v>
      </c>
    </row>
    <row r="1009" spans="1:9" x14ac:dyDescent="0.25">
      <c r="A1009" s="40">
        <v>55884</v>
      </c>
      <c r="B1009" s="38">
        <v>2052</v>
      </c>
      <c r="C1009" s="38">
        <v>12</v>
      </c>
      <c r="D1009" s="41">
        <v>239.80799999999999</v>
      </c>
      <c r="E1009" s="41">
        <v>2.1869999999999998</v>
      </c>
      <c r="F1009" s="41">
        <v>551.64499999999998</v>
      </c>
      <c r="G1009" s="41">
        <v>3.1560000000000001</v>
      </c>
      <c r="H1009" s="41">
        <v>322.27699999999999</v>
      </c>
      <c r="I1009" s="41">
        <v>3.2450000000000001</v>
      </c>
    </row>
    <row r="1010" spans="1:9" x14ac:dyDescent="0.25">
      <c r="A1010" s="40">
        <v>55915</v>
      </c>
      <c r="B1010" s="38">
        <v>2053</v>
      </c>
      <c r="C1010" s="38">
        <v>1</v>
      </c>
      <c r="D1010" s="41">
        <v>240.25</v>
      </c>
      <c r="E1010" s="41">
        <v>2.2330000000000001</v>
      </c>
      <c r="F1010" s="41">
        <v>553.10500000000002</v>
      </c>
      <c r="G1010" s="41">
        <v>3.222</v>
      </c>
      <c r="H1010" s="41">
        <v>323.154</v>
      </c>
      <c r="I1010" s="41">
        <v>3.3140000000000001</v>
      </c>
    </row>
    <row r="1011" spans="1:9" x14ac:dyDescent="0.25">
      <c r="A1011" s="40">
        <v>55943</v>
      </c>
      <c r="B1011" s="38">
        <v>2053</v>
      </c>
      <c r="C1011" s="38">
        <v>2</v>
      </c>
      <c r="D1011" s="41">
        <v>240.672</v>
      </c>
      <c r="E1011" s="41">
        <v>2.1309999999999998</v>
      </c>
      <c r="F1011" s="41">
        <v>554.50199999999995</v>
      </c>
      <c r="G1011" s="41">
        <v>3.073</v>
      </c>
      <c r="H1011" s="41">
        <v>323.99400000000003</v>
      </c>
      <c r="I1011" s="41">
        <v>3.165</v>
      </c>
    </row>
    <row r="1012" spans="1:9" x14ac:dyDescent="0.25">
      <c r="A1012" s="40">
        <v>55974</v>
      </c>
      <c r="B1012" s="38">
        <v>2053</v>
      </c>
      <c r="C1012" s="38">
        <v>3</v>
      </c>
      <c r="D1012" s="41">
        <v>241.096</v>
      </c>
      <c r="E1012" s="41">
        <v>2.1339999999999999</v>
      </c>
      <c r="F1012" s="41">
        <v>555.904</v>
      </c>
      <c r="G1012" s="41">
        <v>3.0779999999999998</v>
      </c>
      <c r="H1012" s="41">
        <v>324.839</v>
      </c>
      <c r="I1012" s="41">
        <v>3.1749999999999998</v>
      </c>
    </row>
    <row r="1013" spans="1:9" x14ac:dyDescent="0.25">
      <c r="A1013" s="40">
        <v>56004</v>
      </c>
      <c r="B1013" s="38">
        <v>2053</v>
      </c>
      <c r="C1013" s="38">
        <v>4</v>
      </c>
      <c r="D1013" s="41">
        <v>241.535</v>
      </c>
      <c r="E1013" s="41">
        <v>2.2050000000000001</v>
      </c>
      <c r="F1013" s="41">
        <v>557.35599999999999</v>
      </c>
      <c r="G1013" s="41">
        <v>3.18</v>
      </c>
      <c r="H1013" s="41">
        <v>325.71499999999997</v>
      </c>
      <c r="I1013" s="41">
        <v>3.2850000000000001</v>
      </c>
    </row>
    <row r="1014" spans="1:9" x14ac:dyDescent="0.25">
      <c r="A1014" s="40">
        <v>56035</v>
      </c>
      <c r="B1014" s="38">
        <v>2053</v>
      </c>
      <c r="C1014" s="38">
        <v>5</v>
      </c>
      <c r="D1014" s="41">
        <v>241.97200000000001</v>
      </c>
      <c r="E1014" s="41">
        <v>2.1949999999999998</v>
      </c>
      <c r="F1014" s="41">
        <v>558.80600000000004</v>
      </c>
      <c r="G1014" s="41">
        <v>3.1659999999999999</v>
      </c>
      <c r="H1014" s="41">
        <v>326.58999999999997</v>
      </c>
      <c r="I1014" s="41">
        <v>3.274</v>
      </c>
    </row>
    <row r="1015" spans="1:9" x14ac:dyDescent="0.25">
      <c r="A1015" s="40">
        <v>56065</v>
      </c>
      <c r="B1015" s="38">
        <v>2053</v>
      </c>
      <c r="C1015" s="38">
        <v>6</v>
      </c>
      <c r="D1015" s="41">
        <v>242.40700000000001</v>
      </c>
      <c r="E1015" s="41">
        <v>2.1789999999999998</v>
      </c>
      <c r="F1015" s="41">
        <v>560.25</v>
      </c>
      <c r="G1015" s="41">
        <v>3.145</v>
      </c>
      <c r="H1015" s="41">
        <v>327.46300000000002</v>
      </c>
      <c r="I1015" s="41">
        <v>3.2549999999999999</v>
      </c>
    </row>
    <row r="1016" spans="1:9" x14ac:dyDescent="0.25">
      <c r="A1016" s="40">
        <v>56096</v>
      </c>
      <c r="B1016" s="38">
        <v>2053</v>
      </c>
      <c r="C1016" s="38">
        <v>7</v>
      </c>
      <c r="D1016" s="41">
        <v>242.84</v>
      </c>
      <c r="E1016" s="41">
        <v>2.1659999999999999</v>
      </c>
      <c r="F1016" s="41">
        <v>561.68899999999996</v>
      </c>
      <c r="G1016" s="41">
        <v>3.1259999999999999</v>
      </c>
      <c r="H1016" s="41">
        <v>328.334</v>
      </c>
      <c r="I1016" s="41">
        <v>3.2389999999999999</v>
      </c>
    </row>
    <row r="1017" spans="1:9" x14ac:dyDescent="0.25">
      <c r="A1017" s="40">
        <v>56127</v>
      </c>
      <c r="B1017" s="38">
        <v>2053</v>
      </c>
      <c r="C1017" s="38">
        <v>8</v>
      </c>
      <c r="D1017" s="41">
        <v>243.28</v>
      </c>
      <c r="E1017" s="41">
        <v>2.1920000000000002</v>
      </c>
      <c r="F1017" s="41">
        <v>563.149</v>
      </c>
      <c r="G1017" s="41">
        <v>3.1640000000000001</v>
      </c>
      <c r="H1017" s="41">
        <v>329.21899999999999</v>
      </c>
      <c r="I1017" s="41">
        <v>3.2829999999999999</v>
      </c>
    </row>
    <row r="1018" spans="1:9" x14ac:dyDescent="0.25">
      <c r="A1018" s="40">
        <v>56157</v>
      </c>
      <c r="B1018" s="38">
        <v>2053</v>
      </c>
      <c r="C1018" s="38">
        <v>9</v>
      </c>
      <c r="D1018" s="41">
        <v>243.71100000000001</v>
      </c>
      <c r="E1018" s="41">
        <v>2.1509999999999998</v>
      </c>
      <c r="F1018" s="41">
        <v>564.58500000000004</v>
      </c>
      <c r="G1018" s="41">
        <v>3.1030000000000002</v>
      </c>
      <c r="H1018" s="41">
        <v>330.09199999999998</v>
      </c>
      <c r="I1018" s="41">
        <v>3.226</v>
      </c>
    </row>
    <row r="1019" spans="1:9" x14ac:dyDescent="0.25">
      <c r="A1019" s="40">
        <v>56188</v>
      </c>
      <c r="B1019" s="38">
        <v>2053</v>
      </c>
      <c r="C1019" s="38">
        <v>10</v>
      </c>
      <c r="D1019" s="41">
        <v>244.14400000000001</v>
      </c>
      <c r="E1019" s="41">
        <v>2.15</v>
      </c>
      <c r="F1019" s="41">
        <v>566.02300000000002</v>
      </c>
      <c r="G1019" s="41">
        <v>3.1</v>
      </c>
      <c r="H1019" s="41">
        <v>330.96699999999998</v>
      </c>
      <c r="I1019" s="41">
        <v>3.2290000000000001</v>
      </c>
    </row>
    <row r="1020" spans="1:9" x14ac:dyDescent="0.25">
      <c r="A1020" s="40">
        <v>56218</v>
      </c>
      <c r="B1020" s="38">
        <v>2053</v>
      </c>
      <c r="C1020" s="38">
        <v>11</v>
      </c>
      <c r="D1020" s="41">
        <v>244.578</v>
      </c>
      <c r="E1020" s="41">
        <v>2.153</v>
      </c>
      <c r="F1020" s="41">
        <v>567.46500000000003</v>
      </c>
      <c r="G1020" s="41">
        <v>3.101</v>
      </c>
      <c r="H1020" s="41">
        <v>331.84699999999998</v>
      </c>
      <c r="I1020" s="41">
        <v>3.238</v>
      </c>
    </row>
    <row r="1021" spans="1:9" x14ac:dyDescent="0.25">
      <c r="A1021" s="40">
        <v>56249</v>
      </c>
      <c r="B1021" s="38">
        <v>2053</v>
      </c>
      <c r="C1021" s="38">
        <v>12</v>
      </c>
      <c r="D1021" s="41">
        <v>245.01400000000001</v>
      </c>
      <c r="E1021" s="41">
        <v>2.16</v>
      </c>
      <c r="F1021" s="41">
        <v>568.91399999999999</v>
      </c>
      <c r="G1021" s="41">
        <v>3.1080000000000001</v>
      </c>
      <c r="H1021" s="41">
        <v>332.73399999999998</v>
      </c>
      <c r="I1021" s="41">
        <v>3.254</v>
      </c>
    </row>
    <row r="1022" spans="1:9" x14ac:dyDescent="0.25">
      <c r="A1022" s="40"/>
      <c r="B1022" s="38"/>
      <c r="C1022" s="38"/>
      <c r="D1022" s="37"/>
      <c r="E1022" s="37"/>
      <c r="F1022" s="37"/>
      <c r="G1022" s="37"/>
      <c r="H1022" s="36"/>
      <c r="I1022" s="36"/>
    </row>
    <row r="1023" spans="1:9" x14ac:dyDescent="0.25">
      <c r="A1023" s="40"/>
      <c r="B1023" s="38"/>
      <c r="C1023" s="38"/>
      <c r="D1023" s="37"/>
      <c r="E1023" s="37"/>
      <c r="F1023" s="37"/>
      <c r="G1023" s="37"/>
      <c r="H1023" s="36"/>
      <c r="I1023" s="36"/>
    </row>
    <row r="1024" spans="1:9" x14ac:dyDescent="0.25">
      <c r="A1024" s="40"/>
      <c r="B1024" s="38"/>
      <c r="C1024" s="38"/>
      <c r="D1024" s="37"/>
      <c r="E1024" s="37"/>
      <c r="F1024" s="37"/>
      <c r="G1024" s="37"/>
      <c r="H1024" s="36"/>
      <c r="I1024" s="36"/>
    </row>
    <row r="1025" spans="1:9" x14ac:dyDescent="0.25">
      <c r="A1025" s="40"/>
      <c r="B1025" s="38"/>
      <c r="C1025" s="38"/>
      <c r="D1025" s="37"/>
      <c r="E1025" s="37"/>
      <c r="F1025" s="37"/>
      <c r="G1025" s="37"/>
      <c r="H1025" s="36"/>
      <c r="I1025" s="36"/>
    </row>
    <row r="1026" spans="1:9" x14ac:dyDescent="0.25">
      <c r="A1026" s="39"/>
      <c r="B1026" s="38"/>
      <c r="C1026" s="38"/>
      <c r="D1026" s="37"/>
      <c r="E1026" s="37"/>
      <c r="F1026" s="15"/>
      <c r="G1026" s="15"/>
      <c r="H1026" s="15"/>
      <c r="I1026" s="15"/>
    </row>
    <row r="1027" spans="1:9" x14ac:dyDescent="0.25">
      <c r="B1027" s="10" t="s">
        <v>193</v>
      </c>
      <c r="C1027" s="38"/>
    </row>
    <row r="1028" spans="1:9" x14ac:dyDescent="0.25">
      <c r="A1028" s="11"/>
      <c r="B1028" s="14">
        <v>25933</v>
      </c>
      <c r="C1028" s="38"/>
      <c r="D1028" s="37">
        <v>21.662083333333328</v>
      </c>
      <c r="E1028" s="37">
        <v>5.1643333333333334</v>
      </c>
      <c r="F1028" s="37">
        <v>35.391666666666666</v>
      </c>
      <c r="G1028" s="37">
        <v>3.528916666666666</v>
      </c>
      <c r="H1028" s="36">
        <v>12.276499999999999</v>
      </c>
      <c r="I1028" s="36">
        <v>6.0393333333333343</v>
      </c>
    </row>
    <row r="1029" spans="1:9" x14ac:dyDescent="0.25">
      <c r="A1029" s="11"/>
      <c r="B1029" s="14">
        <v>26298</v>
      </c>
      <c r="C1029" s="38"/>
      <c r="D1029" s="37">
        <v>22.761083333333332</v>
      </c>
      <c r="E1029" s="37">
        <v>4.7584999999999997</v>
      </c>
      <c r="F1029" s="37">
        <v>36.741666666666667</v>
      </c>
      <c r="G1029" s="37">
        <v>4.2433333333333332</v>
      </c>
      <c r="H1029" s="36">
        <v>13.02275</v>
      </c>
      <c r="I1029" s="36">
        <v>5.9179166666666667</v>
      </c>
    </row>
    <row r="1030" spans="1:9" x14ac:dyDescent="0.25">
      <c r="A1030" s="11"/>
      <c r="B1030" s="14">
        <v>26664</v>
      </c>
      <c r="C1030" s="38"/>
      <c r="D1030" s="37">
        <v>23.745249999999999</v>
      </c>
      <c r="E1030" s="37">
        <v>4.2204166666666669</v>
      </c>
      <c r="F1030" s="37">
        <v>38.25</v>
      </c>
      <c r="G1030" s="37">
        <v>5.9985833333333334</v>
      </c>
      <c r="H1030" s="36">
        <v>13.871583333333334</v>
      </c>
      <c r="I1030" s="36">
        <v>7.5845833333333346</v>
      </c>
    </row>
    <row r="1031" spans="1:9" x14ac:dyDescent="0.25">
      <c r="A1031" s="11"/>
      <c r="B1031" s="14">
        <v>27029</v>
      </c>
      <c r="C1031" s="38"/>
      <c r="D1031" s="37">
        <v>25.045499999999993</v>
      </c>
      <c r="E1031" s="37">
        <v>6.993833333333332</v>
      </c>
      <c r="F1031" s="37">
        <v>42.383333333333333</v>
      </c>
      <c r="G1031" s="37">
        <v>14.429500000000003</v>
      </c>
      <c r="H1031" s="36">
        <v>14.930416666666664</v>
      </c>
      <c r="I1031" s="36">
        <v>7.8533333333333326</v>
      </c>
    </row>
    <row r="1032" spans="1:9" x14ac:dyDescent="0.25">
      <c r="A1032" s="11"/>
      <c r="B1032" s="14">
        <v>27394</v>
      </c>
      <c r="C1032" s="38"/>
      <c r="D1032" s="37">
        <v>27.292666666666666</v>
      </c>
      <c r="E1032" s="37">
        <v>11.076333333333332</v>
      </c>
      <c r="F1032" s="37">
        <v>52.48333333333332</v>
      </c>
      <c r="G1032" s="37">
        <v>30.47441666666667</v>
      </c>
      <c r="H1032" s="36">
        <v>16.341916666666666</v>
      </c>
      <c r="I1032" s="36">
        <v>11.312666666666667</v>
      </c>
    </row>
    <row r="1033" spans="1:9" x14ac:dyDescent="0.25">
      <c r="A1033" s="11"/>
      <c r="B1033" s="14">
        <v>27759</v>
      </c>
      <c r="C1033" s="38"/>
      <c r="D1033" s="37">
        <v>29.827666666666662</v>
      </c>
      <c r="E1033" s="37">
        <v>6.8621666666666661</v>
      </c>
      <c r="F1033" s="37">
        <v>58</v>
      </c>
      <c r="G1033" s="37">
        <v>2.58575</v>
      </c>
      <c r="H1033" s="36">
        <v>18.040916666666668</v>
      </c>
      <c r="I1033" s="36">
        <v>8.3801666666666659</v>
      </c>
    </row>
    <row r="1034" spans="1:9" x14ac:dyDescent="0.25">
      <c r="A1034" s="11"/>
      <c r="B1034" s="14">
        <v>28125</v>
      </c>
      <c r="C1034" s="38"/>
      <c r="D1034" s="37">
        <v>31.469750000000001</v>
      </c>
      <c r="E1034" s="37">
        <v>5.2973333333333326</v>
      </c>
      <c r="F1034" s="37">
        <v>60.949999999999996</v>
      </c>
      <c r="G1034" s="37">
        <v>6.120916666666667</v>
      </c>
      <c r="H1034" s="36">
        <v>19.445</v>
      </c>
      <c r="I1034" s="36">
        <v>8.3250833333333336</v>
      </c>
    </row>
    <row r="1035" spans="1:9" x14ac:dyDescent="0.25">
      <c r="A1035" s="11"/>
      <c r="B1035" s="14">
        <v>28490</v>
      </c>
      <c r="C1035" s="38"/>
      <c r="D1035" s="37">
        <v>33.424416666666666</v>
      </c>
      <c r="E1035" s="37">
        <v>6.3671666666666669</v>
      </c>
      <c r="F1035" s="37">
        <v>64.941666666666663</v>
      </c>
      <c r="G1035" s="37">
        <v>6.105666666666667</v>
      </c>
      <c r="H1035" s="36">
        <v>21.035583333333335</v>
      </c>
      <c r="I1035" s="36">
        <v>8.0198333333333327</v>
      </c>
    </row>
    <row r="1036" spans="1:9" x14ac:dyDescent="0.25">
      <c r="A1036" s="11"/>
      <c r="B1036" s="14">
        <v>28855</v>
      </c>
      <c r="C1036" s="38"/>
      <c r="D1036" s="37">
        <v>35.775166666666671</v>
      </c>
      <c r="E1036" s="37">
        <v>7.6644999999999994</v>
      </c>
      <c r="F1036" s="37">
        <v>69.458333333333329</v>
      </c>
      <c r="G1036" s="37">
        <v>8.7460000000000004</v>
      </c>
      <c r="H1036" s="36">
        <v>22.83475</v>
      </c>
      <c r="I1036" s="36">
        <v>9.1269999999999989</v>
      </c>
    </row>
    <row r="1037" spans="1:9" x14ac:dyDescent="0.25">
      <c r="A1037" s="11"/>
      <c r="B1037" s="14">
        <v>29220</v>
      </c>
      <c r="C1037" s="38"/>
      <c r="D1037" s="37">
        <v>38.741999999999997</v>
      </c>
      <c r="E1037" s="37">
        <v>8.506333333333334</v>
      </c>
      <c r="F1037" s="37">
        <v>78.366666666666674</v>
      </c>
      <c r="G1037" s="37">
        <v>16.080916666666667</v>
      </c>
      <c r="H1037" s="36">
        <v>25.028750000000002</v>
      </c>
      <c r="I1037" s="36">
        <v>9.9856666666666669</v>
      </c>
    </row>
    <row r="1038" spans="1:9" x14ac:dyDescent="0.25">
      <c r="A1038" s="11"/>
      <c r="B1038" s="14">
        <v>29586</v>
      </c>
      <c r="C1038" s="38"/>
      <c r="D1038" s="37">
        <v>42.252166666666675</v>
      </c>
      <c r="E1038" s="37">
        <v>10.110333333333333</v>
      </c>
      <c r="F1038" s="37">
        <v>90.308333333333337</v>
      </c>
      <c r="G1038" s="37">
        <v>12.639166666666668</v>
      </c>
      <c r="H1038" s="36">
        <v>27.717416666666669</v>
      </c>
      <c r="I1038" s="36">
        <v>11.163416666666668</v>
      </c>
    </row>
    <row r="1039" spans="1:9" x14ac:dyDescent="0.25">
      <c r="A1039" s="11"/>
      <c r="B1039" s="14">
        <v>29951</v>
      </c>
      <c r="C1039" s="38"/>
      <c r="D1039" s="37">
        <v>46.240666666666669</v>
      </c>
      <c r="E1039" s="37">
        <v>7.8968333333333343</v>
      </c>
      <c r="F1039" s="37">
        <v>98.591666666666683</v>
      </c>
      <c r="G1039" s="37">
        <v>6.0779166666666669</v>
      </c>
      <c r="H1039" s="36">
        <v>30.369916666666665</v>
      </c>
      <c r="I1039" s="36">
        <v>8.2877499999999991</v>
      </c>
    </row>
    <row r="1040" spans="1:9" x14ac:dyDescent="0.25">
      <c r="A1040" s="11"/>
      <c r="B1040" s="14">
        <v>30316</v>
      </c>
      <c r="C1040" s="38"/>
      <c r="D1040" s="37">
        <v>49.099416666666663</v>
      </c>
      <c r="E1040" s="37">
        <v>5.0497500000000004</v>
      </c>
      <c r="F1040" s="37">
        <v>99.983333333333306</v>
      </c>
      <c r="G1040" s="37">
        <v>0.12933333333333327</v>
      </c>
      <c r="H1040" s="36">
        <v>32.585000000000001</v>
      </c>
      <c r="I1040" s="36">
        <v>6.105666666666667</v>
      </c>
    </row>
    <row r="1041" spans="1:9" x14ac:dyDescent="0.25">
      <c r="A1041" s="11"/>
      <c r="B1041" s="14">
        <v>30681</v>
      </c>
      <c r="C1041" s="38"/>
      <c r="D1041" s="37">
        <v>51.018416666666667</v>
      </c>
      <c r="E1041" s="37">
        <v>3.391083333333333</v>
      </c>
      <c r="F1041" s="37">
        <v>100.61666666666667</v>
      </c>
      <c r="G1041" s="37">
        <v>1.8592500000000001</v>
      </c>
      <c r="H1041" s="36">
        <v>34.030000000000008</v>
      </c>
      <c r="I1041" s="36">
        <v>3.8207500000000003</v>
      </c>
    </row>
    <row r="1042" spans="1:9" x14ac:dyDescent="0.25">
      <c r="A1042" s="11"/>
      <c r="B1042" s="14">
        <v>31047</v>
      </c>
      <c r="C1042" s="38"/>
      <c r="D1042" s="37">
        <v>52.860666666666667</v>
      </c>
      <c r="E1042" s="37">
        <v>3.5702499999999997</v>
      </c>
      <c r="F1042" s="37">
        <v>103.10000000000001</v>
      </c>
      <c r="G1042" s="37">
        <v>1.3072499999999996</v>
      </c>
      <c r="H1042" s="36">
        <v>35.497750000000003</v>
      </c>
      <c r="I1042" s="36">
        <v>4.4555833333333341</v>
      </c>
    </row>
    <row r="1043" spans="1:9" x14ac:dyDescent="0.25">
      <c r="A1043" s="11"/>
      <c r="B1043" s="14">
        <v>31412</v>
      </c>
      <c r="C1043" s="38"/>
      <c r="D1043" s="37">
        <v>54.53308333333333</v>
      </c>
      <c r="E1043" s="37">
        <v>2.6759166666666663</v>
      </c>
      <c r="F1043" s="37">
        <v>102.65000000000002</v>
      </c>
      <c r="G1043" s="37">
        <v>-0.2398333333333332</v>
      </c>
      <c r="H1043" s="36">
        <v>37.228166666666674</v>
      </c>
      <c r="I1043" s="36">
        <v>5.9260833333333336</v>
      </c>
    </row>
    <row r="1044" spans="1:9" x14ac:dyDescent="0.25">
      <c r="A1044" s="11"/>
      <c r="B1044" s="14">
        <v>31777</v>
      </c>
      <c r="C1044" s="38"/>
      <c r="D1044" s="37">
        <v>55.638249999999992</v>
      </c>
      <c r="E1044" s="37">
        <v>1.9530000000000001</v>
      </c>
      <c r="F1044" s="37">
        <v>99.108333333333334</v>
      </c>
      <c r="G1044" s="37">
        <v>-4.0773333333333337</v>
      </c>
      <c r="H1044" s="36">
        <v>39.372916666666669</v>
      </c>
      <c r="I1044" s="36">
        <v>4.9610833333333337</v>
      </c>
    </row>
    <row r="1045" spans="1:9" x14ac:dyDescent="0.25">
      <c r="A1045" s="11"/>
      <c r="B1045" s="14">
        <v>32142</v>
      </c>
      <c r="C1045" s="38"/>
      <c r="D1045" s="37">
        <v>57.005000000000003</v>
      </c>
      <c r="E1045" s="37">
        <v>2.8624166666666668</v>
      </c>
      <c r="F1045" s="37">
        <v>101.54166666666667</v>
      </c>
      <c r="G1045" s="37">
        <v>5.4042500000000002</v>
      </c>
      <c r="H1045" s="36">
        <v>40.853000000000002</v>
      </c>
      <c r="I1045" s="36">
        <v>3.7402500000000001</v>
      </c>
    </row>
    <row r="1046" spans="1:9" x14ac:dyDescent="0.25">
      <c r="A1046" s="11"/>
      <c r="B1046" s="14">
        <v>32508</v>
      </c>
      <c r="C1046" s="38"/>
      <c r="D1046" s="37">
        <v>59.018249999999995</v>
      </c>
      <c r="E1046" s="37">
        <v>4.0172499999999998</v>
      </c>
      <c r="F1046" s="37">
        <v>107.05833333333334</v>
      </c>
      <c r="G1046" s="37">
        <v>5.4755833333333328</v>
      </c>
      <c r="H1046" s="36">
        <v>42.951083333333344</v>
      </c>
      <c r="I1046" s="36">
        <v>4.6061666666666659</v>
      </c>
    </row>
    <row r="1047" spans="1:9" x14ac:dyDescent="0.25">
      <c r="A1047" s="11"/>
      <c r="B1047" s="14">
        <v>32873</v>
      </c>
      <c r="C1047" s="38"/>
      <c r="D1047" s="37">
        <v>61.331416666666676</v>
      </c>
      <c r="E1047" s="37">
        <v>3.5389999999999993</v>
      </c>
      <c r="F1047" s="37">
        <v>112.00833333333334</v>
      </c>
      <c r="G1047" s="37">
        <v>2.6985000000000006</v>
      </c>
      <c r="H1047" s="36">
        <v>44.198583333333325</v>
      </c>
      <c r="I1047" s="36">
        <v>3.5380833333333332</v>
      </c>
    </row>
    <row r="1048" spans="1:9" x14ac:dyDescent="0.25">
      <c r="A1048" s="11"/>
      <c r="B1048" s="14">
        <v>33238</v>
      </c>
      <c r="C1048" s="38"/>
      <c r="D1048" s="37">
        <v>63.636249999999997</v>
      </c>
      <c r="E1048" s="37">
        <v>3.9040833333333338</v>
      </c>
      <c r="F1048" s="37">
        <v>114.42500000000001</v>
      </c>
      <c r="G1048" s="37">
        <v>4.6344166666666666</v>
      </c>
      <c r="H1048" s="36">
        <v>46.845749999999988</v>
      </c>
      <c r="I1048" s="36">
        <v>5.5991666666666662</v>
      </c>
    </row>
    <row r="1049" spans="1:9" x14ac:dyDescent="0.25">
      <c r="A1049" s="11"/>
      <c r="B1049" s="14">
        <v>33603</v>
      </c>
      <c r="C1049" s="38"/>
      <c r="D1049" s="37">
        <v>65.777833333333334</v>
      </c>
      <c r="E1049" s="37">
        <v>2.8864166666666673</v>
      </c>
      <c r="F1049" s="37">
        <v>114.43333333333332</v>
      </c>
      <c r="G1049" s="37">
        <v>-2.3845833333333331</v>
      </c>
      <c r="H1049" s="36">
        <v>49.068833333333338</v>
      </c>
      <c r="I1049" s="36">
        <v>5.9471666666666669</v>
      </c>
    </row>
    <row r="1050" spans="1:9" x14ac:dyDescent="0.25">
      <c r="A1050" s="11"/>
      <c r="B1050" s="14">
        <v>33969</v>
      </c>
      <c r="C1050" s="38"/>
      <c r="D1050" s="24">
        <v>67.278083333333342</v>
      </c>
      <c r="E1050" s="24">
        <v>2.2974166666666664</v>
      </c>
      <c r="F1050" s="37">
        <v>114.65833333333332</v>
      </c>
      <c r="G1050" s="37">
        <v>1.0153333333333332</v>
      </c>
      <c r="H1050" s="36">
        <v>52.115833333333342</v>
      </c>
      <c r="I1050" s="36">
        <v>4.2594166666666675</v>
      </c>
    </row>
    <row r="1051" spans="1:9" x14ac:dyDescent="0.25">
      <c r="A1051" s="11"/>
      <c r="B1051" s="14">
        <v>34334</v>
      </c>
      <c r="C1051" s="38"/>
      <c r="D1051" s="24">
        <v>68.874500000000012</v>
      </c>
      <c r="E1051" s="24">
        <v>2.2608333333333337</v>
      </c>
      <c r="F1051" s="37">
        <v>116.22500000000001</v>
      </c>
      <c r="G1051" s="37">
        <v>0.9876666666666668</v>
      </c>
      <c r="H1051" s="36">
        <v>52.750583333333331</v>
      </c>
      <c r="I1051" s="36">
        <v>0.98591666666666666</v>
      </c>
    </row>
    <row r="1052" spans="1:9" x14ac:dyDescent="0.25">
      <c r="A1052" s="11"/>
      <c r="B1052" s="14">
        <v>34699</v>
      </c>
      <c r="C1052" s="38"/>
      <c r="D1052" s="24">
        <v>70.342333333333329</v>
      </c>
      <c r="E1052" s="24">
        <v>2.0979166666666669</v>
      </c>
      <c r="F1052" s="37">
        <v>118.51666666666665</v>
      </c>
      <c r="G1052" s="37">
        <v>4.594666666666666</v>
      </c>
      <c r="H1052" s="36">
        <v>53.265666666666675</v>
      </c>
      <c r="I1052" s="36">
        <v>1.4148333333333334</v>
      </c>
    </row>
    <row r="1053" spans="1:9" x14ac:dyDescent="0.25">
      <c r="A1053" s="11"/>
      <c r="B1053" s="14">
        <v>35064</v>
      </c>
      <c r="C1053" s="38"/>
      <c r="D1053" s="24">
        <v>71.819416666666669</v>
      </c>
      <c r="E1053" s="24">
        <v>1.9644999999999999</v>
      </c>
      <c r="F1053" s="37">
        <v>124.93333333333335</v>
      </c>
      <c r="G1053" s="37">
        <v>3.3062500000000004</v>
      </c>
      <c r="H1053" s="36">
        <v>54.588749999999997</v>
      </c>
      <c r="I1053" s="36">
        <v>2.891833333333333</v>
      </c>
    </row>
    <row r="1054" spans="1:9" x14ac:dyDescent="0.25">
      <c r="A1054" s="11"/>
      <c r="B1054" s="14">
        <v>35430</v>
      </c>
      <c r="C1054" s="38"/>
      <c r="D1054" s="24">
        <v>73.132583333333329</v>
      </c>
      <c r="E1054" s="24">
        <v>1.7592500000000004</v>
      </c>
      <c r="F1054" s="37">
        <v>125.74166666666667</v>
      </c>
      <c r="G1054" s="37">
        <v>0.85850000000000015</v>
      </c>
      <c r="H1054" s="36">
        <v>56.465749999999993</v>
      </c>
      <c r="I1054" s="36">
        <v>3.3615000000000008</v>
      </c>
    </row>
    <row r="1055" spans="1:9" x14ac:dyDescent="0.25">
      <c r="A1055" s="11"/>
      <c r="B1055" s="14">
        <v>35795</v>
      </c>
      <c r="C1055" s="38"/>
      <c r="D1055" s="24">
        <v>74.399583333333325</v>
      </c>
      <c r="E1055" s="24">
        <v>1.5469999999999999</v>
      </c>
      <c r="F1055" s="37">
        <v>125.65833333333335</v>
      </c>
      <c r="G1055" s="37">
        <v>-0.76574999999999982</v>
      </c>
      <c r="H1055" s="36">
        <v>58.662833333333317</v>
      </c>
      <c r="I1055" s="36">
        <v>5.3347499999999997</v>
      </c>
    </row>
    <row r="1056" spans="1:9" x14ac:dyDescent="0.25">
      <c r="A1056" s="11"/>
      <c r="B1056" s="14">
        <v>36160</v>
      </c>
      <c r="C1056" s="38"/>
      <c r="D1056" s="24">
        <v>75.219583333333333</v>
      </c>
      <c r="E1056" s="24">
        <v>1.0228333333333333</v>
      </c>
      <c r="F1056" s="37">
        <v>123.01666666666667</v>
      </c>
      <c r="G1056" s="37">
        <v>-3.2458333333333331</v>
      </c>
      <c r="H1056" s="36">
        <v>62.056666666666665</v>
      </c>
      <c r="I1056" s="36">
        <v>5.0668333333333333</v>
      </c>
    </row>
    <row r="1057" spans="1:9" x14ac:dyDescent="0.25">
      <c r="A1057" s="11"/>
      <c r="B1057" s="14">
        <v>36525</v>
      </c>
      <c r="C1057" s="38"/>
      <c r="D1057" s="24">
        <v>76.27291666666666</v>
      </c>
      <c r="E1057" s="24">
        <v>1.7944166666666665</v>
      </c>
      <c r="F1057" s="37">
        <v>123.16666666666669</v>
      </c>
      <c r="G1057" s="37">
        <v>3.765166666666667</v>
      </c>
      <c r="H1057" s="36">
        <v>64.932916666666657</v>
      </c>
      <c r="I1057" s="36">
        <v>6.1217499999999996</v>
      </c>
    </row>
    <row r="1058" spans="1:9" x14ac:dyDescent="0.25">
      <c r="A1058" s="11"/>
      <c r="B1058" s="14">
        <v>36891</v>
      </c>
      <c r="C1058" s="38"/>
      <c r="D1058" s="24">
        <v>78.01658333333333</v>
      </c>
      <c r="E1058" s="24">
        <v>2.4365833333333335</v>
      </c>
      <c r="F1058" s="37">
        <v>129.16666666666666</v>
      </c>
      <c r="G1058" s="37">
        <v>4.4779166666666663</v>
      </c>
      <c r="H1058" s="36">
        <v>69.490916666666664</v>
      </c>
      <c r="I1058" s="36">
        <v>5.8055833333333338</v>
      </c>
    </row>
    <row r="1059" spans="1:9" x14ac:dyDescent="0.25">
      <c r="A1059" s="11"/>
      <c r="B1059" s="14">
        <v>37256</v>
      </c>
      <c r="C1059" s="38"/>
      <c r="D1059" s="24">
        <v>79.814666666666668</v>
      </c>
      <c r="E1059" s="24">
        <v>1.8914166666666665</v>
      </c>
      <c r="F1059" s="37">
        <v>129.69166666666663</v>
      </c>
      <c r="G1059" s="37">
        <v>-3.7670833333333338</v>
      </c>
      <c r="H1059" s="36">
        <v>72.509916666666655</v>
      </c>
      <c r="I1059" s="36">
        <v>3.4916666666666667</v>
      </c>
    </row>
    <row r="1060" spans="1:9" x14ac:dyDescent="0.25">
      <c r="A1060" s="11"/>
      <c r="B1060" s="14">
        <v>37621</v>
      </c>
      <c r="C1060" s="10"/>
      <c r="D1060" s="24">
        <v>81.013083333333327</v>
      </c>
      <c r="E1060" s="24">
        <v>1.821666666666667</v>
      </c>
      <c r="F1060" s="37">
        <v>127.79166666666667</v>
      </c>
      <c r="G1060" s="37">
        <v>3.1814999999999993</v>
      </c>
      <c r="H1060" s="36">
        <v>74.16716666666666</v>
      </c>
      <c r="I1060" s="36">
        <v>1.9706666666666666</v>
      </c>
    </row>
    <row r="1061" spans="1:9" x14ac:dyDescent="0.25">
      <c r="A1061" s="11"/>
      <c r="B1061" s="14">
        <v>37986</v>
      </c>
      <c r="C1061" s="10"/>
      <c r="D1061" s="24">
        <v>82.63591666666666</v>
      </c>
      <c r="E1061" s="24">
        <v>2.0454166666666667</v>
      </c>
      <c r="F1061" s="37">
        <v>133.70833333333334</v>
      </c>
      <c r="G1061" s="37">
        <v>4.6623333333333328</v>
      </c>
      <c r="H1061" s="36">
        <v>76.93416666666667</v>
      </c>
      <c r="I1061" s="36">
        <v>5.3324999999999996</v>
      </c>
    </row>
    <row r="1062" spans="1:9" x14ac:dyDescent="0.25">
      <c r="A1062" s="11"/>
      <c r="B1062" s="14">
        <v>38352</v>
      </c>
      <c r="C1062" s="10"/>
      <c r="D1062" s="24">
        <v>84.842166666666671</v>
      </c>
      <c r="E1062" s="24">
        <v>3.0379999999999998</v>
      </c>
      <c r="F1062" s="37">
        <v>142.59166666666667</v>
      </c>
      <c r="G1062" s="37">
        <v>9.5531666666666677</v>
      </c>
      <c r="H1062" s="36">
        <v>80.434749999999994</v>
      </c>
      <c r="I1062" s="36">
        <v>4.2679166666666664</v>
      </c>
    </row>
    <row r="1063" spans="1:9" x14ac:dyDescent="0.25">
      <c r="A1063" s="11"/>
      <c r="B1063" s="14">
        <v>38717</v>
      </c>
      <c r="C1063" s="10"/>
      <c r="D1063" s="24">
        <v>87.490749999999991</v>
      </c>
      <c r="E1063" s="24">
        <v>3.2289999999999996</v>
      </c>
      <c r="F1063" s="37">
        <v>153.93333333333334</v>
      </c>
      <c r="G1063" s="37">
        <v>9.527333333333333</v>
      </c>
      <c r="H1063" s="36">
        <v>83.367583333333343</v>
      </c>
      <c r="I1063" s="36">
        <v>3.6144999999999996</v>
      </c>
    </row>
    <row r="1064" spans="1:9" x14ac:dyDescent="0.25">
      <c r="A1064" s="11"/>
      <c r="B1064" s="14">
        <v>39082</v>
      </c>
      <c r="C1064" s="10"/>
      <c r="D1064" s="24">
        <v>90.211666666666659</v>
      </c>
      <c r="E1064" s="24">
        <v>2.764416666666667</v>
      </c>
      <c r="F1064" s="37">
        <v>163.85833333333332</v>
      </c>
      <c r="G1064" s="37">
        <v>3.2030833333333333</v>
      </c>
      <c r="H1064" s="36">
        <v>86.587000000000003</v>
      </c>
      <c r="I1064" s="36">
        <v>4.4307499999999997</v>
      </c>
    </row>
    <row r="1065" spans="1:9" x14ac:dyDescent="0.25">
      <c r="A1065" s="11"/>
      <c r="B1065" s="14">
        <v>39447</v>
      </c>
      <c r="C1065" s="10"/>
      <c r="D1065" s="24">
        <v>92.65391666666666</v>
      </c>
      <c r="E1065" s="24">
        <v>2.4845000000000002</v>
      </c>
      <c r="F1065" s="24">
        <v>170.34166666666667</v>
      </c>
      <c r="G1065" s="24">
        <v>7.8566666666666665</v>
      </c>
      <c r="H1065" s="25">
        <v>90.182416666666654</v>
      </c>
      <c r="I1065" s="25">
        <v>3.4742500000000001</v>
      </c>
    </row>
    <row r="1066" spans="1:9" x14ac:dyDescent="0.25">
      <c r="A1066" s="11"/>
      <c r="B1066" s="14">
        <v>39813</v>
      </c>
      <c r="C1066" s="10"/>
      <c r="D1066" s="24">
        <v>94.397749999999988</v>
      </c>
      <c r="E1066" s="24">
        <v>1.6005</v>
      </c>
      <c r="F1066" s="24">
        <v>187.95833333333334</v>
      </c>
      <c r="G1066" s="24">
        <v>2.4129999999999998</v>
      </c>
      <c r="H1066" s="25">
        <v>92.947166666666661</v>
      </c>
      <c r="I1066" s="25">
        <v>2.5078333333333327</v>
      </c>
    </row>
    <row r="1067" spans="1:9" x14ac:dyDescent="0.25">
      <c r="A1067" s="11"/>
      <c r="B1067" s="14">
        <v>40178</v>
      </c>
      <c r="C1067" s="10"/>
      <c r="D1067" s="24">
        <v>95.019333333333336</v>
      </c>
      <c r="E1067" s="24">
        <v>0.40424999999999994</v>
      </c>
      <c r="F1067" s="24">
        <v>172.5</v>
      </c>
      <c r="G1067" s="24">
        <v>3.7239166666666663</v>
      </c>
      <c r="H1067" s="25">
        <v>94.151750000000007</v>
      </c>
      <c r="I1067" s="25">
        <v>2.2138333333333331</v>
      </c>
    </row>
    <row r="1068" spans="1:9" x14ac:dyDescent="0.25">
      <c r="A1068" s="11"/>
      <c r="B1068" s="14">
        <v>40543</v>
      </c>
      <c r="C1068" s="10"/>
      <c r="D1068" s="24">
        <v>96.164416666666668</v>
      </c>
      <c r="E1068" s="24">
        <v>1.7510000000000001</v>
      </c>
      <c r="F1068" s="24">
        <v>183.47499999999999</v>
      </c>
      <c r="G1068" s="24">
        <v>6.7684999999999986</v>
      </c>
      <c r="H1068" s="25">
        <v>95.760833333333338</v>
      </c>
      <c r="I1068" s="25">
        <v>2.1590000000000003</v>
      </c>
    </row>
    <row r="1069" spans="1:9" x14ac:dyDescent="0.25">
      <c r="A1069" s="11"/>
      <c r="B1069" s="14">
        <v>40908</v>
      </c>
      <c r="C1069" s="10"/>
      <c r="D1069" s="24">
        <v>98.157166666666669</v>
      </c>
      <c r="E1069" s="24">
        <v>1.8571666666666664</v>
      </c>
      <c r="F1069" s="24">
        <v>199.84166666666667</v>
      </c>
      <c r="G1069" s="24">
        <v>6.2240833333333327</v>
      </c>
      <c r="H1069" s="25">
        <v>97.745166666666663</v>
      </c>
      <c r="I1069" s="25">
        <v>1.9916666666666805E-2</v>
      </c>
    </row>
    <row r="1070" spans="1:9" x14ac:dyDescent="0.25">
      <c r="A1070" s="35" t="s">
        <v>192</v>
      </c>
      <c r="B1070" s="34">
        <v>41274</v>
      </c>
      <c r="C1070" s="33"/>
      <c r="D1070" s="32">
        <v>100.00091666666668</v>
      </c>
      <c r="E1070" s="32">
        <v>2.0617499999999995</v>
      </c>
      <c r="F1070" s="32">
        <v>200.72499999999999</v>
      </c>
      <c r="G1070" s="32">
        <v>0.68074999999999963</v>
      </c>
      <c r="H1070" s="31">
        <v>100.16149999999999</v>
      </c>
      <c r="I1070" s="30">
        <v>5.6418333333333335</v>
      </c>
    </row>
    <row r="1071" spans="1:9" x14ac:dyDescent="0.25">
      <c r="A1071" s="11"/>
      <c r="B1071" s="14">
        <v>41639</v>
      </c>
      <c r="C1071" s="10"/>
      <c r="D1071" s="24">
        <v>101.76950000000001</v>
      </c>
      <c r="E1071" s="24">
        <v>1.8182499999999999</v>
      </c>
      <c r="F1071" s="24">
        <v>200.82500000000002</v>
      </c>
      <c r="G1071" s="24">
        <v>0.31324999999999997</v>
      </c>
      <c r="H1071" s="25">
        <v>101.32083333333334</v>
      </c>
      <c r="I1071" s="25">
        <v>0.75075000000000003</v>
      </c>
    </row>
    <row r="1072" spans="1:9" x14ac:dyDescent="0.25">
      <c r="A1072" s="11"/>
      <c r="B1072" s="14">
        <v>42004</v>
      </c>
      <c r="C1072" s="10"/>
      <c r="D1072" s="24">
        <v>103.66283333333332</v>
      </c>
      <c r="E1072" s="24">
        <v>1.3237500000000002</v>
      </c>
      <c r="F1072" s="24">
        <v>201.89999999999998</v>
      </c>
      <c r="G1072" s="24">
        <v>-2.4444166666666667</v>
      </c>
      <c r="H1072" s="25">
        <v>104.11041666666667</v>
      </c>
      <c r="I1072" s="25">
        <v>2.7666666666666671</v>
      </c>
    </row>
    <row r="1073" spans="1:9" x14ac:dyDescent="0.25">
      <c r="A1073" s="11"/>
      <c r="B1073" s="14">
        <v>42369</v>
      </c>
      <c r="C1073" s="10"/>
      <c r="D1073" s="24">
        <v>104.66125</v>
      </c>
      <c r="E1073" s="24">
        <v>0.78208333333333313</v>
      </c>
      <c r="F1073" s="24">
        <v>187.93333333333337</v>
      </c>
      <c r="G1073" s="24">
        <v>-6.3437499999999991</v>
      </c>
      <c r="H1073" s="25">
        <v>107.35141666666668</v>
      </c>
      <c r="I1073" s="25">
        <v>2.1125833333333328</v>
      </c>
    </row>
    <row r="1074" spans="1:9" x14ac:dyDescent="0.25">
      <c r="A1074" s="11"/>
      <c r="B1074" s="14">
        <v>42735</v>
      </c>
      <c r="C1074" s="10"/>
      <c r="D1074" s="24">
        <v>105.70325000000001</v>
      </c>
      <c r="E1074" s="24">
        <v>1.7686666666666664</v>
      </c>
      <c r="F1074" s="24">
        <v>182.47424999999998</v>
      </c>
      <c r="G1074" s="24">
        <v>2.2617499999999997</v>
      </c>
      <c r="H1074" s="25">
        <v>108.65808333333332</v>
      </c>
      <c r="I1074" s="25">
        <v>2.4854166666666662</v>
      </c>
    </row>
    <row r="1075" spans="1:9" x14ac:dyDescent="0.25">
      <c r="A1075" s="11"/>
      <c r="B1075" s="14">
        <v>43100</v>
      </c>
      <c r="C1075" s="10"/>
      <c r="D1075" s="24">
        <v>107.74383333333334</v>
      </c>
      <c r="E1075" s="24">
        <v>2.0290833333333338</v>
      </c>
      <c r="F1075" s="24">
        <v>191.018</v>
      </c>
      <c r="G1075" s="24">
        <v>5.1656666666666666</v>
      </c>
      <c r="H1075" s="25">
        <v>112.61858333333333</v>
      </c>
      <c r="I1075" s="25">
        <v>4.226916666666666</v>
      </c>
    </row>
    <row r="1076" spans="1:9" x14ac:dyDescent="0.25">
      <c r="A1076" s="11"/>
      <c r="B1076" s="14">
        <v>43465</v>
      </c>
      <c r="C1076" s="10"/>
      <c r="D1076" s="24">
        <v>110.34424999999999</v>
      </c>
      <c r="E1076" s="24">
        <v>2.2273333333333327</v>
      </c>
      <c r="F1076" s="24">
        <v>201.21375</v>
      </c>
      <c r="G1076" s="24">
        <v>3.4073333333333338</v>
      </c>
      <c r="H1076" s="25">
        <v>116.49616666666667</v>
      </c>
      <c r="I1076" s="25">
        <v>2.8254166666666669</v>
      </c>
    </row>
    <row r="1077" spans="1:9" x14ac:dyDescent="0.25">
      <c r="A1077" s="11"/>
      <c r="B1077" s="14">
        <v>43830</v>
      </c>
      <c r="C1077" s="10"/>
      <c r="D1077" s="24">
        <v>112.30291666666666</v>
      </c>
      <c r="E1077" s="24">
        <v>1.6892500000000004</v>
      </c>
      <c r="F1077" s="24">
        <v>198.453</v>
      </c>
      <c r="G1077" s="24">
        <v>-1.88575</v>
      </c>
      <c r="H1077" s="25">
        <v>120.8655</v>
      </c>
      <c r="I1077" s="25">
        <v>3.944666666666667</v>
      </c>
    </row>
    <row r="1078" spans="1:9" x14ac:dyDescent="0.25">
      <c r="A1078" s="11"/>
      <c r="B1078" s="14">
        <v>44196</v>
      </c>
      <c r="C1078" s="10"/>
      <c r="D1078" s="24">
        <v>113.81558333333334</v>
      </c>
      <c r="E1078" s="24">
        <v>1.7144999999999999</v>
      </c>
      <c r="F1078" s="24">
        <v>192.87825000000001</v>
      </c>
      <c r="G1078" s="24">
        <v>2.4295833333333339</v>
      </c>
      <c r="H1078" s="25">
        <v>130.66499999999999</v>
      </c>
      <c r="I1078" s="25">
        <v>10.714083333333333</v>
      </c>
    </row>
    <row r="1079" spans="1:9" x14ac:dyDescent="0.25">
      <c r="A1079" s="11"/>
      <c r="B1079" s="14">
        <v>44561</v>
      </c>
      <c r="C1079" s="10"/>
      <c r="D1079" s="24">
        <v>118.92533333333331</v>
      </c>
      <c r="E1079" s="24">
        <v>6.4399166666666678</v>
      </c>
      <c r="F1079" s="24">
        <v>230.29316666666668</v>
      </c>
      <c r="G1079" s="24">
        <v>25.700333333333333</v>
      </c>
      <c r="H1079" s="25">
        <v>136.71899999999999</v>
      </c>
      <c r="I1079" s="25">
        <v>4.6698333333333331</v>
      </c>
    </row>
    <row r="1080" spans="1:9" x14ac:dyDescent="0.25">
      <c r="A1080" s="21" t="s">
        <v>190</v>
      </c>
      <c r="B1080" s="20">
        <v>44926</v>
      </c>
      <c r="C1080" s="19"/>
      <c r="D1080" s="29">
        <v>127.22566666666667</v>
      </c>
      <c r="E1080" s="29">
        <v>6.168499999999999</v>
      </c>
      <c r="F1080" s="29">
        <v>268.19108333333332</v>
      </c>
      <c r="G1080" s="29">
        <v>7.1339166666666687</v>
      </c>
      <c r="H1080" s="28">
        <v>142.67833333333334</v>
      </c>
      <c r="I1080" s="28">
        <v>2.5684999999999998</v>
      </c>
    </row>
    <row r="1081" spans="1:9" x14ac:dyDescent="0.25">
      <c r="A1081" s="16" t="s">
        <v>189</v>
      </c>
      <c r="B1081" s="14">
        <v>45291</v>
      </c>
      <c r="C1081" s="10"/>
      <c r="D1081" s="24">
        <v>131.89766666666668</v>
      </c>
      <c r="E1081" s="24">
        <v>2.5990000000000002</v>
      </c>
      <c r="F1081" s="24">
        <v>258.0026666666667</v>
      </c>
      <c r="G1081" s="24">
        <v>-2.7242500000000009</v>
      </c>
      <c r="H1081" s="25">
        <v>147.35233333333335</v>
      </c>
      <c r="I1081" s="25">
        <v>4.1696666666666671</v>
      </c>
    </row>
    <row r="1082" spans="1:9" x14ac:dyDescent="0.25">
      <c r="A1082" s="11"/>
      <c r="B1082" s="14">
        <v>45657</v>
      </c>
      <c r="C1082" s="10"/>
      <c r="D1082" s="24">
        <v>134.69374999999999</v>
      </c>
      <c r="E1082" s="24">
        <v>1.8689166666666666</v>
      </c>
      <c r="F1082" s="24">
        <v>260.67208333333332</v>
      </c>
      <c r="G1082" s="24">
        <v>1.2019166666666667</v>
      </c>
      <c r="H1082" s="25">
        <v>152.09966666666671</v>
      </c>
      <c r="I1082" s="25">
        <v>2.4982500000000001</v>
      </c>
    </row>
    <row r="1083" spans="1:9" x14ac:dyDescent="0.25">
      <c r="A1083" s="11"/>
      <c r="B1083" s="14">
        <v>46022</v>
      </c>
      <c r="C1083" s="10"/>
      <c r="D1083" s="24">
        <v>137.39525</v>
      </c>
      <c r="E1083" s="24">
        <v>2.050416666666667</v>
      </c>
      <c r="F1083" s="24">
        <v>261.56433333333331</v>
      </c>
      <c r="G1083" s="24">
        <v>0.25825000000000004</v>
      </c>
      <c r="H1083" s="25">
        <v>155.38475000000003</v>
      </c>
      <c r="I1083" s="25">
        <v>2.0165833333333332</v>
      </c>
    </row>
    <row r="1084" spans="1:9" x14ac:dyDescent="0.25">
      <c r="A1084" s="11"/>
      <c r="B1084" s="14">
        <v>46387</v>
      </c>
      <c r="C1084" s="10"/>
      <c r="D1084" s="24">
        <v>140.04916666666668</v>
      </c>
      <c r="E1084" s="24">
        <v>1.8609166666666666</v>
      </c>
      <c r="F1084" s="24">
        <v>264.56641666666661</v>
      </c>
      <c r="G1084" s="24">
        <v>1.9711666666666667</v>
      </c>
      <c r="H1084" s="25">
        <v>158.56258333333332</v>
      </c>
      <c r="I1084" s="25">
        <v>2.1464166666666666</v>
      </c>
    </row>
    <row r="1085" spans="1:9" x14ac:dyDescent="0.25">
      <c r="A1085" s="11"/>
      <c r="B1085" s="14">
        <v>46752</v>
      </c>
      <c r="C1085" s="10"/>
      <c r="D1085" s="24">
        <v>142.63274999999999</v>
      </c>
      <c r="E1085" s="24">
        <v>1.8631666666666671</v>
      </c>
      <c r="F1085" s="24">
        <v>270.6225</v>
      </c>
      <c r="G1085" s="24">
        <v>2.3475833333333331</v>
      </c>
      <c r="H1085" s="25">
        <v>162.25675000000001</v>
      </c>
      <c r="I1085" s="25">
        <v>2.4011666666666671</v>
      </c>
    </row>
    <row r="1086" spans="1:9" x14ac:dyDescent="0.25">
      <c r="A1086" s="11"/>
      <c r="B1086" s="14">
        <v>47118</v>
      </c>
      <c r="C1086" s="10"/>
      <c r="D1086" s="24">
        <v>145.34758333333332</v>
      </c>
      <c r="E1086" s="24">
        <v>1.9320000000000002</v>
      </c>
      <c r="F1086" s="24">
        <v>277.2959166666667</v>
      </c>
      <c r="G1086" s="24">
        <v>2.5934999999999997</v>
      </c>
      <c r="H1086" s="25">
        <v>166.3211666666667</v>
      </c>
      <c r="I1086" s="25">
        <v>2.6118333333333332</v>
      </c>
    </row>
    <row r="1087" spans="1:9" x14ac:dyDescent="0.25">
      <c r="A1087" s="11"/>
      <c r="B1087" s="14">
        <v>47483</v>
      </c>
      <c r="C1087" s="10"/>
      <c r="D1087" s="24">
        <v>148.15475000000001</v>
      </c>
      <c r="E1087" s="24">
        <v>1.9043333333333334</v>
      </c>
      <c r="F1087" s="24">
        <v>284.38325000000003</v>
      </c>
      <c r="G1087" s="24">
        <v>2.530583333333333</v>
      </c>
      <c r="H1087" s="25">
        <v>170.67416666666668</v>
      </c>
      <c r="I1087" s="25">
        <v>2.571166666666667</v>
      </c>
    </row>
    <row r="1088" spans="1:9" x14ac:dyDescent="0.25">
      <c r="A1088" s="11"/>
      <c r="B1088" s="14">
        <v>47848</v>
      </c>
      <c r="C1088" s="10"/>
      <c r="D1088" s="24">
        <v>150.93241666666665</v>
      </c>
      <c r="E1088" s="24">
        <v>1.8671666666666669</v>
      </c>
      <c r="F1088" s="24">
        <v>291.64391666666671</v>
      </c>
      <c r="G1088" s="24">
        <v>2.5360000000000005</v>
      </c>
      <c r="H1088" s="25">
        <v>174.97216666666665</v>
      </c>
      <c r="I1088" s="25">
        <v>2.5030833333333335</v>
      </c>
    </row>
    <row r="1089" spans="1:9" x14ac:dyDescent="0.25">
      <c r="A1089" s="11"/>
      <c r="B1089" s="14">
        <v>48213</v>
      </c>
      <c r="C1089" s="10"/>
      <c r="D1089" s="24">
        <v>153.75391666666667</v>
      </c>
      <c r="E1089" s="24">
        <v>1.861</v>
      </c>
      <c r="F1089" s="24">
        <v>298.74608333333339</v>
      </c>
      <c r="G1089" s="24">
        <v>2.3502499999999995</v>
      </c>
      <c r="H1089" s="25">
        <v>179.25141666666664</v>
      </c>
      <c r="I1089" s="25">
        <v>2.3921666666666668</v>
      </c>
    </row>
    <row r="1090" spans="1:9" x14ac:dyDescent="0.25">
      <c r="A1090" s="11"/>
      <c r="B1090" s="14">
        <v>48579</v>
      </c>
      <c r="C1090" s="10"/>
      <c r="D1090" s="24">
        <v>156.58366666666666</v>
      </c>
      <c r="E1090" s="24">
        <v>1.8314166666666669</v>
      </c>
      <c r="F1090" s="24">
        <v>305.66924999999998</v>
      </c>
      <c r="G1090" s="24">
        <v>2.2945833333333332</v>
      </c>
      <c r="H1090" s="25">
        <v>183.54174999999998</v>
      </c>
      <c r="I1090" s="25">
        <v>2.3700833333333331</v>
      </c>
    </row>
    <row r="1091" spans="1:9" x14ac:dyDescent="0.25">
      <c r="A1091" s="11"/>
      <c r="B1091" s="14">
        <v>48944</v>
      </c>
      <c r="C1091" s="10"/>
      <c r="D1091" s="24">
        <v>159.48141666666666</v>
      </c>
      <c r="E1091" s="24">
        <v>1.872333333333333</v>
      </c>
      <c r="F1091" s="24">
        <v>312.59583333333336</v>
      </c>
      <c r="G1091" s="24">
        <v>2.297166666666667</v>
      </c>
      <c r="H1091" s="25">
        <v>187.85241666666664</v>
      </c>
      <c r="I1091" s="25">
        <v>2.3267500000000001</v>
      </c>
    </row>
    <row r="1092" spans="1:9" x14ac:dyDescent="0.25">
      <c r="A1092" s="11"/>
      <c r="B1092" s="14">
        <v>49309</v>
      </c>
      <c r="C1092" s="10"/>
      <c r="D1092" s="24">
        <v>162.50358333333332</v>
      </c>
      <c r="E1092" s="24">
        <v>1.9191666666666667</v>
      </c>
      <c r="F1092" s="24">
        <v>320.16008333333338</v>
      </c>
      <c r="G1092" s="24">
        <v>2.4940833333333337</v>
      </c>
      <c r="H1092" s="25">
        <v>192.18124999999998</v>
      </c>
      <c r="I1092" s="25">
        <v>2.3242499999999997</v>
      </c>
    </row>
    <row r="1093" spans="1:9" x14ac:dyDescent="0.25">
      <c r="A1093" s="11"/>
      <c r="B1093" s="14">
        <v>49674</v>
      </c>
      <c r="C1093" s="10"/>
      <c r="D1093" s="24">
        <v>165.68008333333333</v>
      </c>
      <c r="E1093" s="24">
        <v>1.9749999999999999</v>
      </c>
      <c r="F1093" s="24">
        <v>328.14841666666672</v>
      </c>
      <c r="G1093" s="24">
        <v>2.4936666666666665</v>
      </c>
      <c r="H1093" s="25">
        <v>196.68174999999997</v>
      </c>
      <c r="I1093" s="25">
        <v>2.354166666666667</v>
      </c>
    </row>
    <row r="1094" spans="1:9" x14ac:dyDescent="0.25">
      <c r="A1094" s="11"/>
      <c r="B1094" s="14">
        <v>50040</v>
      </c>
      <c r="C1094" s="10"/>
      <c r="D1094" s="24">
        <v>168.97591666666668</v>
      </c>
      <c r="E1094" s="24">
        <v>2.0044999999999997</v>
      </c>
      <c r="F1094" s="24">
        <v>336.47466666666668</v>
      </c>
      <c r="G1094" s="24">
        <v>2.5873333333333335</v>
      </c>
      <c r="H1094" s="25">
        <v>201.38575</v>
      </c>
      <c r="I1094" s="25">
        <v>2.4298333333333333</v>
      </c>
    </row>
    <row r="1095" spans="1:9" x14ac:dyDescent="0.25">
      <c r="A1095" s="11"/>
      <c r="B1095" s="14">
        <v>50405</v>
      </c>
      <c r="C1095" s="10"/>
      <c r="D1095" s="24">
        <v>172.39574999999999</v>
      </c>
      <c r="E1095" s="24">
        <v>2.0404999999999998</v>
      </c>
      <c r="F1095" s="24">
        <v>345.42149999999998</v>
      </c>
      <c r="G1095" s="24">
        <v>2.7070000000000003</v>
      </c>
      <c r="H1095" s="25">
        <v>206.38675000000001</v>
      </c>
      <c r="I1095" s="25">
        <v>2.5316666666666667</v>
      </c>
    </row>
    <row r="1096" spans="1:9" x14ac:dyDescent="0.25">
      <c r="A1096" s="11"/>
      <c r="B1096" s="14">
        <v>50770</v>
      </c>
      <c r="C1096" s="10"/>
      <c r="D1096" s="24">
        <v>175.9455833333333</v>
      </c>
      <c r="E1096" s="24">
        <v>2.0786666666666664</v>
      </c>
      <c r="F1096" s="24">
        <v>354.83508333333339</v>
      </c>
      <c r="G1096" s="24">
        <v>2.7435000000000005</v>
      </c>
      <c r="H1096" s="25">
        <v>211.69683333333339</v>
      </c>
      <c r="I1096" s="25">
        <v>2.6069166666666668</v>
      </c>
    </row>
    <row r="1097" spans="1:9" x14ac:dyDescent="0.25">
      <c r="A1097" s="11"/>
      <c r="B1097" s="14">
        <v>51135</v>
      </c>
      <c r="C1097" s="10"/>
      <c r="D1097" s="24">
        <v>179.65275</v>
      </c>
      <c r="E1097" s="24">
        <v>2.1280000000000001</v>
      </c>
      <c r="F1097" s="24">
        <v>364.74916666666672</v>
      </c>
      <c r="G1097" s="24">
        <v>2.8432499999999998</v>
      </c>
      <c r="H1097" s="25">
        <v>217.31899999999999</v>
      </c>
      <c r="I1097" s="25">
        <v>2.7044166666666669</v>
      </c>
    </row>
    <row r="1098" spans="1:9" x14ac:dyDescent="0.25">
      <c r="A1098" s="11"/>
      <c r="B1098" s="14">
        <v>51501</v>
      </c>
      <c r="C1098" s="10"/>
      <c r="D1098" s="24">
        <v>183.49308333333329</v>
      </c>
      <c r="E1098" s="24">
        <v>2.1328333333333331</v>
      </c>
      <c r="F1098" s="24">
        <v>375.5674166666667</v>
      </c>
      <c r="G1098" s="24">
        <v>3.078416666666667</v>
      </c>
      <c r="H1098" s="25">
        <v>223.31174999999999</v>
      </c>
      <c r="I1098" s="25">
        <v>2.7833333333333332</v>
      </c>
    </row>
    <row r="1099" spans="1:9" x14ac:dyDescent="0.25">
      <c r="A1099" s="11"/>
      <c r="B1099" s="14">
        <v>51866</v>
      </c>
      <c r="C1099" s="10"/>
      <c r="D1099" s="24">
        <v>187.38566666666668</v>
      </c>
      <c r="E1099" s="24">
        <v>2.1210833333333334</v>
      </c>
      <c r="F1099" s="24">
        <v>387.44608333333326</v>
      </c>
      <c r="G1099" s="24">
        <v>3.2159999999999997</v>
      </c>
      <c r="H1099" s="25">
        <v>229.52925000000002</v>
      </c>
      <c r="I1099" s="25">
        <v>2.77725</v>
      </c>
    </row>
    <row r="1100" spans="1:9" x14ac:dyDescent="0.25">
      <c r="A1100" s="11"/>
      <c r="B1100" s="14">
        <v>52231</v>
      </c>
      <c r="C1100" s="10"/>
      <c r="D1100" s="24">
        <v>191.37949999999998</v>
      </c>
      <c r="E1100" s="24">
        <v>2.1419166666666665</v>
      </c>
      <c r="F1100" s="24">
        <v>399.99025</v>
      </c>
      <c r="G1100" s="24">
        <v>3.2471666666666668</v>
      </c>
      <c r="H1100" s="25">
        <v>235.90591666666668</v>
      </c>
      <c r="I1100" s="25">
        <v>2.7945833333333336</v>
      </c>
    </row>
    <row r="1101" spans="1:9" x14ac:dyDescent="0.25">
      <c r="A1101" s="11"/>
      <c r="B1101" s="14">
        <v>52596</v>
      </c>
      <c r="C1101" s="10"/>
      <c r="D1101" s="24">
        <v>195.50233333333333</v>
      </c>
      <c r="E1101" s="24">
        <v>2.1639999999999997</v>
      </c>
      <c r="F1101" s="24">
        <v>412.95624999999995</v>
      </c>
      <c r="G1101" s="24">
        <v>3.2309166666666673</v>
      </c>
      <c r="H1101" s="25">
        <v>242.56291666666667</v>
      </c>
      <c r="I1101" s="25">
        <v>2.8258333333333332</v>
      </c>
    </row>
    <row r="1102" spans="1:9" x14ac:dyDescent="0.25">
      <c r="A1102" s="11"/>
      <c r="B1102" s="14">
        <v>52597</v>
      </c>
      <c r="C1102" s="10"/>
      <c r="D1102" s="24">
        <v>199.77758333333335</v>
      </c>
      <c r="E1102" s="24">
        <v>2.2018333333333335</v>
      </c>
      <c r="F1102" s="24">
        <v>426.21466666666669</v>
      </c>
      <c r="G1102" s="24">
        <v>3.1845833333333338</v>
      </c>
      <c r="H1102" s="24">
        <v>249.41899999999995</v>
      </c>
      <c r="I1102" s="24">
        <v>2.8461666666666665</v>
      </c>
    </row>
    <row r="1103" spans="1:9" x14ac:dyDescent="0.25">
      <c r="A1103" s="11"/>
      <c r="B1103" s="14">
        <v>52964</v>
      </c>
      <c r="C1103" s="10"/>
      <c r="D1103" s="24">
        <v>204.14708333333331</v>
      </c>
      <c r="E1103" s="24">
        <v>2.1701666666666664</v>
      </c>
      <c r="F1103" s="24">
        <v>439.58600000000007</v>
      </c>
      <c r="G1103" s="24">
        <v>3.0973333333333333</v>
      </c>
      <c r="H1103" s="24">
        <v>256.6033333333333</v>
      </c>
      <c r="I1103" s="24">
        <v>2.9016666666666673</v>
      </c>
    </row>
    <row r="1104" spans="1:9" x14ac:dyDescent="0.25">
      <c r="A1104" s="11"/>
      <c r="B1104" s="14">
        <v>53330</v>
      </c>
      <c r="C1104" s="10"/>
      <c r="D1104" s="24">
        <v>208.56325000000004</v>
      </c>
      <c r="E1104" s="24">
        <v>2.1604999999999999</v>
      </c>
      <c r="F1104" s="24">
        <v>453.0186666666666</v>
      </c>
      <c r="G1104" s="24">
        <v>3.0362500000000003</v>
      </c>
      <c r="H1104" s="24">
        <v>264.06058333333334</v>
      </c>
      <c r="I1104" s="24">
        <v>2.9130833333333332</v>
      </c>
    </row>
    <row r="1105" spans="1:9" x14ac:dyDescent="0.25">
      <c r="A1105" s="11"/>
      <c r="B1105" s="14">
        <v>53696</v>
      </c>
      <c r="C1105" s="10"/>
      <c r="D1105" s="24">
        <v>213.06874999999999</v>
      </c>
      <c r="E1105" s="24">
        <v>2.1635833333333334</v>
      </c>
      <c r="F1105" s="24">
        <v>466.8265833333333</v>
      </c>
      <c r="G1105" s="24">
        <v>3.0599166666666666</v>
      </c>
      <c r="H1105" s="24">
        <v>271.80558333333335</v>
      </c>
      <c r="I1105" s="24">
        <v>2.9514166666666668</v>
      </c>
    </row>
    <row r="1106" spans="1:9" x14ac:dyDescent="0.25">
      <c r="A1106" s="11"/>
      <c r="B1106" s="14">
        <v>54062</v>
      </c>
      <c r="C1106" s="10"/>
      <c r="D1106" s="24">
        <v>217.69825</v>
      </c>
      <c r="E1106" s="24">
        <v>2.1773333333333338</v>
      </c>
      <c r="F1106" s="24">
        <v>481.15800000000007</v>
      </c>
      <c r="G1106" s="24">
        <v>3.0763333333333329</v>
      </c>
      <c r="H1106" s="24">
        <v>279.97000000000003</v>
      </c>
      <c r="I1106" s="24">
        <v>3.0542499999999997</v>
      </c>
    </row>
    <row r="1107" spans="1:9" x14ac:dyDescent="0.25">
      <c r="A1107" s="11"/>
      <c r="B1107" s="12">
        <v>2049</v>
      </c>
      <c r="C1107" s="10"/>
      <c r="D1107" s="23">
        <v>222.44275000000002</v>
      </c>
      <c r="E1107" s="23">
        <v>2.1856666666666662</v>
      </c>
      <c r="F1107" s="23">
        <v>495.96441666666669</v>
      </c>
      <c r="G1107" s="23">
        <v>3.0796666666666663</v>
      </c>
      <c r="H1107" s="23">
        <v>288.65141666666665</v>
      </c>
      <c r="I1107" s="23">
        <v>3.1400833333333331</v>
      </c>
    </row>
    <row r="1108" spans="1:9" x14ac:dyDescent="0.25">
      <c r="A1108" s="11"/>
      <c r="B1108" s="10">
        <v>2050</v>
      </c>
      <c r="C1108" s="10"/>
      <c r="D1108" s="23">
        <v>227.3211666666667</v>
      </c>
      <c r="E1108" s="23">
        <v>2.196333333333333</v>
      </c>
      <c r="F1108" s="23">
        <v>511.30766666666659</v>
      </c>
      <c r="G1108" s="23">
        <v>3.1080000000000001</v>
      </c>
      <c r="H1108" s="23">
        <v>297.86424999999997</v>
      </c>
      <c r="I1108" s="23">
        <v>3.2336666666666662</v>
      </c>
    </row>
    <row r="1109" spans="1:9" x14ac:dyDescent="0.25">
      <c r="A1109" s="11"/>
      <c r="B1109" s="10">
        <v>2051</v>
      </c>
      <c r="C1109" s="10"/>
      <c r="D1109" s="23">
        <v>232.32533333333333</v>
      </c>
      <c r="E1109" s="23">
        <v>2.204333333333333</v>
      </c>
      <c r="F1109" s="23">
        <v>527.27824999999996</v>
      </c>
      <c r="G1109" s="23">
        <v>3.1346666666666665</v>
      </c>
      <c r="H1109" s="23">
        <v>307.56883333333332</v>
      </c>
      <c r="I1109" s="23">
        <v>3.2638333333333325</v>
      </c>
    </row>
    <row r="1110" spans="1:9" x14ac:dyDescent="0.25">
      <c r="A1110" s="11"/>
      <c r="B1110" s="10">
        <v>2052</v>
      </c>
      <c r="C1110" s="10"/>
      <c r="D1110" s="23">
        <v>237.44183333333339</v>
      </c>
      <c r="E1110" s="23">
        <v>2.1969166666666671</v>
      </c>
      <c r="F1110" s="23">
        <v>543.87158333333321</v>
      </c>
      <c r="G1110" s="23">
        <v>3.1549166666666668</v>
      </c>
      <c r="H1110" s="23">
        <v>317.60091666666671</v>
      </c>
      <c r="I1110" s="23">
        <v>3.2566666666666673</v>
      </c>
    </row>
    <row r="1111" spans="1:9" x14ac:dyDescent="0.25">
      <c r="A1111" s="11"/>
      <c r="B1111" s="10">
        <v>2053</v>
      </c>
      <c r="C1111" s="10"/>
      <c r="D1111" s="23">
        <v>242.62491666666668</v>
      </c>
      <c r="E1111" s="23">
        <v>2.17075</v>
      </c>
      <c r="F1111" s="23">
        <v>560.97900000000004</v>
      </c>
      <c r="G1111" s="23">
        <v>3.1305000000000001</v>
      </c>
      <c r="H1111" s="23">
        <v>327.91233333333332</v>
      </c>
      <c r="I1111" s="23">
        <v>3.2447499999999998</v>
      </c>
    </row>
    <row r="1112" spans="1:9" x14ac:dyDescent="0.25">
      <c r="F1112" s="15"/>
      <c r="G1112" s="15"/>
      <c r="H1112" s="15"/>
      <c r="I1112" s="22"/>
    </row>
    <row r="1113" spans="1:9" x14ac:dyDescent="0.25">
      <c r="B1113" s="10" t="s">
        <v>191</v>
      </c>
      <c r="C1113" s="10"/>
    </row>
    <row r="1114" spans="1:9" x14ac:dyDescent="0.25">
      <c r="A1114" s="11"/>
      <c r="B1114" s="14">
        <v>26298</v>
      </c>
      <c r="C1114" s="10"/>
      <c r="D1114" s="15">
        <v>5.0733809074996916E-2</v>
      </c>
      <c r="E1114" s="15">
        <v>-7.8583876589427559E-2</v>
      </c>
      <c r="F1114" s="15">
        <v>3.814457263951021E-2</v>
      </c>
      <c r="G1114" s="15">
        <v>0.20244645429428321</v>
      </c>
      <c r="H1114" s="13">
        <v>6.0786869221683748E-2</v>
      </c>
      <c r="I1114" s="13">
        <v>-2.0104316149685553E-2</v>
      </c>
    </row>
    <row r="1115" spans="1:9" x14ac:dyDescent="0.25">
      <c r="A1115" s="11"/>
      <c r="B1115" s="14">
        <v>26664</v>
      </c>
      <c r="C1115" s="10"/>
      <c r="D1115" s="15">
        <v>4.3239008102279763E-2</v>
      </c>
      <c r="E1115" s="15">
        <v>-0.11307835102097985</v>
      </c>
      <c r="F1115" s="15">
        <v>4.10523928328419E-2</v>
      </c>
      <c r="G1115" s="15">
        <v>0.41364886095836617</v>
      </c>
      <c r="H1115" s="13">
        <v>6.5180805385447238E-2</v>
      </c>
      <c r="I1115" s="13">
        <v>0.28163064141378591</v>
      </c>
    </row>
    <row r="1116" spans="1:9" x14ac:dyDescent="0.25">
      <c r="A1116" s="11"/>
      <c r="B1116" s="14">
        <v>27029</v>
      </c>
      <c r="C1116" s="10"/>
      <c r="D1116" s="15">
        <v>5.4758320085069423E-2</v>
      </c>
      <c r="E1116" s="15">
        <v>0.65714285714285681</v>
      </c>
      <c r="F1116" s="15">
        <v>0.10806100217864922</v>
      </c>
      <c r="G1116" s="15">
        <v>1.4054846283150191</v>
      </c>
      <c r="H1116" s="13">
        <v>7.6331108561267236E-2</v>
      </c>
      <c r="I1116" s="13">
        <v>3.5433719716529977E-2</v>
      </c>
    </row>
    <row r="1117" spans="1:9" x14ac:dyDescent="0.25">
      <c r="A1117" s="11"/>
      <c r="B1117" s="14">
        <v>27394</v>
      </c>
      <c r="C1117" s="10"/>
      <c r="D1117" s="15">
        <v>8.9723370133024893E-2</v>
      </c>
      <c r="E1117" s="15">
        <v>0.58372852274622899</v>
      </c>
      <c r="F1117" s="15">
        <v>0.23830121903263835</v>
      </c>
      <c r="G1117" s="15">
        <v>1.1119523661018516</v>
      </c>
      <c r="H1117" s="13">
        <v>9.4538553847012707E-2</v>
      </c>
      <c r="I1117" s="13">
        <v>0.44049235993208846</v>
      </c>
    </row>
    <row r="1118" spans="1:9" x14ac:dyDescent="0.25">
      <c r="A1118" s="11"/>
      <c r="B1118" s="14">
        <v>27759</v>
      </c>
      <c r="C1118" s="10"/>
      <c r="D1118" s="15">
        <v>9.2882092869879473E-2</v>
      </c>
      <c r="E1118" s="15">
        <v>-0.38046585813596556</v>
      </c>
      <c r="F1118" s="15">
        <v>0.10511273420133405</v>
      </c>
      <c r="G1118" s="15">
        <v>-0.91515013959796876</v>
      </c>
      <c r="H1118" s="13">
        <v>0.10396577308863209</v>
      </c>
      <c r="I1118" s="13">
        <v>-0.25922270021804472</v>
      </c>
    </row>
    <row r="1119" spans="1:9" x14ac:dyDescent="0.25">
      <c r="A1119" s="11"/>
      <c r="B1119" s="14">
        <v>28125</v>
      </c>
      <c r="C1119" s="10"/>
      <c r="D1119" s="15">
        <v>5.5052356313489925E-2</v>
      </c>
      <c r="E1119" s="15">
        <v>-0.22803779175673378</v>
      </c>
      <c r="F1119" s="15">
        <v>5.086206896551726E-2</v>
      </c>
      <c r="G1119" s="15">
        <v>1.3671726449450516</v>
      </c>
      <c r="H1119" s="13">
        <v>7.7827715701807465E-2</v>
      </c>
      <c r="I1119" s="13">
        <v>-6.5730594061373937E-3</v>
      </c>
    </row>
    <row r="1120" spans="1:9" x14ac:dyDescent="0.25">
      <c r="A1120" s="11"/>
      <c r="B1120" s="14">
        <v>28490</v>
      </c>
      <c r="C1120" s="10"/>
      <c r="D1120" s="15">
        <v>6.2112557826695891E-2</v>
      </c>
      <c r="E1120" s="15">
        <v>0.2019569594764663</v>
      </c>
      <c r="F1120" s="15">
        <v>6.5490839485917496E-2</v>
      </c>
      <c r="G1120" s="15">
        <v>-2.4914568896270417E-3</v>
      </c>
      <c r="H1120" s="13">
        <v>8.1799091454529904E-2</v>
      </c>
      <c r="I1120" s="13">
        <v>-3.6666299636640365E-2</v>
      </c>
    </row>
    <row r="1121" spans="1:9" x14ac:dyDescent="0.25">
      <c r="A1121" s="11"/>
      <c r="B1121" s="14">
        <v>28855</v>
      </c>
      <c r="C1121" s="10"/>
      <c r="D1121" s="15">
        <v>7.0330322394058342E-2</v>
      </c>
      <c r="E1121" s="15">
        <v>0.20375363191372386</v>
      </c>
      <c r="F1121" s="15">
        <v>6.9549595791094543E-2</v>
      </c>
      <c r="G1121" s="15">
        <v>0.4324398100125566</v>
      </c>
      <c r="H1121" s="13">
        <v>8.552967788707222E-2</v>
      </c>
      <c r="I1121" s="13">
        <v>0.13805357551071307</v>
      </c>
    </row>
    <row r="1122" spans="1:9" x14ac:dyDescent="0.25">
      <c r="A1122" s="11"/>
      <c r="B1122" s="14">
        <v>29220</v>
      </c>
      <c r="C1122" s="10"/>
      <c r="D1122" s="15">
        <v>8.2929965385672322E-2</v>
      </c>
      <c r="E1122" s="15">
        <v>0.10983538826190031</v>
      </c>
      <c r="F1122" s="15">
        <v>0.12825434913017419</v>
      </c>
      <c r="G1122" s="15">
        <v>0.83865957771171584</v>
      </c>
      <c r="H1122" s="13">
        <v>9.6081629971863203E-2</v>
      </c>
      <c r="I1122" s="13">
        <v>9.4079836382893411E-2</v>
      </c>
    </row>
    <row r="1123" spans="1:9" x14ac:dyDescent="0.25">
      <c r="A1123" s="11"/>
      <c r="B1123" s="14">
        <v>29586</v>
      </c>
      <c r="C1123" s="10"/>
      <c r="D1123" s="15">
        <v>9.0603651506547811E-2</v>
      </c>
      <c r="E1123" s="15">
        <v>0.18856538265606004</v>
      </c>
      <c r="F1123" s="15">
        <v>0.15238196512122504</v>
      </c>
      <c r="G1123" s="15">
        <v>-0.21402697814697536</v>
      </c>
      <c r="H1123" s="13">
        <v>0.10742313006708959</v>
      </c>
      <c r="I1123" s="13">
        <v>0.11794405314283818</v>
      </c>
    </row>
    <row r="1124" spans="1:9" x14ac:dyDescent="0.25">
      <c r="A1124" s="11"/>
      <c r="B1124" s="14">
        <v>29951</v>
      </c>
      <c r="C1124" s="10"/>
      <c r="D1124" s="15">
        <v>9.439752596513773E-2</v>
      </c>
      <c r="E1124" s="15">
        <v>-0.21893442352708437</v>
      </c>
      <c r="F1124" s="15">
        <v>9.1722801513334007E-2</v>
      </c>
      <c r="G1124" s="15">
        <v>-0.51912045889101344</v>
      </c>
      <c r="H1124" s="13">
        <v>9.5697951648932911E-2</v>
      </c>
      <c r="I1124" s="13">
        <v>-0.25759736042579573</v>
      </c>
    </row>
    <row r="1125" spans="1:9" x14ac:dyDescent="0.25">
      <c r="A1125" s="11"/>
      <c r="B1125" s="14">
        <v>30316</v>
      </c>
      <c r="C1125" s="10"/>
      <c r="D1125" s="15">
        <v>6.1823286861492521E-2</v>
      </c>
      <c r="E1125" s="15">
        <v>-0.36053481353285077</v>
      </c>
      <c r="F1125" s="15">
        <v>1.4115459386357498E-2</v>
      </c>
      <c r="G1125" s="15">
        <v>-0.97872077877562214</v>
      </c>
      <c r="H1125" s="13">
        <v>7.2936760335748918E-2</v>
      </c>
      <c r="I1125" s="13">
        <v>-0.26329019737966664</v>
      </c>
    </row>
    <row r="1126" spans="1:9" x14ac:dyDescent="0.25">
      <c r="A1126" s="11"/>
      <c r="B1126" s="14">
        <v>30681</v>
      </c>
      <c r="C1126" s="10"/>
      <c r="D1126" s="15">
        <v>3.9083967392688157E-2</v>
      </c>
      <c r="E1126" s="15">
        <v>-0.32846510553327735</v>
      </c>
      <c r="F1126" s="15">
        <v>6.3343890648444034E-3</v>
      </c>
      <c r="G1126" s="15">
        <v>13.375644329896915</v>
      </c>
      <c r="H1126" s="13">
        <v>4.4345557771981126E-2</v>
      </c>
      <c r="I1126" s="13">
        <v>-0.37422885843751708</v>
      </c>
    </row>
    <row r="1127" spans="1:9" x14ac:dyDescent="0.25">
      <c r="A1127" s="11"/>
      <c r="B1127" s="14">
        <v>31047</v>
      </c>
      <c r="C1127" s="10"/>
      <c r="D1127" s="15">
        <v>3.6109509474519852E-2</v>
      </c>
      <c r="E1127" s="15">
        <v>5.2834639864350219E-2</v>
      </c>
      <c r="F1127" s="15">
        <v>2.4681133013086054E-2</v>
      </c>
      <c r="G1127" s="15">
        <v>-0.29689390883420763</v>
      </c>
      <c r="H1127" s="13">
        <v>4.3131060828680345E-2</v>
      </c>
      <c r="I1127" s="13">
        <v>0.16615411459355722</v>
      </c>
    </row>
    <row r="1128" spans="1:9" x14ac:dyDescent="0.25">
      <c r="A1128" s="11"/>
      <c r="B1128" s="14">
        <v>31412</v>
      </c>
      <c r="C1128" s="10"/>
      <c r="D1128" s="15">
        <v>3.1638206101575195E-2</v>
      </c>
      <c r="E1128" s="15">
        <v>-0.25049599701234748</v>
      </c>
      <c r="F1128" s="15">
        <v>-4.3646944713868763E-3</v>
      </c>
      <c r="G1128" s="15">
        <v>-1.1834640147893158</v>
      </c>
      <c r="H1128" s="13">
        <v>4.8747221068002E-2</v>
      </c>
      <c r="I1128" s="13">
        <v>0.3300353489068022</v>
      </c>
    </row>
    <row r="1129" spans="1:9" x14ac:dyDescent="0.25">
      <c r="A1129" s="11"/>
      <c r="B1129" s="14">
        <v>31777</v>
      </c>
      <c r="C1129" s="10"/>
      <c r="D1129" s="15">
        <v>2.0265985326949787E-2</v>
      </c>
      <c r="E1129" s="15">
        <v>-0.270156644140637</v>
      </c>
      <c r="F1129" s="15">
        <v>-3.4502354278292069E-2</v>
      </c>
      <c r="G1129" s="15">
        <v>16.000694927032672</v>
      </c>
      <c r="H1129" s="13">
        <v>5.761094869923733E-2</v>
      </c>
      <c r="I1129" s="13">
        <v>-0.16283942457778466</v>
      </c>
    </row>
    <row r="1130" spans="1:9" x14ac:dyDescent="0.25">
      <c r="A1130" s="11"/>
      <c r="B1130" s="14">
        <v>32142</v>
      </c>
      <c r="C1130" s="10"/>
      <c r="D1130" s="15">
        <v>2.4564935094112617E-2</v>
      </c>
      <c r="E1130" s="15">
        <v>0.46565113500597377</v>
      </c>
      <c r="F1130" s="15">
        <v>2.4552257630539032E-2</v>
      </c>
      <c r="G1130" s="15">
        <v>-2.3254373773708306</v>
      </c>
      <c r="H1130" s="13">
        <v>3.7591406952748763E-2</v>
      </c>
      <c r="I1130" s="13">
        <v>-0.24608200493843757</v>
      </c>
    </row>
    <row r="1131" spans="1:9" x14ac:dyDescent="0.25">
      <c r="A1131" s="11"/>
      <c r="B1131" s="14">
        <v>32508</v>
      </c>
      <c r="C1131" s="10"/>
      <c r="D1131" s="15">
        <v>3.5317077449346312E-2</v>
      </c>
      <c r="E1131" s="15">
        <v>0.40344697079973191</v>
      </c>
      <c r="F1131" s="15">
        <v>5.4329093147312157E-2</v>
      </c>
      <c r="G1131" s="15">
        <v>1.3199488057238806E-2</v>
      </c>
      <c r="H1131" s="13">
        <v>5.1356897494268194E-2</v>
      </c>
      <c r="I1131" s="13">
        <v>0.23151304502818415</v>
      </c>
    </row>
    <row r="1132" spans="1:9" x14ac:dyDescent="0.25">
      <c r="A1132" s="11"/>
      <c r="B1132" s="14">
        <v>32873</v>
      </c>
      <c r="C1132" s="10"/>
      <c r="D1132" s="15">
        <v>3.9194091093291972E-2</v>
      </c>
      <c r="E1132" s="15">
        <v>-0.11904910075300279</v>
      </c>
      <c r="F1132" s="15">
        <v>4.6236475441737479E-2</v>
      </c>
      <c r="G1132" s="15">
        <v>-0.50717579557733561</v>
      </c>
      <c r="H1132" s="13">
        <v>2.9044669032406656E-2</v>
      </c>
      <c r="I1132" s="13">
        <v>-0.23188117378876127</v>
      </c>
    </row>
    <row r="1133" spans="1:9" x14ac:dyDescent="0.25">
      <c r="A1133" s="11"/>
      <c r="B1133" s="14">
        <v>33238</v>
      </c>
      <c r="C1133" s="10"/>
      <c r="D1133" s="15">
        <v>3.7579978722160901E-2</v>
      </c>
      <c r="E1133" s="15">
        <v>0.10316002637279875</v>
      </c>
      <c r="F1133" s="15">
        <v>2.157577561193369E-2</v>
      </c>
      <c r="G1133" s="15">
        <v>0.71740473102340774</v>
      </c>
      <c r="H1133" s="13">
        <v>5.9892568200715202E-2</v>
      </c>
      <c r="I1133" s="13">
        <v>0.58254233695268143</v>
      </c>
    </row>
    <row r="1134" spans="1:9" x14ac:dyDescent="0.25">
      <c r="A1134" s="11"/>
      <c r="B1134" s="14">
        <v>33603</v>
      </c>
      <c r="C1134" s="10"/>
      <c r="D1134" s="15">
        <v>3.3653512476510494E-2</v>
      </c>
      <c r="E1134" s="15">
        <v>-0.26066725010138947</v>
      </c>
      <c r="F1134" s="15">
        <v>7.2827907654060553E-5</v>
      </c>
      <c r="G1134" s="15">
        <v>-1.5145379677413553</v>
      </c>
      <c r="H1134" s="13">
        <v>4.7455389941101433E-2</v>
      </c>
      <c r="I1134" s="13">
        <v>6.215210596815024E-2</v>
      </c>
    </row>
    <row r="1135" spans="1:9" x14ac:dyDescent="0.25">
      <c r="A1135" s="11"/>
      <c r="B1135" s="14">
        <v>33969</v>
      </c>
      <c r="C1135" s="10"/>
      <c r="D1135" s="15">
        <v>2.2807835466355231E-2</v>
      </c>
      <c r="E1135" s="15">
        <v>-0.20405924300603429</v>
      </c>
      <c r="F1135" s="15">
        <v>1.9662103116806495E-3</v>
      </c>
      <c r="G1135" s="15">
        <v>-1.4257906692294251</v>
      </c>
      <c r="H1135" s="13">
        <v>6.2096442752188397E-2</v>
      </c>
      <c r="I1135" s="13">
        <v>-0.28379060056609584</v>
      </c>
    </row>
    <row r="1136" spans="1:9" x14ac:dyDescent="0.25">
      <c r="A1136" s="11"/>
      <c r="B1136" s="14">
        <v>34334</v>
      </c>
      <c r="C1136" s="10"/>
      <c r="D1136" s="15">
        <v>2.3728628812998753E-2</v>
      </c>
      <c r="E1136" s="15">
        <v>-1.5923682396894789E-2</v>
      </c>
      <c r="F1136" s="15">
        <v>1.3663783705211374E-2</v>
      </c>
      <c r="G1136" s="15">
        <v>-2.7248850952067971E-2</v>
      </c>
      <c r="H1136" s="13">
        <v>1.2179599929643681E-2</v>
      </c>
      <c r="I1136" s="13">
        <v>-0.7685324672783832</v>
      </c>
    </row>
    <row r="1137" spans="1:9" x14ac:dyDescent="0.25">
      <c r="A1137" s="11"/>
      <c r="B1137" s="14">
        <v>34699</v>
      </c>
      <c r="C1137" s="10"/>
      <c r="D1137" s="15">
        <v>2.1311709461895534E-2</v>
      </c>
      <c r="E1137" s="15">
        <v>-7.2060449686693784E-2</v>
      </c>
      <c r="F1137" s="15">
        <v>1.9717501971749929E-2</v>
      </c>
      <c r="G1137" s="15">
        <v>3.6520418494768805</v>
      </c>
      <c r="H1137" s="13">
        <v>9.7645049738788181E-3</v>
      </c>
      <c r="I1137" s="13">
        <v>0.43504352971008364</v>
      </c>
    </row>
    <row r="1138" spans="1:9" x14ac:dyDescent="0.25">
      <c r="A1138" s="11"/>
      <c r="B1138" s="14">
        <v>35064</v>
      </c>
      <c r="C1138" s="10"/>
      <c r="D1138" s="15">
        <v>2.0998497822553697E-2</v>
      </c>
      <c r="E1138" s="15">
        <v>-6.3594836146971367E-2</v>
      </c>
      <c r="F1138" s="15">
        <v>5.4141470960483939E-2</v>
      </c>
      <c r="G1138" s="15">
        <v>-0.28041569936157851</v>
      </c>
      <c r="H1138" s="13">
        <v>2.4839327396634303E-2</v>
      </c>
      <c r="I1138" s="13">
        <v>1.0439392154552949</v>
      </c>
    </row>
    <row r="1139" spans="1:9" x14ac:dyDescent="0.25">
      <c r="A1139" s="11"/>
      <c r="B1139" s="14">
        <v>35430</v>
      </c>
      <c r="C1139" s="10"/>
      <c r="D1139" s="15">
        <v>1.828428477442845E-2</v>
      </c>
      <c r="E1139" s="15">
        <v>-0.10447951132603694</v>
      </c>
      <c r="F1139" s="15">
        <v>6.4701173959444969E-3</v>
      </c>
      <c r="G1139" s="15">
        <v>-0.74034026465028346</v>
      </c>
      <c r="H1139" s="13">
        <v>3.4384374069748702E-2</v>
      </c>
      <c r="I1139" s="13">
        <v>0.16241138839260016</v>
      </c>
    </row>
    <row r="1140" spans="1:9" x14ac:dyDescent="0.25">
      <c r="A1140" s="11"/>
      <c r="B1140" s="14">
        <v>35795</v>
      </c>
      <c r="C1140" s="10"/>
      <c r="D1140" s="15">
        <v>1.732469909103429E-2</v>
      </c>
      <c r="E1140" s="15">
        <v>-0.12064800341054449</v>
      </c>
      <c r="F1140" s="15">
        <v>-6.6273444230890988E-4</v>
      </c>
      <c r="G1140" s="15">
        <v>-1.8919627256843328</v>
      </c>
      <c r="H1140" s="13">
        <v>3.891001772460867E-2</v>
      </c>
      <c r="I1140" s="13">
        <v>0.58701472556894196</v>
      </c>
    </row>
    <row r="1141" spans="1:9" x14ac:dyDescent="0.25">
      <c r="A1141" s="11"/>
      <c r="B1141" s="14">
        <v>36160</v>
      </c>
      <c r="C1141" s="10"/>
      <c r="D1141" s="15">
        <v>1.1021567101070273E-2</v>
      </c>
      <c r="E1141" s="15">
        <v>-0.33882783882783885</v>
      </c>
      <c r="F1141" s="15">
        <v>-2.1022614231713033E-2</v>
      </c>
      <c r="G1141" s="15">
        <v>3.2387637392534563</v>
      </c>
      <c r="H1141" s="13">
        <v>5.7853211999647991E-2</v>
      </c>
      <c r="I1141" s="13">
        <v>-5.022103503756814E-2</v>
      </c>
    </row>
    <row r="1142" spans="1:9" x14ac:dyDescent="0.25">
      <c r="A1142" s="11"/>
      <c r="B1142" s="14">
        <v>36525</v>
      </c>
      <c r="C1142" s="10"/>
      <c r="D1142" s="15">
        <v>1.4003445467990927E-2</v>
      </c>
      <c r="E1142" s="15">
        <v>0.75435880723480531</v>
      </c>
      <c r="F1142" s="15">
        <v>1.2193469719552485E-3</v>
      </c>
      <c r="G1142" s="15">
        <v>-2.16</v>
      </c>
      <c r="H1142" s="13">
        <v>4.6348767255733891E-2</v>
      </c>
      <c r="I1142" s="13">
        <v>0.20820038814512665</v>
      </c>
    </row>
    <row r="1143" spans="1:9" x14ac:dyDescent="0.25">
      <c r="A1143" s="11"/>
      <c r="B1143" s="14">
        <v>36891</v>
      </c>
      <c r="C1143" s="10"/>
      <c r="D1143" s="15">
        <v>2.2860888803911461E-2</v>
      </c>
      <c r="E1143" s="15">
        <v>0.35786931686249024</v>
      </c>
      <c r="F1143" s="15">
        <v>4.8714479025710133E-2</v>
      </c>
      <c r="G1143" s="15">
        <v>0.18930104909034551</v>
      </c>
      <c r="H1143" s="13">
        <v>7.0195522301862878E-2</v>
      </c>
      <c r="I1143" s="13">
        <v>-5.1646451858809339E-2</v>
      </c>
    </row>
    <row r="1144" spans="1:9" x14ac:dyDescent="0.25">
      <c r="A1144" s="11"/>
      <c r="B1144" s="14">
        <v>37256</v>
      </c>
      <c r="C1144" s="10"/>
      <c r="D1144" s="15">
        <v>2.3047450381809886E-2</v>
      </c>
      <c r="E1144" s="15">
        <v>-0.22374226204726577</v>
      </c>
      <c r="F1144" s="15">
        <v>4.0645161290320253E-3</v>
      </c>
      <c r="G1144" s="15">
        <v>-1.8412580254954873</v>
      </c>
      <c r="H1144" s="13">
        <v>4.3444526922583382E-2</v>
      </c>
      <c r="I1144" s="13">
        <v>-0.39856747096903844</v>
      </c>
    </row>
    <row r="1145" spans="1:9" x14ac:dyDescent="0.25">
      <c r="A1145" s="11"/>
      <c r="B1145" s="14">
        <v>37621</v>
      </c>
      <c r="C1145" s="10"/>
      <c r="D1145" s="15">
        <v>1.5014993067272497E-2</v>
      </c>
      <c r="E1145" s="15">
        <v>-3.6877120324271706E-2</v>
      </c>
      <c r="F1145" s="15">
        <v>-1.4650131722675264E-2</v>
      </c>
      <c r="G1145" s="15">
        <v>-1.8445525937396303</v>
      </c>
      <c r="H1145" s="13">
        <v>2.2855494478341454E-2</v>
      </c>
      <c r="I1145" s="13">
        <v>-0.43560859188544154</v>
      </c>
    </row>
    <row r="1146" spans="1:9" x14ac:dyDescent="0.25">
      <c r="A1146" s="11"/>
      <c r="B1146" s="14">
        <v>37986</v>
      </c>
      <c r="C1146" s="10"/>
      <c r="D1146" s="15">
        <v>2.0031743843844207E-2</v>
      </c>
      <c r="E1146" s="15">
        <v>0.12282708142726428</v>
      </c>
      <c r="F1146" s="15">
        <v>4.6299315291816079E-2</v>
      </c>
      <c r="G1146" s="15">
        <v>0.46545130703546556</v>
      </c>
      <c r="H1146" s="13">
        <v>3.7307613656537342E-2</v>
      </c>
      <c r="I1146" s="13">
        <v>1.7059370771312583</v>
      </c>
    </row>
    <row r="1147" spans="1:9" x14ac:dyDescent="0.25">
      <c r="A1147" s="11"/>
      <c r="B1147" s="14">
        <v>38352</v>
      </c>
      <c r="C1147" s="10"/>
      <c r="D1147" s="15">
        <v>2.6698439237982763E-2</v>
      </c>
      <c r="E1147" s="15">
        <v>0.48527194948054575</v>
      </c>
      <c r="F1147" s="15">
        <v>6.6438142723589833E-2</v>
      </c>
      <c r="G1147" s="15">
        <v>1.0490097948094665</v>
      </c>
      <c r="H1147" s="13">
        <v>4.5501023602430468E-2</v>
      </c>
      <c r="I1147" s="13">
        <v>-0.19964056883888104</v>
      </c>
    </row>
    <row r="1148" spans="1:9" x14ac:dyDescent="0.25">
      <c r="A1148" s="11"/>
      <c r="B1148" s="14">
        <v>38717</v>
      </c>
      <c r="C1148" s="10"/>
      <c r="D1148" s="15">
        <v>3.1217771037593156E-2</v>
      </c>
      <c r="E1148" s="15">
        <v>6.287030941408811E-2</v>
      </c>
      <c r="F1148" s="15">
        <v>7.9539477529074976E-2</v>
      </c>
      <c r="G1148" s="15">
        <v>-2.7041644131964304E-3</v>
      </c>
      <c r="H1148" s="13">
        <v>3.6462267034252704E-2</v>
      </c>
      <c r="I1148" s="13">
        <v>-0.1530996778287611</v>
      </c>
    </row>
    <row r="1149" spans="1:9" x14ac:dyDescent="0.25">
      <c r="A1149" s="11"/>
      <c r="B1149" s="14">
        <v>39082</v>
      </c>
      <c r="C1149" s="10"/>
      <c r="D1149" s="15">
        <v>3.1099478135307557E-2</v>
      </c>
      <c r="E1149" s="15">
        <v>-0.14387839372354683</v>
      </c>
      <c r="F1149" s="15">
        <v>6.4475963620614918E-2</v>
      </c>
      <c r="G1149" s="15">
        <v>-0.66380064376180814</v>
      </c>
      <c r="H1149" s="13">
        <v>3.8617128360243891E-2</v>
      </c>
      <c r="I1149" s="13">
        <v>0.2258265320237931</v>
      </c>
    </row>
    <row r="1150" spans="1:9" x14ac:dyDescent="0.25">
      <c r="A1150" s="11"/>
      <c r="B1150" s="14">
        <v>39447</v>
      </c>
      <c r="C1150" s="10"/>
      <c r="D1150" s="15">
        <v>2.7072440741219728E-2</v>
      </c>
      <c r="E1150" s="15">
        <v>-0.10125704639315114</v>
      </c>
      <c r="F1150" s="15">
        <v>3.9566698876061679E-2</v>
      </c>
      <c r="G1150" s="15">
        <v>1.4528449150558056</v>
      </c>
      <c r="H1150" s="13">
        <v>4.1523746828815433E-2</v>
      </c>
      <c r="I1150" s="13">
        <v>-0.21587767308017825</v>
      </c>
    </row>
    <row r="1151" spans="1:9" x14ac:dyDescent="0.25">
      <c r="A1151" s="11"/>
      <c r="B1151" s="14">
        <v>39813</v>
      </c>
      <c r="C1151" s="10"/>
      <c r="D1151" s="15">
        <v>1.8820934894819175E-2</v>
      </c>
      <c r="E1151" s="15">
        <v>-0.3558059971825317</v>
      </c>
      <c r="F1151" s="15">
        <v>0.10341959786703203</v>
      </c>
      <c r="G1151" s="15">
        <v>-0.69287229529062366</v>
      </c>
      <c r="H1151" s="13">
        <v>3.0657306625737402E-2</v>
      </c>
      <c r="I1151" s="13">
        <v>-0.27816555131803045</v>
      </c>
    </row>
    <row r="1152" spans="1:9" x14ac:dyDescent="0.25">
      <c r="A1152" s="11"/>
      <c r="B1152" s="14">
        <v>40178</v>
      </c>
      <c r="C1152" s="10"/>
      <c r="D1152" s="15">
        <v>6.5847261543134916E-3</v>
      </c>
      <c r="E1152" s="15">
        <v>-0.74742268041237114</v>
      </c>
      <c r="F1152" s="15">
        <v>-8.2243405009975623E-2</v>
      </c>
      <c r="G1152" s="15">
        <v>0.54327255145738351</v>
      </c>
      <c r="H1152" s="13">
        <v>1.2959871468199768E-2</v>
      </c>
      <c r="I1152" s="13">
        <v>-0.11723267096431167</v>
      </c>
    </row>
    <row r="1153" spans="1:9" x14ac:dyDescent="0.25">
      <c r="A1153" s="11"/>
      <c r="B1153" s="14">
        <v>40543</v>
      </c>
      <c r="C1153" s="10"/>
      <c r="D1153" s="15">
        <v>1.205105627626657E-2</v>
      </c>
      <c r="E1153" s="15">
        <v>3.3314780457637605</v>
      </c>
      <c r="F1153" s="15">
        <v>6.3623188405797171E-2</v>
      </c>
      <c r="G1153" s="15">
        <v>0.81757558126524477</v>
      </c>
      <c r="H1153" s="13">
        <v>1.7090317846809366E-2</v>
      </c>
      <c r="I1153" s="13">
        <v>-2.4768501091620654E-2</v>
      </c>
    </row>
    <row r="1154" spans="1:9" x14ac:dyDescent="0.25">
      <c r="A1154" s="11"/>
      <c r="B1154" s="14">
        <v>40908</v>
      </c>
      <c r="C1154" s="10"/>
      <c r="D1154" s="15">
        <v>2.072232192607637E-2</v>
      </c>
      <c r="E1154" s="15">
        <v>6.0632019798210424E-2</v>
      </c>
      <c r="F1154" s="15">
        <v>8.9203797065903645E-2</v>
      </c>
      <c r="G1154" s="15">
        <v>-8.043387259609458E-2</v>
      </c>
      <c r="H1154" s="13">
        <v>2.0721763421022832E-2</v>
      </c>
      <c r="I1154" s="13">
        <v>-0.9907750501775513</v>
      </c>
    </row>
    <row r="1155" spans="1:9" x14ac:dyDescent="0.25">
      <c r="A1155" s="11"/>
      <c r="B1155" s="14">
        <v>41274</v>
      </c>
      <c r="C1155" s="10"/>
      <c r="D1155" s="15">
        <v>1.8783651389014056E-2</v>
      </c>
      <c r="E1155" s="15">
        <v>0.11015884411738308</v>
      </c>
      <c r="F1155" s="15">
        <v>4.4201659647220559E-3</v>
      </c>
      <c r="G1155" s="15">
        <v>-0.89062646440573578</v>
      </c>
      <c r="H1155" s="13">
        <v>2.4720744930269323E-2</v>
      </c>
      <c r="I1155" s="13">
        <v>282.27196652719471</v>
      </c>
    </row>
    <row r="1156" spans="1:9" x14ac:dyDescent="0.25">
      <c r="A1156" s="11"/>
      <c r="B1156" s="14">
        <v>41639</v>
      </c>
      <c r="C1156" s="10"/>
      <c r="D1156" s="15">
        <v>1.7685671214680454E-2</v>
      </c>
      <c r="E1156" s="15">
        <v>-0.11810355280708118</v>
      </c>
      <c r="F1156" s="15">
        <v>4.9819404658135724E-4</v>
      </c>
      <c r="G1156" s="15">
        <v>-0.53984575835475557</v>
      </c>
      <c r="H1156" s="13">
        <v>1.1574640289266247E-2</v>
      </c>
      <c r="I1156" s="13">
        <v>-0.8669315529821866</v>
      </c>
    </row>
    <row r="1157" spans="1:9" x14ac:dyDescent="0.25">
      <c r="A1157" s="11"/>
      <c r="B1157" s="14">
        <v>42004</v>
      </c>
      <c r="C1157" s="10"/>
      <c r="D1157" s="15">
        <v>1.8604133196422401E-2</v>
      </c>
      <c r="E1157" s="15">
        <v>-0.27196480131995038</v>
      </c>
      <c r="F1157" s="15">
        <v>5.3529192082657495E-3</v>
      </c>
      <c r="G1157" s="15">
        <v>-8.8034051609470616</v>
      </c>
      <c r="H1157" s="13">
        <v>2.7532179133939128E-2</v>
      </c>
      <c r="I1157" s="13">
        <v>2.6852036852036858</v>
      </c>
    </row>
    <row r="1158" spans="1:9" x14ac:dyDescent="0.25">
      <c r="A1158" s="11"/>
      <c r="B1158" s="14">
        <v>42369</v>
      </c>
      <c r="C1158" s="10"/>
      <c r="D1158" s="15">
        <v>9.6313850833713577E-3</v>
      </c>
      <c r="E1158" s="15">
        <v>-0.40919106074913469</v>
      </c>
      <c r="F1158" s="15">
        <v>-6.9176159815089733E-2</v>
      </c>
      <c r="G1158" s="15">
        <v>1.5951999454539254</v>
      </c>
      <c r="H1158" s="13">
        <v>3.1130410421627897E-2</v>
      </c>
      <c r="I1158" s="13">
        <v>-0.23641566265060265</v>
      </c>
    </row>
    <row r="1159" spans="1:9" x14ac:dyDescent="0.25">
      <c r="A1159" s="11"/>
      <c r="B1159" s="14">
        <v>42735</v>
      </c>
      <c r="C1159" s="10"/>
      <c r="D1159" s="15">
        <v>9.9559292479309835E-3</v>
      </c>
      <c r="E1159" s="15">
        <v>1.2614810868407034</v>
      </c>
      <c r="F1159" s="15">
        <v>-2.9047978006385478E-2</v>
      </c>
      <c r="G1159" s="15">
        <v>-1.3565320197044335</v>
      </c>
      <c r="H1159" s="13">
        <v>1.2171862349277918E-2</v>
      </c>
      <c r="I1159" s="13">
        <v>0.17648219005167465</v>
      </c>
    </row>
    <row r="1160" spans="1:9" x14ac:dyDescent="0.25">
      <c r="A1160" s="11"/>
      <c r="B1160" s="14">
        <v>43100</v>
      </c>
      <c r="C1160" s="10"/>
      <c r="D1160" s="15">
        <v>1.9304830583102506E-2</v>
      </c>
      <c r="E1160" s="15">
        <v>0.14723897474557157</v>
      </c>
      <c r="F1160" s="15">
        <v>4.682167483905264E-2</v>
      </c>
      <c r="G1160" s="15">
        <v>1.2839246895840244</v>
      </c>
      <c r="H1160" s="13">
        <v>3.6449198057822096E-2</v>
      </c>
      <c r="I1160" s="13">
        <v>0.70068734283319367</v>
      </c>
    </row>
    <row r="1161" spans="1:9" x14ac:dyDescent="0.25">
      <c r="A1161" s="11"/>
      <c r="B1161" s="14">
        <v>43465</v>
      </c>
      <c r="C1161" s="10"/>
      <c r="D1161" s="15">
        <v>2.4135178656782941E-2</v>
      </c>
      <c r="E1161" s="15">
        <v>9.7704217832353946E-2</v>
      </c>
      <c r="F1161" s="15">
        <v>5.3375859866609421E-2</v>
      </c>
      <c r="G1161" s="15">
        <v>-0.34038846228302244</v>
      </c>
      <c r="H1161" s="13">
        <v>3.4431114462311285E-2</v>
      </c>
      <c r="I1161" s="13">
        <v>-0.33156556197385789</v>
      </c>
    </row>
    <row r="1162" spans="1:9" x14ac:dyDescent="0.25">
      <c r="A1162" s="11"/>
      <c r="B1162" s="14">
        <v>43830</v>
      </c>
      <c r="C1162" s="10"/>
      <c r="D1162" s="15">
        <v>1.7750509579490314E-2</v>
      </c>
      <c r="E1162" s="15">
        <v>-0.24158186171804807</v>
      </c>
      <c r="F1162" s="15">
        <v>-1.3720483813854711E-2</v>
      </c>
      <c r="G1162" s="15">
        <v>-1.5534386617100371</v>
      </c>
      <c r="H1162" s="13">
        <v>3.750624126401858E-2</v>
      </c>
      <c r="I1162" s="13">
        <v>0.39613626308804006</v>
      </c>
    </row>
    <row r="1163" spans="1:9" x14ac:dyDescent="0.25">
      <c r="A1163" s="11"/>
      <c r="B1163" s="14">
        <v>44196</v>
      </c>
      <c r="C1163" s="10"/>
      <c r="D1163" s="15">
        <v>1.346952253392053E-2</v>
      </c>
      <c r="E1163" s="15">
        <v>1.4947461891371638E-2</v>
      </c>
      <c r="F1163" s="15">
        <v>-2.8091034149143601E-2</v>
      </c>
      <c r="G1163" s="15">
        <v>-2.288391002695656</v>
      </c>
      <c r="H1163" s="13">
        <v>8.1077726894771329E-2</v>
      </c>
      <c r="I1163" s="13">
        <v>1.7160934595234068</v>
      </c>
    </row>
    <row r="1164" spans="1:9" x14ac:dyDescent="0.25">
      <c r="A1164" s="11"/>
      <c r="B1164" s="14">
        <v>44561</v>
      </c>
      <c r="C1164" s="10"/>
      <c r="D1164" s="15">
        <v>4.4894994607504568E-2</v>
      </c>
      <c r="E1164" s="15">
        <v>2.7561485369884329</v>
      </c>
      <c r="F1164" s="15">
        <v>0.19398204134819075</v>
      </c>
      <c r="G1164" s="15">
        <v>9.5780826616360812</v>
      </c>
      <c r="H1164" s="13">
        <v>4.6332223625301427E-2</v>
      </c>
      <c r="I1164" s="13">
        <v>-0.56414065599016872</v>
      </c>
    </row>
    <row r="1165" spans="1:9" x14ac:dyDescent="0.25">
      <c r="A1165" s="21" t="s">
        <v>190</v>
      </c>
      <c r="B1165" s="20">
        <v>44926</v>
      </c>
      <c r="C1165" s="19"/>
      <c r="D1165" s="18">
        <v>6.9794492903110239E-2</v>
      </c>
      <c r="E1165" s="18">
        <v>-4.2145990501947783E-2</v>
      </c>
      <c r="F1165" s="18">
        <v>0.16456379151501799</v>
      </c>
      <c r="G1165" s="18">
        <v>-0.72241929417257866</v>
      </c>
      <c r="H1165" s="17">
        <v>4.3588186962553399E-2</v>
      </c>
      <c r="I1165" s="17">
        <v>-0.44998037046290018</v>
      </c>
    </row>
    <row r="1166" spans="1:9" x14ac:dyDescent="0.25">
      <c r="A1166" s="16" t="s">
        <v>189</v>
      </c>
      <c r="B1166" s="14">
        <v>45291</v>
      </c>
      <c r="C1166" s="10"/>
      <c r="D1166" s="15">
        <v>3.672214988065825E-2</v>
      </c>
      <c r="E1166" s="15">
        <v>-0.57866580205884732</v>
      </c>
      <c r="F1166" s="15">
        <v>-3.7989393756255097E-2</v>
      </c>
      <c r="G1166" s="15">
        <v>-1.3818729776770591</v>
      </c>
      <c r="H1166" s="13">
        <v>3.275900335252957E-2</v>
      </c>
      <c r="I1166" s="13">
        <v>0.62338589319317395</v>
      </c>
    </row>
    <row r="1167" spans="1:9" x14ac:dyDescent="0.25">
      <c r="A1167" s="11"/>
      <c r="B1167" s="14">
        <v>45657</v>
      </c>
      <c r="C1167" s="10"/>
      <c r="D1167" s="15">
        <v>2.1198883983289951E-2</v>
      </c>
      <c r="E1167" s="15">
        <v>-0.28090932409901259</v>
      </c>
      <c r="F1167" s="15">
        <v>1.0346469287138893E-2</v>
      </c>
      <c r="G1167" s="15">
        <v>-1.4411917653176713</v>
      </c>
      <c r="H1167" s="13">
        <v>3.221756470319459E-2</v>
      </c>
      <c r="I1167" s="13">
        <v>-0.40085138700135903</v>
      </c>
    </row>
    <row r="1168" spans="1:9" x14ac:dyDescent="0.25">
      <c r="A1168" s="11"/>
      <c r="B1168" s="14">
        <v>46022</v>
      </c>
      <c r="C1168" s="10"/>
      <c r="D1168" s="15">
        <v>2.0056609902092681E-2</v>
      </c>
      <c r="E1168" s="15">
        <v>9.7115084496366189E-2</v>
      </c>
      <c r="F1168" s="15">
        <v>3.4228828365139297E-3</v>
      </c>
      <c r="G1168" s="15">
        <v>-0.7851348540525549</v>
      </c>
      <c r="H1168" s="13">
        <v>2.1598228354653415E-2</v>
      </c>
      <c r="I1168" s="13">
        <v>-0.19280162780613108</v>
      </c>
    </row>
    <row r="1169" spans="1:9" x14ac:dyDescent="0.25">
      <c r="A1169" s="11"/>
      <c r="B1169" s="14">
        <v>46387</v>
      </c>
      <c r="C1169" s="10"/>
      <c r="D1169" s="15">
        <v>1.931592734586296E-2</v>
      </c>
      <c r="E1169" s="15">
        <v>-9.2420239788661096E-2</v>
      </c>
      <c r="F1169" s="15">
        <v>1.1477418557320984E-2</v>
      </c>
      <c r="G1169" s="15">
        <v>6.6327847692804118</v>
      </c>
      <c r="H1169" s="13">
        <v>2.0451384922479887E-2</v>
      </c>
      <c r="I1169" s="13">
        <v>6.4382825736600813E-2</v>
      </c>
    </row>
    <row r="1170" spans="1:9" x14ac:dyDescent="0.25">
      <c r="A1170" s="11"/>
      <c r="B1170" s="14">
        <v>46752</v>
      </c>
      <c r="C1170" s="10"/>
      <c r="D1170" s="15">
        <v>1.8447688014328056E-2</v>
      </c>
      <c r="E1170" s="15">
        <v>1.2090815458334347E-3</v>
      </c>
      <c r="F1170" s="15">
        <v>2.2890597414574998E-2</v>
      </c>
      <c r="G1170" s="15">
        <v>0.19096135960091298</v>
      </c>
      <c r="H1170" s="13">
        <v>2.3297846118593757E-2</v>
      </c>
      <c r="I1170" s="13">
        <v>0.11868618239701845</v>
      </c>
    </row>
    <row r="1171" spans="1:9" x14ac:dyDescent="0.25">
      <c r="A1171" s="11"/>
      <c r="B1171" s="14">
        <v>47118</v>
      </c>
      <c r="C1171" s="10"/>
      <c r="D1171" s="15">
        <v>1.9033730565619189E-2</v>
      </c>
      <c r="E1171" s="15">
        <v>3.6944270507200949E-2</v>
      </c>
      <c r="F1171" s="15">
        <v>2.4659504167860113E-2</v>
      </c>
      <c r="G1171" s="15">
        <v>0.10475311490539907</v>
      </c>
      <c r="H1171" s="13">
        <v>2.5049291734653201E-2</v>
      </c>
      <c r="I1171" s="13">
        <v>8.7735128756853964E-2</v>
      </c>
    </row>
    <row r="1172" spans="1:9" x14ac:dyDescent="0.25">
      <c r="A1172" s="11"/>
      <c r="B1172" s="14">
        <v>47483</v>
      </c>
      <c r="C1172" s="10"/>
      <c r="D1172" s="15">
        <v>1.9313473277563054E-2</v>
      </c>
      <c r="E1172" s="15">
        <v>-1.4320220841960052E-2</v>
      </c>
      <c r="F1172" s="15">
        <v>2.5558736740624033E-2</v>
      </c>
      <c r="G1172" s="15">
        <v>-2.4259366364629553E-2</v>
      </c>
      <c r="H1172" s="13">
        <v>2.6172255084790708E-2</v>
      </c>
      <c r="I1172" s="13">
        <v>-1.5570161444706576E-2</v>
      </c>
    </row>
    <row r="1173" spans="1:9" x14ac:dyDescent="0.25">
      <c r="A1173" s="11"/>
      <c r="B1173" s="14">
        <v>47848</v>
      </c>
      <c r="C1173" s="10"/>
      <c r="D1173" s="15">
        <v>1.8748414523777734E-2</v>
      </c>
      <c r="E1173" s="15">
        <v>-1.9516891300542571E-2</v>
      </c>
      <c r="F1173" s="15">
        <v>2.5531273964506385E-2</v>
      </c>
      <c r="G1173" s="15">
        <v>2.1404814436727371E-3</v>
      </c>
      <c r="H1173" s="13">
        <v>2.5182487097734851E-2</v>
      </c>
      <c r="I1173" s="13">
        <v>-2.6479548842937795E-2</v>
      </c>
    </row>
    <row r="1174" spans="1:9" x14ac:dyDescent="0.25">
      <c r="A1174" s="11"/>
      <c r="B1174" s="14">
        <v>48213</v>
      </c>
      <c r="C1174" s="10"/>
      <c r="D1174" s="15">
        <v>1.8693797279025093E-2</v>
      </c>
      <c r="E1174" s="15">
        <v>-3.3026867803268578E-3</v>
      </c>
      <c r="F1174" s="15">
        <v>2.4352185184730146E-2</v>
      </c>
      <c r="G1174" s="15">
        <v>-7.3245268138801611E-2</v>
      </c>
      <c r="H1174" s="13">
        <v>2.4456746930225925E-2</v>
      </c>
      <c r="I1174" s="13">
        <v>-4.4312015181276476E-2</v>
      </c>
    </row>
    <row r="1175" spans="1:9" x14ac:dyDescent="0.25">
      <c r="A1175" s="11"/>
      <c r="B1175" s="14">
        <v>48579</v>
      </c>
      <c r="C1175" s="10"/>
      <c r="D1175" s="15">
        <v>1.8404409210171835E-2</v>
      </c>
      <c r="E1175" s="15">
        <v>-1.5896471431130044E-2</v>
      </c>
      <c r="F1175" s="15">
        <v>2.3174083453813443E-2</v>
      </c>
      <c r="G1175" s="15">
        <v>-2.3685423536503047E-2</v>
      </c>
      <c r="H1175" s="13">
        <v>2.3934724830161791E-2</v>
      </c>
      <c r="I1175" s="13">
        <v>-9.2315195429528707E-3</v>
      </c>
    </row>
    <row r="1176" spans="1:9" x14ac:dyDescent="0.25">
      <c r="A1176" s="11"/>
      <c r="B1176" s="14">
        <v>48944</v>
      </c>
      <c r="C1176" s="10"/>
      <c r="D1176" s="15">
        <v>1.8506080881147691E-2</v>
      </c>
      <c r="E1176" s="15">
        <v>2.2341538881557543E-2</v>
      </c>
      <c r="F1176" s="15">
        <v>2.266038645802082E-2</v>
      </c>
      <c r="G1176" s="15">
        <v>1.1258398402036462E-3</v>
      </c>
      <c r="H1176" s="13">
        <v>2.3486027929158659E-2</v>
      </c>
      <c r="I1176" s="13">
        <v>-1.828346401322023E-2</v>
      </c>
    </row>
    <row r="1177" spans="1:9" x14ac:dyDescent="0.25">
      <c r="A1177" s="11"/>
      <c r="B1177" s="14">
        <v>49309</v>
      </c>
      <c r="C1177" s="10"/>
      <c r="D1177" s="15">
        <v>1.8949961254628889E-2</v>
      </c>
      <c r="E1177" s="15">
        <v>2.5013352323304483E-2</v>
      </c>
      <c r="F1177" s="15">
        <v>2.4198179225037642E-2</v>
      </c>
      <c r="G1177" s="15">
        <v>8.5721541028803472E-2</v>
      </c>
      <c r="H1177" s="13">
        <v>2.304379901065956E-2</v>
      </c>
      <c r="I1177" s="13">
        <v>-1.0744600838080709E-3</v>
      </c>
    </row>
    <row r="1178" spans="1:9" x14ac:dyDescent="0.25">
      <c r="A1178" s="11"/>
      <c r="B1178" s="14">
        <v>49674</v>
      </c>
      <c r="C1178" s="10"/>
      <c r="D1178" s="15">
        <v>1.9547261265520754E-2</v>
      </c>
      <c r="E1178" s="15">
        <v>2.909248805905329E-2</v>
      </c>
      <c r="F1178" s="15">
        <v>2.4951059639175321E-2</v>
      </c>
      <c r="G1178" s="15">
        <v>-1.6706204684435733E-4</v>
      </c>
      <c r="H1178" s="13">
        <v>2.3417997333246454E-2</v>
      </c>
      <c r="I1178" s="13">
        <v>1.2871535620809782E-2</v>
      </c>
    </row>
    <row r="1179" spans="1:9" x14ac:dyDescent="0.25">
      <c r="A1179" s="11"/>
      <c r="B1179" s="14">
        <v>50040</v>
      </c>
      <c r="D1179" s="15">
        <v>1.9892755164194531E-2</v>
      </c>
      <c r="E1179" s="15">
        <v>1.4936708860759484E-2</v>
      </c>
      <c r="F1179" s="15">
        <v>2.5373427318583719E-2</v>
      </c>
      <c r="G1179" s="15">
        <v>3.7561823285657159E-2</v>
      </c>
      <c r="H1179" s="13">
        <v>2.3916809770098357E-2</v>
      </c>
      <c r="I1179" s="13">
        <v>3.2141592920353901E-2</v>
      </c>
    </row>
    <row r="1180" spans="1:9" x14ac:dyDescent="0.25">
      <c r="A1180" s="11"/>
      <c r="B1180" s="14">
        <v>50405</v>
      </c>
      <c r="D1180" s="15">
        <v>2.0238584295296347E-2</v>
      </c>
      <c r="E1180" s="15">
        <v>1.7959590920429092E-2</v>
      </c>
      <c r="F1180" s="15">
        <v>2.6589916625719079E-2</v>
      </c>
      <c r="G1180" s="15">
        <v>4.6250966245813041E-2</v>
      </c>
      <c r="H1180" s="13">
        <v>2.4832938775459557E-2</v>
      </c>
      <c r="I1180" s="13">
        <v>4.190959599423838E-2</v>
      </c>
    </row>
    <row r="1181" spans="1:9" x14ac:dyDescent="0.25">
      <c r="A1181" s="11"/>
      <c r="B1181" s="14">
        <v>50770</v>
      </c>
      <c r="D1181" s="15">
        <v>2.0591188201178445E-2</v>
      </c>
      <c r="E1181" s="15">
        <v>1.8704565874377188E-2</v>
      </c>
      <c r="F1181" s="15">
        <v>2.7252453403547205E-2</v>
      </c>
      <c r="G1181" s="15">
        <v>1.3483561137791034E-2</v>
      </c>
      <c r="H1181" s="13">
        <v>2.5728799612055431E-2</v>
      </c>
      <c r="I1181" s="13">
        <v>2.9723502304147553E-2</v>
      </c>
    </row>
    <row r="1182" spans="1:9" x14ac:dyDescent="0.25">
      <c r="A1182" s="11"/>
      <c r="B1182" s="14">
        <v>51135</v>
      </c>
      <c r="D1182" s="15">
        <v>2.1069961498512813E-2</v>
      </c>
      <c r="E1182" s="15">
        <v>2.3733162283515297E-2</v>
      </c>
      <c r="F1182" s="15">
        <v>2.7939974932016609E-2</v>
      </c>
      <c r="G1182" s="15">
        <v>3.6358665937670676E-2</v>
      </c>
      <c r="H1182" s="13">
        <v>2.6557632337438131E-2</v>
      </c>
      <c r="I1182" s="13">
        <v>3.7400505066649714E-2</v>
      </c>
    </row>
    <row r="1183" spans="1:9" x14ac:dyDescent="0.25">
      <c r="A1183" s="11"/>
      <c r="B1183" s="14">
        <v>51501</v>
      </c>
      <c r="D1183" s="15">
        <v>2.1376423869566619E-2</v>
      </c>
      <c r="E1183" s="15">
        <v>2.2713032581451742E-3</v>
      </c>
      <c r="F1183" s="15">
        <v>2.9659423485089098E-2</v>
      </c>
      <c r="G1183" s="15">
        <v>8.2710513203786862E-2</v>
      </c>
      <c r="H1183" s="13">
        <v>2.7575821718303528E-2</v>
      </c>
      <c r="I1183" s="13">
        <v>2.9180661263981555E-2</v>
      </c>
    </row>
    <row r="1184" spans="1:9" x14ac:dyDescent="0.25">
      <c r="A1184" s="11"/>
      <c r="B1184" s="14">
        <v>51866</v>
      </c>
      <c r="D1184" s="15">
        <v>2.121378780399108E-2</v>
      </c>
      <c r="E1184" s="15">
        <v>-5.5091036961786299E-3</v>
      </c>
      <c r="F1184" s="15">
        <v>3.1628586878210019E-2</v>
      </c>
      <c r="G1184" s="15">
        <v>4.4692888660295971E-2</v>
      </c>
      <c r="H1184" s="13">
        <v>2.7842242963032726E-2</v>
      </c>
      <c r="I1184" s="13">
        <v>-2.1856287425149334E-3</v>
      </c>
    </row>
    <row r="1185" spans="1:9" x14ac:dyDescent="0.25">
      <c r="A1185" s="11"/>
      <c r="B1185" s="14">
        <v>52231</v>
      </c>
      <c r="D1185" s="15">
        <v>2.131344090707743E-2</v>
      </c>
      <c r="E1185" s="15">
        <v>9.8220249086551359E-3</v>
      </c>
      <c r="F1185" s="15">
        <v>3.2376547876661776E-2</v>
      </c>
      <c r="G1185" s="15">
        <v>9.6911276948592473E-3</v>
      </c>
      <c r="H1185" s="13">
        <v>2.7781499162597534E-2</v>
      </c>
      <c r="I1185" s="13">
        <v>6.2411858253068608E-3</v>
      </c>
    </row>
    <row r="1186" spans="1:9" x14ac:dyDescent="0.25">
      <c r="A1186" s="11"/>
      <c r="B1186" s="14">
        <v>52596</v>
      </c>
      <c r="D1186" s="15">
        <v>2.15427113840998E-2</v>
      </c>
      <c r="E1186" s="15">
        <v>1.0310080535345989E-2</v>
      </c>
      <c r="F1186" s="15">
        <v>3.2415790134884492E-2</v>
      </c>
      <c r="G1186" s="15">
        <v>-5.0043627778061373E-3</v>
      </c>
      <c r="H1186" s="13">
        <v>2.8218876805053972E-2</v>
      </c>
      <c r="I1186" s="13">
        <v>1.1182346801848597E-2</v>
      </c>
    </row>
    <row r="1187" spans="1:9" x14ac:dyDescent="0.25">
      <c r="A1187" s="11"/>
      <c r="B1187" s="14">
        <v>52597</v>
      </c>
      <c r="D1187" s="13">
        <v>2.1868025445561656E-2</v>
      </c>
      <c r="E1187" s="13">
        <v>1.748305606900824E-2</v>
      </c>
      <c r="F1187" s="13">
        <v>3.210610486381249E-2</v>
      </c>
      <c r="G1187" s="13">
        <v>-1.4340615408423907E-2</v>
      </c>
      <c r="H1187" s="13">
        <v>2.8265175186506397E-2</v>
      </c>
      <c r="I1187" s="13">
        <v>7.1955175464464283E-3</v>
      </c>
    </row>
    <row r="1188" spans="1:9" x14ac:dyDescent="0.25">
      <c r="A1188" s="11"/>
      <c r="B1188" s="14">
        <v>52964</v>
      </c>
      <c r="D1188" s="13">
        <v>2.1871823290150472E-2</v>
      </c>
      <c r="E1188" s="13">
        <v>-1.4381954431913035E-2</v>
      </c>
      <c r="F1188" s="13">
        <v>3.1372297527693549E-2</v>
      </c>
      <c r="G1188" s="13">
        <v>-2.7397618736098583E-2</v>
      </c>
      <c r="H1188" s="13">
        <v>2.8804274467195023E-2</v>
      </c>
      <c r="I1188" s="13">
        <v>1.9499912162558086E-2</v>
      </c>
    </row>
    <row r="1189" spans="1:9" x14ac:dyDescent="0.25">
      <c r="A1189" s="11"/>
      <c r="B1189" s="14">
        <v>53330</v>
      </c>
      <c r="D1189" s="13">
        <v>2.163227901451803E-2</v>
      </c>
      <c r="E1189" s="13">
        <v>-4.4543429844097204E-3</v>
      </c>
      <c r="F1189" s="13">
        <v>3.0557539745730056E-2</v>
      </c>
      <c r="G1189" s="13">
        <v>-1.9721265604821236E-2</v>
      </c>
      <c r="H1189" s="13">
        <v>2.9061391771995959E-2</v>
      </c>
      <c r="I1189" s="13">
        <v>3.9345203905798432E-3</v>
      </c>
    </row>
    <row r="1190" spans="1:9" x14ac:dyDescent="0.25">
      <c r="A1190" s="11"/>
      <c r="B1190" s="14">
        <v>53696</v>
      </c>
      <c r="D1190" s="13">
        <v>2.160255941542899E-2</v>
      </c>
      <c r="E1190" s="13">
        <v>1.4271387796036539E-3</v>
      </c>
      <c r="F1190" s="13">
        <v>3.0479796270352466E-2</v>
      </c>
      <c r="G1190" s="13">
        <v>7.7947028955673847E-3</v>
      </c>
      <c r="H1190" s="13">
        <v>2.9330390405989615E-2</v>
      </c>
      <c r="I1190" s="13">
        <v>1.3159023943702275E-2</v>
      </c>
    </row>
    <row r="1191" spans="1:9" x14ac:dyDescent="0.25">
      <c r="A1191" s="11"/>
      <c r="B1191" s="14">
        <v>54062</v>
      </c>
      <c r="D1191" s="13">
        <v>2.1727728726056661E-2</v>
      </c>
      <c r="E1191" s="13">
        <v>6.3551977814584326E-3</v>
      </c>
      <c r="F1191" s="13">
        <v>3.0699658456325718E-2</v>
      </c>
      <c r="G1191" s="13">
        <v>5.3650698548435294E-3</v>
      </c>
      <c r="H1191" s="13">
        <v>3.0037707712038175E-2</v>
      </c>
      <c r="I1191" s="13">
        <v>3.4842025016234901E-2</v>
      </c>
    </row>
    <row r="1192" spans="1:9" x14ac:dyDescent="0.25">
      <c r="A1192" s="11"/>
      <c r="B1192" s="12">
        <v>2049</v>
      </c>
      <c r="D1192" s="9">
        <v>2.1793928063271073E-2</v>
      </c>
      <c r="E1192" s="9">
        <v>3.8273116962641573E-3</v>
      </c>
      <c r="F1192" s="9">
        <v>3.0772462822329816E-2</v>
      </c>
      <c r="G1192" s="9">
        <v>1.0835410120273448E-3</v>
      </c>
      <c r="H1192" s="9">
        <v>3.1008381850436084E-2</v>
      </c>
      <c r="I1192" s="9">
        <v>2.8102916700772251E-2</v>
      </c>
    </row>
    <row r="1193" spans="1:9" x14ac:dyDescent="0.25">
      <c r="A1193" s="11"/>
      <c r="B1193" s="10">
        <v>2050</v>
      </c>
      <c r="D1193" s="9">
        <v>2.1931111113608681E-2</v>
      </c>
      <c r="E1193" s="9">
        <v>4.8802806161354351E-3</v>
      </c>
      <c r="F1193" s="9">
        <v>3.0936191154842474E-2</v>
      </c>
      <c r="G1193" s="9">
        <v>9.2001298841868362E-3</v>
      </c>
      <c r="H1193" s="9">
        <v>3.1916813157277124E-2</v>
      </c>
      <c r="I1193" s="9">
        <v>2.980281839653931E-2</v>
      </c>
    </row>
    <row r="1194" spans="1:9" x14ac:dyDescent="0.25">
      <c r="A1194" s="11"/>
      <c r="B1194" s="10">
        <v>2051</v>
      </c>
      <c r="D1194" s="9">
        <v>2.2013641492543146E-2</v>
      </c>
      <c r="E1194" s="9">
        <v>3.6424343602974307E-3</v>
      </c>
      <c r="F1194" s="9">
        <v>3.1234781667658806E-2</v>
      </c>
      <c r="G1194" s="9">
        <v>8.5800085800085135E-3</v>
      </c>
      <c r="H1194" s="9">
        <v>3.2580557530262011E-2</v>
      </c>
      <c r="I1194" s="9">
        <v>9.3289351613234928E-3</v>
      </c>
    </row>
    <row r="1195" spans="1:9" x14ac:dyDescent="0.25">
      <c r="A1195" s="11"/>
      <c r="B1195" s="10">
        <v>2052</v>
      </c>
      <c r="D1195" s="9">
        <v>2.2022996487684132E-2</v>
      </c>
      <c r="E1195" s="9">
        <v>-3.3645849085132129E-3</v>
      </c>
      <c r="F1195" s="9">
        <v>3.1469785323656518E-2</v>
      </c>
      <c r="G1195" s="9">
        <v>6.4600170140367563E-3</v>
      </c>
      <c r="H1195" s="9">
        <v>3.2617359908053256E-2</v>
      </c>
      <c r="I1195" s="9">
        <v>-2.1957820558643482E-3</v>
      </c>
    </row>
    <row r="1196" spans="1:9" x14ac:dyDescent="0.25">
      <c r="A1196" s="11"/>
      <c r="B1196" s="10">
        <v>2053</v>
      </c>
      <c r="D1196" s="9">
        <v>2.1828854926574826E-2</v>
      </c>
      <c r="E1196" s="9">
        <v>-1.1910632325608073E-2</v>
      </c>
      <c r="F1196" s="9">
        <v>3.1454882348912694E-2</v>
      </c>
      <c r="G1196" s="9">
        <v>-7.7392429805330787E-3</v>
      </c>
      <c r="H1196" s="9">
        <v>3.2466583456019382E-2</v>
      </c>
      <c r="I1196" s="9">
        <v>-3.6591606960084677E-3</v>
      </c>
    </row>
  </sheetData>
  <mergeCells count="3">
    <mergeCell ref="D8:E8"/>
    <mergeCell ref="F8:I8"/>
    <mergeCell ref="H9:I9"/>
  </mergeCells>
  <conditionalFormatting sqref="D997:E1008">
    <cfRule type="expression" dxfId="7" priority="4" stopIfTrue="1">
      <formula>XCF997&gt;$E$12</formula>
    </cfRule>
  </conditionalFormatting>
  <conditionalFormatting sqref="D1009:E1021">
    <cfRule type="expression" dxfId="6" priority="5" stopIfTrue="1">
      <formula>XCG1009&gt;$D$12</formula>
    </cfRule>
  </conditionalFormatting>
  <conditionalFormatting sqref="D14:I996">
    <cfRule type="expression" dxfId="5" priority="3" stopIfTrue="1">
      <formula>$A14&gt;D$12</formula>
    </cfRule>
  </conditionalFormatting>
  <conditionalFormatting sqref="D1022:I1025">
    <cfRule type="expression" dxfId="4" priority="8" stopIfTrue="1">
      <formula>$A1022&gt;D$12</formula>
    </cfRule>
  </conditionalFormatting>
  <conditionalFormatting sqref="D1028:I1111">
    <cfRule type="expression" dxfId="3" priority="2" stopIfTrue="1">
      <formula>$B1028&gt;D$12</formula>
    </cfRule>
  </conditionalFormatting>
  <conditionalFormatting sqref="D1114:I1196">
    <cfRule type="expression" dxfId="2" priority="1" stopIfTrue="1">
      <formula>$B1114&gt;D$12</formula>
    </cfRule>
  </conditionalFormatting>
  <conditionalFormatting sqref="F997:I1008">
    <cfRule type="expression" dxfId="1" priority="6" stopIfTrue="1">
      <formula>XCF997&gt;$E$12</formula>
    </cfRule>
  </conditionalFormatting>
  <conditionalFormatting sqref="F1009:I1021">
    <cfRule type="expression" dxfId="0" priority="9" stopIfTrue="1">
      <formula>XCG1009&gt;$D$12</formula>
    </cfRule>
  </conditionalFormatting>
  <printOptions horizontalCentered="1"/>
  <pageMargins left="0.75" right="0.75" top="0.75" bottom="0.75" header="0.31" footer="0.34"/>
  <pageSetup scale="52" fitToHeight="2" orientation="portrait" blackAndWhite="1" r:id="rId1"/>
  <headerFooter alignWithMargins="0"/>
  <rowBreaks count="1" manualBreakCount="1">
    <brk id="1111" max="8" man="1"/>
  </rowBreaks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A686D-A5EF-4B42-8699-7EC96D53A5CC}">
  <sheetPr>
    <tabColor indexed="12"/>
    <pageSetUpPr fitToPage="1"/>
  </sheetPr>
  <dimension ref="A1:Q71"/>
  <sheetViews>
    <sheetView zoomScaleNormal="100" workbookViewId="0">
      <pane ySplit="9" topLeftCell="A10" activePane="bottomLeft" state="frozen"/>
      <selection activeCell="D6" sqref="D6"/>
      <selection pane="bottomLeft" activeCell="C21" sqref="C21"/>
    </sheetView>
  </sheetViews>
  <sheetFormatPr defaultColWidth="9.109375" defaultRowHeight="13.2" x14ac:dyDescent="0.25"/>
  <cols>
    <col min="1" max="1" width="6" style="1" customWidth="1"/>
    <col min="2" max="2" width="8.109375" style="1" customWidth="1"/>
    <col min="3" max="4" width="12.33203125" style="1" customWidth="1"/>
    <col min="5" max="6" width="2.6640625" style="1" customWidth="1"/>
    <col min="7" max="7" width="6" style="1" customWidth="1"/>
    <col min="8" max="8" width="8.109375" style="1" customWidth="1"/>
    <col min="9" max="10" width="12.33203125" style="1" customWidth="1"/>
    <col min="11" max="12" width="2.6640625" style="1" customWidth="1"/>
    <col min="13" max="13" width="6" style="1" customWidth="1"/>
    <col min="14" max="14" width="8.109375" style="1" customWidth="1"/>
    <col min="15" max="16" width="12.33203125" style="1" customWidth="1"/>
    <col min="17" max="17" width="2.6640625" style="1" customWidth="1"/>
    <col min="18" max="16384" width="9.109375" style="1"/>
  </cols>
  <sheetData>
    <row r="1" spans="1:17" ht="13.8" x14ac:dyDescent="0.25">
      <c r="A1" s="236" t="s">
        <v>230</v>
      </c>
      <c r="B1" s="236"/>
      <c r="C1" s="236"/>
      <c r="D1" s="236"/>
      <c r="E1" s="158"/>
      <c r="F1" s="159"/>
      <c r="G1" s="236" t="s">
        <v>229</v>
      </c>
      <c r="H1" s="236"/>
      <c r="I1" s="236"/>
      <c r="J1" s="236"/>
      <c r="K1" s="158"/>
      <c r="L1" s="159"/>
      <c r="M1" s="236" t="s">
        <v>228</v>
      </c>
      <c r="N1" s="236"/>
      <c r="O1" s="236"/>
      <c r="P1" s="236"/>
      <c r="Q1" s="2"/>
    </row>
    <row r="2" spans="1:17" ht="13.8" x14ac:dyDescent="0.25">
      <c r="A2" s="236" t="s">
        <v>227</v>
      </c>
      <c r="B2" s="236"/>
      <c r="C2" s="236" t="s">
        <v>227</v>
      </c>
      <c r="D2" s="236"/>
      <c r="E2" s="160"/>
      <c r="F2" s="2"/>
      <c r="G2" s="236" t="s">
        <v>227</v>
      </c>
      <c r="H2" s="236"/>
      <c r="I2" s="236" t="s">
        <v>227</v>
      </c>
      <c r="J2" s="236"/>
      <c r="K2" s="160"/>
      <c r="L2" s="2"/>
      <c r="M2" s="236" t="s">
        <v>227</v>
      </c>
      <c r="N2" s="236"/>
      <c r="O2" s="236" t="s">
        <v>227</v>
      </c>
      <c r="P2" s="236"/>
      <c r="Q2" s="2"/>
    </row>
    <row r="3" spans="1:17" x14ac:dyDescent="0.25">
      <c r="A3" s="234" t="s">
        <v>226</v>
      </c>
      <c r="B3" s="235"/>
      <c r="C3" s="235"/>
      <c r="D3" s="235"/>
      <c r="E3" s="160"/>
      <c r="F3" s="2"/>
      <c r="G3" s="234" t="s">
        <v>225</v>
      </c>
      <c r="H3" s="235"/>
      <c r="I3" s="235"/>
      <c r="J3" s="235"/>
      <c r="K3" s="160"/>
      <c r="L3" s="2"/>
      <c r="M3" s="234" t="s">
        <v>224</v>
      </c>
      <c r="N3" s="234"/>
      <c r="O3" s="234"/>
      <c r="P3" s="234"/>
      <c r="Q3" s="2"/>
    </row>
    <row r="4" spans="1:17" x14ac:dyDescent="0.25">
      <c r="A4" s="235"/>
      <c r="B4" s="235"/>
      <c r="C4" s="235"/>
      <c r="D4" s="235"/>
      <c r="E4" s="160"/>
      <c r="F4" s="2"/>
      <c r="G4" s="235"/>
      <c r="H4" s="235"/>
      <c r="I4" s="235"/>
      <c r="J4" s="235"/>
      <c r="K4" s="160"/>
      <c r="L4" s="2"/>
      <c r="M4" s="234"/>
      <c r="N4" s="234"/>
      <c r="O4" s="234"/>
      <c r="P4" s="234"/>
      <c r="Q4" s="2"/>
    </row>
    <row r="5" spans="1:17" x14ac:dyDescent="0.25">
      <c r="E5" s="160"/>
      <c r="F5" s="2"/>
      <c r="K5" s="160"/>
      <c r="L5" s="2"/>
      <c r="Q5" s="2"/>
    </row>
    <row r="6" spans="1:17" x14ac:dyDescent="0.25">
      <c r="A6" s="2"/>
      <c r="B6" s="10" t="s">
        <v>223</v>
      </c>
      <c r="C6" s="161" t="s">
        <v>222</v>
      </c>
      <c r="D6" s="161" t="s">
        <v>222</v>
      </c>
      <c r="E6" s="160"/>
      <c r="F6" s="2"/>
      <c r="G6" s="2"/>
      <c r="H6" s="10" t="s">
        <v>223</v>
      </c>
      <c r="I6" s="161" t="s">
        <v>222</v>
      </c>
      <c r="J6" s="161" t="s">
        <v>222</v>
      </c>
      <c r="K6" s="160"/>
      <c r="L6" s="2"/>
      <c r="M6" s="2"/>
      <c r="N6" s="10" t="s">
        <v>223</v>
      </c>
      <c r="O6" s="161" t="s">
        <v>222</v>
      </c>
      <c r="P6" s="161" t="s">
        <v>222</v>
      </c>
      <c r="Q6" s="2"/>
    </row>
    <row r="7" spans="1:17" x14ac:dyDescent="0.25">
      <c r="A7" s="2"/>
      <c r="B7" s="10" t="s">
        <v>221</v>
      </c>
      <c r="C7" s="161" t="s">
        <v>220</v>
      </c>
      <c r="D7" s="10" t="s">
        <v>219</v>
      </c>
      <c r="E7" s="160"/>
      <c r="F7" s="2"/>
      <c r="G7" s="2"/>
      <c r="H7" s="10" t="s">
        <v>221</v>
      </c>
      <c r="I7" s="161" t="s">
        <v>220</v>
      </c>
      <c r="J7" s="10" t="s">
        <v>219</v>
      </c>
      <c r="K7" s="160"/>
      <c r="L7" s="2"/>
      <c r="M7" s="2"/>
      <c r="N7" s="10" t="s">
        <v>221</v>
      </c>
      <c r="O7" s="161" t="s">
        <v>220</v>
      </c>
      <c r="P7" s="10" t="s">
        <v>219</v>
      </c>
      <c r="Q7" s="2"/>
    </row>
    <row r="8" spans="1:17" x14ac:dyDescent="0.25">
      <c r="A8" s="10" t="s">
        <v>201</v>
      </c>
      <c r="B8" s="10" t="s">
        <v>217</v>
      </c>
      <c r="C8" s="162">
        <v>2025</v>
      </c>
      <c r="D8" s="170" t="s">
        <v>218</v>
      </c>
      <c r="E8" s="160"/>
      <c r="F8" s="2"/>
      <c r="G8" s="10" t="s">
        <v>201</v>
      </c>
      <c r="H8" s="10" t="s">
        <v>217</v>
      </c>
      <c r="I8" s="162">
        <f>$C8</f>
        <v>2025</v>
      </c>
      <c r="J8" s="162" t="str">
        <f>$D8</f>
        <v>from 2025</v>
      </c>
      <c r="K8" s="160"/>
      <c r="L8" s="2"/>
      <c r="M8" s="10" t="s">
        <v>201</v>
      </c>
      <c r="N8" s="10" t="s">
        <v>217</v>
      </c>
      <c r="O8" s="162">
        <f>$C8</f>
        <v>2025</v>
      </c>
      <c r="P8" s="162" t="str">
        <f>$D8</f>
        <v>from 2025</v>
      </c>
      <c r="Q8" s="2"/>
    </row>
    <row r="9" spans="1:17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0"/>
      <c r="F9" s="2"/>
      <c r="G9" s="163" t="s">
        <v>216</v>
      </c>
      <c r="H9" s="163" t="s">
        <v>216</v>
      </c>
      <c r="I9" s="163" t="s">
        <v>216</v>
      </c>
      <c r="J9" s="163" t="s">
        <v>216</v>
      </c>
      <c r="K9" s="160"/>
      <c r="L9" s="2"/>
      <c r="M9" s="163" t="s">
        <v>216</v>
      </c>
      <c r="N9" s="163" t="s">
        <v>216</v>
      </c>
      <c r="O9" s="163" t="s">
        <v>216</v>
      </c>
      <c r="P9" s="163" t="s">
        <v>216</v>
      </c>
      <c r="Q9" s="2"/>
    </row>
    <row r="10" spans="1:17" x14ac:dyDescent="0.25">
      <c r="A10" s="165">
        <v>2023</v>
      </c>
      <c r="B10" s="169"/>
      <c r="C10" s="164">
        <v>1</v>
      </c>
      <c r="D10" s="164"/>
      <c r="E10" s="160"/>
      <c r="F10" s="2"/>
      <c r="G10" s="165">
        <f>$A10</f>
        <v>2023</v>
      </c>
      <c r="H10" s="169"/>
      <c r="I10" s="164">
        <v>1</v>
      </c>
      <c r="J10" s="164"/>
      <c r="K10" s="160"/>
      <c r="L10" s="2"/>
      <c r="M10" s="165">
        <f>$A10</f>
        <v>2023</v>
      </c>
      <c r="N10" s="169"/>
      <c r="O10" s="164">
        <v>1</v>
      </c>
      <c r="P10" s="164"/>
      <c r="Q10" s="2"/>
    </row>
    <row r="11" spans="1:17" x14ac:dyDescent="0.25">
      <c r="A11" s="166">
        <f t="shared" ref="A11:A42" si="0">A10+1</f>
        <v>2024</v>
      </c>
      <c r="B11" s="169">
        <f>'Inflation Forecast'!$H1167</f>
        <v>3.221756470319459E-2</v>
      </c>
      <c r="C11" s="164">
        <f>(1+B11)*C10</f>
        <v>1.0322175647031946</v>
      </c>
      <c r="D11" s="164"/>
      <c r="E11" s="160"/>
      <c r="F11" s="2"/>
      <c r="G11" s="166">
        <f t="shared" ref="G11:G42" si="1">G10+1</f>
        <v>2024</v>
      </c>
      <c r="H11" s="169">
        <f>'Inflation Forecast'!$F1167</f>
        <v>1.0346469287138893E-2</v>
      </c>
      <c r="I11" s="164">
        <f>(1+H11)*I10</f>
        <v>1.0103464692871389</v>
      </c>
      <c r="J11" s="164"/>
      <c r="K11" s="160"/>
      <c r="L11" s="2"/>
      <c r="M11" s="166">
        <f t="shared" ref="M11:M42" si="2">M10+1</f>
        <v>2024</v>
      </c>
      <c r="N11" s="169">
        <f>'Inflation Forecast'!$D1167</f>
        <v>2.1198883983289951E-2</v>
      </c>
      <c r="O11" s="164">
        <f>(1+N11)*O10</f>
        <v>1.02119888398329</v>
      </c>
      <c r="P11" s="164"/>
      <c r="Q11" s="2"/>
    </row>
    <row r="12" spans="1:17" x14ac:dyDescent="0.25">
      <c r="A12" s="166">
        <f t="shared" si="0"/>
        <v>2025</v>
      </c>
      <c r="B12" s="169">
        <f>'Inflation Forecast'!$H1168</f>
        <v>2.1598228354653415E-2</v>
      </c>
      <c r="C12" s="164">
        <f>(1+B12)*C11</f>
        <v>1.0545116353773385</v>
      </c>
      <c r="D12" s="164">
        <v>1</v>
      </c>
      <c r="E12" s="160"/>
      <c r="F12" s="2"/>
      <c r="G12" s="166">
        <f t="shared" si="1"/>
        <v>2025</v>
      </c>
      <c r="H12" s="169">
        <f>'Inflation Forecast'!$F1168</f>
        <v>3.4228828365139297E-3</v>
      </c>
      <c r="I12" s="164">
        <f>(1+H12)*I11</f>
        <v>1.0138047668757943</v>
      </c>
      <c r="J12" s="164">
        <v>1</v>
      </c>
      <c r="K12" s="160"/>
      <c r="L12" s="2"/>
      <c r="M12" s="166">
        <f t="shared" si="2"/>
        <v>2025</v>
      </c>
      <c r="N12" s="169">
        <f>'Inflation Forecast'!$D1168</f>
        <v>2.0056609902092681E-2</v>
      </c>
      <c r="O12" s="164">
        <f>(1+N12)*O11</f>
        <v>1.0416806716317952</v>
      </c>
      <c r="P12" s="164">
        <v>1</v>
      </c>
      <c r="Q12" s="2"/>
    </row>
    <row r="13" spans="1:17" x14ac:dyDescent="0.25">
      <c r="A13" s="166">
        <f t="shared" si="0"/>
        <v>2026</v>
      </c>
      <c r="B13" s="169">
        <f>'Inflation Forecast'!$H1169</f>
        <v>2.0451384922479887E-2</v>
      </c>
      <c r="C13" s="164"/>
      <c r="D13" s="164">
        <f t="shared" ref="D13:D44" si="3">D12*(1+B13)</f>
        <v>1.0204513849224799</v>
      </c>
      <c r="E13" s="160"/>
      <c r="F13" s="2"/>
      <c r="G13" s="166">
        <f t="shared" si="1"/>
        <v>2026</v>
      </c>
      <c r="H13" s="169">
        <f>'Inflation Forecast'!$F1169</f>
        <v>1.1477418557320984E-2</v>
      </c>
      <c r="I13" s="164"/>
      <c r="J13" s="164">
        <f t="shared" ref="J13:J44" si="4">J12*(1+H13)</f>
        <v>1.011477418557321</v>
      </c>
      <c r="K13" s="160"/>
      <c r="L13" s="2"/>
      <c r="M13" s="166">
        <f t="shared" si="2"/>
        <v>2026</v>
      </c>
      <c r="N13" s="169">
        <f>'Inflation Forecast'!$D1169</f>
        <v>1.931592734586296E-2</v>
      </c>
      <c r="O13" s="164"/>
      <c r="P13" s="164">
        <f t="shared" ref="P13:P44" si="5">P12*(1+N13)</f>
        <v>1.019315927345863</v>
      </c>
      <c r="Q13" s="2"/>
    </row>
    <row r="14" spans="1:17" x14ac:dyDescent="0.25">
      <c r="A14" s="166">
        <f t="shared" si="0"/>
        <v>2027</v>
      </c>
      <c r="B14" s="169">
        <f>'Inflation Forecast'!$H1170</f>
        <v>2.3297846118593757E-2</v>
      </c>
      <c r="C14" s="164"/>
      <c r="D14" s="164">
        <f t="shared" si="3"/>
        <v>1.0442257042599097</v>
      </c>
      <c r="E14" s="160"/>
      <c r="F14" s="2"/>
      <c r="G14" s="166">
        <f t="shared" si="1"/>
        <v>2027</v>
      </c>
      <c r="H14" s="169">
        <f>'Inflation Forecast'!$F1170</f>
        <v>2.2890597414574998E-2</v>
      </c>
      <c r="I14" s="164"/>
      <c r="J14" s="164">
        <f t="shared" si="4"/>
        <v>1.0346307409394502</v>
      </c>
      <c r="K14" s="160"/>
      <c r="L14" s="2"/>
      <c r="M14" s="166">
        <f t="shared" si="2"/>
        <v>2027</v>
      </c>
      <c r="N14" s="169">
        <f>'Inflation Forecast'!$D1170</f>
        <v>1.8447688014328056E-2</v>
      </c>
      <c r="O14" s="164"/>
      <c r="P14" s="164">
        <f t="shared" si="5"/>
        <v>1.0381199495615749</v>
      </c>
      <c r="Q14" s="2"/>
    </row>
    <row r="15" spans="1:17" x14ac:dyDescent="0.25">
      <c r="A15" s="166">
        <f t="shared" si="0"/>
        <v>2028</v>
      </c>
      <c r="B15" s="169">
        <f>'Inflation Forecast'!$H1171</f>
        <v>2.5049291734653201E-2</v>
      </c>
      <c r="C15" s="164"/>
      <c r="D15" s="164">
        <f t="shared" si="3"/>
        <v>1.0703828185627398</v>
      </c>
      <c r="E15" s="160"/>
      <c r="F15" s="2"/>
      <c r="G15" s="166">
        <f t="shared" si="1"/>
        <v>2028</v>
      </c>
      <c r="H15" s="169">
        <f>'Inflation Forecast'!$F1171</f>
        <v>2.4659504167860113E-2</v>
      </c>
      <c r="I15" s="164"/>
      <c r="J15" s="164">
        <f t="shared" si="4"/>
        <v>1.0601442220078428</v>
      </c>
      <c r="K15" s="160"/>
      <c r="L15" s="2"/>
      <c r="M15" s="166">
        <f t="shared" si="2"/>
        <v>2028</v>
      </c>
      <c r="N15" s="169">
        <f>'Inflation Forecast'!$D1171</f>
        <v>1.9033730565619189E-2</v>
      </c>
      <c r="O15" s="164"/>
      <c r="P15" s="164">
        <f t="shared" si="5"/>
        <v>1.0578792449763241</v>
      </c>
      <c r="Q15" s="2"/>
    </row>
    <row r="16" spans="1:17" x14ac:dyDescent="0.25">
      <c r="A16" s="166">
        <f t="shared" si="0"/>
        <v>2029</v>
      </c>
      <c r="B16" s="169">
        <f>'Inflation Forecast'!$H1172</f>
        <v>2.6172255084790708E-2</v>
      </c>
      <c r="C16" s="164"/>
      <c r="D16" s="164">
        <f t="shared" si="3"/>
        <v>1.098397150728541</v>
      </c>
      <c r="E16" s="160"/>
      <c r="F16" s="2"/>
      <c r="G16" s="166">
        <f t="shared" si="1"/>
        <v>2029</v>
      </c>
      <c r="H16" s="169">
        <f>'Inflation Forecast'!$F1172</f>
        <v>2.5558736740624033E-2</v>
      </c>
      <c r="I16" s="164"/>
      <c r="J16" s="164">
        <f t="shared" si="4"/>
        <v>1.0872401690852349</v>
      </c>
      <c r="K16" s="160"/>
      <c r="L16" s="2"/>
      <c r="M16" s="166">
        <f t="shared" si="2"/>
        <v>2029</v>
      </c>
      <c r="N16" s="169">
        <f>'Inflation Forecast'!$D1172</f>
        <v>1.9313473277563054E-2</v>
      </c>
      <c r="O16" s="164"/>
      <c r="P16" s="164">
        <f t="shared" si="5"/>
        <v>1.078310567505063</v>
      </c>
      <c r="Q16" s="2"/>
    </row>
    <row r="17" spans="1:17" x14ac:dyDescent="0.25">
      <c r="A17" s="166">
        <f t="shared" si="0"/>
        <v>2030</v>
      </c>
      <c r="B17" s="169">
        <f>'Inflation Forecast'!$H1173</f>
        <v>2.5182487097734851E-2</v>
      </c>
      <c r="C17" s="164"/>
      <c r="D17" s="164">
        <f t="shared" si="3"/>
        <v>1.1260575228049512</v>
      </c>
      <c r="E17" s="160"/>
      <c r="F17" s="2"/>
      <c r="G17" s="166">
        <f t="shared" si="1"/>
        <v>2030</v>
      </c>
      <c r="H17" s="169">
        <f>'Inflation Forecast'!$F1173</f>
        <v>2.5531273964506385E-2</v>
      </c>
      <c r="I17" s="164"/>
      <c r="J17" s="164">
        <f t="shared" si="4"/>
        <v>1.1149987957073664</v>
      </c>
      <c r="K17" s="160"/>
      <c r="L17" s="2"/>
      <c r="M17" s="166">
        <f t="shared" si="2"/>
        <v>2030</v>
      </c>
      <c r="N17" s="169">
        <f>'Inflation Forecast'!$D1173</f>
        <v>1.8748414523777734E-2</v>
      </c>
      <c r="O17" s="164"/>
      <c r="P17" s="164">
        <f t="shared" si="5"/>
        <v>1.0985271810100179</v>
      </c>
      <c r="Q17" s="2"/>
    </row>
    <row r="18" spans="1:17" x14ac:dyDescent="0.25">
      <c r="A18" s="166">
        <f t="shared" si="0"/>
        <v>2031</v>
      </c>
      <c r="B18" s="169">
        <f>'Inflation Forecast'!$H1174</f>
        <v>2.4456746930225925E-2</v>
      </c>
      <c r="C18" s="164"/>
      <c r="D18" s="164">
        <f t="shared" si="3"/>
        <v>1.1535972266690691</v>
      </c>
      <c r="E18" s="160"/>
      <c r="F18" s="2"/>
      <c r="G18" s="166">
        <f t="shared" si="1"/>
        <v>2031</v>
      </c>
      <c r="H18" s="169">
        <f>'Inflation Forecast'!$F1174</f>
        <v>2.4352185184730146E-2</v>
      </c>
      <c r="I18" s="164"/>
      <c r="J18" s="164">
        <f t="shared" si="4"/>
        <v>1.1421514528611834</v>
      </c>
      <c r="K18" s="160"/>
      <c r="L18" s="2"/>
      <c r="M18" s="166">
        <f t="shared" si="2"/>
        <v>2031</v>
      </c>
      <c r="N18" s="169">
        <f>'Inflation Forecast'!$D1174</f>
        <v>1.8693797279025093E-2</v>
      </c>
      <c r="O18" s="164"/>
      <c r="P18" s="164">
        <f t="shared" si="5"/>
        <v>1.1190628254373181</v>
      </c>
      <c r="Q18" s="2"/>
    </row>
    <row r="19" spans="1:17" x14ac:dyDescent="0.25">
      <c r="A19" s="166">
        <f t="shared" si="0"/>
        <v>2032</v>
      </c>
      <c r="B19" s="169">
        <f>'Inflation Forecast'!$H1175</f>
        <v>2.3934724830161791E-2</v>
      </c>
      <c r="C19" s="164"/>
      <c r="D19" s="164">
        <f t="shared" si="3"/>
        <v>1.181208258854231</v>
      </c>
      <c r="E19" s="160"/>
      <c r="F19" s="2"/>
      <c r="G19" s="166">
        <f t="shared" si="1"/>
        <v>2032</v>
      </c>
      <c r="H19" s="169">
        <f>'Inflation Forecast'!$F1175</f>
        <v>2.3174083453813443E-2</v>
      </c>
      <c r="I19" s="164"/>
      <c r="J19" s="164">
        <f t="shared" si="4"/>
        <v>1.1686197659466826</v>
      </c>
      <c r="K19" s="160"/>
      <c r="L19" s="2"/>
      <c r="M19" s="166">
        <f t="shared" si="2"/>
        <v>2032</v>
      </c>
      <c r="N19" s="169">
        <f>'Inflation Forecast'!$D1175</f>
        <v>1.8404409210171835E-2</v>
      </c>
      <c r="O19" s="164"/>
      <c r="P19" s="164">
        <f t="shared" si="5"/>
        <v>1.1396585156085575</v>
      </c>
      <c r="Q19" s="2"/>
    </row>
    <row r="20" spans="1:17" x14ac:dyDescent="0.25">
      <c r="A20" s="166">
        <f t="shared" si="0"/>
        <v>2033</v>
      </c>
      <c r="B20" s="169">
        <f>'Inflation Forecast'!$H1176</f>
        <v>2.3486027929158659E-2</v>
      </c>
      <c r="C20" s="164"/>
      <c r="D20" s="164">
        <f t="shared" si="3"/>
        <v>1.2089501490118344</v>
      </c>
      <c r="E20" s="160"/>
      <c r="F20" s="2"/>
      <c r="G20" s="166">
        <f t="shared" si="1"/>
        <v>2033</v>
      </c>
      <c r="H20" s="169">
        <f>'Inflation Forecast'!$F1176</f>
        <v>2.266038645802082E-2</v>
      </c>
      <c r="I20" s="164"/>
      <c r="J20" s="164">
        <f t="shared" si="4"/>
        <v>1.1951011414655162</v>
      </c>
      <c r="K20" s="160"/>
      <c r="L20" s="2"/>
      <c r="M20" s="166">
        <f t="shared" si="2"/>
        <v>2033</v>
      </c>
      <c r="N20" s="169">
        <f>'Inflation Forecast'!$D1176</f>
        <v>1.8506080881147691E-2</v>
      </c>
      <c r="O20" s="164"/>
      <c r="P20" s="164">
        <f t="shared" si="5"/>
        <v>1.1607491282752982</v>
      </c>
      <c r="Q20" s="2"/>
    </row>
    <row r="21" spans="1:17" x14ac:dyDescent="0.25">
      <c r="A21" s="166">
        <f t="shared" si="0"/>
        <v>2034</v>
      </c>
      <c r="B21" s="169">
        <f>'Inflation Forecast'!$H1177</f>
        <v>2.304379901065956E-2</v>
      </c>
      <c r="C21" s="164"/>
      <c r="D21" s="164">
        <f t="shared" si="3"/>
        <v>1.2368089532595701</v>
      </c>
      <c r="E21" s="160"/>
      <c r="F21" s="2"/>
      <c r="G21" s="166">
        <f t="shared" si="1"/>
        <v>2034</v>
      </c>
      <c r="H21" s="169">
        <f>'Inflation Forecast'!$F1177</f>
        <v>2.4198179225037642E-2</v>
      </c>
      <c r="I21" s="164"/>
      <c r="J21" s="164">
        <f t="shared" si="4"/>
        <v>1.2240204130787458</v>
      </c>
      <c r="K21" s="160"/>
      <c r="L21" s="2"/>
      <c r="M21" s="166">
        <f t="shared" si="2"/>
        <v>2034</v>
      </c>
      <c r="N21" s="169">
        <f>'Inflation Forecast'!$D1177</f>
        <v>1.8949961254628889E-2</v>
      </c>
      <c r="O21" s="164"/>
      <c r="P21" s="164">
        <f t="shared" si="5"/>
        <v>1.1827452792824593</v>
      </c>
      <c r="Q21" s="2"/>
    </row>
    <row r="22" spans="1:17" x14ac:dyDescent="0.25">
      <c r="A22" s="166">
        <f t="shared" si="0"/>
        <v>2035</v>
      </c>
      <c r="B22" s="169">
        <f>'Inflation Forecast'!$H1178</f>
        <v>2.3417997333246454E-2</v>
      </c>
      <c r="C22" s="164"/>
      <c r="D22" s="164">
        <f t="shared" si="3"/>
        <v>1.265772542028738</v>
      </c>
      <c r="E22" s="160"/>
      <c r="F22" s="2"/>
      <c r="G22" s="166">
        <f t="shared" si="1"/>
        <v>2035</v>
      </c>
      <c r="H22" s="169">
        <f>'Inflation Forecast'!$F1178</f>
        <v>2.4951059639175321E-2</v>
      </c>
      <c r="I22" s="164"/>
      <c r="J22" s="164">
        <f t="shared" si="4"/>
        <v>1.2545610194050416</v>
      </c>
      <c r="K22" s="160"/>
      <c r="L22" s="2"/>
      <c r="M22" s="166">
        <f t="shared" si="2"/>
        <v>2035</v>
      </c>
      <c r="N22" s="169">
        <f>'Inflation Forecast'!$D1178</f>
        <v>1.9547261265520754E-2</v>
      </c>
      <c r="O22" s="164"/>
      <c r="P22" s="164">
        <f t="shared" si="5"/>
        <v>1.2058647102671549</v>
      </c>
      <c r="Q22" s="2"/>
    </row>
    <row r="23" spans="1:17" x14ac:dyDescent="0.25">
      <c r="A23" s="166">
        <f t="shared" si="0"/>
        <v>2036</v>
      </c>
      <c r="B23" s="169">
        <f>'Inflation Forecast'!$H1179</f>
        <v>2.3916809770098357E-2</v>
      </c>
      <c r="C23" s="164"/>
      <c r="D23" s="164">
        <f t="shared" si="3"/>
        <v>1.2960457831286532</v>
      </c>
      <c r="E23" s="160"/>
      <c r="F23" s="2"/>
      <c r="G23" s="166">
        <f t="shared" si="1"/>
        <v>2036</v>
      </c>
      <c r="H23" s="169">
        <f>'Inflation Forecast'!$F1179</f>
        <v>2.5373427318583719E-2</v>
      </c>
      <c r="I23" s="164"/>
      <c r="J23" s="164">
        <f t="shared" si="4"/>
        <v>1.2863935322476436</v>
      </c>
      <c r="K23" s="160"/>
      <c r="L23" s="2"/>
      <c r="M23" s="166">
        <f t="shared" si="2"/>
        <v>2036</v>
      </c>
      <c r="N23" s="169">
        <f>'Inflation Forecast'!$D1179</f>
        <v>1.9892755164194531E-2</v>
      </c>
      <c r="O23" s="164"/>
      <c r="P23" s="164">
        <f t="shared" si="5"/>
        <v>1.2298526817096418</v>
      </c>
      <c r="Q23" s="2"/>
    </row>
    <row r="24" spans="1:17" x14ac:dyDescent="0.25">
      <c r="A24" s="166">
        <f t="shared" si="0"/>
        <v>2037</v>
      </c>
      <c r="B24" s="169">
        <f>'Inflation Forecast'!$H1180</f>
        <v>2.4832938775459557E-2</v>
      </c>
      <c r="C24" s="164"/>
      <c r="D24" s="164">
        <f t="shared" si="3"/>
        <v>1.3282304087112795</v>
      </c>
      <c r="E24" s="160"/>
      <c r="F24" s="2"/>
      <c r="G24" s="166">
        <f t="shared" si="1"/>
        <v>2037</v>
      </c>
      <c r="H24" s="169">
        <f>'Inflation Forecast'!$F1180</f>
        <v>2.6589916625719079E-2</v>
      </c>
      <c r="I24" s="164"/>
      <c r="J24" s="164">
        <f t="shared" si="4"/>
        <v>1.3205986290179728</v>
      </c>
      <c r="K24" s="160"/>
      <c r="L24" s="2"/>
      <c r="M24" s="166">
        <f t="shared" si="2"/>
        <v>2037</v>
      </c>
      <c r="N24" s="169">
        <f>'Inflation Forecast'!$D1180</f>
        <v>2.0238584295296347E-2</v>
      </c>
      <c r="O24" s="164"/>
      <c r="P24" s="164">
        <f t="shared" si="5"/>
        <v>1.2547431588792186</v>
      </c>
      <c r="Q24" s="2"/>
    </row>
    <row r="25" spans="1:17" x14ac:dyDescent="0.25">
      <c r="A25" s="166">
        <f t="shared" si="0"/>
        <v>2038</v>
      </c>
      <c r="B25" s="169">
        <f>'Inflation Forecast'!$H1181</f>
        <v>2.5728799612055431E-2</v>
      </c>
      <c r="C25" s="164"/>
      <c r="D25" s="164">
        <f t="shared" si="3"/>
        <v>1.3624041827356506</v>
      </c>
      <c r="E25" s="160"/>
      <c r="F25" s="2"/>
      <c r="G25" s="166">
        <f t="shared" si="1"/>
        <v>2038</v>
      </c>
      <c r="H25" s="169">
        <f>'Inflation Forecast'!$F1181</f>
        <v>2.7252453403547205E-2</v>
      </c>
      <c r="I25" s="164"/>
      <c r="J25" s="164">
        <f t="shared" si="4"/>
        <v>1.3565881816200733</v>
      </c>
      <c r="K25" s="160"/>
      <c r="L25" s="2"/>
      <c r="M25" s="166">
        <f t="shared" si="2"/>
        <v>2038</v>
      </c>
      <c r="N25" s="169">
        <f>'Inflation Forecast'!$D1181</f>
        <v>2.0591188201178445E-2</v>
      </c>
      <c r="O25" s="164"/>
      <c r="P25" s="164">
        <f t="shared" si="5"/>
        <v>1.2805798114078417</v>
      </c>
      <c r="Q25" s="2"/>
    </row>
    <row r="26" spans="1:17" x14ac:dyDescent="0.25">
      <c r="A26" s="166">
        <f t="shared" si="0"/>
        <v>2039</v>
      </c>
      <c r="B26" s="169">
        <f>'Inflation Forecast'!$H1182</f>
        <v>2.6557632337438131E-2</v>
      </c>
      <c r="C26" s="164"/>
      <c r="D26" s="164">
        <f t="shared" si="3"/>
        <v>1.3985864121157319</v>
      </c>
      <c r="E26" s="160"/>
      <c r="F26" s="2"/>
      <c r="G26" s="166">
        <f t="shared" si="1"/>
        <v>2039</v>
      </c>
      <c r="H26" s="169">
        <f>'Inflation Forecast'!$F1182</f>
        <v>2.7939974932016609E-2</v>
      </c>
      <c r="I26" s="164"/>
      <c r="J26" s="164">
        <f t="shared" si="4"/>
        <v>1.3944912214076082</v>
      </c>
      <c r="K26" s="160"/>
      <c r="L26" s="2"/>
      <c r="M26" s="166">
        <f t="shared" si="2"/>
        <v>2039</v>
      </c>
      <c r="N26" s="169">
        <f>'Inflation Forecast'!$D1182</f>
        <v>2.1069961498512813E-2</v>
      </c>
      <c r="O26" s="164"/>
      <c r="P26" s="164">
        <f t="shared" si="5"/>
        <v>1.3075615787299777</v>
      </c>
      <c r="Q26" s="2"/>
    </row>
    <row r="27" spans="1:17" x14ac:dyDescent="0.25">
      <c r="A27" s="166">
        <f t="shared" si="0"/>
        <v>2040</v>
      </c>
      <c r="B27" s="169">
        <f>'Inflation Forecast'!$H1183</f>
        <v>2.7575821718303528E-2</v>
      </c>
      <c r="C27" s="164"/>
      <c r="D27" s="164">
        <f t="shared" si="3"/>
        <v>1.437153581673877</v>
      </c>
      <c r="E27" s="160"/>
      <c r="F27" s="2"/>
      <c r="G27" s="166">
        <f t="shared" si="1"/>
        <v>2040</v>
      </c>
      <c r="H27" s="169">
        <f>'Inflation Forecast'!$F1183</f>
        <v>2.9659423485089098E-2</v>
      </c>
      <c r="I27" s="164"/>
      <c r="J27" s="164">
        <f t="shared" si="4"/>
        <v>1.4358510270895755</v>
      </c>
      <c r="K27" s="160"/>
      <c r="L27" s="2"/>
      <c r="M27" s="166">
        <f t="shared" si="2"/>
        <v>2040</v>
      </c>
      <c r="N27" s="169">
        <f>'Inflation Forecast'!$D1183</f>
        <v>2.1376423869566619E-2</v>
      </c>
      <c r="O27" s="164"/>
      <c r="P27" s="164">
        <f t="shared" si="5"/>
        <v>1.3355125692724694</v>
      </c>
      <c r="Q27" s="2"/>
    </row>
    <row r="28" spans="1:17" x14ac:dyDescent="0.25">
      <c r="A28" s="166">
        <f t="shared" si="0"/>
        <v>2041</v>
      </c>
      <c r="B28" s="169">
        <f>'Inflation Forecast'!$H1184</f>
        <v>2.7842242963032726E-2</v>
      </c>
      <c r="C28" s="164"/>
      <c r="D28" s="164">
        <f t="shared" si="3"/>
        <v>1.4771671608700339</v>
      </c>
      <c r="E28" s="160"/>
      <c r="F28" s="2"/>
      <c r="G28" s="166">
        <f t="shared" si="1"/>
        <v>2041</v>
      </c>
      <c r="H28" s="169">
        <f>'Inflation Forecast'!$F1184</f>
        <v>3.1628586878210019E-2</v>
      </c>
      <c r="I28" s="164"/>
      <c r="J28" s="164">
        <f t="shared" si="4"/>
        <v>1.4812649660440451</v>
      </c>
      <c r="K28" s="160"/>
      <c r="L28" s="2"/>
      <c r="M28" s="166">
        <f t="shared" si="2"/>
        <v>2041</v>
      </c>
      <c r="N28" s="169">
        <f>'Inflation Forecast'!$D1184</f>
        <v>2.121378780399108E-2</v>
      </c>
      <c r="O28" s="164"/>
      <c r="P28" s="164">
        <f t="shared" si="5"/>
        <v>1.3638438495265786</v>
      </c>
      <c r="Q28" s="2"/>
    </row>
    <row r="29" spans="1:17" x14ac:dyDescent="0.25">
      <c r="A29" s="166">
        <f t="shared" si="0"/>
        <v>2042</v>
      </c>
      <c r="B29" s="169">
        <f>'Inflation Forecast'!$H1185</f>
        <v>2.7781499162597534E-2</v>
      </c>
      <c r="C29" s="164"/>
      <c r="D29" s="164">
        <f t="shared" si="3"/>
        <v>1.5182050791127613</v>
      </c>
      <c r="E29" s="160"/>
      <c r="F29" s="2"/>
      <c r="G29" s="166">
        <f t="shared" si="1"/>
        <v>2042</v>
      </c>
      <c r="H29" s="169">
        <f>'Inflation Forecast'!$F1185</f>
        <v>3.2376547876661776E-2</v>
      </c>
      <c r="I29" s="164"/>
      <c r="J29" s="164">
        <f t="shared" si="4"/>
        <v>1.5292232121351919</v>
      </c>
      <c r="K29" s="160"/>
      <c r="L29" s="2"/>
      <c r="M29" s="166">
        <f t="shared" si="2"/>
        <v>2042</v>
      </c>
      <c r="N29" s="169">
        <f>'Inflation Forecast'!$D1185</f>
        <v>2.131344090707743E-2</v>
      </c>
      <c r="O29" s="164"/>
      <c r="P29" s="164">
        <f t="shared" si="5"/>
        <v>1.3929120548199443</v>
      </c>
      <c r="Q29" s="2"/>
    </row>
    <row r="30" spans="1:17" x14ac:dyDescent="0.25">
      <c r="A30" s="166">
        <f t="shared" si="0"/>
        <v>2043</v>
      </c>
      <c r="B30" s="169">
        <f>'Inflation Forecast'!$H1186</f>
        <v>2.8218876805053972E-2</v>
      </c>
      <c r="C30" s="164"/>
      <c r="D30" s="164">
        <f t="shared" si="3"/>
        <v>1.5610471212050514</v>
      </c>
      <c r="E30" s="160"/>
      <c r="F30" s="2"/>
      <c r="G30" s="166">
        <f t="shared" si="1"/>
        <v>2043</v>
      </c>
      <c r="H30" s="169">
        <f>'Inflation Forecast'!$F1186</f>
        <v>3.2415790134884492E-2</v>
      </c>
      <c r="I30" s="164"/>
      <c r="J30" s="164">
        <f t="shared" si="4"/>
        <v>1.5787941908491603</v>
      </c>
      <c r="K30" s="160"/>
      <c r="L30" s="2"/>
      <c r="M30" s="166">
        <f t="shared" si="2"/>
        <v>2043</v>
      </c>
      <c r="N30" s="169">
        <f>'Inflation Forecast'!$D1186</f>
        <v>2.15427113840998E-2</v>
      </c>
      <c r="O30" s="164"/>
      <c r="P30" s="164">
        <f t="shared" si="5"/>
        <v>1.4229191572003637</v>
      </c>
      <c r="Q30" s="2"/>
    </row>
    <row r="31" spans="1:17" x14ac:dyDescent="0.25">
      <c r="A31" s="166">
        <f t="shared" si="0"/>
        <v>2044</v>
      </c>
      <c r="B31" s="169">
        <f>'Inflation Forecast'!$H1187</f>
        <v>2.8265175186506397E-2</v>
      </c>
      <c r="C31" s="164"/>
      <c r="D31" s="164">
        <f t="shared" si="3"/>
        <v>1.6051703915603037</v>
      </c>
      <c r="E31" s="160"/>
      <c r="F31" s="2"/>
      <c r="G31" s="166">
        <f t="shared" si="1"/>
        <v>2044</v>
      </c>
      <c r="H31" s="169">
        <f>'Inflation Forecast'!$F1187</f>
        <v>3.210610486381249E-2</v>
      </c>
      <c r="I31" s="164"/>
      <c r="J31" s="164">
        <f t="shared" si="4"/>
        <v>1.6294831226989415</v>
      </c>
      <c r="K31" s="160"/>
      <c r="L31" s="2"/>
      <c r="M31" s="166">
        <f t="shared" si="2"/>
        <v>2044</v>
      </c>
      <c r="N31" s="169">
        <f>'Inflation Forecast'!$D1187</f>
        <v>2.1868025445561656E-2</v>
      </c>
      <c r="O31" s="164"/>
      <c r="P31" s="164">
        <f t="shared" si="5"/>
        <v>1.4540355895369983</v>
      </c>
      <c r="Q31" s="2"/>
    </row>
    <row r="32" spans="1:17" x14ac:dyDescent="0.25">
      <c r="A32" s="166">
        <f t="shared" si="0"/>
        <v>2045</v>
      </c>
      <c r="B32" s="169">
        <f>'Inflation Forecast'!$H1188</f>
        <v>2.8804274467195023E-2</v>
      </c>
      <c r="C32" s="164"/>
      <c r="D32" s="164">
        <f t="shared" si="3"/>
        <v>1.6514061600854215</v>
      </c>
      <c r="E32" s="160"/>
      <c r="F32" s="2"/>
      <c r="G32" s="166">
        <f t="shared" si="1"/>
        <v>2045</v>
      </c>
      <c r="H32" s="169">
        <f>'Inflation Forecast'!$F1188</f>
        <v>3.1372297527693549E-2</v>
      </c>
      <c r="I32" s="164"/>
      <c r="J32" s="164">
        <f t="shared" si="4"/>
        <v>1.6806037520406079</v>
      </c>
      <c r="K32" s="160"/>
      <c r="L32" s="2"/>
      <c r="M32" s="166">
        <f t="shared" si="2"/>
        <v>2045</v>
      </c>
      <c r="N32" s="169">
        <f>'Inflation Forecast'!$D1188</f>
        <v>2.1871823290150472E-2</v>
      </c>
      <c r="O32" s="164"/>
      <c r="P32" s="164">
        <f t="shared" si="5"/>
        <v>1.4858379990089412</v>
      </c>
      <c r="Q32" s="2"/>
    </row>
    <row r="33" spans="1:17" x14ac:dyDescent="0.25">
      <c r="A33" s="166">
        <f t="shared" si="0"/>
        <v>2046</v>
      </c>
      <c r="B33" s="169">
        <f>'Inflation Forecast'!$H1189</f>
        <v>2.9061391771995959E-2</v>
      </c>
      <c r="C33" s="164"/>
      <c r="D33" s="164">
        <f t="shared" si="3"/>
        <v>1.6993983214783515</v>
      </c>
      <c r="E33" s="160"/>
      <c r="F33" s="2"/>
      <c r="G33" s="166">
        <f t="shared" si="1"/>
        <v>2046</v>
      </c>
      <c r="H33" s="169">
        <f>'Inflation Forecast'!$F1189</f>
        <v>3.0557539745730056E-2</v>
      </c>
      <c r="I33" s="164"/>
      <c r="J33" s="164">
        <f t="shared" si="4"/>
        <v>1.7319588679904119</v>
      </c>
      <c r="K33" s="160"/>
      <c r="L33" s="2"/>
      <c r="M33" s="166">
        <f t="shared" si="2"/>
        <v>2046</v>
      </c>
      <c r="N33" s="169">
        <f>'Inflation Forecast'!$D1189</f>
        <v>2.163227901451803E-2</v>
      </c>
      <c r="O33" s="164"/>
      <c r="P33" s="164">
        <f t="shared" si="5"/>
        <v>1.5179800611738758</v>
      </c>
      <c r="Q33" s="2"/>
    </row>
    <row r="34" spans="1:17" x14ac:dyDescent="0.25">
      <c r="A34" s="166">
        <f t="shared" si="0"/>
        <v>2047</v>
      </c>
      <c r="B34" s="169">
        <f>'Inflation Forecast'!$H1190</f>
        <v>2.9330390405989615E-2</v>
      </c>
      <c r="C34" s="164"/>
      <c r="D34" s="164">
        <f t="shared" si="3"/>
        <v>1.749242337702595</v>
      </c>
      <c r="E34" s="160"/>
      <c r="F34" s="2"/>
      <c r="G34" s="166">
        <f t="shared" si="1"/>
        <v>2047</v>
      </c>
      <c r="H34" s="169">
        <f>'Inflation Forecast'!$F1190</f>
        <v>3.0479796270352466E-2</v>
      </c>
      <c r="I34" s="164"/>
      <c r="J34" s="164">
        <f t="shared" si="4"/>
        <v>1.7847486214353898</v>
      </c>
      <c r="K34" s="160"/>
      <c r="L34" s="2"/>
      <c r="M34" s="166">
        <f t="shared" si="2"/>
        <v>2047</v>
      </c>
      <c r="N34" s="169">
        <f>'Inflation Forecast'!$D1190</f>
        <v>2.160255941542899E-2</v>
      </c>
      <c r="O34" s="164"/>
      <c r="P34" s="164">
        <f t="shared" si="5"/>
        <v>1.5507723156368209</v>
      </c>
      <c r="Q34" s="2"/>
    </row>
    <row r="35" spans="1:17" x14ac:dyDescent="0.25">
      <c r="A35" s="166">
        <f t="shared" si="0"/>
        <v>2048</v>
      </c>
      <c r="B35" s="169">
        <f>'Inflation Forecast'!$H1191</f>
        <v>3.0037707712038175E-2</v>
      </c>
      <c r="C35" s="164"/>
      <c r="D35" s="164">
        <f t="shared" si="3"/>
        <v>1.8017855677600279</v>
      </c>
      <c r="E35" s="160"/>
      <c r="F35" s="2"/>
      <c r="G35" s="166">
        <f t="shared" si="1"/>
        <v>2048</v>
      </c>
      <c r="H35" s="169">
        <f>'Inflation Forecast'!$F1191</f>
        <v>3.0699658456325718E-2</v>
      </c>
      <c r="I35" s="164"/>
      <c r="J35" s="164">
        <f t="shared" si="4"/>
        <v>1.8395397945438545</v>
      </c>
      <c r="K35" s="160"/>
      <c r="L35" s="2"/>
      <c r="M35" s="166">
        <f t="shared" si="2"/>
        <v>2048</v>
      </c>
      <c r="N35" s="169">
        <f>'Inflation Forecast'!$D1191</f>
        <v>2.1727728726056661E-2</v>
      </c>
      <c r="O35" s="164"/>
      <c r="P35" s="164">
        <f t="shared" si="5"/>
        <v>1.5844670758268564</v>
      </c>
      <c r="Q35" s="2"/>
    </row>
    <row r="36" spans="1:17" x14ac:dyDescent="0.25">
      <c r="A36" s="166">
        <f t="shared" si="0"/>
        <v>2049</v>
      </c>
      <c r="B36" s="169">
        <f>'Inflation Forecast'!$H1192</f>
        <v>3.1008381850436084E-2</v>
      </c>
      <c r="C36" s="164"/>
      <c r="D36" s="164">
        <f t="shared" si="3"/>
        <v>1.8576560226577357</v>
      </c>
      <c r="E36" s="160"/>
      <c r="F36" s="2"/>
      <c r="G36" s="166">
        <f t="shared" si="1"/>
        <v>2049</v>
      </c>
      <c r="H36" s="169">
        <f>'Inflation Forecast'!$F1192</f>
        <v>3.0772462822329816E-2</v>
      </c>
      <c r="I36" s="164"/>
      <c r="J36" s="164">
        <f t="shared" si="4"/>
        <v>1.8961469644816515</v>
      </c>
      <c r="K36" s="160"/>
      <c r="L36" s="2"/>
      <c r="M36" s="166">
        <f t="shared" si="2"/>
        <v>2049</v>
      </c>
      <c r="N36" s="169">
        <f>'Inflation Forecast'!$D1192</f>
        <v>2.1793928063271073E-2</v>
      </c>
      <c r="O36" s="164"/>
      <c r="P36" s="164">
        <f t="shared" si="5"/>
        <v>1.6189988372960484</v>
      </c>
      <c r="Q36" s="2"/>
    </row>
    <row r="37" spans="1:17" x14ac:dyDescent="0.25">
      <c r="A37" s="166">
        <f t="shared" si="0"/>
        <v>2050</v>
      </c>
      <c r="B37" s="169">
        <f>'Inflation Forecast'!$H1193</f>
        <v>3.1916813157277124E-2</v>
      </c>
      <c r="C37" s="164"/>
      <c r="D37" s="164">
        <f t="shared" si="3"/>
        <v>1.9169464828433931</v>
      </c>
      <c r="E37" s="160"/>
      <c r="F37" s="2"/>
      <c r="G37" s="166">
        <f t="shared" si="1"/>
        <v>2050</v>
      </c>
      <c r="H37" s="169">
        <f>'Inflation Forecast'!$F1193</f>
        <v>3.0936191154842474E-2</v>
      </c>
      <c r="I37" s="164"/>
      <c r="J37" s="164">
        <f t="shared" si="4"/>
        <v>1.9548065294325303</v>
      </c>
      <c r="K37" s="160"/>
      <c r="L37" s="2"/>
      <c r="M37" s="166">
        <f t="shared" si="2"/>
        <v>2050</v>
      </c>
      <c r="N37" s="169">
        <f>'Inflation Forecast'!$D1193</f>
        <v>2.1931111113608681E-2</v>
      </c>
      <c r="O37" s="164"/>
      <c r="P37" s="164">
        <f t="shared" si="5"/>
        <v>1.6545052806895912</v>
      </c>
      <c r="Q37" s="2"/>
    </row>
    <row r="38" spans="1:17" x14ac:dyDescent="0.25">
      <c r="A38" s="166">
        <f t="shared" si="0"/>
        <v>2051</v>
      </c>
      <c r="B38" s="169">
        <f>'Inflation Forecast'!$H1194</f>
        <v>3.2580557530262011E-2</v>
      </c>
      <c r="C38" s="164"/>
      <c r="D38" s="164">
        <f t="shared" si="3"/>
        <v>1.9794016680101056</v>
      </c>
      <c r="E38" s="160"/>
      <c r="F38" s="2"/>
      <c r="G38" s="166">
        <f t="shared" si="1"/>
        <v>2051</v>
      </c>
      <c r="H38" s="169">
        <f>'Inflation Forecast'!$F1194</f>
        <v>3.1234781667658806E-2</v>
      </c>
      <c r="I38" s="164"/>
      <c r="J38" s="164">
        <f t="shared" si="4"/>
        <v>2.0158644845818694</v>
      </c>
      <c r="K38" s="160"/>
      <c r="L38" s="2"/>
      <c r="M38" s="166">
        <f t="shared" si="2"/>
        <v>2051</v>
      </c>
      <c r="N38" s="169">
        <f>'Inflation Forecast'!$D1194</f>
        <v>2.2013641492543146E-2</v>
      </c>
      <c r="O38" s="164"/>
      <c r="P38" s="164">
        <f t="shared" si="5"/>
        <v>1.6909269667862115</v>
      </c>
      <c r="Q38" s="2"/>
    </row>
    <row r="39" spans="1:17" x14ac:dyDescent="0.25">
      <c r="A39" s="166">
        <f t="shared" si="0"/>
        <v>2052</v>
      </c>
      <c r="B39" s="169">
        <f>'Inflation Forecast'!$H1195</f>
        <v>3.2617359908053256E-2</v>
      </c>
      <c r="C39" s="164"/>
      <c r="D39" s="164">
        <f t="shared" si="3"/>
        <v>2.0439645246181923</v>
      </c>
      <c r="E39" s="160"/>
      <c r="F39" s="2"/>
      <c r="G39" s="166">
        <f t="shared" si="1"/>
        <v>2052</v>
      </c>
      <c r="H39" s="169">
        <f>'Inflation Forecast'!$F1195</f>
        <v>3.1469785323656518E-2</v>
      </c>
      <c r="I39" s="164"/>
      <c r="J39" s="164">
        <f t="shared" si="4"/>
        <v>2.0793033071532445</v>
      </c>
      <c r="K39" s="160"/>
      <c r="L39" s="2"/>
      <c r="M39" s="166">
        <f t="shared" si="2"/>
        <v>2052</v>
      </c>
      <c r="N39" s="169">
        <f>'Inflation Forecast'!$D1195</f>
        <v>2.2022996487684132E-2</v>
      </c>
      <c r="O39" s="164"/>
      <c r="P39" s="164">
        <f t="shared" si="5"/>
        <v>1.7281662454366746</v>
      </c>
      <c r="Q39" s="2"/>
    </row>
    <row r="40" spans="1:17" x14ac:dyDescent="0.25">
      <c r="A40" s="167">
        <f t="shared" si="0"/>
        <v>2053</v>
      </c>
      <c r="B40" s="171">
        <f>'Inflation Forecast'!$H1196</f>
        <v>3.2466583456019382E-2</v>
      </c>
      <c r="C40" s="168"/>
      <c r="D40" s="168">
        <f t="shared" si="3"/>
        <v>2.1103250694378519</v>
      </c>
      <c r="E40" s="160"/>
      <c r="F40" s="2"/>
      <c r="G40" s="167">
        <f t="shared" si="1"/>
        <v>2053</v>
      </c>
      <c r="H40" s="171">
        <f>'Inflation Forecast'!$F1196</f>
        <v>3.1454882348912694E-2</v>
      </c>
      <c r="I40" s="168"/>
      <c r="J40" s="168">
        <f t="shared" si="4"/>
        <v>2.1447075480474549</v>
      </c>
      <c r="K40" s="160"/>
      <c r="L40" s="2"/>
      <c r="M40" s="167">
        <f t="shared" si="2"/>
        <v>2053</v>
      </c>
      <c r="N40" s="171">
        <f>'Inflation Forecast'!$D1196</f>
        <v>2.1828854926574826E-2</v>
      </c>
      <c r="O40" s="168"/>
      <c r="P40" s="168">
        <f t="shared" si="5"/>
        <v>1.7658901356973153</v>
      </c>
      <c r="Q40" s="2"/>
    </row>
    <row r="41" spans="1:17" x14ac:dyDescent="0.25">
      <c r="A41" s="166">
        <f t="shared" si="0"/>
        <v>2054</v>
      </c>
      <c r="B41" s="169">
        <f t="shared" ref="B41:B70" si="6">B40</f>
        <v>3.2466583456019382E-2</v>
      </c>
      <c r="C41" s="164"/>
      <c r="D41" s="164">
        <f t="shared" si="3"/>
        <v>2.1788401144240859</v>
      </c>
      <c r="E41" s="160"/>
      <c r="F41" s="2"/>
      <c r="G41" s="166">
        <f t="shared" si="1"/>
        <v>2054</v>
      </c>
      <c r="H41" s="169">
        <f t="shared" ref="H41:H70" si="7">H40</f>
        <v>3.1454882348912694E-2</v>
      </c>
      <c r="I41" s="164"/>
      <c r="J41" s="164">
        <f t="shared" si="4"/>
        <v>2.2121690716441127</v>
      </c>
      <c r="K41" s="160"/>
      <c r="L41" s="2"/>
      <c r="M41" s="166">
        <f t="shared" si="2"/>
        <v>2054</v>
      </c>
      <c r="N41" s="169">
        <f t="shared" ref="N41:N70" si="8">N40</f>
        <v>2.1828854926574826E-2</v>
      </c>
      <c r="O41" s="164"/>
      <c r="P41" s="164">
        <f t="shared" si="5"/>
        <v>1.8044374952857216</v>
      </c>
      <c r="Q41" s="2"/>
    </row>
    <row r="42" spans="1:17" x14ac:dyDescent="0.25">
      <c r="A42" s="166">
        <f t="shared" si="0"/>
        <v>2055</v>
      </c>
      <c r="B42" s="169">
        <f t="shared" si="6"/>
        <v>3.2466583456019382E-2</v>
      </c>
      <c r="C42" s="164"/>
      <c r="D42" s="164">
        <f t="shared" si="3"/>
        <v>2.2495796088363584</v>
      </c>
      <c r="E42" s="160"/>
      <c r="F42" s="2"/>
      <c r="G42" s="166">
        <f t="shared" si="1"/>
        <v>2055</v>
      </c>
      <c r="H42" s="169">
        <f t="shared" si="7"/>
        <v>3.1454882348912694E-2</v>
      </c>
      <c r="I42" s="164"/>
      <c r="J42" s="164">
        <f t="shared" si="4"/>
        <v>2.2817525895285815</v>
      </c>
      <c r="K42" s="160"/>
      <c r="L42" s="2"/>
      <c r="M42" s="166">
        <f t="shared" si="2"/>
        <v>2055</v>
      </c>
      <c r="N42" s="169">
        <f t="shared" si="8"/>
        <v>2.1828854926574826E-2</v>
      </c>
      <c r="O42" s="164"/>
      <c r="P42" s="164">
        <f t="shared" si="5"/>
        <v>1.8438262995943857</v>
      </c>
      <c r="Q42" s="2"/>
    </row>
    <row r="43" spans="1:17" x14ac:dyDescent="0.25">
      <c r="A43" s="166">
        <f t="shared" ref="A43:A70" si="9">A42+1</f>
        <v>2056</v>
      </c>
      <c r="B43" s="169">
        <f t="shared" si="6"/>
        <v>3.2466583456019382E-2</v>
      </c>
      <c r="C43" s="164"/>
      <c r="D43" s="164">
        <f t="shared" si="3"/>
        <v>2.3226157729476036</v>
      </c>
      <c r="E43" s="160"/>
      <c r="F43" s="2"/>
      <c r="G43" s="166">
        <f t="shared" ref="G43:G70" si="10">G42+1</f>
        <v>2056</v>
      </c>
      <c r="H43" s="169">
        <f t="shared" si="7"/>
        <v>3.1454882348912694E-2</v>
      </c>
      <c r="I43" s="164"/>
      <c r="J43" s="164">
        <f t="shared" si="4"/>
        <v>2.3535248487815301</v>
      </c>
      <c r="K43" s="160"/>
      <c r="L43" s="2"/>
      <c r="M43" s="166">
        <f t="shared" ref="M43:M70" si="11">M42+1</f>
        <v>2056</v>
      </c>
      <c r="N43" s="169">
        <f t="shared" si="8"/>
        <v>2.1828854926574826E-2</v>
      </c>
      <c r="O43" s="164"/>
      <c r="P43" s="164">
        <f t="shared" si="5"/>
        <v>1.8840749163980348</v>
      </c>
      <c r="Q43" s="2"/>
    </row>
    <row r="44" spans="1:17" x14ac:dyDescent="0.25">
      <c r="A44" s="166">
        <f t="shared" si="9"/>
        <v>2057</v>
      </c>
      <c r="B44" s="169">
        <f t="shared" si="6"/>
        <v>3.2466583456019382E-2</v>
      </c>
      <c r="C44" s="164"/>
      <c r="D44" s="164">
        <f t="shared" si="3"/>
        <v>2.3980231717762739</v>
      </c>
      <c r="E44" s="160"/>
      <c r="F44" s="2"/>
      <c r="G44" s="166">
        <f t="shared" si="10"/>
        <v>2057</v>
      </c>
      <c r="H44" s="169">
        <f t="shared" si="7"/>
        <v>3.1454882348912694E-2</v>
      </c>
      <c r="I44" s="164"/>
      <c r="J44" s="164">
        <f t="shared" si="4"/>
        <v>2.4275546960051959</v>
      </c>
      <c r="K44" s="160"/>
      <c r="L44" s="2"/>
      <c r="M44" s="166">
        <f t="shared" si="11"/>
        <v>2057</v>
      </c>
      <c r="N44" s="169">
        <f t="shared" si="8"/>
        <v>2.1828854926574826E-2</v>
      </c>
      <c r="O44" s="164"/>
      <c r="P44" s="164">
        <f t="shared" si="5"/>
        <v>1.925202114418886</v>
      </c>
      <c r="Q44" s="2"/>
    </row>
    <row r="45" spans="1:17" x14ac:dyDescent="0.25">
      <c r="A45" s="166">
        <f t="shared" si="9"/>
        <v>2058</v>
      </c>
      <c r="B45" s="169">
        <f t="shared" si="6"/>
        <v>3.2466583456019382E-2</v>
      </c>
      <c r="C45" s="164"/>
      <c r="D45" s="164">
        <f t="shared" ref="D45:D70" si="12">D44*(1+B45)</f>
        <v>2.4758787912122164</v>
      </c>
      <c r="E45" s="160"/>
      <c r="F45" s="2"/>
      <c r="G45" s="166">
        <f t="shared" si="10"/>
        <v>2058</v>
      </c>
      <c r="H45" s="169">
        <f t="shared" si="7"/>
        <v>3.1454882348912694E-2</v>
      </c>
      <c r="I45" s="164"/>
      <c r="J45" s="164">
        <f t="shared" ref="J45:J70" si="13">J44*(1+H45)</f>
        <v>2.5039131433635897</v>
      </c>
      <c r="K45" s="160"/>
      <c r="L45" s="2"/>
      <c r="M45" s="166">
        <f t="shared" si="11"/>
        <v>2058</v>
      </c>
      <c r="N45" s="169">
        <f t="shared" si="8"/>
        <v>2.1828854926574826E-2</v>
      </c>
      <c r="O45" s="164"/>
      <c r="P45" s="164">
        <f t="shared" ref="P45:P70" si="14">P44*(1+N45)</f>
        <v>1.9672270720788709</v>
      </c>
      <c r="Q45" s="2"/>
    </row>
    <row r="46" spans="1:17" x14ac:dyDescent="0.25">
      <c r="A46" s="166">
        <f t="shared" si="9"/>
        <v>2059</v>
      </c>
      <c r="B46" s="169">
        <f t="shared" si="6"/>
        <v>3.2466583456019382E-2</v>
      </c>
      <c r="C46" s="164"/>
      <c r="D46" s="164">
        <f t="shared" si="12"/>
        <v>2.5562621166140964</v>
      </c>
      <c r="E46" s="160"/>
      <c r="F46" s="2"/>
      <c r="G46" s="166">
        <f t="shared" si="10"/>
        <v>2059</v>
      </c>
      <c r="H46" s="169">
        <f t="shared" si="7"/>
        <v>3.1454882348912694E-2</v>
      </c>
      <c r="I46" s="164"/>
      <c r="J46" s="164">
        <f t="shared" si="13"/>
        <v>2.5826734366999875</v>
      </c>
      <c r="K46" s="160"/>
      <c r="L46" s="2"/>
      <c r="M46" s="166">
        <f t="shared" si="11"/>
        <v>2059</v>
      </c>
      <c r="N46" s="169">
        <f t="shared" si="8"/>
        <v>2.1828854926574826E-2</v>
      </c>
      <c r="O46" s="164"/>
      <c r="P46" s="164">
        <f t="shared" si="14"/>
        <v>2.0101693864429113</v>
      </c>
      <c r="Q46" s="2"/>
    </row>
    <row r="47" spans="1:17" x14ac:dyDescent="0.25">
      <c r="A47" s="166">
        <f t="shared" si="9"/>
        <v>2060</v>
      </c>
      <c r="B47" s="169">
        <f t="shared" si="6"/>
        <v>3.2466583456019382E-2</v>
      </c>
      <c r="C47" s="164"/>
      <c r="D47" s="164">
        <f t="shared" si="12"/>
        <v>2.6392552139586085</v>
      </c>
      <c r="E47" s="160"/>
      <c r="F47" s="2"/>
      <c r="G47" s="166">
        <f t="shared" si="10"/>
        <v>2060</v>
      </c>
      <c r="H47" s="169">
        <f t="shared" si="7"/>
        <v>3.1454882348912694E-2</v>
      </c>
      <c r="I47" s="164"/>
      <c r="J47" s="164">
        <f t="shared" si="13"/>
        <v>2.6639111257970476</v>
      </c>
      <c r="K47" s="160"/>
      <c r="L47" s="2"/>
      <c r="M47" s="166">
        <f t="shared" si="11"/>
        <v>2060</v>
      </c>
      <c r="N47" s="169">
        <f t="shared" si="8"/>
        <v>2.1828854926574826E-2</v>
      </c>
      <c r="O47" s="164"/>
      <c r="P47" s="164">
        <f t="shared" si="14"/>
        <v>2.0540490823574156</v>
      </c>
      <c r="Q47" s="2"/>
    </row>
    <row r="48" spans="1:17" x14ac:dyDescent="0.25">
      <c r="A48" s="166">
        <f t="shared" si="9"/>
        <v>2061</v>
      </c>
      <c r="B48" s="169">
        <f t="shared" si="6"/>
        <v>3.2466583456019382E-2</v>
      </c>
      <c r="C48" s="164"/>
      <c r="D48" s="164">
        <f t="shared" si="12"/>
        <v>2.7249428136243301</v>
      </c>
      <c r="E48" s="160"/>
      <c r="F48" s="2"/>
      <c r="G48" s="166">
        <f t="shared" si="10"/>
        <v>2061</v>
      </c>
      <c r="H48" s="169">
        <f t="shared" si="7"/>
        <v>3.1454882348912694E-2</v>
      </c>
      <c r="I48" s="164"/>
      <c r="J48" s="164">
        <f t="shared" si="13"/>
        <v>2.7477041368469535</v>
      </c>
      <c r="K48" s="160"/>
      <c r="L48" s="2"/>
      <c r="M48" s="166">
        <f t="shared" si="11"/>
        <v>2061</v>
      </c>
      <c r="N48" s="169">
        <f t="shared" si="8"/>
        <v>2.1828854926574826E-2</v>
      </c>
      <c r="O48" s="164"/>
      <c r="P48" s="164">
        <f t="shared" si="14"/>
        <v>2.0988866217882598</v>
      </c>
      <c r="Q48" s="2"/>
    </row>
    <row r="49" spans="1:17" x14ac:dyDescent="0.25">
      <c r="A49" s="166">
        <f t="shared" si="9"/>
        <v>2062</v>
      </c>
      <c r="B49" s="169">
        <f t="shared" si="6"/>
        <v>3.2466583456019382E-2</v>
      </c>
      <c r="C49" s="164"/>
      <c r="D49" s="164">
        <f t="shared" si="12"/>
        <v>2.8134123968957447</v>
      </c>
      <c r="E49" s="160"/>
      <c r="F49" s="2"/>
      <c r="G49" s="166">
        <f t="shared" si="10"/>
        <v>2062</v>
      </c>
      <c r="H49" s="169">
        <f t="shared" si="7"/>
        <v>3.1454882348912694E-2</v>
      </c>
      <c r="I49" s="164"/>
      <c r="J49" s="164">
        <f t="shared" si="13"/>
        <v>2.8341328472010949</v>
      </c>
      <c r="K49" s="160"/>
      <c r="L49" s="2"/>
      <c r="M49" s="166">
        <f t="shared" si="11"/>
        <v>2062</v>
      </c>
      <c r="N49" s="169">
        <f t="shared" si="8"/>
        <v>2.1828854926574826E-2</v>
      </c>
      <c r="O49" s="164"/>
      <c r="P49" s="164">
        <f t="shared" si="14"/>
        <v>2.1447029133626043</v>
      </c>
      <c r="Q49" s="2"/>
    </row>
    <row r="50" spans="1:17" x14ac:dyDescent="0.25">
      <c r="A50" s="166">
        <f t="shared" si="9"/>
        <v>2063</v>
      </c>
      <c r="B50" s="169">
        <f t="shared" si="6"/>
        <v>3.2466583456019382E-2</v>
      </c>
      <c r="C50" s="164"/>
      <c r="D50" s="164">
        <f t="shared" si="12"/>
        <v>2.90475428527576</v>
      </c>
      <c r="E50" s="160"/>
      <c r="F50" s="2"/>
      <c r="G50" s="166">
        <f t="shared" si="10"/>
        <v>2063</v>
      </c>
      <c r="H50" s="169">
        <f t="shared" si="7"/>
        <v>3.1454882348912694E-2</v>
      </c>
      <c r="I50" s="164"/>
      <c r="J50" s="164">
        <f t="shared" si="13"/>
        <v>2.9232801624709945</v>
      </c>
      <c r="K50" s="160"/>
      <c r="L50" s="2"/>
      <c r="M50" s="166">
        <f t="shared" si="11"/>
        <v>2063</v>
      </c>
      <c r="N50" s="169">
        <f t="shared" si="8"/>
        <v>2.1828854926574826E-2</v>
      </c>
      <c r="O50" s="164"/>
      <c r="P50" s="164">
        <f t="shared" si="14"/>
        <v>2.191519322118999</v>
      </c>
      <c r="Q50" s="2"/>
    </row>
    <row r="51" spans="1:17" x14ac:dyDescent="0.25">
      <c r="A51" s="166">
        <f t="shared" si="9"/>
        <v>2064</v>
      </c>
      <c r="B51" s="169">
        <f t="shared" si="6"/>
        <v>3.2466583456019382E-2</v>
      </c>
      <c r="C51" s="164"/>
      <c r="D51" s="164">
        <f t="shared" si="12"/>
        <v>2.9990617326978954</v>
      </c>
      <c r="E51" s="160"/>
      <c r="F51" s="2"/>
      <c r="G51" s="166">
        <f t="shared" si="10"/>
        <v>2064</v>
      </c>
      <c r="H51" s="169">
        <f t="shared" si="7"/>
        <v>3.1454882348912694E-2</v>
      </c>
      <c r="I51" s="164"/>
      <c r="J51" s="164">
        <f t="shared" si="13"/>
        <v>3.0152315960544303</v>
      </c>
      <c r="K51" s="160"/>
      <c r="L51" s="2"/>
      <c r="M51" s="166">
        <f t="shared" si="11"/>
        <v>2064</v>
      </c>
      <c r="N51" s="169">
        <f t="shared" si="8"/>
        <v>2.1828854926574826E-2</v>
      </c>
      <c r="O51" s="164"/>
      <c r="P51" s="164">
        <f t="shared" si="14"/>
        <v>2.2393576794703201</v>
      </c>
      <c r="Q51" s="2"/>
    </row>
    <row r="52" spans="1:17" x14ac:dyDescent="0.25">
      <c r="A52" s="166">
        <f t="shared" si="9"/>
        <v>2065</v>
      </c>
      <c r="B52" s="169">
        <f t="shared" si="6"/>
        <v>3.2466583456019382E-2</v>
      </c>
      <c r="C52" s="164"/>
      <c r="D52" s="164">
        <f t="shared" si="12"/>
        <v>3.0964310207322856</v>
      </c>
      <c r="E52" s="160"/>
      <c r="F52" s="2"/>
      <c r="G52" s="166">
        <f t="shared" si="10"/>
        <v>2065</v>
      </c>
      <c r="H52" s="169">
        <f t="shared" si="7"/>
        <v>3.1454882348912694E-2</v>
      </c>
      <c r="I52" s="164"/>
      <c r="J52" s="164">
        <f t="shared" si="13"/>
        <v>3.1100753511630468</v>
      </c>
      <c r="K52" s="160"/>
      <c r="L52" s="2"/>
      <c r="M52" s="166">
        <f t="shared" si="11"/>
        <v>2065</v>
      </c>
      <c r="N52" s="169">
        <f t="shared" si="8"/>
        <v>2.1828854926574826E-2</v>
      </c>
      <c r="O52" s="164"/>
      <c r="P52" s="164">
        <f t="shared" si="14"/>
        <v>2.288240293384189</v>
      </c>
      <c r="Q52" s="2"/>
    </row>
    <row r="53" spans="1:17" x14ac:dyDescent="0.25">
      <c r="A53" s="166">
        <f t="shared" si="9"/>
        <v>2066</v>
      </c>
      <c r="B53" s="169">
        <f t="shared" si="6"/>
        <v>3.2466583456019382E-2</v>
      </c>
      <c r="C53" s="164"/>
      <c r="D53" s="164">
        <f t="shared" si="12"/>
        <v>3.1969615568826977</v>
      </c>
      <c r="E53" s="160"/>
      <c r="F53" s="2"/>
      <c r="G53" s="166">
        <f t="shared" si="10"/>
        <v>2066</v>
      </c>
      <c r="H53" s="169">
        <f t="shared" si="7"/>
        <v>3.1454882348912694E-2</v>
      </c>
      <c r="I53" s="164"/>
      <c r="J53" s="164">
        <f t="shared" si="13"/>
        <v>3.2079024054301337</v>
      </c>
      <c r="K53" s="160"/>
      <c r="L53" s="2"/>
      <c r="M53" s="166">
        <f t="shared" si="11"/>
        <v>2066</v>
      </c>
      <c r="N53" s="169">
        <f t="shared" si="8"/>
        <v>2.1828854926574826E-2</v>
      </c>
      <c r="O53" s="164"/>
      <c r="P53" s="164">
        <f t="shared" si="14"/>
        <v>2.3381899587856156</v>
      </c>
      <c r="Q53" s="2"/>
    </row>
    <row r="54" spans="1:17" x14ac:dyDescent="0.25">
      <c r="A54" s="166">
        <f t="shared" si="9"/>
        <v>2067</v>
      </c>
      <c r="B54" s="169">
        <f t="shared" si="6"/>
        <v>3.2466583456019382E-2</v>
      </c>
      <c r="C54" s="164"/>
      <c r="D54" s="164">
        <f t="shared" si="12"/>
        <v>3.3007559760749152</v>
      </c>
      <c r="E54" s="160"/>
      <c r="F54" s="2"/>
      <c r="G54" s="166">
        <f t="shared" si="10"/>
        <v>2067</v>
      </c>
      <c r="H54" s="169">
        <f t="shared" si="7"/>
        <v>3.1454882348912694E-2</v>
      </c>
      <c r="I54" s="164"/>
      <c r="J54" s="164">
        <f t="shared" si="13"/>
        <v>3.3088065981797325</v>
      </c>
      <c r="K54" s="160"/>
      <c r="L54" s="2"/>
      <c r="M54" s="166">
        <f t="shared" si="11"/>
        <v>2067</v>
      </c>
      <c r="N54" s="169">
        <f t="shared" si="8"/>
        <v>2.1828854926574826E-2</v>
      </c>
      <c r="O54" s="164"/>
      <c r="P54" s="164">
        <f t="shared" si="14"/>
        <v>2.3892299681867208</v>
      </c>
      <c r="Q54" s="2"/>
    </row>
    <row r="55" spans="1:17" x14ac:dyDescent="0.25">
      <c r="A55" s="166">
        <f t="shared" si="9"/>
        <v>2068</v>
      </c>
      <c r="B55" s="169">
        <f t="shared" si="6"/>
        <v>3.2466583456019382E-2</v>
      </c>
      <c r="C55" s="164"/>
      <c r="D55" s="164">
        <f t="shared" si="12"/>
        <v>3.4079202454401063</v>
      </c>
      <c r="E55" s="160"/>
      <c r="F55" s="2"/>
      <c r="G55" s="166">
        <f t="shared" si="10"/>
        <v>2068</v>
      </c>
      <c r="H55" s="169">
        <f t="shared" si="7"/>
        <v>3.1454882348912694E-2</v>
      </c>
      <c r="I55" s="164"/>
      <c r="J55" s="164">
        <f t="shared" si="13"/>
        <v>3.4128847204407822</v>
      </c>
      <c r="K55" s="160"/>
      <c r="L55" s="2"/>
      <c r="M55" s="166">
        <f t="shared" si="11"/>
        <v>2068</v>
      </c>
      <c r="N55" s="169">
        <f t="shared" si="8"/>
        <v>2.1828854926574826E-2</v>
      </c>
      <c r="O55" s="164"/>
      <c r="P55" s="164">
        <f t="shared" si="14"/>
        <v>2.4413841225484938</v>
      </c>
      <c r="Q55" s="2"/>
    </row>
    <row r="56" spans="1:17" x14ac:dyDescent="0.25">
      <c r="A56" s="166">
        <f t="shared" si="9"/>
        <v>2069</v>
      </c>
      <c r="B56" s="169">
        <f t="shared" si="6"/>
        <v>3.2466583456019382E-2</v>
      </c>
      <c r="C56" s="164"/>
      <c r="D56" s="164">
        <f t="shared" si="12"/>
        <v>3.5185637725001455</v>
      </c>
      <c r="E56" s="160"/>
      <c r="F56" s="2"/>
      <c r="G56" s="166">
        <f t="shared" si="10"/>
        <v>2069</v>
      </c>
      <c r="H56" s="169">
        <f t="shared" si="7"/>
        <v>3.1454882348912694E-2</v>
      </c>
      <c r="I56" s="164"/>
      <c r="J56" s="164">
        <f t="shared" si="13"/>
        <v>3.5202366077926488</v>
      </c>
      <c r="K56" s="160"/>
      <c r="L56" s="2"/>
      <c r="M56" s="166">
        <f t="shared" si="11"/>
        <v>2069</v>
      </c>
      <c r="N56" s="169">
        <f t="shared" si="8"/>
        <v>2.1828854926574826E-2</v>
      </c>
      <c r="O56" s="164"/>
      <c r="P56" s="164">
        <f t="shared" si="14"/>
        <v>2.4946767423796481</v>
      </c>
      <c r="Q56" s="2"/>
    </row>
    <row r="57" spans="1:17" x14ac:dyDescent="0.25">
      <c r="A57" s="166">
        <f t="shared" si="9"/>
        <v>2070</v>
      </c>
      <c r="B57" s="169">
        <f t="shared" si="6"/>
        <v>3.2466583456019382E-2</v>
      </c>
      <c r="C57" s="164"/>
      <c r="D57" s="164">
        <f t="shared" si="12"/>
        <v>3.6327995168653477</v>
      </c>
      <c r="E57" s="160"/>
      <c r="F57" s="2"/>
      <c r="G57" s="166">
        <f t="shared" si="10"/>
        <v>2070</v>
      </c>
      <c r="H57" s="169">
        <f t="shared" si="7"/>
        <v>3.1454882348912694E-2</v>
      </c>
      <c r="I57" s="164"/>
      <c r="J57" s="164">
        <f t="shared" si="13"/>
        <v>3.630965236131102</v>
      </c>
      <c r="K57" s="160"/>
      <c r="L57" s="2"/>
      <c r="M57" s="166">
        <f t="shared" si="11"/>
        <v>2070</v>
      </c>
      <c r="N57" s="169">
        <f t="shared" si="8"/>
        <v>2.1828854926574826E-2</v>
      </c>
      <c r="O57" s="164"/>
      <c r="P57" s="164">
        <f t="shared" si="14"/>
        <v>2.5491326790777538</v>
      </c>
      <c r="Q57" s="2"/>
    </row>
    <row r="58" spans="1:17" x14ac:dyDescent="0.25">
      <c r="A58" s="166">
        <f t="shared" si="9"/>
        <v>2071</v>
      </c>
      <c r="B58" s="169">
        <f t="shared" si="6"/>
        <v>3.2466583456019382E-2</v>
      </c>
      <c r="C58" s="164"/>
      <c r="D58" s="164">
        <f t="shared" si="12"/>
        <v>3.7507441055586432</v>
      </c>
      <c r="E58" s="160"/>
      <c r="F58" s="2"/>
      <c r="G58" s="166">
        <f t="shared" si="10"/>
        <v>2071</v>
      </c>
      <c r="H58" s="169">
        <f t="shared" si="7"/>
        <v>3.1454882348912694E-2</v>
      </c>
      <c r="I58" s="164"/>
      <c r="J58" s="164">
        <f t="shared" si="13"/>
        <v>3.7451768204465976</v>
      </c>
      <c r="K58" s="160"/>
      <c r="L58" s="2"/>
      <c r="M58" s="166">
        <f t="shared" si="11"/>
        <v>2071</v>
      </c>
      <c r="N58" s="169">
        <f t="shared" si="8"/>
        <v>2.1828854926574826E-2</v>
      </c>
      <c r="O58" s="164"/>
      <c r="P58" s="164">
        <f t="shared" si="14"/>
        <v>2.604777326517933</v>
      </c>
      <c r="Q58" s="2"/>
    </row>
    <row r="59" spans="1:17" x14ac:dyDescent="0.25">
      <c r="A59" s="166">
        <f t="shared" si="9"/>
        <v>2072</v>
      </c>
      <c r="B59" s="169">
        <f t="shared" si="6"/>
        <v>3.2466583456019382E-2</v>
      </c>
      <c r="C59" s="164"/>
      <c r="D59" s="164">
        <f t="shared" si="12"/>
        <v>3.8725179520839359</v>
      </c>
      <c r="E59" s="160"/>
      <c r="F59" s="2"/>
      <c r="G59" s="166">
        <f t="shared" si="10"/>
        <v>2072</v>
      </c>
      <c r="H59" s="169">
        <f t="shared" si="7"/>
        <v>3.1454882348912694E-2</v>
      </c>
      <c r="I59" s="164"/>
      <c r="J59" s="164">
        <f t="shared" si="13"/>
        <v>3.8629809167096201</v>
      </c>
      <c r="K59" s="160"/>
      <c r="L59" s="2"/>
      <c r="M59" s="166">
        <f t="shared" si="11"/>
        <v>2072</v>
      </c>
      <c r="N59" s="169">
        <f t="shared" si="8"/>
        <v>2.1828854926574826E-2</v>
      </c>
      <c r="O59" s="164"/>
      <c r="P59" s="164">
        <f t="shared" si="14"/>
        <v>2.6616366328945245</v>
      </c>
      <c r="Q59" s="2"/>
    </row>
    <row r="60" spans="1:17" x14ac:dyDescent="0.25">
      <c r="A60" s="166">
        <f t="shared" si="9"/>
        <v>2073</v>
      </c>
      <c r="B60" s="169">
        <f t="shared" si="6"/>
        <v>3.2466583456019382E-2</v>
      </c>
      <c r="C60" s="164"/>
      <c r="D60" s="164">
        <f t="shared" si="12"/>
        <v>3.9982453793602022</v>
      </c>
      <c r="E60" s="160"/>
      <c r="F60" s="2"/>
      <c r="G60" s="166">
        <f t="shared" si="10"/>
        <v>2073</v>
      </c>
      <c r="H60" s="169">
        <f t="shared" si="7"/>
        <v>3.1454882348912694E-2</v>
      </c>
      <c r="I60" s="164"/>
      <c r="J60" s="164">
        <f t="shared" si="13"/>
        <v>3.984490526960816</v>
      </c>
      <c r="K60" s="160"/>
      <c r="L60" s="2"/>
      <c r="M60" s="166">
        <f t="shared" si="11"/>
        <v>2073</v>
      </c>
      <c r="N60" s="169">
        <f t="shared" si="8"/>
        <v>2.1828854926574826E-2</v>
      </c>
      <c r="O60" s="164"/>
      <c r="P60" s="164">
        <f t="shared" si="14"/>
        <v>2.7197371128212362</v>
      </c>
      <c r="Q60" s="2"/>
    </row>
    <row r="61" spans="1:17" x14ac:dyDescent="0.25">
      <c r="A61" s="166">
        <f t="shared" si="9"/>
        <v>2074</v>
      </c>
      <c r="B61" s="169">
        <f t="shared" si="6"/>
        <v>3.2466583456019382E-2</v>
      </c>
      <c r="C61" s="164"/>
      <c r="D61" s="164">
        <f t="shared" si="12"/>
        <v>4.1280547466468445</v>
      </c>
      <c r="E61" s="160"/>
      <c r="F61" s="2"/>
      <c r="G61" s="166">
        <f t="shared" si="10"/>
        <v>2074</v>
      </c>
      <c r="H61" s="169">
        <f t="shared" si="7"/>
        <v>3.1454882348912694E-2</v>
      </c>
      <c r="I61" s="164"/>
      <c r="J61" s="164">
        <f t="shared" si="13"/>
        <v>4.1098222077067259</v>
      </c>
      <c r="K61" s="160"/>
      <c r="L61" s="2"/>
      <c r="M61" s="166">
        <f t="shared" si="11"/>
        <v>2074</v>
      </c>
      <c r="N61" s="169">
        <f t="shared" si="8"/>
        <v>2.1828854926574826E-2</v>
      </c>
      <c r="O61" s="164"/>
      <c r="P61" s="164">
        <f t="shared" si="14"/>
        <v>2.7791058596954326</v>
      </c>
      <c r="Q61" s="2"/>
    </row>
    <row r="62" spans="1:17" x14ac:dyDescent="0.25">
      <c r="A62" s="166">
        <f t="shared" si="9"/>
        <v>2075</v>
      </c>
      <c r="B62" s="169">
        <f t="shared" si="6"/>
        <v>3.2466583456019382E-2</v>
      </c>
      <c r="C62" s="164"/>
      <c r="D62" s="164">
        <f t="shared" si="12"/>
        <v>4.2620785805898711</v>
      </c>
      <c r="E62" s="160"/>
      <c r="F62" s="2"/>
      <c r="G62" s="166">
        <f t="shared" si="10"/>
        <v>2075</v>
      </c>
      <c r="H62" s="169">
        <f t="shared" si="7"/>
        <v>3.1454882348912694E-2</v>
      </c>
      <c r="I62" s="164"/>
      <c r="J62" s="164">
        <f t="shared" si="13"/>
        <v>4.2390961817250892</v>
      </c>
      <c r="K62" s="160"/>
      <c r="L62" s="2"/>
      <c r="M62" s="166">
        <f t="shared" si="11"/>
        <v>2075</v>
      </c>
      <c r="N62" s="169">
        <f t="shared" si="8"/>
        <v>2.1828854926574826E-2</v>
      </c>
      <c r="O62" s="164"/>
      <c r="P62" s="164">
        <f t="shared" si="14"/>
        <v>2.8397705583323183</v>
      </c>
      <c r="Q62" s="2"/>
    </row>
    <row r="63" spans="1:17" x14ac:dyDescent="0.25">
      <c r="A63" s="166">
        <f t="shared" si="9"/>
        <v>2076</v>
      </c>
      <c r="B63" s="169">
        <f t="shared" si="6"/>
        <v>3.2466583456019382E-2</v>
      </c>
      <c r="C63" s="164"/>
      <c r="D63" s="164">
        <f t="shared" si="12"/>
        <v>4.4004537105227044</v>
      </c>
      <c r="E63" s="160"/>
      <c r="F63" s="2"/>
      <c r="G63" s="166">
        <f t="shared" si="10"/>
        <v>2076</v>
      </c>
      <c r="H63" s="169">
        <f t="shared" si="7"/>
        <v>3.1454882348912694E-2</v>
      </c>
      <c r="I63" s="164"/>
      <c r="J63" s="164">
        <f t="shared" si="13"/>
        <v>4.3724364533869773</v>
      </c>
      <c r="K63" s="160"/>
      <c r="L63" s="2"/>
      <c r="M63" s="166">
        <f t="shared" si="11"/>
        <v>2076</v>
      </c>
      <c r="N63" s="169">
        <f t="shared" si="8"/>
        <v>2.1828854926574826E-2</v>
      </c>
      <c r="O63" s="164"/>
      <c r="P63" s="164">
        <f t="shared" si="14"/>
        <v>2.9017594978749131</v>
      </c>
      <c r="Q63" s="2"/>
    </row>
    <row r="64" spans="1:17" x14ac:dyDescent="0.25">
      <c r="A64" s="166">
        <f t="shared" si="9"/>
        <v>2077</v>
      </c>
      <c r="B64" s="169">
        <f t="shared" si="6"/>
        <v>3.2466583456019382E-2</v>
      </c>
      <c r="C64" s="164"/>
      <c r="D64" s="164">
        <f t="shared" si="12"/>
        <v>4.5433214081597395</v>
      </c>
      <c r="E64" s="160"/>
      <c r="F64" s="2"/>
      <c r="G64" s="166">
        <f t="shared" si="10"/>
        <v>2077</v>
      </c>
      <c r="H64" s="169">
        <f t="shared" si="7"/>
        <v>3.1454882348912694E-2</v>
      </c>
      <c r="I64" s="164"/>
      <c r="J64" s="164">
        <f t="shared" si="13"/>
        <v>4.5099709276063615</v>
      </c>
      <c r="K64" s="160"/>
      <c r="L64" s="2"/>
      <c r="M64" s="166">
        <f t="shared" si="11"/>
        <v>2077</v>
      </c>
      <c r="N64" s="169">
        <f t="shared" si="8"/>
        <v>2.1828854926574826E-2</v>
      </c>
      <c r="O64" s="164"/>
      <c r="P64" s="164">
        <f t="shared" si="14"/>
        <v>2.9651015849858351</v>
      </c>
      <c r="Q64" s="2"/>
    </row>
    <row r="65" spans="1:17" x14ac:dyDescent="0.25">
      <c r="A65" s="166">
        <f t="shared" si="9"/>
        <v>2078</v>
      </c>
      <c r="B65" s="169">
        <f t="shared" si="6"/>
        <v>3.2466583456019382E-2</v>
      </c>
      <c r="C65" s="164"/>
      <c r="D65" s="164">
        <f t="shared" si="12"/>
        <v>4.6908275318252768</v>
      </c>
      <c r="E65" s="160"/>
      <c r="F65" s="2"/>
      <c r="G65" s="166">
        <f t="shared" si="10"/>
        <v>2078</v>
      </c>
      <c r="H65" s="169">
        <f t="shared" si="7"/>
        <v>3.1454882348912694E-2</v>
      </c>
      <c r="I65" s="164"/>
      <c r="J65" s="164">
        <f t="shared" si="13"/>
        <v>4.6518315325312365</v>
      </c>
      <c r="K65" s="160"/>
      <c r="L65" s="2"/>
      <c r="M65" s="166">
        <f t="shared" si="11"/>
        <v>2078</v>
      </c>
      <c r="N65" s="169">
        <f t="shared" si="8"/>
        <v>2.1828854926574826E-2</v>
      </c>
      <c r="O65" s="164"/>
      <c r="P65" s="164">
        <f t="shared" si="14"/>
        <v>3.0298263573270479</v>
      </c>
      <c r="Q65" s="2"/>
    </row>
    <row r="66" spans="1:17" x14ac:dyDescent="0.25">
      <c r="A66" s="166">
        <f t="shared" si="9"/>
        <v>2079</v>
      </c>
      <c r="B66" s="169">
        <f t="shared" si="6"/>
        <v>3.2466583456019382E-2</v>
      </c>
      <c r="C66" s="164"/>
      <c r="D66" s="164">
        <f t="shared" si="12"/>
        <v>4.8431226753650751</v>
      </c>
      <c r="E66" s="160"/>
      <c r="F66" s="2"/>
      <c r="G66" s="166">
        <f t="shared" si="10"/>
        <v>2079</v>
      </c>
      <c r="H66" s="169">
        <f t="shared" si="7"/>
        <v>3.1454882348912694E-2</v>
      </c>
      <c r="I66" s="164"/>
      <c r="J66" s="164">
        <f t="shared" si="13"/>
        <v>4.7981543460939688</v>
      </c>
      <c r="K66" s="160"/>
      <c r="L66" s="2"/>
      <c r="M66" s="166">
        <f t="shared" si="11"/>
        <v>2079</v>
      </c>
      <c r="N66" s="169">
        <f t="shared" si="8"/>
        <v>2.1828854926574826E-2</v>
      </c>
      <c r="O66" s="164"/>
      <c r="P66" s="164">
        <f t="shared" si="14"/>
        <v>3.0959639973338526</v>
      </c>
      <c r="Q66" s="2"/>
    </row>
    <row r="67" spans="1:17" x14ac:dyDescent="0.25">
      <c r="A67" s="166">
        <f t="shared" si="9"/>
        <v>2080</v>
      </c>
      <c r="B67" s="169">
        <f t="shared" si="6"/>
        <v>3.2466583456019382E-2</v>
      </c>
      <c r="C67" s="164"/>
      <c r="D67" s="164">
        <f t="shared" si="12"/>
        <v>5.0003623218925553</v>
      </c>
      <c r="E67" s="160"/>
      <c r="F67" s="2"/>
      <c r="G67" s="166">
        <f t="shared" si="10"/>
        <v>2080</v>
      </c>
      <c r="H67" s="169">
        <f t="shared" si="7"/>
        <v>3.1454882348912694E-2</v>
      </c>
      <c r="I67" s="164"/>
      <c r="J67" s="164">
        <f t="shared" si="13"/>
        <v>4.949079726542279</v>
      </c>
      <c r="K67" s="160"/>
      <c r="L67" s="2"/>
      <c r="M67" s="166">
        <f t="shared" si="11"/>
        <v>2080</v>
      </c>
      <c r="N67" s="169">
        <f t="shared" si="8"/>
        <v>2.1828854926574826E-2</v>
      </c>
      <c r="O67" s="164"/>
      <c r="P67" s="164">
        <f t="shared" si="14"/>
        <v>3.1635453462895522</v>
      </c>
      <c r="Q67" s="2"/>
    </row>
    <row r="68" spans="1:17" x14ac:dyDescent="0.25">
      <c r="A68" s="166">
        <f t="shared" si="9"/>
        <v>2081</v>
      </c>
      <c r="B68" s="169">
        <f t="shared" si="6"/>
        <v>3.2466583456019382E-2</v>
      </c>
      <c r="C68" s="164"/>
      <c r="D68" s="164">
        <f t="shared" si="12"/>
        <v>5.1627070025266146</v>
      </c>
      <c r="E68" s="160"/>
      <c r="F68" s="2"/>
      <c r="G68" s="166">
        <f t="shared" si="10"/>
        <v>2081</v>
      </c>
      <c r="H68" s="169">
        <f t="shared" si="7"/>
        <v>3.1454882348912694E-2</v>
      </c>
      <c r="I68" s="164"/>
      <c r="J68" s="164">
        <f t="shared" si="13"/>
        <v>5.1047524470760557</v>
      </c>
      <c r="K68" s="160"/>
      <c r="L68" s="2"/>
      <c r="M68" s="166">
        <f t="shared" si="11"/>
        <v>2081</v>
      </c>
      <c r="N68" s="169">
        <f t="shared" si="8"/>
        <v>2.1828854926574826E-2</v>
      </c>
      <c r="O68" s="164"/>
      <c r="P68" s="164">
        <f t="shared" si="14"/>
        <v>3.2326019187073478</v>
      </c>
      <c r="Q68" s="2"/>
    </row>
    <row r="69" spans="1:17" x14ac:dyDescent="0.25">
      <c r="A69" s="166">
        <f t="shared" si="9"/>
        <v>2082</v>
      </c>
      <c r="B69" s="169">
        <f t="shared" si="6"/>
        <v>3.2466583456019382E-2</v>
      </c>
      <c r="C69" s="164"/>
      <c r="D69" s="164">
        <f t="shared" si="12"/>
        <v>5.3303224602831207</v>
      </c>
      <c r="E69" s="160"/>
      <c r="F69" s="2"/>
      <c r="G69" s="166">
        <f t="shared" si="10"/>
        <v>2082</v>
      </c>
      <c r="H69" s="169">
        <f t="shared" si="7"/>
        <v>3.1454882348912694E-2</v>
      </c>
      <c r="I69" s="164"/>
      <c r="J69" s="164">
        <f t="shared" si="13"/>
        <v>5.265321834719157</v>
      </c>
      <c r="K69" s="160"/>
      <c r="L69" s="2"/>
      <c r="M69" s="166">
        <f t="shared" si="11"/>
        <v>2082</v>
      </c>
      <c r="N69" s="169">
        <f t="shared" si="8"/>
        <v>2.1828854926574826E-2</v>
      </c>
      <c r="O69" s="164"/>
      <c r="P69" s="164">
        <f t="shared" si="14"/>
        <v>3.303165917026178</v>
      </c>
      <c r="Q69" s="2"/>
    </row>
    <row r="70" spans="1:17" x14ac:dyDescent="0.25">
      <c r="A70" s="166">
        <f t="shared" si="9"/>
        <v>2083</v>
      </c>
      <c r="B70" s="169">
        <f t="shared" si="6"/>
        <v>3.2466583456019382E-2</v>
      </c>
      <c r="C70" s="164"/>
      <c r="D70" s="164">
        <f t="shared" si="12"/>
        <v>5.5033798192873968</v>
      </c>
      <c r="E70" s="160"/>
      <c r="F70" s="2"/>
      <c r="G70" s="166">
        <f t="shared" si="10"/>
        <v>2083</v>
      </c>
      <c r="H70" s="169">
        <f t="shared" si="7"/>
        <v>3.1454882348912694E-2</v>
      </c>
      <c r="I70" s="164"/>
      <c r="J70" s="164">
        <f t="shared" si="13"/>
        <v>5.4309419135594093</v>
      </c>
      <c r="K70" s="160"/>
      <c r="L70" s="2"/>
      <c r="M70" s="166">
        <f t="shared" si="11"/>
        <v>2083</v>
      </c>
      <c r="N70" s="169">
        <f t="shared" si="8"/>
        <v>2.1828854926574826E-2</v>
      </c>
      <c r="O70" s="164"/>
      <c r="P70" s="164">
        <f t="shared" si="14"/>
        <v>3.3752702466273488</v>
      </c>
      <c r="Q70" s="2"/>
    </row>
    <row r="71" spans="1:17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</sheetData>
  <mergeCells count="9">
    <mergeCell ref="A3:D4"/>
    <mergeCell ref="M3:P4"/>
    <mergeCell ref="G3:J4"/>
    <mergeCell ref="A1:D1"/>
    <mergeCell ref="G1:J1"/>
    <mergeCell ref="M1:P1"/>
    <mergeCell ref="A2:D2"/>
    <mergeCell ref="G2:J2"/>
    <mergeCell ref="M2:P2"/>
  </mergeCells>
  <printOptions horizontalCentered="1"/>
  <pageMargins left="1" right="1" top="1" bottom="1" header="1" footer="1"/>
  <pageSetup scale="66" orientation="portrait" blackAndWhite="1" r:id="rId1"/>
  <headerFooter alignWithMargins="0"/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3961404F3F6B34988E14CCD792B016F" ma:contentTypeVersion="14" ma:contentTypeDescription="Create a new document." ma:contentTypeScope="" ma:versionID="56089762e40c6e9c5c41d514e29b4697">
  <xsd:schema xmlns:xsd="http://www.w3.org/2001/XMLSchema" xmlns:xs="http://www.w3.org/2001/XMLSchema" xmlns:p="http://schemas.microsoft.com/office/2006/metadata/properties" xmlns:ns2="48215e7f-c7c9-482e-8541-9f0dcdf0a62e" xmlns:ns3="f5f9a743-18e3-40ef-b0a4-47096f190587" targetNamespace="http://schemas.microsoft.com/office/2006/metadata/properties" ma:root="true" ma:fieldsID="a1a52c680e8a5c9c47af88c26f298acd" ns2:_="" ns3:_="">
    <xsd:import namespace="48215e7f-c7c9-482e-8541-9f0dcdf0a62e"/>
    <xsd:import namespace="f5f9a743-18e3-40ef-b0a4-47096f19058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215e7f-c7c9-482e-8541-9f0dcdf0a6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0d90dcfc-fae9-4e4b-a5af-fefb3c7f5e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f9a743-18e3-40ef-b0a4-47096f19058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0ab0eab9-6703-42af-a6a2-7b4a6e090421}" ma:internalName="TaxCatchAll" ma:showField="CatchAllData" ma:web="f5f9a743-18e3-40ef-b0a4-47096f1905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8215e7f-c7c9-482e-8541-9f0dcdf0a62e">
      <Terms xmlns="http://schemas.microsoft.com/office/infopath/2007/PartnerControls"/>
    </lcf76f155ced4ddcb4097134ff3c332f>
    <TaxCatchAll xmlns="f5f9a743-18e3-40ef-b0a4-47096f190587" xsi:nil="true"/>
  </documentManagement>
</p:properties>
</file>

<file path=customXml/itemProps1.xml><?xml version="1.0" encoding="utf-8"?>
<ds:datastoreItem xmlns:ds="http://schemas.openxmlformats.org/officeDocument/2006/customXml" ds:itemID="{FB5D9E5E-548B-4B92-8AD8-C851BE833942}"/>
</file>

<file path=customXml/itemProps2.xml><?xml version="1.0" encoding="utf-8"?>
<ds:datastoreItem xmlns:ds="http://schemas.openxmlformats.org/officeDocument/2006/customXml" ds:itemID="{230D3B1A-7ADD-4921-8488-399C0C930BAC}"/>
</file>

<file path=customXml/itemProps3.xml><?xml version="1.0" encoding="utf-8"?>
<ds:datastoreItem xmlns:ds="http://schemas.openxmlformats.org/officeDocument/2006/customXml" ds:itemID="{6516C128-71CD-49B0-895E-CFEE46E491C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57</vt:i4>
      </vt:variant>
      <vt:variant>
        <vt:lpstr>Named Ranges</vt:lpstr>
      </vt:variant>
      <vt:variant>
        <vt:i4>59</vt:i4>
      </vt:variant>
    </vt:vector>
  </HeadingPairs>
  <TitlesOfParts>
    <vt:vector size="116" baseType="lpstr">
      <vt:lpstr>Notes</vt:lpstr>
      <vt:lpstr>Print Package &gt;&gt;</vt:lpstr>
      <vt:lpstr>Compare 125 only to As-Filed</vt:lpstr>
      <vt:lpstr>2025 FPSC Accrua Staff 125 only</vt:lpstr>
      <vt:lpstr>Vendor Cost Estimates</vt:lpstr>
      <vt:lpstr>Cost Estimates in 2023</vt:lpstr>
      <vt:lpstr>Reserves Dec 31, 2024</vt:lpstr>
      <vt:lpstr>Inflation Forecast</vt:lpstr>
      <vt:lpstr>Escalation Factors</vt:lpstr>
      <vt:lpstr>Detail Unit Tabs &gt;&gt;</vt:lpstr>
      <vt:lpstr>Bayside Common</vt:lpstr>
      <vt:lpstr>Bayside Unit #1 (3xGT ...</vt:lpstr>
      <vt:lpstr>Bayside Unit #2 (4xGT ...</vt:lpstr>
      <vt:lpstr>Bayside GTs 3-6</vt:lpstr>
      <vt:lpstr>Big Bend Common (Handling)</vt:lpstr>
      <vt:lpstr>Big Bend Unit #4</vt:lpstr>
      <vt:lpstr>Big Bend GT 4</vt:lpstr>
      <vt:lpstr>Big Bend GT's 5-6 (and Unit 1 C</vt:lpstr>
      <vt:lpstr>Polk Common (Handling)</vt:lpstr>
      <vt:lpstr>Polk Unit #1 (Gasifier ...</vt:lpstr>
      <vt:lpstr>Polk 2-5 (4xGT ...</vt:lpstr>
      <vt:lpstr>MacDill Common</vt:lpstr>
      <vt:lpstr>MacDill Unit 1 and 2</vt:lpstr>
      <vt:lpstr>MacDill Unit 3 and 4</vt:lpstr>
      <vt:lpstr>MacDill BESS</vt:lpstr>
      <vt:lpstr>Tampa International Solar</vt:lpstr>
      <vt:lpstr>Big Bend Solar</vt:lpstr>
      <vt:lpstr>Legoland Solar</vt:lpstr>
      <vt:lpstr>Balm Solar</vt:lpstr>
      <vt:lpstr>Bonnie Mine Solar</vt:lpstr>
      <vt:lpstr>Grange Hall Solar</vt:lpstr>
      <vt:lpstr>Lake Hancock Solar</vt:lpstr>
      <vt:lpstr>Lithia Solar</vt:lpstr>
      <vt:lpstr>Little Manatee River Solar</vt:lpstr>
      <vt:lpstr>Payne Creek Solar</vt:lpstr>
      <vt:lpstr>Peace Creek Solar</vt:lpstr>
      <vt:lpstr>Wimauma Solar</vt:lpstr>
      <vt:lpstr>Agrivoltaics Solar</vt:lpstr>
      <vt:lpstr>Alafia Solar</vt:lpstr>
      <vt:lpstr>Big Bend Floating Solar</vt:lpstr>
      <vt:lpstr>Big Bend Solar Phase 2</vt:lpstr>
      <vt:lpstr>Brewster Solar</vt:lpstr>
      <vt:lpstr>Bull Frog Creek Solar</vt:lpstr>
      <vt:lpstr>Cotton Mouth Ranch Solar</vt:lpstr>
      <vt:lpstr>Durrance Solar</vt:lpstr>
      <vt:lpstr>Eastern PVS+ES Solar</vt:lpstr>
      <vt:lpstr>English Creek Solar</vt:lpstr>
      <vt:lpstr>Florida Aquarium Pavilion Solar</vt:lpstr>
      <vt:lpstr>Future Property 1 Solar</vt:lpstr>
      <vt:lpstr>Future Property 2 Solar</vt:lpstr>
      <vt:lpstr>Jamison Solar</vt:lpstr>
      <vt:lpstr>Juniper Solar</vt:lpstr>
      <vt:lpstr>Lake Mabel Solar</vt:lpstr>
      <vt:lpstr>Laurel Oaks Solar</vt:lpstr>
      <vt:lpstr>Magnolia Solar</vt:lpstr>
      <vt:lpstr>Mountain View Solar</vt:lpstr>
      <vt:lpstr>Riverside Solar</vt:lpstr>
      <vt:lpstr>Multiplier_GDP</vt:lpstr>
      <vt:lpstr>Multiplier_Labor</vt:lpstr>
      <vt:lpstr>Multiplier_Materials</vt:lpstr>
      <vt:lpstr>'2025 FPSC Accrua Staff 125 only'!Print_Area</vt:lpstr>
      <vt:lpstr>'Agrivoltaics Solar'!Print_Area</vt:lpstr>
      <vt:lpstr>'Alafia Solar'!Print_Area</vt:lpstr>
      <vt:lpstr>'Balm Solar'!Print_Area</vt:lpstr>
      <vt:lpstr>'Bayside Common'!Print_Area</vt:lpstr>
      <vt:lpstr>'Bayside GTs 3-6'!Print_Area</vt:lpstr>
      <vt:lpstr>'Bayside Unit #1 (3xGT ...'!Print_Area</vt:lpstr>
      <vt:lpstr>'Bayside Unit #2 (4xGT ...'!Print_Area</vt:lpstr>
      <vt:lpstr>'Big Bend Common (Handling)'!Print_Area</vt:lpstr>
      <vt:lpstr>'Big Bend Floating Solar'!Print_Area</vt:lpstr>
      <vt:lpstr>'Big Bend GT 4'!Print_Area</vt:lpstr>
      <vt:lpstr>'Big Bend GT''s 5-6 (and Unit 1 C'!Print_Area</vt:lpstr>
      <vt:lpstr>'Big Bend Solar'!Print_Area</vt:lpstr>
      <vt:lpstr>'Big Bend Solar Phase 2'!Print_Area</vt:lpstr>
      <vt:lpstr>'Big Bend Unit #4'!Print_Area</vt:lpstr>
      <vt:lpstr>'Bonnie Mine Solar'!Print_Area</vt:lpstr>
      <vt:lpstr>'Brewster Solar'!Print_Area</vt:lpstr>
      <vt:lpstr>'Bull Frog Creek Solar'!Print_Area</vt:lpstr>
      <vt:lpstr>'Cost Estimates in 2023'!Print_Area</vt:lpstr>
      <vt:lpstr>'Cotton Mouth Ranch Solar'!Print_Area</vt:lpstr>
      <vt:lpstr>'Detail Unit Tabs &gt;&gt;'!Print_Area</vt:lpstr>
      <vt:lpstr>'Durrance Solar'!Print_Area</vt:lpstr>
      <vt:lpstr>'Eastern PVS+ES Solar'!Print_Area</vt:lpstr>
      <vt:lpstr>'English Creek Solar'!Print_Area</vt:lpstr>
      <vt:lpstr>'Escalation Factors'!Print_Area</vt:lpstr>
      <vt:lpstr>'Florida Aquarium Pavilion Solar'!Print_Area</vt:lpstr>
      <vt:lpstr>'Future Property 1 Solar'!Print_Area</vt:lpstr>
      <vt:lpstr>'Future Property 2 Solar'!Print_Area</vt:lpstr>
      <vt:lpstr>'Grange Hall Solar'!Print_Area</vt:lpstr>
      <vt:lpstr>'Inflation Forecast'!Print_Area</vt:lpstr>
      <vt:lpstr>'Jamison Solar'!Print_Area</vt:lpstr>
      <vt:lpstr>'Juniper Solar'!Print_Area</vt:lpstr>
      <vt:lpstr>'Lake Hancock Solar'!Print_Area</vt:lpstr>
      <vt:lpstr>'Lake Mabel Solar'!Print_Area</vt:lpstr>
      <vt:lpstr>'Laurel Oaks Solar'!Print_Area</vt:lpstr>
      <vt:lpstr>'Legoland Solar'!Print_Area</vt:lpstr>
      <vt:lpstr>'Lithia Solar'!Print_Area</vt:lpstr>
      <vt:lpstr>'Little Manatee River Solar'!Print_Area</vt:lpstr>
      <vt:lpstr>'MacDill BESS'!Print_Area</vt:lpstr>
      <vt:lpstr>'MacDill Common'!Print_Area</vt:lpstr>
      <vt:lpstr>'MacDill Unit 1 and 2'!Print_Area</vt:lpstr>
      <vt:lpstr>'MacDill Unit 3 and 4'!Print_Area</vt:lpstr>
      <vt:lpstr>'Magnolia Solar'!Print_Area</vt:lpstr>
      <vt:lpstr>'Mountain View Solar'!Print_Area</vt:lpstr>
      <vt:lpstr>'Payne Creek Solar'!Print_Area</vt:lpstr>
      <vt:lpstr>'Peace Creek Solar'!Print_Area</vt:lpstr>
      <vt:lpstr>'Polk 2-5 (4xGT ...'!Print_Area</vt:lpstr>
      <vt:lpstr>'Polk Common (Handling)'!Print_Area</vt:lpstr>
      <vt:lpstr>'Polk Unit #1 (Gasifier ...'!Print_Area</vt:lpstr>
      <vt:lpstr>'Print Package &gt;&gt;'!Print_Area</vt:lpstr>
      <vt:lpstr>'Reserves Dec 31, 2024'!Print_Area</vt:lpstr>
      <vt:lpstr>'Riverside Solar'!Print_Area</vt:lpstr>
      <vt:lpstr>'Tampa International Solar'!Print_Area</vt:lpstr>
      <vt:lpstr>'Vendor Cost Estimates'!Print_Area</vt:lpstr>
      <vt:lpstr>'Wimauma Solar'!Print_Area</vt:lpstr>
      <vt:lpstr>'Inflation Forecast'!Print_Titles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2024-07-09T20:47:36Z</dcterms:created>
  <dcterms:modified xsi:type="dcterms:W3CDTF">2024-07-09T20:47:41Z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83f872e-d8d7-43ac-9961-0f2ad31e50e5_Enabled">
    <vt:lpwstr>true</vt:lpwstr>
  </property>
  <property fmtid="{D5CDD505-2E9C-101B-9397-08002B2CF9AE}" pid="3" name="MSIP_Label_a83f872e-d8d7-43ac-9961-0f2ad31e50e5_SetDate">
    <vt:lpwstr>2024-07-09T20:47:40Z</vt:lpwstr>
  </property>
  <property fmtid="{D5CDD505-2E9C-101B-9397-08002B2CF9AE}" pid="4" name="MSIP_Label_a83f872e-d8d7-43ac-9961-0f2ad31e50e5_Method">
    <vt:lpwstr>Standard</vt:lpwstr>
  </property>
  <property fmtid="{D5CDD505-2E9C-101B-9397-08002B2CF9AE}" pid="5" name="MSIP_Label_a83f872e-d8d7-43ac-9961-0f2ad31e50e5_Name">
    <vt:lpwstr>a83f872e-d8d7-43ac-9961-0f2ad31e50e5</vt:lpwstr>
  </property>
  <property fmtid="{D5CDD505-2E9C-101B-9397-08002B2CF9AE}" pid="6" name="MSIP_Label_a83f872e-d8d7-43ac-9961-0f2ad31e50e5_SiteId">
    <vt:lpwstr>fa8c194a-f8e2-43c5-bc39-b637579e39e0</vt:lpwstr>
  </property>
  <property fmtid="{D5CDD505-2E9C-101B-9397-08002B2CF9AE}" pid="7" name="MSIP_Label_a83f872e-d8d7-43ac-9961-0f2ad31e50e5_ActionId">
    <vt:lpwstr>8ae34d95-7ac3-4669-87fb-f5359f06d882</vt:lpwstr>
  </property>
  <property fmtid="{D5CDD505-2E9C-101B-9397-08002B2CF9AE}" pid="8" name="MSIP_Label_a83f872e-d8d7-43ac-9961-0f2ad31e50e5_ContentBits">
    <vt:lpwstr>0</vt:lpwstr>
  </property>
  <property fmtid="{D5CDD505-2E9C-101B-9397-08002B2CF9AE}" pid="9" name="ContentTypeId">
    <vt:lpwstr>0x01010093961404F3F6B34988E14CCD792B016F</vt:lpwstr>
  </property>
  <property fmtid="{D5CDD505-2E9C-101B-9397-08002B2CF9AE}" pid="10" name="MediaServiceImageTags">
    <vt:lpwstr/>
  </property>
</Properties>
</file>